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nstorrent.sharepoint.com/sites/Specifications/Hardware Documents/RISCV/BH/MAS/"/>
    </mc:Choice>
  </mc:AlternateContent>
  <xr:revisionPtr revIDLastSave="22994" documentId="8_{5675DE35-F56C-1146-B1F6-34C6887ECEAF}" xr6:coauthVersionLast="47" xr6:coauthVersionMax="47" xr10:uidLastSave="{CB284F35-D582-2E4F-8A0D-4833EA100295}"/>
  <workbookProtection workbookAlgorithmName="SHA-512" workbookHashValue="efPUpWNRwlE860HrAKkNExsRkue0uDzfANmxuN17U8TXezY3pU+uldM37cp+BXGncoQ/bxaH+inMv61PSzO8ow==" workbookSaltValue="ltLypCCcqcwoDNHHrpw9Dg==" workbookSpinCount="100000" lockStructure="1"/>
  <bookViews>
    <workbookView xWindow="-18960" yWindow="-21600" windowWidth="35880" windowHeight="20720" activeTab="9" xr2:uid="{F4224757-5483-DD46-87C0-BA4F77E80EA9}"/>
  </bookViews>
  <sheets>
    <sheet name="I-Ext" sheetId="7" r:id="rId1"/>
    <sheet name="I-Enc" sheetId="6" r:id="rId2"/>
    <sheet name="Zb-Ext" sheetId="13" r:id="rId3"/>
    <sheet name="M-Ext" sheetId="8" r:id="rId4"/>
    <sheet name="A-Ext" sheetId="9" r:id="rId5"/>
    <sheet name="F-Ext" sheetId="2" r:id="rId6"/>
    <sheet name="F-Enc" sheetId="3" r:id="rId7"/>
    <sheet name="V-Ext" sheetId="15" r:id="rId8"/>
    <sheet name="V-Enc" sheetId="5" r:id="rId9"/>
    <sheet name="V-LdSt" sheetId="11" r:id="rId10"/>
    <sheet name="V-Examples" sheetId="10" r:id="rId11"/>
  </sheets>
  <definedNames>
    <definedName name="_xlnm._FilterDatabase" localSheetId="7" hidden="1">'V-Ext'!$A$1:$BL$555</definedName>
    <definedName name="_xlnm._FilterDatabase" localSheetId="9" hidden="1">'V-LdSt'!$A$1:$X$4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3" i="11" l="1"/>
  <c r="AH73" i="11" s="1"/>
  <c r="AF72" i="11"/>
  <c r="AH72" i="11" s="1"/>
  <c r="AF71" i="11"/>
  <c r="AH71" i="11" s="1"/>
  <c r="AF70" i="11"/>
  <c r="AH70" i="11" s="1"/>
  <c r="AF69" i="11"/>
  <c r="AH69" i="11" s="1"/>
  <c r="AF68" i="11"/>
  <c r="AH68" i="11" s="1"/>
  <c r="AF67" i="11"/>
  <c r="AH67" i="11" s="1"/>
  <c r="AF66" i="11"/>
  <c r="AH66" i="11" s="1"/>
  <c r="AF65" i="11"/>
  <c r="AH65" i="11" s="1"/>
  <c r="AF64" i="11"/>
  <c r="AH64" i="11" s="1"/>
  <c r="AF63" i="11"/>
  <c r="AH63" i="11" s="1"/>
  <c r="AF62" i="11"/>
  <c r="AH62" i="11" s="1"/>
  <c r="AF61" i="11"/>
  <c r="AH61" i="11" s="1"/>
  <c r="AF60" i="11"/>
  <c r="AH60" i="11" s="1"/>
  <c r="AF59" i="11"/>
  <c r="AH59" i="11" s="1"/>
  <c r="AF58" i="11"/>
  <c r="AH58" i="11" s="1"/>
  <c r="AF57" i="11"/>
  <c r="AH57" i="11" s="1"/>
  <c r="AF56" i="11"/>
  <c r="AH56" i="11" s="1"/>
  <c r="AF138" i="11"/>
  <c r="AH138" i="11" s="1"/>
  <c r="AG138" i="11" s="1"/>
  <c r="AF137" i="11"/>
  <c r="AH137" i="11" s="1"/>
  <c r="AF136" i="11"/>
  <c r="AH136" i="11" s="1"/>
  <c r="AF135" i="11"/>
  <c r="AH135" i="11" s="1"/>
  <c r="AF134" i="11"/>
  <c r="AH134" i="11" s="1"/>
  <c r="AG134" i="11" s="1"/>
  <c r="AF133" i="11"/>
  <c r="AH133" i="11" s="1"/>
  <c r="AF132" i="11"/>
  <c r="AH132" i="11" s="1"/>
  <c r="AF131" i="11"/>
  <c r="AH131" i="11" s="1"/>
  <c r="AF130" i="11"/>
  <c r="AH130" i="11" s="1"/>
  <c r="AG130" i="11" s="1"/>
  <c r="AF129" i="11"/>
  <c r="AH129" i="11" s="1"/>
  <c r="AF128" i="11"/>
  <c r="AH128" i="11" s="1"/>
  <c r="AF127" i="11"/>
  <c r="AH127" i="11" s="1"/>
  <c r="AF126" i="11"/>
  <c r="AH126" i="11" s="1"/>
  <c r="AG126" i="11" s="1"/>
  <c r="AF125" i="11"/>
  <c r="AH125" i="11" s="1"/>
  <c r="AF124" i="11"/>
  <c r="AH124" i="11" s="1"/>
  <c r="AF123" i="11"/>
  <c r="AH123" i="11" s="1"/>
  <c r="AG122" i="11"/>
  <c r="AF122" i="11"/>
  <c r="AH122" i="11" s="1"/>
  <c r="AF121" i="11"/>
  <c r="AH121" i="11" s="1"/>
  <c r="AF198" i="11"/>
  <c r="AH198" i="11" s="1"/>
  <c r="AF197" i="11"/>
  <c r="AH197" i="11" s="1"/>
  <c r="AF196" i="11"/>
  <c r="AH196" i="11" s="1"/>
  <c r="AF195" i="11"/>
  <c r="AH195" i="11" s="1"/>
  <c r="AF194" i="11"/>
  <c r="AH194" i="11" s="1"/>
  <c r="AF193" i="11"/>
  <c r="AH193" i="11" s="1"/>
  <c r="AF192" i="11"/>
  <c r="AH192" i="11" s="1"/>
  <c r="AF191" i="11"/>
  <c r="AH191" i="11" s="1"/>
  <c r="AF190" i="11"/>
  <c r="AH190" i="11" s="1"/>
  <c r="AF189" i="11"/>
  <c r="AH189" i="11" s="1"/>
  <c r="AF188" i="11"/>
  <c r="AH188" i="11" s="1"/>
  <c r="AF187" i="11"/>
  <c r="AH187" i="11" s="1"/>
  <c r="AF186" i="11"/>
  <c r="AH186" i="11" s="1"/>
  <c r="AF185" i="11"/>
  <c r="AH185" i="11" s="1"/>
  <c r="AF184" i="11"/>
  <c r="AH184" i="11" s="1"/>
  <c r="AF183" i="11"/>
  <c r="AH183" i="11" s="1"/>
  <c r="AF182" i="11"/>
  <c r="AH182" i="11" s="1"/>
  <c r="AF181" i="11"/>
  <c r="AH181" i="11" s="1"/>
  <c r="AF263" i="11"/>
  <c r="AH263" i="11" s="1"/>
  <c r="AF262" i="11"/>
  <c r="AH262" i="11" s="1"/>
  <c r="AF261" i="11"/>
  <c r="AH261" i="11" s="1"/>
  <c r="AF260" i="11"/>
  <c r="AH260" i="11" s="1"/>
  <c r="AF259" i="11"/>
  <c r="AH259" i="11" s="1"/>
  <c r="AF258" i="11"/>
  <c r="AH258" i="11" s="1"/>
  <c r="AF257" i="11"/>
  <c r="AH257" i="11" s="1"/>
  <c r="AF256" i="11"/>
  <c r="AH256" i="11" s="1"/>
  <c r="AF255" i="11"/>
  <c r="AH255" i="11" s="1"/>
  <c r="AF254" i="11"/>
  <c r="AH254" i="11" s="1"/>
  <c r="AF253" i="11"/>
  <c r="AH253" i="11" s="1"/>
  <c r="AF252" i="11"/>
  <c r="AH252" i="11" s="1"/>
  <c r="AF251" i="11"/>
  <c r="AH251" i="11" s="1"/>
  <c r="AF250" i="11"/>
  <c r="AH250" i="11" s="1"/>
  <c r="AF249" i="11"/>
  <c r="AH249" i="11" s="1"/>
  <c r="AF248" i="11"/>
  <c r="AH248" i="11" s="1"/>
  <c r="AF247" i="11"/>
  <c r="AH247" i="11" s="1"/>
  <c r="AF246" i="11"/>
  <c r="AH246" i="11" s="1"/>
  <c r="AH323" i="11"/>
  <c r="AF323" i="11"/>
  <c r="AG323" i="11" s="1"/>
  <c r="AF322" i="11"/>
  <c r="AH322" i="11" s="1"/>
  <c r="AF321" i="11"/>
  <c r="AH321" i="11" s="1"/>
  <c r="AF320" i="11"/>
  <c r="AH320" i="11" s="1"/>
  <c r="AH319" i="11"/>
  <c r="AF319" i="11"/>
  <c r="AG319" i="11" s="1"/>
  <c r="AF318" i="11"/>
  <c r="AH318" i="11" s="1"/>
  <c r="AF317" i="11"/>
  <c r="AH317" i="11" s="1"/>
  <c r="AF316" i="11"/>
  <c r="AH316" i="11" s="1"/>
  <c r="AH315" i="11"/>
  <c r="AF315" i="11"/>
  <c r="AG315" i="11" s="1"/>
  <c r="AF314" i="11"/>
  <c r="AH314" i="11" s="1"/>
  <c r="AF313" i="11"/>
  <c r="AH313" i="11" s="1"/>
  <c r="AF312" i="11"/>
  <c r="AH312" i="11" s="1"/>
  <c r="AH311" i="11"/>
  <c r="AF311" i="11"/>
  <c r="AG311" i="11" s="1"/>
  <c r="AF310" i="11"/>
  <c r="AH310" i="11" s="1"/>
  <c r="AF309" i="11"/>
  <c r="AH309" i="11" s="1"/>
  <c r="AF308" i="11"/>
  <c r="AH308" i="11" s="1"/>
  <c r="AH307" i="11"/>
  <c r="AF307" i="11"/>
  <c r="AG307" i="11" s="1"/>
  <c r="AF306" i="11"/>
  <c r="AH306" i="11" s="1"/>
  <c r="AF383" i="11"/>
  <c r="AH383" i="11" s="1"/>
  <c r="AF382" i="11"/>
  <c r="AH382" i="11" s="1"/>
  <c r="AG382" i="11" s="1"/>
  <c r="AF381" i="11"/>
  <c r="AH381" i="11" s="1"/>
  <c r="AF380" i="11"/>
  <c r="AF379" i="11"/>
  <c r="AH379" i="11" s="1"/>
  <c r="AF378" i="11"/>
  <c r="AH378" i="11" s="1"/>
  <c r="AG378" i="11" s="1"/>
  <c r="AF377" i="11"/>
  <c r="AH377" i="11" s="1"/>
  <c r="AF376" i="11"/>
  <c r="AF375" i="11"/>
  <c r="AH375" i="11" s="1"/>
  <c r="AF374" i="11"/>
  <c r="AH374" i="11" s="1"/>
  <c r="AG374" i="11" s="1"/>
  <c r="AF373" i="11"/>
  <c r="AH373" i="11" s="1"/>
  <c r="AF372" i="11"/>
  <c r="AH372" i="11" s="1"/>
  <c r="AF371" i="11"/>
  <c r="AH371" i="11" s="1"/>
  <c r="AG370" i="11"/>
  <c r="AF370" i="11"/>
  <c r="AH370" i="11" s="1"/>
  <c r="AF369" i="11"/>
  <c r="AH369" i="11" s="1"/>
  <c r="AF368" i="11"/>
  <c r="AH368" i="11" s="1"/>
  <c r="AF367" i="11"/>
  <c r="AH367" i="11" s="1"/>
  <c r="AG366" i="11"/>
  <c r="AF366" i="11"/>
  <c r="AH366" i="11" s="1"/>
  <c r="AF443" i="11"/>
  <c r="AH443" i="11" s="1"/>
  <c r="AG443" i="11" s="1"/>
  <c r="AF442" i="11"/>
  <c r="AH442" i="11" s="1"/>
  <c r="AF441" i="11"/>
  <c r="AH441" i="11" s="1"/>
  <c r="AF440" i="11"/>
  <c r="AH440" i="11" s="1"/>
  <c r="AF439" i="11"/>
  <c r="AH439" i="11" s="1"/>
  <c r="AG439" i="11" s="1"/>
  <c r="AF438" i="11"/>
  <c r="AH438" i="11" s="1"/>
  <c r="AF437" i="11"/>
  <c r="AH437" i="11" s="1"/>
  <c r="AF436" i="11"/>
  <c r="AH436" i="11" s="1"/>
  <c r="AF435" i="11"/>
  <c r="AH435" i="11" s="1"/>
  <c r="AG435" i="11" s="1"/>
  <c r="AF434" i="11"/>
  <c r="AH434" i="11" s="1"/>
  <c r="AF433" i="11"/>
  <c r="AH433" i="11" s="1"/>
  <c r="AF432" i="11"/>
  <c r="AH432" i="11" s="1"/>
  <c r="AF431" i="11"/>
  <c r="AH431" i="11" s="1"/>
  <c r="AG431" i="11" s="1"/>
  <c r="AF430" i="11"/>
  <c r="AH430" i="11" s="1"/>
  <c r="AF429" i="11"/>
  <c r="AH429" i="11" s="1"/>
  <c r="AF428" i="11"/>
  <c r="AH428" i="11" s="1"/>
  <c r="AG427" i="11"/>
  <c r="AF427" i="11"/>
  <c r="AH427" i="11" s="1"/>
  <c r="AF426" i="11"/>
  <c r="AH426" i="11" s="1"/>
  <c r="AF508" i="11"/>
  <c r="AH508" i="11" s="1"/>
  <c r="AF507" i="11"/>
  <c r="AH507" i="11" s="1"/>
  <c r="AF506" i="11"/>
  <c r="AH506" i="11" s="1"/>
  <c r="AF505" i="11"/>
  <c r="AH505" i="11" s="1"/>
  <c r="AF504" i="11"/>
  <c r="AH504" i="11" s="1"/>
  <c r="AF503" i="11"/>
  <c r="AH503" i="11" s="1"/>
  <c r="AF502" i="11"/>
  <c r="AH502" i="11" s="1"/>
  <c r="AF501" i="11"/>
  <c r="AH501" i="11" s="1"/>
  <c r="AF500" i="11"/>
  <c r="AH500" i="11" s="1"/>
  <c r="AF499" i="11"/>
  <c r="AH499" i="11" s="1"/>
  <c r="AF498" i="11"/>
  <c r="AH498" i="11" s="1"/>
  <c r="AF497" i="11"/>
  <c r="AH497" i="11" s="1"/>
  <c r="AF496" i="11"/>
  <c r="AH496" i="11" s="1"/>
  <c r="AF495" i="11"/>
  <c r="AH495" i="11" s="1"/>
  <c r="AF494" i="11"/>
  <c r="AH494" i="11" s="1"/>
  <c r="AF493" i="11"/>
  <c r="AH493" i="11" s="1"/>
  <c r="AF492" i="11"/>
  <c r="AH492" i="11" s="1"/>
  <c r="AF491" i="11"/>
  <c r="AH491" i="11" s="1"/>
  <c r="AF574" i="11"/>
  <c r="AH574" i="11" s="1"/>
  <c r="AF573" i="11"/>
  <c r="AH573" i="11" s="1"/>
  <c r="AH572" i="11"/>
  <c r="AF572" i="11"/>
  <c r="AG572" i="11" s="1"/>
  <c r="AF571" i="11"/>
  <c r="AH571" i="11" s="1"/>
  <c r="AH570" i="11"/>
  <c r="AF570" i="11"/>
  <c r="AG570" i="11" s="1"/>
  <c r="AF569" i="11"/>
  <c r="AH569" i="11" s="1"/>
  <c r="AH568" i="11"/>
  <c r="AF568" i="11"/>
  <c r="AG568" i="11" s="1"/>
  <c r="AF567" i="11"/>
  <c r="AH566" i="11"/>
  <c r="AF566" i="11"/>
  <c r="AG566" i="11" s="1"/>
  <c r="AF565" i="11"/>
  <c r="AH565" i="11" s="1"/>
  <c r="AH564" i="11"/>
  <c r="AF564" i="11"/>
  <c r="AG564" i="11" s="1"/>
  <c r="AF563" i="11"/>
  <c r="AG563" i="11" s="1"/>
  <c r="AH562" i="11"/>
  <c r="AF562" i="11"/>
  <c r="AG562" i="11" s="1"/>
  <c r="AF561" i="11"/>
  <c r="AH561" i="11" s="1"/>
  <c r="AH560" i="11"/>
  <c r="AF560" i="11"/>
  <c r="AG560" i="11" s="1"/>
  <c r="AF559" i="11"/>
  <c r="AG559" i="11" s="1"/>
  <c r="AH558" i="11"/>
  <c r="AF558" i="11"/>
  <c r="AG558" i="11" s="1"/>
  <c r="AF557" i="11"/>
  <c r="AH557" i="11" s="1"/>
  <c r="AF637" i="11"/>
  <c r="AH637" i="11" s="1"/>
  <c r="AF636" i="11"/>
  <c r="AH636" i="11" s="1"/>
  <c r="AF635" i="11"/>
  <c r="AH635" i="11" s="1"/>
  <c r="AF634" i="11"/>
  <c r="AH634" i="11" s="1"/>
  <c r="AF633" i="11"/>
  <c r="AH633" i="11" s="1"/>
  <c r="AF632" i="11"/>
  <c r="AH632" i="11" s="1"/>
  <c r="AF631" i="11"/>
  <c r="AH631" i="11" s="1"/>
  <c r="AF630" i="11"/>
  <c r="AH630" i="11" s="1"/>
  <c r="AF629" i="11"/>
  <c r="AH629" i="11" s="1"/>
  <c r="AF628" i="11"/>
  <c r="AH628" i="11" s="1"/>
  <c r="AF627" i="11"/>
  <c r="AH627" i="11" s="1"/>
  <c r="AF626" i="11"/>
  <c r="AH626" i="11" s="1"/>
  <c r="AF625" i="11"/>
  <c r="AH625" i="11" s="1"/>
  <c r="AF624" i="11"/>
  <c r="AH624" i="11" s="1"/>
  <c r="AF623" i="11"/>
  <c r="AH623" i="11" s="1"/>
  <c r="AF622" i="11"/>
  <c r="AH622" i="11" s="1"/>
  <c r="AF621" i="11"/>
  <c r="AH621" i="11" s="1"/>
  <c r="AF620" i="11"/>
  <c r="AH620" i="11" s="1"/>
  <c r="AH697" i="11"/>
  <c r="AG697" i="11" s="1"/>
  <c r="AF697" i="11"/>
  <c r="AF696" i="11"/>
  <c r="AH696" i="11" s="1"/>
  <c r="AF695" i="11"/>
  <c r="AH695" i="11" s="1"/>
  <c r="AF694" i="11"/>
  <c r="AH694" i="11" s="1"/>
  <c r="AH693" i="11"/>
  <c r="AG693" i="11" s="1"/>
  <c r="AF693" i="11"/>
  <c r="AF692" i="11"/>
  <c r="AH692" i="11" s="1"/>
  <c r="AF691" i="11"/>
  <c r="AH691" i="11" s="1"/>
  <c r="AF690" i="11"/>
  <c r="AH690" i="11" s="1"/>
  <c r="AH689" i="11"/>
  <c r="AG689" i="11" s="1"/>
  <c r="AF689" i="11"/>
  <c r="AF688" i="11"/>
  <c r="AH688" i="11" s="1"/>
  <c r="AF687" i="11"/>
  <c r="AH687" i="11" s="1"/>
  <c r="AF686" i="11"/>
  <c r="AH686" i="11" s="1"/>
  <c r="AH685" i="11"/>
  <c r="AG685" i="11" s="1"/>
  <c r="AF685" i="11"/>
  <c r="AF684" i="11"/>
  <c r="AH684" i="11" s="1"/>
  <c r="AF683" i="11"/>
  <c r="AH683" i="11" s="1"/>
  <c r="AF682" i="11"/>
  <c r="AH682" i="11" s="1"/>
  <c r="AH681" i="11"/>
  <c r="AG681" i="11"/>
  <c r="AF681" i="11"/>
  <c r="AF680" i="11"/>
  <c r="AH680" i="11" s="1"/>
  <c r="AF760" i="11"/>
  <c r="AH760" i="11" s="1"/>
  <c r="AG760" i="11" s="1"/>
  <c r="AF759" i="11"/>
  <c r="AH759" i="11" s="1"/>
  <c r="AF758" i="11"/>
  <c r="AH758" i="11" s="1"/>
  <c r="AF757" i="11"/>
  <c r="AH757" i="11" s="1"/>
  <c r="AF756" i="11"/>
  <c r="AH756" i="11" s="1"/>
  <c r="AG756" i="11" s="1"/>
  <c r="AF755" i="11"/>
  <c r="AH755" i="11" s="1"/>
  <c r="AF754" i="11"/>
  <c r="AH754" i="11" s="1"/>
  <c r="AF753" i="11"/>
  <c r="AH753" i="11" s="1"/>
  <c r="AF752" i="11"/>
  <c r="AH752" i="11" s="1"/>
  <c r="AG752" i="11" s="1"/>
  <c r="AF751" i="11"/>
  <c r="AH751" i="11" s="1"/>
  <c r="AF750" i="11"/>
  <c r="AH750" i="11" s="1"/>
  <c r="AF749" i="11"/>
  <c r="AH749" i="11" s="1"/>
  <c r="AF748" i="11"/>
  <c r="AH748" i="11" s="1"/>
  <c r="AG748" i="11" s="1"/>
  <c r="AF747" i="11"/>
  <c r="AH747" i="11" s="1"/>
  <c r="AF746" i="11"/>
  <c r="AH746" i="11" s="1"/>
  <c r="AF745" i="11"/>
  <c r="AH745" i="11" s="1"/>
  <c r="AG744" i="11"/>
  <c r="AF744" i="11"/>
  <c r="AH744" i="11" s="1"/>
  <c r="AF743" i="11"/>
  <c r="AH743" i="11" s="1"/>
  <c r="AF820" i="11"/>
  <c r="AH820" i="11" s="1"/>
  <c r="AF819" i="11"/>
  <c r="AH819" i="11" s="1"/>
  <c r="AF818" i="11"/>
  <c r="AH818" i="11" s="1"/>
  <c r="AF817" i="11"/>
  <c r="AH817" i="11" s="1"/>
  <c r="AF816" i="11"/>
  <c r="AH816" i="11" s="1"/>
  <c r="AF815" i="11"/>
  <c r="AH815" i="11" s="1"/>
  <c r="AF814" i="11"/>
  <c r="AH814" i="11" s="1"/>
  <c r="AF813" i="11"/>
  <c r="AH813" i="11" s="1"/>
  <c r="AF812" i="11"/>
  <c r="AH812" i="11" s="1"/>
  <c r="AF811" i="11"/>
  <c r="AH811" i="11" s="1"/>
  <c r="AF810" i="11"/>
  <c r="AH810" i="11" s="1"/>
  <c r="AF809" i="11"/>
  <c r="AH809" i="11" s="1"/>
  <c r="AF808" i="11"/>
  <c r="AH808" i="11" s="1"/>
  <c r="AF807" i="11"/>
  <c r="AH807" i="11" s="1"/>
  <c r="AF806" i="11"/>
  <c r="AH806" i="11" s="1"/>
  <c r="AF805" i="11"/>
  <c r="AH805" i="11" s="1"/>
  <c r="AF804" i="11"/>
  <c r="AH804" i="11" s="1"/>
  <c r="AF803" i="11"/>
  <c r="AH803" i="11" s="1"/>
  <c r="AF880" i="11"/>
  <c r="AH880" i="11" s="1"/>
  <c r="AH879" i="11"/>
  <c r="AG879" i="11" s="1"/>
  <c r="AF879" i="11"/>
  <c r="AF878" i="11"/>
  <c r="AH878" i="11" s="1"/>
  <c r="AF877" i="11"/>
  <c r="AH877" i="11" s="1"/>
  <c r="AF876" i="11"/>
  <c r="AH876" i="11" s="1"/>
  <c r="AH875" i="11"/>
  <c r="AG875" i="11" s="1"/>
  <c r="AF875" i="11"/>
  <c r="AF874" i="11"/>
  <c r="AH874" i="11" s="1"/>
  <c r="AF873" i="11"/>
  <c r="AH873" i="11" s="1"/>
  <c r="AF872" i="11"/>
  <c r="AH872" i="11" s="1"/>
  <c r="AH871" i="11"/>
  <c r="AG871" i="11" s="1"/>
  <c r="AF871" i="11"/>
  <c r="AF870" i="11"/>
  <c r="AH870" i="11" s="1"/>
  <c r="AF869" i="11"/>
  <c r="AH869" i="11" s="1"/>
  <c r="AF868" i="11"/>
  <c r="AH868" i="11" s="1"/>
  <c r="AH867" i="11"/>
  <c r="AG867" i="11"/>
  <c r="AF867" i="11"/>
  <c r="AF866" i="11"/>
  <c r="AH866" i="11" s="1"/>
  <c r="AF865" i="11"/>
  <c r="AH865" i="11" s="1"/>
  <c r="AF864" i="11"/>
  <c r="AH864" i="11" s="1"/>
  <c r="AH863" i="11"/>
  <c r="AG863" i="11"/>
  <c r="AF863" i="11"/>
  <c r="AF940" i="11"/>
  <c r="AH940" i="11" s="1"/>
  <c r="AF939" i="11"/>
  <c r="AH939" i="11" s="1"/>
  <c r="AF938" i="11"/>
  <c r="AH938" i="11" s="1"/>
  <c r="AF937" i="11"/>
  <c r="AH937" i="11" s="1"/>
  <c r="AF936" i="11"/>
  <c r="AH936" i="11" s="1"/>
  <c r="AF935" i="11"/>
  <c r="AH935" i="11" s="1"/>
  <c r="AF934" i="11"/>
  <c r="AH934" i="11" s="1"/>
  <c r="AF933" i="11"/>
  <c r="AH933" i="11" s="1"/>
  <c r="AF932" i="11"/>
  <c r="AH932" i="11" s="1"/>
  <c r="AF931" i="11"/>
  <c r="AH931" i="11" s="1"/>
  <c r="AF930" i="11"/>
  <c r="AH930" i="11" s="1"/>
  <c r="AF929" i="11"/>
  <c r="AH929" i="11" s="1"/>
  <c r="AF928" i="11"/>
  <c r="AH928" i="11" s="1"/>
  <c r="AF927" i="11"/>
  <c r="AH927" i="11" s="1"/>
  <c r="AF926" i="11"/>
  <c r="AH926" i="11" s="1"/>
  <c r="AF925" i="11"/>
  <c r="AH925" i="11" s="1"/>
  <c r="AF924" i="11"/>
  <c r="AH924" i="11" s="1"/>
  <c r="AF923" i="11"/>
  <c r="AH923" i="11" s="1"/>
  <c r="AF1003" i="11"/>
  <c r="AH1003" i="11" s="1"/>
  <c r="AF1002" i="11"/>
  <c r="AH1002" i="11" s="1"/>
  <c r="AF1001" i="11"/>
  <c r="AH1001" i="11" s="1"/>
  <c r="AF1000" i="11"/>
  <c r="AH1000" i="11" s="1"/>
  <c r="AF999" i="11"/>
  <c r="AH999" i="11" s="1"/>
  <c r="AF998" i="11"/>
  <c r="AH998" i="11" s="1"/>
  <c r="AF997" i="11"/>
  <c r="AH997" i="11" s="1"/>
  <c r="AF996" i="11"/>
  <c r="AH996" i="11" s="1"/>
  <c r="AF995" i="11"/>
  <c r="AH995" i="11" s="1"/>
  <c r="AF994" i="11"/>
  <c r="AH994" i="11" s="1"/>
  <c r="AF993" i="11"/>
  <c r="AH993" i="11" s="1"/>
  <c r="AF992" i="11"/>
  <c r="AH992" i="11" s="1"/>
  <c r="AF991" i="11"/>
  <c r="AH991" i="11" s="1"/>
  <c r="AF990" i="11"/>
  <c r="AH990" i="11" s="1"/>
  <c r="AF989" i="11"/>
  <c r="AH989" i="11" s="1"/>
  <c r="AF988" i="11"/>
  <c r="AH988" i="11" s="1"/>
  <c r="AF987" i="11"/>
  <c r="AH987" i="11" s="1"/>
  <c r="AF986" i="11"/>
  <c r="AH986" i="11" s="1"/>
  <c r="AF1073" i="11"/>
  <c r="AH1073" i="11" s="1"/>
  <c r="AF1072" i="11"/>
  <c r="AH1072" i="11" s="1"/>
  <c r="AF1071" i="11"/>
  <c r="AH1071" i="11" s="1"/>
  <c r="AF1070" i="11"/>
  <c r="AH1070" i="11" s="1"/>
  <c r="AF1069" i="11"/>
  <c r="AH1069" i="11" s="1"/>
  <c r="AF1068" i="11"/>
  <c r="AH1068" i="11" s="1"/>
  <c r="AF1067" i="11"/>
  <c r="AH1067" i="11" s="1"/>
  <c r="AF1066" i="11"/>
  <c r="AH1066" i="11" s="1"/>
  <c r="AF1065" i="11"/>
  <c r="AH1065" i="11" s="1"/>
  <c r="AF1064" i="11"/>
  <c r="AH1064" i="11" s="1"/>
  <c r="AF1063" i="11"/>
  <c r="AH1063" i="11" s="1"/>
  <c r="AF1062" i="11"/>
  <c r="AH1062" i="11" s="1"/>
  <c r="AF1061" i="11"/>
  <c r="AH1061" i="11" s="1"/>
  <c r="AF1060" i="11"/>
  <c r="AH1060" i="11" s="1"/>
  <c r="AF1059" i="11"/>
  <c r="AH1059" i="11" s="1"/>
  <c r="AF1058" i="11"/>
  <c r="AH1058" i="11" s="1"/>
  <c r="AF1057" i="11"/>
  <c r="AH1057" i="11" s="1"/>
  <c r="AF1056" i="11"/>
  <c r="AH1056" i="11" s="1"/>
  <c r="AF1138" i="11"/>
  <c r="AH1138" i="11" s="1"/>
  <c r="AF1137" i="11"/>
  <c r="AH1137" i="11" s="1"/>
  <c r="AF1136" i="11"/>
  <c r="AH1136" i="11" s="1"/>
  <c r="AF1135" i="11"/>
  <c r="AH1135" i="11" s="1"/>
  <c r="AF1134" i="11"/>
  <c r="AH1134" i="11" s="1"/>
  <c r="AF1133" i="11"/>
  <c r="AH1133" i="11" s="1"/>
  <c r="AF1132" i="11"/>
  <c r="AH1132" i="11" s="1"/>
  <c r="AF1131" i="11"/>
  <c r="AH1131" i="11" s="1"/>
  <c r="AF1130" i="11"/>
  <c r="AH1130" i="11" s="1"/>
  <c r="AF1129" i="11"/>
  <c r="AH1129" i="11" s="1"/>
  <c r="AF1128" i="11"/>
  <c r="AH1128" i="11" s="1"/>
  <c r="AF1127" i="11"/>
  <c r="AH1127" i="11" s="1"/>
  <c r="AF1126" i="11"/>
  <c r="AH1126" i="11" s="1"/>
  <c r="AF1125" i="11"/>
  <c r="AH1125" i="11" s="1"/>
  <c r="AF1124" i="11"/>
  <c r="AH1124" i="11" s="1"/>
  <c r="AF1123" i="11"/>
  <c r="AH1123" i="11" s="1"/>
  <c r="AF1122" i="11"/>
  <c r="AH1122" i="11" s="1"/>
  <c r="AF1121" i="11"/>
  <c r="AH1121" i="11" s="1"/>
  <c r="AF1198" i="11"/>
  <c r="AH1198" i="11" s="1"/>
  <c r="AF1197" i="11"/>
  <c r="AH1197" i="11" s="1"/>
  <c r="AG1197" i="11" s="1"/>
  <c r="AF1196" i="11"/>
  <c r="AH1196" i="11" s="1"/>
  <c r="AF1195" i="11"/>
  <c r="AH1195" i="11" s="1"/>
  <c r="AF1194" i="11"/>
  <c r="AH1194" i="11" s="1"/>
  <c r="AG1193" i="11"/>
  <c r="AF1193" i="11"/>
  <c r="AH1193" i="11" s="1"/>
  <c r="AF1192" i="11"/>
  <c r="AH1192" i="11" s="1"/>
  <c r="AF1191" i="11"/>
  <c r="AH1191" i="11" s="1"/>
  <c r="AF1190" i="11"/>
  <c r="AH1190" i="11" s="1"/>
  <c r="AF1189" i="11"/>
  <c r="AH1189" i="11" s="1"/>
  <c r="AG1189" i="11" s="1"/>
  <c r="AF1188" i="11"/>
  <c r="AH1188" i="11" s="1"/>
  <c r="AF1187" i="11"/>
  <c r="AH1187" i="11" s="1"/>
  <c r="AF1186" i="11"/>
  <c r="AH1186" i="11" s="1"/>
  <c r="AG1185" i="11"/>
  <c r="AF1185" i="11"/>
  <c r="AH1185" i="11" s="1"/>
  <c r="AF1184" i="11"/>
  <c r="AH1184" i="11" s="1"/>
  <c r="AF1183" i="11"/>
  <c r="AH1183" i="11" s="1"/>
  <c r="AF1182" i="11"/>
  <c r="AH1182" i="11" s="1"/>
  <c r="AG1181" i="11"/>
  <c r="AF1181" i="11"/>
  <c r="AH1181" i="11" s="1"/>
  <c r="AF1263" i="11"/>
  <c r="AH1263" i="11" s="1"/>
  <c r="AF1262" i="11"/>
  <c r="AH1262" i="11" s="1"/>
  <c r="AF1261" i="11"/>
  <c r="AH1261" i="11" s="1"/>
  <c r="AF1260" i="11"/>
  <c r="AH1260" i="11" s="1"/>
  <c r="AF1259" i="11"/>
  <c r="AH1259" i="11" s="1"/>
  <c r="AF1258" i="11"/>
  <c r="AH1258" i="11" s="1"/>
  <c r="AF1257" i="11"/>
  <c r="AH1257" i="11" s="1"/>
  <c r="AF1256" i="11"/>
  <c r="AH1256" i="11" s="1"/>
  <c r="AF1255" i="11"/>
  <c r="AH1255" i="11" s="1"/>
  <c r="AF1254" i="11"/>
  <c r="AH1254" i="11" s="1"/>
  <c r="AF1253" i="11"/>
  <c r="AH1253" i="11" s="1"/>
  <c r="AF1252" i="11"/>
  <c r="AH1252" i="11" s="1"/>
  <c r="AF1251" i="11"/>
  <c r="AH1251" i="11" s="1"/>
  <c r="AF1250" i="11"/>
  <c r="AH1250" i="11" s="1"/>
  <c r="AF1249" i="11"/>
  <c r="AH1249" i="11" s="1"/>
  <c r="AF1248" i="11"/>
  <c r="AH1248" i="11" s="1"/>
  <c r="AF1247" i="11"/>
  <c r="AH1247" i="11" s="1"/>
  <c r="AF1246" i="11"/>
  <c r="AH1246" i="11" s="1"/>
  <c r="AF1323" i="11"/>
  <c r="AH1323" i="11" s="1"/>
  <c r="AG1323" i="11" s="1"/>
  <c r="AF1322" i="11"/>
  <c r="AH1322" i="11" s="1"/>
  <c r="AF1321" i="11"/>
  <c r="AH1321" i="11" s="1"/>
  <c r="AF1320" i="11"/>
  <c r="AH1320" i="11" s="1"/>
  <c r="AF1319" i="11"/>
  <c r="AH1319" i="11" s="1"/>
  <c r="AG1319" i="11" s="1"/>
  <c r="AF1318" i="11"/>
  <c r="AH1318" i="11" s="1"/>
  <c r="AF1317" i="11"/>
  <c r="AH1317" i="11" s="1"/>
  <c r="AF1316" i="11"/>
  <c r="AH1316" i="11" s="1"/>
  <c r="AG1315" i="11"/>
  <c r="AF1315" i="11"/>
  <c r="AH1315" i="11" s="1"/>
  <c r="AF1314" i="11"/>
  <c r="AH1314" i="11" s="1"/>
  <c r="AF1313" i="11"/>
  <c r="AH1313" i="11" s="1"/>
  <c r="AF1312" i="11"/>
  <c r="AH1312" i="11" s="1"/>
  <c r="AG1311" i="11"/>
  <c r="AF1311" i="11"/>
  <c r="AH1311" i="11" s="1"/>
  <c r="AF1310" i="11"/>
  <c r="AH1310" i="11" s="1"/>
  <c r="AF1309" i="11"/>
  <c r="AH1309" i="11" s="1"/>
  <c r="AF1308" i="11"/>
  <c r="AH1308" i="11" s="1"/>
  <c r="AG1307" i="11"/>
  <c r="AF1307" i="11"/>
  <c r="AH1307" i="11" s="1"/>
  <c r="AF1306" i="11"/>
  <c r="AH1306" i="11" s="1"/>
  <c r="AF1383" i="11"/>
  <c r="AH1383" i="11" s="1"/>
  <c r="AF1382" i="11"/>
  <c r="AH1382" i="11" s="1"/>
  <c r="AF1381" i="11"/>
  <c r="AH1381" i="11" s="1"/>
  <c r="AF1380" i="11"/>
  <c r="AH1380" i="11" s="1"/>
  <c r="AF1379" i="11"/>
  <c r="AH1379" i="11" s="1"/>
  <c r="AF1378" i="11"/>
  <c r="AH1378" i="11" s="1"/>
  <c r="AF1377" i="11"/>
  <c r="AH1377" i="11" s="1"/>
  <c r="AF1376" i="11"/>
  <c r="AH1376" i="11" s="1"/>
  <c r="AF1375" i="11"/>
  <c r="AH1375" i="11" s="1"/>
  <c r="AF1374" i="11"/>
  <c r="AH1374" i="11" s="1"/>
  <c r="AF1373" i="11"/>
  <c r="AH1373" i="11" s="1"/>
  <c r="AF1372" i="11"/>
  <c r="AH1372" i="11" s="1"/>
  <c r="AF1371" i="11"/>
  <c r="AH1371" i="11" s="1"/>
  <c r="AF1370" i="11"/>
  <c r="AH1370" i="11" s="1"/>
  <c r="AF1369" i="11"/>
  <c r="AH1369" i="11" s="1"/>
  <c r="AF1368" i="11"/>
  <c r="AH1368" i="11" s="1"/>
  <c r="AF1367" i="11"/>
  <c r="AH1367" i="11" s="1"/>
  <c r="AF1366" i="11"/>
  <c r="AH1366" i="11" s="1"/>
  <c r="AF1443" i="11"/>
  <c r="AH1443" i="11" s="1"/>
  <c r="AF1442" i="11"/>
  <c r="AH1442" i="11" s="1"/>
  <c r="AF1441" i="11"/>
  <c r="AH1441" i="11" s="1"/>
  <c r="AF1440" i="11"/>
  <c r="AH1440" i="11" s="1"/>
  <c r="AF1439" i="11"/>
  <c r="AH1439" i="11" s="1"/>
  <c r="AF1438" i="11"/>
  <c r="AH1438" i="11" s="1"/>
  <c r="AF1437" i="11"/>
  <c r="AH1437" i="11" s="1"/>
  <c r="AF1436" i="11"/>
  <c r="AH1436" i="11" s="1"/>
  <c r="AF1435" i="11"/>
  <c r="AH1435" i="11" s="1"/>
  <c r="AF1434" i="11"/>
  <c r="AH1434" i="11" s="1"/>
  <c r="AF1433" i="11"/>
  <c r="AH1433" i="11" s="1"/>
  <c r="AF1432" i="11"/>
  <c r="AH1432" i="11" s="1"/>
  <c r="AF1431" i="11"/>
  <c r="AH1431" i="11" s="1"/>
  <c r="AF1430" i="11"/>
  <c r="AH1430" i="11" s="1"/>
  <c r="AF1429" i="11"/>
  <c r="AH1429" i="11" s="1"/>
  <c r="AF1428" i="11"/>
  <c r="AH1428" i="11" s="1"/>
  <c r="AF1427" i="11"/>
  <c r="AH1427" i="11" s="1"/>
  <c r="AF1426" i="11"/>
  <c r="AH1426" i="11" s="1"/>
  <c r="AF1508" i="11"/>
  <c r="AH1508" i="11" s="1"/>
  <c r="AF1507" i="11"/>
  <c r="AH1507" i="11" s="1"/>
  <c r="AF1506" i="11"/>
  <c r="AH1506" i="11" s="1"/>
  <c r="AF1505" i="11"/>
  <c r="AH1505" i="11" s="1"/>
  <c r="AF1504" i="11"/>
  <c r="AH1504" i="11" s="1"/>
  <c r="AF1503" i="11"/>
  <c r="AH1503" i="11" s="1"/>
  <c r="AF1502" i="11"/>
  <c r="AH1502" i="11" s="1"/>
  <c r="AF1501" i="11"/>
  <c r="AH1501" i="11" s="1"/>
  <c r="AF1500" i="11"/>
  <c r="AH1500" i="11" s="1"/>
  <c r="AF1499" i="11"/>
  <c r="AH1499" i="11" s="1"/>
  <c r="AF1498" i="11"/>
  <c r="AH1498" i="11" s="1"/>
  <c r="AF1497" i="11"/>
  <c r="AH1497" i="11" s="1"/>
  <c r="AF1496" i="11"/>
  <c r="AH1496" i="11" s="1"/>
  <c r="AF1495" i="11"/>
  <c r="AH1495" i="11" s="1"/>
  <c r="AF1494" i="11"/>
  <c r="AH1494" i="11" s="1"/>
  <c r="AF1493" i="11"/>
  <c r="AH1493" i="11" s="1"/>
  <c r="AF1492" i="11"/>
  <c r="AH1492" i="11" s="1"/>
  <c r="AF1491" i="11"/>
  <c r="AH1491" i="11" s="1"/>
  <c r="AF1575" i="11"/>
  <c r="AH1575" i="11" s="1"/>
  <c r="AF1574" i="11"/>
  <c r="AH1574" i="11" s="1"/>
  <c r="AF1573" i="11"/>
  <c r="AH1573" i="11" s="1"/>
  <c r="AF1572" i="11"/>
  <c r="AH1572" i="11" s="1"/>
  <c r="AF1571" i="11"/>
  <c r="AH1571" i="11" s="1"/>
  <c r="AF1570" i="11"/>
  <c r="AH1570" i="11" s="1"/>
  <c r="AF1569" i="11"/>
  <c r="AH1569" i="11" s="1"/>
  <c r="AF1568" i="11"/>
  <c r="AH1568" i="11" s="1"/>
  <c r="AF1567" i="11"/>
  <c r="AH1567" i="11" s="1"/>
  <c r="AF1566" i="11"/>
  <c r="AH1566" i="11" s="1"/>
  <c r="AF1565" i="11"/>
  <c r="AH1565" i="11" s="1"/>
  <c r="AF1564" i="11"/>
  <c r="AH1564" i="11" s="1"/>
  <c r="AF1563" i="11"/>
  <c r="AH1563" i="11" s="1"/>
  <c r="AF1562" i="11"/>
  <c r="AH1562" i="11" s="1"/>
  <c r="AF1561" i="11"/>
  <c r="AH1561" i="11" s="1"/>
  <c r="AF1560" i="11"/>
  <c r="AH1560" i="11" s="1"/>
  <c r="AF1559" i="11"/>
  <c r="AH1559" i="11" s="1"/>
  <c r="AF1558" i="11"/>
  <c r="AH1558" i="11" s="1"/>
  <c r="AF1638" i="11"/>
  <c r="AH1638" i="11" s="1"/>
  <c r="AF1637" i="11"/>
  <c r="AH1637" i="11" s="1"/>
  <c r="AF1636" i="11"/>
  <c r="AH1636" i="11" s="1"/>
  <c r="AF1635" i="11"/>
  <c r="AH1635" i="11" s="1"/>
  <c r="AF1634" i="11"/>
  <c r="AH1634" i="11" s="1"/>
  <c r="AF1633" i="11"/>
  <c r="AH1633" i="11" s="1"/>
  <c r="AF1632" i="11"/>
  <c r="AH1632" i="11" s="1"/>
  <c r="AF1631" i="11"/>
  <c r="AH1631" i="11" s="1"/>
  <c r="AF1630" i="11"/>
  <c r="AH1630" i="11" s="1"/>
  <c r="AF1629" i="11"/>
  <c r="AH1629" i="11" s="1"/>
  <c r="AF1628" i="11"/>
  <c r="AH1628" i="11" s="1"/>
  <c r="AF1627" i="11"/>
  <c r="AH1627" i="11" s="1"/>
  <c r="AF1626" i="11"/>
  <c r="AH1626" i="11" s="1"/>
  <c r="AF1625" i="11"/>
  <c r="AH1625" i="11" s="1"/>
  <c r="AF1624" i="11"/>
  <c r="AH1624" i="11" s="1"/>
  <c r="AF1623" i="11"/>
  <c r="AH1623" i="11" s="1"/>
  <c r="AF1622" i="11"/>
  <c r="AH1622" i="11" s="1"/>
  <c r="AF1621" i="11"/>
  <c r="AH1621" i="11" s="1"/>
  <c r="AF1698" i="11"/>
  <c r="AH1698" i="11" s="1"/>
  <c r="AF1697" i="11"/>
  <c r="AH1697" i="11" s="1"/>
  <c r="AF1696" i="11"/>
  <c r="AH1696" i="11" s="1"/>
  <c r="AF1695" i="11"/>
  <c r="AH1695" i="11" s="1"/>
  <c r="AF1694" i="11"/>
  <c r="AH1694" i="11" s="1"/>
  <c r="AF1693" i="11"/>
  <c r="AH1693" i="11" s="1"/>
  <c r="AF1692" i="11"/>
  <c r="AH1692" i="11" s="1"/>
  <c r="AG1692" i="11" s="1"/>
  <c r="AF1691" i="11"/>
  <c r="AH1691" i="11" s="1"/>
  <c r="AF1690" i="11"/>
  <c r="AH1690" i="11" s="1"/>
  <c r="AF1689" i="11"/>
  <c r="AH1689" i="11" s="1"/>
  <c r="AG1688" i="11"/>
  <c r="AF1688" i="11"/>
  <c r="AH1688" i="11" s="1"/>
  <c r="AF1687" i="11"/>
  <c r="AH1687" i="11" s="1"/>
  <c r="AF1686" i="11"/>
  <c r="AH1686" i="11" s="1"/>
  <c r="AF1685" i="11"/>
  <c r="AH1685" i="11" s="1"/>
  <c r="AG1684" i="11"/>
  <c r="AF1684" i="11"/>
  <c r="AH1684" i="11" s="1"/>
  <c r="AF1683" i="11"/>
  <c r="AH1683" i="11" s="1"/>
  <c r="AF1682" i="11"/>
  <c r="AH1682" i="11" s="1"/>
  <c r="AF1681" i="11"/>
  <c r="AH1681" i="11" s="1"/>
  <c r="AH1761" i="11"/>
  <c r="AF1761" i="11"/>
  <c r="AG1761" i="11" s="1"/>
  <c r="AF1760" i="11"/>
  <c r="AH1760" i="11" s="1"/>
  <c r="AF1759" i="11"/>
  <c r="AH1759" i="11" s="1"/>
  <c r="AF1758" i="11"/>
  <c r="AH1758" i="11" s="1"/>
  <c r="AH1757" i="11"/>
  <c r="AF1757" i="11"/>
  <c r="AG1757" i="11" s="1"/>
  <c r="AF1756" i="11"/>
  <c r="AH1756" i="11" s="1"/>
  <c r="AF1755" i="11"/>
  <c r="AH1755" i="11" s="1"/>
  <c r="AF1754" i="11"/>
  <c r="AH1754" i="11" s="1"/>
  <c r="AH1753" i="11"/>
  <c r="AF1753" i="11"/>
  <c r="AG1753" i="11" s="1"/>
  <c r="AF1752" i="11"/>
  <c r="AH1752" i="11" s="1"/>
  <c r="AF1751" i="11"/>
  <c r="AH1751" i="11" s="1"/>
  <c r="AF1750" i="11"/>
  <c r="AG1750" i="11" s="1"/>
  <c r="AH1749" i="11"/>
  <c r="AF1749" i="11"/>
  <c r="AG1749" i="11" s="1"/>
  <c r="AF1748" i="11"/>
  <c r="AH1748" i="11" s="1"/>
  <c r="AF1747" i="11"/>
  <c r="AH1747" i="11" s="1"/>
  <c r="AF1746" i="11"/>
  <c r="AH1746" i="11" s="1"/>
  <c r="AH1745" i="11"/>
  <c r="AF1745" i="11"/>
  <c r="AG1745" i="11" s="1"/>
  <c r="AF1744" i="11"/>
  <c r="AH1744" i="11" s="1"/>
  <c r="AF1821" i="11"/>
  <c r="AH1821" i="11" s="1"/>
  <c r="AF1820" i="11"/>
  <c r="AH1820" i="11" s="1"/>
  <c r="AF1819" i="11"/>
  <c r="AH1819" i="11" s="1"/>
  <c r="AF1818" i="11"/>
  <c r="AH1818" i="11" s="1"/>
  <c r="AF1817" i="11"/>
  <c r="AH1817" i="11" s="1"/>
  <c r="AF1816" i="11"/>
  <c r="AH1816" i="11" s="1"/>
  <c r="AF1815" i="11"/>
  <c r="AH1815" i="11" s="1"/>
  <c r="AF1814" i="11"/>
  <c r="AH1814" i="11" s="1"/>
  <c r="AF1813" i="11"/>
  <c r="AH1813" i="11" s="1"/>
  <c r="AF1812" i="11"/>
  <c r="AH1812" i="11" s="1"/>
  <c r="AF1811" i="11"/>
  <c r="AH1811" i="11" s="1"/>
  <c r="AF1810" i="11"/>
  <c r="AH1810" i="11" s="1"/>
  <c r="AF1809" i="11"/>
  <c r="AH1809" i="11" s="1"/>
  <c r="AF1808" i="11"/>
  <c r="AH1808" i="11" s="1"/>
  <c r="AF1807" i="11"/>
  <c r="AH1807" i="11" s="1"/>
  <c r="AF1806" i="11"/>
  <c r="AH1806" i="11" s="1"/>
  <c r="AF1805" i="11"/>
  <c r="AH1805" i="11" s="1"/>
  <c r="AF1804" i="11"/>
  <c r="AH1804" i="11" s="1"/>
  <c r="AF1881" i="11"/>
  <c r="AH1881" i="11" s="1"/>
  <c r="AF1880" i="11"/>
  <c r="AH1880" i="11" s="1"/>
  <c r="AF1879" i="11"/>
  <c r="AH1879" i="11" s="1"/>
  <c r="AF1878" i="11"/>
  <c r="AH1878" i="11" s="1"/>
  <c r="AF1877" i="11"/>
  <c r="AH1877" i="11" s="1"/>
  <c r="AF1876" i="11"/>
  <c r="AH1876" i="11" s="1"/>
  <c r="AF1875" i="11"/>
  <c r="AH1875" i="11" s="1"/>
  <c r="AF1874" i="11"/>
  <c r="AH1874" i="11" s="1"/>
  <c r="AF1873" i="11"/>
  <c r="AH1873" i="11" s="1"/>
  <c r="AF1872" i="11"/>
  <c r="AH1872" i="11" s="1"/>
  <c r="AF1871" i="11"/>
  <c r="AH1871" i="11" s="1"/>
  <c r="AF1870" i="11"/>
  <c r="AH1870" i="11" s="1"/>
  <c r="AF1869" i="11"/>
  <c r="AH1869" i="11" s="1"/>
  <c r="AF1868" i="11"/>
  <c r="AH1868" i="11" s="1"/>
  <c r="AF1867" i="11"/>
  <c r="AH1867" i="11" s="1"/>
  <c r="AF1866" i="11"/>
  <c r="AH1866" i="11" s="1"/>
  <c r="AF1865" i="11"/>
  <c r="AH1865" i="11" s="1"/>
  <c r="AF1864" i="11"/>
  <c r="AH1864" i="11" s="1"/>
  <c r="AF1941" i="11"/>
  <c r="AH1941" i="11" s="1"/>
  <c r="AF1940" i="11"/>
  <c r="AH1940" i="11" s="1"/>
  <c r="AF1939" i="11"/>
  <c r="AH1939" i="11" s="1"/>
  <c r="AF1938" i="11"/>
  <c r="AH1938" i="11" s="1"/>
  <c r="AF1937" i="11"/>
  <c r="AH1937" i="11" s="1"/>
  <c r="AF1936" i="11"/>
  <c r="AH1936" i="11" s="1"/>
  <c r="AF1935" i="11"/>
  <c r="AH1935" i="11" s="1"/>
  <c r="AF1934" i="11"/>
  <c r="AH1934" i="11" s="1"/>
  <c r="AF1933" i="11"/>
  <c r="AH1933" i="11" s="1"/>
  <c r="AF1932" i="11"/>
  <c r="AH1932" i="11" s="1"/>
  <c r="AF1931" i="11"/>
  <c r="AH1931" i="11" s="1"/>
  <c r="AF1930" i="11"/>
  <c r="AH1930" i="11" s="1"/>
  <c r="AF1929" i="11"/>
  <c r="AH1929" i="11" s="1"/>
  <c r="AF1928" i="11"/>
  <c r="AH1928" i="11" s="1"/>
  <c r="AF1927" i="11"/>
  <c r="AH1927" i="11" s="1"/>
  <c r="AF1926" i="11"/>
  <c r="AH1926" i="11" s="1"/>
  <c r="AF1925" i="11"/>
  <c r="AH1925" i="11" s="1"/>
  <c r="AF1924" i="11"/>
  <c r="AH1924" i="11" s="1"/>
  <c r="AE1924" i="11"/>
  <c r="AE1925" i="11"/>
  <c r="AE1926" i="11"/>
  <c r="AE1927" i="11"/>
  <c r="AE1928" i="11"/>
  <c r="AE1929" i="11"/>
  <c r="AE1930" i="11"/>
  <c r="AE1931" i="11"/>
  <c r="AE1932" i="11"/>
  <c r="AE1933" i="11"/>
  <c r="AE1934" i="11"/>
  <c r="AE1935" i="11"/>
  <c r="AE1936" i="11"/>
  <c r="AE1937" i="11"/>
  <c r="AE1938" i="11"/>
  <c r="AE1939" i="11"/>
  <c r="AE1940" i="11"/>
  <c r="AE1941" i="11"/>
  <c r="AF2004" i="11"/>
  <c r="AH2004" i="11" s="1"/>
  <c r="AG2004" i="11" s="1"/>
  <c r="AF2003" i="11"/>
  <c r="AH2003" i="11" s="1"/>
  <c r="AF2002" i="11"/>
  <c r="AH2002" i="11" s="1"/>
  <c r="AF2001" i="11"/>
  <c r="AH2001" i="11" s="1"/>
  <c r="AF2000" i="11"/>
  <c r="AH2000" i="11" s="1"/>
  <c r="AG2000" i="11" s="1"/>
  <c r="AF1999" i="11"/>
  <c r="AH1999" i="11" s="1"/>
  <c r="AF1998" i="11"/>
  <c r="AH1998" i="11" s="1"/>
  <c r="AF1997" i="11"/>
  <c r="AH1997" i="11" s="1"/>
  <c r="AG1996" i="11"/>
  <c r="AF1996" i="11"/>
  <c r="AH1996" i="11" s="1"/>
  <c r="AF1995" i="11"/>
  <c r="AH1995" i="11" s="1"/>
  <c r="AF1994" i="11"/>
  <c r="AH1994" i="11" s="1"/>
  <c r="AF1993" i="11"/>
  <c r="AH1993" i="11" s="1"/>
  <c r="AG1992" i="11"/>
  <c r="AF1992" i="11"/>
  <c r="AH1992" i="11" s="1"/>
  <c r="AF1991" i="11"/>
  <c r="AH1991" i="11" s="1"/>
  <c r="AF1990" i="11"/>
  <c r="AH1990" i="11" s="1"/>
  <c r="AF1989" i="11"/>
  <c r="AH1989" i="11" s="1"/>
  <c r="AG1988" i="11"/>
  <c r="AF1988" i="11"/>
  <c r="AH1988" i="11" s="1"/>
  <c r="AF1987" i="11"/>
  <c r="AH1987" i="11" s="1"/>
  <c r="AF2074" i="11"/>
  <c r="AH2074" i="11" s="1"/>
  <c r="AF2073" i="11"/>
  <c r="AH2073" i="11" s="1"/>
  <c r="AF2072" i="11"/>
  <c r="AH2072" i="11" s="1"/>
  <c r="AF2071" i="11"/>
  <c r="AF2070" i="11"/>
  <c r="AH2070" i="11" s="1"/>
  <c r="AF2069" i="11"/>
  <c r="AH2069" i="11" s="1"/>
  <c r="AF2068" i="11"/>
  <c r="AH2068" i="11" s="1"/>
  <c r="AF2067" i="11"/>
  <c r="AH2067" i="11" s="1"/>
  <c r="AF2066" i="11"/>
  <c r="AH2066" i="11" s="1"/>
  <c r="AF2065" i="11"/>
  <c r="AH2065" i="11" s="1"/>
  <c r="AF2064" i="11"/>
  <c r="AH2064" i="11" s="1"/>
  <c r="AF2063" i="11"/>
  <c r="AH2063" i="11" s="1"/>
  <c r="AF2062" i="11"/>
  <c r="AH2062" i="11" s="1"/>
  <c r="AF2061" i="11"/>
  <c r="AH2061" i="11" s="1"/>
  <c r="AF2060" i="11"/>
  <c r="AH2060" i="11" s="1"/>
  <c r="AF2059" i="11"/>
  <c r="AG2059" i="11" s="1"/>
  <c r="AF2058" i="11"/>
  <c r="AH2058" i="11" s="1"/>
  <c r="AF2057" i="11"/>
  <c r="AH2057" i="11" s="1"/>
  <c r="AF2139" i="11"/>
  <c r="AH2139" i="11" s="1"/>
  <c r="AF2138" i="11"/>
  <c r="AH2138" i="11" s="1"/>
  <c r="AF2137" i="11"/>
  <c r="AH2137" i="11" s="1"/>
  <c r="AF2136" i="11"/>
  <c r="AH2136" i="11" s="1"/>
  <c r="AF2135" i="11"/>
  <c r="AH2135" i="11" s="1"/>
  <c r="AF2134" i="11"/>
  <c r="AH2134" i="11" s="1"/>
  <c r="AF2133" i="11"/>
  <c r="AH2133" i="11" s="1"/>
  <c r="AF2132" i="11"/>
  <c r="AH2132" i="11" s="1"/>
  <c r="AF2131" i="11"/>
  <c r="AH2131" i="11" s="1"/>
  <c r="AF2130" i="11"/>
  <c r="AH2130" i="11" s="1"/>
  <c r="AF2129" i="11"/>
  <c r="AH2129" i="11" s="1"/>
  <c r="AF2128" i="11"/>
  <c r="AH2128" i="11" s="1"/>
  <c r="AF2127" i="11"/>
  <c r="AH2127" i="11" s="1"/>
  <c r="AF2126" i="11"/>
  <c r="AH2126" i="11" s="1"/>
  <c r="AF2125" i="11"/>
  <c r="AH2125" i="11" s="1"/>
  <c r="AF2124" i="11"/>
  <c r="AH2124" i="11" s="1"/>
  <c r="AF2123" i="11"/>
  <c r="AH2123" i="11" s="1"/>
  <c r="AF2122" i="11"/>
  <c r="AH2122" i="11" s="1"/>
  <c r="AF2199" i="11"/>
  <c r="AH2199" i="11" s="1"/>
  <c r="AG2198" i="11"/>
  <c r="AF2198" i="11"/>
  <c r="AH2198" i="11" s="1"/>
  <c r="AH2197" i="11"/>
  <c r="AF2197" i="11"/>
  <c r="AG2197" i="11" s="1"/>
  <c r="AF2196" i="11"/>
  <c r="AH2196" i="11" s="1"/>
  <c r="AF2195" i="11"/>
  <c r="AH2195" i="11" s="1"/>
  <c r="AG2194" i="11"/>
  <c r="AF2194" i="11"/>
  <c r="AH2194" i="11" s="1"/>
  <c r="AH2193" i="11"/>
  <c r="AF2193" i="11"/>
  <c r="AG2193" i="11" s="1"/>
  <c r="AF2192" i="11"/>
  <c r="AG2192" i="11" s="1"/>
  <c r="AF2191" i="11"/>
  <c r="AH2191" i="11" s="1"/>
  <c r="AG2190" i="11"/>
  <c r="AF2190" i="11"/>
  <c r="AH2190" i="11" s="1"/>
  <c r="AH2189" i="11"/>
  <c r="AF2189" i="11"/>
  <c r="AG2189" i="11" s="1"/>
  <c r="AF2188" i="11"/>
  <c r="AG2188" i="11" s="1"/>
  <c r="AF2187" i="11"/>
  <c r="AH2187" i="11" s="1"/>
  <c r="AG2186" i="11"/>
  <c r="AF2186" i="11"/>
  <c r="AH2186" i="11" s="1"/>
  <c r="AH2185" i="11"/>
  <c r="AF2185" i="11"/>
  <c r="AG2185" i="11" s="1"/>
  <c r="AF2184" i="11"/>
  <c r="AG2184" i="11" s="1"/>
  <c r="AF2183" i="11"/>
  <c r="AH2183" i="11" s="1"/>
  <c r="AG2182" i="11"/>
  <c r="AF2182" i="11"/>
  <c r="AH2182" i="11" s="1"/>
  <c r="AF2264" i="11"/>
  <c r="AH2264" i="11" s="1"/>
  <c r="AF2263" i="11"/>
  <c r="AH2263" i="11" s="1"/>
  <c r="AF2262" i="11"/>
  <c r="AH2262" i="11" s="1"/>
  <c r="AF2261" i="11"/>
  <c r="AH2261" i="11" s="1"/>
  <c r="AF2260" i="11"/>
  <c r="AH2260" i="11" s="1"/>
  <c r="AF2259" i="11"/>
  <c r="AH2259" i="11" s="1"/>
  <c r="AF2258" i="11"/>
  <c r="AH2258" i="11" s="1"/>
  <c r="AG2258" i="11" s="1"/>
  <c r="AF2257" i="11"/>
  <c r="AH2257" i="11" s="1"/>
  <c r="AF2256" i="11"/>
  <c r="AH2256" i="11" s="1"/>
  <c r="AF2255" i="11"/>
  <c r="AH2255" i="11" s="1"/>
  <c r="AG2254" i="11"/>
  <c r="AF2254" i="11"/>
  <c r="AH2254" i="11" s="1"/>
  <c r="AF2253" i="11"/>
  <c r="AH2253" i="11" s="1"/>
  <c r="AF2252" i="11"/>
  <c r="AH2252" i="11" s="1"/>
  <c r="AF2251" i="11"/>
  <c r="AH2251" i="11" s="1"/>
  <c r="AG2250" i="11"/>
  <c r="AF2250" i="11"/>
  <c r="AH2250" i="11" s="1"/>
  <c r="AF2249" i="11"/>
  <c r="AH2249" i="11" s="1"/>
  <c r="AF2248" i="11"/>
  <c r="AH2248" i="11" s="1"/>
  <c r="AF2247" i="11"/>
  <c r="AH2247" i="11" s="1"/>
  <c r="AF2324" i="11"/>
  <c r="AH2324" i="11" s="1"/>
  <c r="AF2323" i="11"/>
  <c r="AH2323" i="11" s="1"/>
  <c r="AF2322" i="11"/>
  <c r="AH2322" i="11" s="1"/>
  <c r="AF2321" i="11"/>
  <c r="AH2321" i="11" s="1"/>
  <c r="AF2320" i="11"/>
  <c r="AH2320" i="11" s="1"/>
  <c r="AF2319" i="11"/>
  <c r="AH2319" i="11" s="1"/>
  <c r="AF2318" i="11"/>
  <c r="AH2318" i="11" s="1"/>
  <c r="AF2317" i="11"/>
  <c r="AH2317" i="11" s="1"/>
  <c r="AF2316" i="11"/>
  <c r="AH2316" i="11" s="1"/>
  <c r="AF2315" i="11"/>
  <c r="AH2315" i="11" s="1"/>
  <c r="AF2314" i="11"/>
  <c r="AH2314" i="11" s="1"/>
  <c r="AF2313" i="11"/>
  <c r="AH2313" i="11" s="1"/>
  <c r="AF2312" i="11"/>
  <c r="AH2312" i="11" s="1"/>
  <c r="AF2311" i="11"/>
  <c r="AH2311" i="11" s="1"/>
  <c r="AF2310" i="11"/>
  <c r="AH2310" i="11" s="1"/>
  <c r="AF2309" i="11"/>
  <c r="AH2309" i="11" s="1"/>
  <c r="AF2308" i="11"/>
  <c r="AH2308" i="11" s="1"/>
  <c r="AF2307" i="11"/>
  <c r="AH2307" i="11" s="1"/>
  <c r="AF2384" i="11"/>
  <c r="AH2384" i="11" s="1"/>
  <c r="AF2383" i="11"/>
  <c r="AH2383" i="11" s="1"/>
  <c r="AF2382" i="11"/>
  <c r="AH2382" i="11" s="1"/>
  <c r="AF2381" i="11"/>
  <c r="AH2381" i="11" s="1"/>
  <c r="AF2380" i="11"/>
  <c r="AH2380" i="11" s="1"/>
  <c r="AF2379" i="11"/>
  <c r="AH2379" i="11" s="1"/>
  <c r="AF2378" i="11"/>
  <c r="AH2378" i="11" s="1"/>
  <c r="AF2377" i="11"/>
  <c r="AH2377" i="11" s="1"/>
  <c r="AF2376" i="11"/>
  <c r="AH2376" i="11" s="1"/>
  <c r="AF2375" i="11"/>
  <c r="AH2375" i="11" s="1"/>
  <c r="AF2374" i="11"/>
  <c r="AH2374" i="11" s="1"/>
  <c r="AF2373" i="11"/>
  <c r="AH2373" i="11" s="1"/>
  <c r="AF2372" i="11"/>
  <c r="AH2372" i="11" s="1"/>
  <c r="AF2371" i="11"/>
  <c r="AH2371" i="11" s="1"/>
  <c r="AF2370" i="11"/>
  <c r="AH2370" i="11" s="1"/>
  <c r="AF2369" i="11"/>
  <c r="AH2369" i="11" s="1"/>
  <c r="AF2368" i="11"/>
  <c r="AH2368" i="11" s="1"/>
  <c r="AF2367" i="11"/>
  <c r="AH2367" i="11" s="1"/>
  <c r="AF2444" i="11"/>
  <c r="AH2444" i="11" s="1"/>
  <c r="AG2444" i="11" s="1"/>
  <c r="AF2443" i="11"/>
  <c r="AH2443" i="11" s="1"/>
  <c r="AF2442" i="11"/>
  <c r="AH2442" i="11" s="1"/>
  <c r="AF2441" i="11"/>
  <c r="AG2440" i="11"/>
  <c r="AF2440" i="11"/>
  <c r="AH2440" i="11" s="1"/>
  <c r="AF2439" i="11"/>
  <c r="AH2439" i="11" s="1"/>
  <c r="AF2438" i="11"/>
  <c r="AH2438" i="11" s="1"/>
  <c r="AF2437" i="11"/>
  <c r="AH2437" i="11" s="1"/>
  <c r="AG2436" i="11"/>
  <c r="AF2436" i="11"/>
  <c r="AH2436" i="11" s="1"/>
  <c r="AF2435" i="11"/>
  <c r="AH2435" i="11" s="1"/>
  <c r="AF2434" i="11"/>
  <c r="AH2434" i="11" s="1"/>
  <c r="AF2433" i="11"/>
  <c r="AG2433" i="11" s="1"/>
  <c r="AG2432" i="11"/>
  <c r="AF2432" i="11"/>
  <c r="AH2432" i="11" s="1"/>
  <c r="AF2431" i="11"/>
  <c r="AH2431" i="11" s="1"/>
  <c r="AF2430" i="11"/>
  <c r="AH2430" i="11" s="1"/>
  <c r="AF2429" i="11"/>
  <c r="AG2429" i="11" s="1"/>
  <c r="AG2428" i="11"/>
  <c r="AF2428" i="11"/>
  <c r="AH2428" i="11" s="1"/>
  <c r="AF2427" i="11"/>
  <c r="AH2427" i="11" s="1"/>
  <c r="AF2509" i="11"/>
  <c r="AH2509" i="11" s="1"/>
  <c r="AF2508" i="11"/>
  <c r="AH2508" i="11" s="1"/>
  <c r="AF2507" i="11"/>
  <c r="AH2507" i="11" s="1"/>
  <c r="AF2506" i="11"/>
  <c r="AH2506" i="11" s="1"/>
  <c r="AF2505" i="11"/>
  <c r="AH2505" i="11" s="1"/>
  <c r="AF2504" i="11"/>
  <c r="AH2504" i="11" s="1"/>
  <c r="AF2503" i="11"/>
  <c r="AH2503" i="11" s="1"/>
  <c r="AF2502" i="11"/>
  <c r="AH2502" i="11" s="1"/>
  <c r="AF2501" i="11"/>
  <c r="AH2501" i="11" s="1"/>
  <c r="AF2500" i="11"/>
  <c r="AH2500" i="11" s="1"/>
  <c r="AF2499" i="11"/>
  <c r="AH2499" i="11" s="1"/>
  <c r="AF2498" i="11"/>
  <c r="AH2498" i="11" s="1"/>
  <c r="AF2497" i="11"/>
  <c r="AH2497" i="11" s="1"/>
  <c r="AF2496" i="11"/>
  <c r="AH2496" i="11" s="1"/>
  <c r="AF2495" i="11"/>
  <c r="AH2495" i="11" s="1"/>
  <c r="AF2494" i="11"/>
  <c r="AH2494" i="11" s="1"/>
  <c r="AF2493" i="11"/>
  <c r="AH2493" i="11" s="1"/>
  <c r="AF2492" i="11"/>
  <c r="AH2492" i="11" s="1"/>
  <c r="AF2577" i="11"/>
  <c r="AH2577" i="11" s="1"/>
  <c r="AF2576" i="11"/>
  <c r="AH2576" i="11" s="1"/>
  <c r="AF2575" i="11"/>
  <c r="AH2575" i="11" s="1"/>
  <c r="AF2574" i="11"/>
  <c r="AH2574" i="11" s="1"/>
  <c r="AF2573" i="11"/>
  <c r="AH2573" i="11" s="1"/>
  <c r="AF2572" i="11"/>
  <c r="AH2572" i="11" s="1"/>
  <c r="AF2571" i="11"/>
  <c r="AH2571" i="11" s="1"/>
  <c r="AF2570" i="11"/>
  <c r="AH2570" i="11" s="1"/>
  <c r="AF2569" i="11"/>
  <c r="AH2569" i="11" s="1"/>
  <c r="AF2568" i="11"/>
  <c r="AH2568" i="11" s="1"/>
  <c r="AF2567" i="11"/>
  <c r="AH2567" i="11" s="1"/>
  <c r="AF2566" i="11"/>
  <c r="AH2566" i="11" s="1"/>
  <c r="AF2565" i="11"/>
  <c r="AH2565" i="11" s="1"/>
  <c r="AF2564" i="11"/>
  <c r="AH2564" i="11" s="1"/>
  <c r="AF2563" i="11"/>
  <c r="AH2563" i="11" s="1"/>
  <c r="AF2562" i="11"/>
  <c r="AH2562" i="11" s="1"/>
  <c r="AF2561" i="11"/>
  <c r="AH2561" i="11" s="1"/>
  <c r="AF2560" i="11"/>
  <c r="AH2560" i="11" s="1"/>
  <c r="AF2700" i="11"/>
  <c r="AH2700" i="11" s="1"/>
  <c r="AF2699" i="11"/>
  <c r="AH2699" i="11" s="1"/>
  <c r="AF2698" i="11"/>
  <c r="AH2698" i="11" s="1"/>
  <c r="AF2697" i="11"/>
  <c r="AH2697" i="11" s="1"/>
  <c r="AF2696" i="11"/>
  <c r="AH2696" i="11" s="1"/>
  <c r="AF2695" i="11"/>
  <c r="AH2695" i="11" s="1"/>
  <c r="AF2694" i="11"/>
  <c r="AH2694" i="11" s="1"/>
  <c r="AF2693" i="11"/>
  <c r="AH2693" i="11" s="1"/>
  <c r="AF2692" i="11"/>
  <c r="AH2692" i="11" s="1"/>
  <c r="AF2691" i="11"/>
  <c r="AH2691" i="11" s="1"/>
  <c r="AF2690" i="11"/>
  <c r="AH2690" i="11" s="1"/>
  <c r="AF2689" i="11"/>
  <c r="AH2689" i="11" s="1"/>
  <c r="AF2688" i="11"/>
  <c r="AH2688" i="11" s="1"/>
  <c r="AF2687" i="11"/>
  <c r="AH2687" i="11" s="1"/>
  <c r="AF2686" i="11"/>
  <c r="AH2686" i="11" s="1"/>
  <c r="AF2685" i="11"/>
  <c r="AH2685" i="11" s="1"/>
  <c r="AF2684" i="11"/>
  <c r="AH2684" i="11" s="1"/>
  <c r="AF2683" i="11"/>
  <c r="AH2683" i="11" s="1"/>
  <c r="AF2763" i="11"/>
  <c r="AH2763" i="11" s="1"/>
  <c r="AF2762" i="11"/>
  <c r="AH2762" i="11" s="1"/>
  <c r="AF2761" i="11"/>
  <c r="AH2761" i="11" s="1"/>
  <c r="AF2760" i="11"/>
  <c r="AH2760" i="11" s="1"/>
  <c r="AF2759" i="11"/>
  <c r="AH2759" i="11" s="1"/>
  <c r="AF2758" i="11"/>
  <c r="AH2758" i="11" s="1"/>
  <c r="AF2757" i="11"/>
  <c r="AH2757" i="11" s="1"/>
  <c r="AF2756" i="11"/>
  <c r="AH2756" i="11" s="1"/>
  <c r="AF2755" i="11"/>
  <c r="AH2755" i="11" s="1"/>
  <c r="AF2754" i="11"/>
  <c r="AH2754" i="11" s="1"/>
  <c r="AF2753" i="11"/>
  <c r="AH2753" i="11" s="1"/>
  <c r="AF2752" i="11"/>
  <c r="AH2752" i="11" s="1"/>
  <c r="AF2751" i="11"/>
  <c r="AH2751" i="11" s="1"/>
  <c r="AF2750" i="11"/>
  <c r="AH2750" i="11" s="1"/>
  <c r="AF2749" i="11"/>
  <c r="AH2749" i="11" s="1"/>
  <c r="AF2748" i="11"/>
  <c r="AH2748" i="11" s="1"/>
  <c r="AF2747" i="11"/>
  <c r="AH2747" i="11" s="1"/>
  <c r="AF2746" i="11"/>
  <c r="AH2746" i="11" s="1"/>
  <c r="AF3006" i="11"/>
  <c r="AH3006" i="11" s="1"/>
  <c r="AF3005" i="11"/>
  <c r="AH3005" i="11" s="1"/>
  <c r="AF3004" i="11"/>
  <c r="AH3004" i="11" s="1"/>
  <c r="AF3003" i="11"/>
  <c r="AH3003" i="11" s="1"/>
  <c r="AF3002" i="11"/>
  <c r="AH3002" i="11" s="1"/>
  <c r="AF3001" i="11"/>
  <c r="AH3001" i="11" s="1"/>
  <c r="AF3000" i="11"/>
  <c r="AH3000" i="11" s="1"/>
  <c r="AF2999" i="11"/>
  <c r="AH2999" i="11" s="1"/>
  <c r="AF2998" i="11"/>
  <c r="AH2998" i="11" s="1"/>
  <c r="AF2997" i="11"/>
  <c r="AH2997" i="11" s="1"/>
  <c r="AF2996" i="11"/>
  <c r="AH2996" i="11" s="1"/>
  <c r="AF2995" i="11"/>
  <c r="AH2995" i="11" s="1"/>
  <c r="AF2994" i="11"/>
  <c r="AH2994" i="11" s="1"/>
  <c r="AF2993" i="11"/>
  <c r="AH2993" i="11" s="1"/>
  <c r="AF2992" i="11"/>
  <c r="AH2992" i="11" s="1"/>
  <c r="AF2991" i="11"/>
  <c r="AH2991" i="11" s="1"/>
  <c r="AF2990" i="11"/>
  <c r="AH2990" i="11" s="1"/>
  <c r="AF2989" i="11"/>
  <c r="AH2989" i="11" s="1"/>
  <c r="AF2943" i="11"/>
  <c r="AH2943" i="11" s="1"/>
  <c r="AF2942" i="11"/>
  <c r="AH2942" i="11" s="1"/>
  <c r="AF2941" i="11"/>
  <c r="AH2941" i="11" s="1"/>
  <c r="AF2940" i="11"/>
  <c r="AH2940" i="11" s="1"/>
  <c r="AF2939" i="11"/>
  <c r="AH2939" i="11" s="1"/>
  <c r="AF2938" i="11"/>
  <c r="AH2938" i="11" s="1"/>
  <c r="AF2937" i="11"/>
  <c r="AH2937" i="11" s="1"/>
  <c r="AF2936" i="11"/>
  <c r="AH2936" i="11" s="1"/>
  <c r="AF2935" i="11"/>
  <c r="AH2935" i="11" s="1"/>
  <c r="AF2934" i="11"/>
  <c r="AH2934" i="11" s="1"/>
  <c r="AF2933" i="11"/>
  <c r="AH2933" i="11" s="1"/>
  <c r="AF2932" i="11"/>
  <c r="AH2932" i="11" s="1"/>
  <c r="AF2931" i="11"/>
  <c r="AH2931" i="11" s="1"/>
  <c r="AF2930" i="11"/>
  <c r="AH2930" i="11" s="1"/>
  <c r="AF2929" i="11"/>
  <c r="AH2929" i="11" s="1"/>
  <c r="AF2928" i="11"/>
  <c r="AH2928" i="11" s="1"/>
  <c r="AF2927" i="11"/>
  <c r="AH2927" i="11" s="1"/>
  <c r="AF2926" i="11"/>
  <c r="AH2926" i="11" s="1"/>
  <c r="AF2883" i="11"/>
  <c r="AH2883" i="11" s="1"/>
  <c r="AF2882" i="11"/>
  <c r="AH2882" i="11" s="1"/>
  <c r="AF2881" i="11"/>
  <c r="AH2881" i="11" s="1"/>
  <c r="AF2880" i="11"/>
  <c r="AH2880" i="11" s="1"/>
  <c r="AF2879" i="11"/>
  <c r="AH2879" i="11" s="1"/>
  <c r="AF2878" i="11"/>
  <c r="AH2878" i="11" s="1"/>
  <c r="AF2877" i="11"/>
  <c r="AH2877" i="11" s="1"/>
  <c r="AF2876" i="11"/>
  <c r="AH2876" i="11" s="1"/>
  <c r="AF2875" i="11"/>
  <c r="AH2875" i="11" s="1"/>
  <c r="AF2874" i="11"/>
  <c r="AH2874" i="11" s="1"/>
  <c r="AF2873" i="11"/>
  <c r="AH2873" i="11" s="1"/>
  <c r="AF2872" i="11"/>
  <c r="AH2872" i="11" s="1"/>
  <c r="AF2871" i="11"/>
  <c r="AH2871" i="11" s="1"/>
  <c r="AF2870" i="11"/>
  <c r="AH2870" i="11" s="1"/>
  <c r="AF2869" i="11"/>
  <c r="AH2869" i="11" s="1"/>
  <c r="AF2868" i="11"/>
  <c r="AH2868" i="11" s="1"/>
  <c r="AF2867" i="11"/>
  <c r="AH2867" i="11" s="1"/>
  <c r="AF2866" i="11"/>
  <c r="AH2866" i="11" s="1"/>
  <c r="AF2823" i="11"/>
  <c r="AH2823" i="11" s="1"/>
  <c r="AF2822" i="11"/>
  <c r="AH2822" i="11" s="1"/>
  <c r="AF2821" i="11"/>
  <c r="AH2821" i="11" s="1"/>
  <c r="AF2820" i="11"/>
  <c r="AH2820" i="11" s="1"/>
  <c r="AF2819" i="11"/>
  <c r="AH2819" i="11" s="1"/>
  <c r="AF2818" i="11"/>
  <c r="AH2818" i="11" s="1"/>
  <c r="AF2817" i="11"/>
  <c r="AH2817" i="11" s="1"/>
  <c r="AF2816" i="11"/>
  <c r="AG2816" i="11" s="1"/>
  <c r="AF2815" i="11"/>
  <c r="AH2815" i="11" s="1"/>
  <c r="AF2814" i="11"/>
  <c r="AH2814" i="11" s="1"/>
  <c r="AF2813" i="11"/>
  <c r="AH2813" i="11" s="1"/>
  <c r="AF2812" i="11"/>
  <c r="AG2812" i="11" s="1"/>
  <c r="AF2811" i="11"/>
  <c r="AH2811" i="11" s="1"/>
  <c r="AF2810" i="11"/>
  <c r="AH2810" i="11" s="1"/>
  <c r="AF2809" i="11"/>
  <c r="AH2809" i="11" s="1"/>
  <c r="AF2808" i="11"/>
  <c r="AG2808" i="11" s="1"/>
  <c r="AF2807" i="11"/>
  <c r="AH2807" i="11" s="1"/>
  <c r="AF2806" i="11"/>
  <c r="AH2806" i="11" s="1"/>
  <c r="AG2623" i="11"/>
  <c r="AG2624" i="11"/>
  <c r="AG2625" i="11"/>
  <c r="AG2626" i="11"/>
  <c r="AG2627" i="11"/>
  <c r="AG2628" i="11"/>
  <c r="AG2629" i="11"/>
  <c r="AG2630" i="11"/>
  <c r="AG2631" i="11"/>
  <c r="AG2632" i="11"/>
  <c r="AG2633" i="11"/>
  <c r="AG2634" i="11"/>
  <c r="AG2635" i="11"/>
  <c r="AG2636" i="11"/>
  <c r="AG2638" i="11"/>
  <c r="AG2639" i="11"/>
  <c r="AH2623" i="11"/>
  <c r="AH2624" i="11"/>
  <c r="AH2625" i="11"/>
  <c r="AH2626" i="11"/>
  <c r="AH2627" i="11"/>
  <c r="AH2628" i="11"/>
  <c r="AH2629" i="11"/>
  <c r="AH2630" i="11"/>
  <c r="AH2631" i="11"/>
  <c r="AH2632" i="11"/>
  <c r="AH2633" i="11"/>
  <c r="AH2634" i="11"/>
  <c r="AH2635" i="11"/>
  <c r="AH2637" i="11"/>
  <c r="AG2637" i="11" s="1"/>
  <c r="AH2638" i="11"/>
  <c r="AH2639" i="11"/>
  <c r="AH2640" i="11"/>
  <c r="AG2640" i="11" s="1"/>
  <c r="AH2636" i="11"/>
  <c r="AF2640" i="11"/>
  <c r="AF2639" i="11"/>
  <c r="AF2638" i="11"/>
  <c r="AF2637" i="11"/>
  <c r="AF2636" i="11"/>
  <c r="AF2635" i="11"/>
  <c r="AF2634" i="11"/>
  <c r="AF2633" i="11"/>
  <c r="AF2632" i="11"/>
  <c r="AF2631" i="11"/>
  <c r="AF2630" i="11"/>
  <c r="AF2629" i="11"/>
  <c r="AF2628" i="11"/>
  <c r="AF2627" i="11"/>
  <c r="AF2626" i="11"/>
  <c r="AF2625" i="11"/>
  <c r="AF2624" i="11"/>
  <c r="AF2623" i="11"/>
  <c r="AB1033" i="11"/>
  <c r="AD1033" i="11" s="1"/>
  <c r="AE1033" i="11" s="1"/>
  <c r="AB1032" i="11"/>
  <c r="AD1032" i="11" s="1"/>
  <c r="AE1032" i="11" s="1"/>
  <c r="AB1031" i="11"/>
  <c r="AD1031" i="11" s="1"/>
  <c r="AE1031" i="11" s="1"/>
  <c r="AB1028" i="11"/>
  <c r="AD1028" i="11" s="1"/>
  <c r="AE1028" i="11" s="1"/>
  <c r="AB963" i="11"/>
  <c r="AD963" i="11" s="1"/>
  <c r="AE963" i="11" s="1"/>
  <c r="AB740" i="11"/>
  <c r="AD740" i="11" s="1"/>
  <c r="AE740" i="11" s="1"/>
  <c r="AB597" i="11"/>
  <c r="AD597" i="11" s="1"/>
  <c r="AE597" i="11" s="1"/>
  <c r="AB534" i="11"/>
  <c r="AD534" i="11" s="1"/>
  <c r="AE534" i="11" s="1"/>
  <c r="AC531" i="11"/>
  <c r="AB531" i="11"/>
  <c r="AD531" i="11" s="1"/>
  <c r="AE531" i="11" s="1"/>
  <c r="AB468" i="11"/>
  <c r="AD468" i="11" s="1"/>
  <c r="AE468" i="11" s="1"/>
  <c r="AB467" i="11"/>
  <c r="AD467" i="11" s="1"/>
  <c r="AE467" i="11" s="1"/>
  <c r="AB466" i="11"/>
  <c r="AD466" i="11" s="1"/>
  <c r="AE466" i="11" s="1"/>
  <c r="AD243" i="11"/>
  <c r="AE243" i="11" s="1"/>
  <c r="AB243" i="11"/>
  <c r="AC243" i="11" s="1"/>
  <c r="AB242" i="11"/>
  <c r="AD242" i="11" s="1"/>
  <c r="AE242" i="11" s="1"/>
  <c r="AB241" i="11"/>
  <c r="AD241" i="11" s="1"/>
  <c r="AE241" i="11" s="1"/>
  <c r="AB98" i="11"/>
  <c r="AD98" i="11" s="1"/>
  <c r="AE98" i="11" s="1"/>
  <c r="AB97" i="11"/>
  <c r="AD97" i="11" s="1"/>
  <c r="AE97" i="11" s="1"/>
  <c r="AC96" i="11"/>
  <c r="AB96" i="11"/>
  <c r="AD96" i="11" s="1"/>
  <c r="AE96" i="11" s="1"/>
  <c r="AB33" i="11"/>
  <c r="AD33" i="11" s="1"/>
  <c r="AE33" i="11" s="1"/>
  <c r="AB32" i="11"/>
  <c r="AD32" i="11" s="1"/>
  <c r="AE32" i="11" s="1"/>
  <c r="AB31" i="11"/>
  <c r="AD31" i="11" s="1"/>
  <c r="AE31" i="11" s="1"/>
  <c r="AB28" i="11"/>
  <c r="AD28" i="11" s="1"/>
  <c r="AE28" i="11" s="1"/>
  <c r="AB25" i="11"/>
  <c r="AD25" i="11" s="1"/>
  <c r="AE25" i="11" s="1"/>
  <c r="AB24" i="11"/>
  <c r="AD24" i="11" s="1"/>
  <c r="AE24" i="11" s="1"/>
  <c r="AB23" i="11"/>
  <c r="AD23" i="11" s="1"/>
  <c r="AE23" i="11" s="1"/>
  <c r="AC22" i="11"/>
  <c r="AB22" i="11"/>
  <c r="AD22" i="11" s="1"/>
  <c r="AE22" i="11" s="1"/>
  <c r="AB21" i="11"/>
  <c r="AD21" i="11" s="1"/>
  <c r="AE21" i="11" s="1"/>
  <c r="AB20" i="11"/>
  <c r="AD20" i="11" s="1"/>
  <c r="AE20" i="11" s="1"/>
  <c r="AC19" i="11"/>
  <c r="AB19" i="11"/>
  <c r="AD19" i="11" s="1"/>
  <c r="AE19" i="11" s="1"/>
  <c r="AB18" i="11"/>
  <c r="AD18" i="11" s="1"/>
  <c r="AE18" i="11" s="1"/>
  <c r="AB17" i="11"/>
  <c r="AD17" i="11" s="1"/>
  <c r="AE17" i="11" s="1"/>
  <c r="AC16" i="11"/>
  <c r="AB16" i="11"/>
  <c r="AD16" i="11" s="1"/>
  <c r="AE16" i="11" s="1"/>
  <c r="AB15" i="11"/>
  <c r="AD15" i="11" s="1"/>
  <c r="AE15" i="11" s="1"/>
  <c r="AB14" i="11"/>
  <c r="AD14" i="11" s="1"/>
  <c r="AE14" i="11" s="1"/>
  <c r="AC13" i="11"/>
  <c r="AB13" i="11"/>
  <c r="AD13" i="11" s="1"/>
  <c r="AE13" i="11" s="1"/>
  <c r="AB12" i="11"/>
  <c r="AD12" i="11" s="1"/>
  <c r="AE12" i="11" s="1"/>
  <c r="AB11" i="11"/>
  <c r="AD11" i="11" s="1"/>
  <c r="AE11" i="11" s="1"/>
  <c r="AC10" i="11"/>
  <c r="AB10" i="11"/>
  <c r="AD10" i="11" s="1"/>
  <c r="AE10" i="11" s="1"/>
  <c r="AB9" i="11"/>
  <c r="AD9" i="11" s="1"/>
  <c r="AE9" i="11" s="1"/>
  <c r="AB8" i="11"/>
  <c r="AD8" i="11" s="1"/>
  <c r="AE8" i="11" s="1"/>
  <c r="AB53" i="11"/>
  <c r="AD53" i="11" s="1"/>
  <c r="AE53" i="11" s="1"/>
  <c r="AB52" i="11"/>
  <c r="AD52" i="11" s="1"/>
  <c r="AE52" i="11" s="1"/>
  <c r="AB51" i="11"/>
  <c r="AD51" i="11" s="1"/>
  <c r="AE51" i="11" s="1"/>
  <c r="AB50" i="11"/>
  <c r="AD50" i="11" s="1"/>
  <c r="AE50" i="11" s="1"/>
  <c r="AB49" i="11"/>
  <c r="AD49" i="11" s="1"/>
  <c r="AE49" i="11" s="1"/>
  <c r="AB48" i="11"/>
  <c r="AD48" i="11" s="1"/>
  <c r="AE48" i="11" s="1"/>
  <c r="AB47" i="11"/>
  <c r="AD47" i="11" s="1"/>
  <c r="AE47" i="11" s="1"/>
  <c r="AB46" i="11"/>
  <c r="AD46" i="11" s="1"/>
  <c r="AE46" i="11" s="1"/>
  <c r="AB45" i="11"/>
  <c r="AD45" i="11" s="1"/>
  <c r="AE45" i="11" s="1"/>
  <c r="AB44" i="11"/>
  <c r="AD44" i="11" s="1"/>
  <c r="AE44" i="11" s="1"/>
  <c r="AB43" i="11"/>
  <c r="AD43" i="11" s="1"/>
  <c r="AE43" i="11" s="1"/>
  <c r="AB42" i="11"/>
  <c r="AD42" i="11" s="1"/>
  <c r="AE42" i="11" s="1"/>
  <c r="AB41" i="11"/>
  <c r="AD41" i="11" s="1"/>
  <c r="AE41" i="11" s="1"/>
  <c r="AB40" i="11"/>
  <c r="AD40" i="11" s="1"/>
  <c r="AE40" i="11" s="1"/>
  <c r="AB39" i="11"/>
  <c r="AD39" i="11" s="1"/>
  <c r="AE39" i="11" s="1"/>
  <c r="AB38" i="11"/>
  <c r="AD38" i="11" s="1"/>
  <c r="AE38" i="11" s="1"/>
  <c r="AB37" i="11"/>
  <c r="AD37" i="11" s="1"/>
  <c r="AE37" i="11" s="1"/>
  <c r="AB36" i="11"/>
  <c r="AD36" i="11" s="1"/>
  <c r="AE36" i="11" s="1"/>
  <c r="AD73" i="11"/>
  <c r="AE73" i="11" s="1"/>
  <c r="AB73" i="11"/>
  <c r="AC73" i="11" s="1"/>
  <c r="AB72" i="11"/>
  <c r="AD72" i="11" s="1"/>
  <c r="AE72" i="11" s="1"/>
  <c r="AB71" i="11"/>
  <c r="AD71" i="11" s="1"/>
  <c r="AE71" i="11" s="1"/>
  <c r="AD70" i="11"/>
  <c r="AE70" i="11" s="1"/>
  <c r="AB70" i="11"/>
  <c r="AC70" i="11" s="1"/>
  <c r="AB69" i="11"/>
  <c r="AD69" i="11" s="1"/>
  <c r="AE69" i="11" s="1"/>
  <c r="AB68" i="11"/>
  <c r="AD68" i="11" s="1"/>
  <c r="AE68" i="11" s="1"/>
  <c r="AD67" i="11"/>
  <c r="AE67" i="11" s="1"/>
  <c r="AB67" i="11"/>
  <c r="AC67" i="11" s="1"/>
  <c r="AB66" i="11"/>
  <c r="AD66" i="11" s="1"/>
  <c r="AE66" i="11" s="1"/>
  <c r="AB65" i="11"/>
  <c r="AD65" i="11" s="1"/>
  <c r="AE65" i="11" s="1"/>
  <c r="AD64" i="11"/>
  <c r="AE64" i="11" s="1"/>
  <c r="AB64" i="11"/>
  <c r="AC64" i="11" s="1"/>
  <c r="AB63" i="11"/>
  <c r="AD63" i="11" s="1"/>
  <c r="AE63" i="11" s="1"/>
  <c r="AB62" i="11"/>
  <c r="AD62" i="11" s="1"/>
  <c r="AE62" i="11" s="1"/>
  <c r="AD61" i="11"/>
  <c r="AE61" i="11" s="1"/>
  <c r="AB61" i="11"/>
  <c r="AC61" i="11" s="1"/>
  <c r="AB60" i="11"/>
  <c r="AD60" i="11" s="1"/>
  <c r="AE60" i="11" s="1"/>
  <c r="AB59" i="11"/>
  <c r="AD59" i="11" s="1"/>
  <c r="AE59" i="11" s="1"/>
  <c r="AD58" i="11"/>
  <c r="AE58" i="11" s="1"/>
  <c r="AB58" i="11"/>
  <c r="AC58" i="11" s="1"/>
  <c r="AB57" i="11"/>
  <c r="AD57" i="11" s="1"/>
  <c r="AE57" i="11" s="1"/>
  <c r="AB56" i="11"/>
  <c r="AD56" i="11" s="1"/>
  <c r="AE56" i="11" s="1"/>
  <c r="AB93" i="11"/>
  <c r="AD93" i="11" s="1"/>
  <c r="AE93" i="11" s="1"/>
  <c r="AB92" i="11"/>
  <c r="AD92" i="11" s="1"/>
  <c r="AE92" i="11" s="1"/>
  <c r="AB91" i="11"/>
  <c r="AD91" i="11" s="1"/>
  <c r="AE91" i="11" s="1"/>
  <c r="AB90" i="11"/>
  <c r="AD90" i="11" s="1"/>
  <c r="AE90" i="11" s="1"/>
  <c r="AB89" i="11"/>
  <c r="AD89" i="11" s="1"/>
  <c r="AE89" i="11" s="1"/>
  <c r="AB88" i="11"/>
  <c r="AD88" i="11" s="1"/>
  <c r="AE88" i="11" s="1"/>
  <c r="AB87" i="11"/>
  <c r="AD87" i="11" s="1"/>
  <c r="AE87" i="11" s="1"/>
  <c r="AB86" i="11"/>
  <c r="AD86" i="11" s="1"/>
  <c r="AE86" i="11" s="1"/>
  <c r="AB85" i="11"/>
  <c r="AD85" i="11" s="1"/>
  <c r="AE85" i="11" s="1"/>
  <c r="AB84" i="11"/>
  <c r="AD84" i="11" s="1"/>
  <c r="AE84" i="11" s="1"/>
  <c r="AB83" i="11"/>
  <c r="AD83" i="11" s="1"/>
  <c r="AE83" i="11" s="1"/>
  <c r="AB82" i="11"/>
  <c r="AD82" i="11" s="1"/>
  <c r="AE82" i="11" s="1"/>
  <c r="AB81" i="11"/>
  <c r="AD81" i="11" s="1"/>
  <c r="AE81" i="11" s="1"/>
  <c r="AB80" i="11"/>
  <c r="AD80" i="11" s="1"/>
  <c r="AE80" i="11" s="1"/>
  <c r="AB79" i="11"/>
  <c r="AD79" i="11" s="1"/>
  <c r="AE79" i="11" s="1"/>
  <c r="AB78" i="11"/>
  <c r="AD78" i="11" s="1"/>
  <c r="AE78" i="11" s="1"/>
  <c r="AB77" i="11"/>
  <c r="AD77" i="11" s="1"/>
  <c r="AE77" i="11" s="1"/>
  <c r="AB76" i="11"/>
  <c r="AD76" i="11" s="1"/>
  <c r="AE76" i="11" s="1"/>
  <c r="AB118" i="11"/>
  <c r="AD118" i="11" s="1"/>
  <c r="AE118" i="11" s="1"/>
  <c r="AB117" i="11"/>
  <c r="AD117" i="11" s="1"/>
  <c r="AE117" i="11" s="1"/>
  <c r="AB116" i="11"/>
  <c r="AD116" i="11" s="1"/>
  <c r="AE116" i="11" s="1"/>
  <c r="AB115" i="11"/>
  <c r="AD115" i="11" s="1"/>
  <c r="AE115" i="11" s="1"/>
  <c r="AB114" i="11"/>
  <c r="AD114" i="11" s="1"/>
  <c r="AE114" i="11" s="1"/>
  <c r="AB113" i="11"/>
  <c r="AD113" i="11" s="1"/>
  <c r="AE113" i="11" s="1"/>
  <c r="AB112" i="11"/>
  <c r="AD112" i="11" s="1"/>
  <c r="AE112" i="11" s="1"/>
  <c r="AB111" i="11"/>
  <c r="AD111" i="11" s="1"/>
  <c r="AE111" i="11" s="1"/>
  <c r="AB110" i="11"/>
  <c r="AD110" i="11" s="1"/>
  <c r="AE110" i="11" s="1"/>
  <c r="AB109" i="11"/>
  <c r="AD109" i="11" s="1"/>
  <c r="AE109" i="11" s="1"/>
  <c r="AB108" i="11"/>
  <c r="AD108" i="11" s="1"/>
  <c r="AE108" i="11" s="1"/>
  <c r="AB107" i="11"/>
  <c r="AD107" i="11" s="1"/>
  <c r="AE107" i="11" s="1"/>
  <c r="AB106" i="11"/>
  <c r="AD106" i="11" s="1"/>
  <c r="AE106" i="11" s="1"/>
  <c r="AB105" i="11"/>
  <c r="AD105" i="11" s="1"/>
  <c r="AE105" i="11" s="1"/>
  <c r="AB104" i="11"/>
  <c r="AD104" i="11" s="1"/>
  <c r="AE104" i="11" s="1"/>
  <c r="AB103" i="11"/>
  <c r="AD103" i="11" s="1"/>
  <c r="AE103" i="11" s="1"/>
  <c r="AB102" i="11"/>
  <c r="AD102" i="11" s="1"/>
  <c r="AE102" i="11" s="1"/>
  <c r="AB101" i="11"/>
  <c r="AD101" i="11" s="1"/>
  <c r="AE101" i="11" s="1"/>
  <c r="AB138" i="11"/>
  <c r="AD138" i="11" s="1"/>
  <c r="AE138" i="11" s="1"/>
  <c r="AD137" i="11"/>
  <c r="AE137" i="11" s="1"/>
  <c r="AB137" i="11"/>
  <c r="AC137" i="11" s="1"/>
  <c r="AB136" i="11"/>
  <c r="AD136" i="11" s="1"/>
  <c r="AE136" i="11" s="1"/>
  <c r="AC135" i="11"/>
  <c r="AB135" i="11"/>
  <c r="AD135" i="11" s="1"/>
  <c r="AE135" i="11" s="1"/>
  <c r="AD134" i="11"/>
  <c r="AE134" i="11" s="1"/>
  <c r="AB134" i="11"/>
  <c r="AC134" i="11" s="1"/>
  <c r="AB133" i="11"/>
  <c r="AD133" i="11" s="1"/>
  <c r="AE133" i="11" s="1"/>
  <c r="AC132" i="11"/>
  <c r="AB132" i="11"/>
  <c r="AD132" i="11" s="1"/>
  <c r="AE132" i="11" s="1"/>
  <c r="AD131" i="11"/>
  <c r="AE131" i="11" s="1"/>
  <c r="AB131" i="11"/>
  <c r="AC131" i="11" s="1"/>
  <c r="AB130" i="11"/>
  <c r="AD130" i="11" s="1"/>
  <c r="AE130" i="11" s="1"/>
  <c r="AC129" i="11"/>
  <c r="AB129" i="11"/>
  <c r="AD129" i="11" s="1"/>
  <c r="AE129" i="11" s="1"/>
  <c r="AD128" i="11"/>
  <c r="AE128" i="11" s="1"/>
  <c r="AB128" i="11"/>
  <c r="AC128" i="11" s="1"/>
  <c r="AB127" i="11"/>
  <c r="AD127" i="11" s="1"/>
  <c r="AE127" i="11" s="1"/>
  <c r="AC126" i="11"/>
  <c r="AB126" i="11"/>
  <c r="AD126" i="11" s="1"/>
  <c r="AE126" i="11" s="1"/>
  <c r="AD125" i="11"/>
  <c r="AE125" i="11" s="1"/>
  <c r="AB125" i="11"/>
  <c r="AC125" i="11" s="1"/>
  <c r="AB124" i="11"/>
  <c r="AD124" i="11" s="1"/>
  <c r="AE124" i="11" s="1"/>
  <c r="AC123" i="11"/>
  <c r="AB123" i="11"/>
  <c r="AD123" i="11" s="1"/>
  <c r="AE123" i="11" s="1"/>
  <c r="AD122" i="11"/>
  <c r="AE122" i="11" s="1"/>
  <c r="AB122" i="11"/>
  <c r="AC122" i="11" s="1"/>
  <c r="AB121" i="11"/>
  <c r="AD121" i="11" s="1"/>
  <c r="AE121" i="11" s="1"/>
  <c r="AB158" i="11"/>
  <c r="AD158" i="11" s="1"/>
  <c r="AE158" i="11" s="1"/>
  <c r="AB157" i="11"/>
  <c r="AD157" i="11" s="1"/>
  <c r="AE157" i="11" s="1"/>
  <c r="AB156" i="11"/>
  <c r="AD156" i="11" s="1"/>
  <c r="AE156" i="11" s="1"/>
  <c r="AB155" i="11"/>
  <c r="AD155" i="11" s="1"/>
  <c r="AE155" i="11" s="1"/>
  <c r="AB154" i="11"/>
  <c r="AD154" i="11" s="1"/>
  <c r="AE154" i="11" s="1"/>
  <c r="AB153" i="11"/>
  <c r="AD153" i="11" s="1"/>
  <c r="AE153" i="11" s="1"/>
  <c r="AB152" i="11"/>
  <c r="AD152" i="11" s="1"/>
  <c r="AE152" i="11" s="1"/>
  <c r="AB151" i="11"/>
  <c r="AD151" i="11" s="1"/>
  <c r="AE151" i="11" s="1"/>
  <c r="AB150" i="11"/>
  <c r="AD150" i="11" s="1"/>
  <c r="AE150" i="11" s="1"/>
  <c r="AB149" i="11"/>
  <c r="AD149" i="11" s="1"/>
  <c r="AE149" i="11" s="1"/>
  <c r="AB148" i="11"/>
  <c r="AD148" i="11" s="1"/>
  <c r="AE148" i="11" s="1"/>
  <c r="AB147" i="11"/>
  <c r="AD147" i="11" s="1"/>
  <c r="AE147" i="11" s="1"/>
  <c r="AB146" i="11"/>
  <c r="AD146" i="11" s="1"/>
  <c r="AE146" i="11" s="1"/>
  <c r="AB145" i="11"/>
  <c r="AD145" i="11" s="1"/>
  <c r="AE145" i="11" s="1"/>
  <c r="AB144" i="11"/>
  <c r="AD144" i="11" s="1"/>
  <c r="AE144" i="11" s="1"/>
  <c r="AB143" i="11"/>
  <c r="AD143" i="11" s="1"/>
  <c r="AE143" i="11" s="1"/>
  <c r="AB142" i="11"/>
  <c r="AD142" i="11" s="1"/>
  <c r="AE142" i="11" s="1"/>
  <c r="AB141" i="11"/>
  <c r="AD141" i="11" s="1"/>
  <c r="AE141" i="11" s="1"/>
  <c r="AB178" i="11"/>
  <c r="AD178" i="11" s="1"/>
  <c r="AE178" i="11" s="1"/>
  <c r="AB177" i="11"/>
  <c r="AD177" i="11" s="1"/>
  <c r="AE177" i="11" s="1"/>
  <c r="AB176" i="11"/>
  <c r="AD176" i="11" s="1"/>
  <c r="AE176" i="11" s="1"/>
  <c r="AC175" i="11"/>
  <c r="AB175" i="11"/>
  <c r="AD175" i="11" s="1"/>
  <c r="AE175" i="11" s="1"/>
  <c r="AB174" i="11"/>
  <c r="AD174" i="11" s="1"/>
  <c r="AE174" i="11" s="1"/>
  <c r="AB173" i="11"/>
  <c r="AD173" i="11" s="1"/>
  <c r="AE173" i="11" s="1"/>
  <c r="AC172" i="11"/>
  <c r="AB172" i="11"/>
  <c r="AD172" i="11" s="1"/>
  <c r="AE172" i="11" s="1"/>
  <c r="AB171" i="11"/>
  <c r="AD171" i="11" s="1"/>
  <c r="AE171" i="11" s="1"/>
  <c r="AB170" i="11"/>
  <c r="AD170" i="11" s="1"/>
  <c r="AE170" i="11" s="1"/>
  <c r="AC169" i="11"/>
  <c r="AB169" i="11"/>
  <c r="AD169" i="11" s="1"/>
  <c r="AE169" i="11" s="1"/>
  <c r="AB168" i="11"/>
  <c r="AD168" i="11" s="1"/>
  <c r="AE168" i="11" s="1"/>
  <c r="AB167" i="11"/>
  <c r="AD167" i="11" s="1"/>
  <c r="AE167" i="11" s="1"/>
  <c r="AC166" i="11"/>
  <c r="AB166" i="11"/>
  <c r="AD166" i="11" s="1"/>
  <c r="AE166" i="11" s="1"/>
  <c r="AB165" i="11"/>
  <c r="AD165" i="11" s="1"/>
  <c r="AE165" i="11" s="1"/>
  <c r="AB164" i="11"/>
  <c r="AD164" i="11" s="1"/>
  <c r="AE164" i="11" s="1"/>
  <c r="AC163" i="11"/>
  <c r="AB163" i="11"/>
  <c r="AD163" i="11" s="1"/>
  <c r="AE163" i="11" s="1"/>
  <c r="AB162" i="11"/>
  <c r="AD162" i="11" s="1"/>
  <c r="AE162" i="11" s="1"/>
  <c r="AB161" i="11"/>
  <c r="AD161" i="11" s="1"/>
  <c r="AE161" i="11" s="1"/>
  <c r="AB198" i="11"/>
  <c r="AD198" i="11" s="1"/>
  <c r="AE198" i="11" s="1"/>
  <c r="AB197" i="11"/>
  <c r="AD197" i="11" s="1"/>
  <c r="AE197" i="11" s="1"/>
  <c r="AB196" i="11"/>
  <c r="AD196" i="11" s="1"/>
  <c r="AE196" i="11" s="1"/>
  <c r="AB195" i="11"/>
  <c r="AD195" i="11" s="1"/>
  <c r="AE195" i="11" s="1"/>
  <c r="AB194" i="11"/>
  <c r="AD194" i="11" s="1"/>
  <c r="AE194" i="11" s="1"/>
  <c r="AB193" i="11"/>
  <c r="AD193" i="11" s="1"/>
  <c r="AE193" i="11" s="1"/>
  <c r="AB192" i="11"/>
  <c r="AD192" i="11" s="1"/>
  <c r="AE192" i="11" s="1"/>
  <c r="AB191" i="11"/>
  <c r="AD191" i="11" s="1"/>
  <c r="AE191" i="11" s="1"/>
  <c r="AB190" i="11"/>
  <c r="AD190" i="11" s="1"/>
  <c r="AE190" i="11" s="1"/>
  <c r="AB189" i="11"/>
  <c r="AD189" i="11" s="1"/>
  <c r="AE189" i="11" s="1"/>
  <c r="AB188" i="11"/>
  <c r="AD188" i="11" s="1"/>
  <c r="AE188" i="11" s="1"/>
  <c r="AB187" i="11"/>
  <c r="AD187" i="11" s="1"/>
  <c r="AE187" i="11" s="1"/>
  <c r="AB186" i="11"/>
  <c r="AD186" i="11" s="1"/>
  <c r="AE186" i="11" s="1"/>
  <c r="AC185" i="11"/>
  <c r="AB185" i="11"/>
  <c r="AD185" i="11" s="1"/>
  <c r="AE185" i="11" s="1"/>
  <c r="AB184" i="11"/>
  <c r="AD184" i="11" s="1"/>
  <c r="AE184" i="11" s="1"/>
  <c r="AB183" i="11"/>
  <c r="AD183" i="11" s="1"/>
  <c r="AE183" i="11" s="1"/>
  <c r="AC182" i="11"/>
  <c r="AB182" i="11"/>
  <c r="AD182" i="11" s="1"/>
  <c r="AE182" i="11" s="1"/>
  <c r="AB181" i="11"/>
  <c r="AD181" i="11" s="1"/>
  <c r="AE181" i="11" s="1"/>
  <c r="AB218" i="11"/>
  <c r="AD218" i="11" s="1"/>
  <c r="AE218" i="11" s="1"/>
  <c r="AB217" i="11"/>
  <c r="AD217" i="11" s="1"/>
  <c r="AE217" i="11" s="1"/>
  <c r="AB216" i="11"/>
  <c r="AD216" i="11" s="1"/>
  <c r="AE216" i="11" s="1"/>
  <c r="AB215" i="11"/>
  <c r="AD215" i="11" s="1"/>
  <c r="AE215" i="11" s="1"/>
  <c r="AB214" i="11"/>
  <c r="AD214" i="11" s="1"/>
  <c r="AE214" i="11" s="1"/>
  <c r="AB213" i="11"/>
  <c r="AD213" i="11" s="1"/>
  <c r="AE213" i="11" s="1"/>
  <c r="AB212" i="11"/>
  <c r="AD212" i="11" s="1"/>
  <c r="AE212" i="11" s="1"/>
  <c r="AB211" i="11"/>
  <c r="AD211" i="11" s="1"/>
  <c r="AE211" i="11" s="1"/>
  <c r="AB210" i="11"/>
  <c r="AD210" i="11" s="1"/>
  <c r="AE210" i="11" s="1"/>
  <c r="AB209" i="11"/>
  <c r="AD209" i="11" s="1"/>
  <c r="AE209" i="11" s="1"/>
  <c r="AB208" i="11"/>
  <c r="AD208" i="11" s="1"/>
  <c r="AE208" i="11" s="1"/>
  <c r="AB207" i="11"/>
  <c r="AD207" i="11" s="1"/>
  <c r="AE207" i="11" s="1"/>
  <c r="AB206" i="11"/>
  <c r="AD206" i="11" s="1"/>
  <c r="AE206" i="11" s="1"/>
  <c r="AB205" i="11"/>
  <c r="AD205" i="11" s="1"/>
  <c r="AE205" i="11" s="1"/>
  <c r="AB204" i="11"/>
  <c r="AD204" i="11" s="1"/>
  <c r="AE204" i="11" s="1"/>
  <c r="AB203" i="11"/>
  <c r="AD203" i="11" s="1"/>
  <c r="AE203" i="11" s="1"/>
  <c r="AB202" i="11"/>
  <c r="AD202" i="11" s="1"/>
  <c r="AE202" i="11" s="1"/>
  <c r="AB201" i="11"/>
  <c r="AD201" i="11" s="1"/>
  <c r="AE201" i="11" s="1"/>
  <c r="AB238" i="11"/>
  <c r="AD238" i="11" s="1"/>
  <c r="AE238" i="11" s="1"/>
  <c r="AB237" i="11"/>
  <c r="AD237" i="11" s="1"/>
  <c r="AE237" i="11" s="1"/>
  <c r="AB236" i="11"/>
  <c r="AD236" i="11" s="1"/>
  <c r="AE236" i="11" s="1"/>
  <c r="AC235" i="11"/>
  <c r="AB235" i="11"/>
  <c r="AD235" i="11" s="1"/>
  <c r="AE235" i="11" s="1"/>
  <c r="AB234" i="11"/>
  <c r="AD234" i="11" s="1"/>
  <c r="AE234" i="11" s="1"/>
  <c r="AB233" i="11"/>
  <c r="AD233" i="11" s="1"/>
  <c r="AE233" i="11" s="1"/>
  <c r="AC232" i="11"/>
  <c r="AB232" i="11"/>
  <c r="AD232" i="11" s="1"/>
  <c r="AE232" i="11" s="1"/>
  <c r="AB231" i="11"/>
  <c r="AD231" i="11" s="1"/>
  <c r="AE231" i="11" s="1"/>
  <c r="AB230" i="11"/>
  <c r="AD230" i="11" s="1"/>
  <c r="AE230" i="11" s="1"/>
  <c r="AC229" i="11"/>
  <c r="AB229" i="11"/>
  <c r="AD229" i="11" s="1"/>
  <c r="AE229" i="11" s="1"/>
  <c r="AB228" i="11"/>
  <c r="AD228" i="11" s="1"/>
  <c r="AE228" i="11" s="1"/>
  <c r="AB227" i="11"/>
  <c r="AD227" i="11" s="1"/>
  <c r="AE227" i="11" s="1"/>
  <c r="AC226" i="11"/>
  <c r="AB226" i="11"/>
  <c r="AD226" i="11" s="1"/>
  <c r="AE226" i="11" s="1"/>
  <c r="AB225" i="11"/>
  <c r="AD225" i="11" s="1"/>
  <c r="AE225" i="11" s="1"/>
  <c r="AB224" i="11"/>
  <c r="AD224" i="11" s="1"/>
  <c r="AE224" i="11" s="1"/>
  <c r="AC223" i="11"/>
  <c r="AB223" i="11"/>
  <c r="AD223" i="11" s="1"/>
  <c r="AE223" i="11" s="1"/>
  <c r="AB222" i="11"/>
  <c r="AD222" i="11" s="1"/>
  <c r="AE222" i="11" s="1"/>
  <c r="AB221" i="11"/>
  <c r="AD221" i="11" s="1"/>
  <c r="AE221" i="11" s="1"/>
  <c r="AB263" i="11"/>
  <c r="AD263" i="11" s="1"/>
  <c r="AE263" i="11" s="1"/>
  <c r="AB262" i="11"/>
  <c r="AD262" i="11" s="1"/>
  <c r="AE262" i="11" s="1"/>
  <c r="AB261" i="11"/>
  <c r="AD261" i="11" s="1"/>
  <c r="AE261" i="11" s="1"/>
  <c r="AB260" i="11"/>
  <c r="AD260" i="11" s="1"/>
  <c r="AE260" i="11" s="1"/>
  <c r="AB259" i="11"/>
  <c r="AD259" i="11" s="1"/>
  <c r="AE259" i="11" s="1"/>
  <c r="AB258" i="11"/>
  <c r="AD258" i="11" s="1"/>
  <c r="AE258" i="11" s="1"/>
  <c r="AB257" i="11"/>
  <c r="AD257" i="11" s="1"/>
  <c r="AE257" i="11" s="1"/>
  <c r="AB256" i="11"/>
  <c r="AD256" i="11" s="1"/>
  <c r="AE256" i="11" s="1"/>
  <c r="AB255" i="11"/>
  <c r="AD255" i="11" s="1"/>
  <c r="AE255" i="11" s="1"/>
  <c r="AB254" i="11"/>
  <c r="AD254" i="11" s="1"/>
  <c r="AE254" i="11" s="1"/>
  <c r="AB253" i="11"/>
  <c r="AD253" i="11" s="1"/>
  <c r="AE253" i="11" s="1"/>
  <c r="AB252" i="11"/>
  <c r="AD252" i="11" s="1"/>
  <c r="AE252" i="11" s="1"/>
  <c r="AB251" i="11"/>
  <c r="AD251" i="11" s="1"/>
  <c r="AE251" i="11" s="1"/>
  <c r="AB250" i="11"/>
  <c r="AD250" i="11" s="1"/>
  <c r="AE250" i="11" s="1"/>
  <c r="AB249" i="11"/>
  <c r="AD249" i="11" s="1"/>
  <c r="AE249" i="11" s="1"/>
  <c r="AB248" i="11"/>
  <c r="AD248" i="11" s="1"/>
  <c r="AE248" i="11" s="1"/>
  <c r="AB247" i="11"/>
  <c r="AD247" i="11" s="1"/>
  <c r="AE247" i="11" s="1"/>
  <c r="AB246" i="11"/>
  <c r="AD246" i="11" s="1"/>
  <c r="AE246" i="11" s="1"/>
  <c r="AB283" i="11"/>
  <c r="AD283" i="11" s="1"/>
  <c r="AE283" i="11" s="1"/>
  <c r="AB282" i="11"/>
  <c r="AD282" i="11" s="1"/>
  <c r="AE282" i="11" s="1"/>
  <c r="AB281" i="11"/>
  <c r="AD281" i="11" s="1"/>
  <c r="AE281" i="11" s="1"/>
  <c r="AB280" i="11"/>
  <c r="AD280" i="11" s="1"/>
  <c r="AE280" i="11" s="1"/>
  <c r="AB279" i="11"/>
  <c r="AD279" i="11" s="1"/>
  <c r="AE279" i="11" s="1"/>
  <c r="AB278" i="11"/>
  <c r="AD278" i="11" s="1"/>
  <c r="AE278" i="11" s="1"/>
  <c r="AB277" i="11"/>
  <c r="AD277" i="11" s="1"/>
  <c r="AE277" i="11" s="1"/>
  <c r="AB276" i="11"/>
  <c r="AD276" i="11" s="1"/>
  <c r="AE276" i="11" s="1"/>
  <c r="AB275" i="11"/>
  <c r="AD275" i="11" s="1"/>
  <c r="AE275" i="11" s="1"/>
  <c r="AB274" i="11"/>
  <c r="AD274" i="11" s="1"/>
  <c r="AE274" i="11" s="1"/>
  <c r="AB273" i="11"/>
  <c r="AD273" i="11" s="1"/>
  <c r="AE273" i="11" s="1"/>
  <c r="AB272" i="11"/>
  <c r="AD272" i="11" s="1"/>
  <c r="AE272" i="11" s="1"/>
  <c r="AB271" i="11"/>
  <c r="AD271" i="11" s="1"/>
  <c r="AE271" i="11" s="1"/>
  <c r="AB270" i="11"/>
  <c r="AD270" i="11" s="1"/>
  <c r="AE270" i="11" s="1"/>
  <c r="AB269" i="11"/>
  <c r="AD269" i="11" s="1"/>
  <c r="AE269" i="11" s="1"/>
  <c r="AB268" i="11"/>
  <c r="AD268" i="11" s="1"/>
  <c r="AE268" i="11" s="1"/>
  <c r="AB267" i="11"/>
  <c r="AD267" i="11" s="1"/>
  <c r="AE267" i="11" s="1"/>
  <c r="AB266" i="11"/>
  <c r="AD266" i="11" s="1"/>
  <c r="AE266" i="11" s="1"/>
  <c r="AB303" i="11"/>
  <c r="AD303" i="11" s="1"/>
  <c r="AE303" i="11" s="1"/>
  <c r="AB302" i="11"/>
  <c r="AD302" i="11" s="1"/>
  <c r="AE302" i="11" s="1"/>
  <c r="AB301" i="11"/>
  <c r="AD301" i="11" s="1"/>
  <c r="AE301" i="11" s="1"/>
  <c r="AB300" i="11"/>
  <c r="AD300" i="11" s="1"/>
  <c r="AE300" i="11" s="1"/>
  <c r="AB299" i="11"/>
  <c r="AD299" i="11" s="1"/>
  <c r="AE299" i="11" s="1"/>
  <c r="AB298" i="11"/>
  <c r="AD298" i="11" s="1"/>
  <c r="AE298" i="11" s="1"/>
  <c r="AB297" i="11"/>
  <c r="AD297" i="11" s="1"/>
  <c r="AE297" i="11" s="1"/>
  <c r="AB296" i="11"/>
  <c r="AD296" i="11" s="1"/>
  <c r="AE296" i="11" s="1"/>
  <c r="AB295" i="11"/>
  <c r="AD295" i="11" s="1"/>
  <c r="AE295" i="11" s="1"/>
  <c r="AB294" i="11"/>
  <c r="AD294" i="11" s="1"/>
  <c r="AE294" i="11" s="1"/>
  <c r="AB293" i="11"/>
  <c r="AD293" i="11" s="1"/>
  <c r="AE293" i="11" s="1"/>
  <c r="AB292" i="11"/>
  <c r="AD292" i="11" s="1"/>
  <c r="AE292" i="11" s="1"/>
  <c r="AB291" i="11"/>
  <c r="AD291" i="11" s="1"/>
  <c r="AE291" i="11" s="1"/>
  <c r="AB290" i="11"/>
  <c r="AD290" i="11" s="1"/>
  <c r="AE290" i="11" s="1"/>
  <c r="AB289" i="11"/>
  <c r="AD289" i="11" s="1"/>
  <c r="AE289" i="11" s="1"/>
  <c r="AB288" i="11"/>
  <c r="AD288" i="11" s="1"/>
  <c r="AE288" i="11" s="1"/>
  <c r="AB287" i="11"/>
  <c r="AD287" i="11" s="1"/>
  <c r="AE287" i="11" s="1"/>
  <c r="AB286" i="11"/>
  <c r="AD286" i="11" s="1"/>
  <c r="AE286" i="11" s="1"/>
  <c r="AD323" i="11"/>
  <c r="AE323" i="11" s="1"/>
  <c r="AB323" i="11"/>
  <c r="AC323" i="11" s="1"/>
  <c r="AB322" i="11"/>
  <c r="AD322" i="11" s="1"/>
  <c r="AE322" i="11" s="1"/>
  <c r="AB321" i="11"/>
  <c r="AD321" i="11" s="1"/>
  <c r="AE321" i="11" s="1"/>
  <c r="AD320" i="11"/>
  <c r="AE320" i="11" s="1"/>
  <c r="AB320" i="11"/>
  <c r="AC320" i="11" s="1"/>
  <c r="AB319" i="11"/>
  <c r="AD319" i="11" s="1"/>
  <c r="AE319" i="11" s="1"/>
  <c r="AB318" i="11"/>
  <c r="AD318" i="11" s="1"/>
  <c r="AE318" i="11" s="1"/>
  <c r="AD317" i="11"/>
  <c r="AE317" i="11" s="1"/>
  <c r="AB317" i="11"/>
  <c r="AC317" i="11" s="1"/>
  <c r="AB316" i="11"/>
  <c r="AD316" i="11" s="1"/>
  <c r="AE316" i="11" s="1"/>
  <c r="AB315" i="11"/>
  <c r="AD315" i="11" s="1"/>
  <c r="AE315" i="11" s="1"/>
  <c r="AD314" i="11"/>
  <c r="AE314" i="11" s="1"/>
  <c r="AB314" i="11"/>
  <c r="AC314" i="11" s="1"/>
  <c r="AB313" i="11"/>
  <c r="AD313" i="11" s="1"/>
  <c r="AE313" i="11" s="1"/>
  <c r="AB312" i="11"/>
  <c r="AD312" i="11" s="1"/>
  <c r="AE312" i="11" s="1"/>
  <c r="AD311" i="11"/>
  <c r="AE311" i="11" s="1"/>
  <c r="AB311" i="11"/>
  <c r="AC311" i="11" s="1"/>
  <c r="AB310" i="11"/>
  <c r="AD310" i="11" s="1"/>
  <c r="AE310" i="11" s="1"/>
  <c r="AB309" i="11"/>
  <c r="AD309" i="11" s="1"/>
  <c r="AE309" i="11" s="1"/>
  <c r="AD308" i="11"/>
  <c r="AE308" i="11" s="1"/>
  <c r="AB308" i="11"/>
  <c r="AC308" i="11" s="1"/>
  <c r="AB307" i="11"/>
  <c r="AD307" i="11" s="1"/>
  <c r="AE307" i="11" s="1"/>
  <c r="AB306" i="11"/>
  <c r="AD306" i="11" s="1"/>
  <c r="AE306" i="11" s="1"/>
  <c r="AB343" i="11"/>
  <c r="AD343" i="11" s="1"/>
  <c r="AE343" i="11" s="1"/>
  <c r="AB342" i="11"/>
  <c r="AD342" i="11" s="1"/>
  <c r="AE342" i="11" s="1"/>
  <c r="AB341" i="11"/>
  <c r="AD341" i="11" s="1"/>
  <c r="AE341" i="11" s="1"/>
  <c r="AB340" i="11"/>
  <c r="AD340" i="11" s="1"/>
  <c r="AE340" i="11" s="1"/>
  <c r="AB339" i="11"/>
  <c r="AD339" i="11" s="1"/>
  <c r="AE339" i="11" s="1"/>
  <c r="AB338" i="11"/>
  <c r="AD338" i="11" s="1"/>
  <c r="AE338" i="11" s="1"/>
  <c r="AB337" i="11"/>
  <c r="AD337" i="11" s="1"/>
  <c r="AE337" i="11" s="1"/>
  <c r="AB336" i="11"/>
  <c r="AD336" i="11" s="1"/>
  <c r="AE336" i="11" s="1"/>
  <c r="AB335" i="11"/>
  <c r="AD335" i="11" s="1"/>
  <c r="AE335" i="11" s="1"/>
  <c r="AB334" i="11"/>
  <c r="AD334" i="11" s="1"/>
  <c r="AE334" i="11" s="1"/>
  <c r="AB333" i="11"/>
  <c r="AD333" i="11" s="1"/>
  <c r="AE333" i="11" s="1"/>
  <c r="AB332" i="11"/>
  <c r="AD332" i="11" s="1"/>
  <c r="AE332" i="11" s="1"/>
  <c r="AB331" i="11"/>
  <c r="AD331" i="11" s="1"/>
  <c r="AE331" i="11" s="1"/>
  <c r="AB330" i="11"/>
  <c r="AD330" i="11" s="1"/>
  <c r="AE330" i="11" s="1"/>
  <c r="AB329" i="11"/>
  <c r="AD329" i="11" s="1"/>
  <c r="AE329" i="11" s="1"/>
  <c r="AB328" i="11"/>
  <c r="AD328" i="11" s="1"/>
  <c r="AE328" i="11" s="1"/>
  <c r="AB327" i="11"/>
  <c r="AD327" i="11" s="1"/>
  <c r="AE327" i="11" s="1"/>
  <c r="AB326" i="11"/>
  <c r="AD326" i="11" s="1"/>
  <c r="AE326" i="11" s="1"/>
  <c r="AB363" i="11"/>
  <c r="AD363" i="11" s="1"/>
  <c r="AE363" i="11" s="1"/>
  <c r="AB362" i="11"/>
  <c r="AD362" i="11" s="1"/>
  <c r="AE362" i="11" s="1"/>
  <c r="AB361" i="11"/>
  <c r="AD361" i="11" s="1"/>
  <c r="AE361" i="11" s="1"/>
  <c r="AB360" i="11"/>
  <c r="AD360" i="11" s="1"/>
  <c r="AE360" i="11" s="1"/>
  <c r="AB359" i="11"/>
  <c r="AD359" i="11" s="1"/>
  <c r="AE359" i="11" s="1"/>
  <c r="AB358" i="11"/>
  <c r="AD358" i="11" s="1"/>
  <c r="AE358" i="11" s="1"/>
  <c r="AB357" i="11"/>
  <c r="AD357" i="11" s="1"/>
  <c r="AE357" i="11" s="1"/>
  <c r="AB356" i="11"/>
  <c r="AD356" i="11" s="1"/>
  <c r="AE356" i="11" s="1"/>
  <c r="AB355" i="11"/>
  <c r="AD355" i="11" s="1"/>
  <c r="AE355" i="11" s="1"/>
  <c r="AB354" i="11"/>
  <c r="AD354" i="11" s="1"/>
  <c r="AE354" i="11" s="1"/>
  <c r="AB353" i="11"/>
  <c r="AD353" i="11" s="1"/>
  <c r="AE353" i="11" s="1"/>
  <c r="AB352" i="11"/>
  <c r="AD352" i="11" s="1"/>
  <c r="AE352" i="11" s="1"/>
  <c r="AB351" i="11"/>
  <c r="AD351" i="11" s="1"/>
  <c r="AE351" i="11" s="1"/>
  <c r="AB350" i="11"/>
  <c r="AD350" i="11" s="1"/>
  <c r="AE350" i="11" s="1"/>
  <c r="AB349" i="11"/>
  <c r="AD349" i="11" s="1"/>
  <c r="AE349" i="11" s="1"/>
  <c r="AB348" i="11"/>
  <c r="AD348" i="11" s="1"/>
  <c r="AE348" i="11" s="1"/>
  <c r="AB347" i="11"/>
  <c r="AD347" i="11" s="1"/>
  <c r="AE347" i="11" s="1"/>
  <c r="AB346" i="11"/>
  <c r="AD346" i="11" s="1"/>
  <c r="AE346" i="11" s="1"/>
  <c r="AB383" i="11"/>
  <c r="AD383" i="11" s="1"/>
  <c r="AE383" i="11" s="1"/>
  <c r="AB382" i="11"/>
  <c r="AD382" i="11" s="1"/>
  <c r="AE382" i="11" s="1"/>
  <c r="AB381" i="11"/>
  <c r="AD381" i="11" s="1"/>
  <c r="AE381" i="11" s="1"/>
  <c r="AB380" i="11"/>
  <c r="AD380" i="11" s="1"/>
  <c r="AE380" i="11" s="1"/>
  <c r="AB379" i="11"/>
  <c r="AD379" i="11" s="1"/>
  <c r="AE379" i="11" s="1"/>
  <c r="AB378" i="11"/>
  <c r="AD378" i="11" s="1"/>
  <c r="AE378" i="11" s="1"/>
  <c r="AB377" i="11"/>
  <c r="AD377" i="11" s="1"/>
  <c r="AE377" i="11" s="1"/>
  <c r="AB376" i="11"/>
  <c r="AD376" i="11" s="1"/>
  <c r="AE376" i="11" s="1"/>
  <c r="AB375" i="11"/>
  <c r="AD375" i="11" s="1"/>
  <c r="AE375" i="11" s="1"/>
  <c r="AB374" i="11"/>
  <c r="AD374" i="11" s="1"/>
  <c r="AE374" i="11" s="1"/>
  <c r="AB373" i="11"/>
  <c r="AD373" i="11" s="1"/>
  <c r="AE373" i="11" s="1"/>
  <c r="AB372" i="11"/>
  <c r="AD372" i="11" s="1"/>
  <c r="AE372" i="11" s="1"/>
  <c r="AB371" i="11"/>
  <c r="AD371" i="11" s="1"/>
  <c r="AE371" i="11" s="1"/>
  <c r="AB370" i="11"/>
  <c r="AD370" i="11" s="1"/>
  <c r="AE370" i="11" s="1"/>
  <c r="AB369" i="11"/>
  <c r="AD369" i="11" s="1"/>
  <c r="AE369" i="11" s="1"/>
  <c r="AB368" i="11"/>
  <c r="AD368" i="11" s="1"/>
  <c r="AE368" i="11" s="1"/>
  <c r="AB367" i="11"/>
  <c r="AD367" i="11" s="1"/>
  <c r="AE367" i="11" s="1"/>
  <c r="AB366" i="11"/>
  <c r="AD366" i="11" s="1"/>
  <c r="AE366" i="11" s="1"/>
  <c r="AD403" i="11"/>
  <c r="AE403" i="11" s="1"/>
  <c r="AB403" i="11"/>
  <c r="AC403" i="11" s="1"/>
  <c r="AB402" i="11"/>
  <c r="AD402" i="11" s="1"/>
  <c r="AE402" i="11" s="1"/>
  <c r="AB401" i="11"/>
  <c r="AD401" i="11" s="1"/>
  <c r="AE401" i="11" s="1"/>
  <c r="AD400" i="11"/>
  <c r="AE400" i="11" s="1"/>
  <c r="AB400" i="11"/>
  <c r="AC400" i="11" s="1"/>
  <c r="AB399" i="11"/>
  <c r="AD399" i="11" s="1"/>
  <c r="AE399" i="11" s="1"/>
  <c r="AB398" i="11"/>
  <c r="AD398" i="11" s="1"/>
  <c r="AE398" i="11" s="1"/>
  <c r="AD397" i="11"/>
  <c r="AE397" i="11" s="1"/>
  <c r="AB397" i="11"/>
  <c r="AC397" i="11" s="1"/>
  <c r="AB396" i="11"/>
  <c r="AD396" i="11" s="1"/>
  <c r="AE396" i="11" s="1"/>
  <c r="AB395" i="11"/>
  <c r="AD395" i="11" s="1"/>
  <c r="AE395" i="11" s="1"/>
  <c r="AD394" i="11"/>
  <c r="AE394" i="11" s="1"/>
  <c r="AB394" i="11"/>
  <c r="AC394" i="11" s="1"/>
  <c r="AB393" i="11"/>
  <c r="AD393" i="11" s="1"/>
  <c r="AE393" i="11" s="1"/>
  <c r="AB392" i="11"/>
  <c r="AD392" i="11" s="1"/>
  <c r="AE392" i="11" s="1"/>
  <c r="AD391" i="11"/>
  <c r="AE391" i="11" s="1"/>
  <c r="AB391" i="11"/>
  <c r="AC391" i="11" s="1"/>
  <c r="AB390" i="11"/>
  <c r="AD390" i="11" s="1"/>
  <c r="AE390" i="11" s="1"/>
  <c r="AB389" i="11"/>
  <c r="AD389" i="11" s="1"/>
  <c r="AE389" i="11" s="1"/>
  <c r="AD388" i="11"/>
  <c r="AE388" i="11" s="1"/>
  <c r="AB388" i="11"/>
  <c r="AC388" i="11" s="1"/>
  <c r="AB387" i="11"/>
  <c r="AD387" i="11" s="1"/>
  <c r="AE387" i="11" s="1"/>
  <c r="AB386" i="11"/>
  <c r="AD386" i="11" s="1"/>
  <c r="AE386" i="11" s="1"/>
  <c r="AD423" i="11"/>
  <c r="AE423" i="11" s="1"/>
  <c r="AB423" i="11"/>
  <c r="AC423" i="11" s="1"/>
  <c r="AB422" i="11"/>
  <c r="AD422" i="11" s="1"/>
  <c r="AE422" i="11" s="1"/>
  <c r="AB421" i="11"/>
  <c r="AD421" i="11" s="1"/>
  <c r="AE421" i="11" s="1"/>
  <c r="AD420" i="11"/>
  <c r="AE420" i="11" s="1"/>
  <c r="AB420" i="11"/>
  <c r="AC420" i="11" s="1"/>
  <c r="AC419" i="11"/>
  <c r="AB419" i="11"/>
  <c r="AD419" i="11" s="1"/>
  <c r="AE419" i="11" s="1"/>
  <c r="AB418" i="11"/>
  <c r="AC418" i="11" s="1"/>
  <c r="AD417" i="11"/>
  <c r="AE417" i="11" s="1"/>
  <c r="AB417" i="11"/>
  <c r="AC417" i="11" s="1"/>
  <c r="AC416" i="11"/>
  <c r="AB416" i="11"/>
  <c r="AD416" i="11" s="1"/>
  <c r="AE416" i="11" s="1"/>
  <c r="AB415" i="11"/>
  <c r="AC415" i="11" s="1"/>
  <c r="AD414" i="11"/>
  <c r="AE414" i="11" s="1"/>
  <c r="AB414" i="11"/>
  <c r="AC414" i="11" s="1"/>
  <c r="AC413" i="11"/>
  <c r="AB413" i="11"/>
  <c r="AD413" i="11" s="1"/>
  <c r="AE413" i="11" s="1"/>
  <c r="AB412" i="11"/>
  <c r="AC412" i="11" s="1"/>
  <c r="AD411" i="11"/>
  <c r="AE411" i="11" s="1"/>
  <c r="AB411" i="11"/>
  <c r="AC411" i="11" s="1"/>
  <c r="AC410" i="11"/>
  <c r="AB410" i="11"/>
  <c r="AD410" i="11" s="1"/>
  <c r="AE410" i="11" s="1"/>
  <c r="AB409" i="11"/>
  <c r="AC409" i="11" s="1"/>
  <c r="AD408" i="11"/>
  <c r="AE408" i="11" s="1"/>
  <c r="AB408" i="11"/>
  <c r="AC408" i="11" s="1"/>
  <c r="AC407" i="11"/>
  <c r="AB407" i="11"/>
  <c r="AD407" i="11" s="1"/>
  <c r="AE407" i="11" s="1"/>
  <c r="AB406" i="11"/>
  <c r="AC406" i="11" s="1"/>
  <c r="AC443" i="11"/>
  <c r="AB443" i="11"/>
  <c r="AD443" i="11" s="1"/>
  <c r="AE443" i="11" s="1"/>
  <c r="AB442" i="11"/>
  <c r="AD442" i="11" s="1"/>
  <c r="AE442" i="11" s="1"/>
  <c r="AB441" i="11"/>
  <c r="AD441" i="11" s="1"/>
  <c r="AE441" i="11" s="1"/>
  <c r="AC440" i="11"/>
  <c r="AB440" i="11"/>
  <c r="AD440" i="11" s="1"/>
  <c r="AE440" i="11" s="1"/>
  <c r="AB439" i="11"/>
  <c r="AD439" i="11" s="1"/>
  <c r="AE439" i="11" s="1"/>
  <c r="AB438" i="11"/>
  <c r="AD438" i="11" s="1"/>
  <c r="AE438" i="11" s="1"/>
  <c r="AC437" i="11"/>
  <c r="AB437" i="11"/>
  <c r="AD437" i="11" s="1"/>
  <c r="AE437" i="11" s="1"/>
  <c r="AB436" i="11"/>
  <c r="AD436" i="11" s="1"/>
  <c r="AE436" i="11" s="1"/>
  <c r="AB435" i="11"/>
  <c r="AD435" i="11" s="1"/>
  <c r="AE435" i="11" s="1"/>
  <c r="AC434" i="11"/>
  <c r="AB434" i="11"/>
  <c r="AD434" i="11" s="1"/>
  <c r="AE434" i="11" s="1"/>
  <c r="AB433" i="11"/>
  <c r="AD433" i="11" s="1"/>
  <c r="AE433" i="11" s="1"/>
  <c r="AB432" i="11"/>
  <c r="AD432" i="11" s="1"/>
  <c r="AE432" i="11" s="1"/>
  <c r="AC431" i="11"/>
  <c r="AB431" i="11"/>
  <c r="AD431" i="11" s="1"/>
  <c r="AE431" i="11" s="1"/>
  <c r="AB430" i="11"/>
  <c r="AD430" i="11" s="1"/>
  <c r="AE430" i="11" s="1"/>
  <c r="AB429" i="11"/>
  <c r="AD429" i="11" s="1"/>
  <c r="AE429" i="11" s="1"/>
  <c r="AC428" i="11"/>
  <c r="AB428" i="11"/>
  <c r="AD428" i="11" s="1"/>
  <c r="AE428" i="11" s="1"/>
  <c r="AB427" i="11"/>
  <c r="AD427" i="11" s="1"/>
  <c r="AE427" i="11" s="1"/>
  <c r="AB426" i="11"/>
  <c r="AD426" i="11" s="1"/>
  <c r="AE426" i="11" s="1"/>
  <c r="AB463" i="11"/>
  <c r="AD463" i="11" s="1"/>
  <c r="AE463" i="11" s="1"/>
  <c r="AB462" i="11"/>
  <c r="AD462" i="11" s="1"/>
  <c r="AE462" i="11" s="1"/>
  <c r="AB461" i="11"/>
  <c r="AD461" i="11" s="1"/>
  <c r="AE461" i="11" s="1"/>
  <c r="AB460" i="11"/>
  <c r="AD460" i="11" s="1"/>
  <c r="AE460" i="11" s="1"/>
  <c r="AB459" i="11"/>
  <c r="AD459" i="11" s="1"/>
  <c r="AE459" i="11" s="1"/>
  <c r="AB458" i="11"/>
  <c r="AD458" i="11" s="1"/>
  <c r="AE458" i="11" s="1"/>
  <c r="AB457" i="11"/>
  <c r="AD457" i="11" s="1"/>
  <c r="AE457" i="11" s="1"/>
  <c r="AB456" i="11"/>
  <c r="AD456" i="11" s="1"/>
  <c r="AE456" i="11" s="1"/>
  <c r="AB455" i="11"/>
  <c r="AD455" i="11" s="1"/>
  <c r="AE455" i="11" s="1"/>
  <c r="AB454" i="11"/>
  <c r="AD454" i="11" s="1"/>
  <c r="AE454" i="11" s="1"/>
  <c r="AB453" i="11"/>
  <c r="AD453" i="11" s="1"/>
  <c r="AE453" i="11" s="1"/>
  <c r="AB452" i="11"/>
  <c r="AD452" i="11" s="1"/>
  <c r="AE452" i="11" s="1"/>
  <c r="AB451" i="11"/>
  <c r="AD451" i="11" s="1"/>
  <c r="AE451" i="11" s="1"/>
  <c r="AB450" i="11"/>
  <c r="AD450" i="11" s="1"/>
  <c r="AE450" i="11" s="1"/>
  <c r="AB449" i="11"/>
  <c r="AD449" i="11" s="1"/>
  <c r="AE449" i="11" s="1"/>
  <c r="AB448" i="11"/>
  <c r="AD448" i="11" s="1"/>
  <c r="AE448" i="11" s="1"/>
  <c r="AB447" i="11"/>
  <c r="AD447" i="11" s="1"/>
  <c r="AE447" i="11" s="1"/>
  <c r="AB446" i="11"/>
  <c r="AD446" i="11" s="1"/>
  <c r="AE446" i="11" s="1"/>
  <c r="AB488" i="11"/>
  <c r="AD488" i="11" s="1"/>
  <c r="AE488" i="11" s="1"/>
  <c r="AB487" i="11"/>
  <c r="AD487" i="11" s="1"/>
  <c r="AE487" i="11" s="1"/>
  <c r="AB486" i="11"/>
  <c r="AD486" i="11" s="1"/>
  <c r="AE486" i="11" s="1"/>
  <c r="AB485" i="11"/>
  <c r="AD485" i="11" s="1"/>
  <c r="AE485" i="11" s="1"/>
  <c r="AC484" i="11"/>
  <c r="AB484" i="11"/>
  <c r="AD484" i="11" s="1"/>
  <c r="AE484" i="11" s="1"/>
  <c r="AB483" i="11"/>
  <c r="AD483" i="11" s="1"/>
  <c r="AE483" i="11" s="1"/>
  <c r="AB482" i="11"/>
  <c r="AD482" i="11" s="1"/>
  <c r="AE482" i="11" s="1"/>
  <c r="AC481" i="11"/>
  <c r="AB481" i="11"/>
  <c r="AD481" i="11" s="1"/>
  <c r="AE481" i="11" s="1"/>
  <c r="AB480" i="11"/>
  <c r="AD480" i="11" s="1"/>
  <c r="AE480" i="11" s="1"/>
  <c r="AB479" i="11"/>
  <c r="AD479" i="11" s="1"/>
  <c r="AE479" i="11" s="1"/>
  <c r="AC478" i="11"/>
  <c r="AB478" i="11"/>
  <c r="AD478" i="11" s="1"/>
  <c r="AE478" i="11" s="1"/>
  <c r="AB477" i="11"/>
  <c r="AD477" i="11" s="1"/>
  <c r="AE477" i="11" s="1"/>
  <c r="AB476" i="11"/>
  <c r="AD476" i="11" s="1"/>
  <c r="AE476" i="11" s="1"/>
  <c r="AC475" i="11"/>
  <c r="AB475" i="11"/>
  <c r="AD475" i="11" s="1"/>
  <c r="AE475" i="11" s="1"/>
  <c r="AB474" i="11"/>
  <c r="AD474" i="11" s="1"/>
  <c r="AE474" i="11" s="1"/>
  <c r="AB473" i="11"/>
  <c r="AD473" i="11" s="1"/>
  <c r="AE473" i="11" s="1"/>
  <c r="AC472" i="11"/>
  <c r="AB472" i="11"/>
  <c r="AD472" i="11" s="1"/>
  <c r="AE472" i="11" s="1"/>
  <c r="AB471" i="11"/>
  <c r="AD471" i="11" s="1"/>
  <c r="AE471" i="11" s="1"/>
  <c r="AB508" i="11"/>
  <c r="AD508" i="11" s="1"/>
  <c r="AE508" i="11" s="1"/>
  <c r="AB507" i="11"/>
  <c r="AD507" i="11" s="1"/>
  <c r="AE507" i="11" s="1"/>
  <c r="AB506" i="11"/>
  <c r="AD506" i="11" s="1"/>
  <c r="AE506" i="11" s="1"/>
  <c r="AB505" i="11"/>
  <c r="AD505" i="11" s="1"/>
  <c r="AE505" i="11" s="1"/>
  <c r="AB504" i="11"/>
  <c r="AD504" i="11" s="1"/>
  <c r="AE504" i="11" s="1"/>
  <c r="AB503" i="11"/>
  <c r="AD503" i="11" s="1"/>
  <c r="AE503" i="11" s="1"/>
  <c r="AB502" i="11"/>
  <c r="AD502" i="11" s="1"/>
  <c r="AE502" i="11" s="1"/>
  <c r="AB501" i="11"/>
  <c r="AD501" i="11" s="1"/>
  <c r="AE501" i="11" s="1"/>
  <c r="AB500" i="11"/>
  <c r="AD500" i="11" s="1"/>
  <c r="AE500" i="11" s="1"/>
  <c r="AB499" i="11"/>
  <c r="AD499" i="11" s="1"/>
  <c r="AE499" i="11" s="1"/>
  <c r="AB498" i="11"/>
  <c r="AD498" i="11" s="1"/>
  <c r="AE498" i="11" s="1"/>
  <c r="AB497" i="11"/>
  <c r="AD497" i="11" s="1"/>
  <c r="AE497" i="11" s="1"/>
  <c r="AB496" i="11"/>
  <c r="AD496" i="11" s="1"/>
  <c r="AE496" i="11" s="1"/>
  <c r="AB495" i="11"/>
  <c r="AD495" i="11" s="1"/>
  <c r="AE495" i="11" s="1"/>
  <c r="AB494" i="11"/>
  <c r="AD494" i="11" s="1"/>
  <c r="AE494" i="11" s="1"/>
  <c r="AB493" i="11"/>
  <c r="AD493" i="11" s="1"/>
  <c r="AE493" i="11" s="1"/>
  <c r="AB492" i="11"/>
  <c r="AD492" i="11" s="1"/>
  <c r="AE492" i="11" s="1"/>
  <c r="AB491" i="11"/>
  <c r="AD491" i="11" s="1"/>
  <c r="AE491" i="11" s="1"/>
  <c r="AB528" i="11"/>
  <c r="AD528" i="11" s="1"/>
  <c r="AE528" i="11" s="1"/>
  <c r="AC527" i="11"/>
  <c r="AB527" i="11"/>
  <c r="AD527" i="11" s="1"/>
  <c r="AE527" i="11" s="1"/>
  <c r="AB526" i="11"/>
  <c r="AD526" i="11" s="1"/>
  <c r="AE526" i="11" s="1"/>
  <c r="AB525" i="11"/>
  <c r="AD525" i="11" s="1"/>
  <c r="AE525" i="11" s="1"/>
  <c r="AC524" i="11"/>
  <c r="AB524" i="11"/>
  <c r="AD524" i="11" s="1"/>
  <c r="AE524" i="11" s="1"/>
  <c r="AB523" i="11"/>
  <c r="AD523" i="11" s="1"/>
  <c r="AE523" i="11" s="1"/>
  <c r="AB522" i="11"/>
  <c r="AD522" i="11" s="1"/>
  <c r="AE522" i="11" s="1"/>
  <c r="AC521" i="11"/>
  <c r="AB521" i="11"/>
  <c r="AD521" i="11" s="1"/>
  <c r="AE521" i="11" s="1"/>
  <c r="AB520" i="11"/>
  <c r="AD520" i="11" s="1"/>
  <c r="AE520" i="11" s="1"/>
  <c r="AB519" i="11"/>
  <c r="AD519" i="11" s="1"/>
  <c r="AE519" i="11" s="1"/>
  <c r="AC518" i="11"/>
  <c r="AB518" i="11"/>
  <c r="AD518" i="11" s="1"/>
  <c r="AE518" i="11" s="1"/>
  <c r="AB517" i="11"/>
  <c r="AD517" i="11" s="1"/>
  <c r="AE517" i="11" s="1"/>
  <c r="AB516" i="11"/>
  <c r="AD516" i="11" s="1"/>
  <c r="AE516" i="11" s="1"/>
  <c r="AC515" i="11"/>
  <c r="AB515" i="11"/>
  <c r="AD515" i="11" s="1"/>
  <c r="AE515" i="11" s="1"/>
  <c r="AB514" i="11"/>
  <c r="AD514" i="11" s="1"/>
  <c r="AE514" i="11" s="1"/>
  <c r="AB513" i="11"/>
  <c r="AD513" i="11" s="1"/>
  <c r="AE513" i="11" s="1"/>
  <c r="AC512" i="11"/>
  <c r="AB512" i="11"/>
  <c r="AD512" i="11" s="1"/>
  <c r="AE512" i="11" s="1"/>
  <c r="AB511" i="11"/>
  <c r="AD511" i="11" s="1"/>
  <c r="AE511" i="11" s="1"/>
  <c r="AB554" i="11"/>
  <c r="AD554" i="11" s="1"/>
  <c r="AE554" i="11" s="1"/>
  <c r="AB553" i="11"/>
  <c r="AD553" i="11" s="1"/>
  <c r="AE553" i="11" s="1"/>
  <c r="AB552" i="11"/>
  <c r="AD552" i="11" s="1"/>
  <c r="AE552" i="11" s="1"/>
  <c r="AB551" i="11"/>
  <c r="AD551" i="11" s="1"/>
  <c r="AE551" i="11" s="1"/>
  <c r="AB550" i="11"/>
  <c r="AD550" i="11" s="1"/>
  <c r="AE550" i="11" s="1"/>
  <c r="AB549" i="11"/>
  <c r="AC549" i="11" s="1"/>
  <c r="AB548" i="11"/>
  <c r="AD548" i="11" s="1"/>
  <c r="AE548" i="11" s="1"/>
  <c r="AB547" i="11"/>
  <c r="AD547" i="11" s="1"/>
  <c r="AE547" i="11" s="1"/>
  <c r="AB546" i="11"/>
  <c r="AC546" i="11" s="1"/>
  <c r="AB545" i="11"/>
  <c r="AD545" i="11" s="1"/>
  <c r="AE545" i="11" s="1"/>
  <c r="AB544" i="11"/>
  <c r="AD544" i="11" s="1"/>
  <c r="AE544" i="11" s="1"/>
  <c r="AB543" i="11"/>
  <c r="AC543" i="11" s="1"/>
  <c r="AB542" i="11"/>
  <c r="AD542" i="11" s="1"/>
  <c r="AE542" i="11" s="1"/>
  <c r="AB541" i="11"/>
  <c r="AD541" i="11" s="1"/>
  <c r="AE541" i="11" s="1"/>
  <c r="AB540" i="11"/>
  <c r="AC540" i="11" s="1"/>
  <c r="AB539" i="11"/>
  <c r="AD539" i="11" s="1"/>
  <c r="AE539" i="11" s="1"/>
  <c r="AB538" i="11"/>
  <c r="AD538" i="11" s="1"/>
  <c r="AE538" i="11" s="1"/>
  <c r="AB537" i="11"/>
  <c r="AC537" i="11" s="1"/>
  <c r="AC574" i="11"/>
  <c r="AB574" i="11"/>
  <c r="AD574" i="11" s="1"/>
  <c r="AE574" i="11" s="1"/>
  <c r="AB573" i="11"/>
  <c r="AD573" i="11" s="1"/>
  <c r="AE573" i="11" s="1"/>
  <c r="AB572" i="11"/>
  <c r="AD572" i="11" s="1"/>
  <c r="AE572" i="11" s="1"/>
  <c r="AC571" i="11"/>
  <c r="AB571" i="11"/>
  <c r="AD571" i="11" s="1"/>
  <c r="AE571" i="11" s="1"/>
  <c r="AB570" i="11"/>
  <c r="AD570" i="11" s="1"/>
  <c r="AE570" i="11" s="1"/>
  <c r="AB569" i="11"/>
  <c r="AD569" i="11" s="1"/>
  <c r="AE569" i="11" s="1"/>
  <c r="AC568" i="11"/>
  <c r="AB568" i="11"/>
  <c r="AD568" i="11" s="1"/>
  <c r="AE568" i="11" s="1"/>
  <c r="AB567" i="11"/>
  <c r="AD567" i="11" s="1"/>
  <c r="AE567" i="11" s="1"/>
  <c r="AB566" i="11"/>
  <c r="AD566" i="11" s="1"/>
  <c r="AE566" i="11" s="1"/>
  <c r="AC565" i="11"/>
  <c r="AB565" i="11"/>
  <c r="AD565" i="11" s="1"/>
  <c r="AE565" i="11" s="1"/>
  <c r="AB564" i="11"/>
  <c r="AD564" i="11" s="1"/>
  <c r="AE564" i="11" s="1"/>
  <c r="AB563" i="11"/>
  <c r="AD563" i="11" s="1"/>
  <c r="AE563" i="11" s="1"/>
  <c r="AC562" i="11"/>
  <c r="AB562" i="11"/>
  <c r="AD562" i="11" s="1"/>
  <c r="AE562" i="11" s="1"/>
  <c r="AB561" i="11"/>
  <c r="AD561" i="11" s="1"/>
  <c r="AE561" i="11" s="1"/>
  <c r="AB560" i="11"/>
  <c r="AD560" i="11" s="1"/>
  <c r="AE560" i="11" s="1"/>
  <c r="AC559" i="11"/>
  <c r="AB559" i="11"/>
  <c r="AD559" i="11" s="1"/>
  <c r="AE559" i="11" s="1"/>
  <c r="AB558" i="11"/>
  <c r="AD558" i="11" s="1"/>
  <c r="AE558" i="11" s="1"/>
  <c r="AB557" i="11"/>
  <c r="AD557" i="11" s="1"/>
  <c r="AE557" i="11" s="1"/>
  <c r="AB594" i="11"/>
  <c r="AD594" i="11" s="1"/>
  <c r="AE594" i="11" s="1"/>
  <c r="AB593" i="11"/>
  <c r="AD593" i="11" s="1"/>
  <c r="AE593" i="11" s="1"/>
  <c r="AB592" i="11"/>
  <c r="AD592" i="11" s="1"/>
  <c r="AE592" i="11" s="1"/>
  <c r="AB591" i="11"/>
  <c r="AD591" i="11" s="1"/>
  <c r="AE591" i="11" s="1"/>
  <c r="AB590" i="11"/>
  <c r="AD590" i="11" s="1"/>
  <c r="AE590" i="11" s="1"/>
  <c r="AB589" i="11"/>
  <c r="AD589" i="11" s="1"/>
  <c r="AE589" i="11" s="1"/>
  <c r="AB588" i="11"/>
  <c r="AD588" i="11" s="1"/>
  <c r="AE588" i="11" s="1"/>
  <c r="AB587" i="11"/>
  <c r="AD587" i="11" s="1"/>
  <c r="AE587" i="11" s="1"/>
  <c r="AB586" i="11"/>
  <c r="AD586" i="11" s="1"/>
  <c r="AE586" i="11" s="1"/>
  <c r="AB585" i="11"/>
  <c r="AD585" i="11" s="1"/>
  <c r="AE585" i="11" s="1"/>
  <c r="AB584" i="11"/>
  <c r="AD584" i="11" s="1"/>
  <c r="AE584" i="11" s="1"/>
  <c r="AB583" i="11"/>
  <c r="AD583" i="11" s="1"/>
  <c r="AE583" i="11" s="1"/>
  <c r="AB582" i="11"/>
  <c r="AD582" i="11" s="1"/>
  <c r="AE582" i="11" s="1"/>
  <c r="AB581" i="11"/>
  <c r="AD581" i="11" s="1"/>
  <c r="AE581" i="11" s="1"/>
  <c r="AB580" i="11"/>
  <c r="AD580" i="11" s="1"/>
  <c r="AE580" i="11" s="1"/>
  <c r="AB579" i="11"/>
  <c r="AD579" i="11" s="1"/>
  <c r="AE579" i="11" s="1"/>
  <c r="AB578" i="11"/>
  <c r="AD578" i="11" s="1"/>
  <c r="AE578" i="11" s="1"/>
  <c r="AB577" i="11"/>
  <c r="AD577" i="11" s="1"/>
  <c r="AE577" i="11" s="1"/>
  <c r="AB617" i="11"/>
  <c r="AD617" i="11" s="1"/>
  <c r="AE617" i="11" s="1"/>
  <c r="AB616" i="11"/>
  <c r="AD616" i="11" s="1"/>
  <c r="AE616" i="11" s="1"/>
  <c r="AD615" i="11"/>
  <c r="AE615" i="11" s="1"/>
  <c r="AB615" i="11"/>
  <c r="AC615" i="11" s="1"/>
  <c r="AC614" i="11"/>
  <c r="AB614" i="11"/>
  <c r="AD614" i="11" s="1"/>
  <c r="AE614" i="11" s="1"/>
  <c r="AB613" i="11"/>
  <c r="AD613" i="11" s="1"/>
  <c r="AE613" i="11" s="1"/>
  <c r="AD612" i="11"/>
  <c r="AE612" i="11" s="1"/>
  <c r="AB612" i="11"/>
  <c r="AC612" i="11" s="1"/>
  <c r="AC611" i="11"/>
  <c r="AB611" i="11"/>
  <c r="AD611" i="11" s="1"/>
  <c r="AE611" i="11" s="1"/>
  <c r="AB610" i="11"/>
  <c r="AD610" i="11" s="1"/>
  <c r="AE610" i="11" s="1"/>
  <c r="AD609" i="11"/>
  <c r="AE609" i="11" s="1"/>
  <c r="AB609" i="11"/>
  <c r="AC609" i="11" s="1"/>
  <c r="AC608" i="11"/>
  <c r="AB608" i="11"/>
  <c r="AD608" i="11" s="1"/>
  <c r="AE608" i="11" s="1"/>
  <c r="AB607" i="11"/>
  <c r="AD607" i="11" s="1"/>
  <c r="AE607" i="11" s="1"/>
  <c r="AD606" i="11"/>
  <c r="AE606" i="11" s="1"/>
  <c r="AB606" i="11"/>
  <c r="AC606" i="11" s="1"/>
  <c r="AC605" i="11"/>
  <c r="AB605" i="11"/>
  <c r="AD605" i="11" s="1"/>
  <c r="AE605" i="11" s="1"/>
  <c r="AB604" i="11"/>
  <c r="AD604" i="11" s="1"/>
  <c r="AE604" i="11" s="1"/>
  <c r="AD603" i="11"/>
  <c r="AE603" i="11" s="1"/>
  <c r="AB603" i="11"/>
  <c r="AC603" i="11" s="1"/>
  <c r="AC602" i="11"/>
  <c r="AB602" i="11"/>
  <c r="AD602" i="11" s="1"/>
  <c r="AE602" i="11" s="1"/>
  <c r="AB601" i="11"/>
  <c r="AD601" i="11" s="1"/>
  <c r="AE601" i="11" s="1"/>
  <c r="AD600" i="11"/>
  <c r="AE600" i="11" s="1"/>
  <c r="AB600" i="11"/>
  <c r="AC600" i="11" s="1"/>
  <c r="AB637" i="11"/>
  <c r="AD637" i="11" s="1"/>
  <c r="AE637" i="11" s="1"/>
  <c r="AB636" i="11"/>
  <c r="AD636" i="11" s="1"/>
  <c r="AE636" i="11" s="1"/>
  <c r="AB635" i="11"/>
  <c r="AD635" i="11" s="1"/>
  <c r="AE635" i="11" s="1"/>
  <c r="AB634" i="11"/>
  <c r="AD634" i="11" s="1"/>
  <c r="AE634" i="11" s="1"/>
  <c r="AB633" i="11"/>
  <c r="AD633" i="11" s="1"/>
  <c r="AE633" i="11" s="1"/>
  <c r="AB632" i="11"/>
  <c r="AD632" i="11" s="1"/>
  <c r="AE632" i="11" s="1"/>
  <c r="AB631" i="11"/>
  <c r="AD631" i="11" s="1"/>
  <c r="AE631" i="11" s="1"/>
  <c r="AB630" i="11"/>
  <c r="AD630" i="11" s="1"/>
  <c r="AE630" i="11" s="1"/>
  <c r="AB629" i="11"/>
  <c r="AD629" i="11" s="1"/>
  <c r="AE629" i="11" s="1"/>
  <c r="AB628" i="11"/>
  <c r="AD628" i="11" s="1"/>
  <c r="AE628" i="11" s="1"/>
  <c r="AB627" i="11"/>
  <c r="AD627" i="11" s="1"/>
  <c r="AE627" i="11" s="1"/>
  <c r="AB626" i="11"/>
  <c r="AD626" i="11" s="1"/>
  <c r="AE626" i="11" s="1"/>
  <c r="AB625" i="11"/>
  <c r="AD625" i="11" s="1"/>
  <c r="AE625" i="11" s="1"/>
  <c r="AB624" i="11"/>
  <c r="AD624" i="11" s="1"/>
  <c r="AE624" i="11" s="1"/>
  <c r="AB623" i="11"/>
  <c r="AD623" i="11" s="1"/>
  <c r="AE623" i="11" s="1"/>
  <c r="AB622" i="11"/>
  <c r="AD622" i="11" s="1"/>
  <c r="AE622" i="11" s="1"/>
  <c r="AB621" i="11"/>
  <c r="AD621" i="11" s="1"/>
  <c r="AE621" i="11" s="1"/>
  <c r="AB620" i="11"/>
  <c r="AD620" i="11" s="1"/>
  <c r="AE620" i="11" s="1"/>
  <c r="AB657" i="11"/>
  <c r="AD657" i="11" s="1"/>
  <c r="AE657" i="11" s="1"/>
  <c r="AB656" i="11"/>
  <c r="AD656" i="11" s="1"/>
  <c r="AE656" i="11" s="1"/>
  <c r="AB655" i="11"/>
  <c r="AD655" i="11" s="1"/>
  <c r="AE655" i="11" s="1"/>
  <c r="AC654" i="11"/>
  <c r="AB654" i="11"/>
  <c r="AD654" i="11" s="1"/>
  <c r="AE654" i="11" s="1"/>
  <c r="AB653" i="11"/>
  <c r="AD653" i="11" s="1"/>
  <c r="AE653" i="11" s="1"/>
  <c r="AB652" i="11"/>
  <c r="AD652" i="11" s="1"/>
  <c r="AE652" i="11" s="1"/>
  <c r="AC651" i="11"/>
  <c r="AB651" i="11"/>
  <c r="AD651" i="11" s="1"/>
  <c r="AE651" i="11" s="1"/>
  <c r="AB650" i="11"/>
  <c r="AD650" i="11" s="1"/>
  <c r="AE650" i="11" s="1"/>
  <c r="AB649" i="11"/>
  <c r="AD649" i="11" s="1"/>
  <c r="AE649" i="11" s="1"/>
  <c r="AC648" i="11"/>
  <c r="AB648" i="11"/>
  <c r="AD648" i="11" s="1"/>
  <c r="AE648" i="11" s="1"/>
  <c r="AB647" i="11"/>
  <c r="AD647" i="11" s="1"/>
  <c r="AE647" i="11" s="1"/>
  <c r="AB646" i="11"/>
  <c r="AD646" i="11" s="1"/>
  <c r="AE646" i="11" s="1"/>
  <c r="AC645" i="11"/>
  <c r="AB645" i="11"/>
  <c r="AD645" i="11" s="1"/>
  <c r="AE645" i="11" s="1"/>
  <c r="AB644" i="11"/>
  <c r="AD644" i="11" s="1"/>
  <c r="AE644" i="11" s="1"/>
  <c r="AB643" i="11"/>
  <c r="AD643" i="11" s="1"/>
  <c r="AE643" i="11" s="1"/>
  <c r="AC642" i="11"/>
  <c r="AB642" i="11"/>
  <c r="AD642" i="11" s="1"/>
  <c r="AE642" i="11" s="1"/>
  <c r="AB641" i="11"/>
  <c r="AD641" i="11" s="1"/>
  <c r="AE641" i="11" s="1"/>
  <c r="AB640" i="11"/>
  <c r="AD640" i="11" s="1"/>
  <c r="AE640" i="11" s="1"/>
  <c r="AB677" i="11"/>
  <c r="AD677" i="11" s="1"/>
  <c r="AE677" i="11" s="1"/>
  <c r="AB676" i="11"/>
  <c r="AD676" i="11" s="1"/>
  <c r="AE676" i="11" s="1"/>
  <c r="AB675" i="11"/>
  <c r="AD675" i="11" s="1"/>
  <c r="AE675" i="11" s="1"/>
  <c r="AB674" i="11"/>
  <c r="AD674" i="11" s="1"/>
  <c r="AE674" i="11" s="1"/>
  <c r="AB673" i="11"/>
  <c r="AD673" i="11" s="1"/>
  <c r="AE673" i="11" s="1"/>
  <c r="AB672" i="11"/>
  <c r="AD672" i="11" s="1"/>
  <c r="AE672" i="11" s="1"/>
  <c r="AB671" i="11"/>
  <c r="AD671" i="11" s="1"/>
  <c r="AE671" i="11" s="1"/>
  <c r="AB670" i="11"/>
  <c r="AD670" i="11" s="1"/>
  <c r="AE670" i="11" s="1"/>
  <c r="AB669" i="11"/>
  <c r="AD669" i="11" s="1"/>
  <c r="AE669" i="11" s="1"/>
  <c r="AB668" i="11"/>
  <c r="AD668" i="11" s="1"/>
  <c r="AE668" i="11" s="1"/>
  <c r="AB667" i="11"/>
  <c r="AD667" i="11" s="1"/>
  <c r="AE667" i="11" s="1"/>
  <c r="AB666" i="11"/>
  <c r="AD666" i="11" s="1"/>
  <c r="AE666" i="11" s="1"/>
  <c r="AB665" i="11"/>
  <c r="AD665" i="11" s="1"/>
  <c r="AE665" i="11" s="1"/>
  <c r="AB664" i="11"/>
  <c r="AD664" i="11" s="1"/>
  <c r="AE664" i="11" s="1"/>
  <c r="AB663" i="11"/>
  <c r="AD663" i="11" s="1"/>
  <c r="AE663" i="11" s="1"/>
  <c r="AB662" i="11"/>
  <c r="AD662" i="11" s="1"/>
  <c r="AE662" i="11" s="1"/>
  <c r="AB661" i="11"/>
  <c r="AD661" i="11" s="1"/>
  <c r="AE661" i="11" s="1"/>
  <c r="AB660" i="11"/>
  <c r="AD660" i="11" s="1"/>
  <c r="AE660" i="11" s="1"/>
  <c r="AB697" i="11"/>
  <c r="AD697" i="11" s="1"/>
  <c r="AE697" i="11" s="1"/>
  <c r="AB696" i="11"/>
  <c r="AD696" i="11" s="1"/>
  <c r="AE696" i="11" s="1"/>
  <c r="AB695" i="11"/>
  <c r="AD695" i="11" s="1"/>
  <c r="AE695" i="11" s="1"/>
  <c r="AB694" i="11"/>
  <c r="AD694" i="11" s="1"/>
  <c r="AE694" i="11" s="1"/>
  <c r="AB693" i="11"/>
  <c r="AD693" i="11" s="1"/>
  <c r="AE693" i="11" s="1"/>
  <c r="AB692" i="11"/>
  <c r="AD692" i="11" s="1"/>
  <c r="AE692" i="11" s="1"/>
  <c r="AB691" i="11"/>
  <c r="AD691" i="11" s="1"/>
  <c r="AE691" i="11" s="1"/>
  <c r="AB690" i="11"/>
  <c r="AD690" i="11" s="1"/>
  <c r="AE690" i="11" s="1"/>
  <c r="AB689" i="11"/>
  <c r="AD689" i="11" s="1"/>
  <c r="AE689" i="11" s="1"/>
  <c r="AB688" i="11"/>
  <c r="AD688" i="11" s="1"/>
  <c r="AE688" i="11" s="1"/>
  <c r="AB687" i="11"/>
  <c r="AD687" i="11" s="1"/>
  <c r="AE687" i="11" s="1"/>
  <c r="AB686" i="11"/>
  <c r="AD686" i="11" s="1"/>
  <c r="AE686" i="11" s="1"/>
  <c r="AB685" i="11"/>
  <c r="AD685" i="11" s="1"/>
  <c r="AE685" i="11" s="1"/>
  <c r="AB684" i="11"/>
  <c r="AD684" i="11" s="1"/>
  <c r="AE684" i="11" s="1"/>
  <c r="AB683" i="11"/>
  <c r="AD683" i="11" s="1"/>
  <c r="AE683" i="11" s="1"/>
  <c r="AB682" i="11"/>
  <c r="AD682" i="11" s="1"/>
  <c r="AE682" i="11" s="1"/>
  <c r="AB681" i="11"/>
  <c r="AD681" i="11" s="1"/>
  <c r="AE681" i="11" s="1"/>
  <c r="AB680" i="11"/>
  <c r="AD680" i="11" s="1"/>
  <c r="AE680" i="11" s="1"/>
  <c r="AB717" i="11"/>
  <c r="AD717" i="11" s="1"/>
  <c r="AE717" i="11" s="1"/>
  <c r="AB716" i="11"/>
  <c r="AD716" i="11" s="1"/>
  <c r="AE716" i="11" s="1"/>
  <c r="AB715" i="11"/>
  <c r="AD715" i="11" s="1"/>
  <c r="AE715" i="11" s="1"/>
  <c r="AC714" i="11"/>
  <c r="AB714" i="11"/>
  <c r="AD714" i="11" s="1"/>
  <c r="AE714" i="11" s="1"/>
  <c r="AB713" i="11"/>
  <c r="AD713" i="11" s="1"/>
  <c r="AE713" i="11" s="1"/>
  <c r="AB712" i="11"/>
  <c r="AD712" i="11" s="1"/>
  <c r="AE712" i="11" s="1"/>
  <c r="AC711" i="11"/>
  <c r="AB711" i="11"/>
  <c r="AD711" i="11" s="1"/>
  <c r="AE711" i="11" s="1"/>
  <c r="AB710" i="11"/>
  <c r="AD710" i="11" s="1"/>
  <c r="AE710" i="11" s="1"/>
  <c r="AB709" i="11"/>
  <c r="AD709" i="11" s="1"/>
  <c r="AE709" i="11" s="1"/>
  <c r="AC708" i="11"/>
  <c r="AB708" i="11"/>
  <c r="AD708" i="11" s="1"/>
  <c r="AE708" i="11" s="1"/>
  <c r="AB707" i="11"/>
  <c r="AD707" i="11" s="1"/>
  <c r="AE707" i="11" s="1"/>
  <c r="AB706" i="11"/>
  <c r="AD706" i="11" s="1"/>
  <c r="AE706" i="11" s="1"/>
  <c r="AC705" i="11"/>
  <c r="AB705" i="11"/>
  <c r="AD705" i="11" s="1"/>
  <c r="AE705" i="11" s="1"/>
  <c r="AB704" i="11"/>
  <c r="AD704" i="11" s="1"/>
  <c r="AE704" i="11" s="1"/>
  <c r="AB703" i="11"/>
  <c r="AD703" i="11" s="1"/>
  <c r="AE703" i="11" s="1"/>
  <c r="AC702" i="11"/>
  <c r="AB702" i="11"/>
  <c r="AD702" i="11" s="1"/>
  <c r="AE702" i="11" s="1"/>
  <c r="AB701" i="11"/>
  <c r="AD701" i="11" s="1"/>
  <c r="AE701" i="11" s="1"/>
  <c r="AB700" i="11"/>
  <c r="AD700" i="11" s="1"/>
  <c r="AE700" i="11" s="1"/>
  <c r="AB737" i="11"/>
  <c r="AD737" i="11" s="1"/>
  <c r="AE737" i="11" s="1"/>
  <c r="AB736" i="11"/>
  <c r="AD736" i="11" s="1"/>
  <c r="AE736" i="11" s="1"/>
  <c r="AB735" i="11"/>
  <c r="AD735" i="11" s="1"/>
  <c r="AE735" i="11" s="1"/>
  <c r="AB734" i="11"/>
  <c r="AD734" i="11" s="1"/>
  <c r="AE734" i="11" s="1"/>
  <c r="AB733" i="11"/>
  <c r="AD733" i="11" s="1"/>
  <c r="AE733" i="11" s="1"/>
  <c r="AB732" i="11"/>
  <c r="AD732" i="11" s="1"/>
  <c r="AE732" i="11" s="1"/>
  <c r="AB731" i="11"/>
  <c r="AD731" i="11" s="1"/>
  <c r="AE731" i="11" s="1"/>
  <c r="AB730" i="11"/>
  <c r="AD730" i="11" s="1"/>
  <c r="AE730" i="11" s="1"/>
  <c r="AB729" i="11"/>
  <c r="AD729" i="11" s="1"/>
  <c r="AE729" i="11" s="1"/>
  <c r="AB728" i="11"/>
  <c r="AD728" i="11" s="1"/>
  <c r="AE728" i="11" s="1"/>
  <c r="AB727" i="11"/>
  <c r="AD727" i="11" s="1"/>
  <c r="AE727" i="11" s="1"/>
  <c r="AB726" i="11"/>
  <c r="AD726" i="11" s="1"/>
  <c r="AE726" i="11" s="1"/>
  <c r="AB725" i="11"/>
  <c r="AD725" i="11" s="1"/>
  <c r="AE725" i="11" s="1"/>
  <c r="AB724" i="11"/>
  <c r="AD724" i="11" s="1"/>
  <c r="AE724" i="11" s="1"/>
  <c r="AB723" i="11"/>
  <c r="AD723" i="11" s="1"/>
  <c r="AE723" i="11" s="1"/>
  <c r="AB722" i="11"/>
  <c r="AD722" i="11" s="1"/>
  <c r="AE722" i="11" s="1"/>
  <c r="AB721" i="11"/>
  <c r="AD721" i="11" s="1"/>
  <c r="AE721" i="11" s="1"/>
  <c r="AB720" i="11"/>
  <c r="AD720" i="11" s="1"/>
  <c r="AE720" i="11" s="1"/>
  <c r="AB760" i="11"/>
  <c r="AD760" i="11" s="1"/>
  <c r="AE760" i="11" s="1"/>
  <c r="AB759" i="11"/>
  <c r="AD759" i="11" s="1"/>
  <c r="AE759" i="11" s="1"/>
  <c r="AB758" i="11"/>
  <c r="AD758" i="11" s="1"/>
  <c r="AE758" i="11" s="1"/>
  <c r="AB757" i="11"/>
  <c r="AD757" i="11" s="1"/>
  <c r="AE757" i="11" s="1"/>
  <c r="AB756" i="11"/>
  <c r="AD756" i="11" s="1"/>
  <c r="AE756" i="11" s="1"/>
  <c r="AB755" i="11"/>
  <c r="AD755" i="11" s="1"/>
  <c r="AE755" i="11" s="1"/>
  <c r="AB754" i="11"/>
  <c r="AD754" i="11" s="1"/>
  <c r="AE754" i="11" s="1"/>
  <c r="AB753" i="11"/>
  <c r="AD753" i="11" s="1"/>
  <c r="AE753" i="11" s="1"/>
  <c r="AB752" i="11"/>
  <c r="AD752" i="11" s="1"/>
  <c r="AE752" i="11" s="1"/>
  <c r="AB751" i="11"/>
  <c r="AD751" i="11" s="1"/>
  <c r="AE751" i="11" s="1"/>
  <c r="AB750" i="11"/>
  <c r="AD750" i="11" s="1"/>
  <c r="AE750" i="11" s="1"/>
  <c r="AB749" i="11"/>
  <c r="AD749" i="11" s="1"/>
  <c r="AE749" i="11" s="1"/>
  <c r="AB748" i="11"/>
  <c r="AD748" i="11" s="1"/>
  <c r="AE748" i="11" s="1"/>
  <c r="AB747" i="11"/>
  <c r="AD747" i="11" s="1"/>
  <c r="AE747" i="11" s="1"/>
  <c r="AB746" i="11"/>
  <c r="AD746" i="11" s="1"/>
  <c r="AE746" i="11" s="1"/>
  <c r="AB745" i="11"/>
  <c r="AD745" i="11" s="1"/>
  <c r="AE745" i="11" s="1"/>
  <c r="AB744" i="11"/>
  <c r="AD744" i="11" s="1"/>
  <c r="AE744" i="11" s="1"/>
  <c r="AB743" i="11"/>
  <c r="AD743" i="11" s="1"/>
  <c r="AE743" i="11" s="1"/>
  <c r="AB780" i="11"/>
  <c r="AD780" i="11" s="1"/>
  <c r="AE780" i="11" s="1"/>
  <c r="AB779" i="11"/>
  <c r="AD779" i="11" s="1"/>
  <c r="AE779" i="11" s="1"/>
  <c r="AB778" i="11"/>
  <c r="AD778" i="11" s="1"/>
  <c r="AE778" i="11" s="1"/>
  <c r="AB777" i="11"/>
  <c r="AD777" i="11" s="1"/>
  <c r="AE777" i="11" s="1"/>
  <c r="AB776" i="11"/>
  <c r="AD776" i="11" s="1"/>
  <c r="AE776" i="11" s="1"/>
  <c r="AB775" i="11"/>
  <c r="AD775" i="11" s="1"/>
  <c r="AE775" i="11" s="1"/>
  <c r="AB774" i="11"/>
  <c r="AD774" i="11" s="1"/>
  <c r="AE774" i="11" s="1"/>
  <c r="AB773" i="11"/>
  <c r="AD773" i="11" s="1"/>
  <c r="AE773" i="11" s="1"/>
  <c r="AB772" i="11"/>
  <c r="AD772" i="11" s="1"/>
  <c r="AE772" i="11" s="1"/>
  <c r="AB771" i="11"/>
  <c r="AD771" i="11" s="1"/>
  <c r="AE771" i="11" s="1"/>
  <c r="AB770" i="11"/>
  <c r="AD770" i="11" s="1"/>
  <c r="AE770" i="11" s="1"/>
  <c r="AB769" i="11"/>
  <c r="AD769" i="11" s="1"/>
  <c r="AE769" i="11" s="1"/>
  <c r="AB768" i="11"/>
  <c r="AD768" i="11" s="1"/>
  <c r="AE768" i="11" s="1"/>
  <c r="AB767" i="11"/>
  <c r="AD767" i="11" s="1"/>
  <c r="AE767" i="11" s="1"/>
  <c r="AB766" i="11"/>
  <c r="AD766" i="11" s="1"/>
  <c r="AE766" i="11" s="1"/>
  <c r="AB765" i="11"/>
  <c r="AD765" i="11" s="1"/>
  <c r="AE765" i="11" s="1"/>
  <c r="AB764" i="11"/>
  <c r="AD764" i="11" s="1"/>
  <c r="AE764" i="11" s="1"/>
  <c r="AB763" i="11"/>
  <c r="AD763" i="11" s="1"/>
  <c r="AE763" i="11" s="1"/>
  <c r="AB800" i="11"/>
  <c r="AD800" i="11" s="1"/>
  <c r="AE800" i="11" s="1"/>
  <c r="AB799" i="11"/>
  <c r="AD799" i="11" s="1"/>
  <c r="AE799" i="11" s="1"/>
  <c r="AB798" i="11"/>
  <c r="AD798" i="11" s="1"/>
  <c r="AE798" i="11" s="1"/>
  <c r="AB797" i="11"/>
  <c r="AD797" i="11" s="1"/>
  <c r="AE797" i="11" s="1"/>
  <c r="AB796" i="11"/>
  <c r="AD796" i="11" s="1"/>
  <c r="AE796" i="11" s="1"/>
  <c r="AB795" i="11"/>
  <c r="AD795" i="11" s="1"/>
  <c r="AE795" i="11" s="1"/>
  <c r="AB794" i="11"/>
  <c r="AD794" i="11" s="1"/>
  <c r="AE794" i="11" s="1"/>
  <c r="AB793" i="11"/>
  <c r="AD793" i="11" s="1"/>
  <c r="AE793" i="11" s="1"/>
  <c r="AB792" i="11"/>
  <c r="AD792" i="11" s="1"/>
  <c r="AE792" i="11" s="1"/>
  <c r="AB791" i="11"/>
  <c r="AD791" i="11" s="1"/>
  <c r="AE791" i="11" s="1"/>
  <c r="AB790" i="11"/>
  <c r="AD790" i="11" s="1"/>
  <c r="AE790" i="11" s="1"/>
  <c r="AB789" i="11"/>
  <c r="AD789" i="11" s="1"/>
  <c r="AE789" i="11" s="1"/>
  <c r="AB788" i="11"/>
  <c r="AD788" i="11" s="1"/>
  <c r="AE788" i="11" s="1"/>
  <c r="AB787" i="11"/>
  <c r="AD787" i="11" s="1"/>
  <c r="AE787" i="11" s="1"/>
  <c r="AB786" i="11"/>
  <c r="AD786" i="11" s="1"/>
  <c r="AE786" i="11" s="1"/>
  <c r="AB785" i="11"/>
  <c r="AD785" i="11" s="1"/>
  <c r="AE785" i="11" s="1"/>
  <c r="AB784" i="11"/>
  <c r="AD784" i="11" s="1"/>
  <c r="AE784" i="11" s="1"/>
  <c r="AB783" i="11"/>
  <c r="AD783" i="11" s="1"/>
  <c r="AE783" i="11" s="1"/>
  <c r="AB820" i="11"/>
  <c r="AD820" i="11" s="1"/>
  <c r="AE820" i="11" s="1"/>
  <c r="AB819" i="11"/>
  <c r="AD819" i="11" s="1"/>
  <c r="AE819" i="11" s="1"/>
  <c r="AB818" i="11"/>
  <c r="AD818" i="11" s="1"/>
  <c r="AE818" i="11" s="1"/>
  <c r="AB817" i="11"/>
  <c r="AD817" i="11" s="1"/>
  <c r="AE817" i="11" s="1"/>
  <c r="AB816" i="11"/>
  <c r="AD816" i="11" s="1"/>
  <c r="AE816" i="11" s="1"/>
  <c r="AB815" i="11"/>
  <c r="AD815" i="11" s="1"/>
  <c r="AE815" i="11" s="1"/>
  <c r="AB814" i="11"/>
  <c r="AD814" i="11" s="1"/>
  <c r="AE814" i="11" s="1"/>
  <c r="AB813" i="11"/>
  <c r="AD813" i="11" s="1"/>
  <c r="AE813" i="11" s="1"/>
  <c r="AB812" i="11"/>
  <c r="AD812" i="11" s="1"/>
  <c r="AE812" i="11" s="1"/>
  <c r="AB811" i="11"/>
  <c r="AD811" i="11" s="1"/>
  <c r="AE811" i="11" s="1"/>
  <c r="AB810" i="11"/>
  <c r="AD810" i="11" s="1"/>
  <c r="AE810" i="11" s="1"/>
  <c r="AB809" i="11"/>
  <c r="AD809" i="11" s="1"/>
  <c r="AE809" i="11" s="1"/>
  <c r="AB808" i="11"/>
  <c r="AD808" i="11" s="1"/>
  <c r="AE808" i="11" s="1"/>
  <c r="AB807" i="11"/>
  <c r="AD807" i="11" s="1"/>
  <c r="AE807" i="11" s="1"/>
  <c r="AB806" i="11"/>
  <c r="AD806" i="11" s="1"/>
  <c r="AE806" i="11" s="1"/>
  <c r="AB805" i="11"/>
  <c r="AD805" i="11" s="1"/>
  <c r="AE805" i="11" s="1"/>
  <c r="AB804" i="11"/>
  <c r="AD804" i="11" s="1"/>
  <c r="AE804" i="11" s="1"/>
  <c r="AB803" i="11"/>
  <c r="AD803" i="11" s="1"/>
  <c r="AE803" i="11" s="1"/>
  <c r="AD840" i="11"/>
  <c r="AE840" i="11" s="1"/>
  <c r="AB840" i="11"/>
  <c r="AC840" i="11" s="1"/>
  <c r="AB839" i="11"/>
  <c r="AD839" i="11" s="1"/>
  <c r="AE839" i="11" s="1"/>
  <c r="AB838" i="11"/>
  <c r="AD838" i="11" s="1"/>
  <c r="AE838" i="11" s="1"/>
  <c r="AD837" i="11"/>
  <c r="AE837" i="11" s="1"/>
  <c r="AB837" i="11"/>
  <c r="AC837" i="11" s="1"/>
  <c r="AB836" i="11"/>
  <c r="AD836" i="11" s="1"/>
  <c r="AE836" i="11" s="1"/>
  <c r="AB835" i="11"/>
  <c r="AD835" i="11" s="1"/>
  <c r="AE835" i="11" s="1"/>
  <c r="AD834" i="11"/>
  <c r="AE834" i="11" s="1"/>
  <c r="AB834" i="11"/>
  <c r="AC834" i="11" s="1"/>
  <c r="AB833" i="11"/>
  <c r="AD833" i="11" s="1"/>
  <c r="AE833" i="11" s="1"/>
  <c r="AB832" i="11"/>
  <c r="AD832" i="11" s="1"/>
  <c r="AE832" i="11" s="1"/>
  <c r="AD831" i="11"/>
  <c r="AE831" i="11" s="1"/>
  <c r="AB831" i="11"/>
  <c r="AC831" i="11" s="1"/>
  <c r="AB830" i="11"/>
  <c r="AD830" i="11" s="1"/>
  <c r="AE830" i="11" s="1"/>
  <c r="AB829" i="11"/>
  <c r="AD829" i="11" s="1"/>
  <c r="AE829" i="11" s="1"/>
  <c r="AD828" i="11"/>
  <c r="AE828" i="11" s="1"/>
  <c r="AB828" i="11"/>
  <c r="AC828" i="11" s="1"/>
  <c r="AB827" i="11"/>
  <c r="AD827" i="11" s="1"/>
  <c r="AE827" i="11" s="1"/>
  <c r="AB826" i="11"/>
  <c r="AD826" i="11" s="1"/>
  <c r="AE826" i="11" s="1"/>
  <c r="AD825" i="11"/>
  <c r="AE825" i="11" s="1"/>
  <c r="AB825" i="11"/>
  <c r="AC825" i="11" s="1"/>
  <c r="AB824" i="11"/>
  <c r="AD824" i="11" s="1"/>
  <c r="AE824" i="11" s="1"/>
  <c r="AB823" i="11"/>
  <c r="AD823" i="11" s="1"/>
  <c r="AE823" i="11" s="1"/>
  <c r="AB860" i="11"/>
  <c r="AD860" i="11" s="1"/>
  <c r="AE860" i="11" s="1"/>
  <c r="AB859" i="11"/>
  <c r="AD859" i="11" s="1"/>
  <c r="AE859" i="11" s="1"/>
  <c r="AB858" i="11"/>
  <c r="AD858" i="11" s="1"/>
  <c r="AE858" i="11" s="1"/>
  <c r="AB857" i="11"/>
  <c r="AD857" i="11" s="1"/>
  <c r="AE857" i="11" s="1"/>
  <c r="AB856" i="11"/>
  <c r="AD856" i="11" s="1"/>
  <c r="AE856" i="11" s="1"/>
  <c r="AB855" i="11"/>
  <c r="AD855" i="11" s="1"/>
  <c r="AE855" i="11" s="1"/>
  <c r="AB854" i="11"/>
  <c r="AD854" i="11" s="1"/>
  <c r="AE854" i="11" s="1"/>
  <c r="AB853" i="11"/>
  <c r="AD853" i="11" s="1"/>
  <c r="AE853" i="11" s="1"/>
  <c r="AB852" i="11"/>
  <c r="AD852" i="11" s="1"/>
  <c r="AE852" i="11" s="1"/>
  <c r="AB851" i="11"/>
  <c r="AD851" i="11" s="1"/>
  <c r="AE851" i="11" s="1"/>
  <c r="AB850" i="11"/>
  <c r="AD850" i="11" s="1"/>
  <c r="AE850" i="11" s="1"/>
  <c r="AB849" i="11"/>
  <c r="AD849" i="11" s="1"/>
  <c r="AE849" i="11" s="1"/>
  <c r="AB848" i="11"/>
  <c r="AD848" i="11" s="1"/>
  <c r="AE848" i="11" s="1"/>
  <c r="AB847" i="11"/>
  <c r="AD847" i="11" s="1"/>
  <c r="AE847" i="11" s="1"/>
  <c r="AB846" i="11"/>
  <c r="AD846" i="11" s="1"/>
  <c r="AE846" i="11" s="1"/>
  <c r="AB845" i="11"/>
  <c r="AD845" i="11" s="1"/>
  <c r="AE845" i="11" s="1"/>
  <c r="AB844" i="11"/>
  <c r="AD844" i="11" s="1"/>
  <c r="AE844" i="11" s="1"/>
  <c r="AB843" i="11"/>
  <c r="AD843" i="11" s="1"/>
  <c r="AE843" i="11" s="1"/>
  <c r="AB880" i="11"/>
  <c r="AD880" i="11" s="1"/>
  <c r="AE880" i="11" s="1"/>
  <c r="AB879" i="11"/>
  <c r="AD879" i="11" s="1"/>
  <c r="AE879" i="11" s="1"/>
  <c r="AB878" i="11"/>
  <c r="AD878" i="11" s="1"/>
  <c r="AE878" i="11" s="1"/>
  <c r="AB877" i="11"/>
  <c r="AD877" i="11" s="1"/>
  <c r="AE877" i="11" s="1"/>
  <c r="AB876" i="11"/>
  <c r="AD876" i="11" s="1"/>
  <c r="AE876" i="11" s="1"/>
  <c r="AB875" i="11"/>
  <c r="AD875" i="11" s="1"/>
  <c r="AE875" i="11" s="1"/>
  <c r="AB874" i="11"/>
  <c r="AD874" i="11" s="1"/>
  <c r="AE874" i="11" s="1"/>
  <c r="AB873" i="11"/>
  <c r="AD873" i="11" s="1"/>
  <c r="AE873" i="11" s="1"/>
  <c r="AB872" i="11"/>
  <c r="AD872" i="11" s="1"/>
  <c r="AE872" i="11" s="1"/>
  <c r="AB871" i="11"/>
  <c r="AD871" i="11" s="1"/>
  <c r="AE871" i="11" s="1"/>
  <c r="AB870" i="11"/>
  <c r="AD870" i="11" s="1"/>
  <c r="AE870" i="11" s="1"/>
  <c r="AB869" i="11"/>
  <c r="AD869" i="11" s="1"/>
  <c r="AE869" i="11" s="1"/>
  <c r="AB868" i="11"/>
  <c r="AD868" i="11" s="1"/>
  <c r="AE868" i="11" s="1"/>
  <c r="AB867" i="11"/>
  <c r="AD867" i="11" s="1"/>
  <c r="AE867" i="11" s="1"/>
  <c r="AB866" i="11"/>
  <c r="AD866" i="11" s="1"/>
  <c r="AE866" i="11" s="1"/>
  <c r="AB865" i="11"/>
  <c r="AD865" i="11" s="1"/>
  <c r="AE865" i="11" s="1"/>
  <c r="AB864" i="11"/>
  <c r="AD864" i="11" s="1"/>
  <c r="AE864" i="11" s="1"/>
  <c r="AB863" i="11"/>
  <c r="AD863" i="11" s="1"/>
  <c r="AE863" i="11" s="1"/>
  <c r="AB900" i="11"/>
  <c r="AD900" i="11" s="1"/>
  <c r="AE900" i="11" s="1"/>
  <c r="AB899" i="11"/>
  <c r="AD899" i="11" s="1"/>
  <c r="AE899" i="11" s="1"/>
  <c r="AB898" i="11"/>
  <c r="AD898" i="11" s="1"/>
  <c r="AE898" i="11" s="1"/>
  <c r="AB897" i="11"/>
  <c r="AD897" i="11" s="1"/>
  <c r="AE897" i="11" s="1"/>
  <c r="AB896" i="11"/>
  <c r="AD896" i="11" s="1"/>
  <c r="AE896" i="11" s="1"/>
  <c r="AB895" i="11"/>
  <c r="AD895" i="11" s="1"/>
  <c r="AE895" i="11" s="1"/>
  <c r="AB894" i="11"/>
  <c r="AD894" i="11" s="1"/>
  <c r="AE894" i="11" s="1"/>
  <c r="AB893" i="11"/>
  <c r="AD893" i="11" s="1"/>
  <c r="AE893" i="11" s="1"/>
  <c r="AB892" i="11"/>
  <c r="AD892" i="11" s="1"/>
  <c r="AE892" i="11" s="1"/>
  <c r="AB891" i="11"/>
  <c r="AD891" i="11" s="1"/>
  <c r="AE891" i="11" s="1"/>
  <c r="AB890" i="11"/>
  <c r="AD890" i="11" s="1"/>
  <c r="AE890" i="11" s="1"/>
  <c r="AB889" i="11"/>
  <c r="AD889" i="11" s="1"/>
  <c r="AE889" i="11" s="1"/>
  <c r="AB888" i="11"/>
  <c r="AD888" i="11" s="1"/>
  <c r="AE888" i="11" s="1"/>
  <c r="AB887" i="11"/>
  <c r="AD887" i="11" s="1"/>
  <c r="AE887" i="11" s="1"/>
  <c r="AB886" i="11"/>
  <c r="AD886" i="11" s="1"/>
  <c r="AE886" i="11" s="1"/>
  <c r="AB885" i="11"/>
  <c r="AD885" i="11" s="1"/>
  <c r="AE885" i="11" s="1"/>
  <c r="AB884" i="11"/>
  <c r="AD884" i="11" s="1"/>
  <c r="AE884" i="11" s="1"/>
  <c r="AB883" i="11"/>
  <c r="AD883" i="11" s="1"/>
  <c r="AE883" i="11" s="1"/>
  <c r="AB920" i="11"/>
  <c r="AD920" i="11" s="1"/>
  <c r="AE920" i="11" s="1"/>
  <c r="AB919" i="11"/>
  <c r="AD919" i="11" s="1"/>
  <c r="AE919" i="11" s="1"/>
  <c r="AB918" i="11"/>
  <c r="AD918" i="11" s="1"/>
  <c r="AE918" i="11" s="1"/>
  <c r="AB917" i="11"/>
  <c r="AD917" i="11" s="1"/>
  <c r="AE917" i="11" s="1"/>
  <c r="AB916" i="11"/>
  <c r="AD916" i="11" s="1"/>
  <c r="AE916" i="11" s="1"/>
  <c r="AB915" i="11"/>
  <c r="AD915" i="11" s="1"/>
  <c r="AE915" i="11" s="1"/>
  <c r="AB914" i="11"/>
  <c r="AD914" i="11" s="1"/>
  <c r="AE914" i="11" s="1"/>
  <c r="AB913" i="11"/>
  <c r="AD913" i="11" s="1"/>
  <c r="AE913" i="11" s="1"/>
  <c r="AB912" i="11"/>
  <c r="AD912" i="11" s="1"/>
  <c r="AE912" i="11" s="1"/>
  <c r="AB911" i="11"/>
  <c r="AD911" i="11" s="1"/>
  <c r="AE911" i="11" s="1"/>
  <c r="AB910" i="11"/>
  <c r="AD910" i="11" s="1"/>
  <c r="AE910" i="11" s="1"/>
  <c r="AB909" i="11"/>
  <c r="AD909" i="11" s="1"/>
  <c r="AE909" i="11" s="1"/>
  <c r="AB908" i="11"/>
  <c r="AD908" i="11" s="1"/>
  <c r="AE908" i="11" s="1"/>
  <c r="AB907" i="11"/>
  <c r="AD907" i="11" s="1"/>
  <c r="AE907" i="11" s="1"/>
  <c r="AB906" i="11"/>
  <c r="AD906" i="11" s="1"/>
  <c r="AE906" i="11" s="1"/>
  <c r="AB905" i="11"/>
  <c r="AD905" i="11" s="1"/>
  <c r="AE905" i="11" s="1"/>
  <c r="AB904" i="11"/>
  <c r="AD904" i="11" s="1"/>
  <c r="AE904" i="11" s="1"/>
  <c r="AB903" i="11"/>
  <c r="AD903" i="11" s="1"/>
  <c r="AE903" i="11" s="1"/>
  <c r="AB940" i="11"/>
  <c r="AD940" i="11" s="1"/>
  <c r="AE940" i="11" s="1"/>
  <c r="AB939" i="11"/>
  <c r="AD939" i="11" s="1"/>
  <c r="AE939" i="11" s="1"/>
  <c r="AB938" i="11"/>
  <c r="AD938" i="11" s="1"/>
  <c r="AE938" i="11" s="1"/>
  <c r="AB937" i="11"/>
  <c r="AD937" i="11" s="1"/>
  <c r="AE937" i="11" s="1"/>
  <c r="AB936" i="11"/>
  <c r="AD936" i="11" s="1"/>
  <c r="AE936" i="11" s="1"/>
  <c r="AB935" i="11"/>
  <c r="AD935" i="11" s="1"/>
  <c r="AE935" i="11" s="1"/>
  <c r="AB934" i="11"/>
  <c r="AD934" i="11" s="1"/>
  <c r="AE934" i="11" s="1"/>
  <c r="AB933" i="11"/>
  <c r="AD933" i="11" s="1"/>
  <c r="AE933" i="11" s="1"/>
  <c r="AB932" i="11"/>
  <c r="AD932" i="11" s="1"/>
  <c r="AE932" i="11" s="1"/>
  <c r="AB931" i="11"/>
  <c r="AD931" i="11" s="1"/>
  <c r="AE931" i="11" s="1"/>
  <c r="AB930" i="11"/>
  <c r="AD930" i="11" s="1"/>
  <c r="AE930" i="11" s="1"/>
  <c r="AB929" i="11"/>
  <c r="AD929" i="11" s="1"/>
  <c r="AE929" i="11" s="1"/>
  <c r="AB928" i="11"/>
  <c r="AD928" i="11" s="1"/>
  <c r="AE928" i="11" s="1"/>
  <c r="AB927" i="11"/>
  <c r="AD927" i="11" s="1"/>
  <c r="AE927" i="11" s="1"/>
  <c r="AB926" i="11"/>
  <c r="AD926" i="11" s="1"/>
  <c r="AE926" i="11" s="1"/>
  <c r="AB925" i="11"/>
  <c r="AD925" i="11" s="1"/>
  <c r="AE925" i="11" s="1"/>
  <c r="AB924" i="11"/>
  <c r="AD924" i="11" s="1"/>
  <c r="AE924" i="11" s="1"/>
  <c r="AB923" i="11"/>
  <c r="AD923" i="11" s="1"/>
  <c r="AE923" i="11" s="1"/>
  <c r="AB960" i="11"/>
  <c r="AD960" i="11" s="1"/>
  <c r="AE960" i="11" s="1"/>
  <c r="AB959" i="11"/>
  <c r="AD959" i="11" s="1"/>
  <c r="AE959" i="11" s="1"/>
  <c r="AB958" i="11"/>
  <c r="AD958" i="11" s="1"/>
  <c r="AE958" i="11" s="1"/>
  <c r="AB957" i="11"/>
  <c r="AD957" i="11" s="1"/>
  <c r="AE957" i="11" s="1"/>
  <c r="AD956" i="11"/>
  <c r="AE956" i="11" s="1"/>
  <c r="AB956" i="11"/>
  <c r="AC956" i="11" s="1"/>
  <c r="AD955" i="11"/>
  <c r="AE955" i="11" s="1"/>
  <c r="AC955" i="11"/>
  <c r="AB955" i="11"/>
  <c r="AB954" i="11"/>
  <c r="AD954" i="11" s="1"/>
  <c r="AE954" i="11" s="1"/>
  <c r="AD953" i="11"/>
  <c r="AE953" i="11" s="1"/>
  <c r="AB953" i="11"/>
  <c r="AC953" i="11" s="1"/>
  <c r="AD952" i="11"/>
  <c r="AE952" i="11" s="1"/>
  <c r="AC952" i="11"/>
  <c r="AB952" i="11"/>
  <c r="AB951" i="11"/>
  <c r="AD951" i="11" s="1"/>
  <c r="AE951" i="11" s="1"/>
  <c r="AD950" i="11"/>
  <c r="AE950" i="11" s="1"/>
  <c r="AB950" i="11"/>
  <c r="AC950" i="11" s="1"/>
  <c r="AD949" i="11"/>
  <c r="AE949" i="11" s="1"/>
  <c r="AC949" i="11"/>
  <c r="AB949" i="11"/>
  <c r="AB948" i="11"/>
  <c r="AD948" i="11" s="1"/>
  <c r="AE948" i="11" s="1"/>
  <c r="AD947" i="11"/>
  <c r="AE947" i="11" s="1"/>
  <c r="AB947" i="11"/>
  <c r="AC947" i="11" s="1"/>
  <c r="AD946" i="11"/>
  <c r="AE946" i="11" s="1"/>
  <c r="AC946" i="11"/>
  <c r="AB946" i="11"/>
  <c r="AB945" i="11"/>
  <c r="AD945" i="11" s="1"/>
  <c r="AE945" i="11" s="1"/>
  <c r="AD944" i="11"/>
  <c r="AE944" i="11" s="1"/>
  <c r="AB944" i="11"/>
  <c r="AC944" i="11" s="1"/>
  <c r="AD943" i="11"/>
  <c r="AE943" i="11" s="1"/>
  <c r="AC943" i="11"/>
  <c r="AB943" i="11"/>
  <c r="AC3006" i="11"/>
  <c r="AC3005" i="11"/>
  <c r="AC3004" i="11"/>
  <c r="AC3003" i="11"/>
  <c r="AC3002" i="11"/>
  <c r="AC3001" i="11"/>
  <c r="AC3000" i="11"/>
  <c r="AC2999" i="11"/>
  <c r="AC2998" i="11"/>
  <c r="AC2997" i="11"/>
  <c r="AC2996" i="11"/>
  <c r="AC2995" i="11"/>
  <c r="AC2994" i="11"/>
  <c r="AC2993" i="11"/>
  <c r="AC2992" i="11"/>
  <c r="AC2991" i="11"/>
  <c r="AC2990" i="11"/>
  <c r="AC2989" i="11"/>
  <c r="AC2986" i="11"/>
  <c r="AC2985" i="11"/>
  <c r="AC2984" i="11"/>
  <c r="AC2983" i="11"/>
  <c r="AC2982" i="11"/>
  <c r="AC2981" i="11"/>
  <c r="AC2980" i="11"/>
  <c r="AC2979" i="11"/>
  <c r="AC2978" i="11"/>
  <c r="AC2977" i="11"/>
  <c r="AC2976" i="11"/>
  <c r="AC2975" i="11"/>
  <c r="AC2974" i="11"/>
  <c r="AC2973" i="11"/>
  <c r="AC2972" i="11"/>
  <c r="AC2971" i="11"/>
  <c r="AC2970" i="11"/>
  <c r="AC2969" i="11"/>
  <c r="AC2963" i="11"/>
  <c r="AC2962" i="11"/>
  <c r="AC2961" i="11"/>
  <c r="AC2960" i="11"/>
  <c r="AC2959" i="11"/>
  <c r="AC2958" i="11"/>
  <c r="AC2957" i="11"/>
  <c r="AC2956" i="11"/>
  <c r="AC2955" i="11"/>
  <c r="AC2954" i="11"/>
  <c r="AC2953" i="11"/>
  <c r="AC2952" i="11"/>
  <c r="AC2951" i="11"/>
  <c r="AC2950" i="11"/>
  <c r="AC2949" i="11"/>
  <c r="AC2948" i="11"/>
  <c r="AC2947" i="11"/>
  <c r="AC2946" i="11"/>
  <c r="AC2943" i="11"/>
  <c r="AC2942" i="11"/>
  <c r="AC2941" i="11"/>
  <c r="AC2940" i="11"/>
  <c r="AC2939" i="11"/>
  <c r="AC2938" i="11"/>
  <c r="AC2937" i="11"/>
  <c r="AC2936" i="11"/>
  <c r="AC2935" i="11"/>
  <c r="AC2934" i="11"/>
  <c r="AC2933" i="11"/>
  <c r="AC2932" i="11"/>
  <c r="AC2931" i="11"/>
  <c r="AC2930" i="11"/>
  <c r="AC2929" i="11"/>
  <c r="AC2928" i="11"/>
  <c r="AC2927" i="11"/>
  <c r="AC2926" i="11"/>
  <c r="AC2923" i="11"/>
  <c r="AC2922" i="11"/>
  <c r="AC2921" i="11"/>
  <c r="AC2920" i="11"/>
  <c r="AC2919" i="11"/>
  <c r="AC2918" i="11"/>
  <c r="AC2917" i="11"/>
  <c r="AC2916" i="11"/>
  <c r="AC2915" i="11"/>
  <c r="AC2914" i="11"/>
  <c r="AC2913" i="11"/>
  <c r="AC2912" i="11"/>
  <c r="AC2911" i="11"/>
  <c r="AC2910" i="11"/>
  <c r="AC2909" i="11"/>
  <c r="AC2908" i="11"/>
  <c r="AC2907" i="11"/>
  <c r="AC2906" i="11"/>
  <c r="AC2903" i="11"/>
  <c r="AC2902" i="11"/>
  <c r="AC2901" i="11"/>
  <c r="AC2900" i="11"/>
  <c r="AC2899" i="11"/>
  <c r="AC2898" i="11"/>
  <c r="AC2897" i="11"/>
  <c r="AC2896" i="11"/>
  <c r="AC2895" i="11"/>
  <c r="AC2894" i="11"/>
  <c r="AC2893" i="11"/>
  <c r="AC2892" i="11"/>
  <c r="AC2891" i="11"/>
  <c r="AC2890" i="11"/>
  <c r="AC2889" i="11"/>
  <c r="AC2888" i="11"/>
  <c r="AC2887" i="11"/>
  <c r="AC2886" i="11"/>
  <c r="AC2883" i="11"/>
  <c r="AC2882" i="11"/>
  <c r="AC2881" i="11"/>
  <c r="AC2880" i="11"/>
  <c r="AC2879" i="11"/>
  <c r="AC2878" i="11"/>
  <c r="AC2877" i="11"/>
  <c r="AC2876" i="11"/>
  <c r="AC2875" i="11"/>
  <c r="AC2874" i="11"/>
  <c r="AC2873" i="11"/>
  <c r="AC2872" i="11"/>
  <c r="AC2871" i="11"/>
  <c r="AC2870" i="11"/>
  <c r="AC2869" i="11"/>
  <c r="AC2868" i="11"/>
  <c r="AC2867" i="11"/>
  <c r="AC2866" i="11"/>
  <c r="AC2863" i="11"/>
  <c r="AC2862" i="11"/>
  <c r="AC2861" i="11"/>
  <c r="AC2860" i="11"/>
  <c r="AC2859" i="11"/>
  <c r="AC2858" i="11"/>
  <c r="AC2857" i="11"/>
  <c r="AC2856" i="11"/>
  <c r="AC2855" i="11"/>
  <c r="AC2854" i="11"/>
  <c r="AC2853" i="11"/>
  <c r="AC2852" i="11"/>
  <c r="AC2851" i="11"/>
  <c r="AC2850" i="11"/>
  <c r="AC2849" i="11"/>
  <c r="AC2848" i="11"/>
  <c r="AC2847" i="11"/>
  <c r="AC2846" i="11"/>
  <c r="AC2843" i="11"/>
  <c r="AC2842" i="11"/>
  <c r="AC2841" i="11"/>
  <c r="AC2840" i="11"/>
  <c r="AC2839" i="11"/>
  <c r="AC2838" i="11"/>
  <c r="AC2837" i="11"/>
  <c r="AC2836" i="11"/>
  <c r="AC2835" i="11"/>
  <c r="AC2834" i="11"/>
  <c r="AC2833" i="11"/>
  <c r="AC2832" i="11"/>
  <c r="AC2831" i="11"/>
  <c r="AC2830" i="11"/>
  <c r="AC2829" i="11"/>
  <c r="AC2828" i="11"/>
  <c r="AC2827" i="11"/>
  <c r="AC2826" i="11"/>
  <c r="AC2823" i="11"/>
  <c r="AC2822" i="11"/>
  <c r="AC2821" i="11"/>
  <c r="AC2820" i="11"/>
  <c r="AC2819" i="11"/>
  <c r="AC2818" i="11"/>
  <c r="AC2817" i="11"/>
  <c r="AC2816" i="11"/>
  <c r="AC2815" i="11"/>
  <c r="AC2814" i="11"/>
  <c r="AC2813" i="11"/>
  <c r="AC2812" i="11"/>
  <c r="AC2811" i="11"/>
  <c r="AC2810" i="11"/>
  <c r="AC2809" i="11"/>
  <c r="AC2808" i="11"/>
  <c r="AC2807" i="11"/>
  <c r="AC2806" i="11"/>
  <c r="AC2803" i="11"/>
  <c r="AC2802" i="11"/>
  <c r="AC2801" i="11"/>
  <c r="AC2800" i="11"/>
  <c r="AC2799" i="11"/>
  <c r="AC2798" i="11"/>
  <c r="AC2797" i="11"/>
  <c r="AC2796" i="11"/>
  <c r="AC2795" i="11"/>
  <c r="AC2794" i="11"/>
  <c r="AC2793" i="11"/>
  <c r="AC2792" i="11"/>
  <c r="AC2791" i="11"/>
  <c r="AC2790" i="11"/>
  <c r="AC2789" i="11"/>
  <c r="AC2788" i="11"/>
  <c r="AC2787" i="11"/>
  <c r="AC2786" i="11"/>
  <c r="AC2783" i="11"/>
  <c r="AC2782" i="11"/>
  <c r="AC2781" i="11"/>
  <c r="AC2780" i="11"/>
  <c r="AC2779" i="11"/>
  <c r="AC2778" i="11"/>
  <c r="AC2777" i="11"/>
  <c r="AC2776" i="11"/>
  <c r="AC2775" i="11"/>
  <c r="AC2774" i="11"/>
  <c r="AC2773" i="11"/>
  <c r="AC2772" i="11"/>
  <c r="AC2771" i="11"/>
  <c r="AC2770" i="11"/>
  <c r="AC2769" i="11"/>
  <c r="AC2768" i="11"/>
  <c r="AC2767" i="11"/>
  <c r="AC2766" i="11"/>
  <c r="AC2763" i="11"/>
  <c r="AC2762" i="11"/>
  <c r="AC2761" i="11"/>
  <c r="AC2760" i="11"/>
  <c r="AC2759" i="11"/>
  <c r="AC2758" i="11"/>
  <c r="AC2757" i="11"/>
  <c r="AC2756" i="11"/>
  <c r="AC2755" i="11"/>
  <c r="AC2754" i="11"/>
  <c r="AC2753" i="11"/>
  <c r="AC2752" i="11"/>
  <c r="AC2751" i="11"/>
  <c r="AC2750" i="11"/>
  <c r="AC2749" i="11"/>
  <c r="AC2748" i="11"/>
  <c r="AC2747" i="11"/>
  <c r="AC2746" i="11"/>
  <c r="AC2740" i="11"/>
  <c r="AC2739" i="11"/>
  <c r="AC2738" i="11"/>
  <c r="AC2737" i="11"/>
  <c r="AC2736" i="11"/>
  <c r="AC2735" i="11"/>
  <c r="AC2734" i="11"/>
  <c r="AC2733" i="11"/>
  <c r="AC2732" i="11"/>
  <c r="AC2731" i="11"/>
  <c r="AC2730" i="11"/>
  <c r="AC2729" i="11"/>
  <c r="AC2728" i="11"/>
  <c r="AC2727" i="11"/>
  <c r="AC2726" i="11"/>
  <c r="AC2725" i="11"/>
  <c r="AC2724" i="11"/>
  <c r="AC2723" i="11"/>
  <c r="AC2720" i="11"/>
  <c r="AC2719" i="11"/>
  <c r="AC2718" i="11"/>
  <c r="AC2717" i="11"/>
  <c r="AC2716" i="11"/>
  <c r="AC2715" i="11"/>
  <c r="AC2714" i="11"/>
  <c r="AC2713" i="11"/>
  <c r="AC2712" i="11"/>
  <c r="AC2711" i="11"/>
  <c r="AC2710" i="11"/>
  <c r="AC2709" i="11"/>
  <c r="AC2708" i="11"/>
  <c r="AC2707" i="11"/>
  <c r="AC2706" i="11"/>
  <c r="AC2705" i="11"/>
  <c r="AC2704" i="11"/>
  <c r="AC2703" i="11"/>
  <c r="AC2700" i="11"/>
  <c r="AC2699" i="11"/>
  <c r="AC2698" i="11"/>
  <c r="AC2697" i="11"/>
  <c r="AC2696" i="11"/>
  <c r="AC2695" i="11"/>
  <c r="AC2694" i="11"/>
  <c r="AC2693" i="11"/>
  <c r="AC2692" i="11"/>
  <c r="AC2691" i="11"/>
  <c r="AC2690" i="11"/>
  <c r="AC2689" i="11"/>
  <c r="AC2688" i="11"/>
  <c r="AC2687" i="11"/>
  <c r="AC2686" i="11"/>
  <c r="AC2685" i="11"/>
  <c r="AC2684" i="11"/>
  <c r="AC2683" i="11"/>
  <c r="AC2680" i="11"/>
  <c r="AC2679" i="11"/>
  <c r="AC2678" i="11"/>
  <c r="AC2677" i="11"/>
  <c r="AC2676" i="11"/>
  <c r="AC2675" i="11"/>
  <c r="AC2674" i="11"/>
  <c r="AC2673" i="11"/>
  <c r="AC2672" i="11"/>
  <c r="AC2671" i="11"/>
  <c r="AC2670" i="11"/>
  <c r="AC2669" i="11"/>
  <c r="AC2668" i="11"/>
  <c r="AC2667" i="11"/>
  <c r="AC2666" i="11"/>
  <c r="AC2665" i="11"/>
  <c r="AC2664" i="11"/>
  <c r="AC2663" i="11"/>
  <c r="AC2660" i="11"/>
  <c r="AC2659" i="11"/>
  <c r="AC2658" i="11"/>
  <c r="AC2657" i="11"/>
  <c r="AC2656" i="11"/>
  <c r="AC2655" i="11"/>
  <c r="AC2654" i="11"/>
  <c r="AC2653" i="11"/>
  <c r="AC2652" i="11"/>
  <c r="AC2651" i="11"/>
  <c r="AC2650" i="11"/>
  <c r="AC2649" i="11"/>
  <c r="AC2648" i="11"/>
  <c r="AC2647" i="11"/>
  <c r="AC2646" i="11"/>
  <c r="AC2645" i="11"/>
  <c r="AC2644" i="11"/>
  <c r="AC2643" i="11"/>
  <c r="AC2640" i="11"/>
  <c r="AC2639" i="11"/>
  <c r="AC2638" i="11"/>
  <c r="AC2637" i="11"/>
  <c r="AC2636" i="11"/>
  <c r="AC2635" i="11"/>
  <c r="AC2634" i="11"/>
  <c r="AC2633" i="11"/>
  <c r="AC2632" i="11"/>
  <c r="AC2631" i="11"/>
  <c r="AC2630" i="11"/>
  <c r="AC2629" i="11"/>
  <c r="AC2628" i="11"/>
  <c r="AC2627" i="11"/>
  <c r="AC2626" i="11"/>
  <c r="AC2625" i="11"/>
  <c r="AC2624" i="11"/>
  <c r="AC2623" i="11"/>
  <c r="AC2620" i="11"/>
  <c r="AC2619" i="11"/>
  <c r="AC2618" i="11"/>
  <c r="AC2617" i="11"/>
  <c r="AC2616" i="11"/>
  <c r="AC2615" i="11"/>
  <c r="AC2614" i="11"/>
  <c r="AC2613" i="11"/>
  <c r="AC2612" i="11"/>
  <c r="AC2611" i="11"/>
  <c r="AC2610" i="11"/>
  <c r="AC2609" i="11"/>
  <c r="AC2608" i="11"/>
  <c r="AC2607" i="11"/>
  <c r="AC2606" i="11"/>
  <c r="AC2605" i="11"/>
  <c r="AC2604" i="11"/>
  <c r="AC2603" i="11"/>
  <c r="AC2597" i="11"/>
  <c r="AC2596" i="11"/>
  <c r="AC2595" i="11"/>
  <c r="AC2594" i="11"/>
  <c r="AC2593" i="11"/>
  <c r="AC2592" i="11"/>
  <c r="AC2591" i="11"/>
  <c r="AC2590" i="11"/>
  <c r="AC2589" i="11"/>
  <c r="AC2588" i="11"/>
  <c r="AC2587" i="11"/>
  <c r="AC2586" i="11"/>
  <c r="AC2585" i="11"/>
  <c r="AC2584" i="11"/>
  <c r="AC2583" i="11"/>
  <c r="AC2582" i="11"/>
  <c r="AC2581" i="11"/>
  <c r="AC2580" i="11"/>
  <c r="AC2577" i="11"/>
  <c r="AC2576" i="11"/>
  <c r="AC2575" i="11"/>
  <c r="AC2574" i="11"/>
  <c r="AC2573" i="11"/>
  <c r="AC2572" i="11"/>
  <c r="AC2571" i="11"/>
  <c r="AC2570" i="11"/>
  <c r="AC2569" i="11"/>
  <c r="AC2568" i="11"/>
  <c r="AC2567" i="11"/>
  <c r="AC2566" i="11"/>
  <c r="AC2565" i="11"/>
  <c r="AC2564" i="11"/>
  <c r="AC2563" i="11"/>
  <c r="AC2562" i="11"/>
  <c r="AC2561" i="11"/>
  <c r="AC2560" i="11"/>
  <c r="AC2557" i="11"/>
  <c r="AC2556" i="11"/>
  <c r="AC2555" i="11"/>
  <c r="AC2554" i="11"/>
  <c r="AC2553" i="11"/>
  <c r="AC2552" i="11"/>
  <c r="AC2551" i="11"/>
  <c r="AC2550" i="11"/>
  <c r="AC2549" i="11"/>
  <c r="AC2548" i="11"/>
  <c r="AC2547" i="11"/>
  <c r="AC2546" i="11"/>
  <c r="AC2545" i="11"/>
  <c r="AC2544" i="11"/>
  <c r="AC2543" i="11"/>
  <c r="AC2542" i="11"/>
  <c r="AC2541" i="11"/>
  <c r="AC2540" i="11"/>
  <c r="AC2529" i="11"/>
  <c r="AC2528" i="11"/>
  <c r="AC2527" i="11"/>
  <c r="AC2526" i="11"/>
  <c r="AC2525" i="11"/>
  <c r="AC2524" i="11"/>
  <c r="AC2523" i="11"/>
  <c r="AC2522" i="11"/>
  <c r="AC2521" i="11"/>
  <c r="AC2520" i="11"/>
  <c r="AC2519" i="11"/>
  <c r="AC2518" i="11"/>
  <c r="AC2517" i="11"/>
  <c r="AC2516" i="11"/>
  <c r="AC2515" i="11"/>
  <c r="AC2514" i="11"/>
  <c r="AC2513" i="11"/>
  <c r="AC2512" i="11"/>
  <c r="AC2509" i="11"/>
  <c r="AC2508" i="11"/>
  <c r="AC2507" i="11"/>
  <c r="AC2506" i="11"/>
  <c r="AC2505" i="11"/>
  <c r="AC2504" i="11"/>
  <c r="AC2503" i="11"/>
  <c r="AC2502" i="11"/>
  <c r="AC2501" i="11"/>
  <c r="AC2500" i="11"/>
  <c r="AC2499" i="11"/>
  <c r="AC2498" i="11"/>
  <c r="AC2497" i="11"/>
  <c r="AC2496" i="11"/>
  <c r="AC2495" i="11"/>
  <c r="AC2494" i="11"/>
  <c r="AC2493" i="11"/>
  <c r="AC2492" i="11"/>
  <c r="AC2489" i="11"/>
  <c r="AC2488" i="11"/>
  <c r="AC2487" i="11"/>
  <c r="AC2486" i="11"/>
  <c r="AC2485" i="11"/>
  <c r="AC2484" i="11"/>
  <c r="AC2483" i="11"/>
  <c r="AC2482" i="11"/>
  <c r="AC2481" i="11"/>
  <c r="AC2480" i="11"/>
  <c r="AC2479" i="11"/>
  <c r="AC2478" i="11"/>
  <c r="AC2477" i="11"/>
  <c r="AC2476" i="11"/>
  <c r="AC2475" i="11"/>
  <c r="AC2474" i="11"/>
  <c r="AC2473" i="11"/>
  <c r="AC2472" i="11"/>
  <c r="AC2464" i="11"/>
  <c r="AC2463" i="11"/>
  <c r="AC2462" i="11"/>
  <c r="AC2461" i="11"/>
  <c r="AC2460" i="11"/>
  <c r="AC2459" i="11"/>
  <c r="AC2458" i="11"/>
  <c r="AC2457" i="11"/>
  <c r="AC2456" i="11"/>
  <c r="AC2455" i="11"/>
  <c r="AC2454" i="11"/>
  <c r="AC2453" i="11"/>
  <c r="AC2452" i="11"/>
  <c r="AC2451" i="11"/>
  <c r="AC2450" i="11"/>
  <c r="AC2449" i="11"/>
  <c r="AC2448" i="11"/>
  <c r="AC2447" i="11"/>
  <c r="AC2444" i="11"/>
  <c r="AC2443" i="11"/>
  <c r="AC2442" i="11"/>
  <c r="AC2441" i="11"/>
  <c r="AC2440" i="11"/>
  <c r="AC2439" i="11"/>
  <c r="AC2438" i="11"/>
  <c r="AC2437" i="11"/>
  <c r="AC2436" i="11"/>
  <c r="AC2435" i="11"/>
  <c r="AC2434" i="11"/>
  <c r="AC2433" i="11"/>
  <c r="AC2432" i="11"/>
  <c r="AC2431" i="11"/>
  <c r="AC2430" i="11"/>
  <c r="AC2429" i="11"/>
  <c r="AC2428" i="11"/>
  <c r="AC2427" i="11"/>
  <c r="AC2424" i="11"/>
  <c r="AC2423" i="11"/>
  <c r="AC2422" i="11"/>
  <c r="AC2421" i="11"/>
  <c r="AC2420" i="11"/>
  <c r="AC2419" i="11"/>
  <c r="AC2418" i="11"/>
  <c r="AC2417" i="11"/>
  <c r="AC2416" i="11"/>
  <c r="AC2415" i="11"/>
  <c r="AC2414" i="11"/>
  <c r="AC2413" i="11"/>
  <c r="AC2412" i="11"/>
  <c r="AC2411" i="11"/>
  <c r="AC2410" i="11"/>
  <c r="AC2409" i="11"/>
  <c r="AC2408" i="11"/>
  <c r="AC2407" i="11"/>
  <c r="AC2404" i="11"/>
  <c r="AC2403" i="11"/>
  <c r="AC2402" i="11"/>
  <c r="AC2401" i="11"/>
  <c r="AC2400" i="11"/>
  <c r="AC2399" i="11"/>
  <c r="AC2398" i="11"/>
  <c r="AC2397" i="11"/>
  <c r="AC2396" i="11"/>
  <c r="AC2395" i="11"/>
  <c r="AC2394" i="11"/>
  <c r="AC2393" i="11"/>
  <c r="AC2392" i="11"/>
  <c r="AC2391" i="11"/>
  <c r="AC2390" i="11"/>
  <c r="AC2389" i="11"/>
  <c r="AC2388" i="11"/>
  <c r="AC2387" i="11"/>
  <c r="AC2384" i="11"/>
  <c r="AC2383" i="11"/>
  <c r="AC2382" i="11"/>
  <c r="AC2381" i="11"/>
  <c r="AC2380" i="11"/>
  <c r="AC2379" i="11"/>
  <c r="AC2378" i="11"/>
  <c r="AC2377" i="11"/>
  <c r="AC2376" i="11"/>
  <c r="AC2375" i="11"/>
  <c r="AC2374" i="11"/>
  <c r="AC2373" i="11"/>
  <c r="AC2372" i="11"/>
  <c r="AC2371" i="11"/>
  <c r="AC2370" i="11"/>
  <c r="AC2369" i="11"/>
  <c r="AC2368" i="11"/>
  <c r="AC2367" i="11"/>
  <c r="AC2364" i="11"/>
  <c r="AC2363" i="11"/>
  <c r="AC2362" i="11"/>
  <c r="AC2361" i="11"/>
  <c r="AC2360" i="11"/>
  <c r="AC2359" i="11"/>
  <c r="AC2358" i="11"/>
  <c r="AC2357" i="11"/>
  <c r="AC2356" i="11"/>
  <c r="AC2355" i="11"/>
  <c r="AC2354" i="11"/>
  <c r="AC2353" i="11"/>
  <c r="AC2352" i="11"/>
  <c r="AC2351" i="11"/>
  <c r="AC2350" i="11"/>
  <c r="AC2349" i="11"/>
  <c r="AC2348" i="11"/>
  <c r="AC2347" i="11"/>
  <c r="AC2344" i="11"/>
  <c r="AC2343" i="11"/>
  <c r="AC2342" i="11"/>
  <c r="AC2341" i="11"/>
  <c r="AC2340" i="11"/>
  <c r="AC2339" i="11"/>
  <c r="AC2338" i="11"/>
  <c r="AC2337" i="11"/>
  <c r="AC2336" i="11"/>
  <c r="AC2335" i="11"/>
  <c r="AC2334" i="11"/>
  <c r="AC2333" i="11"/>
  <c r="AC2332" i="11"/>
  <c r="AC2331" i="11"/>
  <c r="AC2330" i="11"/>
  <c r="AC2329" i="11"/>
  <c r="AC2328" i="11"/>
  <c r="AC2327" i="11"/>
  <c r="AC2324" i="11"/>
  <c r="AC2323" i="11"/>
  <c r="AC2322" i="11"/>
  <c r="AC2321" i="11"/>
  <c r="AC2320" i="11"/>
  <c r="AC2319" i="11"/>
  <c r="AC2318" i="11"/>
  <c r="AC2317" i="11"/>
  <c r="AC2316" i="11"/>
  <c r="AC2315" i="11"/>
  <c r="AC2314" i="11"/>
  <c r="AC2313" i="11"/>
  <c r="AC2312" i="11"/>
  <c r="AC2311" i="11"/>
  <c r="AC2310" i="11"/>
  <c r="AC2309" i="11"/>
  <c r="AC2308" i="11"/>
  <c r="AC2307" i="11"/>
  <c r="AC2304" i="11"/>
  <c r="AC2303" i="11"/>
  <c r="AC2302" i="11"/>
  <c r="AC2301" i="11"/>
  <c r="AC2300" i="11"/>
  <c r="AC2299" i="11"/>
  <c r="AC2298" i="11"/>
  <c r="AC2297" i="11"/>
  <c r="AC2296" i="11"/>
  <c r="AC2295" i="11"/>
  <c r="AC2294" i="11"/>
  <c r="AC2293" i="11"/>
  <c r="AC2292" i="11"/>
  <c r="AC2291" i="11"/>
  <c r="AC2290" i="11"/>
  <c r="AC2289" i="11"/>
  <c r="AC2288" i="11"/>
  <c r="AC2287" i="11"/>
  <c r="AC2284" i="11"/>
  <c r="AC2283" i="11"/>
  <c r="AC2282" i="11"/>
  <c r="AC2281" i="11"/>
  <c r="AC2280" i="11"/>
  <c r="AC2279" i="11"/>
  <c r="AC2278" i="11"/>
  <c r="AC2277" i="11"/>
  <c r="AC2276" i="11"/>
  <c r="AC2275" i="11"/>
  <c r="AC2274" i="11"/>
  <c r="AC2273" i="11"/>
  <c r="AC2272" i="11"/>
  <c r="AC2271" i="11"/>
  <c r="AC2270" i="11"/>
  <c r="AC2269" i="11"/>
  <c r="AC2268" i="11"/>
  <c r="AC2267" i="11"/>
  <c r="AC2264" i="11"/>
  <c r="AC2263" i="11"/>
  <c r="AC2262" i="11"/>
  <c r="AC2261" i="11"/>
  <c r="AC2260" i="11"/>
  <c r="AC2259" i="11"/>
  <c r="AC2258" i="11"/>
  <c r="AC2257" i="11"/>
  <c r="AC2256" i="11"/>
  <c r="AC2255" i="11"/>
  <c r="AC2254" i="11"/>
  <c r="AC2253" i="11"/>
  <c r="AC2252" i="11"/>
  <c r="AC2251" i="11"/>
  <c r="AC2250" i="11"/>
  <c r="AC2249" i="11"/>
  <c r="AC2248" i="11"/>
  <c r="AC2247" i="11"/>
  <c r="AC2239" i="11"/>
  <c r="AC2238" i="11"/>
  <c r="AC2237" i="11"/>
  <c r="AC2236" i="11"/>
  <c r="AC2235" i="11"/>
  <c r="AC2234" i="11"/>
  <c r="AC2233" i="11"/>
  <c r="AC2232" i="11"/>
  <c r="AC2231" i="11"/>
  <c r="AC2230" i="11"/>
  <c r="AC2229" i="11"/>
  <c r="AC2228" i="11"/>
  <c r="AC2227" i="11"/>
  <c r="AC2226" i="11"/>
  <c r="AC2225" i="11"/>
  <c r="AC2224" i="11"/>
  <c r="AC2223" i="11"/>
  <c r="AC2222" i="11"/>
  <c r="AC2219" i="11"/>
  <c r="AC2218" i="11"/>
  <c r="AC2217" i="11"/>
  <c r="AC2216" i="11"/>
  <c r="AC2215" i="11"/>
  <c r="AC2214" i="11"/>
  <c r="AC2213" i="11"/>
  <c r="AC2212" i="11"/>
  <c r="AC2211" i="11"/>
  <c r="AC2210" i="11"/>
  <c r="AC2209" i="11"/>
  <c r="AC2208" i="11"/>
  <c r="AC2207" i="11"/>
  <c r="AC2206" i="11"/>
  <c r="AC2205" i="11"/>
  <c r="AC2204" i="11"/>
  <c r="AC2203" i="11"/>
  <c r="AC2202" i="11"/>
  <c r="AC2199" i="11"/>
  <c r="AC2198" i="11"/>
  <c r="AC2197" i="11"/>
  <c r="AC2196" i="11"/>
  <c r="AC2195" i="11"/>
  <c r="AC2194" i="11"/>
  <c r="AC2193" i="11"/>
  <c r="AC2192" i="11"/>
  <c r="AC2191" i="11"/>
  <c r="AC2190" i="11"/>
  <c r="AC2189" i="11"/>
  <c r="AC2188" i="11"/>
  <c r="AC2187" i="11"/>
  <c r="AC2186" i="11"/>
  <c r="AC2185" i="11"/>
  <c r="AC2184" i="11"/>
  <c r="AC2183" i="11"/>
  <c r="AC2182" i="11"/>
  <c r="AC2179" i="11"/>
  <c r="AC2178" i="11"/>
  <c r="AC2177" i="11"/>
  <c r="AC2176" i="11"/>
  <c r="AC2175" i="11"/>
  <c r="AC2174" i="11"/>
  <c r="AC2173" i="11"/>
  <c r="AC2172" i="11"/>
  <c r="AC2171" i="11"/>
  <c r="AC2170" i="11"/>
  <c r="AC2169" i="11"/>
  <c r="AC2168" i="11"/>
  <c r="AC2167" i="11"/>
  <c r="AC2166" i="11"/>
  <c r="AC2165" i="11"/>
  <c r="AC2164" i="11"/>
  <c r="AC2163" i="11"/>
  <c r="AC2162" i="11"/>
  <c r="AC2159" i="11"/>
  <c r="AC2158" i="11"/>
  <c r="AC2157" i="11"/>
  <c r="AC2156" i="11"/>
  <c r="AC2155" i="11"/>
  <c r="AC2154" i="11"/>
  <c r="AC2153" i="11"/>
  <c r="AC2152" i="11"/>
  <c r="AC2151" i="11"/>
  <c r="AC2150" i="11"/>
  <c r="AC2149" i="11"/>
  <c r="AC2148" i="11"/>
  <c r="AC2147" i="11"/>
  <c r="AC2146" i="11"/>
  <c r="AC2145" i="11"/>
  <c r="AC2144" i="11"/>
  <c r="AC2143" i="11"/>
  <c r="AC2142" i="11"/>
  <c r="AC2139" i="11"/>
  <c r="AC2138" i="11"/>
  <c r="AC2137" i="11"/>
  <c r="AC2136" i="11"/>
  <c r="AC2135" i="11"/>
  <c r="AC2134" i="11"/>
  <c r="AC2133" i="11"/>
  <c r="AC2132" i="11"/>
  <c r="AC2131" i="11"/>
  <c r="AC2130" i="11"/>
  <c r="AC2129" i="11"/>
  <c r="AC2128" i="11"/>
  <c r="AC2127" i="11"/>
  <c r="AC2126" i="11"/>
  <c r="AC2125" i="11"/>
  <c r="AC2124" i="11"/>
  <c r="AC2123" i="11"/>
  <c r="AC2122" i="11"/>
  <c r="AC2119" i="11"/>
  <c r="AC2118" i="11"/>
  <c r="AC2117" i="11"/>
  <c r="AC2116" i="11"/>
  <c r="AC2115" i="11"/>
  <c r="AC2114" i="11"/>
  <c r="AC2113" i="11"/>
  <c r="AC2112" i="11"/>
  <c r="AC2111" i="11"/>
  <c r="AC2110" i="11"/>
  <c r="AC2109" i="11"/>
  <c r="AC2108" i="11"/>
  <c r="AC2107" i="11"/>
  <c r="AC2106" i="11"/>
  <c r="AC2105" i="11"/>
  <c r="AC2104" i="11"/>
  <c r="AC2103" i="11"/>
  <c r="AC2102" i="11"/>
  <c r="AC2094" i="11"/>
  <c r="AC2093" i="11"/>
  <c r="AC2092" i="11"/>
  <c r="AC2091" i="11"/>
  <c r="AC2090" i="11"/>
  <c r="AC2089" i="11"/>
  <c r="AC2088" i="11"/>
  <c r="AC2087" i="11"/>
  <c r="AC2086" i="11"/>
  <c r="AC2085" i="11"/>
  <c r="AC2084" i="11"/>
  <c r="AC2083" i="11"/>
  <c r="AC2082" i="11"/>
  <c r="AC2081" i="11"/>
  <c r="AC2080" i="11"/>
  <c r="AC2079" i="11"/>
  <c r="AC2078" i="11"/>
  <c r="AC2077" i="11"/>
  <c r="AC2074" i="11"/>
  <c r="AC2073" i="11"/>
  <c r="AC2072" i="11"/>
  <c r="AC2071" i="11"/>
  <c r="AC2070" i="11"/>
  <c r="AC2069" i="11"/>
  <c r="AC2068" i="11"/>
  <c r="AC2067" i="11"/>
  <c r="AC2066" i="11"/>
  <c r="AC2065" i="11"/>
  <c r="AC2064" i="11"/>
  <c r="AC2063" i="11"/>
  <c r="AC2062" i="11"/>
  <c r="AC2061" i="11"/>
  <c r="AC2060" i="11"/>
  <c r="AC2059" i="11"/>
  <c r="AC2058" i="11"/>
  <c r="AC2057" i="11"/>
  <c r="AC2054" i="11"/>
  <c r="AC2053" i="11"/>
  <c r="AC2052" i="11"/>
  <c r="AC2051" i="11"/>
  <c r="AC2050" i="11"/>
  <c r="AC2049" i="11"/>
  <c r="AC2048" i="11"/>
  <c r="AC2047" i="11"/>
  <c r="AC2046" i="11"/>
  <c r="AC2045" i="11"/>
  <c r="AC2044" i="11"/>
  <c r="AC2043" i="11"/>
  <c r="AC2042" i="11"/>
  <c r="AC2041" i="11"/>
  <c r="AC2040" i="11"/>
  <c r="AC2039" i="11"/>
  <c r="AC2038" i="11"/>
  <c r="AC2037" i="11"/>
  <c r="AC2026" i="11"/>
  <c r="AC2025" i="11"/>
  <c r="AC2024" i="11"/>
  <c r="AC2023" i="11"/>
  <c r="AC2022" i="11"/>
  <c r="AC2021" i="11"/>
  <c r="AC2020" i="11"/>
  <c r="AC2019" i="11"/>
  <c r="AC2018" i="11"/>
  <c r="AC2017" i="11"/>
  <c r="AC2016" i="11"/>
  <c r="AC2015" i="11"/>
  <c r="AC2014" i="11"/>
  <c r="AC2013" i="11"/>
  <c r="AC2012" i="11"/>
  <c r="AC2011" i="11"/>
  <c r="AC2010" i="11"/>
  <c r="AC2009" i="11"/>
  <c r="AC2004" i="11"/>
  <c r="AC2003" i="11"/>
  <c r="AC2002" i="11"/>
  <c r="AC2001" i="11"/>
  <c r="AC2000" i="11"/>
  <c r="AC1999" i="11"/>
  <c r="AC1998" i="11"/>
  <c r="AC1997" i="11"/>
  <c r="AC1996" i="11"/>
  <c r="AC1995" i="11"/>
  <c r="AC1994" i="11"/>
  <c r="AC1993" i="11"/>
  <c r="AC1992" i="11"/>
  <c r="AC1991" i="11"/>
  <c r="AC1990" i="11"/>
  <c r="AC1989" i="11"/>
  <c r="AC1988" i="11"/>
  <c r="AC1987" i="11"/>
  <c r="AC1984" i="11"/>
  <c r="AC1983" i="11"/>
  <c r="AC1982" i="11"/>
  <c r="AC1981" i="11"/>
  <c r="AC1980" i="11"/>
  <c r="AC1979" i="11"/>
  <c r="AC1978" i="11"/>
  <c r="AC1977" i="11"/>
  <c r="AC1976" i="11"/>
  <c r="AC1975" i="11"/>
  <c r="AC1974" i="11"/>
  <c r="AC1973" i="11"/>
  <c r="AC1972" i="11"/>
  <c r="AC1971" i="11"/>
  <c r="AC1970" i="11"/>
  <c r="AC1969" i="11"/>
  <c r="AC1968" i="11"/>
  <c r="AC1967" i="11"/>
  <c r="AC1961" i="11"/>
  <c r="AC1960" i="11"/>
  <c r="AC1959" i="11"/>
  <c r="AC1958" i="11"/>
  <c r="AC1957" i="11"/>
  <c r="AC1956" i="11"/>
  <c r="AC1955" i="11"/>
  <c r="AC1954" i="11"/>
  <c r="AC1953" i="11"/>
  <c r="AC1952" i="11"/>
  <c r="AC1951" i="11"/>
  <c r="AC1950" i="11"/>
  <c r="AC1949" i="11"/>
  <c r="AC1948" i="11"/>
  <c r="AC1947" i="11"/>
  <c r="AC1946" i="11"/>
  <c r="AC1945" i="11"/>
  <c r="AC1944" i="11"/>
  <c r="AC1941" i="11"/>
  <c r="AC1940" i="11"/>
  <c r="AC1939" i="11"/>
  <c r="AC1938" i="11"/>
  <c r="AC1937" i="11"/>
  <c r="AC1936" i="11"/>
  <c r="AC1935" i="11"/>
  <c r="AC1934" i="11"/>
  <c r="AC1933" i="11"/>
  <c r="AC1932" i="11"/>
  <c r="AC1931" i="11"/>
  <c r="AC1930" i="11"/>
  <c r="AC1929" i="11"/>
  <c r="AC1928" i="11"/>
  <c r="AC1927" i="11"/>
  <c r="AC1926" i="11"/>
  <c r="AC1925" i="11"/>
  <c r="AC1924" i="11"/>
  <c r="AC1921" i="11"/>
  <c r="AC1920" i="11"/>
  <c r="AC1919" i="11"/>
  <c r="AC1918" i="11"/>
  <c r="AC1917" i="11"/>
  <c r="AC1916" i="11"/>
  <c r="AC1915" i="11"/>
  <c r="AC1914" i="11"/>
  <c r="AC1913" i="11"/>
  <c r="AC1912" i="11"/>
  <c r="AC1911" i="11"/>
  <c r="AC1910" i="11"/>
  <c r="AC1909" i="11"/>
  <c r="AC1908" i="11"/>
  <c r="AC1907" i="11"/>
  <c r="AC1906" i="11"/>
  <c r="AC1905" i="11"/>
  <c r="AC1904" i="11"/>
  <c r="AC1901" i="11"/>
  <c r="AC1900" i="11"/>
  <c r="AC1899" i="11"/>
  <c r="AC1898" i="11"/>
  <c r="AC1897" i="11"/>
  <c r="AC1896" i="11"/>
  <c r="AC1895" i="11"/>
  <c r="AC1894" i="11"/>
  <c r="AC1893" i="11"/>
  <c r="AC1892" i="11"/>
  <c r="AC1891" i="11"/>
  <c r="AC1890" i="11"/>
  <c r="AC1889" i="11"/>
  <c r="AC1888" i="11"/>
  <c r="AC1887" i="11"/>
  <c r="AC1886" i="11"/>
  <c r="AC1885" i="11"/>
  <c r="AC1884" i="11"/>
  <c r="AC1881" i="11"/>
  <c r="AC1880" i="11"/>
  <c r="AC1879" i="11"/>
  <c r="AC1878" i="11"/>
  <c r="AC1877" i="11"/>
  <c r="AC1876" i="11"/>
  <c r="AC1875" i="11"/>
  <c r="AC1874" i="11"/>
  <c r="AC1873" i="11"/>
  <c r="AC1872" i="11"/>
  <c r="AC1871" i="11"/>
  <c r="AC1870" i="11"/>
  <c r="AC1869" i="11"/>
  <c r="AC1868" i="11"/>
  <c r="AC1867" i="11"/>
  <c r="AC1866" i="11"/>
  <c r="AC1865" i="11"/>
  <c r="AC1864" i="11"/>
  <c r="AC1861" i="11"/>
  <c r="AC1860" i="11"/>
  <c r="AC1859" i="11"/>
  <c r="AC1858" i="11"/>
  <c r="AC1857" i="11"/>
  <c r="AC1856" i="11"/>
  <c r="AC1855" i="11"/>
  <c r="AC1854" i="11"/>
  <c r="AC1853" i="11"/>
  <c r="AC1852" i="11"/>
  <c r="AC1851" i="11"/>
  <c r="AC1850" i="11"/>
  <c r="AC1849" i="11"/>
  <c r="AC1848" i="11"/>
  <c r="AC1847" i="11"/>
  <c r="AC1846" i="11"/>
  <c r="AC1845" i="11"/>
  <c r="AC1844" i="11"/>
  <c r="AC1841" i="11"/>
  <c r="AC1840" i="11"/>
  <c r="AC1839" i="11"/>
  <c r="AC1838" i="11"/>
  <c r="AC1837" i="11"/>
  <c r="AC1836" i="11"/>
  <c r="AC1835" i="11"/>
  <c r="AC1834" i="11"/>
  <c r="AC1833" i="11"/>
  <c r="AC1832" i="11"/>
  <c r="AC1831" i="11"/>
  <c r="AC1830" i="11"/>
  <c r="AC1829" i="11"/>
  <c r="AC1828" i="11"/>
  <c r="AC1827" i="11"/>
  <c r="AC1826" i="11"/>
  <c r="AC1825" i="11"/>
  <c r="AC1824" i="11"/>
  <c r="AC1821" i="11"/>
  <c r="AC1820" i="11"/>
  <c r="AC1819" i="11"/>
  <c r="AC1818" i="11"/>
  <c r="AC1817" i="11"/>
  <c r="AC1816" i="11"/>
  <c r="AC1815" i="11"/>
  <c r="AC1814" i="11"/>
  <c r="AC1813" i="11"/>
  <c r="AC1812" i="11"/>
  <c r="AC1811" i="11"/>
  <c r="AC1810" i="11"/>
  <c r="AC1809" i="11"/>
  <c r="AC1808" i="11"/>
  <c r="AC1807" i="11"/>
  <c r="AC1806" i="11"/>
  <c r="AC1805" i="11"/>
  <c r="AC1804" i="11"/>
  <c r="AC1801" i="11"/>
  <c r="AC1800" i="11"/>
  <c r="AC1799" i="11"/>
  <c r="AC1798" i="11"/>
  <c r="AC1797" i="11"/>
  <c r="AC1796" i="11"/>
  <c r="AC1795" i="11"/>
  <c r="AC1794" i="11"/>
  <c r="AC1793" i="11"/>
  <c r="AC1792" i="11"/>
  <c r="AC1791" i="11"/>
  <c r="AC1790" i="11"/>
  <c r="AC1789" i="11"/>
  <c r="AC1788" i="11"/>
  <c r="AC1787" i="11"/>
  <c r="AC1786" i="11"/>
  <c r="AC1785" i="11"/>
  <c r="AC1784" i="11"/>
  <c r="AC1781" i="11"/>
  <c r="AC1780" i="11"/>
  <c r="AC1779" i="11"/>
  <c r="AC1778" i="11"/>
  <c r="AC1777" i="11"/>
  <c r="AC1776" i="11"/>
  <c r="AC1775" i="11"/>
  <c r="AC1774" i="11"/>
  <c r="AC1773" i="11"/>
  <c r="AC1772" i="11"/>
  <c r="AC1771" i="11"/>
  <c r="AC1770" i="11"/>
  <c r="AC1769" i="11"/>
  <c r="AC1768" i="11"/>
  <c r="AC1767" i="11"/>
  <c r="AC1766" i="11"/>
  <c r="AC1765" i="11"/>
  <c r="AC1764" i="11"/>
  <c r="AC1761" i="11"/>
  <c r="AC1760" i="11"/>
  <c r="AC1759" i="11"/>
  <c r="AC1758" i="11"/>
  <c r="AC1757" i="11"/>
  <c r="AC1756" i="11"/>
  <c r="AC1755" i="11"/>
  <c r="AC1754" i="11"/>
  <c r="AC1753" i="11"/>
  <c r="AC1752" i="11"/>
  <c r="AC1751" i="11"/>
  <c r="AC1750" i="11"/>
  <c r="AC1749" i="11"/>
  <c r="AC1748" i="11"/>
  <c r="AC1747" i="11"/>
  <c r="AC1746" i="11"/>
  <c r="AC1745" i="11"/>
  <c r="AC1744" i="11"/>
  <c r="AC1738" i="11"/>
  <c r="AC1737" i="11"/>
  <c r="AC1736" i="11"/>
  <c r="AC1735" i="11"/>
  <c r="AC1734" i="11"/>
  <c r="AC1733" i="11"/>
  <c r="AC1732" i="11"/>
  <c r="AC1731" i="11"/>
  <c r="AC1730" i="11"/>
  <c r="AC1729" i="11"/>
  <c r="AC1728" i="11"/>
  <c r="AC1727" i="11"/>
  <c r="AC1726" i="11"/>
  <c r="AC1725" i="11"/>
  <c r="AC1724" i="11"/>
  <c r="AC1723" i="11"/>
  <c r="AC1722" i="11"/>
  <c r="AC1721" i="11"/>
  <c r="AC1718" i="11"/>
  <c r="AC1717" i="11"/>
  <c r="AC1716" i="11"/>
  <c r="AC1715" i="11"/>
  <c r="AC1714" i="11"/>
  <c r="AC1713" i="11"/>
  <c r="AC1712" i="11"/>
  <c r="AC1711" i="11"/>
  <c r="AC1710" i="11"/>
  <c r="AC1709" i="11"/>
  <c r="AC1708" i="11"/>
  <c r="AC1707" i="11"/>
  <c r="AC1706" i="11"/>
  <c r="AC1705" i="11"/>
  <c r="AC1704" i="11"/>
  <c r="AC1703" i="11"/>
  <c r="AC1702" i="11"/>
  <c r="AC1701" i="11"/>
  <c r="AC1698" i="11"/>
  <c r="AC1697" i="11"/>
  <c r="AC1696" i="11"/>
  <c r="AC1695" i="11"/>
  <c r="AC1694" i="11"/>
  <c r="AC1693" i="11"/>
  <c r="AC1692" i="11"/>
  <c r="AC1691" i="11"/>
  <c r="AC1690" i="11"/>
  <c r="AC1689" i="11"/>
  <c r="AC1688" i="11"/>
  <c r="AC1687" i="11"/>
  <c r="AC1686" i="11"/>
  <c r="AC1685" i="11"/>
  <c r="AC1684" i="11"/>
  <c r="AC1683" i="11"/>
  <c r="AC1682" i="11"/>
  <c r="AC1681" i="11"/>
  <c r="AC1678" i="11"/>
  <c r="AC1677" i="11"/>
  <c r="AC1676" i="11"/>
  <c r="AC1675" i="11"/>
  <c r="AC1674" i="11"/>
  <c r="AC1673" i="11"/>
  <c r="AC1672" i="11"/>
  <c r="AC1671" i="11"/>
  <c r="AC1670" i="11"/>
  <c r="AC1669" i="11"/>
  <c r="AC1668" i="11"/>
  <c r="AC1667" i="11"/>
  <c r="AC1666" i="11"/>
  <c r="AC1665" i="11"/>
  <c r="AC1664" i="11"/>
  <c r="AC1663" i="11"/>
  <c r="AC1662" i="11"/>
  <c r="AC1661" i="11"/>
  <c r="AC1658" i="11"/>
  <c r="AC1657" i="11"/>
  <c r="AC1656" i="11"/>
  <c r="AC1655" i="11"/>
  <c r="AC1654" i="11"/>
  <c r="AC1653" i="11"/>
  <c r="AC1652" i="11"/>
  <c r="AC1651" i="11"/>
  <c r="AC1650" i="11"/>
  <c r="AC1649" i="11"/>
  <c r="AC1648" i="11"/>
  <c r="AC1647" i="11"/>
  <c r="AC1646" i="11"/>
  <c r="AC1645" i="11"/>
  <c r="AC1644" i="11"/>
  <c r="AC1643" i="11"/>
  <c r="AC1642" i="11"/>
  <c r="AC1641" i="11"/>
  <c r="AC1638" i="11"/>
  <c r="AC1637" i="11"/>
  <c r="AC1636" i="11"/>
  <c r="AC1635" i="11"/>
  <c r="AC1634" i="11"/>
  <c r="AC1633" i="11"/>
  <c r="AC1632" i="11"/>
  <c r="AC1631" i="11"/>
  <c r="AC1630" i="11"/>
  <c r="AC1629" i="11"/>
  <c r="AC1628" i="11"/>
  <c r="AC1627" i="11"/>
  <c r="AC1626" i="11"/>
  <c r="AC1625" i="11"/>
  <c r="AC1624" i="11"/>
  <c r="AC1623" i="11"/>
  <c r="AC1622" i="11"/>
  <c r="AC1621" i="11"/>
  <c r="AC1618" i="11"/>
  <c r="AC1617" i="11"/>
  <c r="AC1616" i="11"/>
  <c r="AC1615" i="11"/>
  <c r="AC1614" i="11"/>
  <c r="AC1613" i="11"/>
  <c r="AC1612" i="11"/>
  <c r="AC1611" i="11"/>
  <c r="AC1610" i="11"/>
  <c r="AC1609" i="11"/>
  <c r="AC1608" i="11"/>
  <c r="AC1607" i="11"/>
  <c r="AC1606" i="11"/>
  <c r="AC1605" i="11"/>
  <c r="AC1604" i="11"/>
  <c r="AC1603" i="11"/>
  <c r="AC1602" i="11"/>
  <c r="AC1601" i="11"/>
  <c r="AC1595" i="11"/>
  <c r="AC1594" i="11"/>
  <c r="AC1593" i="11"/>
  <c r="AC1592" i="11"/>
  <c r="AC1591" i="11"/>
  <c r="AC1590" i="11"/>
  <c r="AC1589" i="11"/>
  <c r="AC1588" i="11"/>
  <c r="AC1587" i="11"/>
  <c r="AC1586" i="11"/>
  <c r="AC1585" i="11"/>
  <c r="AC1584" i="11"/>
  <c r="AC1583" i="11"/>
  <c r="AC1582" i="11"/>
  <c r="AC1581" i="11"/>
  <c r="AC1580" i="11"/>
  <c r="AC1579" i="11"/>
  <c r="AC1578" i="11"/>
  <c r="AC1575" i="11"/>
  <c r="AC1574" i="11"/>
  <c r="AC1573" i="11"/>
  <c r="AC1572" i="11"/>
  <c r="AC1571" i="11"/>
  <c r="AC1570" i="11"/>
  <c r="AC1569" i="11"/>
  <c r="AC1568" i="11"/>
  <c r="AC1567" i="11"/>
  <c r="AC1566" i="11"/>
  <c r="AC1565" i="11"/>
  <c r="AC1564" i="11"/>
  <c r="AC1563" i="11"/>
  <c r="AC1562" i="11"/>
  <c r="AC1561" i="11"/>
  <c r="AC1560" i="11"/>
  <c r="AC1559" i="11"/>
  <c r="AC1558" i="11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42" i="11"/>
  <c r="AC1541" i="11"/>
  <c r="AC1540" i="11"/>
  <c r="AC1539" i="11"/>
  <c r="AC1538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16" i="11"/>
  <c r="AC1515" i="11"/>
  <c r="AC1514" i="11"/>
  <c r="AC1513" i="11"/>
  <c r="AC1512" i="11"/>
  <c r="AC1511" i="11"/>
  <c r="AC1508" i="11"/>
  <c r="AC1507" i="11"/>
  <c r="AC1506" i="11"/>
  <c r="AC1505" i="11"/>
  <c r="AC1504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88" i="11"/>
  <c r="AC1487" i="11"/>
  <c r="AC1486" i="11"/>
  <c r="AC1485" i="11"/>
  <c r="AC1484" i="11"/>
  <c r="AC1483" i="11"/>
  <c r="AC1482" i="11"/>
  <c r="AC1481" i="11"/>
  <c r="AC1480" i="11"/>
  <c r="AC1479" i="11"/>
  <c r="AC1478" i="11"/>
  <c r="AC1477" i="11"/>
  <c r="AC1476" i="11"/>
  <c r="AC1475" i="11"/>
  <c r="AC1474" i="11"/>
  <c r="AC1473" i="11"/>
  <c r="AC1472" i="11"/>
  <c r="AC1471" i="11"/>
  <c r="AC1463" i="11"/>
  <c r="AC1462" i="11"/>
  <c r="AC1461" i="11"/>
  <c r="AC1460" i="11"/>
  <c r="AC1459" i="11"/>
  <c r="AC1458" i="11"/>
  <c r="AC1457" i="11"/>
  <c r="AC1456" i="11"/>
  <c r="AC1455" i="11"/>
  <c r="AC1454" i="11"/>
  <c r="AC1453" i="11"/>
  <c r="AC1452" i="11"/>
  <c r="AC1451" i="11"/>
  <c r="AC1450" i="11"/>
  <c r="AC1449" i="11"/>
  <c r="AC1448" i="11"/>
  <c r="AC1447" i="11"/>
  <c r="AC1446" i="11"/>
  <c r="AC1443" i="11"/>
  <c r="AC1442" i="11"/>
  <c r="AC1441" i="11"/>
  <c r="AC1440" i="11"/>
  <c r="AC1439" i="11"/>
  <c r="AC1438" i="11"/>
  <c r="AC1437" i="11"/>
  <c r="AC1436" i="11"/>
  <c r="AC1435" i="11"/>
  <c r="AC1434" i="11"/>
  <c r="AC1433" i="11"/>
  <c r="AC1432" i="11"/>
  <c r="AC1431" i="11"/>
  <c r="AC1430" i="11"/>
  <c r="AC1429" i="11"/>
  <c r="AC1428" i="11"/>
  <c r="AC1427" i="11"/>
  <c r="AC1426" i="11"/>
  <c r="AC1423" i="11"/>
  <c r="AC1422" i="11"/>
  <c r="AC1421" i="11"/>
  <c r="AC1420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403" i="11"/>
  <c r="AC1402" i="11"/>
  <c r="AC1401" i="11"/>
  <c r="AC1400" i="11"/>
  <c r="AC1399" i="11"/>
  <c r="AC1398" i="11"/>
  <c r="AC1397" i="11"/>
  <c r="AC1396" i="11"/>
  <c r="AC1395" i="11"/>
  <c r="AC1394" i="11"/>
  <c r="AC1393" i="11"/>
  <c r="AC1392" i="11"/>
  <c r="AC1391" i="11"/>
  <c r="AC1390" i="11"/>
  <c r="AC1389" i="11"/>
  <c r="AC1388" i="11"/>
  <c r="AC1387" i="11"/>
  <c r="AC1386" i="11"/>
  <c r="AC1383" i="11"/>
  <c r="AC1382" i="11"/>
  <c r="AC1381" i="11"/>
  <c r="AC1380" i="11"/>
  <c r="AC1379" i="11"/>
  <c r="AC1378" i="11"/>
  <c r="AC1377" i="11"/>
  <c r="AC1376" i="11"/>
  <c r="AC1375" i="11"/>
  <c r="AC1374" i="11"/>
  <c r="AC1373" i="11"/>
  <c r="AC1372" i="11"/>
  <c r="AC1371" i="11"/>
  <c r="AC1370" i="11"/>
  <c r="AC1369" i="11"/>
  <c r="AC1368" i="11"/>
  <c r="AC1367" i="11"/>
  <c r="AC1366" i="11"/>
  <c r="AC1363" i="11"/>
  <c r="AC1362" i="11"/>
  <c r="AC1361" i="11"/>
  <c r="AC1360" i="11"/>
  <c r="AC1359" i="11"/>
  <c r="AC1358" i="11"/>
  <c r="AC1357" i="11"/>
  <c r="AC1356" i="11"/>
  <c r="AC1355" i="11"/>
  <c r="AC1354" i="11"/>
  <c r="AC1353" i="11"/>
  <c r="AC1352" i="11"/>
  <c r="AC1351" i="11"/>
  <c r="AC1350" i="11"/>
  <c r="AC1349" i="11"/>
  <c r="AC1348" i="11"/>
  <c r="AC1347" i="11"/>
  <c r="AC1346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30" i="11"/>
  <c r="AC1329" i="11"/>
  <c r="AC1328" i="11"/>
  <c r="AC1327" i="11"/>
  <c r="AC1326" i="11"/>
  <c r="AC1323" i="11"/>
  <c r="AC1322" i="11"/>
  <c r="AC1321" i="11"/>
  <c r="AC1320" i="11"/>
  <c r="AC1319" i="11"/>
  <c r="AC1318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303" i="11"/>
  <c r="AC1302" i="11"/>
  <c r="AC1301" i="11"/>
  <c r="AC1300" i="11"/>
  <c r="AC1299" i="11"/>
  <c r="AC1298" i="11"/>
  <c r="AC1297" i="11"/>
  <c r="AC1296" i="11"/>
  <c r="AC1295" i="11"/>
  <c r="AC1294" i="11"/>
  <c r="AC1293" i="11"/>
  <c r="AC1292" i="11"/>
  <c r="AC1291" i="11"/>
  <c r="AC1290" i="11"/>
  <c r="AC1289" i="11"/>
  <c r="AC1288" i="11"/>
  <c r="AC1287" i="11"/>
  <c r="AC1286" i="11"/>
  <c r="AC1283" i="11"/>
  <c r="AC1282" i="11"/>
  <c r="AC1281" i="11"/>
  <c r="AC1280" i="11"/>
  <c r="AC1279" i="11"/>
  <c r="AC1278" i="11"/>
  <c r="AC1277" i="11"/>
  <c r="AC1276" i="11"/>
  <c r="AC1275" i="11"/>
  <c r="AC1274" i="11"/>
  <c r="AC1273" i="11"/>
  <c r="AC1272" i="11"/>
  <c r="AC1271" i="11"/>
  <c r="AC1270" i="11"/>
  <c r="AC1269" i="11"/>
  <c r="AC1268" i="11"/>
  <c r="AC1267" i="11"/>
  <c r="AC1266" i="11"/>
  <c r="AC1263" i="11"/>
  <c r="AC1262" i="11"/>
  <c r="AC1261" i="11"/>
  <c r="AC1260" i="11"/>
  <c r="AC1259" i="11"/>
  <c r="AC1258" i="11"/>
  <c r="AC1257" i="11"/>
  <c r="AC1256" i="11"/>
  <c r="AC1255" i="11"/>
  <c r="AC1254" i="11"/>
  <c r="AC1253" i="11"/>
  <c r="AC1252" i="11"/>
  <c r="AC1251" i="11"/>
  <c r="AC1250" i="11"/>
  <c r="AC1249" i="11"/>
  <c r="AC1248" i="11"/>
  <c r="AC1247" i="11"/>
  <c r="AC1246" i="11"/>
  <c r="AC1238" i="11"/>
  <c r="AC1237" i="11"/>
  <c r="AC1236" i="11"/>
  <c r="AC1235" i="11"/>
  <c r="AC1234" i="11"/>
  <c r="AC1233" i="11"/>
  <c r="AC1232" i="11"/>
  <c r="AC1231" i="11"/>
  <c r="AC1230" i="11"/>
  <c r="AC1229" i="11"/>
  <c r="AC1228" i="11"/>
  <c r="AC1227" i="11"/>
  <c r="AC1226" i="11"/>
  <c r="AC1225" i="11"/>
  <c r="AC1224" i="11"/>
  <c r="AC1223" i="11"/>
  <c r="AC1222" i="11"/>
  <c r="AC1221" i="11"/>
  <c r="AC1218" i="11"/>
  <c r="AC1217" i="11"/>
  <c r="AC1216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202" i="11"/>
  <c r="AC1201" i="11"/>
  <c r="AC1198" i="11"/>
  <c r="AC1197" i="11"/>
  <c r="AC1196" i="11"/>
  <c r="AC1195" i="11"/>
  <c r="AC1194" i="11"/>
  <c r="AC1193" i="11"/>
  <c r="AC1192" i="11"/>
  <c r="AC1191" i="11"/>
  <c r="AC1190" i="11"/>
  <c r="AC1189" i="11"/>
  <c r="AC1188" i="11"/>
  <c r="AC1187" i="11"/>
  <c r="AC1186" i="11"/>
  <c r="AC1185" i="11"/>
  <c r="AC1184" i="11"/>
  <c r="AC1183" i="11"/>
  <c r="AC1182" i="11"/>
  <c r="AC1181" i="11"/>
  <c r="AC1178" i="11"/>
  <c r="AC1177" i="11"/>
  <c r="AC1176" i="11"/>
  <c r="AC1175" i="11"/>
  <c r="AC1174" i="11"/>
  <c r="AC1173" i="11"/>
  <c r="AC1172" i="11"/>
  <c r="AC1171" i="11"/>
  <c r="AC1170" i="11"/>
  <c r="AC1169" i="11"/>
  <c r="AC1168" i="11"/>
  <c r="AC1167" i="11"/>
  <c r="AC1166" i="11"/>
  <c r="AC1165" i="11"/>
  <c r="AC1164" i="11"/>
  <c r="AC1163" i="11"/>
  <c r="AC1162" i="11"/>
  <c r="AC1161" i="11"/>
  <c r="AC1158" i="11"/>
  <c r="AC1157" i="11"/>
  <c r="AC1156" i="11"/>
  <c r="AC1155" i="11"/>
  <c r="AC1154" i="11"/>
  <c r="AC1153" i="11"/>
  <c r="AC1152" i="11"/>
  <c r="AC1151" i="11"/>
  <c r="AC1150" i="11"/>
  <c r="AC1149" i="11"/>
  <c r="AC1148" i="11"/>
  <c r="AC1147" i="11"/>
  <c r="AC1146" i="11"/>
  <c r="AC1145" i="11"/>
  <c r="AC1144" i="11"/>
  <c r="AC1143" i="11"/>
  <c r="AC1142" i="11"/>
  <c r="AC1141" i="11"/>
  <c r="AC1138" i="11"/>
  <c r="AC1137" i="11"/>
  <c r="AC1136" i="11"/>
  <c r="AC1135" i="11"/>
  <c r="AC1134" i="11"/>
  <c r="AC1133" i="11"/>
  <c r="AC1132" i="11"/>
  <c r="AC1131" i="11"/>
  <c r="AC1130" i="11"/>
  <c r="AC1129" i="11"/>
  <c r="AC1128" i="11"/>
  <c r="AC1127" i="11"/>
  <c r="AC1126" i="11"/>
  <c r="AC1125" i="11"/>
  <c r="AC1124" i="11"/>
  <c r="AC1123" i="11"/>
  <c r="AC1122" i="11"/>
  <c r="AC1121" i="11"/>
  <c r="AC1118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105" i="11"/>
  <c r="AC1104" i="11"/>
  <c r="AC1103" i="11"/>
  <c r="AC1102" i="11"/>
  <c r="AC1101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80" i="11"/>
  <c r="AC1079" i="11"/>
  <c r="AC1078" i="11"/>
  <c r="AC1077" i="11"/>
  <c r="AC1076" i="11"/>
  <c r="AC1073" i="11"/>
  <c r="AC1072" i="11"/>
  <c r="AC1071" i="11"/>
  <c r="AC1070" i="11"/>
  <c r="AC1069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57" i="11"/>
  <c r="AC1056" i="11"/>
  <c r="AC1053" i="11"/>
  <c r="AC1052" i="11"/>
  <c r="AC1051" i="11"/>
  <c r="AC1050" i="11"/>
  <c r="AC1049" i="11"/>
  <c r="AC1048" i="11"/>
  <c r="AC1047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25" i="11"/>
  <c r="AC1024" i="11"/>
  <c r="AC1023" i="11"/>
  <c r="AC1022" i="11"/>
  <c r="AC1021" i="11"/>
  <c r="AC1020" i="11"/>
  <c r="AC1019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3" i="11"/>
  <c r="AC1002" i="11"/>
  <c r="AC1001" i="11"/>
  <c r="AC1000" i="11"/>
  <c r="AC999" i="11"/>
  <c r="AC998" i="11"/>
  <c r="AC997" i="11"/>
  <c r="AC996" i="11"/>
  <c r="AC995" i="11"/>
  <c r="AC994" i="11"/>
  <c r="AC993" i="11"/>
  <c r="AC992" i="11"/>
  <c r="AC991" i="11"/>
  <c r="AC990" i="11"/>
  <c r="AC989" i="11"/>
  <c r="AC988" i="11"/>
  <c r="AC987" i="11"/>
  <c r="AC986" i="11"/>
  <c r="AC979" i="11"/>
  <c r="AC978" i="11"/>
  <c r="AC977" i="11"/>
  <c r="AC976" i="11"/>
  <c r="AC975" i="11"/>
  <c r="AC974" i="11"/>
  <c r="AC973" i="11"/>
  <c r="AC972" i="11"/>
  <c r="AC971" i="11"/>
  <c r="AC970" i="11"/>
  <c r="AC969" i="11"/>
  <c r="AC968" i="11"/>
  <c r="AC967" i="11"/>
  <c r="AC966" i="11"/>
  <c r="AC981" i="11"/>
  <c r="AC982" i="11"/>
  <c r="AC983" i="11"/>
  <c r="AC980" i="11"/>
  <c r="AD983" i="11"/>
  <c r="AE983" i="11" s="1"/>
  <c r="AB983" i="11"/>
  <c r="AB982" i="11"/>
  <c r="AD982" i="11" s="1"/>
  <c r="AE982" i="11" s="1"/>
  <c r="AB981" i="11"/>
  <c r="AD981" i="11" s="1"/>
  <c r="AE981" i="11" s="1"/>
  <c r="AD980" i="11"/>
  <c r="AE980" i="11" s="1"/>
  <c r="AB980" i="11"/>
  <c r="AB979" i="11"/>
  <c r="AD979" i="11" s="1"/>
  <c r="AE979" i="11" s="1"/>
  <c r="AB978" i="11"/>
  <c r="AD978" i="11" s="1"/>
  <c r="AE978" i="11" s="1"/>
  <c r="AD977" i="11"/>
  <c r="AE977" i="11" s="1"/>
  <c r="AB977" i="11"/>
  <c r="AB976" i="11"/>
  <c r="AD976" i="11" s="1"/>
  <c r="AE976" i="11" s="1"/>
  <c r="AB975" i="11"/>
  <c r="AD975" i="11" s="1"/>
  <c r="AE975" i="11" s="1"/>
  <c r="AD974" i="11"/>
  <c r="AE974" i="11" s="1"/>
  <c r="AB974" i="11"/>
  <c r="AB973" i="11"/>
  <c r="AD973" i="11" s="1"/>
  <c r="AE973" i="11" s="1"/>
  <c r="AB972" i="11"/>
  <c r="AD972" i="11" s="1"/>
  <c r="AE972" i="11" s="1"/>
  <c r="AD971" i="11"/>
  <c r="AE971" i="11" s="1"/>
  <c r="AB971" i="11"/>
  <c r="AB970" i="11"/>
  <c r="AD970" i="11" s="1"/>
  <c r="AE970" i="11" s="1"/>
  <c r="AB969" i="11"/>
  <c r="AD969" i="11" s="1"/>
  <c r="AE969" i="11" s="1"/>
  <c r="AD968" i="11"/>
  <c r="AE968" i="11" s="1"/>
  <c r="AB968" i="11"/>
  <c r="AB967" i="11"/>
  <c r="AD967" i="11" s="1"/>
  <c r="AE967" i="11" s="1"/>
  <c r="AB966" i="11"/>
  <c r="AD966" i="11" s="1"/>
  <c r="AE966" i="11" s="1"/>
  <c r="AD1003" i="11"/>
  <c r="AE1003" i="11" s="1"/>
  <c r="AB1003" i="11"/>
  <c r="AB1002" i="11"/>
  <c r="AD1002" i="11" s="1"/>
  <c r="AE1002" i="11" s="1"/>
  <c r="AB1001" i="11"/>
  <c r="AD1001" i="11" s="1"/>
  <c r="AE1001" i="11" s="1"/>
  <c r="AD1000" i="11"/>
  <c r="AE1000" i="11" s="1"/>
  <c r="AB1000" i="11"/>
  <c r="AB999" i="11"/>
  <c r="AD999" i="11" s="1"/>
  <c r="AE999" i="11" s="1"/>
  <c r="AB998" i="11"/>
  <c r="AD997" i="11"/>
  <c r="AE997" i="11" s="1"/>
  <c r="AB997" i="11"/>
  <c r="AB996" i="11"/>
  <c r="AD996" i="11" s="1"/>
  <c r="AE996" i="11" s="1"/>
  <c r="AB995" i="11"/>
  <c r="AD994" i="11"/>
  <c r="AE994" i="11" s="1"/>
  <c r="AB994" i="11"/>
  <c r="AB993" i="11"/>
  <c r="AD993" i="11" s="1"/>
  <c r="AE993" i="11" s="1"/>
  <c r="AB992" i="11"/>
  <c r="AD991" i="11"/>
  <c r="AE991" i="11" s="1"/>
  <c r="AB991" i="11"/>
  <c r="AB990" i="11"/>
  <c r="AD990" i="11" s="1"/>
  <c r="AE990" i="11" s="1"/>
  <c r="AB989" i="11"/>
  <c r="AD988" i="11"/>
  <c r="AE988" i="11" s="1"/>
  <c r="AB988" i="11"/>
  <c r="AB987" i="11"/>
  <c r="AD987" i="11" s="1"/>
  <c r="AE987" i="11" s="1"/>
  <c r="AB986" i="11"/>
  <c r="AB1025" i="11"/>
  <c r="AD1025" i="11" s="1"/>
  <c r="AE1025" i="11" s="1"/>
  <c r="AB1024" i="11"/>
  <c r="AD1024" i="11" s="1"/>
  <c r="AE1024" i="11" s="1"/>
  <c r="AB1023" i="11"/>
  <c r="AD1023" i="11" s="1"/>
  <c r="AE1023" i="11" s="1"/>
  <c r="AB1022" i="11"/>
  <c r="AD1022" i="11" s="1"/>
  <c r="AE1022" i="11" s="1"/>
  <c r="AB1021" i="11"/>
  <c r="AD1021" i="11" s="1"/>
  <c r="AE1021" i="11" s="1"/>
  <c r="AB1020" i="11"/>
  <c r="AD1020" i="11" s="1"/>
  <c r="AE1020" i="11" s="1"/>
  <c r="AB1019" i="11"/>
  <c r="AD1019" i="11" s="1"/>
  <c r="AE1019" i="11" s="1"/>
  <c r="AB1018" i="11"/>
  <c r="AD1018" i="11" s="1"/>
  <c r="AE1018" i="11" s="1"/>
  <c r="AB1017" i="11"/>
  <c r="AD1017" i="11" s="1"/>
  <c r="AE1017" i="11" s="1"/>
  <c r="AB1016" i="11"/>
  <c r="AD1016" i="11" s="1"/>
  <c r="AE1016" i="11" s="1"/>
  <c r="AB1015" i="11"/>
  <c r="AD1015" i="11" s="1"/>
  <c r="AE1015" i="11" s="1"/>
  <c r="AB1014" i="11"/>
  <c r="AD1014" i="11" s="1"/>
  <c r="AE1014" i="11" s="1"/>
  <c r="AB1013" i="11"/>
  <c r="AD1013" i="11" s="1"/>
  <c r="AE1013" i="11" s="1"/>
  <c r="AB1012" i="11"/>
  <c r="AD1012" i="11" s="1"/>
  <c r="AE1012" i="11" s="1"/>
  <c r="AB1011" i="11"/>
  <c r="AD1011" i="11" s="1"/>
  <c r="AE1011" i="11" s="1"/>
  <c r="AB1010" i="11"/>
  <c r="AD1010" i="11" s="1"/>
  <c r="AE1010" i="11" s="1"/>
  <c r="AB1009" i="11"/>
  <c r="AD1009" i="11" s="1"/>
  <c r="AE1009" i="11" s="1"/>
  <c r="AB1008" i="11"/>
  <c r="AD1008" i="11" s="1"/>
  <c r="AE1008" i="11" s="1"/>
  <c r="AB1053" i="11"/>
  <c r="AD1053" i="11" s="1"/>
  <c r="AE1053" i="11" s="1"/>
  <c r="AB1052" i="11"/>
  <c r="AD1052" i="11" s="1"/>
  <c r="AE1052" i="11" s="1"/>
  <c r="AB1051" i="11"/>
  <c r="AD1051" i="11" s="1"/>
  <c r="AE1051" i="11" s="1"/>
  <c r="AB1050" i="11"/>
  <c r="AD1050" i="11" s="1"/>
  <c r="AE1050" i="11" s="1"/>
  <c r="AB1049" i="11"/>
  <c r="AD1049" i="11" s="1"/>
  <c r="AE1049" i="11" s="1"/>
  <c r="AB1048" i="11"/>
  <c r="AD1048" i="11" s="1"/>
  <c r="AE1048" i="11" s="1"/>
  <c r="AB1047" i="11"/>
  <c r="AD1047" i="11" s="1"/>
  <c r="AE1047" i="11" s="1"/>
  <c r="AB1046" i="11"/>
  <c r="AD1046" i="11" s="1"/>
  <c r="AE1046" i="11" s="1"/>
  <c r="AB1045" i="11"/>
  <c r="AD1045" i="11" s="1"/>
  <c r="AE1045" i="11" s="1"/>
  <c r="AB1044" i="11"/>
  <c r="AD1044" i="11" s="1"/>
  <c r="AE1044" i="11" s="1"/>
  <c r="AB1043" i="11"/>
  <c r="AD1043" i="11" s="1"/>
  <c r="AE1043" i="11" s="1"/>
  <c r="AB1042" i="11"/>
  <c r="AD1042" i="11" s="1"/>
  <c r="AE1042" i="11" s="1"/>
  <c r="AB1041" i="11"/>
  <c r="AD1041" i="11" s="1"/>
  <c r="AE1041" i="11" s="1"/>
  <c r="AB1040" i="11"/>
  <c r="AD1040" i="11" s="1"/>
  <c r="AE1040" i="11" s="1"/>
  <c r="AB1039" i="11"/>
  <c r="AD1039" i="11" s="1"/>
  <c r="AE1039" i="11" s="1"/>
  <c r="AB1038" i="11"/>
  <c r="AD1038" i="11" s="1"/>
  <c r="AE1038" i="11" s="1"/>
  <c r="AB1037" i="11"/>
  <c r="AD1037" i="11" s="1"/>
  <c r="AE1037" i="11" s="1"/>
  <c r="AB1036" i="11"/>
  <c r="AD1036" i="11" s="1"/>
  <c r="AE1036" i="11" s="1"/>
  <c r="AB1073" i="11"/>
  <c r="AD1073" i="11" s="1"/>
  <c r="AE1073" i="11" s="1"/>
  <c r="AB1072" i="11"/>
  <c r="AD1072" i="11" s="1"/>
  <c r="AE1072" i="11" s="1"/>
  <c r="AB1071" i="11"/>
  <c r="AD1071" i="11" s="1"/>
  <c r="AE1071" i="11" s="1"/>
  <c r="AB1070" i="11"/>
  <c r="AD1070" i="11" s="1"/>
  <c r="AE1070" i="11" s="1"/>
  <c r="AB1069" i="11"/>
  <c r="AD1069" i="11" s="1"/>
  <c r="AE1069" i="11" s="1"/>
  <c r="AB1068" i="11"/>
  <c r="AD1068" i="11" s="1"/>
  <c r="AE1068" i="11" s="1"/>
  <c r="AB1067" i="11"/>
  <c r="AD1067" i="11" s="1"/>
  <c r="AE1067" i="11" s="1"/>
  <c r="AB1066" i="11"/>
  <c r="AD1066" i="11" s="1"/>
  <c r="AE1066" i="11" s="1"/>
  <c r="AB1065" i="11"/>
  <c r="AD1065" i="11" s="1"/>
  <c r="AE1065" i="11" s="1"/>
  <c r="AB1064" i="11"/>
  <c r="AD1064" i="11" s="1"/>
  <c r="AE1064" i="11" s="1"/>
  <c r="AB1063" i="11"/>
  <c r="AD1063" i="11" s="1"/>
  <c r="AE1063" i="11" s="1"/>
  <c r="AB1062" i="11"/>
  <c r="AD1062" i="11" s="1"/>
  <c r="AE1062" i="11" s="1"/>
  <c r="AB1061" i="11"/>
  <c r="AD1061" i="11" s="1"/>
  <c r="AE1061" i="11" s="1"/>
  <c r="AB1060" i="11"/>
  <c r="AD1060" i="11" s="1"/>
  <c r="AE1060" i="11" s="1"/>
  <c r="AB1059" i="11"/>
  <c r="AD1059" i="11" s="1"/>
  <c r="AE1059" i="11" s="1"/>
  <c r="AB1058" i="11"/>
  <c r="AD1058" i="11" s="1"/>
  <c r="AE1058" i="11" s="1"/>
  <c r="AB1057" i="11"/>
  <c r="AD1057" i="11" s="1"/>
  <c r="AE1057" i="11" s="1"/>
  <c r="AB1056" i="11"/>
  <c r="AD1056" i="11" s="1"/>
  <c r="AE1056" i="11" s="1"/>
  <c r="AB1098" i="11"/>
  <c r="AD1098" i="11" s="1"/>
  <c r="AE1098" i="11" s="1"/>
  <c r="AC1097" i="11"/>
  <c r="AB1097" i="11"/>
  <c r="AD1097" i="11" s="1"/>
  <c r="AE1097" i="11" s="1"/>
  <c r="AB1096" i="11"/>
  <c r="AD1096" i="11" s="1"/>
  <c r="AE1096" i="11" s="1"/>
  <c r="AB1093" i="11"/>
  <c r="AD1093" i="11" s="1"/>
  <c r="AE1093" i="11" s="1"/>
  <c r="AB1092" i="11"/>
  <c r="AD1092" i="11" s="1"/>
  <c r="AE1092" i="11" s="1"/>
  <c r="AB1091" i="11"/>
  <c r="AD1091" i="11" s="1"/>
  <c r="AE1091" i="11" s="1"/>
  <c r="AB1090" i="11"/>
  <c r="AD1090" i="11" s="1"/>
  <c r="AE1090" i="11" s="1"/>
  <c r="AB1089" i="11"/>
  <c r="AD1089" i="11" s="1"/>
  <c r="AE1089" i="11" s="1"/>
  <c r="AB1088" i="11"/>
  <c r="AB1087" i="11"/>
  <c r="AD1087" i="11" s="1"/>
  <c r="AE1087" i="11" s="1"/>
  <c r="AB1086" i="11"/>
  <c r="AD1086" i="11" s="1"/>
  <c r="AE1086" i="11" s="1"/>
  <c r="AB1085" i="11"/>
  <c r="AB1084" i="11"/>
  <c r="AD1084" i="11" s="1"/>
  <c r="AE1084" i="11" s="1"/>
  <c r="AB1083" i="11"/>
  <c r="AD1083" i="11" s="1"/>
  <c r="AE1083" i="11" s="1"/>
  <c r="AB1082" i="11"/>
  <c r="AB1081" i="11"/>
  <c r="AD1081" i="11" s="1"/>
  <c r="AE1081" i="11" s="1"/>
  <c r="AB1080" i="11"/>
  <c r="AD1080" i="11" s="1"/>
  <c r="AE1080" i="11" s="1"/>
  <c r="AB1079" i="11"/>
  <c r="AB1078" i="11"/>
  <c r="AD1078" i="11" s="1"/>
  <c r="AE1078" i="11" s="1"/>
  <c r="AB1077" i="11"/>
  <c r="AD1077" i="11" s="1"/>
  <c r="AE1077" i="11" s="1"/>
  <c r="AB1076" i="11"/>
  <c r="AB1118" i="11"/>
  <c r="AD1118" i="11" s="1"/>
  <c r="AE1118" i="11" s="1"/>
  <c r="AB1117" i="11"/>
  <c r="AD1117" i="11" s="1"/>
  <c r="AE1117" i="11" s="1"/>
  <c r="AB1116" i="11"/>
  <c r="AD1116" i="11" s="1"/>
  <c r="AE1116" i="11" s="1"/>
  <c r="AB1115" i="11"/>
  <c r="AD1115" i="11" s="1"/>
  <c r="AE1115" i="11" s="1"/>
  <c r="AB1114" i="11"/>
  <c r="AD1114" i="11" s="1"/>
  <c r="AE1114" i="11" s="1"/>
  <c r="AB1113" i="11"/>
  <c r="AD1113" i="11" s="1"/>
  <c r="AE1113" i="11" s="1"/>
  <c r="AB1112" i="11"/>
  <c r="AD1112" i="11" s="1"/>
  <c r="AE1112" i="11" s="1"/>
  <c r="AB1111" i="11"/>
  <c r="AD1111" i="11" s="1"/>
  <c r="AE1111" i="11" s="1"/>
  <c r="AB1110" i="11"/>
  <c r="AD1110" i="11" s="1"/>
  <c r="AE1110" i="11" s="1"/>
  <c r="AB1109" i="11"/>
  <c r="AD1109" i="11" s="1"/>
  <c r="AE1109" i="11" s="1"/>
  <c r="AB1108" i="11"/>
  <c r="AD1108" i="11" s="1"/>
  <c r="AE1108" i="11" s="1"/>
  <c r="AB1107" i="11"/>
  <c r="AD1107" i="11" s="1"/>
  <c r="AE1107" i="11" s="1"/>
  <c r="AB1106" i="11"/>
  <c r="AD1106" i="11" s="1"/>
  <c r="AE1106" i="11" s="1"/>
  <c r="AB1105" i="11"/>
  <c r="AD1105" i="11" s="1"/>
  <c r="AE1105" i="11" s="1"/>
  <c r="AB1104" i="11"/>
  <c r="AD1104" i="11" s="1"/>
  <c r="AE1104" i="11" s="1"/>
  <c r="AB1103" i="11"/>
  <c r="AD1103" i="11" s="1"/>
  <c r="AE1103" i="11" s="1"/>
  <c r="AB1102" i="11"/>
  <c r="AD1102" i="11" s="1"/>
  <c r="AE1102" i="11" s="1"/>
  <c r="AB1101" i="11"/>
  <c r="AD1101" i="11" s="1"/>
  <c r="AE1101" i="11" s="1"/>
  <c r="AB1138" i="11"/>
  <c r="AD1138" i="11" s="1"/>
  <c r="AE1138" i="11" s="1"/>
  <c r="AB1137" i="11"/>
  <c r="AD1137" i="11" s="1"/>
  <c r="AE1137" i="11" s="1"/>
  <c r="AB1136" i="11"/>
  <c r="AD1136" i="11" s="1"/>
  <c r="AE1136" i="11" s="1"/>
  <c r="AB1135" i="11"/>
  <c r="AD1135" i="11" s="1"/>
  <c r="AE1135" i="11" s="1"/>
  <c r="AB1134" i="11"/>
  <c r="AD1134" i="11" s="1"/>
  <c r="AE1134" i="11" s="1"/>
  <c r="AB1133" i="11"/>
  <c r="AD1133" i="11" s="1"/>
  <c r="AE1133" i="11" s="1"/>
  <c r="AB1132" i="11"/>
  <c r="AD1132" i="11" s="1"/>
  <c r="AE1132" i="11" s="1"/>
  <c r="AB1131" i="11"/>
  <c r="AD1131" i="11" s="1"/>
  <c r="AE1131" i="11" s="1"/>
  <c r="AB1130" i="11"/>
  <c r="AD1130" i="11" s="1"/>
  <c r="AE1130" i="11" s="1"/>
  <c r="AB1129" i="11"/>
  <c r="AD1129" i="11" s="1"/>
  <c r="AE1129" i="11" s="1"/>
  <c r="AB1128" i="11"/>
  <c r="AD1128" i="11" s="1"/>
  <c r="AE1128" i="11" s="1"/>
  <c r="AB1127" i="11"/>
  <c r="AD1127" i="11" s="1"/>
  <c r="AE1127" i="11" s="1"/>
  <c r="AB1126" i="11"/>
  <c r="AD1126" i="11" s="1"/>
  <c r="AE1126" i="11" s="1"/>
  <c r="AB1125" i="11"/>
  <c r="AD1125" i="11" s="1"/>
  <c r="AE1125" i="11" s="1"/>
  <c r="AB1124" i="11"/>
  <c r="AD1124" i="11" s="1"/>
  <c r="AE1124" i="11" s="1"/>
  <c r="AB1123" i="11"/>
  <c r="AD1123" i="11" s="1"/>
  <c r="AE1123" i="11" s="1"/>
  <c r="AB1122" i="11"/>
  <c r="AD1122" i="11" s="1"/>
  <c r="AE1122" i="11" s="1"/>
  <c r="AB1121" i="11"/>
  <c r="AD1121" i="11" s="1"/>
  <c r="AE1121" i="11" s="1"/>
  <c r="AD1158" i="11"/>
  <c r="AE1158" i="11" s="1"/>
  <c r="AB1158" i="11"/>
  <c r="AB1157" i="11"/>
  <c r="AD1157" i="11" s="1"/>
  <c r="AE1157" i="11" s="1"/>
  <c r="AB1156" i="11"/>
  <c r="AD1156" i="11" s="1"/>
  <c r="AE1156" i="11" s="1"/>
  <c r="AD1155" i="11"/>
  <c r="AE1155" i="11" s="1"/>
  <c r="AB1155" i="11"/>
  <c r="AB1154" i="11"/>
  <c r="AD1154" i="11" s="1"/>
  <c r="AE1154" i="11" s="1"/>
  <c r="AB1153" i="11"/>
  <c r="AD1153" i="11" s="1"/>
  <c r="AE1153" i="11" s="1"/>
  <c r="AD1152" i="11"/>
  <c r="AE1152" i="11" s="1"/>
  <c r="AB1152" i="11"/>
  <c r="AB1151" i="11"/>
  <c r="AD1151" i="11" s="1"/>
  <c r="AE1151" i="11" s="1"/>
  <c r="AB1150" i="11"/>
  <c r="AD1150" i="11" s="1"/>
  <c r="AE1150" i="11" s="1"/>
  <c r="AD1149" i="11"/>
  <c r="AE1149" i="11" s="1"/>
  <c r="AB1149" i="11"/>
  <c r="AB1148" i="11"/>
  <c r="AD1148" i="11" s="1"/>
  <c r="AE1148" i="11" s="1"/>
  <c r="AB1147" i="11"/>
  <c r="AD1147" i="11" s="1"/>
  <c r="AE1147" i="11" s="1"/>
  <c r="AD1146" i="11"/>
  <c r="AE1146" i="11" s="1"/>
  <c r="AB1146" i="11"/>
  <c r="AB1145" i="11"/>
  <c r="AD1145" i="11" s="1"/>
  <c r="AE1145" i="11" s="1"/>
  <c r="AB1144" i="11"/>
  <c r="AD1144" i="11" s="1"/>
  <c r="AE1144" i="11" s="1"/>
  <c r="AD1143" i="11"/>
  <c r="AE1143" i="11" s="1"/>
  <c r="AB1143" i="11"/>
  <c r="AB1142" i="11"/>
  <c r="AD1142" i="11" s="1"/>
  <c r="AE1142" i="11" s="1"/>
  <c r="AB1141" i="11"/>
  <c r="AD1141" i="11" s="1"/>
  <c r="AE1141" i="11" s="1"/>
  <c r="AB1178" i="11"/>
  <c r="AD1178" i="11" s="1"/>
  <c r="AE1178" i="11" s="1"/>
  <c r="AB1177" i="11"/>
  <c r="AD1177" i="11" s="1"/>
  <c r="AE1177" i="11" s="1"/>
  <c r="AB1176" i="11"/>
  <c r="AD1176" i="11" s="1"/>
  <c r="AE1176" i="11" s="1"/>
  <c r="AB1175" i="11"/>
  <c r="AD1175" i="11" s="1"/>
  <c r="AE1175" i="11" s="1"/>
  <c r="AB1174" i="11"/>
  <c r="AD1174" i="11" s="1"/>
  <c r="AE1174" i="11" s="1"/>
  <c r="AB1173" i="11"/>
  <c r="AD1173" i="11" s="1"/>
  <c r="AE1173" i="11" s="1"/>
  <c r="AB1172" i="11"/>
  <c r="AD1172" i="11" s="1"/>
  <c r="AE1172" i="11" s="1"/>
  <c r="AB1171" i="11"/>
  <c r="AD1171" i="11" s="1"/>
  <c r="AE1171" i="11" s="1"/>
  <c r="AB1170" i="11"/>
  <c r="AD1170" i="11" s="1"/>
  <c r="AE1170" i="11" s="1"/>
  <c r="AB1169" i="11"/>
  <c r="AD1169" i="11" s="1"/>
  <c r="AE1169" i="11" s="1"/>
  <c r="AB1168" i="11"/>
  <c r="AD1168" i="11" s="1"/>
  <c r="AE1168" i="11" s="1"/>
  <c r="AB1167" i="11"/>
  <c r="AD1167" i="11" s="1"/>
  <c r="AE1167" i="11" s="1"/>
  <c r="AB1166" i="11"/>
  <c r="AD1166" i="11" s="1"/>
  <c r="AE1166" i="11" s="1"/>
  <c r="AB1165" i="11"/>
  <c r="AD1165" i="11" s="1"/>
  <c r="AE1165" i="11" s="1"/>
  <c r="AB1164" i="11"/>
  <c r="AD1164" i="11" s="1"/>
  <c r="AE1164" i="11" s="1"/>
  <c r="AB1163" i="11"/>
  <c r="AD1163" i="11" s="1"/>
  <c r="AE1163" i="11" s="1"/>
  <c r="AB1162" i="11"/>
  <c r="AD1162" i="11" s="1"/>
  <c r="AE1162" i="11" s="1"/>
  <c r="AB1161" i="11"/>
  <c r="AD1161" i="11" s="1"/>
  <c r="AE1161" i="11" s="1"/>
  <c r="AB1198" i="11"/>
  <c r="AD1198" i="11" s="1"/>
  <c r="AE1198" i="11" s="1"/>
  <c r="AB1197" i="11"/>
  <c r="AD1197" i="11" s="1"/>
  <c r="AE1197" i="11" s="1"/>
  <c r="AB1196" i="11"/>
  <c r="AB1195" i="11"/>
  <c r="AD1195" i="11" s="1"/>
  <c r="AE1195" i="11" s="1"/>
  <c r="AB1194" i="11"/>
  <c r="AD1194" i="11" s="1"/>
  <c r="AE1194" i="11" s="1"/>
  <c r="AB1193" i="11"/>
  <c r="AD1192" i="11"/>
  <c r="AE1192" i="11" s="1"/>
  <c r="AB1192" i="11"/>
  <c r="AB1191" i="11"/>
  <c r="AD1191" i="11" s="1"/>
  <c r="AE1191" i="11" s="1"/>
  <c r="AB1190" i="11"/>
  <c r="AD1189" i="11"/>
  <c r="AE1189" i="11" s="1"/>
  <c r="AB1189" i="11"/>
  <c r="AB1188" i="11"/>
  <c r="AD1188" i="11" s="1"/>
  <c r="AE1188" i="11" s="1"/>
  <c r="AB1187" i="11"/>
  <c r="AD1186" i="11"/>
  <c r="AE1186" i="11" s="1"/>
  <c r="AB1186" i="11"/>
  <c r="AB1185" i="11"/>
  <c r="AD1185" i="11" s="1"/>
  <c r="AE1185" i="11" s="1"/>
  <c r="AB1184" i="11"/>
  <c r="AD1183" i="11"/>
  <c r="AE1183" i="11" s="1"/>
  <c r="AB1183" i="11"/>
  <c r="AB1182" i="11"/>
  <c r="AD1182" i="11" s="1"/>
  <c r="AE1182" i="11" s="1"/>
  <c r="AB1181" i="11"/>
  <c r="AB1218" i="11"/>
  <c r="AD1218" i="11" s="1"/>
  <c r="AE1218" i="11" s="1"/>
  <c r="AB1217" i="11"/>
  <c r="AD1217" i="11" s="1"/>
  <c r="AE1217" i="11" s="1"/>
  <c r="AB1216" i="11"/>
  <c r="AD1216" i="11" s="1"/>
  <c r="AE1216" i="11" s="1"/>
  <c r="AB1215" i="11"/>
  <c r="AD1215" i="11" s="1"/>
  <c r="AE1215" i="11" s="1"/>
  <c r="AB1214" i="11"/>
  <c r="AD1214" i="11" s="1"/>
  <c r="AE1214" i="11" s="1"/>
  <c r="AB1213" i="11"/>
  <c r="AD1213" i="11" s="1"/>
  <c r="AE1213" i="11" s="1"/>
  <c r="AB1212" i="11"/>
  <c r="AD1212" i="11" s="1"/>
  <c r="AE1212" i="11" s="1"/>
  <c r="AB1211" i="11"/>
  <c r="AD1211" i="11" s="1"/>
  <c r="AE1211" i="11" s="1"/>
  <c r="AB1210" i="11"/>
  <c r="AB1209" i="11"/>
  <c r="AD1209" i="11" s="1"/>
  <c r="AE1209" i="11" s="1"/>
  <c r="AB1208" i="11"/>
  <c r="AD1208" i="11" s="1"/>
  <c r="AE1208" i="11" s="1"/>
  <c r="AB1207" i="11"/>
  <c r="AB1206" i="11"/>
  <c r="AD1206" i="11" s="1"/>
  <c r="AE1206" i="11" s="1"/>
  <c r="AB1205" i="11"/>
  <c r="AD1205" i="11" s="1"/>
  <c r="AE1205" i="11" s="1"/>
  <c r="AB1204" i="11"/>
  <c r="AB1203" i="11"/>
  <c r="AD1203" i="11" s="1"/>
  <c r="AE1203" i="11" s="1"/>
  <c r="AB1202" i="11"/>
  <c r="AD1202" i="11" s="1"/>
  <c r="AE1202" i="11" s="1"/>
  <c r="AB1201" i="11"/>
  <c r="AB1243" i="11"/>
  <c r="AD1243" i="11" s="1"/>
  <c r="AE1243" i="11" s="1"/>
  <c r="AB1242" i="11"/>
  <c r="AD1242" i="11" s="1"/>
  <c r="AE1242" i="11" s="1"/>
  <c r="AB1241" i="11"/>
  <c r="AD1241" i="11" s="1"/>
  <c r="AE1241" i="11" s="1"/>
  <c r="AB1238" i="11"/>
  <c r="AD1238" i="11" s="1"/>
  <c r="AE1238" i="11" s="1"/>
  <c r="AD1237" i="11"/>
  <c r="AE1237" i="11" s="1"/>
  <c r="AB1237" i="11"/>
  <c r="AB1236" i="11"/>
  <c r="AD1236" i="11" s="1"/>
  <c r="AE1236" i="11" s="1"/>
  <c r="AB1235" i="11"/>
  <c r="AD1235" i="11" s="1"/>
  <c r="AE1235" i="11" s="1"/>
  <c r="AD1234" i="11"/>
  <c r="AE1234" i="11" s="1"/>
  <c r="AB1234" i="11"/>
  <c r="AB1233" i="11"/>
  <c r="AB1232" i="11"/>
  <c r="AD1232" i="11" s="1"/>
  <c r="AE1232" i="11" s="1"/>
  <c r="AD1231" i="11"/>
  <c r="AE1231" i="11" s="1"/>
  <c r="AB1231" i="11"/>
  <c r="AB1230" i="11"/>
  <c r="AB1229" i="11"/>
  <c r="AD1229" i="11" s="1"/>
  <c r="AE1229" i="11" s="1"/>
  <c r="AD1228" i="11"/>
  <c r="AE1228" i="11" s="1"/>
  <c r="AB1228" i="11"/>
  <c r="AB1227" i="11"/>
  <c r="AB1226" i="11"/>
  <c r="AD1226" i="11" s="1"/>
  <c r="AE1226" i="11" s="1"/>
  <c r="AD1225" i="11"/>
  <c r="AE1225" i="11" s="1"/>
  <c r="AB1225" i="11"/>
  <c r="AB1224" i="11"/>
  <c r="AD1224" i="11" s="1"/>
  <c r="AE1224" i="11" s="1"/>
  <c r="AB1223" i="11"/>
  <c r="AD1223" i="11" s="1"/>
  <c r="AE1223" i="11" s="1"/>
  <c r="AD1222" i="11"/>
  <c r="AE1222" i="11" s="1"/>
  <c r="AB1222" i="11"/>
  <c r="AB1221" i="11"/>
  <c r="AD1221" i="11" s="1"/>
  <c r="AE1221" i="11" s="1"/>
  <c r="AB1263" i="11"/>
  <c r="AD1263" i="11" s="1"/>
  <c r="AE1263" i="11" s="1"/>
  <c r="AB1262" i="11"/>
  <c r="AD1262" i="11" s="1"/>
  <c r="AE1262" i="11" s="1"/>
  <c r="AB1261" i="11"/>
  <c r="AD1261" i="11" s="1"/>
  <c r="AE1261" i="11" s="1"/>
  <c r="AB1260" i="11"/>
  <c r="AD1260" i="11" s="1"/>
  <c r="AE1260" i="11" s="1"/>
  <c r="AB1259" i="11"/>
  <c r="AD1259" i="11" s="1"/>
  <c r="AE1259" i="11" s="1"/>
  <c r="AB1258" i="11"/>
  <c r="AD1258" i="11" s="1"/>
  <c r="AE1258" i="11" s="1"/>
  <c r="AB1257" i="11"/>
  <c r="AD1257" i="11" s="1"/>
  <c r="AE1257" i="11" s="1"/>
  <c r="AB1256" i="11"/>
  <c r="AD1256" i="11" s="1"/>
  <c r="AE1256" i="11" s="1"/>
  <c r="AB1255" i="11"/>
  <c r="AD1255" i="11" s="1"/>
  <c r="AE1255" i="11" s="1"/>
  <c r="AB1254" i="11"/>
  <c r="AD1254" i="11" s="1"/>
  <c r="AE1254" i="11" s="1"/>
  <c r="AB1253" i="11"/>
  <c r="AD1253" i="11" s="1"/>
  <c r="AE1253" i="11" s="1"/>
  <c r="AB1252" i="11"/>
  <c r="AD1252" i="11" s="1"/>
  <c r="AE1252" i="11" s="1"/>
  <c r="AB1251" i="11"/>
  <c r="AD1251" i="11" s="1"/>
  <c r="AE1251" i="11" s="1"/>
  <c r="AB1250" i="11"/>
  <c r="AD1250" i="11" s="1"/>
  <c r="AE1250" i="11" s="1"/>
  <c r="AB1249" i="11"/>
  <c r="AD1249" i="11" s="1"/>
  <c r="AE1249" i="11" s="1"/>
  <c r="AB1248" i="11"/>
  <c r="AD1248" i="11" s="1"/>
  <c r="AE1248" i="11" s="1"/>
  <c r="AB1247" i="11"/>
  <c r="AD1247" i="11" s="1"/>
  <c r="AE1247" i="11" s="1"/>
  <c r="AB1246" i="11"/>
  <c r="AD1246" i="11" s="1"/>
  <c r="AE1246" i="11" s="1"/>
  <c r="AB1283" i="11"/>
  <c r="AD1283" i="11" s="1"/>
  <c r="AE1283" i="11" s="1"/>
  <c r="AB1282" i="11"/>
  <c r="AD1282" i="11" s="1"/>
  <c r="AE1282" i="11" s="1"/>
  <c r="AB1281" i="11"/>
  <c r="AD1281" i="11" s="1"/>
  <c r="AE1281" i="11" s="1"/>
  <c r="AB1280" i="11"/>
  <c r="AD1280" i="11" s="1"/>
  <c r="AE1280" i="11" s="1"/>
  <c r="AB1279" i="11"/>
  <c r="AD1279" i="11" s="1"/>
  <c r="AE1279" i="11" s="1"/>
  <c r="AB1278" i="11"/>
  <c r="AD1278" i="11" s="1"/>
  <c r="AE1278" i="11" s="1"/>
  <c r="AB1277" i="11"/>
  <c r="AD1277" i="11" s="1"/>
  <c r="AE1277" i="11" s="1"/>
  <c r="AB1276" i="11"/>
  <c r="AD1276" i="11" s="1"/>
  <c r="AE1276" i="11" s="1"/>
  <c r="AB1275" i="11"/>
  <c r="AD1275" i="11" s="1"/>
  <c r="AE1275" i="11" s="1"/>
  <c r="AB1274" i="11"/>
  <c r="AD1274" i="11" s="1"/>
  <c r="AE1274" i="11" s="1"/>
  <c r="AB1273" i="11"/>
  <c r="AD1273" i="11" s="1"/>
  <c r="AE1273" i="11" s="1"/>
  <c r="AB1272" i="11"/>
  <c r="AD1272" i="11" s="1"/>
  <c r="AE1272" i="11" s="1"/>
  <c r="AB1271" i="11"/>
  <c r="AD1271" i="11" s="1"/>
  <c r="AE1271" i="11" s="1"/>
  <c r="AB1270" i="11"/>
  <c r="AD1270" i="11" s="1"/>
  <c r="AE1270" i="11" s="1"/>
  <c r="AB1269" i="11"/>
  <c r="AD1269" i="11" s="1"/>
  <c r="AE1269" i="11" s="1"/>
  <c r="AB1268" i="11"/>
  <c r="AD1268" i="11" s="1"/>
  <c r="AE1268" i="11" s="1"/>
  <c r="AB1267" i="11"/>
  <c r="AD1267" i="11" s="1"/>
  <c r="AE1267" i="11" s="1"/>
  <c r="AB1266" i="11"/>
  <c r="AD1266" i="11" s="1"/>
  <c r="AE1266" i="11" s="1"/>
  <c r="AB1303" i="11"/>
  <c r="AD1303" i="11" s="1"/>
  <c r="AE1303" i="11" s="1"/>
  <c r="AB1302" i="11"/>
  <c r="AD1302" i="11" s="1"/>
  <c r="AE1302" i="11" s="1"/>
  <c r="AB1301" i="11"/>
  <c r="AD1301" i="11" s="1"/>
  <c r="AE1301" i="11" s="1"/>
  <c r="AB1300" i="11"/>
  <c r="AD1300" i="11" s="1"/>
  <c r="AE1300" i="11" s="1"/>
  <c r="AB1299" i="11"/>
  <c r="AD1299" i="11" s="1"/>
  <c r="AE1299" i="11" s="1"/>
  <c r="AB1298" i="11"/>
  <c r="AD1298" i="11" s="1"/>
  <c r="AE1298" i="11" s="1"/>
  <c r="AB1297" i="11"/>
  <c r="AD1297" i="11" s="1"/>
  <c r="AE1297" i="11" s="1"/>
  <c r="AB1296" i="11"/>
  <c r="AD1296" i="11" s="1"/>
  <c r="AE1296" i="11" s="1"/>
  <c r="AB1295" i="11"/>
  <c r="AD1295" i="11" s="1"/>
  <c r="AE1295" i="11" s="1"/>
  <c r="AB1294" i="11"/>
  <c r="AD1294" i="11" s="1"/>
  <c r="AE1294" i="11" s="1"/>
  <c r="AB1293" i="11"/>
  <c r="AD1293" i="11" s="1"/>
  <c r="AE1293" i="11" s="1"/>
  <c r="AB1292" i="11"/>
  <c r="AD1292" i="11" s="1"/>
  <c r="AE1292" i="11" s="1"/>
  <c r="AB1291" i="11"/>
  <c r="AD1291" i="11" s="1"/>
  <c r="AE1291" i="11" s="1"/>
  <c r="AB1290" i="11"/>
  <c r="AD1290" i="11" s="1"/>
  <c r="AE1290" i="11" s="1"/>
  <c r="AB1289" i="11"/>
  <c r="AD1289" i="11" s="1"/>
  <c r="AE1289" i="11" s="1"/>
  <c r="AB1288" i="11"/>
  <c r="AD1288" i="11" s="1"/>
  <c r="AE1288" i="11" s="1"/>
  <c r="AB1287" i="11"/>
  <c r="AD1287" i="11" s="1"/>
  <c r="AE1287" i="11" s="1"/>
  <c r="AB1286" i="11"/>
  <c r="AD1286" i="11" s="1"/>
  <c r="AE1286" i="11" s="1"/>
  <c r="AB1323" i="11"/>
  <c r="AD1323" i="11" s="1"/>
  <c r="AE1323" i="11" s="1"/>
  <c r="AB1322" i="11"/>
  <c r="AD1322" i="11" s="1"/>
  <c r="AE1322" i="11" s="1"/>
  <c r="AB1321" i="11"/>
  <c r="AD1321" i="11" s="1"/>
  <c r="AE1321" i="11" s="1"/>
  <c r="AB1320" i="11"/>
  <c r="AD1320" i="11" s="1"/>
  <c r="AE1320" i="11" s="1"/>
  <c r="AB1319" i="11"/>
  <c r="AD1319" i="11" s="1"/>
  <c r="AE1319" i="11" s="1"/>
  <c r="AB1318" i="11"/>
  <c r="AD1318" i="11" s="1"/>
  <c r="AE1318" i="11" s="1"/>
  <c r="AB1317" i="11"/>
  <c r="AD1317" i="11" s="1"/>
  <c r="AE1317" i="11" s="1"/>
  <c r="AB1316" i="11"/>
  <c r="AD1316" i="11" s="1"/>
  <c r="AE1316" i="11" s="1"/>
  <c r="AB1315" i="11"/>
  <c r="AD1315" i="11" s="1"/>
  <c r="AE1315" i="11" s="1"/>
  <c r="AB1314" i="11"/>
  <c r="AD1314" i="11" s="1"/>
  <c r="AE1314" i="11" s="1"/>
  <c r="AB1313" i="11"/>
  <c r="AD1313" i="11" s="1"/>
  <c r="AE1313" i="11" s="1"/>
  <c r="AB1312" i="11"/>
  <c r="AD1312" i="11" s="1"/>
  <c r="AE1312" i="11" s="1"/>
  <c r="AB1311" i="11"/>
  <c r="AD1311" i="11" s="1"/>
  <c r="AE1311" i="11" s="1"/>
  <c r="AB1310" i="11"/>
  <c r="AD1310" i="11" s="1"/>
  <c r="AE1310" i="11" s="1"/>
  <c r="AB1309" i="11"/>
  <c r="AD1309" i="11" s="1"/>
  <c r="AE1309" i="11" s="1"/>
  <c r="AB1308" i="11"/>
  <c r="AD1308" i="11" s="1"/>
  <c r="AE1308" i="11" s="1"/>
  <c r="AB1307" i="11"/>
  <c r="AD1307" i="11" s="1"/>
  <c r="AE1307" i="11" s="1"/>
  <c r="AB1306" i="11"/>
  <c r="AD1306" i="11" s="1"/>
  <c r="AE1306" i="11" s="1"/>
  <c r="AB1343" i="11"/>
  <c r="AD1343" i="11" s="1"/>
  <c r="AE1343" i="11" s="1"/>
  <c r="AB1342" i="11"/>
  <c r="AD1342" i="11" s="1"/>
  <c r="AE1342" i="11" s="1"/>
  <c r="AB1341" i="11"/>
  <c r="AD1341" i="11" s="1"/>
  <c r="AE1341" i="11" s="1"/>
  <c r="AB1340" i="11"/>
  <c r="AD1340" i="11" s="1"/>
  <c r="AE1340" i="11" s="1"/>
  <c r="AB1339" i="11"/>
  <c r="AD1339" i="11" s="1"/>
  <c r="AE1339" i="11" s="1"/>
  <c r="AB1338" i="11"/>
  <c r="AD1338" i="11" s="1"/>
  <c r="AE1338" i="11" s="1"/>
  <c r="AB1337" i="11"/>
  <c r="AD1337" i="11" s="1"/>
  <c r="AE1337" i="11" s="1"/>
  <c r="AB1336" i="11"/>
  <c r="AD1336" i="11" s="1"/>
  <c r="AE1336" i="11" s="1"/>
  <c r="AB1335" i="11"/>
  <c r="AD1335" i="11" s="1"/>
  <c r="AE1335" i="11" s="1"/>
  <c r="AB1334" i="11"/>
  <c r="AD1334" i="11" s="1"/>
  <c r="AE1334" i="11" s="1"/>
  <c r="AB1333" i="11"/>
  <c r="AD1333" i="11" s="1"/>
  <c r="AE1333" i="11" s="1"/>
  <c r="AB1332" i="11"/>
  <c r="AD1332" i="11" s="1"/>
  <c r="AE1332" i="11" s="1"/>
  <c r="AB1331" i="11"/>
  <c r="AD1331" i="11" s="1"/>
  <c r="AE1331" i="11" s="1"/>
  <c r="AB1330" i="11"/>
  <c r="AD1330" i="11" s="1"/>
  <c r="AE1330" i="11" s="1"/>
  <c r="AB1329" i="11"/>
  <c r="AD1329" i="11" s="1"/>
  <c r="AE1329" i="11" s="1"/>
  <c r="AB1328" i="11"/>
  <c r="AD1328" i="11" s="1"/>
  <c r="AE1328" i="11" s="1"/>
  <c r="AB1327" i="11"/>
  <c r="AD1327" i="11" s="1"/>
  <c r="AE1327" i="11" s="1"/>
  <c r="AB1326" i="11"/>
  <c r="AD1326" i="11" s="1"/>
  <c r="AE1326" i="11" s="1"/>
  <c r="AB1363" i="11"/>
  <c r="AD1363" i="11" s="1"/>
  <c r="AE1363" i="11" s="1"/>
  <c r="AB1362" i="11"/>
  <c r="AD1362" i="11" s="1"/>
  <c r="AE1362" i="11" s="1"/>
  <c r="AB1361" i="11"/>
  <c r="AD1361" i="11" s="1"/>
  <c r="AE1361" i="11" s="1"/>
  <c r="AB1360" i="11"/>
  <c r="AD1360" i="11" s="1"/>
  <c r="AE1360" i="11" s="1"/>
  <c r="AB1359" i="11"/>
  <c r="AD1359" i="11" s="1"/>
  <c r="AE1359" i="11" s="1"/>
  <c r="AB1358" i="11"/>
  <c r="AD1358" i="11" s="1"/>
  <c r="AE1358" i="11" s="1"/>
  <c r="AB1357" i="11"/>
  <c r="AD1357" i="11" s="1"/>
  <c r="AE1357" i="11" s="1"/>
  <c r="AB1356" i="11"/>
  <c r="AD1356" i="11" s="1"/>
  <c r="AE1356" i="11" s="1"/>
  <c r="AB1355" i="11"/>
  <c r="AD1355" i="11" s="1"/>
  <c r="AE1355" i="11" s="1"/>
  <c r="AB1354" i="11"/>
  <c r="AD1354" i="11" s="1"/>
  <c r="AE1354" i="11" s="1"/>
  <c r="AB1353" i="11"/>
  <c r="AD1353" i="11" s="1"/>
  <c r="AE1353" i="11" s="1"/>
  <c r="AB1352" i="11"/>
  <c r="AD1352" i="11" s="1"/>
  <c r="AE1352" i="11" s="1"/>
  <c r="AB1351" i="11"/>
  <c r="AD1351" i="11" s="1"/>
  <c r="AE1351" i="11" s="1"/>
  <c r="AB1350" i="11"/>
  <c r="AD1350" i="11" s="1"/>
  <c r="AE1350" i="11" s="1"/>
  <c r="AB1349" i="11"/>
  <c r="AD1349" i="11" s="1"/>
  <c r="AE1349" i="11" s="1"/>
  <c r="AB1348" i="11"/>
  <c r="AD1348" i="11" s="1"/>
  <c r="AE1348" i="11" s="1"/>
  <c r="AB1347" i="11"/>
  <c r="AD1347" i="11" s="1"/>
  <c r="AE1347" i="11" s="1"/>
  <c r="AB1346" i="11"/>
  <c r="AD1346" i="11" s="1"/>
  <c r="AE1346" i="11" s="1"/>
  <c r="AB1383" i="11"/>
  <c r="AD1383" i="11" s="1"/>
  <c r="AE1383" i="11" s="1"/>
  <c r="AB1382" i="11"/>
  <c r="AD1382" i="11" s="1"/>
  <c r="AE1382" i="11" s="1"/>
  <c r="AB1381" i="11"/>
  <c r="AD1381" i="11" s="1"/>
  <c r="AE1381" i="11" s="1"/>
  <c r="AB1380" i="11"/>
  <c r="AD1380" i="11" s="1"/>
  <c r="AE1380" i="11" s="1"/>
  <c r="AB1379" i="11"/>
  <c r="AD1379" i="11" s="1"/>
  <c r="AE1379" i="11" s="1"/>
  <c r="AB1378" i="11"/>
  <c r="AD1378" i="11" s="1"/>
  <c r="AE1378" i="11" s="1"/>
  <c r="AB1377" i="11"/>
  <c r="AD1377" i="11" s="1"/>
  <c r="AE1377" i="11" s="1"/>
  <c r="AB1376" i="11"/>
  <c r="AD1376" i="11" s="1"/>
  <c r="AE1376" i="11" s="1"/>
  <c r="AB1375" i="11"/>
  <c r="AD1375" i="11" s="1"/>
  <c r="AE1375" i="11" s="1"/>
  <c r="AB1374" i="11"/>
  <c r="AD1374" i="11" s="1"/>
  <c r="AE1374" i="11" s="1"/>
  <c r="AB1373" i="11"/>
  <c r="AD1373" i="11" s="1"/>
  <c r="AE1373" i="11" s="1"/>
  <c r="AB1372" i="11"/>
  <c r="AD1372" i="11" s="1"/>
  <c r="AE1372" i="11" s="1"/>
  <c r="AB1371" i="11"/>
  <c r="AD1371" i="11" s="1"/>
  <c r="AE1371" i="11" s="1"/>
  <c r="AB1370" i="11"/>
  <c r="AD1370" i="11" s="1"/>
  <c r="AE1370" i="11" s="1"/>
  <c r="AB1369" i="11"/>
  <c r="AD1369" i="11" s="1"/>
  <c r="AE1369" i="11" s="1"/>
  <c r="AB1368" i="11"/>
  <c r="AD1368" i="11" s="1"/>
  <c r="AE1368" i="11" s="1"/>
  <c r="AB1367" i="11"/>
  <c r="AD1367" i="11" s="1"/>
  <c r="AE1367" i="11" s="1"/>
  <c r="AB1366" i="11"/>
  <c r="AD1366" i="11" s="1"/>
  <c r="AE1366" i="11" s="1"/>
  <c r="Z1366" i="11"/>
  <c r="W1366" i="11"/>
  <c r="X1366" i="11" s="1"/>
  <c r="O1366" i="11"/>
  <c r="K1366" i="11"/>
  <c r="V1366" i="11" s="1"/>
  <c r="B1366" i="11" s="1"/>
  <c r="I1366" i="11"/>
  <c r="U1366" i="11" s="1"/>
  <c r="F1366" i="11"/>
  <c r="E1366" i="11"/>
  <c r="AA1595" i="11"/>
  <c r="Z1595" i="11"/>
  <c r="X1595" i="11"/>
  <c r="W1595" i="11"/>
  <c r="U1595" i="11"/>
  <c r="F1595" i="11" s="1"/>
  <c r="O1595" i="11"/>
  <c r="K1595" i="11"/>
  <c r="I1595" i="11"/>
  <c r="E1595" i="11"/>
  <c r="AA1594" i="11"/>
  <c r="Z1594" i="11"/>
  <c r="X1594" i="11"/>
  <c r="W1594" i="11"/>
  <c r="U1594" i="11"/>
  <c r="F1594" i="11" s="1"/>
  <c r="O1594" i="11"/>
  <c r="K1594" i="11"/>
  <c r="I1594" i="11"/>
  <c r="E1594" i="11"/>
  <c r="AA1593" i="11"/>
  <c r="Z1593" i="11"/>
  <c r="X1593" i="11"/>
  <c r="W1593" i="11"/>
  <c r="U1593" i="11"/>
  <c r="F1593" i="11" s="1"/>
  <c r="O1593" i="11"/>
  <c r="K1593" i="11"/>
  <c r="I1593" i="11"/>
  <c r="E1593" i="11"/>
  <c r="AA1618" i="11"/>
  <c r="Z1618" i="11"/>
  <c r="X1618" i="11"/>
  <c r="W1618" i="11"/>
  <c r="U1618" i="11"/>
  <c r="F1618" i="11" s="1"/>
  <c r="O1618" i="11"/>
  <c r="K1618" i="11"/>
  <c r="I1618" i="11"/>
  <c r="E1618" i="11"/>
  <c r="AA1617" i="11"/>
  <c r="Z1617" i="11"/>
  <c r="X1617" i="11"/>
  <c r="W1617" i="11"/>
  <c r="U1617" i="11"/>
  <c r="O1617" i="11"/>
  <c r="K1617" i="11"/>
  <c r="V1617" i="11" s="1"/>
  <c r="B1617" i="11" s="1"/>
  <c r="I1617" i="11"/>
  <c r="F1617" i="11"/>
  <c r="E1617" i="11"/>
  <c r="AA1616" i="11"/>
  <c r="Z1616" i="11"/>
  <c r="X1616" i="11"/>
  <c r="W1616" i="11"/>
  <c r="U1616" i="11"/>
  <c r="O1616" i="11"/>
  <c r="K1616" i="11"/>
  <c r="I1616" i="11"/>
  <c r="F1616" i="11"/>
  <c r="E1616" i="11"/>
  <c r="Z2370" i="11"/>
  <c r="W2370" i="11"/>
  <c r="O2370" i="11"/>
  <c r="K2370" i="11"/>
  <c r="V2370" i="11" s="1"/>
  <c r="I2370" i="11"/>
  <c r="U2370" i="11" s="1"/>
  <c r="F2370" i="11"/>
  <c r="E2370" i="11"/>
  <c r="Z2367" i="11"/>
  <c r="W2367" i="11"/>
  <c r="O2367" i="11"/>
  <c r="K2367" i="11"/>
  <c r="V2367" i="11" s="1"/>
  <c r="I2367" i="11"/>
  <c r="U2367" i="11" s="1"/>
  <c r="F2367" i="11"/>
  <c r="E2367" i="11"/>
  <c r="Z2368" i="11"/>
  <c r="W2368" i="11"/>
  <c r="O2368" i="11"/>
  <c r="K2368" i="11"/>
  <c r="V2368" i="11" s="1"/>
  <c r="I2368" i="11"/>
  <c r="U2368" i="11" s="1"/>
  <c r="F2368" i="11"/>
  <c r="E2368" i="11"/>
  <c r="AA2563" i="11"/>
  <c r="Z2563" i="11"/>
  <c r="W2563" i="11"/>
  <c r="K2563" i="11"/>
  <c r="V2563" i="11" s="1"/>
  <c r="I2563" i="11"/>
  <c r="U2563" i="11" s="1"/>
  <c r="E2563" i="11"/>
  <c r="AA2560" i="11"/>
  <c r="Z2560" i="11"/>
  <c r="W2560" i="11"/>
  <c r="F2560" i="11" s="1"/>
  <c r="K2560" i="11"/>
  <c r="V2560" i="11" s="1"/>
  <c r="I2560" i="11"/>
  <c r="U2560" i="11" s="1"/>
  <c r="E2560" i="11"/>
  <c r="AA2561" i="11"/>
  <c r="Z2561" i="11"/>
  <c r="W2561" i="11"/>
  <c r="K2561" i="11"/>
  <c r="V2561" i="11" s="1"/>
  <c r="I2561" i="11"/>
  <c r="U2561" i="11" s="1"/>
  <c r="E2561" i="11"/>
  <c r="AA2543" i="11"/>
  <c r="Z2543" i="11"/>
  <c r="X2543" i="11"/>
  <c r="W2543" i="11"/>
  <c r="U2543" i="11"/>
  <c r="K2543" i="11"/>
  <c r="I2543" i="11"/>
  <c r="E2543" i="11"/>
  <c r="AA2540" i="11"/>
  <c r="Z2540" i="11"/>
  <c r="X2540" i="11"/>
  <c r="W2540" i="11"/>
  <c r="U2540" i="11"/>
  <c r="K2540" i="11"/>
  <c r="I2540" i="11"/>
  <c r="E2540" i="11"/>
  <c r="AA2541" i="11"/>
  <c r="Z2541" i="11"/>
  <c r="X2541" i="11"/>
  <c r="W2541" i="11"/>
  <c r="U2541" i="11"/>
  <c r="K2541" i="11"/>
  <c r="I2541" i="11"/>
  <c r="E2541" i="11"/>
  <c r="AA2515" i="11"/>
  <c r="Z2515" i="11"/>
  <c r="X2515" i="11"/>
  <c r="W2515" i="11"/>
  <c r="U2515" i="11"/>
  <c r="K2515" i="11"/>
  <c r="I2515" i="11"/>
  <c r="E2515" i="11"/>
  <c r="AA2512" i="11"/>
  <c r="Z2512" i="11"/>
  <c r="X2512" i="11"/>
  <c r="W2512" i="11"/>
  <c r="U2512" i="11"/>
  <c r="K2512" i="11"/>
  <c r="I2512" i="11"/>
  <c r="E2512" i="11"/>
  <c r="AA2513" i="11"/>
  <c r="Z2513" i="11"/>
  <c r="X2513" i="11"/>
  <c r="W2513" i="11"/>
  <c r="U2513" i="11"/>
  <c r="F2513" i="11" s="1"/>
  <c r="K2513" i="11"/>
  <c r="I2513" i="11"/>
  <c r="E2513" i="11"/>
  <c r="Z2495" i="11"/>
  <c r="W2495" i="11"/>
  <c r="O2495" i="11"/>
  <c r="K2495" i="11"/>
  <c r="V2495" i="11" s="1"/>
  <c r="I2495" i="11"/>
  <c r="U2495" i="11" s="1"/>
  <c r="F2495" i="11"/>
  <c r="E2495" i="11"/>
  <c r="Z2492" i="11"/>
  <c r="W2492" i="11"/>
  <c r="O2492" i="11"/>
  <c r="K2492" i="11"/>
  <c r="V2492" i="11" s="1"/>
  <c r="I2492" i="11"/>
  <c r="U2492" i="11" s="1"/>
  <c r="F2492" i="11"/>
  <c r="E2492" i="11"/>
  <c r="Z2493" i="11"/>
  <c r="W2493" i="11"/>
  <c r="O2493" i="11"/>
  <c r="K2493" i="11"/>
  <c r="V2493" i="11" s="1"/>
  <c r="I2493" i="11"/>
  <c r="U2493" i="11" s="1"/>
  <c r="F2493" i="11"/>
  <c r="E2493" i="11"/>
  <c r="Z2489" i="11"/>
  <c r="X2489" i="11"/>
  <c r="W2489" i="11"/>
  <c r="U2489" i="11"/>
  <c r="O2489" i="11"/>
  <c r="K2489" i="11"/>
  <c r="I2489" i="11"/>
  <c r="F2489" i="11"/>
  <c r="E2489" i="11"/>
  <c r="Z2488" i="11"/>
  <c r="X2488" i="11"/>
  <c r="W2488" i="11"/>
  <c r="U2488" i="11"/>
  <c r="O2488" i="11"/>
  <c r="K2488" i="11"/>
  <c r="I2488" i="11"/>
  <c r="F2488" i="11"/>
  <c r="E2488" i="11"/>
  <c r="Z2487" i="11"/>
  <c r="X2487" i="11"/>
  <c r="W2487" i="11"/>
  <c r="U2487" i="11"/>
  <c r="O2487" i="11"/>
  <c r="K2487" i="11"/>
  <c r="I2487" i="11"/>
  <c r="F2487" i="11"/>
  <c r="E2487" i="11"/>
  <c r="Z2486" i="11"/>
  <c r="X2486" i="11"/>
  <c r="W2486" i="11"/>
  <c r="U2486" i="11"/>
  <c r="O2486" i="11"/>
  <c r="K2486" i="11"/>
  <c r="I2486" i="11"/>
  <c r="F2486" i="11"/>
  <c r="E2486" i="11"/>
  <c r="Z2485" i="11"/>
  <c r="X2485" i="11"/>
  <c r="W2485" i="11"/>
  <c r="U2485" i="11"/>
  <c r="O2485" i="11"/>
  <c r="K2485" i="11"/>
  <c r="I2485" i="11"/>
  <c r="F2485" i="11"/>
  <c r="E2485" i="11"/>
  <c r="Z2484" i="11"/>
  <c r="X2484" i="11"/>
  <c r="W2484" i="11"/>
  <c r="U2484" i="11"/>
  <c r="O2484" i="11"/>
  <c r="K2484" i="11"/>
  <c r="I2484" i="11"/>
  <c r="F2484" i="11"/>
  <c r="E2484" i="11"/>
  <c r="Z2483" i="11"/>
  <c r="X2483" i="11"/>
  <c r="W2483" i="11"/>
  <c r="U2483" i="11"/>
  <c r="O2483" i="11"/>
  <c r="K2483" i="11"/>
  <c r="I2483" i="11"/>
  <c r="F2483" i="11"/>
  <c r="E2483" i="11"/>
  <c r="Z2482" i="11"/>
  <c r="X2482" i="11"/>
  <c r="W2482" i="11"/>
  <c r="U2482" i="11"/>
  <c r="O2482" i="11"/>
  <c r="K2482" i="11"/>
  <c r="I2482" i="11"/>
  <c r="F2482" i="11"/>
  <c r="E2482" i="11"/>
  <c r="Z2481" i="11"/>
  <c r="X2481" i="11"/>
  <c r="W2481" i="11"/>
  <c r="U2481" i="11"/>
  <c r="O2481" i="11"/>
  <c r="K2481" i="11"/>
  <c r="I2481" i="11"/>
  <c r="F2481" i="11"/>
  <c r="E2481" i="11"/>
  <c r="Z2475" i="11"/>
  <c r="X2475" i="11"/>
  <c r="W2475" i="11"/>
  <c r="U2475" i="11"/>
  <c r="O2475" i="11"/>
  <c r="K2475" i="11"/>
  <c r="I2475" i="11"/>
  <c r="F2475" i="11"/>
  <c r="E2475" i="11"/>
  <c r="Z2472" i="11"/>
  <c r="X2472" i="11"/>
  <c r="W2472" i="11"/>
  <c r="U2472" i="11"/>
  <c r="O2472" i="11"/>
  <c r="K2472" i="11"/>
  <c r="I2472" i="11"/>
  <c r="F2472" i="11"/>
  <c r="E2472" i="11"/>
  <c r="Z2473" i="11"/>
  <c r="X2473" i="11"/>
  <c r="W2473" i="11"/>
  <c r="U2473" i="11"/>
  <c r="O2473" i="11"/>
  <c r="K2473" i="11"/>
  <c r="I2473" i="11"/>
  <c r="F2473" i="11"/>
  <c r="E2473" i="11"/>
  <c r="Z2464" i="11"/>
  <c r="X2464" i="11"/>
  <c r="W2464" i="11"/>
  <c r="U2464" i="11"/>
  <c r="O2464" i="11"/>
  <c r="K2464" i="11"/>
  <c r="I2464" i="11"/>
  <c r="F2464" i="11"/>
  <c r="E2464" i="11"/>
  <c r="Z2463" i="11"/>
  <c r="X2463" i="11"/>
  <c r="W2463" i="11"/>
  <c r="U2463" i="11"/>
  <c r="O2463" i="11"/>
  <c r="K2463" i="11"/>
  <c r="I2463" i="11"/>
  <c r="F2463" i="11"/>
  <c r="E2463" i="11"/>
  <c r="Z2462" i="11"/>
  <c r="X2462" i="11"/>
  <c r="W2462" i="11"/>
  <c r="U2462" i="11"/>
  <c r="O2462" i="11"/>
  <c r="K2462" i="11"/>
  <c r="I2462" i="11"/>
  <c r="F2462" i="11"/>
  <c r="E2462" i="11"/>
  <c r="F2459" i="11"/>
  <c r="Z2461" i="11"/>
  <c r="X2461" i="11"/>
  <c r="W2461" i="11"/>
  <c r="U2461" i="11"/>
  <c r="O2461" i="11"/>
  <c r="K2461" i="11"/>
  <c r="I2461" i="11"/>
  <c r="F2461" i="11"/>
  <c r="E2461" i="11"/>
  <c r="Z2460" i="11"/>
  <c r="X2460" i="11"/>
  <c r="W2460" i="11"/>
  <c r="U2460" i="11"/>
  <c r="O2460" i="11"/>
  <c r="K2460" i="11"/>
  <c r="I2460" i="11"/>
  <c r="F2460" i="11"/>
  <c r="E2460" i="11"/>
  <c r="Z2459" i="11"/>
  <c r="X2459" i="11"/>
  <c r="W2459" i="11"/>
  <c r="U2459" i="11"/>
  <c r="O2459" i="11"/>
  <c r="K2459" i="11"/>
  <c r="I2459" i="11"/>
  <c r="E2459" i="11"/>
  <c r="Z2458" i="11"/>
  <c r="X2458" i="11"/>
  <c r="W2458" i="11"/>
  <c r="U2458" i="11"/>
  <c r="O2458" i="11"/>
  <c r="K2458" i="11"/>
  <c r="I2458" i="11"/>
  <c r="F2458" i="11"/>
  <c r="E2458" i="11"/>
  <c r="Z2457" i="11"/>
  <c r="X2457" i="11"/>
  <c r="W2457" i="11"/>
  <c r="U2457" i="11"/>
  <c r="O2457" i="11"/>
  <c r="K2457" i="11"/>
  <c r="I2457" i="11"/>
  <c r="F2457" i="11"/>
  <c r="E2457" i="11"/>
  <c r="Z2456" i="11"/>
  <c r="X2456" i="11"/>
  <c r="W2456" i="11"/>
  <c r="U2456" i="11"/>
  <c r="O2456" i="11"/>
  <c r="K2456" i="11"/>
  <c r="I2456" i="11"/>
  <c r="F2456" i="11"/>
  <c r="E2456" i="11"/>
  <c r="Z2450" i="11"/>
  <c r="X2450" i="11"/>
  <c r="W2450" i="11"/>
  <c r="U2450" i="11"/>
  <c r="O2450" i="11"/>
  <c r="K2450" i="11"/>
  <c r="I2450" i="11"/>
  <c r="F2450" i="11"/>
  <c r="E2450" i="11"/>
  <c r="Z2447" i="11"/>
  <c r="X2447" i="11"/>
  <c r="W2447" i="11"/>
  <c r="U2447" i="11"/>
  <c r="O2447" i="11"/>
  <c r="K2447" i="11"/>
  <c r="I2447" i="11"/>
  <c r="F2447" i="11"/>
  <c r="E2447" i="11"/>
  <c r="Z2448" i="11"/>
  <c r="X2448" i="11"/>
  <c r="W2448" i="11"/>
  <c r="U2448" i="11"/>
  <c r="O2448" i="11"/>
  <c r="K2448" i="11"/>
  <c r="I2448" i="11"/>
  <c r="F2448" i="11"/>
  <c r="E2448" i="11"/>
  <c r="Z2430" i="11"/>
  <c r="W2430" i="11"/>
  <c r="O2430" i="11"/>
  <c r="K2430" i="11"/>
  <c r="V2430" i="11" s="1"/>
  <c r="I2430" i="11"/>
  <c r="U2430" i="11" s="1"/>
  <c r="F2430" i="11"/>
  <c r="E2430" i="11"/>
  <c r="Z2427" i="11"/>
  <c r="W2427" i="11"/>
  <c r="O2427" i="11"/>
  <c r="K2427" i="11"/>
  <c r="V2427" i="11" s="1"/>
  <c r="I2427" i="11"/>
  <c r="U2427" i="11" s="1"/>
  <c r="F2427" i="11"/>
  <c r="E2427" i="11"/>
  <c r="Z2428" i="11"/>
  <c r="W2428" i="11"/>
  <c r="O2428" i="11"/>
  <c r="K2428" i="11"/>
  <c r="V2428" i="11" s="1"/>
  <c r="I2428" i="11"/>
  <c r="U2428" i="11" s="1"/>
  <c r="F2428" i="11"/>
  <c r="E2428" i="11"/>
  <c r="Z2424" i="11"/>
  <c r="X2424" i="11"/>
  <c r="W2424" i="11"/>
  <c r="U2424" i="11"/>
  <c r="O2424" i="11"/>
  <c r="K2424" i="11"/>
  <c r="I2424" i="11"/>
  <c r="F2424" i="11"/>
  <c r="E2424" i="11"/>
  <c r="Z2423" i="11"/>
  <c r="X2423" i="11"/>
  <c r="W2423" i="11"/>
  <c r="U2423" i="11"/>
  <c r="O2423" i="11"/>
  <c r="K2423" i="11"/>
  <c r="I2423" i="11"/>
  <c r="F2423" i="11"/>
  <c r="E2423" i="11"/>
  <c r="Z2422" i="11"/>
  <c r="X2422" i="11"/>
  <c r="W2422" i="11"/>
  <c r="U2422" i="11"/>
  <c r="O2422" i="11"/>
  <c r="K2422" i="11"/>
  <c r="I2422" i="11"/>
  <c r="F2422" i="11"/>
  <c r="E2422" i="11"/>
  <c r="E2419" i="11"/>
  <c r="F2419" i="11"/>
  <c r="I2419" i="11"/>
  <c r="K2419" i="11"/>
  <c r="O2419" i="11"/>
  <c r="U2419" i="11"/>
  <c r="W2419" i="11"/>
  <c r="X2419" i="11"/>
  <c r="Z2419" i="11"/>
  <c r="E2420" i="11"/>
  <c r="F2420" i="11"/>
  <c r="I2420" i="11"/>
  <c r="K2420" i="11"/>
  <c r="O2420" i="11"/>
  <c r="U2420" i="11"/>
  <c r="W2420" i="11"/>
  <c r="X2420" i="11"/>
  <c r="Z2420" i="11"/>
  <c r="E2421" i="11"/>
  <c r="F2421" i="11"/>
  <c r="I2421" i="11"/>
  <c r="K2421" i="11"/>
  <c r="O2421" i="11"/>
  <c r="U2421" i="11"/>
  <c r="W2421" i="11"/>
  <c r="X2421" i="11"/>
  <c r="Z2421" i="11"/>
  <c r="Z2415" i="11"/>
  <c r="X2415" i="11"/>
  <c r="W2415" i="11"/>
  <c r="U2415" i="11"/>
  <c r="O2415" i="11"/>
  <c r="K2415" i="11"/>
  <c r="I2415" i="11"/>
  <c r="F2415" i="11"/>
  <c r="E2415" i="11"/>
  <c r="Z2414" i="11"/>
  <c r="X2414" i="11"/>
  <c r="W2414" i="11"/>
  <c r="U2414" i="11"/>
  <c r="O2414" i="11"/>
  <c r="K2414" i="11"/>
  <c r="I2414" i="11"/>
  <c r="F2414" i="11"/>
  <c r="E2414" i="11"/>
  <c r="Z2413" i="11"/>
  <c r="X2413" i="11"/>
  <c r="W2413" i="11"/>
  <c r="U2413" i="11"/>
  <c r="O2413" i="11"/>
  <c r="K2413" i="11"/>
  <c r="I2413" i="11"/>
  <c r="F2413" i="11"/>
  <c r="E2413" i="11"/>
  <c r="Z2410" i="11"/>
  <c r="X2410" i="11"/>
  <c r="W2410" i="11"/>
  <c r="U2410" i="11"/>
  <c r="O2410" i="11"/>
  <c r="K2410" i="11"/>
  <c r="I2410" i="11"/>
  <c r="F2410" i="11"/>
  <c r="E2410" i="11"/>
  <c r="Z2407" i="11"/>
  <c r="X2407" i="11"/>
  <c r="W2407" i="11"/>
  <c r="U2407" i="11"/>
  <c r="O2407" i="11"/>
  <c r="K2407" i="11"/>
  <c r="I2407" i="11"/>
  <c r="F2407" i="11"/>
  <c r="E2407" i="11"/>
  <c r="Z2408" i="11"/>
  <c r="X2408" i="11"/>
  <c r="W2408" i="11"/>
  <c r="U2408" i="11"/>
  <c r="O2408" i="11"/>
  <c r="K2408" i="11"/>
  <c r="I2408" i="11"/>
  <c r="F2408" i="11"/>
  <c r="E2408" i="11"/>
  <c r="Z2404" i="11"/>
  <c r="X2404" i="11"/>
  <c r="W2404" i="11"/>
  <c r="U2404" i="11"/>
  <c r="O2404" i="11"/>
  <c r="K2404" i="11"/>
  <c r="I2404" i="11"/>
  <c r="F2404" i="11"/>
  <c r="E2404" i="11"/>
  <c r="Z2403" i="11"/>
  <c r="X2403" i="11"/>
  <c r="W2403" i="11"/>
  <c r="U2403" i="11"/>
  <c r="O2403" i="11"/>
  <c r="K2403" i="11"/>
  <c r="I2403" i="11"/>
  <c r="F2403" i="11"/>
  <c r="E2403" i="11"/>
  <c r="Z2402" i="11"/>
  <c r="X2402" i="11"/>
  <c r="W2402" i="11"/>
  <c r="U2402" i="11"/>
  <c r="O2402" i="11"/>
  <c r="K2402" i="11"/>
  <c r="I2402" i="11"/>
  <c r="F2402" i="11"/>
  <c r="E2402" i="11"/>
  <c r="Z2401" i="11"/>
  <c r="X2401" i="11"/>
  <c r="W2401" i="11"/>
  <c r="U2401" i="11"/>
  <c r="O2401" i="11"/>
  <c r="K2401" i="11"/>
  <c r="I2401" i="11"/>
  <c r="F2401" i="11"/>
  <c r="E2401" i="11"/>
  <c r="Z2400" i="11"/>
  <c r="X2400" i="11"/>
  <c r="W2400" i="11"/>
  <c r="U2400" i="11"/>
  <c r="O2400" i="11"/>
  <c r="K2400" i="11"/>
  <c r="I2400" i="11"/>
  <c r="F2400" i="11"/>
  <c r="E2400" i="11"/>
  <c r="Z2399" i="11"/>
  <c r="X2399" i="11"/>
  <c r="W2399" i="11"/>
  <c r="U2399" i="11"/>
  <c r="O2399" i="11"/>
  <c r="K2399" i="11"/>
  <c r="I2399" i="11"/>
  <c r="F2399" i="11"/>
  <c r="E2399" i="11"/>
  <c r="Z2398" i="11"/>
  <c r="X2398" i="11"/>
  <c r="W2398" i="11"/>
  <c r="U2398" i="11"/>
  <c r="O2398" i="11"/>
  <c r="K2398" i="11"/>
  <c r="I2398" i="11"/>
  <c r="F2398" i="11"/>
  <c r="E2398" i="11"/>
  <c r="Z2397" i="11"/>
  <c r="X2397" i="11"/>
  <c r="W2397" i="11"/>
  <c r="U2397" i="11"/>
  <c r="O2397" i="11"/>
  <c r="K2397" i="11"/>
  <c r="I2397" i="11"/>
  <c r="F2397" i="11"/>
  <c r="E2397" i="11"/>
  <c r="Z2396" i="11"/>
  <c r="X2396" i="11"/>
  <c r="W2396" i="11"/>
  <c r="U2396" i="11"/>
  <c r="O2396" i="11"/>
  <c r="K2396" i="11"/>
  <c r="I2396" i="11"/>
  <c r="F2396" i="11"/>
  <c r="E2396" i="11"/>
  <c r="Z2390" i="11"/>
  <c r="X2390" i="11"/>
  <c r="W2390" i="11"/>
  <c r="O2390" i="11"/>
  <c r="K2390" i="11"/>
  <c r="I2390" i="11"/>
  <c r="F2390" i="11"/>
  <c r="E2390" i="11"/>
  <c r="Z2388" i="11"/>
  <c r="X2388" i="11"/>
  <c r="W2388" i="11"/>
  <c r="U2388" i="11"/>
  <c r="O2388" i="11"/>
  <c r="K2388" i="11"/>
  <c r="I2388" i="11"/>
  <c r="F2388" i="11"/>
  <c r="E2388" i="11"/>
  <c r="Z2387" i="11"/>
  <c r="X2387" i="11"/>
  <c r="W2387" i="11"/>
  <c r="U2387" i="11"/>
  <c r="O2387" i="11"/>
  <c r="K2387" i="11"/>
  <c r="I2387" i="11"/>
  <c r="F2387" i="11"/>
  <c r="E2387" i="11"/>
  <c r="Z2364" i="11"/>
  <c r="X2364" i="11"/>
  <c r="W2364" i="11"/>
  <c r="U2364" i="11"/>
  <c r="O2364" i="11"/>
  <c r="K2364" i="11"/>
  <c r="I2364" i="11"/>
  <c r="F2364" i="11"/>
  <c r="E2364" i="11"/>
  <c r="Z2363" i="11"/>
  <c r="X2363" i="11"/>
  <c r="W2363" i="11"/>
  <c r="U2363" i="11"/>
  <c r="O2363" i="11"/>
  <c r="K2363" i="11"/>
  <c r="I2363" i="11"/>
  <c r="F2363" i="11"/>
  <c r="E2363" i="11"/>
  <c r="Z2362" i="11"/>
  <c r="X2362" i="11"/>
  <c r="W2362" i="11"/>
  <c r="U2362" i="11"/>
  <c r="O2362" i="11"/>
  <c r="K2362" i="11"/>
  <c r="I2362" i="11"/>
  <c r="F2362" i="11"/>
  <c r="E2362" i="11"/>
  <c r="Z2361" i="11"/>
  <c r="X2361" i="11"/>
  <c r="W2361" i="11"/>
  <c r="U2361" i="11"/>
  <c r="O2361" i="11"/>
  <c r="K2361" i="11"/>
  <c r="I2361" i="11"/>
  <c r="F2361" i="11"/>
  <c r="E2361" i="11"/>
  <c r="Z2360" i="11"/>
  <c r="X2360" i="11"/>
  <c r="W2360" i="11"/>
  <c r="U2360" i="11"/>
  <c r="O2360" i="11"/>
  <c r="K2360" i="11"/>
  <c r="I2360" i="11"/>
  <c r="F2360" i="11"/>
  <c r="E2360" i="11"/>
  <c r="Z2359" i="11"/>
  <c r="X2359" i="11"/>
  <c r="W2359" i="11"/>
  <c r="U2359" i="11"/>
  <c r="O2359" i="11"/>
  <c r="K2359" i="11"/>
  <c r="I2359" i="11"/>
  <c r="F2359" i="11"/>
  <c r="E2359" i="11"/>
  <c r="Z2358" i="11"/>
  <c r="X2358" i="11"/>
  <c r="W2358" i="11"/>
  <c r="U2358" i="11"/>
  <c r="O2358" i="11"/>
  <c r="K2358" i="11"/>
  <c r="I2358" i="11"/>
  <c r="F2358" i="11"/>
  <c r="E2358" i="11"/>
  <c r="Z2357" i="11"/>
  <c r="X2357" i="11"/>
  <c r="W2357" i="11"/>
  <c r="U2357" i="11"/>
  <c r="O2357" i="11"/>
  <c r="K2357" i="11"/>
  <c r="I2357" i="11"/>
  <c r="F2357" i="11"/>
  <c r="E2357" i="11"/>
  <c r="Z2356" i="11"/>
  <c r="X2356" i="11"/>
  <c r="W2356" i="11"/>
  <c r="U2356" i="11"/>
  <c r="O2356" i="11"/>
  <c r="K2356" i="11"/>
  <c r="I2356" i="11"/>
  <c r="F2356" i="11"/>
  <c r="E2356" i="11"/>
  <c r="Z2350" i="11"/>
  <c r="X2350" i="11"/>
  <c r="W2350" i="11"/>
  <c r="U2350" i="11"/>
  <c r="O2350" i="11"/>
  <c r="K2350" i="11"/>
  <c r="I2350" i="11"/>
  <c r="F2350" i="11"/>
  <c r="E2350" i="11"/>
  <c r="Z2347" i="11"/>
  <c r="X2347" i="11"/>
  <c r="W2347" i="11"/>
  <c r="U2347" i="11"/>
  <c r="O2347" i="11"/>
  <c r="K2347" i="11"/>
  <c r="I2347" i="11"/>
  <c r="F2347" i="11"/>
  <c r="E2347" i="11"/>
  <c r="Z2348" i="11"/>
  <c r="X2348" i="11"/>
  <c r="W2348" i="11"/>
  <c r="U2348" i="11"/>
  <c r="O2348" i="11"/>
  <c r="K2348" i="11"/>
  <c r="I2348" i="11"/>
  <c r="F2348" i="11"/>
  <c r="E2348" i="11"/>
  <c r="Z2344" i="11"/>
  <c r="X2344" i="11"/>
  <c r="W2344" i="11"/>
  <c r="U2344" i="11"/>
  <c r="O2344" i="11"/>
  <c r="K2344" i="11"/>
  <c r="I2344" i="11"/>
  <c r="F2344" i="11"/>
  <c r="E2344" i="11"/>
  <c r="Z2343" i="11"/>
  <c r="X2343" i="11"/>
  <c r="W2343" i="11"/>
  <c r="U2343" i="11"/>
  <c r="O2343" i="11"/>
  <c r="K2343" i="11"/>
  <c r="I2343" i="11"/>
  <c r="F2343" i="11"/>
  <c r="E2343" i="11"/>
  <c r="Z2342" i="11"/>
  <c r="X2342" i="11"/>
  <c r="W2342" i="11"/>
  <c r="U2342" i="11"/>
  <c r="O2342" i="11"/>
  <c r="K2342" i="11"/>
  <c r="I2342" i="11"/>
  <c r="F2342" i="11"/>
  <c r="E2342" i="11"/>
  <c r="Z2341" i="11"/>
  <c r="X2341" i="11"/>
  <c r="W2341" i="11"/>
  <c r="U2341" i="11"/>
  <c r="O2341" i="11"/>
  <c r="K2341" i="11"/>
  <c r="I2341" i="11"/>
  <c r="F2341" i="11"/>
  <c r="E2341" i="11"/>
  <c r="Z2340" i="11"/>
  <c r="X2340" i="11"/>
  <c r="W2340" i="11"/>
  <c r="U2340" i="11"/>
  <c r="O2340" i="11"/>
  <c r="K2340" i="11"/>
  <c r="I2340" i="11"/>
  <c r="F2340" i="11"/>
  <c r="E2340" i="11"/>
  <c r="Z2339" i="11"/>
  <c r="X2339" i="11"/>
  <c r="W2339" i="11"/>
  <c r="U2339" i="11"/>
  <c r="O2339" i="11"/>
  <c r="K2339" i="11"/>
  <c r="I2339" i="11"/>
  <c r="F2339" i="11"/>
  <c r="E2339" i="11"/>
  <c r="Z2338" i="11"/>
  <c r="X2338" i="11"/>
  <c r="W2338" i="11"/>
  <c r="U2338" i="11"/>
  <c r="O2338" i="11"/>
  <c r="K2338" i="11"/>
  <c r="I2338" i="11"/>
  <c r="F2338" i="11"/>
  <c r="E2338" i="11"/>
  <c r="Z2337" i="11"/>
  <c r="X2337" i="11"/>
  <c r="W2337" i="11"/>
  <c r="U2337" i="11"/>
  <c r="O2337" i="11"/>
  <c r="K2337" i="11"/>
  <c r="I2337" i="11"/>
  <c r="F2337" i="11"/>
  <c r="E2337" i="11"/>
  <c r="Z2336" i="11"/>
  <c r="X2336" i="11"/>
  <c r="W2336" i="11"/>
  <c r="U2336" i="11"/>
  <c r="O2336" i="11"/>
  <c r="K2336" i="11"/>
  <c r="I2336" i="11"/>
  <c r="F2336" i="11"/>
  <c r="E2336" i="11"/>
  <c r="Z2330" i="11"/>
  <c r="X2330" i="11"/>
  <c r="W2330" i="11"/>
  <c r="U2330" i="11"/>
  <c r="O2330" i="11"/>
  <c r="K2330" i="11"/>
  <c r="I2330" i="11"/>
  <c r="F2330" i="11"/>
  <c r="E2330" i="11"/>
  <c r="Z2327" i="11"/>
  <c r="X2327" i="11"/>
  <c r="W2327" i="11"/>
  <c r="O2327" i="11"/>
  <c r="K2327" i="11"/>
  <c r="I2327" i="11"/>
  <c r="F2327" i="11"/>
  <c r="E2327" i="11"/>
  <c r="Z2328" i="11"/>
  <c r="X2328" i="11"/>
  <c r="W2328" i="11"/>
  <c r="O2328" i="11"/>
  <c r="K2328" i="11"/>
  <c r="I2328" i="11"/>
  <c r="F2328" i="11"/>
  <c r="E2328" i="11"/>
  <c r="Z2310" i="11"/>
  <c r="W2310" i="11"/>
  <c r="O2310" i="11"/>
  <c r="K2310" i="11"/>
  <c r="V2310" i="11" s="1"/>
  <c r="I2310" i="11"/>
  <c r="U2310" i="11" s="1"/>
  <c r="F2310" i="11"/>
  <c r="E2310" i="11"/>
  <c r="Z2308" i="11"/>
  <c r="W2308" i="11"/>
  <c r="O2308" i="11"/>
  <c r="K2308" i="11"/>
  <c r="V2308" i="11" s="1"/>
  <c r="I2308" i="11"/>
  <c r="U2308" i="11" s="1"/>
  <c r="F2308" i="11"/>
  <c r="E2308" i="11"/>
  <c r="Z2307" i="11"/>
  <c r="W2307" i="11"/>
  <c r="O2307" i="11"/>
  <c r="K2307" i="11"/>
  <c r="V2307" i="11" s="1"/>
  <c r="I2307" i="11"/>
  <c r="U2307" i="11" s="1"/>
  <c r="F2307" i="11"/>
  <c r="E2307" i="11"/>
  <c r="Z2304" i="11"/>
  <c r="X2304" i="11"/>
  <c r="W2304" i="11"/>
  <c r="U2304" i="11"/>
  <c r="O2304" i="11"/>
  <c r="K2304" i="11"/>
  <c r="I2304" i="11"/>
  <c r="F2304" i="11"/>
  <c r="E2304" i="11"/>
  <c r="Z2303" i="11"/>
  <c r="X2303" i="11"/>
  <c r="W2303" i="11"/>
  <c r="U2303" i="11"/>
  <c r="O2303" i="11"/>
  <c r="K2303" i="11"/>
  <c r="I2303" i="11"/>
  <c r="F2303" i="11"/>
  <c r="E2303" i="11"/>
  <c r="Z2302" i="11"/>
  <c r="X2302" i="11"/>
  <c r="W2302" i="11"/>
  <c r="U2302" i="11"/>
  <c r="O2302" i="11"/>
  <c r="K2302" i="11"/>
  <c r="I2302" i="11"/>
  <c r="F2302" i="11"/>
  <c r="E2302" i="11"/>
  <c r="Z2301" i="11"/>
  <c r="X2301" i="11"/>
  <c r="W2301" i="11"/>
  <c r="U2301" i="11"/>
  <c r="O2301" i="11"/>
  <c r="K2301" i="11"/>
  <c r="I2301" i="11"/>
  <c r="F2301" i="11"/>
  <c r="E2301" i="11"/>
  <c r="Z2300" i="11"/>
  <c r="X2300" i="11"/>
  <c r="W2300" i="11"/>
  <c r="U2300" i="11"/>
  <c r="O2300" i="11"/>
  <c r="K2300" i="11"/>
  <c r="I2300" i="11"/>
  <c r="F2300" i="11"/>
  <c r="E2300" i="11"/>
  <c r="Z2299" i="11"/>
  <c r="X2299" i="11"/>
  <c r="W2299" i="11"/>
  <c r="U2299" i="11"/>
  <c r="O2299" i="11"/>
  <c r="K2299" i="11"/>
  <c r="I2299" i="11"/>
  <c r="F2299" i="11"/>
  <c r="E2299" i="11"/>
  <c r="Z2295" i="11"/>
  <c r="X2295" i="11"/>
  <c r="W2295" i="11"/>
  <c r="U2295" i="11"/>
  <c r="O2295" i="11"/>
  <c r="K2295" i="11"/>
  <c r="I2295" i="11"/>
  <c r="F2295" i="11"/>
  <c r="E2295" i="11"/>
  <c r="Z2294" i="11"/>
  <c r="X2294" i="11"/>
  <c r="W2294" i="11"/>
  <c r="U2294" i="11"/>
  <c r="O2294" i="11"/>
  <c r="K2294" i="11"/>
  <c r="I2294" i="11"/>
  <c r="F2294" i="11"/>
  <c r="E2294" i="11"/>
  <c r="Z2293" i="11"/>
  <c r="X2293" i="11"/>
  <c r="W2293" i="11"/>
  <c r="U2293" i="11"/>
  <c r="O2293" i="11"/>
  <c r="K2293" i="11"/>
  <c r="I2293" i="11"/>
  <c r="F2293" i="11"/>
  <c r="E2293" i="11"/>
  <c r="Z2290" i="11"/>
  <c r="X2290" i="11"/>
  <c r="W2290" i="11"/>
  <c r="U2290" i="11"/>
  <c r="O2290" i="11"/>
  <c r="K2290" i="11"/>
  <c r="I2290" i="11"/>
  <c r="F2290" i="11"/>
  <c r="E2290" i="11"/>
  <c r="Z2287" i="11"/>
  <c r="X2287" i="11"/>
  <c r="W2287" i="11"/>
  <c r="U2287" i="11"/>
  <c r="O2287" i="11"/>
  <c r="K2287" i="11"/>
  <c r="I2287" i="11"/>
  <c r="F2287" i="11"/>
  <c r="E2287" i="11"/>
  <c r="Z2288" i="11"/>
  <c r="X2288" i="11"/>
  <c r="W2288" i="11"/>
  <c r="U2288" i="11"/>
  <c r="O2288" i="11"/>
  <c r="K2288" i="11"/>
  <c r="I2288" i="11"/>
  <c r="F2288" i="11"/>
  <c r="E2288" i="11"/>
  <c r="Z2284" i="11"/>
  <c r="X2284" i="11"/>
  <c r="W2284" i="11"/>
  <c r="U2284" i="11"/>
  <c r="O2284" i="11"/>
  <c r="K2284" i="11"/>
  <c r="I2284" i="11"/>
  <c r="F2284" i="11"/>
  <c r="E2284" i="11"/>
  <c r="Z2283" i="11"/>
  <c r="X2283" i="11"/>
  <c r="W2283" i="11"/>
  <c r="U2283" i="11"/>
  <c r="O2283" i="11"/>
  <c r="K2283" i="11"/>
  <c r="I2283" i="11"/>
  <c r="F2283" i="11"/>
  <c r="E2283" i="11"/>
  <c r="Z2282" i="11"/>
  <c r="X2282" i="11"/>
  <c r="W2282" i="11"/>
  <c r="U2282" i="11"/>
  <c r="O2282" i="11"/>
  <c r="K2282" i="11"/>
  <c r="I2282" i="11"/>
  <c r="F2282" i="11"/>
  <c r="E2282" i="11"/>
  <c r="Z2281" i="11"/>
  <c r="X2281" i="11"/>
  <c r="W2281" i="11"/>
  <c r="U2281" i="11"/>
  <c r="O2281" i="11"/>
  <c r="K2281" i="11"/>
  <c r="I2281" i="11"/>
  <c r="F2281" i="11"/>
  <c r="E2281" i="11"/>
  <c r="Z2280" i="11"/>
  <c r="X2280" i="11"/>
  <c r="W2280" i="11"/>
  <c r="U2280" i="11"/>
  <c r="O2280" i="11"/>
  <c r="K2280" i="11"/>
  <c r="I2280" i="11"/>
  <c r="F2280" i="11"/>
  <c r="E2280" i="11"/>
  <c r="Z2279" i="11"/>
  <c r="X2279" i="11"/>
  <c r="W2279" i="11"/>
  <c r="U2279" i="11"/>
  <c r="O2279" i="11"/>
  <c r="K2279" i="11"/>
  <c r="I2279" i="11"/>
  <c r="F2279" i="11"/>
  <c r="E2279" i="11"/>
  <c r="Z2278" i="11"/>
  <c r="X2278" i="11"/>
  <c r="W2278" i="11"/>
  <c r="U2278" i="11"/>
  <c r="O2278" i="11"/>
  <c r="K2278" i="11"/>
  <c r="I2278" i="11"/>
  <c r="F2278" i="11"/>
  <c r="E2278" i="11"/>
  <c r="Z2277" i="11"/>
  <c r="X2277" i="11"/>
  <c r="W2277" i="11"/>
  <c r="U2277" i="11"/>
  <c r="O2277" i="11"/>
  <c r="K2277" i="11"/>
  <c r="I2277" i="11"/>
  <c r="F2277" i="11"/>
  <c r="E2277" i="11"/>
  <c r="Z2276" i="11"/>
  <c r="X2276" i="11"/>
  <c r="W2276" i="11"/>
  <c r="U2276" i="11"/>
  <c r="O2276" i="11"/>
  <c r="K2276" i="11"/>
  <c r="I2276" i="11"/>
  <c r="F2276" i="11"/>
  <c r="E2276" i="11"/>
  <c r="Z2285" i="11"/>
  <c r="Z2286" i="11"/>
  <c r="E2289" i="11"/>
  <c r="F2289" i="11"/>
  <c r="I2289" i="11"/>
  <c r="K2289" i="11"/>
  <c r="O2289" i="11"/>
  <c r="U2289" i="11"/>
  <c r="W2289" i="11"/>
  <c r="X2289" i="11"/>
  <c r="Z2289" i="11"/>
  <c r="Z2270" i="11"/>
  <c r="X2270" i="11"/>
  <c r="W2270" i="11"/>
  <c r="U2270" i="11"/>
  <c r="O2270" i="11"/>
  <c r="K2270" i="11"/>
  <c r="I2270" i="11"/>
  <c r="F2270" i="11"/>
  <c r="E2270" i="11"/>
  <c r="Z2267" i="11"/>
  <c r="X2267" i="11"/>
  <c r="W2267" i="11"/>
  <c r="U2267" i="11"/>
  <c r="O2267" i="11"/>
  <c r="K2267" i="11"/>
  <c r="I2267" i="11"/>
  <c r="F2267" i="11"/>
  <c r="E2267" i="11"/>
  <c r="Z2268" i="11"/>
  <c r="X2268" i="11"/>
  <c r="W2268" i="11"/>
  <c r="U2268" i="11"/>
  <c r="O2268" i="11"/>
  <c r="K2268" i="11"/>
  <c r="I2268" i="11"/>
  <c r="F2268" i="11"/>
  <c r="E2268" i="11"/>
  <c r="Z2250" i="11"/>
  <c r="W2250" i="11"/>
  <c r="O2250" i="11"/>
  <c r="K2250" i="11"/>
  <c r="V2250" i="11" s="1"/>
  <c r="I2250" i="11"/>
  <c r="U2250" i="11" s="1"/>
  <c r="F2250" i="11"/>
  <c r="E2250" i="11"/>
  <c r="Z2247" i="11"/>
  <c r="W2247" i="11"/>
  <c r="O2247" i="11"/>
  <c r="K2247" i="11"/>
  <c r="V2247" i="11" s="1"/>
  <c r="I2247" i="11"/>
  <c r="U2247" i="11" s="1"/>
  <c r="F2247" i="11"/>
  <c r="E2247" i="11"/>
  <c r="Z2248" i="11"/>
  <c r="W2248" i="11"/>
  <c r="O2248" i="11"/>
  <c r="K2248" i="11"/>
  <c r="V2248" i="11" s="1"/>
  <c r="I2248" i="11"/>
  <c r="U2248" i="11" s="1"/>
  <c r="F2248" i="11"/>
  <c r="E2248" i="11"/>
  <c r="Z2239" i="11"/>
  <c r="X2239" i="11"/>
  <c r="W2239" i="11"/>
  <c r="U2239" i="11"/>
  <c r="O2239" i="11"/>
  <c r="K2239" i="11"/>
  <c r="I2239" i="11"/>
  <c r="F2239" i="11"/>
  <c r="E2239" i="11"/>
  <c r="Z2238" i="11"/>
  <c r="X2238" i="11"/>
  <c r="W2238" i="11"/>
  <c r="U2238" i="11"/>
  <c r="O2238" i="11"/>
  <c r="K2238" i="11"/>
  <c r="I2238" i="11"/>
  <c r="F2238" i="11"/>
  <c r="E2238" i="11"/>
  <c r="Z2237" i="11"/>
  <c r="X2237" i="11"/>
  <c r="W2237" i="11"/>
  <c r="U2237" i="11"/>
  <c r="O2237" i="11"/>
  <c r="K2237" i="11"/>
  <c r="I2237" i="11"/>
  <c r="F2237" i="11"/>
  <c r="E2237" i="11"/>
  <c r="Z2236" i="11"/>
  <c r="X2236" i="11"/>
  <c r="W2236" i="11"/>
  <c r="U2236" i="11"/>
  <c r="O2236" i="11"/>
  <c r="K2236" i="11"/>
  <c r="I2236" i="11"/>
  <c r="F2236" i="11"/>
  <c r="E2236" i="11"/>
  <c r="Z2235" i="11"/>
  <c r="X2235" i="11"/>
  <c r="W2235" i="11"/>
  <c r="U2235" i="11"/>
  <c r="O2235" i="11"/>
  <c r="K2235" i="11"/>
  <c r="I2235" i="11"/>
  <c r="F2235" i="11"/>
  <c r="E2235" i="11"/>
  <c r="Z2234" i="11"/>
  <c r="X2234" i="11"/>
  <c r="W2234" i="11"/>
  <c r="U2234" i="11"/>
  <c r="O2234" i="11"/>
  <c r="K2234" i="11"/>
  <c r="I2234" i="11"/>
  <c r="F2234" i="11"/>
  <c r="E2234" i="11"/>
  <c r="Z2225" i="11"/>
  <c r="X2225" i="11"/>
  <c r="W2225" i="11"/>
  <c r="U2225" i="11"/>
  <c r="O2225" i="11"/>
  <c r="K2225" i="11"/>
  <c r="I2225" i="11"/>
  <c r="F2225" i="11"/>
  <c r="E2225" i="11"/>
  <c r="Z2222" i="11"/>
  <c r="X2222" i="11"/>
  <c r="W2222" i="11"/>
  <c r="U2222" i="11"/>
  <c r="O2222" i="11"/>
  <c r="K2222" i="11"/>
  <c r="I2222" i="11"/>
  <c r="F2222" i="11"/>
  <c r="E2222" i="11"/>
  <c r="Z2223" i="11"/>
  <c r="X2223" i="11"/>
  <c r="W2223" i="11"/>
  <c r="U2223" i="11"/>
  <c r="O2223" i="11"/>
  <c r="K2223" i="11"/>
  <c r="I2223" i="11"/>
  <c r="F2223" i="11"/>
  <c r="E2223" i="11"/>
  <c r="Z2219" i="11"/>
  <c r="X2219" i="11"/>
  <c r="W2219" i="11"/>
  <c r="U2219" i="11"/>
  <c r="O2219" i="11"/>
  <c r="K2219" i="11"/>
  <c r="I2219" i="11"/>
  <c r="F2219" i="11"/>
  <c r="E2219" i="11"/>
  <c r="Z2218" i="11"/>
  <c r="X2218" i="11"/>
  <c r="W2218" i="11"/>
  <c r="U2218" i="11"/>
  <c r="O2218" i="11"/>
  <c r="K2218" i="11"/>
  <c r="I2218" i="11"/>
  <c r="F2218" i="11"/>
  <c r="E2218" i="11"/>
  <c r="Z2217" i="11"/>
  <c r="X2217" i="11"/>
  <c r="W2217" i="11"/>
  <c r="U2217" i="11"/>
  <c r="O2217" i="11"/>
  <c r="K2217" i="11"/>
  <c r="I2217" i="11"/>
  <c r="F2217" i="11"/>
  <c r="E2217" i="11"/>
  <c r="Z2216" i="11"/>
  <c r="X2216" i="11"/>
  <c r="W2216" i="11"/>
  <c r="U2216" i="11"/>
  <c r="O2216" i="11"/>
  <c r="K2216" i="11"/>
  <c r="I2216" i="11"/>
  <c r="F2216" i="11"/>
  <c r="E2216" i="11"/>
  <c r="Z2215" i="11"/>
  <c r="X2215" i="11"/>
  <c r="W2215" i="11"/>
  <c r="U2215" i="11"/>
  <c r="O2215" i="11"/>
  <c r="K2215" i="11"/>
  <c r="I2215" i="11"/>
  <c r="F2215" i="11"/>
  <c r="E2215" i="11"/>
  <c r="Z2214" i="11"/>
  <c r="X2214" i="11"/>
  <c r="W2214" i="11"/>
  <c r="U2214" i="11"/>
  <c r="O2214" i="11"/>
  <c r="K2214" i="11"/>
  <c r="I2214" i="11"/>
  <c r="F2214" i="11"/>
  <c r="E2214" i="11"/>
  <c r="Z2205" i="11"/>
  <c r="X2205" i="11"/>
  <c r="W2205" i="11"/>
  <c r="U2205" i="11"/>
  <c r="O2205" i="11"/>
  <c r="K2205" i="11"/>
  <c r="I2205" i="11"/>
  <c r="F2205" i="11"/>
  <c r="E2205" i="11"/>
  <c r="Z2202" i="11"/>
  <c r="X2202" i="11"/>
  <c r="W2202" i="11"/>
  <c r="U2202" i="11"/>
  <c r="O2202" i="11"/>
  <c r="K2202" i="11"/>
  <c r="I2202" i="11"/>
  <c r="F2202" i="11"/>
  <c r="E2202" i="11"/>
  <c r="Z2203" i="11"/>
  <c r="X2203" i="11"/>
  <c r="W2203" i="11"/>
  <c r="U2203" i="11"/>
  <c r="O2203" i="11"/>
  <c r="K2203" i="11"/>
  <c r="I2203" i="11"/>
  <c r="F2203" i="11"/>
  <c r="E2203" i="11"/>
  <c r="Z2185" i="11"/>
  <c r="W2185" i="11"/>
  <c r="O2185" i="11"/>
  <c r="K2185" i="11"/>
  <c r="V2185" i="11" s="1"/>
  <c r="I2185" i="11"/>
  <c r="U2185" i="11" s="1"/>
  <c r="F2185" i="11"/>
  <c r="E2185" i="11"/>
  <c r="Z2182" i="11"/>
  <c r="W2182" i="11"/>
  <c r="O2182" i="11"/>
  <c r="K2182" i="11"/>
  <c r="V2182" i="11" s="1"/>
  <c r="I2182" i="11"/>
  <c r="U2182" i="11" s="1"/>
  <c r="F2182" i="11"/>
  <c r="E2182" i="11"/>
  <c r="Z2183" i="11"/>
  <c r="W2183" i="11"/>
  <c r="O2183" i="11"/>
  <c r="K2183" i="11"/>
  <c r="V2183" i="11" s="1"/>
  <c r="I2183" i="11"/>
  <c r="U2183" i="11" s="1"/>
  <c r="F2183" i="11"/>
  <c r="E2183" i="11"/>
  <c r="Z2179" i="11"/>
  <c r="X2179" i="11"/>
  <c r="W2179" i="11"/>
  <c r="U2179" i="11"/>
  <c r="O2179" i="11"/>
  <c r="K2179" i="11"/>
  <c r="I2179" i="11"/>
  <c r="F2179" i="11"/>
  <c r="E2179" i="11"/>
  <c r="Z2178" i="11"/>
  <c r="X2178" i="11"/>
  <c r="W2178" i="11"/>
  <c r="U2178" i="11"/>
  <c r="O2178" i="11"/>
  <c r="K2178" i="11"/>
  <c r="I2178" i="11"/>
  <c r="F2178" i="11"/>
  <c r="E2178" i="11"/>
  <c r="Z2177" i="11"/>
  <c r="X2177" i="11"/>
  <c r="W2177" i="11"/>
  <c r="U2177" i="11"/>
  <c r="O2177" i="11"/>
  <c r="K2177" i="11"/>
  <c r="I2177" i="11"/>
  <c r="F2177" i="11"/>
  <c r="E2177" i="11"/>
  <c r="Z2176" i="11"/>
  <c r="X2176" i="11"/>
  <c r="W2176" i="11"/>
  <c r="U2176" i="11"/>
  <c r="O2176" i="11"/>
  <c r="K2176" i="11"/>
  <c r="I2176" i="11"/>
  <c r="F2176" i="11"/>
  <c r="E2176" i="11"/>
  <c r="Z2175" i="11"/>
  <c r="X2175" i="11"/>
  <c r="W2175" i="11"/>
  <c r="U2175" i="11"/>
  <c r="O2175" i="11"/>
  <c r="K2175" i="11"/>
  <c r="I2175" i="11"/>
  <c r="F2175" i="11"/>
  <c r="E2175" i="11"/>
  <c r="Z2174" i="11"/>
  <c r="X2174" i="11"/>
  <c r="W2174" i="11"/>
  <c r="U2174" i="11"/>
  <c r="O2174" i="11"/>
  <c r="K2174" i="11"/>
  <c r="I2174" i="11"/>
  <c r="F2174" i="11"/>
  <c r="E2174" i="11"/>
  <c r="Z2165" i="11"/>
  <c r="X2165" i="11"/>
  <c r="W2165" i="11"/>
  <c r="U2165" i="11"/>
  <c r="O2165" i="11"/>
  <c r="K2165" i="11"/>
  <c r="I2165" i="11"/>
  <c r="F2165" i="11"/>
  <c r="E2165" i="11"/>
  <c r="Z2162" i="11"/>
  <c r="X2162" i="11"/>
  <c r="W2162" i="11"/>
  <c r="U2162" i="11"/>
  <c r="O2162" i="11"/>
  <c r="K2162" i="11"/>
  <c r="I2162" i="11"/>
  <c r="F2162" i="11"/>
  <c r="E2162" i="11"/>
  <c r="Z2163" i="11"/>
  <c r="X2163" i="11"/>
  <c r="W2163" i="11"/>
  <c r="U2163" i="11"/>
  <c r="O2163" i="11"/>
  <c r="K2163" i="11"/>
  <c r="I2163" i="11"/>
  <c r="F2163" i="11"/>
  <c r="E2163" i="11"/>
  <c r="Z2159" i="11"/>
  <c r="X2159" i="11"/>
  <c r="W2159" i="11"/>
  <c r="U2159" i="11"/>
  <c r="O2159" i="11"/>
  <c r="K2159" i="11"/>
  <c r="I2159" i="11"/>
  <c r="F2159" i="11"/>
  <c r="E2159" i="11"/>
  <c r="Z2158" i="11"/>
  <c r="X2158" i="11"/>
  <c r="W2158" i="11"/>
  <c r="U2158" i="11"/>
  <c r="O2158" i="11"/>
  <c r="K2158" i="11"/>
  <c r="I2158" i="11"/>
  <c r="F2158" i="11"/>
  <c r="E2158" i="11"/>
  <c r="Z2157" i="11"/>
  <c r="X2157" i="11"/>
  <c r="W2157" i="11"/>
  <c r="U2157" i="11"/>
  <c r="O2157" i="11"/>
  <c r="K2157" i="11"/>
  <c r="I2157" i="11"/>
  <c r="F2157" i="11"/>
  <c r="E2157" i="11"/>
  <c r="Z2156" i="11"/>
  <c r="X2156" i="11"/>
  <c r="W2156" i="11"/>
  <c r="U2156" i="11"/>
  <c r="O2156" i="11"/>
  <c r="K2156" i="11"/>
  <c r="I2156" i="11"/>
  <c r="F2156" i="11"/>
  <c r="E2156" i="11"/>
  <c r="Z2155" i="11"/>
  <c r="X2155" i="11"/>
  <c r="W2155" i="11"/>
  <c r="U2155" i="11"/>
  <c r="O2155" i="11"/>
  <c r="K2155" i="11"/>
  <c r="I2155" i="11"/>
  <c r="F2155" i="11"/>
  <c r="E2155" i="11"/>
  <c r="Z2154" i="11"/>
  <c r="X2154" i="11"/>
  <c r="W2154" i="11"/>
  <c r="U2154" i="11"/>
  <c r="O2154" i="11"/>
  <c r="K2154" i="11"/>
  <c r="I2154" i="11"/>
  <c r="F2154" i="11"/>
  <c r="E2154" i="11"/>
  <c r="Z2145" i="11"/>
  <c r="X2145" i="11"/>
  <c r="W2145" i="11"/>
  <c r="U2145" i="11"/>
  <c r="O2145" i="11"/>
  <c r="K2145" i="11"/>
  <c r="I2145" i="11"/>
  <c r="F2145" i="11"/>
  <c r="E2145" i="11"/>
  <c r="Z2142" i="11"/>
  <c r="X2142" i="11"/>
  <c r="W2142" i="11"/>
  <c r="U2142" i="11"/>
  <c r="O2142" i="11"/>
  <c r="K2142" i="11"/>
  <c r="I2142" i="11"/>
  <c r="F2142" i="11"/>
  <c r="E2142" i="11"/>
  <c r="Z2143" i="11"/>
  <c r="X2143" i="11"/>
  <c r="W2143" i="11"/>
  <c r="U2143" i="11"/>
  <c r="O2143" i="11"/>
  <c r="K2143" i="11"/>
  <c r="I2143" i="11"/>
  <c r="F2143" i="11"/>
  <c r="E2143" i="11"/>
  <c r="Z2125" i="11"/>
  <c r="W2125" i="11"/>
  <c r="O2125" i="11"/>
  <c r="K2125" i="11"/>
  <c r="V2125" i="11" s="1"/>
  <c r="I2125" i="11"/>
  <c r="U2125" i="11" s="1"/>
  <c r="F2125" i="11"/>
  <c r="E2125" i="11"/>
  <c r="Z2122" i="11"/>
  <c r="W2122" i="11"/>
  <c r="O2122" i="11"/>
  <c r="K2122" i="11"/>
  <c r="V2122" i="11" s="1"/>
  <c r="I2122" i="11"/>
  <c r="F2122" i="11"/>
  <c r="E2122" i="11"/>
  <c r="Z2123" i="11"/>
  <c r="W2123" i="11"/>
  <c r="O2123" i="11"/>
  <c r="K2123" i="11"/>
  <c r="V2123" i="11" s="1"/>
  <c r="I2123" i="11"/>
  <c r="U2123" i="11" s="1"/>
  <c r="F2123" i="11"/>
  <c r="E2123" i="11"/>
  <c r="Z2119" i="11"/>
  <c r="X2119" i="11"/>
  <c r="W2119" i="11"/>
  <c r="U2119" i="11"/>
  <c r="O2119" i="11"/>
  <c r="K2119" i="11"/>
  <c r="I2119" i="11"/>
  <c r="F2119" i="11"/>
  <c r="E2119" i="11"/>
  <c r="Z2118" i="11"/>
  <c r="X2118" i="11"/>
  <c r="W2118" i="11"/>
  <c r="U2118" i="11"/>
  <c r="O2118" i="11"/>
  <c r="K2118" i="11"/>
  <c r="I2118" i="11"/>
  <c r="F2118" i="11"/>
  <c r="E2118" i="11"/>
  <c r="Z2117" i="11"/>
  <c r="X2117" i="11"/>
  <c r="W2117" i="11"/>
  <c r="U2117" i="11"/>
  <c r="O2117" i="11"/>
  <c r="K2117" i="11"/>
  <c r="I2117" i="11"/>
  <c r="F2117" i="11"/>
  <c r="E2117" i="11"/>
  <c r="Z2105" i="11"/>
  <c r="X2105" i="11"/>
  <c r="W2105" i="11"/>
  <c r="U2105" i="11"/>
  <c r="O2105" i="11"/>
  <c r="K2105" i="11"/>
  <c r="I2105" i="11"/>
  <c r="F2105" i="11"/>
  <c r="E2105" i="11"/>
  <c r="Z2102" i="11"/>
  <c r="X2102" i="11"/>
  <c r="W2102" i="11"/>
  <c r="U2102" i="11"/>
  <c r="O2102" i="11"/>
  <c r="K2102" i="11"/>
  <c r="I2102" i="11"/>
  <c r="F2102" i="11"/>
  <c r="E2102" i="11"/>
  <c r="Z2103" i="11"/>
  <c r="X2103" i="11"/>
  <c r="W2103" i="11"/>
  <c r="U2103" i="11"/>
  <c r="O2103" i="11"/>
  <c r="K2103" i="11"/>
  <c r="I2103" i="11"/>
  <c r="F2103" i="11"/>
  <c r="E2103" i="11"/>
  <c r="Z2094" i="11"/>
  <c r="X2094" i="11"/>
  <c r="W2094" i="11"/>
  <c r="U2094" i="11"/>
  <c r="O2094" i="11"/>
  <c r="K2094" i="11"/>
  <c r="I2094" i="11"/>
  <c r="F2094" i="11"/>
  <c r="E2094" i="11"/>
  <c r="Z2093" i="11"/>
  <c r="X2093" i="11"/>
  <c r="W2093" i="11"/>
  <c r="U2093" i="11"/>
  <c r="O2093" i="11"/>
  <c r="K2093" i="11"/>
  <c r="I2093" i="11"/>
  <c r="F2093" i="11"/>
  <c r="E2093" i="11"/>
  <c r="Z2092" i="11"/>
  <c r="X2092" i="11"/>
  <c r="W2092" i="11"/>
  <c r="U2092" i="11"/>
  <c r="O2092" i="11"/>
  <c r="K2092" i="11"/>
  <c r="I2092" i="11"/>
  <c r="F2092" i="11"/>
  <c r="E2092" i="11"/>
  <c r="Z2080" i="11"/>
  <c r="X2080" i="11"/>
  <c r="W2080" i="11"/>
  <c r="U2080" i="11"/>
  <c r="O2080" i="11"/>
  <c r="K2080" i="11"/>
  <c r="I2080" i="11"/>
  <c r="F2080" i="11"/>
  <c r="E2080" i="11"/>
  <c r="Z2077" i="11"/>
  <c r="X2077" i="11"/>
  <c r="W2077" i="11"/>
  <c r="U2077" i="11"/>
  <c r="O2077" i="11"/>
  <c r="K2077" i="11"/>
  <c r="I2077" i="11"/>
  <c r="F2077" i="11"/>
  <c r="E2077" i="11"/>
  <c r="Z2078" i="11"/>
  <c r="X2078" i="11"/>
  <c r="W2078" i="11"/>
  <c r="U2078" i="11"/>
  <c r="O2078" i="11"/>
  <c r="K2078" i="11"/>
  <c r="I2078" i="11"/>
  <c r="F2078" i="11"/>
  <c r="E2078" i="11"/>
  <c r="Z2060" i="11"/>
  <c r="W2060" i="11"/>
  <c r="O2060" i="11"/>
  <c r="K2060" i="11"/>
  <c r="V2060" i="11" s="1"/>
  <c r="I2060" i="11"/>
  <c r="U2060" i="11" s="1"/>
  <c r="F2060" i="11"/>
  <c r="E2060" i="11"/>
  <c r="Z2057" i="11"/>
  <c r="W2057" i="11"/>
  <c r="O2057" i="11"/>
  <c r="K2057" i="11"/>
  <c r="V2057" i="11" s="1"/>
  <c r="I2057" i="11"/>
  <c r="F2057" i="11"/>
  <c r="E2057" i="11"/>
  <c r="Z2058" i="11"/>
  <c r="W2058" i="11"/>
  <c r="O2058" i="11"/>
  <c r="K2058" i="11"/>
  <c r="V2058" i="11" s="1"/>
  <c r="I2058" i="11"/>
  <c r="U2058" i="11" s="1"/>
  <c r="F2058" i="11"/>
  <c r="E2058" i="11"/>
  <c r="Z2040" i="11"/>
  <c r="X2040" i="11"/>
  <c r="W2040" i="11"/>
  <c r="U2040" i="11"/>
  <c r="K2040" i="11"/>
  <c r="I2040" i="11"/>
  <c r="F2040" i="11"/>
  <c r="E2040" i="11"/>
  <c r="Z2037" i="11"/>
  <c r="X2037" i="11"/>
  <c r="W2037" i="11"/>
  <c r="U2037" i="11"/>
  <c r="K2037" i="11"/>
  <c r="I2037" i="11"/>
  <c r="F2037" i="11"/>
  <c r="E2037" i="11"/>
  <c r="Z2038" i="11"/>
  <c r="X2038" i="11"/>
  <c r="W2038" i="11"/>
  <c r="U2038" i="11"/>
  <c r="K2038" i="11"/>
  <c r="I2038" i="11"/>
  <c r="F2038" i="11"/>
  <c r="E2038" i="11"/>
  <c r="Z2012" i="11"/>
  <c r="X2012" i="11"/>
  <c r="W2012" i="11"/>
  <c r="U2012" i="11"/>
  <c r="K2012" i="11"/>
  <c r="I2012" i="11"/>
  <c r="F2012" i="11"/>
  <c r="E2012" i="11"/>
  <c r="Z2010" i="11"/>
  <c r="X2010" i="11"/>
  <c r="W2010" i="11"/>
  <c r="U2010" i="11"/>
  <c r="K2010" i="11"/>
  <c r="I2010" i="11"/>
  <c r="F2010" i="11"/>
  <c r="E2010" i="11"/>
  <c r="Z2009" i="11"/>
  <c r="X2009" i="11"/>
  <c r="W2009" i="11"/>
  <c r="U2009" i="11"/>
  <c r="K2009" i="11"/>
  <c r="I2009" i="11"/>
  <c r="F2009" i="11"/>
  <c r="E2009" i="11"/>
  <c r="AA1996" i="11"/>
  <c r="Z1996" i="11"/>
  <c r="W1996" i="11"/>
  <c r="F1996" i="11" s="1"/>
  <c r="O1996" i="11"/>
  <c r="K1996" i="11"/>
  <c r="V1996" i="11" s="1"/>
  <c r="I1996" i="11"/>
  <c r="U1996" i="11" s="1"/>
  <c r="E1996" i="11"/>
  <c r="AA1997" i="11"/>
  <c r="Z1997" i="11"/>
  <c r="W1997" i="11"/>
  <c r="F1997" i="11" s="1"/>
  <c r="O1997" i="11"/>
  <c r="K1997" i="11"/>
  <c r="V1997" i="11" s="1"/>
  <c r="I1997" i="11"/>
  <c r="U1997" i="11" s="1"/>
  <c r="E1997" i="11"/>
  <c r="AA1994" i="11"/>
  <c r="Z1994" i="11"/>
  <c r="W1994" i="11"/>
  <c r="O1994" i="11"/>
  <c r="K1994" i="11"/>
  <c r="V1994" i="11" s="1"/>
  <c r="I1994" i="11"/>
  <c r="U1994" i="11" s="1"/>
  <c r="F1994" i="11"/>
  <c r="E1994" i="11"/>
  <c r="Z2003" i="11"/>
  <c r="W2003" i="11"/>
  <c r="O2003" i="11"/>
  <c r="K2003" i="11"/>
  <c r="V2003" i="11" s="1"/>
  <c r="I2003" i="11"/>
  <c r="U2003" i="11" s="1"/>
  <c r="F2003" i="11"/>
  <c r="E2003" i="11"/>
  <c r="AA1987" i="11"/>
  <c r="Z1987" i="11"/>
  <c r="W1987" i="11"/>
  <c r="O1987" i="11"/>
  <c r="K1987" i="11"/>
  <c r="V1987" i="11" s="1"/>
  <c r="I1987" i="11"/>
  <c r="U1987" i="11" s="1"/>
  <c r="F1987" i="11"/>
  <c r="E1987" i="11"/>
  <c r="AA1984" i="11"/>
  <c r="Z1984" i="11"/>
  <c r="X1984" i="11"/>
  <c r="W1984" i="11"/>
  <c r="U1984" i="11"/>
  <c r="O1984" i="11"/>
  <c r="K1984" i="11"/>
  <c r="I1984" i="11"/>
  <c r="F1984" i="11"/>
  <c r="E1984" i="11"/>
  <c r="AA1983" i="11"/>
  <c r="Z1983" i="11"/>
  <c r="X1983" i="11"/>
  <c r="W1983" i="11"/>
  <c r="U1983" i="11"/>
  <c r="O1983" i="11"/>
  <c r="K1983" i="11"/>
  <c r="I1983" i="11"/>
  <c r="F1983" i="11"/>
  <c r="E1983" i="11"/>
  <c r="AA1982" i="11"/>
  <c r="Z1982" i="11"/>
  <c r="X1982" i="11"/>
  <c r="W1982" i="11"/>
  <c r="U1982" i="11"/>
  <c r="O1982" i="11"/>
  <c r="K1982" i="11"/>
  <c r="I1982" i="11"/>
  <c r="F1982" i="11"/>
  <c r="E1982" i="11"/>
  <c r="AA1981" i="11"/>
  <c r="Z1981" i="11"/>
  <c r="X1981" i="11"/>
  <c r="W1981" i="11"/>
  <c r="U1981" i="11"/>
  <c r="O1981" i="11"/>
  <c r="K1981" i="11"/>
  <c r="I1981" i="11"/>
  <c r="F1981" i="11"/>
  <c r="E1981" i="11"/>
  <c r="AA1980" i="11"/>
  <c r="Z1980" i="11"/>
  <c r="X1980" i="11"/>
  <c r="W1980" i="11"/>
  <c r="U1980" i="11"/>
  <c r="O1980" i="11"/>
  <c r="K1980" i="11"/>
  <c r="I1980" i="11"/>
  <c r="F1980" i="11"/>
  <c r="E1980" i="11"/>
  <c r="AA1979" i="11"/>
  <c r="Z1979" i="11"/>
  <c r="X1979" i="11"/>
  <c r="W1979" i="11"/>
  <c r="U1979" i="11"/>
  <c r="O1979" i="11"/>
  <c r="K1979" i="11"/>
  <c r="I1979" i="11"/>
  <c r="F1979" i="11"/>
  <c r="E1979" i="11"/>
  <c r="AA1978" i="11"/>
  <c r="Z1978" i="11"/>
  <c r="X1978" i="11"/>
  <c r="W1978" i="11"/>
  <c r="U1978" i="11"/>
  <c r="O1978" i="11"/>
  <c r="K1978" i="11"/>
  <c r="I1978" i="11"/>
  <c r="F1978" i="11"/>
  <c r="E1978" i="11"/>
  <c r="AA1977" i="11"/>
  <c r="Z1977" i="11"/>
  <c r="X1977" i="11"/>
  <c r="W1977" i="11"/>
  <c r="U1977" i="11"/>
  <c r="O1977" i="11"/>
  <c r="K1977" i="11"/>
  <c r="I1977" i="11"/>
  <c r="F1977" i="11"/>
  <c r="E1977" i="11"/>
  <c r="AA1976" i="11"/>
  <c r="Z1976" i="11"/>
  <c r="X1976" i="11"/>
  <c r="W1976" i="11"/>
  <c r="U1976" i="11"/>
  <c r="O1976" i="11"/>
  <c r="K1976" i="11"/>
  <c r="I1976" i="11"/>
  <c r="F1976" i="11"/>
  <c r="E1976" i="11"/>
  <c r="AA1974" i="11"/>
  <c r="Z1974" i="11"/>
  <c r="X1974" i="11"/>
  <c r="W1974" i="11"/>
  <c r="U1974" i="11"/>
  <c r="O1974" i="11"/>
  <c r="K1974" i="11"/>
  <c r="I1974" i="11"/>
  <c r="F1974" i="11"/>
  <c r="E1974" i="11"/>
  <c r="AA1967" i="11"/>
  <c r="Z1967" i="11"/>
  <c r="X1967" i="11"/>
  <c r="W1967" i="11"/>
  <c r="U1967" i="11"/>
  <c r="O1967" i="11"/>
  <c r="K1967" i="11"/>
  <c r="I1967" i="11"/>
  <c r="F1967" i="11"/>
  <c r="E1967" i="11"/>
  <c r="AA1961" i="11"/>
  <c r="Z1961" i="11"/>
  <c r="X1961" i="11"/>
  <c r="W1961" i="11"/>
  <c r="U1961" i="11"/>
  <c r="O1961" i="11"/>
  <c r="K1961" i="11"/>
  <c r="I1961" i="11"/>
  <c r="F1961" i="11"/>
  <c r="E1961" i="11"/>
  <c r="AA1960" i="11"/>
  <c r="Z1960" i="11"/>
  <c r="X1960" i="11"/>
  <c r="W1960" i="11"/>
  <c r="U1960" i="11"/>
  <c r="O1960" i="11"/>
  <c r="K1960" i="11"/>
  <c r="I1960" i="11"/>
  <c r="F1960" i="11"/>
  <c r="E1960" i="11"/>
  <c r="AA1959" i="11"/>
  <c r="Z1959" i="11"/>
  <c r="X1959" i="11"/>
  <c r="W1959" i="11"/>
  <c r="U1959" i="11"/>
  <c r="O1959" i="11"/>
  <c r="K1959" i="11"/>
  <c r="I1959" i="11"/>
  <c r="F1959" i="11"/>
  <c r="E1959" i="11"/>
  <c r="AA1958" i="11"/>
  <c r="Z1958" i="11"/>
  <c r="X1958" i="11"/>
  <c r="W1958" i="11"/>
  <c r="U1958" i="11"/>
  <c r="O1958" i="11"/>
  <c r="K1958" i="11"/>
  <c r="I1958" i="11"/>
  <c r="F1958" i="11"/>
  <c r="E1958" i="11"/>
  <c r="AA1957" i="11"/>
  <c r="Z1957" i="11"/>
  <c r="X1957" i="11"/>
  <c r="W1957" i="11"/>
  <c r="U1957" i="11"/>
  <c r="O1957" i="11"/>
  <c r="K1957" i="11"/>
  <c r="I1957" i="11"/>
  <c r="F1957" i="11"/>
  <c r="E1957" i="11"/>
  <c r="AA1956" i="11"/>
  <c r="Z1956" i="11"/>
  <c r="X1956" i="11"/>
  <c r="W1956" i="11"/>
  <c r="U1956" i="11"/>
  <c r="O1956" i="11"/>
  <c r="K1956" i="11"/>
  <c r="I1956" i="11"/>
  <c r="F1956" i="11"/>
  <c r="E1956" i="11"/>
  <c r="AA1955" i="11"/>
  <c r="Z1955" i="11"/>
  <c r="X1955" i="11"/>
  <c r="W1955" i="11"/>
  <c r="U1955" i="11"/>
  <c r="O1955" i="11"/>
  <c r="K1955" i="11"/>
  <c r="I1955" i="11"/>
  <c r="F1955" i="11"/>
  <c r="E1955" i="11"/>
  <c r="AA1954" i="11"/>
  <c r="Z1954" i="11"/>
  <c r="X1954" i="11"/>
  <c r="W1954" i="11"/>
  <c r="U1954" i="11"/>
  <c r="O1954" i="11"/>
  <c r="K1954" i="11"/>
  <c r="I1954" i="11"/>
  <c r="F1954" i="11"/>
  <c r="E1954" i="11"/>
  <c r="AA1953" i="11"/>
  <c r="Z1953" i="11"/>
  <c r="X1953" i="11"/>
  <c r="W1953" i="11"/>
  <c r="U1953" i="11"/>
  <c r="O1953" i="11"/>
  <c r="K1953" i="11"/>
  <c r="I1953" i="11"/>
  <c r="F1953" i="11"/>
  <c r="E1953" i="11"/>
  <c r="AA1951" i="11"/>
  <c r="Z1951" i="11"/>
  <c r="X1951" i="11"/>
  <c r="W1951" i="11"/>
  <c r="U1951" i="11"/>
  <c r="O1951" i="11"/>
  <c r="K1951" i="11"/>
  <c r="I1951" i="11"/>
  <c r="F1951" i="11"/>
  <c r="E1951" i="11"/>
  <c r="AA1944" i="11"/>
  <c r="Z1944" i="11"/>
  <c r="X1944" i="11"/>
  <c r="W1944" i="11"/>
  <c r="U1944" i="11"/>
  <c r="O1944" i="11"/>
  <c r="K1944" i="11"/>
  <c r="I1944" i="11"/>
  <c r="F1944" i="11"/>
  <c r="E1944" i="11"/>
  <c r="Z1940" i="11"/>
  <c r="W1940" i="11"/>
  <c r="O1940" i="11"/>
  <c r="K1940" i="11"/>
  <c r="V1940" i="11" s="1"/>
  <c r="I1940" i="11"/>
  <c r="U1940" i="11" s="1"/>
  <c r="F1940" i="11"/>
  <c r="E1940" i="11"/>
  <c r="AA1933" i="11"/>
  <c r="Z1933" i="11"/>
  <c r="W1933" i="11"/>
  <c r="F1933" i="11" s="1"/>
  <c r="O1933" i="11"/>
  <c r="K1933" i="11"/>
  <c r="V1933" i="11" s="1"/>
  <c r="I1933" i="11"/>
  <c r="U1933" i="11" s="1"/>
  <c r="E1933" i="11"/>
  <c r="AA1934" i="11"/>
  <c r="Z1934" i="11"/>
  <c r="W1934" i="11"/>
  <c r="F1934" i="11" s="1"/>
  <c r="O1934" i="11"/>
  <c r="K1934" i="11"/>
  <c r="V1934" i="11" s="1"/>
  <c r="I1934" i="11"/>
  <c r="U1934" i="11" s="1"/>
  <c r="E1934" i="11"/>
  <c r="AA1931" i="11"/>
  <c r="Z1931" i="11"/>
  <c r="W1931" i="11"/>
  <c r="O1931" i="11"/>
  <c r="K1931" i="11"/>
  <c r="V1931" i="11" s="1"/>
  <c r="I1931" i="11"/>
  <c r="U1931" i="11" s="1"/>
  <c r="F1931" i="11"/>
  <c r="E1931" i="11"/>
  <c r="AA1924" i="11"/>
  <c r="Z1924" i="11"/>
  <c r="W1924" i="11"/>
  <c r="O1924" i="11"/>
  <c r="K1924" i="11"/>
  <c r="V1924" i="11" s="1"/>
  <c r="I1924" i="11"/>
  <c r="U1924" i="11" s="1"/>
  <c r="F1924" i="11"/>
  <c r="E1924" i="11"/>
  <c r="AA1921" i="11"/>
  <c r="Z1921" i="11"/>
  <c r="X1921" i="11"/>
  <c r="W1921" i="11"/>
  <c r="U1921" i="11"/>
  <c r="O1921" i="11"/>
  <c r="K1921" i="11"/>
  <c r="I1921" i="11"/>
  <c r="F1921" i="11"/>
  <c r="E1921" i="11"/>
  <c r="AA1920" i="11"/>
  <c r="Z1920" i="11"/>
  <c r="X1920" i="11"/>
  <c r="W1920" i="11"/>
  <c r="U1920" i="11"/>
  <c r="O1920" i="11"/>
  <c r="K1920" i="11"/>
  <c r="I1920" i="11"/>
  <c r="F1920" i="11"/>
  <c r="E1920" i="11"/>
  <c r="AA1919" i="11"/>
  <c r="Z1919" i="11"/>
  <c r="X1919" i="11"/>
  <c r="W1919" i="11"/>
  <c r="U1919" i="11"/>
  <c r="O1919" i="11"/>
  <c r="K1919" i="11"/>
  <c r="I1919" i="11"/>
  <c r="F1919" i="11"/>
  <c r="E1919" i="11"/>
  <c r="AA1918" i="11"/>
  <c r="Z1918" i="11"/>
  <c r="X1918" i="11"/>
  <c r="W1918" i="11"/>
  <c r="U1918" i="11"/>
  <c r="O1918" i="11"/>
  <c r="K1918" i="11"/>
  <c r="I1918" i="11"/>
  <c r="F1918" i="11"/>
  <c r="E1918" i="11"/>
  <c r="AA1917" i="11"/>
  <c r="Z1917" i="11"/>
  <c r="X1917" i="11"/>
  <c r="W1917" i="11"/>
  <c r="U1917" i="11"/>
  <c r="O1917" i="11"/>
  <c r="K1917" i="11"/>
  <c r="I1917" i="11"/>
  <c r="F1917" i="11"/>
  <c r="E1917" i="11"/>
  <c r="AA1916" i="11"/>
  <c r="Z1916" i="11"/>
  <c r="X1916" i="11"/>
  <c r="W1916" i="11"/>
  <c r="U1916" i="11"/>
  <c r="O1916" i="11"/>
  <c r="K1916" i="11"/>
  <c r="I1916" i="11"/>
  <c r="F1916" i="11"/>
  <c r="E1916" i="11"/>
  <c r="AA1912" i="11"/>
  <c r="Z1912" i="11"/>
  <c r="X1912" i="11"/>
  <c r="W1912" i="11"/>
  <c r="U1912" i="11"/>
  <c r="O1912" i="11"/>
  <c r="K1912" i="11"/>
  <c r="I1912" i="11"/>
  <c r="F1912" i="11"/>
  <c r="E1912" i="11"/>
  <c r="AA1911" i="11"/>
  <c r="Z1911" i="11"/>
  <c r="X1911" i="11"/>
  <c r="W1911" i="11"/>
  <c r="U1911" i="11"/>
  <c r="O1911" i="11"/>
  <c r="K1911" i="11"/>
  <c r="I1911" i="11"/>
  <c r="F1911" i="11"/>
  <c r="E1911" i="11"/>
  <c r="AA1910" i="11"/>
  <c r="Z1910" i="11"/>
  <c r="X1910" i="11"/>
  <c r="W1910" i="11"/>
  <c r="U1910" i="11"/>
  <c r="O1910" i="11"/>
  <c r="K1910" i="11"/>
  <c r="I1910" i="11"/>
  <c r="F1910" i="11"/>
  <c r="E1910" i="11"/>
  <c r="AA1914" i="11"/>
  <c r="Z1914" i="11"/>
  <c r="X1914" i="11"/>
  <c r="W1914" i="11"/>
  <c r="U1914" i="11"/>
  <c r="O1914" i="11"/>
  <c r="K1914" i="11"/>
  <c r="I1914" i="11"/>
  <c r="F1914" i="11"/>
  <c r="E1914" i="11"/>
  <c r="AA1904" i="11"/>
  <c r="Z1904" i="11"/>
  <c r="X1904" i="11"/>
  <c r="W1904" i="11"/>
  <c r="U1904" i="11"/>
  <c r="O1904" i="11"/>
  <c r="K1904" i="11"/>
  <c r="I1904" i="11"/>
  <c r="F1904" i="11"/>
  <c r="E1904" i="11"/>
  <c r="AA1901" i="11"/>
  <c r="Z1901" i="11"/>
  <c r="X1901" i="11"/>
  <c r="W1901" i="11"/>
  <c r="U1901" i="11"/>
  <c r="O1901" i="11"/>
  <c r="K1901" i="11"/>
  <c r="I1901" i="11"/>
  <c r="F1901" i="11"/>
  <c r="E1901" i="11"/>
  <c r="AA1900" i="11"/>
  <c r="Z1900" i="11"/>
  <c r="X1900" i="11"/>
  <c r="W1900" i="11"/>
  <c r="U1900" i="11"/>
  <c r="O1900" i="11"/>
  <c r="K1900" i="11"/>
  <c r="I1900" i="11"/>
  <c r="F1900" i="11"/>
  <c r="E1900" i="11"/>
  <c r="AA1899" i="11"/>
  <c r="Z1899" i="11"/>
  <c r="X1899" i="11"/>
  <c r="W1899" i="11"/>
  <c r="U1899" i="11"/>
  <c r="O1899" i="11"/>
  <c r="K1899" i="11"/>
  <c r="I1899" i="11"/>
  <c r="F1899" i="11"/>
  <c r="E1899" i="11"/>
  <c r="AA1898" i="11"/>
  <c r="Z1898" i="11"/>
  <c r="X1898" i="11"/>
  <c r="W1898" i="11"/>
  <c r="U1898" i="11"/>
  <c r="O1898" i="11"/>
  <c r="K1898" i="11"/>
  <c r="I1898" i="11"/>
  <c r="F1898" i="11"/>
  <c r="E1898" i="11"/>
  <c r="AA1897" i="11"/>
  <c r="Z1897" i="11"/>
  <c r="X1897" i="11"/>
  <c r="W1897" i="11"/>
  <c r="U1897" i="11"/>
  <c r="O1897" i="11"/>
  <c r="K1897" i="11"/>
  <c r="I1897" i="11"/>
  <c r="F1897" i="11"/>
  <c r="E1897" i="11"/>
  <c r="AA1896" i="11"/>
  <c r="Z1896" i="11"/>
  <c r="X1896" i="11"/>
  <c r="W1896" i="11"/>
  <c r="U1896" i="11"/>
  <c r="O1896" i="11"/>
  <c r="K1896" i="11"/>
  <c r="I1896" i="11"/>
  <c r="F1896" i="11"/>
  <c r="E1896" i="11"/>
  <c r="AA1895" i="11"/>
  <c r="Z1895" i="11"/>
  <c r="X1895" i="11"/>
  <c r="W1895" i="11"/>
  <c r="U1895" i="11"/>
  <c r="O1895" i="11"/>
  <c r="K1895" i="11"/>
  <c r="I1895" i="11"/>
  <c r="F1895" i="11"/>
  <c r="E1895" i="11"/>
  <c r="AA1894" i="11"/>
  <c r="Z1894" i="11"/>
  <c r="X1894" i="11"/>
  <c r="W1894" i="11"/>
  <c r="U1894" i="11"/>
  <c r="O1894" i="11"/>
  <c r="K1894" i="11"/>
  <c r="I1894" i="11"/>
  <c r="F1894" i="11"/>
  <c r="E1894" i="11"/>
  <c r="AA1893" i="11"/>
  <c r="Z1893" i="11"/>
  <c r="X1893" i="11"/>
  <c r="W1893" i="11"/>
  <c r="U1893" i="11"/>
  <c r="O1893" i="11"/>
  <c r="K1893" i="11"/>
  <c r="I1893" i="11"/>
  <c r="F1893" i="11"/>
  <c r="E1893" i="11"/>
  <c r="AA1891" i="11"/>
  <c r="Z1891" i="11"/>
  <c r="X1891" i="11"/>
  <c r="W1891" i="11"/>
  <c r="U1891" i="11"/>
  <c r="O1891" i="11"/>
  <c r="K1891" i="11"/>
  <c r="I1891" i="11"/>
  <c r="F1891" i="11"/>
  <c r="E1891" i="11"/>
  <c r="AA1884" i="11"/>
  <c r="Z1884" i="11"/>
  <c r="X1884" i="11"/>
  <c r="W1884" i="11"/>
  <c r="U1884" i="11"/>
  <c r="O1884" i="11"/>
  <c r="K1884" i="11"/>
  <c r="I1884" i="11"/>
  <c r="F1884" i="11"/>
  <c r="E1884" i="11"/>
  <c r="Z1880" i="11"/>
  <c r="W1880" i="11"/>
  <c r="O1880" i="11"/>
  <c r="K1880" i="11"/>
  <c r="V1880" i="11" s="1"/>
  <c r="I1880" i="11"/>
  <c r="U1880" i="11" s="1"/>
  <c r="F1880" i="11"/>
  <c r="E1880" i="11"/>
  <c r="AA1873" i="11"/>
  <c r="Z1873" i="11"/>
  <c r="W1873" i="11"/>
  <c r="F1873" i="11" s="1"/>
  <c r="O1873" i="11"/>
  <c r="K1873" i="11"/>
  <c r="V1873" i="11" s="1"/>
  <c r="I1873" i="11"/>
  <c r="U1873" i="11" s="1"/>
  <c r="E1873" i="11"/>
  <c r="AA1874" i="11"/>
  <c r="Z1874" i="11"/>
  <c r="W1874" i="11"/>
  <c r="F1874" i="11" s="1"/>
  <c r="O1874" i="11"/>
  <c r="K1874" i="11"/>
  <c r="V1874" i="11" s="1"/>
  <c r="I1874" i="11"/>
  <c r="U1874" i="11" s="1"/>
  <c r="E1874" i="11"/>
  <c r="AA1871" i="11"/>
  <c r="Z1871" i="11"/>
  <c r="W1871" i="11"/>
  <c r="O1871" i="11"/>
  <c r="K1871" i="11"/>
  <c r="V1871" i="11" s="1"/>
  <c r="I1871" i="11"/>
  <c r="U1871" i="11" s="1"/>
  <c r="F1871" i="11"/>
  <c r="E1871" i="11"/>
  <c r="AA1861" i="11"/>
  <c r="Z1861" i="11"/>
  <c r="X1861" i="11"/>
  <c r="W1861" i="11"/>
  <c r="U1861" i="11"/>
  <c r="O1861" i="11"/>
  <c r="K1861" i="11"/>
  <c r="I1861" i="11"/>
  <c r="F1861" i="11"/>
  <c r="E1861" i="11"/>
  <c r="AA1860" i="11"/>
  <c r="Z1860" i="11"/>
  <c r="X1860" i="11"/>
  <c r="W1860" i="11"/>
  <c r="U1860" i="11"/>
  <c r="O1860" i="11"/>
  <c r="K1860" i="11"/>
  <c r="I1860" i="11"/>
  <c r="F1860" i="11"/>
  <c r="E1860" i="11"/>
  <c r="AA1859" i="11"/>
  <c r="Z1859" i="11"/>
  <c r="X1859" i="11"/>
  <c r="W1859" i="11"/>
  <c r="U1859" i="11"/>
  <c r="O1859" i="11"/>
  <c r="K1859" i="11"/>
  <c r="I1859" i="11"/>
  <c r="F1859" i="11"/>
  <c r="E1859" i="11"/>
  <c r="AA1858" i="11"/>
  <c r="Z1858" i="11"/>
  <c r="X1858" i="11"/>
  <c r="W1858" i="11"/>
  <c r="U1858" i="11"/>
  <c r="O1858" i="11"/>
  <c r="K1858" i="11"/>
  <c r="I1858" i="11"/>
  <c r="F1858" i="11"/>
  <c r="E1858" i="11"/>
  <c r="AA1857" i="11"/>
  <c r="Z1857" i="11"/>
  <c r="X1857" i="11"/>
  <c r="W1857" i="11"/>
  <c r="U1857" i="11"/>
  <c r="O1857" i="11"/>
  <c r="K1857" i="11"/>
  <c r="I1857" i="11"/>
  <c r="F1857" i="11"/>
  <c r="E1857" i="11"/>
  <c r="AA1856" i="11"/>
  <c r="Z1856" i="11"/>
  <c r="X1856" i="11"/>
  <c r="W1856" i="11"/>
  <c r="U1856" i="11"/>
  <c r="O1856" i="11"/>
  <c r="K1856" i="11"/>
  <c r="I1856" i="11"/>
  <c r="F1856" i="11"/>
  <c r="E1856" i="11"/>
  <c r="AA1855" i="11"/>
  <c r="Z1855" i="11"/>
  <c r="X1855" i="11"/>
  <c r="W1855" i="11"/>
  <c r="U1855" i="11"/>
  <c r="O1855" i="11"/>
  <c r="K1855" i="11"/>
  <c r="I1855" i="11"/>
  <c r="F1855" i="11"/>
  <c r="E1855" i="11"/>
  <c r="AA1854" i="11"/>
  <c r="Z1854" i="11"/>
  <c r="X1854" i="11"/>
  <c r="W1854" i="11"/>
  <c r="U1854" i="11"/>
  <c r="O1854" i="11"/>
  <c r="K1854" i="11"/>
  <c r="I1854" i="11"/>
  <c r="F1854" i="11"/>
  <c r="E1854" i="11"/>
  <c r="AA1853" i="11"/>
  <c r="Z1853" i="11"/>
  <c r="X1853" i="11"/>
  <c r="W1853" i="11"/>
  <c r="U1853" i="11"/>
  <c r="O1853" i="11"/>
  <c r="K1853" i="11"/>
  <c r="I1853" i="11"/>
  <c r="F1853" i="11"/>
  <c r="E1853" i="11"/>
  <c r="AA1852" i="11"/>
  <c r="Z1852" i="11"/>
  <c r="X1852" i="11"/>
  <c r="W1852" i="11"/>
  <c r="U1852" i="11"/>
  <c r="O1852" i="11"/>
  <c r="K1852" i="11"/>
  <c r="I1852" i="11"/>
  <c r="F1852" i="11"/>
  <c r="E1852" i="11"/>
  <c r="AA1844" i="11"/>
  <c r="Z1844" i="11"/>
  <c r="X1844" i="11"/>
  <c r="W1844" i="11"/>
  <c r="U1844" i="11"/>
  <c r="O1844" i="11"/>
  <c r="K1844" i="11"/>
  <c r="I1844" i="11"/>
  <c r="F1844" i="11"/>
  <c r="E1844" i="11"/>
  <c r="AA1841" i="11"/>
  <c r="Z1841" i="11"/>
  <c r="X1841" i="11"/>
  <c r="W1841" i="11"/>
  <c r="U1841" i="11"/>
  <c r="O1841" i="11"/>
  <c r="K1841" i="11"/>
  <c r="I1841" i="11"/>
  <c r="F1841" i="11"/>
  <c r="E1841" i="11"/>
  <c r="AA1840" i="11"/>
  <c r="Z1840" i="11"/>
  <c r="X1840" i="11"/>
  <c r="W1840" i="11"/>
  <c r="U1840" i="11"/>
  <c r="O1840" i="11"/>
  <c r="K1840" i="11"/>
  <c r="I1840" i="11"/>
  <c r="F1840" i="11"/>
  <c r="E1840" i="11"/>
  <c r="AA1839" i="11"/>
  <c r="Z1839" i="11"/>
  <c r="X1839" i="11"/>
  <c r="W1839" i="11"/>
  <c r="U1839" i="11"/>
  <c r="O1839" i="11"/>
  <c r="K1839" i="11"/>
  <c r="I1839" i="11"/>
  <c r="F1839" i="11"/>
  <c r="E1839" i="11"/>
  <c r="AA1838" i="11"/>
  <c r="Z1838" i="11"/>
  <c r="X1838" i="11"/>
  <c r="W1838" i="11"/>
  <c r="U1838" i="11"/>
  <c r="O1838" i="11"/>
  <c r="K1838" i="11"/>
  <c r="I1838" i="11"/>
  <c r="F1838" i="11"/>
  <c r="E1838" i="11"/>
  <c r="AA1837" i="11"/>
  <c r="Z1837" i="11"/>
  <c r="X1837" i="11"/>
  <c r="W1837" i="11"/>
  <c r="U1837" i="11"/>
  <c r="O1837" i="11"/>
  <c r="K1837" i="11"/>
  <c r="I1837" i="11"/>
  <c r="F1837" i="11"/>
  <c r="E1837" i="11"/>
  <c r="AA1836" i="11"/>
  <c r="Z1836" i="11"/>
  <c r="X1836" i="11"/>
  <c r="W1836" i="11"/>
  <c r="U1836" i="11"/>
  <c r="O1836" i="11"/>
  <c r="K1836" i="11"/>
  <c r="I1836" i="11"/>
  <c r="F1836" i="11"/>
  <c r="E1836" i="11"/>
  <c r="AA1835" i="11"/>
  <c r="Z1835" i="11"/>
  <c r="X1835" i="11"/>
  <c r="W1835" i="11"/>
  <c r="U1835" i="11"/>
  <c r="O1835" i="11"/>
  <c r="K1835" i="11"/>
  <c r="I1835" i="11"/>
  <c r="F1835" i="11"/>
  <c r="E1835" i="11"/>
  <c r="AA1834" i="11"/>
  <c r="Z1834" i="11"/>
  <c r="X1834" i="11"/>
  <c r="W1834" i="11"/>
  <c r="U1834" i="11"/>
  <c r="O1834" i="11"/>
  <c r="K1834" i="11"/>
  <c r="I1834" i="11"/>
  <c r="F1834" i="11"/>
  <c r="E1834" i="11"/>
  <c r="AA1833" i="11"/>
  <c r="Z1833" i="11"/>
  <c r="X1833" i="11"/>
  <c r="W1833" i="11"/>
  <c r="U1833" i="11"/>
  <c r="O1833" i="11"/>
  <c r="K1833" i="11"/>
  <c r="I1833" i="11"/>
  <c r="F1833" i="11"/>
  <c r="E1833" i="11"/>
  <c r="AA1831" i="11"/>
  <c r="Z1831" i="11"/>
  <c r="X1831" i="11"/>
  <c r="W1831" i="11"/>
  <c r="U1831" i="11"/>
  <c r="O1831" i="11"/>
  <c r="K1831" i="11"/>
  <c r="I1831" i="11"/>
  <c r="F1831" i="11"/>
  <c r="E1831" i="11"/>
  <c r="AA1824" i="11"/>
  <c r="Z1824" i="11"/>
  <c r="X1824" i="11"/>
  <c r="W1824" i="11"/>
  <c r="U1824" i="11"/>
  <c r="O1824" i="11"/>
  <c r="K1824" i="11"/>
  <c r="I1824" i="11"/>
  <c r="F1824" i="11"/>
  <c r="E1824" i="11"/>
  <c r="Z1820" i="11"/>
  <c r="W1820" i="11"/>
  <c r="O1820" i="11"/>
  <c r="K1820" i="11"/>
  <c r="V1820" i="11" s="1"/>
  <c r="I1820" i="11"/>
  <c r="U1820" i="11" s="1"/>
  <c r="F1820" i="11"/>
  <c r="E1820" i="11"/>
  <c r="AA1813" i="11"/>
  <c r="Z1813" i="11"/>
  <c r="W1813" i="11"/>
  <c r="F1813" i="11" s="1"/>
  <c r="O1813" i="11"/>
  <c r="K1813" i="11"/>
  <c r="V1813" i="11" s="1"/>
  <c r="I1813" i="11"/>
  <c r="U1813" i="11" s="1"/>
  <c r="E1813" i="11"/>
  <c r="AA1814" i="11"/>
  <c r="Z1814" i="11"/>
  <c r="W1814" i="11"/>
  <c r="F1814" i="11" s="1"/>
  <c r="O1814" i="11"/>
  <c r="K1814" i="11"/>
  <c r="V1814" i="11" s="1"/>
  <c r="I1814" i="11"/>
  <c r="U1814" i="11" s="1"/>
  <c r="E1814" i="11"/>
  <c r="AA1811" i="11"/>
  <c r="Z1811" i="11"/>
  <c r="W1811" i="11"/>
  <c r="O1811" i="11"/>
  <c r="K1811" i="11"/>
  <c r="V1811" i="11" s="1"/>
  <c r="I1811" i="11"/>
  <c r="U1811" i="11" s="1"/>
  <c r="F1811" i="11"/>
  <c r="E1811" i="11"/>
  <c r="AA1804" i="11"/>
  <c r="Z1804" i="11"/>
  <c r="W1804" i="11"/>
  <c r="O1804" i="11"/>
  <c r="K1804" i="11"/>
  <c r="V1804" i="11" s="1"/>
  <c r="I1804" i="11"/>
  <c r="U1804" i="11" s="1"/>
  <c r="F1804" i="11"/>
  <c r="E1804" i="11"/>
  <c r="AA1801" i="11"/>
  <c r="Z1801" i="11"/>
  <c r="X1801" i="11"/>
  <c r="W1801" i="11"/>
  <c r="U1801" i="11"/>
  <c r="O1801" i="11"/>
  <c r="K1801" i="11"/>
  <c r="I1801" i="11"/>
  <c r="F1801" i="11"/>
  <c r="E1801" i="11"/>
  <c r="AA1800" i="11"/>
  <c r="Z1800" i="11"/>
  <c r="X1800" i="11"/>
  <c r="W1800" i="11"/>
  <c r="U1800" i="11"/>
  <c r="O1800" i="11"/>
  <c r="K1800" i="11"/>
  <c r="I1800" i="11"/>
  <c r="F1800" i="11"/>
  <c r="E1800" i="11"/>
  <c r="AA1799" i="11"/>
  <c r="Z1799" i="11"/>
  <c r="X1799" i="11"/>
  <c r="W1799" i="11"/>
  <c r="U1799" i="11"/>
  <c r="O1799" i="11"/>
  <c r="K1799" i="11"/>
  <c r="I1799" i="11"/>
  <c r="F1799" i="11"/>
  <c r="E1799" i="11"/>
  <c r="AA1798" i="11"/>
  <c r="Z1798" i="11"/>
  <c r="X1798" i="11"/>
  <c r="W1798" i="11"/>
  <c r="U1798" i="11"/>
  <c r="O1798" i="11"/>
  <c r="K1798" i="11"/>
  <c r="I1798" i="11"/>
  <c r="F1798" i="11"/>
  <c r="E1798" i="11"/>
  <c r="AA1797" i="11"/>
  <c r="Z1797" i="11"/>
  <c r="X1797" i="11"/>
  <c r="W1797" i="11"/>
  <c r="U1797" i="11"/>
  <c r="O1797" i="11"/>
  <c r="K1797" i="11"/>
  <c r="I1797" i="11"/>
  <c r="F1797" i="11"/>
  <c r="E1797" i="11"/>
  <c r="AA1796" i="11"/>
  <c r="Z1796" i="11"/>
  <c r="X1796" i="11"/>
  <c r="W1796" i="11"/>
  <c r="U1796" i="11"/>
  <c r="O1796" i="11"/>
  <c r="K1796" i="11"/>
  <c r="I1796" i="11"/>
  <c r="F1796" i="11"/>
  <c r="E1796" i="11"/>
  <c r="AA1795" i="11"/>
  <c r="Z1795" i="11"/>
  <c r="X1795" i="11"/>
  <c r="W1795" i="11"/>
  <c r="U1795" i="11"/>
  <c r="O1795" i="11"/>
  <c r="K1795" i="11"/>
  <c r="I1795" i="11"/>
  <c r="F1795" i="11"/>
  <c r="E1795" i="11"/>
  <c r="AA1794" i="11"/>
  <c r="Z1794" i="11"/>
  <c r="X1794" i="11"/>
  <c r="W1794" i="11"/>
  <c r="U1794" i="11"/>
  <c r="O1794" i="11"/>
  <c r="K1794" i="11"/>
  <c r="I1794" i="11"/>
  <c r="F1794" i="11"/>
  <c r="E1794" i="11"/>
  <c r="AA1793" i="11"/>
  <c r="Z1793" i="11"/>
  <c r="X1793" i="11"/>
  <c r="W1793" i="11"/>
  <c r="U1793" i="11"/>
  <c r="O1793" i="11"/>
  <c r="K1793" i="11"/>
  <c r="I1793" i="11"/>
  <c r="F1793" i="11"/>
  <c r="E1793" i="11"/>
  <c r="AA1791" i="11"/>
  <c r="Z1791" i="11"/>
  <c r="X1791" i="11"/>
  <c r="W1791" i="11"/>
  <c r="U1791" i="11"/>
  <c r="O1791" i="11"/>
  <c r="K1791" i="11"/>
  <c r="I1791" i="11"/>
  <c r="F1791" i="11"/>
  <c r="E1791" i="11"/>
  <c r="AA1781" i="11"/>
  <c r="Z1781" i="11"/>
  <c r="X1781" i="11"/>
  <c r="W1781" i="11"/>
  <c r="O1781" i="11"/>
  <c r="K1781" i="11"/>
  <c r="I1781" i="11"/>
  <c r="F1781" i="11"/>
  <c r="E1781" i="11"/>
  <c r="AA1780" i="11"/>
  <c r="Z1780" i="11"/>
  <c r="X1780" i="11"/>
  <c r="W1780" i="11"/>
  <c r="U1780" i="11"/>
  <c r="O1780" i="11"/>
  <c r="K1780" i="11"/>
  <c r="I1780" i="11"/>
  <c r="F1780" i="11"/>
  <c r="E1780" i="11"/>
  <c r="AA1779" i="11"/>
  <c r="Z1779" i="11"/>
  <c r="X1779" i="11"/>
  <c r="W1779" i="11"/>
  <c r="U1779" i="11"/>
  <c r="O1779" i="11"/>
  <c r="K1779" i="11"/>
  <c r="I1779" i="11"/>
  <c r="F1779" i="11"/>
  <c r="E1779" i="11"/>
  <c r="AA1778" i="11"/>
  <c r="Z1778" i="11"/>
  <c r="X1778" i="11"/>
  <c r="W1778" i="11"/>
  <c r="O1778" i="11"/>
  <c r="K1778" i="11"/>
  <c r="I1778" i="11"/>
  <c r="F1778" i="11"/>
  <c r="E1778" i="11"/>
  <c r="AA1777" i="11"/>
  <c r="Z1777" i="11"/>
  <c r="X1777" i="11"/>
  <c r="W1777" i="11"/>
  <c r="U1777" i="11"/>
  <c r="O1777" i="11"/>
  <c r="K1777" i="11"/>
  <c r="I1777" i="11"/>
  <c r="F1777" i="11"/>
  <c r="E1777" i="11"/>
  <c r="AA1776" i="11"/>
  <c r="Z1776" i="11"/>
  <c r="X1776" i="11"/>
  <c r="W1776" i="11"/>
  <c r="U1776" i="11"/>
  <c r="O1776" i="11"/>
  <c r="K1776" i="11"/>
  <c r="I1776" i="11"/>
  <c r="F1776" i="11"/>
  <c r="E1776" i="11"/>
  <c r="AA1775" i="11"/>
  <c r="Z1775" i="11"/>
  <c r="X1775" i="11"/>
  <c r="W1775" i="11"/>
  <c r="O1775" i="11"/>
  <c r="K1775" i="11"/>
  <c r="I1775" i="11"/>
  <c r="F1775" i="11"/>
  <c r="E1775" i="11"/>
  <c r="AA1774" i="11"/>
  <c r="Z1774" i="11"/>
  <c r="X1774" i="11"/>
  <c r="W1774" i="11"/>
  <c r="U1774" i="11"/>
  <c r="O1774" i="11"/>
  <c r="K1774" i="11"/>
  <c r="I1774" i="11"/>
  <c r="F1774" i="11"/>
  <c r="E1774" i="11"/>
  <c r="AA1773" i="11"/>
  <c r="Z1773" i="11"/>
  <c r="X1773" i="11"/>
  <c r="W1773" i="11"/>
  <c r="U1773" i="11"/>
  <c r="O1773" i="11"/>
  <c r="K1773" i="11"/>
  <c r="I1773" i="11"/>
  <c r="F1773" i="11"/>
  <c r="E1773" i="11"/>
  <c r="AA1771" i="11"/>
  <c r="Z1771" i="11"/>
  <c r="X1771" i="11"/>
  <c r="W1771" i="11"/>
  <c r="U1771" i="11"/>
  <c r="O1771" i="11"/>
  <c r="K1771" i="11"/>
  <c r="I1771" i="11"/>
  <c r="F1771" i="11"/>
  <c r="E1771" i="11"/>
  <c r="AA1764" i="11"/>
  <c r="Z1764" i="11"/>
  <c r="X1764" i="11"/>
  <c r="W1764" i="11"/>
  <c r="U1764" i="11"/>
  <c r="O1764" i="11"/>
  <c r="K1764" i="11"/>
  <c r="I1764" i="11"/>
  <c r="F1764" i="11"/>
  <c r="E1764" i="11"/>
  <c r="Z1760" i="11"/>
  <c r="W1760" i="11"/>
  <c r="O1760" i="11"/>
  <c r="K1760" i="11"/>
  <c r="V1760" i="11" s="1"/>
  <c r="I1760" i="11"/>
  <c r="U1760" i="11" s="1"/>
  <c r="F1760" i="11"/>
  <c r="E1760" i="11"/>
  <c r="AA1744" i="11"/>
  <c r="Z1744" i="11"/>
  <c r="W1744" i="11"/>
  <c r="O1744" i="11"/>
  <c r="K1744" i="11"/>
  <c r="V1744" i="11" s="1"/>
  <c r="I1744" i="11"/>
  <c r="U1744" i="11" s="1"/>
  <c r="F1744" i="11"/>
  <c r="E1744" i="11"/>
  <c r="AA1738" i="11"/>
  <c r="Z1738" i="11"/>
  <c r="X1738" i="11"/>
  <c r="W1738" i="11"/>
  <c r="O1738" i="11"/>
  <c r="K1738" i="11"/>
  <c r="I1738" i="11"/>
  <c r="F1738" i="11"/>
  <c r="E1738" i="11"/>
  <c r="AA1737" i="11"/>
  <c r="Z1737" i="11"/>
  <c r="X1737" i="11"/>
  <c r="W1737" i="11"/>
  <c r="U1737" i="11"/>
  <c r="O1737" i="11"/>
  <c r="K1737" i="11"/>
  <c r="I1737" i="11"/>
  <c r="F1737" i="11"/>
  <c r="E1737" i="11"/>
  <c r="AA1736" i="11"/>
  <c r="Z1736" i="11"/>
  <c r="X1736" i="11"/>
  <c r="W1736" i="11"/>
  <c r="U1736" i="11"/>
  <c r="O1736" i="11"/>
  <c r="K1736" i="11"/>
  <c r="I1736" i="11"/>
  <c r="F1736" i="11"/>
  <c r="E1736" i="11"/>
  <c r="AA1735" i="11"/>
  <c r="Z1735" i="11"/>
  <c r="X1735" i="11"/>
  <c r="W1735" i="11"/>
  <c r="O1735" i="11"/>
  <c r="K1735" i="11"/>
  <c r="I1735" i="11"/>
  <c r="F1735" i="11"/>
  <c r="E1735" i="11"/>
  <c r="AA1734" i="11"/>
  <c r="Z1734" i="11"/>
  <c r="X1734" i="11"/>
  <c r="W1734" i="11"/>
  <c r="U1734" i="11"/>
  <c r="O1734" i="11"/>
  <c r="K1734" i="11"/>
  <c r="I1734" i="11"/>
  <c r="F1734" i="11"/>
  <c r="E1734" i="11"/>
  <c r="AA1733" i="11"/>
  <c r="Z1733" i="11"/>
  <c r="X1733" i="11"/>
  <c r="W1733" i="11"/>
  <c r="U1733" i="11"/>
  <c r="O1733" i="11"/>
  <c r="K1733" i="11"/>
  <c r="I1733" i="11"/>
  <c r="F1733" i="11"/>
  <c r="E1733" i="11"/>
  <c r="AA1731" i="11"/>
  <c r="Z1731" i="11"/>
  <c r="X1731" i="11"/>
  <c r="W1731" i="11"/>
  <c r="U1731" i="11"/>
  <c r="O1731" i="11"/>
  <c r="K1731" i="11"/>
  <c r="I1731" i="11"/>
  <c r="F1731" i="11"/>
  <c r="E1731" i="11"/>
  <c r="AA1721" i="11"/>
  <c r="Z1721" i="11"/>
  <c r="X1721" i="11"/>
  <c r="W1721" i="11"/>
  <c r="U1721" i="11"/>
  <c r="O1721" i="11"/>
  <c r="K1721" i="11"/>
  <c r="I1721" i="11"/>
  <c r="F1721" i="11"/>
  <c r="E1721" i="11"/>
  <c r="AA1718" i="11"/>
  <c r="Z1718" i="11"/>
  <c r="X1718" i="11"/>
  <c r="W1718" i="11"/>
  <c r="U1718" i="11"/>
  <c r="O1718" i="11"/>
  <c r="K1718" i="11"/>
  <c r="I1718" i="11"/>
  <c r="F1718" i="11"/>
  <c r="E1718" i="11"/>
  <c r="AA1717" i="11"/>
  <c r="Z1717" i="11"/>
  <c r="X1717" i="11"/>
  <c r="W1717" i="11"/>
  <c r="U1717" i="11"/>
  <c r="O1717" i="11"/>
  <c r="K1717" i="11"/>
  <c r="I1717" i="11"/>
  <c r="F1717" i="11"/>
  <c r="E1717" i="11"/>
  <c r="AA1716" i="11"/>
  <c r="Z1716" i="11"/>
  <c r="X1716" i="11"/>
  <c r="W1716" i="11"/>
  <c r="U1716" i="11"/>
  <c r="O1716" i="11"/>
  <c r="K1716" i="11"/>
  <c r="I1716" i="11"/>
  <c r="F1716" i="11"/>
  <c r="E1716" i="11"/>
  <c r="AA1712" i="11"/>
  <c r="Z1712" i="11"/>
  <c r="X1712" i="11"/>
  <c r="W1712" i="11"/>
  <c r="U1712" i="11"/>
  <c r="O1712" i="11"/>
  <c r="K1712" i="11"/>
  <c r="I1712" i="11"/>
  <c r="F1712" i="11"/>
  <c r="E1712" i="11"/>
  <c r="AA1711" i="11"/>
  <c r="Z1711" i="11"/>
  <c r="X1711" i="11"/>
  <c r="W1711" i="11"/>
  <c r="U1711" i="11"/>
  <c r="O1711" i="11"/>
  <c r="K1711" i="11"/>
  <c r="I1711" i="11"/>
  <c r="F1711" i="11"/>
  <c r="E1711" i="11"/>
  <c r="AA1710" i="11"/>
  <c r="Z1710" i="11"/>
  <c r="X1710" i="11"/>
  <c r="W1710" i="11"/>
  <c r="U1710" i="11"/>
  <c r="O1710" i="11"/>
  <c r="K1710" i="11"/>
  <c r="I1710" i="11"/>
  <c r="F1710" i="11"/>
  <c r="E1710" i="11"/>
  <c r="AA1714" i="11"/>
  <c r="Z1714" i="11"/>
  <c r="X1714" i="11"/>
  <c r="W1714" i="11"/>
  <c r="U1714" i="11"/>
  <c r="O1714" i="11"/>
  <c r="K1714" i="11"/>
  <c r="I1714" i="11"/>
  <c r="F1714" i="11"/>
  <c r="E1714" i="11"/>
  <c r="AA1701" i="11"/>
  <c r="Z1701" i="11"/>
  <c r="X1701" i="11"/>
  <c r="W1701" i="11"/>
  <c r="U1701" i="11"/>
  <c r="O1701" i="11"/>
  <c r="K1701" i="11"/>
  <c r="I1701" i="11"/>
  <c r="F1701" i="11"/>
  <c r="E1701" i="11"/>
  <c r="Z1697" i="11"/>
  <c r="W1697" i="11"/>
  <c r="O1697" i="11"/>
  <c r="K1697" i="11"/>
  <c r="V1697" i="11" s="1"/>
  <c r="I1697" i="11"/>
  <c r="U1697" i="11" s="1"/>
  <c r="F1697" i="11"/>
  <c r="E1697" i="11"/>
  <c r="AA1681" i="11"/>
  <c r="Z1681" i="11"/>
  <c r="W1681" i="11"/>
  <c r="O1681" i="11"/>
  <c r="K1681" i="11"/>
  <c r="V1681" i="11" s="1"/>
  <c r="I1681" i="11"/>
  <c r="U1681" i="11" s="1"/>
  <c r="F1681" i="11"/>
  <c r="E1681" i="11"/>
  <c r="AA1678" i="11"/>
  <c r="Z1678" i="11"/>
  <c r="X1678" i="11"/>
  <c r="W1678" i="11"/>
  <c r="U1678" i="11"/>
  <c r="O1678" i="11"/>
  <c r="K1678" i="11"/>
  <c r="I1678" i="11"/>
  <c r="F1678" i="11"/>
  <c r="E1678" i="11"/>
  <c r="AA1677" i="11"/>
  <c r="Z1677" i="11"/>
  <c r="X1677" i="11"/>
  <c r="W1677" i="11"/>
  <c r="U1677" i="11"/>
  <c r="O1677" i="11"/>
  <c r="K1677" i="11"/>
  <c r="I1677" i="11"/>
  <c r="F1677" i="11"/>
  <c r="E1677" i="11"/>
  <c r="AA1676" i="11"/>
  <c r="Z1676" i="11"/>
  <c r="X1676" i="11"/>
  <c r="W1676" i="11"/>
  <c r="U1676" i="11"/>
  <c r="O1676" i="11"/>
  <c r="K1676" i="11"/>
  <c r="I1676" i="11"/>
  <c r="F1676" i="11"/>
  <c r="E1676" i="11"/>
  <c r="AA1675" i="11"/>
  <c r="Z1675" i="11"/>
  <c r="X1675" i="11"/>
  <c r="W1675" i="11"/>
  <c r="U1675" i="11"/>
  <c r="O1675" i="11"/>
  <c r="K1675" i="11"/>
  <c r="I1675" i="11"/>
  <c r="F1675" i="11"/>
  <c r="E1675" i="11"/>
  <c r="AA1674" i="11"/>
  <c r="Z1674" i="11"/>
  <c r="X1674" i="11"/>
  <c r="W1674" i="11"/>
  <c r="U1674" i="11"/>
  <c r="O1674" i="11"/>
  <c r="K1674" i="11"/>
  <c r="I1674" i="11"/>
  <c r="F1674" i="11"/>
  <c r="E1674" i="11"/>
  <c r="AA1673" i="11"/>
  <c r="Z1673" i="11"/>
  <c r="X1673" i="11"/>
  <c r="W1673" i="11"/>
  <c r="U1673" i="11"/>
  <c r="O1673" i="11"/>
  <c r="K1673" i="11"/>
  <c r="I1673" i="11"/>
  <c r="F1673" i="11"/>
  <c r="E1673" i="11"/>
  <c r="AA1671" i="11"/>
  <c r="Z1671" i="11"/>
  <c r="X1671" i="11"/>
  <c r="W1671" i="11"/>
  <c r="U1671" i="11"/>
  <c r="O1671" i="11"/>
  <c r="K1671" i="11"/>
  <c r="I1671" i="11"/>
  <c r="F1671" i="11"/>
  <c r="E1671" i="11"/>
  <c r="AA1661" i="11"/>
  <c r="Z1661" i="11"/>
  <c r="X1661" i="11"/>
  <c r="W1661" i="11"/>
  <c r="U1661" i="11"/>
  <c r="O1661" i="11"/>
  <c r="K1661" i="11"/>
  <c r="I1661" i="11"/>
  <c r="F1661" i="11"/>
  <c r="E1661" i="11"/>
  <c r="AA1658" i="11"/>
  <c r="Z1658" i="11"/>
  <c r="X1658" i="11"/>
  <c r="W1658" i="11"/>
  <c r="U1658" i="11"/>
  <c r="F1658" i="11" s="1"/>
  <c r="O1658" i="11"/>
  <c r="K1658" i="11"/>
  <c r="I1658" i="11"/>
  <c r="E1658" i="11"/>
  <c r="AA1657" i="11"/>
  <c r="Z1657" i="11"/>
  <c r="X1657" i="11"/>
  <c r="W1657" i="11"/>
  <c r="U1657" i="11"/>
  <c r="O1657" i="11"/>
  <c r="K1657" i="11"/>
  <c r="I1657" i="11"/>
  <c r="E1657" i="11"/>
  <c r="AA1656" i="11"/>
  <c r="Z1656" i="11"/>
  <c r="X1656" i="11"/>
  <c r="W1656" i="11"/>
  <c r="U1656" i="11"/>
  <c r="F1656" i="11" s="1"/>
  <c r="O1656" i="11"/>
  <c r="K1656" i="11"/>
  <c r="I1656" i="11"/>
  <c r="E1656" i="11"/>
  <c r="AA1655" i="11"/>
  <c r="Z1655" i="11"/>
  <c r="X1655" i="11"/>
  <c r="W1655" i="11"/>
  <c r="U1655" i="11"/>
  <c r="F1655" i="11" s="1"/>
  <c r="O1655" i="11"/>
  <c r="K1655" i="11"/>
  <c r="I1655" i="11"/>
  <c r="E1655" i="11"/>
  <c r="AA1654" i="11"/>
  <c r="Z1654" i="11"/>
  <c r="X1654" i="11"/>
  <c r="W1654" i="11"/>
  <c r="U1654" i="11"/>
  <c r="O1654" i="11"/>
  <c r="K1654" i="11"/>
  <c r="I1654" i="11"/>
  <c r="E1654" i="11"/>
  <c r="AA1653" i="11"/>
  <c r="Z1653" i="11"/>
  <c r="X1653" i="11"/>
  <c r="W1653" i="11"/>
  <c r="U1653" i="11"/>
  <c r="F1653" i="11" s="1"/>
  <c r="O1653" i="11"/>
  <c r="K1653" i="11"/>
  <c r="I1653" i="11"/>
  <c r="E1653" i="11"/>
  <c r="AA1651" i="11"/>
  <c r="Z1651" i="11"/>
  <c r="X1651" i="11"/>
  <c r="W1651" i="11"/>
  <c r="U1651" i="11"/>
  <c r="F1651" i="11" s="1"/>
  <c r="O1651" i="11"/>
  <c r="K1651" i="11"/>
  <c r="I1651" i="11"/>
  <c r="E1651" i="11"/>
  <c r="AA1641" i="11"/>
  <c r="Z1641" i="11"/>
  <c r="X1641" i="11"/>
  <c r="W1641" i="11"/>
  <c r="U1641" i="11"/>
  <c r="F1641" i="11" s="1"/>
  <c r="O1641" i="11"/>
  <c r="K1641" i="11"/>
  <c r="I1641" i="11"/>
  <c r="E1641" i="11"/>
  <c r="AG58" i="11" l="1"/>
  <c r="AG62" i="11"/>
  <c r="AG66" i="11"/>
  <c r="AG70" i="11"/>
  <c r="AG59" i="11"/>
  <c r="AG63" i="11"/>
  <c r="AG67" i="11"/>
  <c r="AG71" i="11"/>
  <c r="AG56" i="11"/>
  <c r="AG60" i="11"/>
  <c r="AG64" i="11"/>
  <c r="AG68" i="11"/>
  <c r="AG72" i="11"/>
  <c r="AG57" i="11"/>
  <c r="AG61" i="11"/>
  <c r="AG65" i="11"/>
  <c r="AG69" i="11"/>
  <c r="AG73" i="11"/>
  <c r="AG123" i="11"/>
  <c r="AG127" i="11"/>
  <c r="AG131" i="11"/>
  <c r="AG135" i="11"/>
  <c r="AG124" i="11"/>
  <c r="AG128" i="11"/>
  <c r="AG132" i="11"/>
  <c r="AG136" i="11"/>
  <c r="AG121" i="11"/>
  <c r="AG125" i="11"/>
  <c r="AG129" i="11"/>
  <c r="AG133" i="11"/>
  <c r="AG137" i="11"/>
  <c r="AG183" i="11"/>
  <c r="AG187" i="11"/>
  <c r="AG191" i="11"/>
  <c r="AG195" i="11"/>
  <c r="AG184" i="11"/>
  <c r="AG188" i="11"/>
  <c r="AG192" i="11"/>
  <c r="AG196" i="11"/>
  <c r="AG181" i="11"/>
  <c r="AG185" i="11"/>
  <c r="AG189" i="11"/>
  <c r="AG193" i="11"/>
  <c r="AG197" i="11"/>
  <c r="AG182" i="11"/>
  <c r="AG186" i="11"/>
  <c r="AG190" i="11"/>
  <c r="AG194" i="11"/>
  <c r="AG198" i="11"/>
  <c r="AG248" i="11"/>
  <c r="AG252" i="11"/>
  <c r="AG256" i="11"/>
  <c r="AG260" i="11"/>
  <c r="AG249" i="11"/>
  <c r="AG253" i="11"/>
  <c r="AG257" i="11"/>
  <c r="AG261" i="11"/>
  <c r="AG246" i="11"/>
  <c r="AG250" i="11"/>
  <c r="AG254" i="11"/>
  <c r="AG258" i="11"/>
  <c r="AG262" i="11"/>
  <c r="AG247" i="11"/>
  <c r="AG251" i="11"/>
  <c r="AG255" i="11"/>
  <c r="AG259" i="11"/>
  <c r="AG263" i="11"/>
  <c r="AG308" i="11"/>
  <c r="AG312" i="11"/>
  <c r="AG316" i="11"/>
  <c r="AG320" i="11"/>
  <c r="AG309" i="11"/>
  <c r="AG313" i="11"/>
  <c r="AG317" i="11"/>
  <c r="AG321" i="11"/>
  <c r="AG306" i="11"/>
  <c r="AG310" i="11"/>
  <c r="AG314" i="11"/>
  <c r="AG318" i="11"/>
  <c r="AG322" i="11"/>
  <c r="AG372" i="11"/>
  <c r="AH380" i="11"/>
  <c r="AG380" i="11" s="1"/>
  <c r="AG369" i="11"/>
  <c r="AG373" i="11"/>
  <c r="AG377" i="11"/>
  <c r="AG381" i="11"/>
  <c r="AG368" i="11"/>
  <c r="AH376" i="11"/>
  <c r="AG376" i="11" s="1"/>
  <c r="AG367" i="11"/>
  <c r="AG371" i="11"/>
  <c r="AG375" i="11"/>
  <c r="AG379" i="11"/>
  <c r="AG383" i="11"/>
  <c r="AG428" i="11"/>
  <c r="AG432" i="11"/>
  <c r="AG436" i="11"/>
  <c r="AG440" i="11"/>
  <c r="AG429" i="11"/>
  <c r="AG433" i="11"/>
  <c r="AG437" i="11"/>
  <c r="AG441" i="11"/>
  <c r="AG426" i="11"/>
  <c r="AG430" i="11"/>
  <c r="AG434" i="11"/>
  <c r="AG438" i="11"/>
  <c r="AG442" i="11"/>
  <c r="AG493" i="11"/>
  <c r="AG497" i="11"/>
  <c r="AG501" i="11"/>
  <c r="AG505" i="11"/>
  <c r="AG494" i="11"/>
  <c r="AG498" i="11"/>
  <c r="AG502" i="11"/>
  <c r="AG506" i="11"/>
  <c r="AG491" i="11"/>
  <c r="AG495" i="11"/>
  <c r="AG499" i="11"/>
  <c r="AG503" i="11"/>
  <c r="AG507" i="11"/>
  <c r="AG492" i="11"/>
  <c r="AG496" i="11"/>
  <c r="AG500" i="11"/>
  <c r="AG504" i="11"/>
  <c r="AG508" i="11"/>
  <c r="AG571" i="11"/>
  <c r="AH559" i="11"/>
  <c r="AH563" i="11"/>
  <c r="AH567" i="11"/>
  <c r="AG567" i="11" s="1"/>
  <c r="AG557" i="11"/>
  <c r="AG561" i="11"/>
  <c r="AG565" i="11"/>
  <c r="AG569" i="11"/>
  <c r="AG573" i="11"/>
  <c r="AG574" i="11"/>
  <c r="AG622" i="11"/>
  <c r="AG626" i="11"/>
  <c r="AG630" i="11"/>
  <c r="AG634" i="11"/>
  <c r="AG623" i="11"/>
  <c r="AG627" i="11"/>
  <c r="AG631" i="11"/>
  <c r="AG635" i="11"/>
  <c r="AG620" i="11"/>
  <c r="AG624" i="11"/>
  <c r="AG628" i="11"/>
  <c r="AG632" i="11"/>
  <c r="AG636" i="11"/>
  <c r="AG621" i="11"/>
  <c r="AG625" i="11"/>
  <c r="AG629" i="11"/>
  <c r="AG633" i="11"/>
  <c r="AG637" i="11"/>
  <c r="AG682" i="11"/>
  <c r="AG686" i="11"/>
  <c r="AG690" i="11"/>
  <c r="AG694" i="11"/>
  <c r="AG683" i="11"/>
  <c r="AG687" i="11"/>
  <c r="AG691" i="11"/>
  <c r="AG695" i="11"/>
  <c r="AG680" i="11"/>
  <c r="AG684" i="11"/>
  <c r="AG688" i="11"/>
  <c r="AG692" i="11"/>
  <c r="AG696" i="11"/>
  <c r="AG745" i="11"/>
  <c r="AG749" i="11"/>
  <c r="AG753" i="11"/>
  <c r="AG757" i="11"/>
  <c r="AG746" i="11"/>
  <c r="AG750" i="11"/>
  <c r="AG754" i="11"/>
  <c r="AG758" i="11"/>
  <c r="AG743" i="11"/>
  <c r="AG747" i="11"/>
  <c r="AG751" i="11"/>
  <c r="AG755" i="11"/>
  <c r="AG759" i="11"/>
  <c r="AG805" i="11"/>
  <c r="AG809" i="11"/>
  <c r="AG813" i="11"/>
  <c r="AG817" i="11"/>
  <c r="AG806" i="11"/>
  <c r="AG810" i="11"/>
  <c r="AG814" i="11"/>
  <c r="AG818" i="11"/>
  <c r="AG803" i="11"/>
  <c r="AG807" i="11"/>
  <c r="AG811" i="11"/>
  <c r="AG815" i="11"/>
  <c r="AG819" i="11"/>
  <c r="AG804" i="11"/>
  <c r="AG808" i="11"/>
  <c r="AG812" i="11"/>
  <c r="AG816" i="11"/>
  <c r="AG820" i="11"/>
  <c r="AG865" i="11"/>
  <c r="AG869" i="11"/>
  <c r="AG873" i="11"/>
  <c r="AG877" i="11"/>
  <c r="AG866" i="11"/>
  <c r="AG870" i="11"/>
  <c r="AG874" i="11"/>
  <c r="AG878" i="11"/>
  <c r="AG864" i="11"/>
  <c r="AG868" i="11"/>
  <c r="AG872" i="11"/>
  <c r="AG876" i="11"/>
  <c r="AG880" i="11"/>
  <c r="AG925" i="11"/>
  <c r="AG929" i="11"/>
  <c r="AG933" i="11"/>
  <c r="AG937" i="11"/>
  <c r="AG926" i="11"/>
  <c r="AG930" i="11"/>
  <c r="AG934" i="11"/>
  <c r="AG938" i="11"/>
  <c r="AG923" i="11"/>
  <c r="AG927" i="11"/>
  <c r="AG931" i="11"/>
  <c r="AG935" i="11"/>
  <c r="AG939" i="11"/>
  <c r="AG924" i="11"/>
  <c r="AG928" i="11"/>
  <c r="AG932" i="11"/>
  <c r="AG936" i="11"/>
  <c r="AG940" i="11"/>
  <c r="AG988" i="11"/>
  <c r="AG992" i="11"/>
  <c r="AG996" i="11"/>
  <c r="AG1000" i="11"/>
  <c r="AG989" i="11"/>
  <c r="AG993" i="11"/>
  <c r="AG997" i="11"/>
  <c r="AG1001" i="11"/>
  <c r="AG986" i="11"/>
  <c r="AG990" i="11"/>
  <c r="AG994" i="11"/>
  <c r="AG998" i="11"/>
  <c r="AG1002" i="11"/>
  <c r="AG987" i="11"/>
  <c r="AG991" i="11"/>
  <c r="AG995" i="11"/>
  <c r="AG999" i="11"/>
  <c r="AG1003" i="11"/>
  <c r="AG1058" i="11"/>
  <c r="AG1062" i="11"/>
  <c r="AG1066" i="11"/>
  <c r="AG1070" i="11"/>
  <c r="AG1059" i="11"/>
  <c r="AG1063" i="11"/>
  <c r="AG1067" i="11"/>
  <c r="AG1071" i="11"/>
  <c r="AG1056" i="11"/>
  <c r="AG1060" i="11"/>
  <c r="AG1064" i="11"/>
  <c r="AG1068" i="11"/>
  <c r="AG1072" i="11"/>
  <c r="AG1057" i="11"/>
  <c r="AG1061" i="11"/>
  <c r="AG1065" i="11"/>
  <c r="AG1069" i="11"/>
  <c r="AG1073" i="11"/>
  <c r="AG1123" i="11"/>
  <c r="AG1127" i="11"/>
  <c r="AG1131" i="11"/>
  <c r="AG1135" i="11"/>
  <c r="AG1124" i="11"/>
  <c r="AG1128" i="11"/>
  <c r="AG1132" i="11"/>
  <c r="AG1136" i="11"/>
  <c r="AG1121" i="11"/>
  <c r="AG1125" i="11"/>
  <c r="AG1129" i="11"/>
  <c r="AG1133" i="11"/>
  <c r="AG1137" i="11"/>
  <c r="AG1122" i="11"/>
  <c r="AG1126" i="11"/>
  <c r="AG1130" i="11"/>
  <c r="AG1134" i="11"/>
  <c r="AG1138" i="11"/>
  <c r="AG1183" i="11"/>
  <c r="AG1187" i="11"/>
  <c r="AG1191" i="11"/>
  <c r="AG1195" i="11"/>
  <c r="AG1184" i="11"/>
  <c r="AG1188" i="11"/>
  <c r="AG1192" i="11"/>
  <c r="AG1196" i="11"/>
  <c r="AG1182" i="11"/>
  <c r="AG1186" i="11"/>
  <c r="AG1190" i="11"/>
  <c r="AG1194" i="11"/>
  <c r="AG1198" i="11"/>
  <c r="AG1248" i="11"/>
  <c r="AG1252" i="11"/>
  <c r="AG1256" i="11"/>
  <c r="AG1260" i="11"/>
  <c r="AG1249" i="11"/>
  <c r="AG1253" i="11"/>
  <c r="AG1257" i="11"/>
  <c r="AG1261" i="11"/>
  <c r="AG1246" i="11"/>
  <c r="AG1250" i="11"/>
  <c r="AG1254" i="11"/>
  <c r="AG1258" i="11"/>
  <c r="AG1262" i="11"/>
  <c r="AG1247" i="11"/>
  <c r="AG1251" i="11"/>
  <c r="AG1255" i="11"/>
  <c r="AG1259" i="11"/>
  <c r="AG1263" i="11"/>
  <c r="AG1308" i="11"/>
  <c r="AG1312" i="11"/>
  <c r="AG1316" i="11"/>
  <c r="AG1320" i="11"/>
  <c r="AG1309" i="11"/>
  <c r="AG1313" i="11"/>
  <c r="AG1317" i="11"/>
  <c r="AG1321" i="11"/>
  <c r="AG1306" i="11"/>
  <c r="AG1310" i="11"/>
  <c r="AG1314" i="11"/>
  <c r="AG1318" i="11"/>
  <c r="AG1322" i="11"/>
  <c r="AG1368" i="11"/>
  <c r="AG1372" i="11"/>
  <c r="AG1376" i="11"/>
  <c r="AG1380" i="11"/>
  <c r="AG1369" i="11"/>
  <c r="AG1373" i="11"/>
  <c r="AG1377" i="11"/>
  <c r="AG1381" i="11"/>
  <c r="AG1366" i="11"/>
  <c r="AG1370" i="11"/>
  <c r="AG1374" i="11"/>
  <c r="AG1378" i="11"/>
  <c r="AG1382" i="11"/>
  <c r="AG1367" i="11"/>
  <c r="AG1371" i="11"/>
  <c r="AG1375" i="11"/>
  <c r="AG1379" i="11"/>
  <c r="AG1383" i="11"/>
  <c r="AG1428" i="11"/>
  <c r="AG1432" i="11"/>
  <c r="AG1436" i="11"/>
  <c r="AG1440" i="11"/>
  <c r="AG1429" i="11"/>
  <c r="AG1433" i="11"/>
  <c r="AG1437" i="11"/>
  <c r="AG1441" i="11"/>
  <c r="AG1426" i="11"/>
  <c r="AG1430" i="11"/>
  <c r="AG1434" i="11"/>
  <c r="AG1438" i="11"/>
  <c r="AG1442" i="11"/>
  <c r="AG1427" i="11"/>
  <c r="AG1431" i="11"/>
  <c r="AG1435" i="11"/>
  <c r="AG1439" i="11"/>
  <c r="AG1443" i="11"/>
  <c r="AG1493" i="11"/>
  <c r="AG1497" i="11"/>
  <c r="AG1501" i="11"/>
  <c r="AG1505" i="11"/>
  <c r="AG1494" i="11"/>
  <c r="AG1498" i="11"/>
  <c r="AG1502" i="11"/>
  <c r="AG1506" i="11"/>
  <c r="AG1491" i="11"/>
  <c r="AG1495" i="11"/>
  <c r="AG1499" i="11"/>
  <c r="AG1503" i="11"/>
  <c r="AG1507" i="11"/>
  <c r="AG1492" i="11"/>
  <c r="AG1496" i="11"/>
  <c r="AG1500" i="11"/>
  <c r="AG1504" i="11"/>
  <c r="AG1508" i="11"/>
  <c r="AG1560" i="11"/>
  <c r="AG1564" i="11"/>
  <c r="AG1568" i="11"/>
  <c r="AG1572" i="11"/>
  <c r="AG1561" i="11"/>
  <c r="AG1565" i="11"/>
  <c r="AG1569" i="11"/>
  <c r="AG1573" i="11"/>
  <c r="AG1558" i="11"/>
  <c r="AG1562" i="11"/>
  <c r="AG1566" i="11"/>
  <c r="AG1570" i="11"/>
  <c r="AG1574" i="11"/>
  <c r="AG1559" i="11"/>
  <c r="AG1563" i="11"/>
  <c r="AG1567" i="11"/>
  <c r="AG1571" i="11"/>
  <c r="AG1575" i="11"/>
  <c r="AG1623" i="11"/>
  <c r="AG1627" i="11"/>
  <c r="AG1631" i="11"/>
  <c r="AG1635" i="11"/>
  <c r="AG1624" i="11"/>
  <c r="AG1628" i="11"/>
  <c r="AG1632" i="11"/>
  <c r="AG1636" i="11"/>
  <c r="AG1621" i="11"/>
  <c r="AG1625" i="11"/>
  <c r="AG1629" i="11"/>
  <c r="AG1633" i="11"/>
  <c r="AG1637" i="11"/>
  <c r="AG1622" i="11"/>
  <c r="AG1626" i="11"/>
  <c r="AG1630" i="11"/>
  <c r="AG1634" i="11"/>
  <c r="AG1638" i="11"/>
  <c r="AG1683" i="11"/>
  <c r="AG1687" i="11"/>
  <c r="AG1691" i="11"/>
  <c r="AG1695" i="11"/>
  <c r="AG1696" i="11"/>
  <c r="AG1681" i="11"/>
  <c r="AG1685" i="11"/>
  <c r="AG1689" i="11"/>
  <c r="AG1693" i="11"/>
  <c r="AG1697" i="11"/>
  <c r="AG1682" i="11"/>
  <c r="AG1686" i="11"/>
  <c r="AG1690" i="11"/>
  <c r="AG1694" i="11"/>
  <c r="AG1698" i="11"/>
  <c r="AG1758" i="11"/>
  <c r="AG1747" i="11"/>
  <c r="AG1751" i="11"/>
  <c r="AG1755" i="11"/>
  <c r="AG1759" i="11"/>
  <c r="AG1744" i="11"/>
  <c r="AG1748" i="11"/>
  <c r="AG1752" i="11"/>
  <c r="AG1756" i="11"/>
  <c r="AG1760" i="11"/>
  <c r="AH1750" i="11"/>
  <c r="AG1754" i="11"/>
  <c r="AG1746" i="11"/>
  <c r="AG1806" i="11"/>
  <c r="AG1810" i="11"/>
  <c r="AG1814" i="11"/>
  <c r="AG1818" i="11"/>
  <c r="AG1807" i="11"/>
  <c r="AG1811" i="11"/>
  <c r="AG1815" i="11"/>
  <c r="AG1819" i="11"/>
  <c r="AG1804" i="11"/>
  <c r="AG1808" i="11"/>
  <c r="AG1812" i="11"/>
  <c r="AG1816" i="11"/>
  <c r="AG1820" i="11"/>
  <c r="AG1805" i="11"/>
  <c r="AG1809" i="11"/>
  <c r="AG1813" i="11"/>
  <c r="AG1817" i="11"/>
  <c r="AG1821" i="11"/>
  <c r="AG1866" i="11"/>
  <c r="AG1870" i="11"/>
  <c r="AG1874" i="11"/>
  <c r="AG1878" i="11"/>
  <c r="AG1867" i="11"/>
  <c r="AG1871" i="11"/>
  <c r="AG1875" i="11"/>
  <c r="AG1879" i="11"/>
  <c r="AG1864" i="11"/>
  <c r="AG1868" i="11"/>
  <c r="AG1872" i="11"/>
  <c r="AG1876" i="11"/>
  <c r="AG1880" i="11"/>
  <c r="AG1865" i="11"/>
  <c r="AG1869" i="11"/>
  <c r="AG1873" i="11"/>
  <c r="AG1877" i="11"/>
  <c r="AG1881" i="11"/>
  <c r="AG1926" i="11"/>
  <c r="AG1930" i="11"/>
  <c r="AG1934" i="11"/>
  <c r="AG1938" i="11"/>
  <c r="AG1927" i="11"/>
  <c r="AG1931" i="11"/>
  <c r="AG1935" i="11"/>
  <c r="AG1939" i="11"/>
  <c r="AG1924" i="11"/>
  <c r="AG1928" i="11"/>
  <c r="AG1932" i="11"/>
  <c r="AG1936" i="11"/>
  <c r="AG1940" i="11"/>
  <c r="AG1925" i="11"/>
  <c r="AG1929" i="11"/>
  <c r="AG1933" i="11"/>
  <c r="AG1937" i="11"/>
  <c r="AG1941" i="11"/>
  <c r="AG1989" i="11"/>
  <c r="AG1993" i="11"/>
  <c r="AG1997" i="11"/>
  <c r="AG2001" i="11"/>
  <c r="AG1990" i="11"/>
  <c r="AG1994" i="11"/>
  <c r="AG1998" i="11"/>
  <c r="AG2002" i="11"/>
  <c r="AG1987" i="11"/>
  <c r="AG1991" i="11"/>
  <c r="AG1995" i="11"/>
  <c r="AG1999" i="11"/>
  <c r="AG2003" i="11"/>
  <c r="AH2071" i="11"/>
  <c r="AG2071" i="11" s="1"/>
  <c r="AG2067" i="11"/>
  <c r="AG2060" i="11"/>
  <c r="AG2064" i="11"/>
  <c r="AG2068" i="11"/>
  <c r="AG2072" i="11"/>
  <c r="AG2063" i="11"/>
  <c r="AH2059" i="11"/>
  <c r="AG2057" i="11"/>
  <c r="AG2061" i="11"/>
  <c r="AG2065" i="11"/>
  <c r="AG2069" i="11"/>
  <c r="AG2073" i="11"/>
  <c r="AG2058" i="11"/>
  <c r="AG2062" i="11"/>
  <c r="AG2066" i="11"/>
  <c r="AG2070" i="11"/>
  <c r="AG2074" i="11"/>
  <c r="AG2124" i="11"/>
  <c r="AG2128" i="11"/>
  <c r="AG2132" i="11"/>
  <c r="AG2136" i="11"/>
  <c r="AG2125" i="11"/>
  <c r="AG2129" i="11"/>
  <c r="AG2133" i="11"/>
  <c r="AG2137" i="11"/>
  <c r="AG2122" i="11"/>
  <c r="AG2126" i="11"/>
  <c r="AG2130" i="11"/>
  <c r="AG2134" i="11"/>
  <c r="AG2138" i="11"/>
  <c r="AG2123" i="11"/>
  <c r="AG2127" i="11"/>
  <c r="AG2131" i="11"/>
  <c r="AG2135" i="11"/>
  <c r="AG2139" i="11"/>
  <c r="AG2196" i="11"/>
  <c r="AH2184" i="11"/>
  <c r="AH2188" i="11"/>
  <c r="AH2192" i="11"/>
  <c r="AG2183" i="11"/>
  <c r="AG2187" i="11"/>
  <c r="AG2191" i="11"/>
  <c r="AG2195" i="11"/>
  <c r="AG2199" i="11"/>
  <c r="AG2249" i="11"/>
  <c r="AG2253" i="11"/>
  <c r="AG2257" i="11"/>
  <c r="AG2261" i="11"/>
  <c r="AG2262" i="11"/>
  <c r="AG2247" i="11"/>
  <c r="AG2251" i="11"/>
  <c r="AG2255" i="11"/>
  <c r="AG2259" i="11"/>
  <c r="AG2263" i="11"/>
  <c r="AG2248" i="11"/>
  <c r="AG2252" i="11"/>
  <c r="AG2256" i="11"/>
  <c r="AG2260" i="11"/>
  <c r="AG2264" i="11"/>
  <c r="AG2309" i="11"/>
  <c r="AG2313" i="11"/>
  <c r="AG2317" i="11"/>
  <c r="AG2321" i="11"/>
  <c r="AG2310" i="11"/>
  <c r="AG2314" i="11"/>
  <c r="AG2318" i="11"/>
  <c r="AG2322" i="11"/>
  <c r="AG2307" i="11"/>
  <c r="AG2311" i="11"/>
  <c r="AG2315" i="11"/>
  <c r="AG2319" i="11"/>
  <c r="AG2323" i="11"/>
  <c r="AG2308" i="11"/>
  <c r="AG2312" i="11"/>
  <c r="AG2316" i="11"/>
  <c r="AG2320" i="11"/>
  <c r="AG2324" i="11"/>
  <c r="AG2369" i="11"/>
  <c r="AG2373" i="11"/>
  <c r="AG2377" i="11"/>
  <c r="AG2381" i="11"/>
  <c r="AG2370" i="11"/>
  <c r="AG2374" i="11"/>
  <c r="AG2378" i="11"/>
  <c r="AG2382" i="11"/>
  <c r="AG2367" i="11"/>
  <c r="AG2371" i="11"/>
  <c r="AG2375" i="11"/>
  <c r="AG2379" i="11"/>
  <c r="AG2383" i="11"/>
  <c r="AG2368" i="11"/>
  <c r="AG2372" i="11"/>
  <c r="AG2376" i="11"/>
  <c r="AG2380" i="11"/>
  <c r="AG2384" i="11"/>
  <c r="AG2437" i="11"/>
  <c r="AH2429" i="11"/>
  <c r="AH2433" i="11"/>
  <c r="AH2441" i="11"/>
  <c r="AG2441" i="11" s="1"/>
  <c r="AG2430" i="11"/>
  <c r="AG2434" i="11"/>
  <c r="AG2438" i="11"/>
  <c r="AG2442" i="11"/>
  <c r="AG2427" i="11"/>
  <c r="AG2431" i="11"/>
  <c r="AG2435" i="11"/>
  <c r="AG2439" i="11"/>
  <c r="AG2443" i="11"/>
  <c r="AG2494" i="11"/>
  <c r="AG2498" i="11"/>
  <c r="AG2502" i="11"/>
  <c r="AG2506" i="11"/>
  <c r="AG2495" i="11"/>
  <c r="AG2499" i="11"/>
  <c r="AG2503" i="11"/>
  <c r="AG2507" i="11"/>
  <c r="AG2492" i="11"/>
  <c r="AG2496" i="11"/>
  <c r="AG2500" i="11"/>
  <c r="AG2504" i="11"/>
  <c r="AG2508" i="11"/>
  <c r="AG2493" i="11"/>
  <c r="AG2497" i="11"/>
  <c r="AG2501" i="11"/>
  <c r="AG2505" i="11"/>
  <c r="AG2509" i="11"/>
  <c r="AG2562" i="11"/>
  <c r="AG2566" i="11"/>
  <c r="AG2570" i="11"/>
  <c r="AG2574" i="11"/>
  <c r="AG2563" i="11"/>
  <c r="AG2567" i="11"/>
  <c r="AG2571" i="11"/>
  <c r="AG2575" i="11"/>
  <c r="AG2560" i="11"/>
  <c r="AG2564" i="11"/>
  <c r="AG2568" i="11"/>
  <c r="AG2572" i="11"/>
  <c r="AG2576" i="11"/>
  <c r="AG2561" i="11"/>
  <c r="AG2565" i="11"/>
  <c r="AG2569" i="11"/>
  <c r="AG2573" i="11"/>
  <c r="AG2577" i="11"/>
  <c r="AG2685" i="11"/>
  <c r="AG2689" i="11"/>
  <c r="AG2693" i="11"/>
  <c r="AG2697" i="11"/>
  <c r="AG2686" i="11"/>
  <c r="AG2690" i="11"/>
  <c r="AG2694" i="11"/>
  <c r="AG2698" i="11"/>
  <c r="AG2683" i="11"/>
  <c r="AG2687" i="11"/>
  <c r="AG2691" i="11"/>
  <c r="AG2695" i="11"/>
  <c r="AG2699" i="11"/>
  <c r="AG2684" i="11"/>
  <c r="AG2688" i="11"/>
  <c r="AG2692" i="11"/>
  <c r="AG2696" i="11"/>
  <c r="AG2700" i="11"/>
  <c r="AG2748" i="11"/>
  <c r="AG2752" i="11"/>
  <c r="AG2756" i="11"/>
  <c r="AG2760" i="11"/>
  <c r="AG2749" i="11"/>
  <c r="AG2753" i="11"/>
  <c r="AG2757" i="11"/>
  <c r="AG2761" i="11"/>
  <c r="AG2746" i="11"/>
  <c r="AG2750" i="11"/>
  <c r="AG2754" i="11"/>
  <c r="AG2758" i="11"/>
  <c r="AG2762" i="11"/>
  <c r="AG2747" i="11"/>
  <c r="AG2751" i="11"/>
  <c r="AG2755" i="11"/>
  <c r="AG2759" i="11"/>
  <c r="AG2763" i="11"/>
  <c r="AG2991" i="11"/>
  <c r="AG2995" i="11"/>
  <c r="AG2999" i="11"/>
  <c r="AG3003" i="11"/>
  <c r="AG2992" i="11"/>
  <c r="AG2996" i="11"/>
  <c r="AG3000" i="11"/>
  <c r="AG3004" i="11"/>
  <c r="AG2989" i="11"/>
  <c r="AG2993" i="11"/>
  <c r="AG2997" i="11"/>
  <c r="AG3001" i="11"/>
  <c r="AG3005" i="11"/>
  <c r="AG2990" i="11"/>
  <c r="AG2994" i="11"/>
  <c r="AG2998" i="11"/>
  <c r="AG3002" i="11"/>
  <c r="AG3006" i="11"/>
  <c r="AG2928" i="11"/>
  <c r="AG2932" i="11"/>
  <c r="AG2936" i="11"/>
  <c r="AG2940" i="11"/>
  <c r="AG2929" i="11"/>
  <c r="AG2933" i="11"/>
  <c r="AG2937" i="11"/>
  <c r="AG2941" i="11"/>
  <c r="AG2926" i="11"/>
  <c r="AG2930" i="11"/>
  <c r="AG2934" i="11"/>
  <c r="AG2938" i="11"/>
  <c r="AG2942" i="11"/>
  <c r="AG2927" i="11"/>
  <c r="AG2931" i="11"/>
  <c r="AG2935" i="11"/>
  <c r="AG2939" i="11"/>
  <c r="AG2943" i="11"/>
  <c r="AG2868" i="11"/>
  <c r="AG2872" i="11"/>
  <c r="AG2876" i="11"/>
  <c r="AG2880" i="11"/>
  <c r="AG2869" i="11"/>
  <c r="AG2873" i="11"/>
  <c r="AG2877" i="11"/>
  <c r="AG2881" i="11"/>
  <c r="AG2866" i="11"/>
  <c r="AG2870" i="11"/>
  <c r="AG2874" i="11"/>
  <c r="AG2878" i="11"/>
  <c r="AG2882" i="11"/>
  <c r="AG2867" i="11"/>
  <c r="AG2871" i="11"/>
  <c r="AG2875" i="11"/>
  <c r="AG2879" i="11"/>
  <c r="AG2883" i="11"/>
  <c r="AG2820" i="11"/>
  <c r="AH2808" i="11"/>
  <c r="AH2812" i="11"/>
  <c r="AH2816" i="11"/>
  <c r="AG2809" i="11"/>
  <c r="AG2813" i="11"/>
  <c r="AG2817" i="11"/>
  <c r="AG2821" i="11"/>
  <c r="AG2806" i="11"/>
  <c r="AG2810" i="11"/>
  <c r="AG2814" i="11"/>
  <c r="AG2818" i="11"/>
  <c r="AG2822" i="11"/>
  <c r="AG2807" i="11"/>
  <c r="AG2811" i="11"/>
  <c r="AG2815" i="11"/>
  <c r="AG2819" i="11"/>
  <c r="AG2823" i="11"/>
  <c r="AC1033" i="11"/>
  <c r="AC1032" i="11"/>
  <c r="AC1031" i="11"/>
  <c r="AC1028" i="11"/>
  <c r="AC963" i="11"/>
  <c r="AC740" i="11"/>
  <c r="AC597" i="11"/>
  <c r="AC534" i="11"/>
  <c r="AC468" i="11"/>
  <c r="AC467" i="11"/>
  <c r="AC466" i="11"/>
  <c r="AC242" i="11"/>
  <c r="AC241" i="11"/>
  <c r="AC98" i="11"/>
  <c r="AC97" i="11"/>
  <c r="AC33" i="11"/>
  <c r="AC32" i="11"/>
  <c r="AC31" i="11"/>
  <c r="AC28" i="11"/>
  <c r="AC8" i="11"/>
  <c r="AC11" i="11"/>
  <c r="AC14" i="11"/>
  <c r="AC17" i="11"/>
  <c r="AC20" i="11"/>
  <c r="AC23" i="11"/>
  <c r="AC9" i="11"/>
  <c r="AC12" i="11"/>
  <c r="AC15" i="11"/>
  <c r="AC18" i="11"/>
  <c r="AC21" i="11"/>
  <c r="AC24" i="11"/>
  <c r="AC25" i="11"/>
  <c r="AC36" i="11"/>
  <c r="AC39" i="11"/>
  <c r="AC42" i="11"/>
  <c r="AC45" i="11"/>
  <c r="AC48" i="11"/>
  <c r="AC51" i="11"/>
  <c r="AC37" i="11"/>
  <c r="AC40" i="11"/>
  <c r="AC43" i="11"/>
  <c r="AC46" i="11"/>
  <c r="AC49" i="11"/>
  <c r="AC52" i="11"/>
  <c r="AC38" i="11"/>
  <c r="AC41" i="11"/>
  <c r="AC44" i="11"/>
  <c r="AC47" i="11"/>
  <c r="AC50" i="11"/>
  <c r="AC53" i="11"/>
  <c r="AC56" i="11"/>
  <c r="AC59" i="11"/>
  <c r="AC62" i="11"/>
  <c r="AC65" i="11"/>
  <c r="AC68" i="11"/>
  <c r="AC71" i="11"/>
  <c r="AC57" i="11"/>
  <c r="AC60" i="11"/>
  <c r="AC63" i="11"/>
  <c r="AC66" i="11"/>
  <c r="AC69" i="11"/>
  <c r="AC72" i="11"/>
  <c r="AC76" i="11"/>
  <c r="AC79" i="11"/>
  <c r="AC82" i="11"/>
  <c r="AC85" i="11"/>
  <c r="AC88" i="11"/>
  <c r="AC91" i="11"/>
  <c r="AC77" i="11"/>
  <c r="AC80" i="11"/>
  <c r="AC83" i="11"/>
  <c r="AC86" i="11"/>
  <c r="AC89" i="11"/>
  <c r="AC92" i="11"/>
  <c r="AC78" i="11"/>
  <c r="AC81" i="11"/>
  <c r="AC84" i="11"/>
  <c r="AC87" i="11"/>
  <c r="AC90" i="11"/>
  <c r="AC93" i="11"/>
  <c r="AC101" i="11"/>
  <c r="AC104" i="11"/>
  <c r="AC107" i="11"/>
  <c r="AC110" i="11"/>
  <c r="AC113" i="11"/>
  <c r="AC116" i="11"/>
  <c r="AC102" i="11"/>
  <c r="AC105" i="11"/>
  <c r="AC108" i="11"/>
  <c r="AC111" i="11"/>
  <c r="AC114" i="11"/>
  <c r="AC117" i="11"/>
  <c r="AC103" i="11"/>
  <c r="AC106" i="11"/>
  <c r="AC109" i="11"/>
  <c r="AC112" i="11"/>
  <c r="AC115" i="11"/>
  <c r="AC118" i="11"/>
  <c r="AC121" i="11"/>
  <c r="AC124" i="11"/>
  <c r="AC127" i="11"/>
  <c r="AC130" i="11"/>
  <c r="AC133" i="11"/>
  <c r="AC136" i="11"/>
  <c r="AC138" i="11"/>
  <c r="AC141" i="11"/>
  <c r="AC144" i="11"/>
  <c r="AC147" i="11"/>
  <c r="AC150" i="11"/>
  <c r="AC153" i="11"/>
  <c r="AC156" i="11"/>
  <c r="AC142" i="11"/>
  <c r="AC145" i="11"/>
  <c r="AC148" i="11"/>
  <c r="AC151" i="11"/>
  <c r="AC154" i="11"/>
  <c r="AC157" i="11"/>
  <c r="AC143" i="11"/>
  <c r="AC146" i="11"/>
  <c r="AC149" i="11"/>
  <c r="AC152" i="11"/>
  <c r="AC155" i="11"/>
  <c r="AC158" i="11"/>
  <c r="AC161" i="11"/>
  <c r="AC164" i="11"/>
  <c r="AC167" i="11"/>
  <c r="AC170" i="11"/>
  <c r="AC173" i="11"/>
  <c r="AC176" i="11"/>
  <c r="AC162" i="11"/>
  <c r="AC165" i="11"/>
  <c r="AC168" i="11"/>
  <c r="AC171" i="11"/>
  <c r="AC174" i="11"/>
  <c r="AC177" i="11"/>
  <c r="AC178" i="11"/>
  <c r="AC181" i="11"/>
  <c r="AC184" i="11"/>
  <c r="AC187" i="11"/>
  <c r="AC190" i="11"/>
  <c r="AC193" i="11"/>
  <c r="AC196" i="11"/>
  <c r="AC188" i="11"/>
  <c r="AC191" i="11"/>
  <c r="AC194" i="11"/>
  <c r="AC197" i="11"/>
  <c r="AC183" i="11"/>
  <c r="AC186" i="11"/>
  <c r="AC189" i="11"/>
  <c r="AC192" i="11"/>
  <c r="AC195" i="11"/>
  <c r="AC198" i="11"/>
  <c r="AC201" i="11"/>
  <c r="AC204" i="11"/>
  <c r="AC207" i="11"/>
  <c r="AC210" i="11"/>
  <c r="AC213" i="11"/>
  <c r="AC216" i="11"/>
  <c r="AC202" i="11"/>
  <c r="AC205" i="11"/>
  <c r="AC208" i="11"/>
  <c r="AC211" i="11"/>
  <c r="AC214" i="11"/>
  <c r="AC217" i="11"/>
  <c r="AC203" i="11"/>
  <c r="AC206" i="11"/>
  <c r="AC209" i="11"/>
  <c r="AC212" i="11"/>
  <c r="AC215" i="11"/>
  <c r="AC218" i="11"/>
  <c r="AC221" i="11"/>
  <c r="AC224" i="11"/>
  <c r="AC227" i="11"/>
  <c r="AC230" i="11"/>
  <c r="AC233" i="11"/>
  <c r="AC236" i="11"/>
  <c r="AC222" i="11"/>
  <c r="AC225" i="11"/>
  <c r="AC228" i="11"/>
  <c r="AC231" i="11"/>
  <c r="AC234" i="11"/>
  <c r="AC237" i="11"/>
  <c r="AC238" i="11"/>
  <c r="AC246" i="11"/>
  <c r="AC249" i="11"/>
  <c r="AC252" i="11"/>
  <c r="AC255" i="11"/>
  <c r="AC258" i="11"/>
  <c r="AC261" i="11"/>
  <c r="AC247" i="11"/>
  <c r="AC250" i="11"/>
  <c r="AC253" i="11"/>
  <c r="AC256" i="11"/>
  <c r="AC259" i="11"/>
  <c r="AC262" i="11"/>
  <c r="AC248" i="11"/>
  <c r="AC251" i="11"/>
  <c r="AC254" i="11"/>
  <c r="AC257" i="11"/>
  <c r="AC260" i="11"/>
  <c r="AC263" i="11"/>
  <c r="AC266" i="11"/>
  <c r="AC269" i="11"/>
  <c r="AC272" i="11"/>
  <c r="AC275" i="11"/>
  <c r="AC278" i="11"/>
  <c r="AC281" i="11"/>
  <c r="AC267" i="11"/>
  <c r="AC270" i="11"/>
  <c r="AC273" i="11"/>
  <c r="AC276" i="11"/>
  <c r="AC279" i="11"/>
  <c r="AC282" i="11"/>
  <c r="AC268" i="11"/>
  <c r="AC271" i="11"/>
  <c r="AC274" i="11"/>
  <c r="AC277" i="11"/>
  <c r="AC280" i="11"/>
  <c r="AC283" i="11"/>
  <c r="AC286" i="11"/>
  <c r="AC289" i="11"/>
  <c r="AC292" i="11"/>
  <c r="AC295" i="11"/>
  <c r="AC298" i="11"/>
  <c r="AC301" i="11"/>
  <c r="AC287" i="11"/>
  <c r="AC290" i="11"/>
  <c r="AC293" i="11"/>
  <c r="AC296" i="11"/>
  <c r="AC299" i="11"/>
  <c r="AC302" i="11"/>
  <c r="AC288" i="11"/>
  <c r="AC291" i="11"/>
  <c r="AC294" i="11"/>
  <c r="AC297" i="11"/>
  <c r="AC300" i="11"/>
  <c r="AC303" i="11"/>
  <c r="AC306" i="11"/>
  <c r="AC309" i="11"/>
  <c r="AC312" i="11"/>
  <c r="AC315" i="11"/>
  <c r="AC318" i="11"/>
  <c r="AC321" i="11"/>
  <c r="AC307" i="11"/>
  <c r="AC310" i="11"/>
  <c r="AC313" i="11"/>
  <c r="AC316" i="11"/>
  <c r="AC319" i="11"/>
  <c r="AC322" i="11"/>
  <c r="AC326" i="11"/>
  <c r="AC329" i="11"/>
  <c r="AC332" i="11"/>
  <c r="AC335" i="11"/>
  <c r="AC338" i="11"/>
  <c r="AC341" i="11"/>
  <c r="AC327" i="11"/>
  <c r="AC330" i="11"/>
  <c r="AC333" i="11"/>
  <c r="AC336" i="11"/>
  <c r="AC339" i="11"/>
  <c r="AC342" i="11"/>
  <c r="AC328" i="11"/>
  <c r="AC331" i="11"/>
  <c r="AC334" i="11"/>
  <c r="AC337" i="11"/>
  <c r="AC340" i="11"/>
  <c r="AC343" i="11"/>
  <c r="AC346" i="11"/>
  <c r="AC349" i="11"/>
  <c r="AC352" i="11"/>
  <c r="AC355" i="11"/>
  <c r="AC358" i="11"/>
  <c r="AC361" i="11"/>
  <c r="AC347" i="11"/>
  <c r="AC350" i="11"/>
  <c r="AC353" i="11"/>
  <c r="AC356" i="11"/>
  <c r="AC359" i="11"/>
  <c r="AC362" i="11"/>
  <c r="AC348" i="11"/>
  <c r="AC351" i="11"/>
  <c r="AC354" i="11"/>
  <c r="AC357" i="11"/>
  <c r="AC360" i="11"/>
  <c r="AC363" i="11"/>
  <c r="AC366" i="11"/>
  <c r="AC369" i="11"/>
  <c r="AC372" i="11"/>
  <c r="AC375" i="11"/>
  <c r="AC378" i="11"/>
  <c r="AC381" i="11"/>
  <c r="AC367" i="11"/>
  <c r="AC370" i="11"/>
  <c r="AC373" i="11"/>
  <c r="AC376" i="11"/>
  <c r="AC379" i="11"/>
  <c r="AC382" i="11"/>
  <c r="AC368" i="11"/>
  <c r="AC371" i="11"/>
  <c r="AC374" i="11"/>
  <c r="AC377" i="11"/>
  <c r="AC380" i="11"/>
  <c r="AC383" i="11"/>
  <c r="AC386" i="11"/>
  <c r="AC389" i="11"/>
  <c r="AC392" i="11"/>
  <c r="AC395" i="11"/>
  <c r="AC398" i="11"/>
  <c r="AC401" i="11"/>
  <c r="AC387" i="11"/>
  <c r="AC390" i="11"/>
  <c r="AC393" i="11"/>
  <c r="AC396" i="11"/>
  <c r="AC399" i="11"/>
  <c r="AC402" i="11"/>
  <c r="AC421" i="11"/>
  <c r="AD406" i="11"/>
  <c r="AE406" i="11" s="1"/>
  <c r="AD409" i="11"/>
  <c r="AE409" i="11" s="1"/>
  <c r="AD412" i="11"/>
  <c r="AE412" i="11" s="1"/>
  <c r="AD415" i="11"/>
  <c r="AE415" i="11" s="1"/>
  <c r="AD418" i="11"/>
  <c r="AE418" i="11" s="1"/>
  <c r="AC422" i="11"/>
  <c r="AC426" i="11"/>
  <c r="AC429" i="11"/>
  <c r="AC432" i="11"/>
  <c r="AC435" i="11"/>
  <c r="AC438" i="11"/>
  <c r="AC441" i="11"/>
  <c r="AC427" i="11"/>
  <c r="AC430" i="11"/>
  <c r="AC433" i="11"/>
  <c r="AC436" i="11"/>
  <c r="AC439" i="11"/>
  <c r="AC442" i="11"/>
  <c r="AC446" i="11"/>
  <c r="AC449" i="11"/>
  <c r="AC452" i="11"/>
  <c r="AC455" i="11"/>
  <c r="AC458" i="11"/>
  <c r="AC461" i="11"/>
  <c r="AC447" i="11"/>
  <c r="AC450" i="11"/>
  <c r="AC453" i="11"/>
  <c r="AC456" i="11"/>
  <c r="AC459" i="11"/>
  <c r="AC462" i="11"/>
  <c r="AC448" i="11"/>
  <c r="AC451" i="11"/>
  <c r="AC454" i="11"/>
  <c r="AC457" i="11"/>
  <c r="AC460" i="11"/>
  <c r="AC463" i="11"/>
  <c r="AC471" i="11"/>
  <c r="AC474" i="11"/>
  <c r="AC477" i="11"/>
  <c r="AC480" i="11"/>
  <c r="AC483" i="11"/>
  <c r="AC486" i="11"/>
  <c r="AC487" i="11"/>
  <c r="AC473" i="11"/>
  <c r="AC476" i="11"/>
  <c r="AC479" i="11"/>
  <c r="AC482" i="11"/>
  <c r="AC485" i="11"/>
  <c r="AC488" i="11"/>
  <c r="AC491" i="11"/>
  <c r="AC494" i="11"/>
  <c r="AC497" i="11"/>
  <c r="AC500" i="11"/>
  <c r="AC503" i="11"/>
  <c r="AC506" i="11"/>
  <c r="AC492" i="11"/>
  <c r="AC495" i="11"/>
  <c r="AC498" i="11"/>
  <c r="AC501" i="11"/>
  <c r="AC504" i="11"/>
  <c r="AC507" i="11"/>
  <c r="AC493" i="11"/>
  <c r="AC496" i="11"/>
  <c r="AC499" i="11"/>
  <c r="AC502" i="11"/>
  <c r="AC505" i="11"/>
  <c r="AC508" i="11"/>
  <c r="AC511" i="11"/>
  <c r="AC514" i="11"/>
  <c r="AC517" i="11"/>
  <c r="AC520" i="11"/>
  <c r="AC523" i="11"/>
  <c r="AC526" i="11"/>
  <c r="AC513" i="11"/>
  <c r="AC516" i="11"/>
  <c r="AC519" i="11"/>
  <c r="AC522" i="11"/>
  <c r="AC525" i="11"/>
  <c r="AC528" i="11"/>
  <c r="AC552" i="11"/>
  <c r="AD537" i="11"/>
  <c r="AE537" i="11" s="1"/>
  <c r="AD540" i="11"/>
  <c r="AE540" i="11" s="1"/>
  <c r="AD543" i="11"/>
  <c r="AE543" i="11" s="1"/>
  <c r="AD546" i="11"/>
  <c r="AE546" i="11" s="1"/>
  <c r="AD549" i="11"/>
  <c r="AE549" i="11" s="1"/>
  <c r="AC538" i="11"/>
  <c r="AC541" i="11"/>
  <c r="AC544" i="11"/>
  <c r="AC547" i="11"/>
  <c r="AC550" i="11"/>
  <c r="AC553" i="11"/>
  <c r="AC539" i="11"/>
  <c r="AC542" i="11"/>
  <c r="AC545" i="11"/>
  <c r="AC548" i="11"/>
  <c r="AC551" i="11"/>
  <c r="AC554" i="11"/>
  <c r="AC557" i="11"/>
  <c r="AC560" i="11"/>
  <c r="AC563" i="11"/>
  <c r="AC566" i="11"/>
  <c r="AC569" i="11"/>
  <c r="AC572" i="11"/>
  <c r="AC558" i="11"/>
  <c r="AC561" i="11"/>
  <c r="AC564" i="11"/>
  <c r="AC567" i="11"/>
  <c r="AC570" i="11"/>
  <c r="AC573" i="11"/>
  <c r="AC577" i="11"/>
  <c r="AC580" i="11"/>
  <c r="AC583" i="11"/>
  <c r="AC586" i="11"/>
  <c r="AC589" i="11"/>
  <c r="AC592" i="11"/>
  <c r="AC578" i="11"/>
  <c r="AC581" i="11"/>
  <c r="AC584" i="11"/>
  <c r="AC587" i="11"/>
  <c r="AC590" i="11"/>
  <c r="AC593" i="11"/>
  <c r="AC579" i="11"/>
  <c r="AC582" i="11"/>
  <c r="AC585" i="11"/>
  <c r="AC588" i="11"/>
  <c r="AC591" i="11"/>
  <c r="AC594" i="11"/>
  <c r="AC601" i="11"/>
  <c r="AC604" i="11"/>
  <c r="AC607" i="11"/>
  <c r="AC610" i="11"/>
  <c r="AC613" i="11"/>
  <c r="AC616" i="11"/>
  <c r="AC617" i="11"/>
  <c r="AC620" i="11"/>
  <c r="AC623" i="11"/>
  <c r="AC626" i="11"/>
  <c r="AC629" i="11"/>
  <c r="AC632" i="11"/>
  <c r="AC635" i="11"/>
  <c r="AC621" i="11"/>
  <c r="AC624" i="11"/>
  <c r="AC627" i="11"/>
  <c r="AC630" i="11"/>
  <c r="AC633" i="11"/>
  <c r="AC636" i="11"/>
  <c r="AC622" i="11"/>
  <c r="AC625" i="11"/>
  <c r="AC628" i="11"/>
  <c r="AC631" i="11"/>
  <c r="AC634" i="11"/>
  <c r="AC637" i="11"/>
  <c r="AC640" i="11"/>
  <c r="AC643" i="11"/>
  <c r="AC646" i="11"/>
  <c r="AC649" i="11"/>
  <c r="AC652" i="11"/>
  <c r="AC655" i="11"/>
  <c r="AC641" i="11"/>
  <c r="AC644" i="11"/>
  <c r="AC647" i="11"/>
  <c r="AC650" i="11"/>
  <c r="AC653" i="11"/>
  <c r="AC656" i="11"/>
  <c r="AC657" i="11"/>
  <c r="AC660" i="11"/>
  <c r="AC663" i="11"/>
  <c r="AC666" i="11"/>
  <c r="AC669" i="11"/>
  <c r="AC672" i="11"/>
  <c r="AC675" i="11"/>
  <c r="AC661" i="11"/>
  <c r="AC664" i="11"/>
  <c r="AC667" i="11"/>
  <c r="AC670" i="11"/>
  <c r="AC673" i="11"/>
  <c r="AC676" i="11"/>
  <c r="AC662" i="11"/>
  <c r="AC665" i="11"/>
  <c r="AC668" i="11"/>
  <c r="AC671" i="11"/>
  <c r="AC674" i="11"/>
  <c r="AC677" i="11"/>
  <c r="AC680" i="11"/>
  <c r="AC683" i="11"/>
  <c r="AC686" i="11"/>
  <c r="AC689" i="11"/>
  <c r="AC692" i="11"/>
  <c r="AC695" i="11"/>
  <c r="AC681" i="11"/>
  <c r="AC684" i="11"/>
  <c r="AC687" i="11"/>
  <c r="AC690" i="11"/>
  <c r="AC693" i="11"/>
  <c r="AC696" i="11"/>
  <c r="AC682" i="11"/>
  <c r="AC685" i="11"/>
  <c r="AC688" i="11"/>
  <c r="AC691" i="11"/>
  <c r="AC694" i="11"/>
  <c r="AC697" i="11"/>
  <c r="AC700" i="11"/>
  <c r="AC703" i="11"/>
  <c r="AC706" i="11"/>
  <c r="AC709" i="11"/>
  <c r="AC712" i="11"/>
  <c r="AC715" i="11"/>
  <c r="AC701" i="11"/>
  <c r="AC704" i="11"/>
  <c r="AC707" i="11"/>
  <c r="AC710" i="11"/>
  <c r="AC713" i="11"/>
  <c r="AC716" i="11"/>
  <c r="AC717" i="11"/>
  <c r="AC720" i="11"/>
  <c r="AC723" i="11"/>
  <c r="AC726" i="11"/>
  <c r="AC729" i="11"/>
  <c r="AC732" i="11"/>
  <c r="AC735" i="11"/>
  <c r="AC721" i="11"/>
  <c r="AC724" i="11"/>
  <c r="AC727" i="11"/>
  <c r="AC730" i="11"/>
  <c r="AC733" i="11"/>
  <c r="AC736" i="11"/>
  <c r="AC722" i="11"/>
  <c r="AC725" i="11"/>
  <c r="AC728" i="11"/>
  <c r="AC731" i="11"/>
  <c r="AC734" i="11"/>
  <c r="AC737" i="11"/>
  <c r="AC743" i="11"/>
  <c r="AC746" i="11"/>
  <c r="AC749" i="11"/>
  <c r="AC752" i="11"/>
  <c r="AC755" i="11"/>
  <c r="AC758" i="11"/>
  <c r="AC744" i="11"/>
  <c r="AC747" i="11"/>
  <c r="AC750" i="11"/>
  <c r="AC753" i="11"/>
  <c r="AC756" i="11"/>
  <c r="AC759" i="11"/>
  <c r="AC745" i="11"/>
  <c r="AC748" i="11"/>
  <c r="AC751" i="11"/>
  <c r="AC754" i="11"/>
  <c r="AC757" i="11"/>
  <c r="AC760" i="11"/>
  <c r="AC763" i="11"/>
  <c r="AC766" i="11"/>
  <c r="AC769" i="11"/>
  <c r="AC772" i="11"/>
  <c r="AC775" i="11"/>
  <c r="AC778" i="11"/>
  <c r="AC764" i="11"/>
  <c r="AC767" i="11"/>
  <c r="AC770" i="11"/>
  <c r="AC773" i="11"/>
  <c r="AC776" i="11"/>
  <c r="AC779" i="11"/>
  <c r="AC765" i="11"/>
  <c r="AC768" i="11"/>
  <c r="AC771" i="11"/>
  <c r="AC774" i="11"/>
  <c r="AC777" i="11"/>
  <c r="AC780" i="11"/>
  <c r="AC783" i="11"/>
  <c r="AC786" i="11"/>
  <c r="AC789" i="11"/>
  <c r="AC792" i="11"/>
  <c r="AC795" i="11"/>
  <c r="AC798" i="11"/>
  <c r="AC784" i="11"/>
  <c r="AC787" i="11"/>
  <c r="AC790" i="11"/>
  <c r="AC793" i="11"/>
  <c r="AC796" i="11"/>
  <c r="AC799" i="11"/>
  <c r="AC785" i="11"/>
  <c r="AC788" i="11"/>
  <c r="AC791" i="11"/>
  <c r="AC794" i="11"/>
  <c r="AC797" i="11"/>
  <c r="AC800" i="11"/>
  <c r="AC803" i="11"/>
  <c r="AC806" i="11"/>
  <c r="AC809" i="11"/>
  <c r="AC812" i="11"/>
  <c r="AC815" i="11"/>
  <c r="AC818" i="11"/>
  <c r="AC804" i="11"/>
  <c r="AC807" i="11"/>
  <c r="AC810" i="11"/>
  <c r="AC813" i="11"/>
  <c r="AC816" i="11"/>
  <c r="AC819" i="11"/>
  <c r="AC805" i="11"/>
  <c r="AC808" i="11"/>
  <c r="AC811" i="11"/>
  <c r="AC814" i="11"/>
  <c r="AC817" i="11"/>
  <c r="AC820" i="11"/>
  <c r="AC823" i="11"/>
  <c r="AC826" i="11"/>
  <c r="AC829" i="11"/>
  <c r="AC832" i="11"/>
  <c r="AC835" i="11"/>
  <c r="AC838" i="11"/>
  <c r="AC824" i="11"/>
  <c r="AC827" i="11"/>
  <c r="AC830" i="11"/>
  <c r="AC833" i="11"/>
  <c r="AC836" i="11"/>
  <c r="AC839" i="11"/>
  <c r="AC843" i="11"/>
  <c r="AC846" i="11"/>
  <c r="AC849" i="11"/>
  <c r="AC852" i="11"/>
  <c r="AC855" i="11"/>
  <c r="AC858" i="11"/>
  <c r="AC844" i="11"/>
  <c r="AC847" i="11"/>
  <c r="AC850" i="11"/>
  <c r="AC853" i="11"/>
  <c r="AC856" i="11"/>
  <c r="AC859" i="11"/>
  <c r="AC845" i="11"/>
  <c r="AC848" i="11"/>
  <c r="AC851" i="11"/>
  <c r="AC854" i="11"/>
  <c r="AC857" i="11"/>
  <c r="AC860" i="11"/>
  <c r="AC863" i="11"/>
  <c r="AC866" i="11"/>
  <c r="AC869" i="11"/>
  <c r="AC872" i="11"/>
  <c r="AC875" i="11"/>
  <c r="AC878" i="11"/>
  <c r="AC864" i="11"/>
  <c r="AC867" i="11"/>
  <c r="AC870" i="11"/>
  <c r="AC873" i="11"/>
  <c r="AC876" i="11"/>
  <c r="AC879" i="11"/>
  <c r="AC865" i="11"/>
  <c r="AC868" i="11"/>
  <c r="AC871" i="11"/>
  <c r="AC874" i="11"/>
  <c r="AC877" i="11"/>
  <c r="AC880" i="11"/>
  <c r="AC883" i="11"/>
  <c r="AC886" i="11"/>
  <c r="AC889" i="11"/>
  <c r="AC892" i="11"/>
  <c r="AC895" i="11"/>
  <c r="AC898" i="11"/>
  <c r="AC884" i="11"/>
  <c r="AC887" i="11"/>
  <c r="AC890" i="11"/>
  <c r="AC893" i="11"/>
  <c r="AC896" i="11"/>
  <c r="AC899" i="11"/>
  <c r="AC885" i="11"/>
  <c r="AC888" i="11"/>
  <c r="AC891" i="11"/>
  <c r="AC894" i="11"/>
  <c r="AC897" i="11"/>
  <c r="AC900" i="11"/>
  <c r="AC903" i="11"/>
  <c r="AC906" i="11"/>
  <c r="AC909" i="11"/>
  <c r="AC912" i="11"/>
  <c r="AC915" i="11"/>
  <c r="AC918" i="11"/>
  <c r="AC904" i="11"/>
  <c r="AC907" i="11"/>
  <c r="AC910" i="11"/>
  <c r="AC913" i="11"/>
  <c r="AC916" i="11"/>
  <c r="AC919" i="11"/>
  <c r="AC905" i="11"/>
  <c r="AC908" i="11"/>
  <c r="AC911" i="11"/>
  <c r="AC914" i="11"/>
  <c r="AC917" i="11"/>
  <c r="AC920" i="11"/>
  <c r="AC923" i="11"/>
  <c r="AC926" i="11"/>
  <c r="AC929" i="11"/>
  <c r="AC932" i="11"/>
  <c r="AC935" i="11"/>
  <c r="AC938" i="11"/>
  <c r="AC924" i="11"/>
  <c r="AC927" i="11"/>
  <c r="AC930" i="11"/>
  <c r="AC933" i="11"/>
  <c r="AC936" i="11"/>
  <c r="AC939" i="11"/>
  <c r="AC925" i="11"/>
  <c r="AC928" i="11"/>
  <c r="AC931" i="11"/>
  <c r="AC934" i="11"/>
  <c r="AC937" i="11"/>
  <c r="AC940" i="11"/>
  <c r="AC958" i="11"/>
  <c r="AC959" i="11"/>
  <c r="AC945" i="11"/>
  <c r="AC948" i="11"/>
  <c r="AC951" i="11"/>
  <c r="AC954" i="11"/>
  <c r="AC957" i="11"/>
  <c r="AC960" i="11"/>
  <c r="AD986" i="11"/>
  <c r="AE986" i="11" s="1"/>
  <c r="AD989" i="11"/>
  <c r="AE989" i="11" s="1"/>
  <c r="AD992" i="11"/>
  <c r="AE992" i="11" s="1"/>
  <c r="AD995" i="11"/>
  <c r="AE995" i="11" s="1"/>
  <c r="AD998" i="11"/>
  <c r="AE998" i="11" s="1"/>
  <c r="AC1096" i="11"/>
  <c r="AC1098" i="11"/>
  <c r="AD1076" i="11"/>
  <c r="AE1076" i="11" s="1"/>
  <c r="AD1079" i="11"/>
  <c r="AE1079" i="11" s="1"/>
  <c r="AD1082" i="11"/>
  <c r="AE1082" i="11" s="1"/>
  <c r="AD1085" i="11"/>
  <c r="AE1085" i="11" s="1"/>
  <c r="AD1088" i="11"/>
  <c r="AE1088" i="11" s="1"/>
  <c r="AD1181" i="11"/>
  <c r="AE1181" i="11" s="1"/>
  <c r="AD1184" i="11"/>
  <c r="AE1184" i="11" s="1"/>
  <c r="AD1187" i="11"/>
  <c r="AE1187" i="11" s="1"/>
  <c r="AD1190" i="11"/>
  <c r="AE1190" i="11" s="1"/>
  <c r="AD1193" i="11"/>
  <c r="AE1193" i="11" s="1"/>
  <c r="AD1196" i="11"/>
  <c r="AE1196" i="11" s="1"/>
  <c r="AD1201" i="11"/>
  <c r="AE1201" i="11" s="1"/>
  <c r="AD1204" i="11"/>
  <c r="AE1204" i="11" s="1"/>
  <c r="AD1207" i="11"/>
  <c r="AE1207" i="11" s="1"/>
  <c r="AD1210" i="11"/>
  <c r="AE1210" i="11" s="1"/>
  <c r="AC1241" i="11"/>
  <c r="AC1242" i="11"/>
  <c r="AC1243" i="11"/>
  <c r="AD1227" i="11"/>
  <c r="AE1227" i="11" s="1"/>
  <c r="AD1230" i="11"/>
  <c r="AE1230" i="11" s="1"/>
  <c r="AD1233" i="11"/>
  <c r="AE1233" i="11" s="1"/>
  <c r="V1594" i="11"/>
  <c r="V1593" i="11"/>
  <c r="AB1593" i="11" s="1"/>
  <c r="AD1593" i="11" s="1"/>
  <c r="AE1593" i="11" s="1"/>
  <c r="V1595" i="11"/>
  <c r="AB1617" i="11"/>
  <c r="AD1617" i="11" s="1"/>
  <c r="AE1617" i="11" s="1"/>
  <c r="V1618" i="11"/>
  <c r="V1616" i="11"/>
  <c r="X2370" i="11"/>
  <c r="AB2370" i="11" s="1"/>
  <c r="AD2370" i="11" s="1"/>
  <c r="AE2370" i="11" s="1"/>
  <c r="X2367" i="11"/>
  <c r="AB2367" i="11" s="1"/>
  <c r="X2368" i="11"/>
  <c r="AB2368" i="11" s="1"/>
  <c r="X2563" i="11"/>
  <c r="AB2563" i="11" s="1"/>
  <c r="F2563" i="11"/>
  <c r="X2560" i="11"/>
  <c r="B2560" i="11" s="1"/>
  <c r="X2561" i="11"/>
  <c r="AB2561" i="11" s="1"/>
  <c r="V2543" i="11"/>
  <c r="F2561" i="11"/>
  <c r="F2543" i="11"/>
  <c r="V2540" i="11"/>
  <c r="F2540" i="11"/>
  <c r="V2541" i="11"/>
  <c r="V2515" i="11"/>
  <c r="F2541" i="11"/>
  <c r="F2515" i="11"/>
  <c r="V2512" i="11"/>
  <c r="F2512" i="11"/>
  <c r="V2513" i="11"/>
  <c r="X2495" i="11"/>
  <c r="B2495" i="11" s="1"/>
  <c r="V2488" i="11"/>
  <c r="X2492" i="11"/>
  <c r="B2492" i="11" s="1"/>
  <c r="X2493" i="11"/>
  <c r="B2493" i="11" s="1"/>
  <c r="V2489" i="11"/>
  <c r="V2487" i="11"/>
  <c r="V2485" i="11"/>
  <c r="V2486" i="11"/>
  <c r="V2484" i="11"/>
  <c r="V2482" i="11"/>
  <c r="V2475" i="11"/>
  <c r="AB2475" i="11" s="1"/>
  <c r="AD2475" i="11" s="1"/>
  <c r="AE2475" i="11" s="1"/>
  <c r="V2483" i="11"/>
  <c r="V2481" i="11"/>
  <c r="V2462" i="11"/>
  <c r="AB2462" i="11" s="1"/>
  <c r="AD2462" i="11" s="1"/>
  <c r="AE2462" i="11" s="1"/>
  <c r="V2472" i="11"/>
  <c r="V2473" i="11"/>
  <c r="V2464" i="11"/>
  <c r="V2463" i="11"/>
  <c r="V2459" i="11"/>
  <c r="AB2459" i="11" s="1"/>
  <c r="AD2459" i="11" s="1"/>
  <c r="AE2459" i="11" s="1"/>
  <c r="V2461" i="11"/>
  <c r="V2460" i="11"/>
  <c r="V2457" i="11"/>
  <c r="AB2457" i="11" s="1"/>
  <c r="AD2457" i="11" s="1"/>
  <c r="AE2457" i="11" s="1"/>
  <c r="V2458" i="11"/>
  <c r="V2456" i="11"/>
  <c r="V2450" i="11"/>
  <c r="AB2450" i="11" s="1"/>
  <c r="AD2450" i="11" s="1"/>
  <c r="AE2450" i="11" s="1"/>
  <c r="V2447" i="11"/>
  <c r="AB2447" i="11" s="1"/>
  <c r="AD2447" i="11" s="1"/>
  <c r="AE2447" i="11" s="1"/>
  <c r="V2448" i="11"/>
  <c r="AB2448" i="11" s="1"/>
  <c r="AD2448" i="11" s="1"/>
  <c r="AE2448" i="11" s="1"/>
  <c r="X2430" i="11"/>
  <c r="AB2430" i="11" s="1"/>
  <c r="X2427" i="11"/>
  <c r="B2427" i="11" s="1"/>
  <c r="X2428" i="11"/>
  <c r="B2428" i="11" s="1"/>
  <c r="V2420" i="11"/>
  <c r="AB2420" i="11" s="1"/>
  <c r="AD2420" i="11" s="1"/>
  <c r="AE2420" i="11" s="1"/>
  <c r="V2423" i="11"/>
  <c r="V2419" i="11"/>
  <c r="AB2419" i="11" s="1"/>
  <c r="AD2419" i="11" s="1"/>
  <c r="AE2419" i="11" s="1"/>
  <c r="V2424" i="11"/>
  <c r="V2422" i="11"/>
  <c r="V2410" i="11"/>
  <c r="V2415" i="11"/>
  <c r="AB2415" i="11" s="1"/>
  <c r="AD2415" i="11" s="1"/>
  <c r="AE2415" i="11" s="1"/>
  <c r="V2413" i="11"/>
  <c r="AB2413" i="11" s="1"/>
  <c r="AD2413" i="11" s="1"/>
  <c r="AE2413" i="11" s="1"/>
  <c r="V2414" i="11"/>
  <c r="V2421" i="11"/>
  <c r="AB2421" i="11" s="1"/>
  <c r="AD2421" i="11" s="1"/>
  <c r="AE2421" i="11" s="1"/>
  <c r="V2407" i="11"/>
  <c r="V2408" i="11"/>
  <c r="V2403" i="11"/>
  <c r="V2404" i="11"/>
  <c r="V2402" i="11"/>
  <c r="V2363" i="11"/>
  <c r="AB2363" i="11" s="1"/>
  <c r="AD2363" i="11" s="1"/>
  <c r="AE2363" i="11" s="1"/>
  <c r="V2396" i="11"/>
  <c r="AB2396" i="11" s="1"/>
  <c r="AD2396" i="11" s="1"/>
  <c r="AE2396" i="11" s="1"/>
  <c r="V2401" i="11"/>
  <c r="V2400" i="11"/>
  <c r="AB2400" i="11" s="1"/>
  <c r="AD2400" i="11" s="1"/>
  <c r="AE2400" i="11" s="1"/>
  <c r="V2399" i="11"/>
  <c r="AB2399" i="11" s="1"/>
  <c r="AD2399" i="11" s="1"/>
  <c r="AE2399" i="11" s="1"/>
  <c r="V2397" i="11"/>
  <c r="AB2397" i="11" s="1"/>
  <c r="AD2397" i="11" s="1"/>
  <c r="AE2397" i="11" s="1"/>
  <c r="V2390" i="11"/>
  <c r="V2398" i="11"/>
  <c r="V2388" i="11"/>
  <c r="V2387" i="11"/>
  <c r="V2362" i="11"/>
  <c r="V2360" i="11"/>
  <c r="AB2360" i="11" s="1"/>
  <c r="AD2360" i="11" s="1"/>
  <c r="AE2360" i="11" s="1"/>
  <c r="V2364" i="11"/>
  <c r="V2361" i="11"/>
  <c r="V2359" i="11"/>
  <c r="V2357" i="11"/>
  <c r="V2358" i="11"/>
  <c r="V2356" i="11"/>
  <c r="V2350" i="11"/>
  <c r="V2347" i="11"/>
  <c r="V2348" i="11"/>
  <c r="V2340" i="11"/>
  <c r="V2343" i="11"/>
  <c r="V2342" i="11"/>
  <c r="V2344" i="11"/>
  <c r="V2337" i="11"/>
  <c r="V2341" i="11"/>
  <c r="V2339" i="11"/>
  <c r="V2328" i="11"/>
  <c r="V2330" i="11"/>
  <c r="V2327" i="11"/>
  <c r="V2338" i="11"/>
  <c r="V2336" i="11"/>
  <c r="AB2336" i="11" s="1"/>
  <c r="AD2336" i="11" s="1"/>
  <c r="AE2336" i="11" s="1"/>
  <c r="X2310" i="11"/>
  <c r="B2310" i="11" s="1"/>
  <c r="X2308" i="11"/>
  <c r="B2308" i="11" s="1"/>
  <c r="V2295" i="11"/>
  <c r="V2302" i="11"/>
  <c r="AB2302" i="11" s="1"/>
  <c r="AD2302" i="11" s="1"/>
  <c r="AE2302" i="11" s="1"/>
  <c r="X2307" i="11"/>
  <c r="B2307" i="11" s="1"/>
  <c r="V2299" i="11"/>
  <c r="AB2299" i="11" s="1"/>
  <c r="AD2299" i="11" s="1"/>
  <c r="AE2299" i="11" s="1"/>
  <c r="V2294" i="11"/>
  <c r="V2300" i="11"/>
  <c r="V2304" i="11"/>
  <c r="AB2304" i="11" s="1"/>
  <c r="AD2304" i="11" s="1"/>
  <c r="AE2304" i="11" s="1"/>
  <c r="V2303" i="11"/>
  <c r="AB2303" i="11" s="1"/>
  <c r="AD2303" i="11" s="1"/>
  <c r="AE2303" i="11" s="1"/>
  <c r="V2293" i="11"/>
  <c r="AB2293" i="11" s="1"/>
  <c r="AD2293" i="11" s="1"/>
  <c r="AE2293" i="11" s="1"/>
  <c r="V2301" i="11"/>
  <c r="AB2301" i="11" s="1"/>
  <c r="AD2301" i="11" s="1"/>
  <c r="AE2301" i="11" s="1"/>
  <c r="V2290" i="11"/>
  <c r="AB2290" i="11" s="1"/>
  <c r="AD2290" i="11" s="1"/>
  <c r="AE2290" i="11" s="1"/>
  <c r="V2287" i="11"/>
  <c r="V2282" i="11"/>
  <c r="V2288" i="11"/>
  <c r="V2283" i="11"/>
  <c r="V2276" i="11"/>
  <c r="AB2276" i="11" s="1"/>
  <c r="AD2276" i="11" s="1"/>
  <c r="AE2276" i="11" s="1"/>
  <c r="V2279" i="11"/>
  <c r="V2280" i="11"/>
  <c r="V2284" i="11"/>
  <c r="V2277" i="11"/>
  <c r="V2281" i="11"/>
  <c r="V2278" i="11"/>
  <c r="V2289" i="11"/>
  <c r="V2270" i="11"/>
  <c r="V2267" i="11"/>
  <c r="V2268" i="11"/>
  <c r="X2250" i="11"/>
  <c r="B2250" i="11" s="1"/>
  <c r="X2247" i="11"/>
  <c r="B2247" i="11" s="1"/>
  <c r="X2248" i="11"/>
  <c r="B2248" i="11" s="1"/>
  <c r="V2238" i="11"/>
  <c r="V2239" i="11"/>
  <c r="V2237" i="11"/>
  <c r="V2235" i="11"/>
  <c r="V2225" i="11"/>
  <c r="V2223" i="11"/>
  <c r="V2236" i="11"/>
  <c r="V2234" i="11"/>
  <c r="V2222" i="11"/>
  <c r="V2217" i="11"/>
  <c r="V2218" i="11"/>
  <c r="V2215" i="11"/>
  <c r="AB2215" i="11" s="1"/>
  <c r="AD2215" i="11" s="1"/>
  <c r="AE2215" i="11" s="1"/>
  <c r="V2219" i="11"/>
  <c r="V2205" i="11"/>
  <c r="V2216" i="11"/>
  <c r="V2214" i="11"/>
  <c r="V2202" i="11"/>
  <c r="V2203" i="11"/>
  <c r="X2185" i="11"/>
  <c r="B2185" i="11" s="1"/>
  <c r="X2182" i="11"/>
  <c r="AB2182" i="11" s="1"/>
  <c r="X2183" i="11"/>
  <c r="AB2183" i="11" s="1"/>
  <c r="V2175" i="11"/>
  <c r="AB2175" i="11" s="1"/>
  <c r="AD2175" i="11" s="1"/>
  <c r="AE2175" i="11" s="1"/>
  <c r="V2178" i="11"/>
  <c r="V2179" i="11"/>
  <c r="V2177" i="11"/>
  <c r="V2174" i="11"/>
  <c r="V2176" i="11"/>
  <c r="V2165" i="11"/>
  <c r="V2162" i="11"/>
  <c r="V2163" i="11"/>
  <c r="V2154" i="11"/>
  <c r="AB2154" i="11" s="1"/>
  <c r="AD2154" i="11" s="1"/>
  <c r="AE2154" i="11" s="1"/>
  <c r="V2158" i="11"/>
  <c r="AB2158" i="11" s="1"/>
  <c r="V2159" i="11"/>
  <c r="V2157" i="11"/>
  <c r="V2156" i="11"/>
  <c r="V2155" i="11"/>
  <c r="X2125" i="11"/>
  <c r="B2125" i="11" s="1"/>
  <c r="X2122" i="11"/>
  <c r="B2122" i="11" s="1"/>
  <c r="V2145" i="11"/>
  <c r="V2142" i="11"/>
  <c r="V2143" i="11"/>
  <c r="U2122" i="11"/>
  <c r="X2123" i="11"/>
  <c r="B2123" i="11" s="1"/>
  <c r="V2118" i="11"/>
  <c r="V2119" i="11"/>
  <c r="V2117" i="11"/>
  <c r="V2105" i="11"/>
  <c r="V2102" i="11"/>
  <c r="V2103" i="11"/>
  <c r="V2080" i="11"/>
  <c r="AB2080" i="11" s="1"/>
  <c r="AD2080" i="11" s="1"/>
  <c r="AE2080" i="11" s="1"/>
  <c r="V2093" i="11"/>
  <c r="AB2093" i="11" s="1"/>
  <c r="AD2093" i="11" s="1"/>
  <c r="AE2093" i="11" s="1"/>
  <c r="V2094" i="11"/>
  <c r="AB2094" i="11" s="1"/>
  <c r="AD2094" i="11" s="1"/>
  <c r="AE2094" i="11" s="1"/>
  <c r="V2092" i="11"/>
  <c r="AB2092" i="11" s="1"/>
  <c r="AD2092" i="11" s="1"/>
  <c r="AE2092" i="11" s="1"/>
  <c r="V2077" i="11"/>
  <c r="AB2077" i="11" s="1"/>
  <c r="AD2077" i="11" s="1"/>
  <c r="AE2077" i="11" s="1"/>
  <c r="V2078" i="11"/>
  <c r="AB2078" i="11" s="1"/>
  <c r="AD2078" i="11" s="1"/>
  <c r="AE2078" i="11" s="1"/>
  <c r="X2060" i="11"/>
  <c r="B2060" i="11" s="1"/>
  <c r="X2057" i="11"/>
  <c r="AB2057" i="11" s="1"/>
  <c r="U2057" i="11"/>
  <c r="X2058" i="11"/>
  <c r="B2058" i="11" s="1"/>
  <c r="V2040" i="11"/>
  <c r="AB2040" i="11" s="1"/>
  <c r="AD2040" i="11" s="1"/>
  <c r="AE2040" i="11" s="1"/>
  <c r="V2010" i="11"/>
  <c r="V2037" i="11"/>
  <c r="AB2037" i="11" s="1"/>
  <c r="AD2037" i="11" s="1"/>
  <c r="AE2037" i="11" s="1"/>
  <c r="V2038" i="11"/>
  <c r="AB2038" i="11" s="1"/>
  <c r="AD2038" i="11" s="1"/>
  <c r="AE2038" i="11" s="1"/>
  <c r="V2012" i="11"/>
  <c r="AB2012" i="11" s="1"/>
  <c r="AD2012" i="11" s="1"/>
  <c r="AE2012" i="11" s="1"/>
  <c r="V2009" i="11"/>
  <c r="AB2009" i="11" s="1"/>
  <c r="AD2009" i="11" s="1"/>
  <c r="AE2009" i="11" s="1"/>
  <c r="X1996" i="11"/>
  <c r="AB1996" i="11" s="1"/>
  <c r="X1994" i="11"/>
  <c r="B1994" i="11" s="1"/>
  <c r="X1997" i="11"/>
  <c r="B1997" i="11" s="1"/>
  <c r="X2003" i="11"/>
  <c r="B2003" i="11" s="1"/>
  <c r="X1987" i="11"/>
  <c r="AB1987" i="11" s="1"/>
  <c r="V1982" i="11"/>
  <c r="V1984" i="11"/>
  <c r="V1983" i="11"/>
  <c r="AB1983" i="11" s="1"/>
  <c r="AD1983" i="11" s="1"/>
  <c r="AE1983" i="11" s="1"/>
  <c r="V1980" i="11"/>
  <c r="AB1980" i="11" s="1"/>
  <c r="AD1980" i="11" s="1"/>
  <c r="AE1980" i="11" s="1"/>
  <c r="V1981" i="11"/>
  <c r="AB1981" i="11" s="1"/>
  <c r="AD1981" i="11" s="1"/>
  <c r="AE1981" i="11" s="1"/>
  <c r="V1979" i="11"/>
  <c r="AB1979" i="11" s="1"/>
  <c r="AD1979" i="11" s="1"/>
  <c r="AE1979" i="11" s="1"/>
  <c r="V1974" i="11"/>
  <c r="AB1974" i="11" s="1"/>
  <c r="AD1974" i="11" s="1"/>
  <c r="AE1974" i="11" s="1"/>
  <c r="V1967" i="11"/>
  <c r="AB1967" i="11" s="1"/>
  <c r="AD1967" i="11" s="1"/>
  <c r="AE1967" i="11" s="1"/>
  <c r="V1977" i="11"/>
  <c r="AB1977" i="11" s="1"/>
  <c r="AD1977" i="11" s="1"/>
  <c r="AE1977" i="11" s="1"/>
  <c r="V1978" i="11"/>
  <c r="AB1978" i="11" s="1"/>
  <c r="AD1978" i="11" s="1"/>
  <c r="AE1978" i="11" s="1"/>
  <c r="V1976" i="11"/>
  <c r="AB1976" i="11" s="1"/>
  <c r="AD1976" i="11" s="1"/>
  <c r="AE1976" i="11" s="1"/>
  <c r="V1958" i="11"/>
  <c r="AB1958" i="11" s="1"/>
  <c r="AD1958" i="11" s="1"/>
  <c r="AE1958" i="11" s="1"/>
  <c r="V1959" i="11"/>
  <c r="AB1959" i="11" s="1"/>
  <c r="AD1959" i="11" s="1"/>
  <c r="AE1959" i="11" s="1"/>
  <c r="V1961" i="11"/>
  <c r="AB1961" i="11" s="1"/>
  <c r="AD1961" i="11" s="1"/>
  <c r="AE1961" i="11" s="1"/>
  <c r="V1960" i="11"/>
  <c r="AB1960" i="11" s="1"/>
  <c r="AD1960" i="11" s="1"/>
  <c r="AE1960" i="11" s="1"/>
  <c r="V1957" i="11"/>
  <c r="AB1957" i="11" s="1"/>
  <c r="AD1957" i="11" s="1"/>
  <c r="AE1957" i="11" s="1"/>
  <c r="V1956" i="11"/>
  <c r="AB1956" i="11" s="1"/>
  <c r="AD1956" i="11" s="1"/>
  <c r="AE1956" i="11" s="1"/>
  <c r="V1953" i="11"/>
  <c r="AB1953" i="11" s="1"/>
  <c r="AD1953" i="11" s="1"/>
  <c r="AE1953" i="11" s="1"/>
  <c r="V1955" i="11"/>
  <c r="AB1955" i="11" s="1"/>
  <c r="AD1955" i="11" s="1"/>
  <c r="AE1955" i="11" s="1"/>
  <c r="V1954" i="11"/>
  <c r="AB1954" i="11" s="1"/>
  <c r="AD1954" i="11" s="1"/>
  <c r="AE1954" i="11" s="1"/>
  <c r="V1951" i="11"/>
  <c r="AB1951" i="11" s="1"/>
  <c r="AD1951" i="11" s="1"/>
  <c r="AE1951" i="11" s="1"/>
  <c r="V1916" i="11"/>
  <c r="AB1916" i="11" s="1"/>
  <c r="AD1916" i="11" s="1"/>
  <c r="AE1916" i="11" s="1"/>
  <c r="V1944" i="11"/>
  <c r="AB1944" i="11" s="1"/>
  <c r="AD1944" i="11" s="1"/>
  <c r="AE1944" i="11" s="1"/>
  <c r="X1940" i="11"/>
  <c r="B1940" i="11" s="1"/>
  <c r="X1933" i="11"/>
  <c r="AB1933" i="11" s="1"/>
  <c r="X1931" i="11"/>
  <c r="B1931" i="11" s="1"/>
  <c r="X1934" i="11"/>
  <c r="B1934" i="11" s="1"/>
  <c r="X1924" i="11"/>
  <c r="B1924" i="11" s="1"/>
  <c r="V1920" i="11"/>
  <c r="AB1920" i="11" s="1"/>
  <c r="AD1920" i="11" s="1"/>
  <c r="AE1920" i="11" s="1"/>
  <c r="V1921" i="11"/>
  <c r="AB1921" i="11" s="1"/>
  <c r="AD1921" i="11" s="1"/>
  <c r="AE1921" i="11" s="1"/>
  <c r="V1919" i="11"/>
  <c r="AB1919" i="11" s="1"/>
  <c r="AD1919" i="11" s="1"/>
  <c r="AE1919" i="11" s="1"/>
  <c r="V1918" i="11"/>
  <c r="AB1918" i="11" s="1"/>
  <c r="AD1918" i="11" s="1"/>
  <c r="AE1918" i="11" s="1"/>
  <c r="V1917" i="11"/>
  <c r="AB1917" i="11" s="1"/>
  <c r="AD1917" i="11" s="1"/>
  <c r="AE1917" i="11" s="1"/>
  <c r="V1912" i="11"/>
  <c r="AB1912" i="11" s="1"/>
  <c r="AD1912" i="11" s="1"/>
  <c r="AE1912" i="11" s="1"/>
  <c r="V1911" i="11"/>
  <c r="AB1911" i="11" s="1"/>
  <c r="AD1911" i="11" s="1"/>
  <c r="AE1911" i="11" s="1"/>
  <c r="V1910" i="11"/>
  <c r="AB1910" i="11" s="1"/>
  <c r="AD1910" i="11" s="1"/>
  <c r="AE1910" i="11" s="1"/>
  <c r="V1904" i="11"/>
  <c r="AB1904" i="11" s="1"/>
  <c r="AD1904" i="11" s="1"/>
  <c r="AE1904" i="11" s="1"/>
  <c r="V1914" i="11"/>
  <c r="AB1914" i="11" s="1"/>
  <c r="AD1914" i="11" s="1"/>
  <c r="AE1914" i="11" s="1"/>
  <c r="V1900" i="11"/>
  <c r="V1901" i="11"/>
  <c r="AB1901" i="11" s="1"/>
  <c r="AD1901" i="11" s="1"/>
  <c r="AE1901" i="11" s="1"/>
  <c r="V1899" i="11"/>
  <c r="AB1899" i="11" s="1"/>
  <c r="AD1899" i="11" s="1"/>
  <c r="AE1899" i="11" s="1"/>
  <c r="V1897" i="11"/>
  <c r="AB1897" i="11" s="1"/>
  <c r="AD1897" i="11" s="1"/>
  <c r="AE1897" i="11" s="1"/>
  <c r="V1898" i="11"/>
  <c r="AB1898" i="11" s="1"/>
  <c r="AD1898" i="11" s="1"/>
  <c r="AE1898" i="11" s="1"/>
  <c r="V1896" i="11"/>
  <c r="AB1896" i="11" s="1"/>
  <c r="AD1896" i="11" s="1"/>
  <c r="AE1896" i="11" s="1"/>
  <c r="V1894" i="11"/>
  <c r="AB1894" i="11" s="1"/>
  <c r="AD1894" i="11" s="1"/>
  <c r="AE1894" i="11" s="1"/>
  <c r="V1895" i="11"/>
  <c r="AB1895" i="11" s="1"/>
  <c r="AD1895" i="11" s="1"/>
  <c r="AE1895" i="11" s="1"/>
  <c r="V1893" i="11"/>
  <c r="AB1893" i="11" s="1"/>
  <c r="AD1893" i="11" s="1"/>
  <c r="AE1893" i="11" s="1"/>
  <c r="V1891" i="11"/>
  <c r="AB1891" i="11" s="1"/>
  <c r="AD1891" i="11" s="1"/>
  <c r="AE1891" i="11" s="1"/>
  <c r="V1884" i="11"/>
  <c r="AB1884" i="11" s="1"/>
  <c r="AD1884" i="11" s="1"/>
  <c r="AE1884" i="11" s="1"/>
  <c r="V1857" i="11"/>
  <c r="X1880" i="11"/>
  <c r="B1880" i="11" s="1"/>
  <c r="X1873" i="11"/>
  <c r="B1873" i="11" s="1"/>
  <c r="X1871" i="11"/>
  <c r="B1871" i="11" s="1"/>
  <c r="X1874" i="11"/>
  <c r="B1874" i="11" s="1"/>
  <c r="V1860" i="11"/>
  <c r="AB1860" i="11" s="1"/>
  <c r="AD1860" i="11" s="1"/>
  <c r="AE1860" i="11" s="1"/>
  <c r="V1856" i="11"/>
  <c r="AB1856" i="11" s="1"/>
  <c r="AD1856" i="11" s="1"/>
  <c r="AE1856" i="11" s="1"/>
  <c r="V1854" i="11"/>
  <c r="AB1854" i="11" s="1"/>
  <c r="AD1854" i="11" s="1"/>
  <c r="AE1854" i="11" s="1"/>
  <c r="V1861" i="11"/>
  <c r="V1859" i="11"/>
  <c r="AB1859" i="11" s="1"/>
  <c r="AD1859" i="11" s="1"/>
  <c r="AE1859" i="11" s="1"/>
  <c r="V1858" i="11"/>
  <c r="V1853" i="11"/>
  <c r="AB1853" i="11" s="1"/>
  <c r="AD1853" i="11" s="1"/>
  <c r="AE1853" i="11" s="1"/>
  <c r="V1855" i="11"/>
  <c r="V1852" i="11"/>
  <c r="V1840" i="11"/>
  <c r="AB1840" i="11" s="1"/>
  <c r="AD1840" i="11" s="1"/>
  <c r="AE1840" i="11" s="1"/>
  <c r="V1844" i="11"/>
  <c r="AB1844" i="11" s="1"/>
  <c r="AD1844" i="11" s="1"/>
  <c r="AE1844" i="11" s="1"/>
  <c r="V1841" i="11"/>
  <c r="V1833" i="11"/>
  <c r="V1839" i="11"/>
  <c r="V1824" i="11"/>
  <c r="AB1824" i="11" s="1"/>
  <c r="AD1824" i="11" s="1"/>
  <c r="AE1824" i="11" s="1"/>
  <c r="V1837" i="11"/>
  <c r="V1838" i="11"/>
  <c r="V1836" i="11"/>
  <c r="V1835" i="11"/>
  <c r="V1834" i="11"/>
  <c r="AB1834" i="11" s="1"/>
  <c r="AD1834" i="11" s="1"/>
  <c r="AE1834" i="11" s="1"/>
  <c r="V1831" i="11"/>
  <c r="X1820" i="11"/>
  <c r="X1813" i="11"/>
  <c r="B1813" i="11" s="1"/>
  <c r="X1811" i="11"/>
  <c r="AB1811" i="11" s="1"/>
  <c r="X1814" i="11"/>
  <c r="B1814" i="11" s="1"/>
  <c r="X1804" i="11"/>
  <c r="B1804" i="11" s="1"/>
  <c r="V1780" i="11"/>
  <c r="AB1780" i="11" s="1"/>
  <c r="AD1780" i="11" s="1"/>
  <c r="AE1780" i="11" s="1"/>
  <c r="V1794" i="11"/>
  <c r="AB1794" i="11" s="1"/>
  <c r="AD1794" i="11" s="1"/>
  <c r="AE1794" i="11" s="1"/>
  <c r="V1799" i="11"/>
  <c r="V1801" i="11"/>
  <c r="V1800" i="11"/>
  <c r="AB1800" i="11" s="1"/>
  <c r="AD1800" i="11" s="1"/>
  <c r="AE1800" i="11" s="1"/>
  <c r="V1796" i="11"/>
  <c r="AB1796" i="11" s="1"/>
  <c r="V1798" i="11"/>
  <c r="V1797" i="11"/>
  <c r="AB1797" i="11" s="1"/>
  <c r="AD1797" i="11" s="1"/>
  <c r="AE1797" i="11" s="1"/>
  <c r="V1773" i="11"/>
  <c r="V1793" i="11"/>
  <c r="AB1793" i="11" s="1"/>
  <c r="V1795" i="11"/>
  <c r="V1791" i="11"/>
  <c r="V1779" i="11"/>
  <c r="AB1779" i="11" s="1"/>
  <c r="AD1779" i="11" s="1"/>
  <c r="AE1779" i="11" s="1"/>
  <c r="V1774" i="11"/>
  <c r="V1777" i="11"/>
  <c r="V1781" i="11"/>
  <c r="V1775" i="11"/>
  <c r="V1771" i="11"/>
  <c r="V1778" i="11"/>
  <c r="V1776" i="11"/>
  <c r="AB1776" i="11" s="1"/>
  <c r="AD1776" i="11" s="1"/>
  <c r="AE1776" i="11" s="1"/>
  <c r="V1738" i="11"/>
  <c r="AB1738" i="11" s="1"/>
  <c r="AD1738" i="11" s="1"/>
  <c r="AE1738" i="11" s="1"/>
  <c r="V1764" i="11"/>
  <c r="X1760" i="11"/>
  <c r="AB1760" i="11" s="1"/>
  <c r="X1744" i="11"/>
  <c r="AB1744" i="11" s="1"/>
  <c r="V1734" i="11"/>
  <c r="AB1734" i="11" s="1"/>
  <c r="AD1734" i="11" s="1"/>
  <c r="AE1734" i="11" s="1"/>
  <c r="V1737" i="11"/>
  <c r="AB1737" i="11" s="1"/>
  <c r="AD1737" i="11" s="1"/>
  <c r="AE1737" i="11" s="1"/>
  <c r="V1735" i="11"/>
  <c r="V1736" i="11"/>
  <c r="AB1736" i="11" s="1"/>
  <c r="AD1736" i="11" s="1"/>
  <c r="AE1736" i="11" s="1"/>
  <c r="V1716" i="11"/>
  <c r="AB1716" i="11" s="1"/>
  <c r="V1733" i="11"/>
  <c r="AB1733" i="11" s="1"/>
  <c r="AD1733" i="11" s="1"/>
  <c r="AE1733" i="11" s="1"/>
  <c r="V1712" i="11"/>
  <c r="AB1712" i="11" s="1"/>
  <c r="AD1712" i="11" s="1"/>
  <c r="AE1712" i="11" s="1"/>
  <c r="V1731" i="11"/>
  <c r="V1711" i="11"/>
  <c r="AB1711" i="11" s="1"/>
  <c r="V1721" i="11"/>
  <c r="AB1721" i="11" s="1"/>
  <c r="AD1721" i="11" s="1"/>
  <c r="AE1721" i="11" s="1"/>
  <c r="V1717" i="11"/>
  <c r="AB1717" i="11" s="1"/>
  <c r="V1701" i="11"/>
  <c r="AB1701" i="11" s="1"/>
  <c r="AD1701" i="11" s="1"/>
  <c r="AE1701" i="11" s="1"/>
  <c r="V1718" i="11"/>
  <c r="AB1718" i="11" s="1"/>
  <c r="AD1718" i="11" s="1"/>
  <c r="AE1718" i="11" s="1"/>
  <c r="V1714" i="11"/>
  <c r="AB1714" i="11" s="1"/>
  <c r="V1710" i="11"/>
  <c r="X1697" i="11"/>
  <c r="B1697" i="11" s="1"/>
  <c r="X1681" i="11"/>
  <c r="B1681" i="11" s="1"/>
  <c r="V1676" i="11"/>
  <c r="AB1676" i="11" s="1"/>
  <c r="AD1676" i="11" s="1"/>
  <c r="AE1676" i="11" s="1"/>
  <c r="V1678" i="11"/>
  <c r="V1677" i="11"/>
  <c r="AB1677" i="11" s="1"/>
  <c r="AD1677" i="11" s="1"/>
  <c r="AE1677" i="11" s="1"/>
  <c r="V1675" i="11"/>
  <c r="V1674" i="11"/>
  <c r="V1673" i="11"/>
  <c r="V1661" i="11"/>
  <c r="V1671" i="11"/>
  <c r="V1656" i="11"/>
  <c r="AB1656" i="11" s="1"/>
  <c r="AD1656" i="11" s="1"/>
  <c r="AE1656" i="11" s="1"/>
  <c r="V1657" i="11"/>
  <c r="V1658" i="11"/>
  <c r="F1657" i="11"/>
  <c r="V1654" i="11"/>
  <c r="V1653" i="11"/>
  <c r="AB1653" i="11" s="1"/>
  <c r="AD1653" i="11" s="1"/>
  <c r="AE1653" i="11" s="1"/>
  <c r="V1655" i="11"/>
  <c r="F1654" i="11"/>
  <c r="V1651" i="11"/>
  <c r="V1641" i="11"/>
  <c r="B1595" i="11" l="1"/>
  <c r="AB1595" i="11"/>
  <c r="B1593" i="11"/>
  <c r="B1594" i="11"/>
  <c r="AB1594" i="11"/>
  <c r="B2370" i="11"/>
  <c r="B1618" i="11"/>
  <c r="AB1618" i="11"/>
  <c r="AB2250" i="11"/>
  <c r="AD2250" i="11" s="1"/>
  <c r="AE2250" i="11" s="1"/>
  <c r="AB2307" i="11"/>
  <c r="AD2307" i="11" s="1"/>
  <c r="AE2307" i="11" s="1"/>
  <c r="B1616" i="11"/>
  <c r="AB1616" i="11"/>
  <c r="AD1933" i="11"/>
  <c r="AD1987" i="11"/>
  <c r="AE1987" i="11" s="1"/>
  <c r="AD1811" i="11"/>
  <c r="AE1811" i="11" s="1"/>
  <c r="AD2057" i="11"/>
  <c r="AE2057" i="11" s="1"/>
  <c r="AD2183" i="11"/>
  <c r="AE2183" i="11" s="1"/>
  <c r="AD2182" i="11"/>
  <c r="AE2182" i="11" s="1"/>
  <c r="AD1996" i="11"/>
  <c r="AE1996" i="11" s="1"/>
  <c r="AD2367" i="11"/>
  <c r="AE2367" i="11" s="1"/>
  <c r="AD2368" i="11"/>
  <c r="AE2368" i="11" s="1"/>
  <c r="AD1744" i="11"/>
  <c r="AE1744" i="11" s="1"/>
  <c r="AD1760" i="11"/>
  <c r="AE1760" i="11" s="1"/>
  <c r="B1791" i="11"/>
  <c r="AB1791" i="11"/>
  <c r="B2163" i="11"/>
  <c r="AB2163" i="11"/>
  <c r="AB1931" i="11"/>
  <c r="B2203" i="11"/>
  <c r="AB2203" i="11"/>
  <c r="B1641" i="11"/>
  <c r="AB1641" i="11"/>
  <c r="B2143" i="11"/>
  <c r="AB2143" i="11"/>
  <c r="B2162" i="11"/>
  <c r="AB2162" i="11"/>
  <c r="B2202" i="11"/>
  <c r="AB2202" i="11"/>
  <c r="B2225" i="11"/>
  <c r="AB2225" i="11"/>
  <c r="B2278" i="11"/>
  <c r="AB2278" i="11"/>
  <c r="B2348" i="11"/>
  <c r="AB2348" i="11"/>
  <c r="B2367" i="11"/>
  <c r="AB2122" i="11"/>
  <c r="AB1813" i="11"/>
  <c r="AB2125" i="11"/>
  <c r="B2340" i="11"/>
  <c r="AB2340" i="11"/>
  <c r="B1795" i="11"/>
  <c r="AB1795" i="11"/>
  <c r="B1764" i="11"/>
  <c r="AB1764" i="11"/>
  <c r="B1841" i="11"/>
  <c r="AB1841" i="11"/>
  <c r="B2142" i="11"/>
  <c r="AB2142" i="11"/>
  <c r="B2165" i="11"/>
  <c r="AB2165" i="11"/>
  <c r="B2214" i="11"/>
  <c r="AB2214" i="11"/>
  <c r="B2235" i="11"/>
  <c r="AB2235" i="11"/>
  <c r="B2281" i="11"/>
  <c r="AB2281" i="11"/>
  <c r="B2338" i="11"/>
  <c r="AB2338" i="11"/>
  <c r="B2347" i="11"/>
  <c r="AB2347" i="11"/>
  <c r="B2145" i="11"/>
  <c r="AB2145" i="11"/>
  <c r="B2176" i="11"/>
  <c r="AB2176" i="11"/>
  <c r="B2216" i="11"/>
  <c r="AB2216" i="11"/>
  <c r="B2237" i="11"/>
  <c r="AB2237" i="11"/>
  <c r="B2277" i="11"/>
  <c r="AB2277" i="11"/>
  <c r="B2327" i="11"/>
  <c r="AB2327" i="11"/>
  <c r="B2350" i="11"/>
  <c r="AB2350" i="11"/>
  <c r="AD1716" i="11"/>
  <c r="AE1716" i="11" s="1"/>
  <c r="AB2003" i="11"/>
  <c r="AB1873" i="11"/>
  <c r="B1661" i="11"/>
  <c r="AB1661" i="11"/>
  <c r="B2223" i="11"/>
  <c r="AB2223" i="11"/>
  <c r="B2174" i="11"/>
  <c r="AB2174" i="11"/>
  <c r="B2205" i="11"/>
  <c r="AB2205" i="11"/>
  <c r="B2239" i="11"/>
  <c r="AB2239" i="11"/>
  <c r="B2284" i="11"/>
  <c r="AB2284" i="11"/>
  <c r="B2330" i="11"/>
  <c r="AB2330" i="11"/>
  <c r="B2356" i="11"/>
  <c r="AB2356" i="11"/>
  <c r="AB1880" i="11"/>
  <c r="AB1874" i="11"/>
  <c r="AB2247" i="11"/>
  <c r="B1678" i="11"/>
  <c r="AB1678" i="11"/>
  <c r="B1778" i="11"/>
  <c r="AB1778" i="11"/>
  <c r="B1798" i="11"/>
  <c r="AB1798" i="11"/>
  <c r="B1831" i="11"/>
  <c r="AB1831" i="11"/>
  <c r="B1852" i="11"/>
  <c r="AB1852" i="11"/>
  <c r="B1900" i="11"/>
  <c r="AB1900" i="11"/>
  <c r="B2010" i="11"/>
  <c r="AB2010" i="11"/>
  <c r="B2103" i="11"/>
  <c r="AB2103" i="11"/>
  <c r="B2177" i="11"/>
  <c r="AB2177" i="11"/>
  <c r="B2219" i="11"/>
  <c r="AB2219" i="11"/>
  <c r="B2238" i="11"/>
  <c r="AB2238" i="11"/>
  <c r="B2280" i="11"/>
  <c r="AB2280" i="11"/>
  <c r="B2300" i="11"/>
  <c r="AB2300" i="11"/>
  <c r="B2328" i="11"/>
  <c r="AB2328" i="11"/>
  <c r="B2358" i="11"/>
  <c r="AB2358" i="11"/>
  <c r="AB1814" i="11"/>
  <c r="AB2310" i="11"/>
  <c r="AB1820" i="11"/>
  <c r="B1673" i="11"/>
  <c r="AB1673" i="11"/>
  <c r="B1651" i="11"/>
  <c r="AB1651" i="11"/>
  <c r="AD1711" i="11"/>
  <c r="AE1711" i="11" s="1"/>
  <c r="B1773" i="11"/>
  <c r="AB1773" i="11"/>
  <c r="B1654" i="11"/>
  <c r="AB1654" i="11"/>
  <c r="B1771" i="11"/>
  <c r="AB1771" i="11"/>
  <c r="B1984" i="11"/>
  <c r="AB1984" i="11"/>
  <c r="B2102" i="11"/>
  <c r="AB2102" i="11"/>
  <c r="B2155" i="11"/>
  <c r="AB2155" i="11"/>
  <c r="B2179" i="11"/>
  <c r="AB2179" i="11"/>
  <c r="B2279" i="11"/>
  <c r="AB2279" i="11"/>
  <c r="B2294" i="11"/>
  <c r="AB2294" i="11"/>
  <c r="B2339" i="11"/>
  <c r="AB2339" i="11"/>
  <c r="B2357" i="11"/>
  <c r="AB2357" i="11"/>
  <c r="AB2308" i="11"/>
  <c r="AB1697" i="11"/>
  <c r="B1855" i="11"/>
  <c r="AB1855" i="11"/>
  <c r="B1775" i="11"/>
  <c r="AB1775" i="11"/>
  <c r="B1835" i="11"/>
  <c r="AB1835" i="11"/>
  <c r="B1982" i="11"/>
  <c r="AB1982" i="11"/>
  <c r="B2105" i="11"/>
  <c r="AB2105" i="11"/>
  <c r="B2156" i="11"/>
  <c r="AB2156" i="11"/>
  <c r="B2178" i="11"/>
  <c r="AB2178" i="11"/>
  <c r="B2218" i="11"/>
  <c r="AB2218" i="11"/>
  <c r="B2341" i="11"/>
  <c r="AB2341" i="11"/>
  <c r="B2359" i="11"/>
  <c r="AB2359" i="11"/>
  <c r="AD2158" i="11"/>
  <c r="AE2158" i="11" s="1"/>
  <c r="AB1924" i="11"/>
  <c r="B1833" i="11"/>
  <c r="AB1833" i="11"/>
  <c r="B1675" i="11"/>
  <c r="AB1675" i="11"/>
  <c r="B1801" i="11"/>
  <c r="AB1801" i="11"/>
  <c r="B1858" i="11"/>
  <c r="AB1858" i="11"/>
  <c r="B2117" i="11"/>
  <c r="AB2117" i="11"/>
  <c r="B2157" i="11"/>
  <c r="AB2157" i="11"/>
  <c r="B2217" i="11"/>
  <c r="AB2217" i="11"/>
  <c r="B2283" i="11"/>
  <c r="AB2283" i="11"/>
  <c r="B2337" i="11"/>
  <c r="AB2337" i="11"/>
  <c r="B2361" i="11"/>
  <c r="AB2361" i="11"/>
  <c r="AD1796" i="11"/>
  <c r="AE1796" i="11" s="1"/>
  <c r="AB2248" i="11"/>
  <c r="AB2123" i="11"/>
  <c r="B1839" i="11"/>
  <c r="AB1839" i="11"/>
  <c r="B2289" i="11"/>
  <c r="AB2289" i="11"/>
  <c r="AD1717" i="11"/>
  <c r="AE1717" i="11" s="1"/>
  <c r="B1674" i="11"/>
  <c r="AB1674" i="11"/>
  <c r="B1731" i="11"/>
  <c r="AB1731" i="11"/>
  <c r="B1857" i="11"/>
  <c r="AB1857" i="11"/>
  <c r="B1658" i="11"/>
  <c r="AB1658" i="11"/>
  <c r="B1781" i="11"/>
  <c r="AB1781" i="11"/>
  <c r="B1836" i="11"/>
  <c r="AB1836" i="11"/>
  <c r="B1657" i="11"/>
  <c r="AB1657" i="11"/>
  <c r="B1710" i="11"/>
  <c r="AB1710" i="11"/>
  <c r="B1735" i="11"/>
  <c r="AB1735" i="11"/>
  <c r="B1777" i="11"/>
  <c r="AB1777" i="11"/>
  <c r="B1799" i="11"/>
  <c r="AB1799" i="11"/>
  <c r="B1838" i="11"/>
  <c r="AB1838" i="11"/>
  <c r="B2119" i="11"/>
  <c r="AB2119" i="11"/>
  <c r="B2159" i="11"/>
  <c r="AB2159" i="11"/>
  <c r="B2222" i="11"/>
  <c r="AB2222" i="11"/>
  <c r="B2268" i="11"/>
  <c r="AB2268" i="11"/>
  <c r="B2288" i="11"/>
  <c r="AB2288" i="11"/>
  <c r="B2344" i="11"/>
  <c r="AB2344" i="11"/>
  <c r="B2364" i="11"/>
  <c r="AB2364" i="11"/>
  <c r="AD1793" i="11"/>
  <c r="AE1793" i="11" s="1"/>
  <c r="AB1681" i="11"/>
  <c r="AB2185" i="11"/>
  <c r="AB2058" i="11"/>
  <c r="AB1997" i="11"/>
  <c r="B1655" i="11"/>
  <c r="AB1655" i="11"/>
  <c r="AD1714" i="11"/>
  <c r="AE1714" i="11" s="1"/>
  <c r="B1774" i="11"/>
  <c r="AB1774" i="11"/>
  <c r="B1837" i="11"/>
  <c r="AB1837" i="11"/>
  <c r="B1861" i="11"/>
  <c r="AB1861" i="11"/>
  <c r="B2118" i="11"/>
  <c r="AB2118" i="11"/>
  <c r="B2234" i="11"/>
  <c r="AB2234" i="11"/>
  <c r="B2267" i="11"/>
  <c r="AB2267" i="11"/>
  <c r="B2282" i="11"/>
  <c r="AB2282" i="11"/>
  <c r="B2295" i="11"/>
  <c r="AB2295" i="11"/>
  <c r="B2342" i="11"/>
  <c r="AB2342" i="11"/>
  <c r="AB1804" i="11"/>
  <c r="AB2060" i="11"/>
  <c r="AB1940" i="11"/>
  <c r="AB1934" i="11"/>
  <c r="B1671" i="11"/>
  <c r="AB1671" i="11"/>
  <c r="B2236" i="11"/>
  <c r="AB2236" i="11"/>
  <c r="B2270" i="11"/>
  <c r="AB2270" i="11"/>
  <c r="B2287" i="11"/>
  <c r="AB2287" i="11"/>
  <c r="B2343" i="11"/>
  <c r="AB2343" i="11"/>
  <c r="B2362" i="11"/>
  <c r="AB2362" i="11"/>
  <c r="AB1994" i="11"/>
  <c r="AB1871" i="11"/>
  <c r="B2368" i="11"/>
  <c r="B2561" i="11"/>
  <c r="AD2561" i="11"/>
  <c r="AE2561" i="11" s="1"/>
  <c r="AD2430" i="11"/>
  <c r="AE2430" i="11" s="1"/>
  <c r="AD2563" i="11"/>
  <c r="AE2563" i="11" s="1"/>
  <c r="B2541" i="11"/>
  <c r="AB2541" i="11"/>
  <c r="B2398" i="11"/>
  <c r="AB2398" i="11"/>
  <c r="B2407" i="11"/>
  <c r="AB2407" i="11"/>
  <c r="B2464" i="11"/>
  <c r="AB2464" i="11"/>
  <c r="B2489" i="11"/>
  <c r="AB2489" i="11"/>
  <c r="AB2492" i="11"/>
  <c r="B2390" i="11"/>
  <c r="AB2390" i="11"/>
  <c r="B2473" i="11"/>
  <c r="AB2473" i="11"/>
  <c r="B2540" i="11"/>
  <c r="AB2540" i="11"/>
  <c r="B2408" i="11"/>
  <c r="AB2408" i="11"/>
  <c r="B2414" i="11"/>
  <c r="AB2414" i="11"/>
  <c r="B2472" i="11"/>
  <c r="AB2472" i="11"/>
  <c r="B2488" i="11"/>
  <c r="AB2488" i="11"/>
  <c r="B2481" i="11"/>
  <c r="AB2481" i="11"/>
  <c r="AB2428" i="11"/>
  <c r="B2487" i="11"/>
  <c r="AB2487" i="11"/>
  <c r="B2401" i="11"/>
  <c r="AB2401" i="11"/>
  <c r="B2410" i="11"/>
  <c r="AB2410" i="11"/>
  <c r="B2456" i="11"/>
  <c r="AB2456" i="11"/>
  <c r="B2483" i="11"/>
  <c r="AB2483" i="11"/>
  <c r="B2513" i="11"/>
  <c r="AB2513" i="11"/>
  <c r="B2543" i="11"/>
  <c r="AB2543" i="11"/>
  <c r="AB2560" i="11"/>
  <c r="B2422" i="11"/>
  <c r="AB2422" i="11"/>
  <c r="B2458" i="11"/>
  <c r="AB2458" i="11"/>
  <c r="AB2495" i="11"/>
  <c r="B2424" i="11"/>
  <c r="AB2424" i="11"/>
  <c r="B2482" i="11"/>
  <c r="AB2482" i="11"/>
  <c r="B2512" i="11"/>
  <c r="AB2512" i="11"/>
  <c r="AB2493" i="11"/>
  <c r="B2402" i="11"/>
  <c r="AB2402" i="11"/>
  <c r="B2460" i="11"/>
  <c r="AB2460" i="11"/>
  <c r="B2484" i="11"/>
  <c r="AB2484" i="11"/>
  <c r="AB2427" i="11"/>
  <c r="B2388" i="11"/>
  <c r="AB2388" i="11"/>
  <c r="B2404" i="11"/>
  <c r="AB2404" i="11"/>
  <c r="B2423" i="11"/>
  <c r="AB2423" i="11"/>
  <c r="B2461" i="11"/>
  <c r="AB2461" i="11"/>
  <c r="B2486" i="11"/>
  <c r="AB2486" i="11"/>
  <c r="B2563" i="11"/>
  <c r="B2463" i="11"/>
  <c r="AB2463" i="11"/>
  <c r="B2387" i="11"/>
  <c r="AB2387" i="11"/>
  <c r="B2403" i="11"/>
  <c r="AB2403" i="11"/>
  <c r="B2485" i="11"/>
  <c r="AB2485" i="11"/>
  <c r="B2515" i="11"/>
  <c r="AB2515" i="11"/>
  <c r="B2475" i="11"/>
  <c r="B2462" i="11"/>
  <c r="B2459" i="11"/>
  <c r="B2430" i="11"/>
  <c r="B2457" i="11"/>
  <c r="B2448" i="11"/>
  <c r="B2447" i="11"/>
  <c r="B2450" i="11"/>
  <c r="B2421" i="11"/>
  <c r="B2420" i="11"/>
  <c r="B2419" i="11"/>
  <c r="B2413" i="11"/>
  <c r="B2415" i="11"/>
  <c r="B2363" i="11"/>
  <c r="B2400" i="11"/>
  <c r="B2396" i="11"/>
  <c r="B2399" i="11"/>
  <c r="B2397" i="11"/>
  <c r="B2360" i="11"/>
  <c r="B2336" i="11"/>
  <c r="B2302" i="11"/>
  <c r="B2299" i="11"/>
  <c r="B2301" i="11"/>
  <c r="B2303" i="11"/>
  <c r="B2304" i="11"/>
  <c r="B2290" i="11"/>
  <c r="B2293" i="11"/>
  <c r="B2276" i="11"/>
  <c r="B2215" i="11"/>
  <c r="B2175" i="11"/>
  <c r="B2183" i="11"/>
  <c r="B2182" i="11"/>
  <c r="B2158" i="11"/>
  <c r="B2154" i="11"/>
  <c r="B2093" i="11"/>
  <c r="B2080" i="11"/>
  <c r="B2078" i="11"/>
  <c r="B2077" i="11"/>
  <c r="B2094" i="11"/>
  <c r="B2092" i="11"/>
  <c r="B2057" i="11"/>
  <c r="B2040" i="11"/>
  <c r="B2012" i="11"/>
  <c r="B2038" i="11"/>
  <c r="B2037" i="11"/>
  <c r="B2009" i="11"/>
  <c r="B1996" i="11"/>
  <c r="B1987" i="11"/>
  <c r="B1983" i="11"/>
  <c r="B1914" i="11"/>
  <c r="B1904" i="11"/>
  <c r="B1910" i="11"/>
  <c r="B1976" i="11"/>
  <c r="B1912" i="11"/>
  <c r="B1916" i="11"/>
  <c r="B1918" i="11"/>
  <c r="B1921" i="11"/>
  <c r="B1955" i="11"/>
  <c r="B1953" i="11"/>
  <c r="B1980" i="11"/>
  <c r="B1956" i="11"/>
  <c r="B1961" i="11"/>
  <c r="B1958" i="11"/>
  <c r="B1977" i="11"/>
  <c r="B1944" i="11"/>
  <c r="B1978" i="11"/>
  <c r="B1951" i="11"/>
  <c r="B1979" i="11"/>
  <c r="B1981" i="11"/>
  <c r="B1974" i="11"/>
  <c r="B1967" i="11"/>
  <c r="B1959" i="11"/>
  <c r="B1960" i="11"/>
  <c r="B1957" i="11"/>
  <c r="B1954" i="11"/>
  <c r="B1933" i="11"/>
  <c r="B1920" i="11"/>
  <c r="B1919" i="11"/>
  <c r="B1917" i="11"/>
  <c r="B1911" i="11"/>
  <c r="B1897" i="11"/>
  <c r="B1884" i="11"/>
  <c r="B1891" i="11"/>
  <c r="B1899" i="11"/>
  <c r="B1895" i="11"/>
  <c r="B1901" i="11"/>
  <c r="B1896" i="11"/>
  <c r="B1898" i="11"/>
  <c r="B1894" i="11"/>
  <c r="B1893" i="11"/>
  <c r="B1854" i="11"/>
  <c r="B1860" i="11"/>
  <c r="B1856" i="11"/>
  <c r="B1859" i="11"/>
  <c r="B1853" i="11"/>
  <c r="B1840" i="11"/>
  <c r="B1811" i="11"/>
  <c r="B1844" i="11"/>
  <c r="B1824" i="11"/>
  <c r="B1834" i="11"/>
  <c r="B1820" i="11"/>
  <c r="B1780" i="11"/>
  <c r="B1794" i="11"/>
  <c r="B1800" i="11"/>
  <c r="B1796" i="11"/>
  <c r="B1779" i="11"/>
  <c r="B1797" i="11"/>
  <c r="B1793" i="11"/>
  <c r="B1760" i="11"/>
  <c r="B1744" i="11"/>
  <c r="B1776" i="11"/>
  <c r="B1738" i="11"/>
  <c r="B1733" i="11"/>
  <c r="B1734" i="11"/>
  <c r="B1737" i="11"/>
  <c r="B1736" i="11"/>
  <c r="B1716" i="11"/>
  <c r="B1711" i="11"/>
  <c r="B1712" i="11"/>
  <c r="B1721" i="11"/>
  <c r="B1717" i="11"/>
  <c r="B1718" i="11"/>
  <c r="B1701" i="11"/>
  <c r="B1714" i="11"/>
  <c r="B1677" i="11"/>
  <c r="B1676" i="11"/>
  <c r="B1656" i="11"/>
  <c r="B1653" i="11"/>
  <c r="AD1594" i="11" l="1"/>
  <c r="AE1594" i="11" s="1"/>
  <c r="AD1595" i="11"/>
  <c r="AE1595" i="11" s="1"/>
  <c r="AD1616" i="11"/>
  <c r="AE1616" i="11" s="1"/>
  <c r="AD1618" i="11"/>
  <c r="AE1618" i="11" s="1"/>
  <c r="AD1871" i="11"/>
  <c r="AE1871" i="11" s="1"/>
  <c r="AD2270" i="11"/>
  <c r="AE2270" i="11" s="1"/>
  <c r="AD2234" i="11"/>
  <c r="AE2234" i="11" s="1"/>
  <c r="AD1655" i="11"/>
  <c r="AE1655" i="11" s="1"/>
  <c r="AD2359" i="11"/>
  <c r="AE2359" i="11" s="1"/>
  <c r="AD1982" i="11"/>
  <c r="AE1982" i="11" s="1"/>
  <c r="AD2239" i="11"/>
  <c r="AE2239" i="11" s="1"/>
  <c r="AD2162" i="11"/>
  <c r="AE2162" i="11" s="1"/>
  <c r="AD1791" i="11"/>
  <c r="AE1791" i="11" s="1"/>
  <c r="AD1994" i="11"/>
  <c r="AE1994" i="11" s="1"/>
  <c r="AD2268" i="11"/>
  <c r="AE2268" i="11" s="1"/>
  <c r="AD1777" i="11"/>
  <c r="AE1777" i="11" s="1"/>
  <c r="AD1658" i="11"/>
  <c r="AE1658" i="11" s="1"/>
  <c r="AD1839" i="11"/>
  <c r="AE1839" i="11" s="1"/>
  <c r="AD2157" i="11"/>
  <c r="AE2157" i="11" s="1"/>
  <c r="AD1924" i="11"/>
  <c r="AD2357" i="11"/>
  <c r="AE2357" i="11" s="1"/>
  <c r="AD2102" i="11"/>
  <c r="AE2102" i="11" s="1"/>
  <c r="AD1651" i="11"/>
  <c r="AE1651" i="11" s="1"/>
  <c r="AD2358" i="11"/>
  <c r="AE2358" i="11" s="1"/>
  <c r="AD2177" i="11"/>
  <c r="AE2177" i="11" s="1"/>
  <c r="AD1798" i="11"/>
  <c r="AE1798" i="11" s="1"/>
  <c r="AD2176" i="11"/>
  <c r="AE2176" i="11" s="1"/>
  <c r="AD2235" i="11"/>
  <c r="AE2235" i="11" s="1"/>
  <c r="AD1795" i="11"/>
  <c r="AE1795" i="11" s="1"/>
  <c r="AD2236" i="11"/>
  <c r="AE2236" i="11" s="1"/>
  <c r="AD2118" i="11"/>
  <c r="AE2118" i="11" s="1"/>
  <c r="AD1997" i="11"/>
  <c r="AE1997" i="11" s="1"/>
  <c r="AD2341" i="11"/>
  <c r="AE2341" i="11" s="1"/>
  <c r="AD1835" i="11"/>
  <c r="AE1835" i="11" s="1"/>
  <c r="AD2205" i="11"/>
  <c r="AE2205" i="11" s="1"/>
  <c r="AD2143" i="11"/>
  <c r="AE2143" i="11" s="1"/>
  <c r="AD2058" i="11"/>
  <c r="AE2058" i="11" s="1"/>
  <c r="AD2222" i="11"/>
  <c r="AE2222" i="11" s="1"/>
  <c r="AD1735" i="11"/>
  <c r="AE1735" i="11" s="1"/>
  <c r="AD1857" i="11"/>
  <c r="AE1857" i="11" s="1"/>
  <c r="AD2123" i="11"/>
  <c r="AE2123" i="11" s="1"/>
  <c r="AD2117" i="11"/>
  <c r="AE2117" i="11" s="1"/>
  <c r="AD2339" i="11"/>
  <c r="AE2339" i="11" s="1"/>
  <c r="AD1984" i="11"/>
  <c r="AE1984" i="11" s="1"/>
  <c r="AD1673" i="11"/>
  <c r="AE1673" i="11" s="1"/>
  <c r="AD2328" i="11"/>
  <c r="AE2328" i="11" s="1"/>
  <c r="AD2103" i="11"/>
  <c r="AE2103" i="11" s="1"/>
  <c r="AD1778" i="11"/>
  <c r="AE1778" i="11" s="1"/>
  <c r="AD2350" i="11"/>
  <c r="AE2350" i="11" s="1"/>
  <c r="AD2145" i="11"/>
  <c r="AE2145" i="11" s="1"/>
  <c r="AD2214" i="11"/>
  <c r="AE2214" i="11" s="1"/>
  <c r="AD2340" i="11"/>
  <c r="AE2340" i="11" s="1"/>
  <c r="AD1671" i="11"/>
  <c r="AE1671" i="11" s="1"/>
  <c r="AD2342" i="11"/>
  <c r="AE2342" i="11" s="1"/>
  <c r="AD1861" i="11"/>
  <c r="AE1861" i="11" s="1"/>
  <c r="AD2185" i="11"/>
  <c r="AE2185" i="11" s="1"/>
  <c r="AD2248" i="11"/>
  <c r="AE2248" i="11" s="1"/>
  <c r="AD2218" i="11"/>
  <c r="AE2218" i="11" s="1"/>
  <c r="AD1775" i="11"/>
  <c r="AE1775" i="11" s="1"/>
  <c r="AD2174" i="11"/>
  <c r="AE2174" i="11" s="1"/>
  <c r="AD2348" i="11"/>
  <c r="AE2348" i="11" s="1"/>
  <c r="AD1641" i="11"/>
  <c r="AE1641" i="11" s="1"/>
  <c r="AD1681" i="11"/>
  <c r="AE1681" i="11" s="1"/>
  <c r="AD2159" i="11"/>
  <c r="AE2159" i="11" s="1"/>
  <c r="AD1710" i="11"/>
  <c r="AE1710" i="11" s="1"/>
  <c r="AD1731" i="11"/>
  <c r="AE1731" i="11" s="1"/>
  <c r="AD2361" i="11"/>
  <c r="AE2361" i="11" s="1"/>
  <c r="AD1858" i="11"/>
  <c r="AE1858" i="11" s="1"/>
  <c r="AD2294" i="11"/>
  <c r="AE2294" i="11" s="1"/>
  <c r="AD1771" i="11"/>
  <c r="AE1771" i="11" s="1"/>
  <c r="AD1820" i="11"/>
  <c r="AE1820" i="11" s="1"/>
  <c r="AD2300" i="11"/>
  <c r="AE2300" i="11" s="1"/>
  <c r="AD2010" i="11"/>
  <c r="AE2010" i="11" s="1"/>
  <c r="AD1678" i="11"/>
  <c r="AE1678" i="11" s="1"/>
  <c r="AD2327" i="11"/>
  <c r="AE2327" i="11" s="1"/>
  <c r="AD2165" i="11"/>
  <c r="AE2165" i="11" s="1"/>
  <c r="AD2125" i="11"/>
  <c r="AE2125" i="11" s="1"/>
  <c r="AD2362" i="11"/>
  <c r="AE2362" i="11" s="1"/>
  <c r="AD1934" i="11"/>
  <c r="AD2295" i="11"/>
  <c r="AE2295" i="11" s="1"/>
  <c r="AD1837" i="11"/>
  <c r="AE1837" i="11" s="1"/>
  <c r="AD2178" i="11"/>
  <c r="AE2178" i="11" s="1"/>
  <c r="AD1855" i="11"/>
  <c r="AE1855" i="11" s="1"/>
  <c r="AD2310" i="11"/>
  <c r="AE2310" i="11" s="1"/>
  <c r="AD2356" i="11"/>
  <c r="AE2356" i="11" s="1"/>
  <c r="AD2223" i="11"/>
  <c r="AE2223" i="11" s="1"/>
  <c r="AD1813" i="11"/>
  <c r="AE1813" i="11" s="1"/>
  <c r="AD2278" i="11"/>
  <c r="AE2278" i="11" s="1"/>
  <c r="AD2203" i="11"/>
  <c r="AE2203" i="11" s="1"/>
  <c r="AD1940" i="11"/>
  <c r="AD2364" i="11"/>
  <c r="AE2364" i="11" s="1"/>
  <c r="AD2119" i="11"/>
  <c r="AE2119" i="11" s="1"/>
  <c r="AD1657" i="11"/>
  <c r="AE1657" i="11" s="1"/>
  <c r="AD1674" i="11"/>
  <c r="AE1674" i="11" s="1"/>
  <c r="AD2337" i="11"/>
  <c r="AE2337" i="11" s="1"/>
  <c r="AD1801" i="11"/>
  <c r="AE1801" i="11" s="1"/>
  <c r="AD2279" i="11"/>
  <c r="AE2279" i="11" s="1"/>
  <c r="AD1654" i="11"/>
  <c r="AE1654" i="11" s="1"/>
  <c r="AD1814" i="11"/>
  <c r="AE1814" i="11" s="1"/>
  <c r="AD2280" i="11"/>
  <c r="AE2280" i="11" s="1"/>
  <c r="AD1900" i="11"/>
  <c r="AE1900" i="11" s="1"/>
  <c r="AD2247" i="11"/>
  <c r="AE2247" i="11" s="1"/>
  <c r="AD2277" i="11"/>
  <c r="AE2277" i="11" s="1"/>
  <c r="AD2347" i="11"/>
  <c r="AE2347" i="11" s="1"/>
  <c r="AD2142" i="11"/>
  <c r="AE2142" i="11" s="1"/>
  <c r="AD2122" i="11"/>
  <c r="AE2122" i="11" s="1"/>
  <c r="AD2343" i="11"/>
  <c r="AE2343" i="11" s="1"/>
  <c r="AD2060" i="11"/>
  <c r="AE2060" i="11" s="1"/>
  <c r="AD2282" i="11"/>
  <c r="AE2282" i="11" s="1"/>
  <c r="AD1774" i="11"/>
  <c r="AE1774" i="11" s="1"/>
  <c r="AD2156" i="11"/>
  <c r="AE2156" i="11" s="1"/>
  <c r="AD1697" i="11"/>
  <c r="AE1697" i="11" s="1"/>
  <c r="AD1874" i="11"/>
  <c r="AE1874" i="11" s="1"/>
  <c r="AD2330" i="11"/>
  <c r="AE2330" i="11" s="1"/>
  <c r="AD1661" i="11"/>
  <c r="AE1661" i="11" s="1"/>
  <c r="AD2225" i="11"/>
  <c r="AE2225" i="11" s="1"/>
  <c r="AD1931" i="11"/>
  <c r="AD1804" i="11"/>
  <c r="AE1804" i="11" s="1"/>
  <c r="AD2344" i="11"/>
  <c r="AE2344" i="11" s="1"/>
  <c r="AD1838" i="11"/>
  <c r="AE1838" i="11" s="1"/>
  <c r="AD1836" i="11"/>
  <c r="AE1836" i="11" s="1"/>
  <c r="AD2283" i="11"/>
  <c r="AE2283" i="11" s="1"/>
  <c r="AD1675" i="11"/>
  <c r="AE1675" i="11" s="1"/>
  <c r="AD2308" i="11"/>
  <c r="AE2308" i="11" s="1"/>
  <c r="AD2179" i="11"/>
  <c r="AE2179" i="11" s="1"/>
  <c r="AD1773" i="11"/>
  <c r="AE1773" i="11" s="1"/>
  <c r="AD2238" i="11"/>
  <c r="AE2238" i="11" s="1"/>
  <c r="AD1852" i="11"/>
  <c r="AE1852" i="11" s="1"/>
  <c r="AD1880" i="11"/>
  <c r="AE1880" i="11" s="1"/>
  <c r="AD2237" i="11"/>
  <c r="AE2237" i="11" s="1"/>
  <c r="AD2338" i="11"/>
  <c r="AE2338" i="11" s="1"/>
  <c r="AD1841" i="11"/>
  <c r="AE1841" i="11" s="1"/>
  <c r="AD2287" i="11"/>
  <c r="AE2287" i="11" s="1"/>
  <c r="AD2267" i="11"/>
  <c r="AE2267" i="11" s="1"/>
  <c r="AD2105" i="11"/>
  <c r="AE2105" i="11" s="1"/>
  <c r="AD2284" i="11"/>
  <c r="AE2284" i="11" s="1"/>
  <c r="AD1873" i="11"/>
  <c r="AE1873" i="11" s="1"/>
  <c r="AD2202" i="11"/>
  <c r="AE2202" i="11" s="1"/>
  <c r="AD2163" i="11"/>
  <c r="AE2163" i="11" s="1"/>
  <c r="AD2288" i="11"/>
  <c r="AE2288" i="11" s="1"/>
  <c r="AD1799" i="11"/>
  <c r="AE1799" i="11" s="1"/>
  <c r="AD1781" i="11"/>
  <c r="AE1781" i="11" s="1"/>
  <c r="AD2289" i="11"/>
  <c r="AE2289" i="11" s="1"/>
  <c r="AD2217" i="11"/>
  <c r="AE2217" i="11" s="1"/>
  <c r="AD1833" i="11"/>
  <c r="AE1833" i="11" s="1"/>
  <c r="AD2155" i="11"/>
  <c r="AE2155" i="11" s="1"/>
  <c r="AD2219" i="11"/>
  <c r="AE2219" i="11" s="1"/>
  <c r="AD1831" i="11"/>
  <c r="AE1831" i="11" s="1"/>
  <c r="AD2003" i="11"/>
  <c r="AE2003" i="11" s="1"/>
  <c r="AD2216" i="11"/>
  <c r="AE2216" i="11" s="1"/>
  <c r="AD2281" i="11"/>
  <c r="AE2281" i="11" s="1"/>
  <c r="AD1764" i="11"/>
  <c r="AE1764" i="11" s="1"/>
  <c r="AD2407" i="11"/>
  <c r="AE2407" i="11" s="1"/>
  <c r="AD2486" i="11"/>
  <c r="AE2486" i="11" s="1"/>
  <c r="AD2543" i="11"/>
  <c r="AE2543" i="11" s="1"/>
  <c r="AD2487" i="11"/>
  <c r="AE2487" i="11" s="1"/>
  <c r="AD2424" i="11"/>
  <c r="AE2424" i="11" s="1"/>
  <c r="AD2472" i="11"/>
  <c r="AE2472" i="11" s="1"/>
  <c r="AD2390" i="11"/>
  <c r="AE2390" i="11" s="1"/>
  <c r="AD2484" i="11"/>
  <c r="AE2484" i="11" s="1"/>
  <c r="AD2485" i="11"/>
  <c r="AE2485" i="11" s="1"/>
  <c r="AD2461" i="11"/>
  <c r="AE2461" i="11" s="1"/>
  <c r="AD2460" i="11"/>
  <c r="AE2460" i="11" s="1"/>
  <c r="AD2513" i="11"/>
  <c r="AE2513" i="11" s="1"/>
  <c r="AD2428" i="11"/>
  <c r="AE2428" i="11" s="1"/>
  <c r="AD2398" i="11"/>
  <c r="AE2398" i="11" s="1"/>
  <c r="AD2414" i="11"/>
  <c r="AE2414" i="11" s="1"/>
  <c r="AD2492" i="11"/>
  <c r="AE2492" i="11" s="1"/>
  <c r="AD2403" i="11"/>
  <c r="AE2403" i="11" s="1"/>
  <c r="AD2423" i="11"/>
  <c r="AE2423" i="11" s="1"/>
  <c r="AD2402" i="11"/>
  <c r="AE2402" i="11" s="1"/>
  <c r="AD2483" i="11"/>
  <c r="AE2483" i="11" s="1"/>
  <c r="AD2481" i="11"/>
  <c r="AE2481" i="11" s="1"/>
  <c r="AD2541" i="11"/>
  <c r="AE2541" i="11" s="1"/>
  <c r="AD2408" i="11"/>
  <c r="AE2408" i="11" s="1"/>
  <c r="AD2387" i="11"/>
  <c r="AE2387" i="11" s="1"/>
  <c r="AD2404" i="11"/>
  <c r="AE2404" i="11" s="1"/>
  <c r="AD2493" i="11"/>
  <c r="AE2493" i="11" s="1"/>
  <c r="AD2456" i="11"/>
  <c r="AE2456" i="11" s="1"/>
  <c r="AD2488" i="11"/>
  <c r="AE2488" i="11" s="1"/>
  <c r="AD2515" i="11"/>
  <c r="AE2515" i="11" s="1"/>
  <c r="AD2458" i="11"/>
  <c r="AE2458" i="11" s="1"/>
  <c r="AD2463" i="11"/>
  <c r="AE2463" i="11" s="1"/>
  <c r="AD2388" i="11"/>
  <c r="AE2388" i="11" s="1"/>
  <c r="AD2410" i="11"/>
  <c r="AE2410" i="11" s="1"/>
  <c r="AD2489" i="11"/>
  <c r="AE2489" i="11" s="1"/>
  <c r="AD2495" i="11"/>
  <c r="AE2495" i="11" s="1"/>
  <c r="AD2512" i="11"/>
  <c r="AE2512" i="11" s="1"/>
  <c r="AD2422" i="11"/>
  <c r="AE2422" i="11" s="1"/>
  <c r="AD2540" i="11"/>
  <c r="AE2540" i="11" s="1"/>
  <c r="AD2427" i="11"/>
  <c r="AE2427" i="11" s="1"/>
  <c r="AD2401" i="11"/>
  <c r="AE2401" i="11" s="1"/>
  <c r="AD2464" i="11"/>
  <c r="AE2464" i="11" s="1"/>
  <c r="AD2482" i="11"/>
  <c r="AE2482" i="11" s="1"/>
  <c r="AD2560" i="11"/>
  <c r="AE2560" i="11" s="1"/>
  <c r="AD2473" i="11"/>
  <c r="AE2473" i="11" s="1"/>
  <c r="E2595" i="11" l="1"/>
  <c r="I2595" i="11"/>
  <c r="K2595" i="11"/>
  <c r="O2595" i="11"/>
  <c r="U2595" i="11"/>
  <c r="W2595" i="11"/>
  <c r="X2595" i="11"/>
  <c r="Z2595" i="11"/>
  <c r="AA2595" i="11"/>
  <c r="E2596" i="11"/>
  <c r="I2596" i="11"/>
  <c r="K2596" i="11"/>
  <c r="O2596" i="11"/>
  <c r="U2596" i="11"/>
  <c r="F2596" i="11" s="1"/>
  <c r="W2596" i="11"/>
  <c r="X2596" i="11"/>
  <c r="Z2596" i="11"/>
  <c r="AA2596" i="11"/>
  <c r="E2597" i="11"/>
  <c r="I2597" i="11"/>
  <c r="K2597" i="11"/>
  <c r="O2597" i="11"/>
  <c r="U2597" i="11"/>
  <c r="F2597" i="11" s="1"/>
  <c r="W2597" i="11"/>
  <c r="X2597" i="11"/>
  <c r="Z2597" i="11"/>
  <c r="AA2597" i="11"/>
  <c r="Z2583" i="11"/>
  <c r="AA2583" i="11"/>
  <c r="U2583" i="11"/>
  <c r="F2583" i="11" s="1"/>
  <c r="W2583" i="11"/>
  <c r="X2583" i="11"/>
  <c r="I2583" i="11"/>
  <c r="K2583" i="11"/>
  <c r="O2583" i="11"/>
  <c r="E2583" i="11"/>
  <c r="Z2580" i="11"/>
  <c r="AA2580" i="11"/>
  <c r="U2580" i="11"/>
  <c r="F2580" i="11" s="1"/>
  <c r="W2580" i="11"/>
  <c r="X2580" i="11"/>
  <c r="I2580" i="11"/>
  <c r="K2580" i="11"/>
  <c r="O2580" i="11"/>
  <c r="E2580" i="11"/>
  <c r="Z2581" i="11"/>
  <c r="AA2581" i="11"/>
  <c r="U2581" i="11"/>
  <c r="F2581" i="11" s="1"/>
  <c r="W2581" i="11"/>
  <c r="X2581" i="11"/>
  <c r="I2581" i="11"/>
  <c r="K2581" i="11"/>
  <c r="O2581" i="11"/>
  <c r="E2581" i="11"/>
  <c r="E2618" i="11"/>
  <c r="I2618" i="11"/>
  <c r="K2618" i="11"/>
  <c r="O2618" i="11"/>
  <c r="U2618" i="11"/>
  <c r="F2618" i="11" s="1"/>
  <c r="W2618" i="11"/>
  <c r="X2618" i="11"/>
  <c r="Z2618" i="11"/>
  <c r="AA2618" i="11"/>
  <c r="E2619" i="11"/>
  <c r="I2619" i="11"/>
  <c r="K2619" i="11"/>
  <c r="O2619" i="11"/>
  <c r="U2619" i="11"/>
  <c r="F2619" i="11" s="1"/>
  <c r="W2619" i="11"/>
  <c r="X2619" i="11"/>
  <c r="Z2619" i="11"/>
  <c r="AA2619" i="11"/>
  <c r="E2620" i="11"/>
  <c r="I2620" i="11"/>
  <c r="K2620" i="11"/>
  <c r="O2620" i="11"/>
  <c r="U2620" i="11"/>
  <c r="F2620" i="11" s="1"/>
  <c r="W2620" i="11"/>
  <c r="X2620" i="11"/>
  <c r="Z2620" i="11"/>
  <c r="AA2620" i="11"/>
  <c r="Z2606" i="11"/>
  <c r="AA2606" i="11"/>
  <c r="U2606" i="11"/>
  <c r="F2606" i="11" s="1"/>
  <c r="W2606" i="11"/>
  <c r="X2606" i="11"/>
  <c r="I2606" i="11"/>
  <c r="K2606" i="11"/>
  <c r="O2606" i="11"/>
  <c r="E2606" i="11"/>
  <c r="Z2603" i="11"/>
  <c r="AA2603" i="11"/>
  <c r="U2603" i="11"/>
  <c r="F2603" i="11" s="1"/>
  <c r="W2603" i="11"/>
  <c r="X2603" i="11"/>
  <c r="I2603" i="11"/>
  <c r="K2603" i="11"/>
  <c r="O2603" i="11"/>
  <c r="E2603" i="11"/>
  <c r="Z2604" i="11"/>
  <c r="AA2604" i="11"/>
  <c r="U2604" i="11"/>
  <c r="F2604" i="11" s="1"/>
  <c r="W2604" i="11"/>
  <c r="X2604" i="11"/>
  <c r="I2604" i="11"/>
  <c r="K2604" i="11"/>
  <c r="O2604" i="11"/>
  <c r="E2604" i="11"/>
  <c r="Z2626" i="11"/>
  <c r="AA2626" i="11"/>
  <c r="W2626" i="11"/>
  <c r="I2626" i="11"/>
  <c r="U2626" i="11" s="1"/>
  <c r="K2626" i="11"/>
  <c r="V2626" i="11" s="1"/>
  <c r="O2626" i="11"/>
  <c r="E2626" i="11"/>
  <c r="Z2623" i="11"/>
  <c r="AA2623" i="11"/>
  <c r="W2623" i="11"/>
  <c r="F2623" i="11" s="1"/>
  <c r="I2623" i="11"/>
  <c r="U2623" i="11" s="1"/>
  <c r="K2623" i="11"/>
  <c r="V2623" i="11" s="1"/>
  <c r="O2623" i="11"/>
  <c r="E2623" i="11"/>
  <c r="Z2624" i="11"/>
  <c r="AA2624" i="11"/>
  <c r="W2624" i="11"/>
  <c r="I2624" i="11"/>
  <c r="U2624" i="11" s="1"/>
  <c r="K2624" i="11"/>
  <c r="V2624" i="11" s="1"/>
  <c r="O2624" i="11"/>
  <c r="E2624" i="11"/>
  <c r="E2658" i="11"/>
  <c r="I2658" i="11"/>
  <c r="K2658" i="11"/>
  <c r="O2658" i="11"/>
  <c r="U2658" i="11"/>
  <c r="W2658" i="11"/>
  <c r="X2658" i="11"/>
  <c r="Z2658" i="11"/>
  <c r="AA2658" i="11"/>
  <c r="E2659" i="11"/>
  <c r="I2659" i="11"/>
  <c r="K2659" i="11"/>
  <c r="O2659" i="11"/>
  <c r="U2659" i="11"/>
  <c r="F2659" i="11" s="1"/>
  <c r="W2659" i="11"/>
  <c r="X2659" i="11"/>
  <c r="Z2659" i="11"/>
  <c r="AA2659" i="11"/>
  <c r="E2660" i="11"/>
  <c r="I2660" i="11"/>
  <c r="K2660" i="11"/>
  <c r="O2660" i="11"/>
  <c r="U2660" i="11"/>
  <c r="F2660" i="11" s="1"/>
  <c r="W2660" i="11"/>
  <c r="X2660" i="11"/>
  <c r="Z2660" i="11"/>
  <c r="AA2660" i="11"/>
  <c r="E2655" i="11"/>
  <c r="I2655" i="11"/>
  <c r="K2655" i="11"/>
  <c r="O2655" i="11"/>
  <c r="U2655" i="11"/>
  <c r="F2655" i="11" s="1"/>
  <c r="W2655" i="11"/>
  <c r="X2655" i="11"/>
  <c r="Z2655" i="11"/>
  <c r="AA2655" i="11"/>
  <c r="E2656" i="11"/>
  <c r="I2656" i="11"/>
  <c r="K2656" i="11"/>
  <c r="O2656" i="11"/>
  <c r="U2656" i="11"/>
  <c r="F2656" i="11" s="1"/>
  <c r="W2656" i="11"/>
  <c r="X2656" i="11"/>
  <c r="Z2656" i="11"/>
  <c r="AA2656" i="11"/>
  <c r="E2657" i="11"/>
  <c r="I2657" i="11"/>
  <c r="K2657" i="11"/>
  <c r="O2657" i="11"/>
  <c r="U2657" i="11"/>
  <c r="F2657" i="11" s="1"/>
  <c r="W2657" i="11"/>
  <c r="X2657" i="11"/>
  <c r="Z2657" i="11"/>
  <c r="AA2657" i="11"/>
  <c r="Z2646" i="11"/>
  <c r="AA2646" i="11"/>
  <c r="U2646" i="11"/>
  <c r="W2646" i="11"/>
  <c r="X2646" i="11"/>
  <c r="I2646" i="11"/>
  <c r="K2646" i="11"/>
  <c r="O2646" i="11"/>
  <c r="E2646" i="11"/>
  <c r="Z2643" i="11"/>
  <c r="AA2643" i="11"/>
  <c r="U2643" i="11"/>
  <c r="W2643" i="11"/>
  <c r="X2643" i="11"/>
  <c r="I2643" i="11"/>
  <c r="K2643" i="11"/>
  <c r="O2643" i="11"/>
  <c r="E2643" i="11"/>
  <c r="Z2644" i="11"/>
  <c r="AA2644" i="11"/>
  <c r="U2644" i="11"/>
  <c r="F2644" i="11" s="1"/>
  <c r="W2644" i="11"/>
  <c r="X2644" i="11"/>
  <c r="I2644" i="11"/>
  <c r="K2644" i="11"/>
  <c r="O2644" i="11"/>
  <c r="E2644" i="11"/>
  <c r="E2678" i="11"/>
  <c r="F2678" i="11"/>
  <c r="I2678" i="11"/>
  <c r="K2678" i="11"/>
  <c r="O2678" i="11"/>
  <c r="U2678" i="11"/>
  <c r="W2678" i="11"/>
  <c r="X2678" i="11"/>
  <c r="Z2678" i="11"/>
  <c r="AA2678" i="11"/>
  <c r="E2679" i="11"/>
  <c r="F2679" i="11"/>
  <c r="I2679" i="11"/>
  <c r="K2679" i="11"/>
  <c r="O2679" i="11"/>
  <c r="U2679" i="11"/>
  <c r="W2679" i="11"/>
  <c r="X2679" i="11"/>
  <c r="Z2679" i="11"/>
  <c r="AA2679" i="11"/>
  <c r="E2680" i="11"/>
  <c r="F2680" i="11"/>
  <c r="I2680" i="11"/>
  <c r="K2680" i="11"/>
  <c r="O2680" i="11"/>
  <c r="U2680" i="11"/>
  <c r="W2680" i="11"/>
  <c r="X2680" i="11"/>
  <c r="Z2680" i="11"/>
  <c r="AA2680" i="11"/>
  <c r="E2675" i="11"/>
  <c r="F2675" i="11"/>
  <c r="I2675" i="11"/>
  <c r="K2675" i="11"/>
  <c r="O2675" i="11"/>
  <c r="U2675" i="11"/>
  <c r="W2675" i="11"/>
  <c r="X2675" i="11"/>
  <c r="Z2675" i="11"/>
  <c r="AA2675" i="11"/>
  <c r="E2676" i="11"/>
  <c r="F2676" i="11"/>
  <c r="I2676" i="11"/>
  <c r="K2676" i="11"/>
  <c r="O2676" i="11"/>
  <c r="U2676" i="11"/>
  <c r="W2676" i="11"/>
  <c r="X2676" i="11"/>
  <c r="Z2676" i="11"/>
  <c r="AA2676" i="11"/>
  <c r="E2677" i="11"/>
  <c r="F2677" i="11"/>
  <c r="I2677" i="11"/>
  <c r="K2677" i="11"/>
  <c r="O2677" i="11"/>
  <c r="U2677" i="11"/>
  <c r="W2677" i="11"/>
  <c r="X2677" i="11"/>
  <c r="Z2677" i="11"/>
  <c r="AA2677" i="11"/>
  <c r="Z2666" i="11"/>
  <c r="AA2666" i="11"/>
  <c r="U2666" i="11"/>
  <c r="W2666" i="11"/>
  <c r="X2666" i="11"/>
  <c r="I2666" i="11"/>
  <c r="K2666" i="11"/>
  <c r="O2666" i="11"/>
  <c r="E2666" i="11"/>
  <c r="F2666" i="11"/>
  <c r="Z2663" i="11"/>
  <c r="AA2663" i="11"/>
  <c r="U2663" i="11"/>
  <c r="W2663" i="11"/>
  <c r="X2663" i="11"/>
  <c r="I2663" i="11"/>
  <c r="K2663" i="11"/>
  <c r="O2663" i="11"/>
  <c r="E2663" i="11"/>
  <c r="F2663" i="11"/>
  <c r="Z2664" i="11"/>
  <c r="AA2664" i="11"/>
  <c r="U2664" i="11"/>
  <c r="W2664" i="11"/>
  <c r="X2664" i="11"/>
  <c r="I2664" i="11"/>
  <c r="K2664" i="11"/>
  <c r="O2664" i="11"/>
  <c r="E2664" i="11"/>
  <c r="F2664" i="11"/>
  <c r="Z2686" i="11"/>
  <c r="AA2686" i="11"/>
  <c r="W2686" i="11"/>
  <c r="I2686" i="11"/>
  <c r="U2686" i="11" s="1"/>
  <c r="K2686" i="11"/>
  <c r="V2686" i="11" s="1"/>
  <c r="O2686" i="11"/>
  <c r="E2686" i="11"/>
  <c r="F2686" i="11"/>
  <c r="Z2683" i="11"/>
  <c r="AA2683" i="11"/>
  <c r="W2683" i="11"/>
  <c r="I2683" i="11"/>
  <c r="U2683" i="11" s="1"/>
  <c r="K2683" i="11"/>
  <c r="V2683" i="11" s="1"/>
  <c r="O2683" i="11"/>
  <c r="E2683" i="11"/>
  <c r="F2683" i="11"/>
  <c r="Z2684" i="11"/>
  <c r="AA2684" i="11"/>
  <c r="W2684" i="11"/>
  <c r="I2684" i="11"/>
  <c r="U2684" i="11" s="1"/>
  <c r="K2684" i="11"/>
  <c r="V2684" i="11" s="1"/>
  <c r="O2684" i="11"/>
  <c r="E2684" i="11"/>
  <c r="F2684" i="11"/>
  <c r="E2718" i="11"/>
  <c r="F2718" i="11"/>
  <c r="I2718" i="11"/>
  <c r="K2718" i="11"/>
  <c r="O2718" i="11"/>
  <c r="U2718" i="11"/>
  <c r="W2718" i="11"/>
  <c r="X2718" i="11"/>
  <c r="Z2718" i="11"/>
  <c r="AA2718" i="11"/>
  <c r="E2719" i="11"/>
  <c r="F2719" i="11"/>
  <c r="I2719" i="11"/>
  <c r="K2719" i="11"/>
  <c r="O2719" i="11"/>
  <c r="U2719" i="11"/>
  <c r="W2719" i="11"/>
  <c r="X2719" i="11"/>
  <c r="Z2719" i="11"/>
  <c r="AA2719" i="11"/>
  <c r="E2720" i="11"/>
  <c r="F2720" i="11"/>
  <c r="I2720" i="11"/>
  <c r="K2720" i="11"/>
  <c r="O2720" i="11"/>
  <c r="U2720" i="11"/>
  <c r="W2720" i="11"/>
  <c r="X2720" i="11"/>
  <c r="Z2720" i="11"/>
  <c r="AA2720" i="11"/>
  <c r="E2715" i="11"/>
  <c r="F2715" i="11"/>
  <c r="I2715" i="11"/>
  <c r="K2715" i="11"/>
  <c r="O2715" i="11"/>
  <c r="U2715" i="11"/>
  <c r="W2715" i="11"/>
  <c r="X2715" i="11"/>
  <c r="Z2715" i="11"/>
  <c r="AA2715" i="11"/>
  <c r="E2716" i="11"/>
  <c r="F2716" i="11"/>
  <c r="I2716" i="11"/>
  <c r="K2716" i="11"/>
  <c r="O2716" i="11"/>
  <c r="U2716" i="11"/>
  <c r="W2716" i="11"/>
  <c r="X2716" i="11"/>
  <c r="Z2716" i="11"/>
  <c r="AA2716" i="11"/>
  <c r="E2717" i="11"/>
  <c r="F2717" i="11"/>
  <c r="I2717" i="11"/>
  <c r="K2717" i="11"/>
  <c r="O2717" i="11"/>
  <c r="U2717" i="11"/>
  <c r="W2717" i="11"/>
  <c r="X2717" i="11"/>
  <c r="Z2717" i="11"/>
  <c r="AA2717" i="11"/>
  <c r="Z2706" i="11"/>
  <c r="AA2706" i="11"/>
  <c r="U2706" i="11"/>
  <c r="W2706" i="11"/>
  <c r="X2706" i="11"/>
  <c r="I2706" i="11"/>
  <c r="K2706" i="11"/>
  <c r="O2706" i="11"/>
  <c r="E2706" i="11"/>
  <c r="F2706" i="11"/>
  <c r="Z2703" i="11"/>
  <c r="AA2703" i="11"/>
  <c r="U2703" i="11"/>
  <c r="W2703" i="11"/>
  <c r="X2703" i="11"/>
  <c r="I2703" i="11"/>
  <c r="K2703" i="11"/>
  <c r="O2703" i="11"/>
  <c r="E2703" i="11"/>
  <c r="F2703" i="11"/>
  <c r="Z2704" i="11"/>
  <c r="AA2704" i="11"/>
  <c r="U2704" i="11"/>
  <c r="W2704" i="11"/>
  <c r="X2704" i="11"/>
  <c r="I2704" i="11"/>
  <c r="K2704" i="11"/>
  <c r="O2704" i="11"/>
  <c r="E2704" i="11"/>
  <c r="F2704" i="11"/>
  <c r="E2738" i="11"/>
  <c r="F2738" i="11"/>
  <c r="I2738" i="11"/>
  <c r="K2738" i="11"/>
  <c r="O2738" i="11"/>
  <c r="U2738" i="11"/>
  <c r="W2738" i="11"/>
  <c r="X2738" i="11"/>
  <c r="Z2738" i="11"/>
  <c r="AA2738" i="11"/>
  <c r="E2739" i="11"/>
  <c r="F2739" i="11"/>
  <c r="I2739" i="11"/>
  <c r="K2739" i="11"/>
  <c r="O2739" i="11"/>
  <c r="U2739" i="11"/>
  <c r="W2739" i="11"/>
  <c r="X2739" i="11"/>
  <c r="Z2739" i="11"/>
  <c r="AA2739" i="11"/>
  <c r="E2740" i="11"/>
  <c r="F2740" i="11"/>
  <c r="I2740" i="11"/>
  <c r="K2740" i="11"/>
  <c r="O2740" i="11"/>
  <c r="U2740" i="11"/>
  <c r="W2740" i="11"/>
  <c r="X2740" i="11"/>
  <c r="Z2740" i="11"/>
  <c r="AA2740" i="11"/>
  <c r="E2735" i="11"/>
  <c r="F2735" i="11"/>
  <c r="I2735" i="11"/>
  <c r="K2735" i="11"/>
  <c r="O2735" i="11"/>
  <c r="U2735" i="11"/>
  <c r="W2735" i="11"/>
  <c r="X2735" i="11"/>
  <c r="Z2735" i="11"/>
  <c r="AA2735" i="11"/>
  <c r="E2736" i="11"/>
  <c r="F2736" i="11"/>
  <c r="I2736" i="11"/>
  <c r="K2736" i="11"/>
  <c r="O2736" i="11"/>
  <c r="U2736" i="11"/>
  <c r="W2736" i="11"/>
  <c r="X2736" i="11"/>
  <c r="Z2736" i="11"/>
  <c r="AA2736" i="11"/>
  <c r="E2737" i="11"/>
  <c r="F2737" i="11"/>
  <c r="I2737" i="11"/>
  <c r="K2737" i="11"/>
  <c r="O2737" i="11"/>
  <c r="U2737" i="11"/>
  <c r="W2737" i="11"/>
  <c r="X2737" i="11"/>
  <c r="Z2737" i="11"/>
  <c r="AA2737" i="11"/>
  <c r="Z2726" i="11"/>
  <c r="AA2726" i="11"/>
  <c r="U2726" i="11"/>
  <c r="W2726" i="11"/>
  <c r="X2726" i="11"/>
  <c r="I2726" i="11"/>
  <c r="K2726" i="11"/>
  <c r="O2726" i="11"/>
  <c r="E2726" i="11"/>
  <c r="F2726" i="11"/>
  <c r="Z2723" i="11"/>
  <c r="AA2723" i="11"/>
  <c r="U2723" i="11"/>
  <c r="W2723" i="11"/>
  <c r="X2723" i="11"/>
  <c r="I2723" i="11"/>
  <c r="K2723" i="11"/>
  <c r="O2723" i="11"/>
  <c r="E2723" i="11"/>
  <c r="F2723" i="11"/>
  <c r="Z2724" i="11"/>
  <c r="AA2724" i="11"/>
  <c r="U2724" i="11"/>
  <c r="W2724" i="11"/>
  <c r="X2724" i="11"/>
  <c r="I2724" i="11"/>
  <c r="K2724" i="11"/>
  <c r="O2724" i="11"/>
  <c r="E2724" i="11"/>
  <c r="F2724" i="11"/>
  <c r="Z2749" i="11"/>
  <c r="AA2749" i="11"/>
  <c r="W2749" i="11"/>
  <c r="I2749" i="11"/>
  <c r="U2749" i="11" s="1"/>
  <c r="K2749" i="11"/>
  <c r="V2749" i="11" s="1"/>
  <c r="O2749" i="11"/>
  <c r="E2749" i="11"/>
  <c r="F2749" i="11"/>
  <c r="Z2746" i="11"/>
  <c r="AA2746" i="11"/>
  <c r="W2746" i="11"/>
  <c r="I2746" i="11"/>
  <c r="K2746" i="11"/>
  <c r="V2746" i="11" s="1"/>
  <c r="O2746" i="11"/>
  <c r="E2746" i="11"/>
  <c r="F2746" i="11"/>
  <c r="Z2747" i="11"/>
  <c r="AA2747" i="11"/>
  <c r="W2747" i="11"/>
  <c r="I2747" i="11"/>
  <c r="U2747" i="11" s="1"/>
  <c r="K2747" i="11"/>
  <c r="V2747" i="11" s="1"/>
  <c r="O2747" i="11"/>
  <c r="E2747" i="11"/>
  <c r="F2747" i="11"/>
  <c r="E2781" i="11"/>
  <c r="F2781" i="11"/>
  <c r="I2781" i="11"/>
  <c r="K2781" i="11"/>
  <c r="O2781" i="11"/>
  <c r="U2781" i="11"/>
  <c r="W2781" i="11"/>
  <c r="X2781" i="11"/>
  <c r="Z2781" i="11"/>
  <c r="AA2781" i="11"/>
  <c r="E2782" i="11"/>
  <c r="F2782" i="11"/>
  <c r="I2782" i="11"/>
  <c r="K2782" i="11"/>
  <c r="O2782" i="11"/>
  <c r="U2782" i="11"/>
  <c r="W2782" i="11"/>
  <c r="X2782" i="11"/>
  <c r="Z2782" i="11"/>
  <c r="AA2782" i="11"/>
  <c r="E2783" i="11"/>
  <c r="F2783" i="11"/>
  <c r="I2783" i="11"/>
  <c r="K2783" i="11"/>
  <c r="O2783" i="11"/>
  <c r="U2783" i="11"/>
  <c r="W2783" i="11"/>
  <c r="X2783" i="11"/>
  <c r="Z2783" i="11"/>
  <c r="AA2783" i="11"/>
  <c r="E2778" i="11"/>
  <c r="F2778" i="11"/>
  <c r="I2778" i="11"/>
  <c r="K2778" i="11"/>
  <c r="O2778" i="11"/>
  <c r="U2778" i="11"/>
  <c r="W2778" i="11"/>
  <c r="X2778" i="11"/>
  <c r="Z2778" i="11"/>
  <c r="AA2778" i="11"/>
  <c r="E2779" i="11"/>
  <c r="F2779" i="11"/>
  <c r="I2779" i="11"/>
  <c r="K2779" i="11"/>
  <c r="O2779" i="11"/>
  <c r="U2779" i="11"/>
  <c r="W2779" i="11"/>
  <c r="X2779" i="11"/>
  <c r="Z2779" i="11"/>
  <c r="AA2779" i="11"/>
  <c r="E2780" i="11"/>
  <c r="F2780" i="11"/>
  <c r="I2780" i="11"/>
  <c r="K2780" i="11"/>
  <c r="O2780" i="11"/>
  <c r="U2780" i="11"/>
  <c r="W2780" i="11"/>
  <c r="X2780" i="11"/>
  <c r="Z2780" i="11"/>
  <c r="AA2780" i="11"/>
  <c r="E2775" i="11"/>
  <c r="F2775" i="11"/>
  <c r="I2775" i="11"/>
  <c r="K2775" i="11"/>
  <c r="O2775" i="11"/>
  <c r="U2775" i="11"/>
  <c r="W2775" i="11"/>
  <c r="X2775" i="11"/>
  <c r="Z2775" i="11"/>
  <c r="AA2775" i="11"/>
  <c r="E2776" i="11"/>
  <c r="F2776" i="11"/>
  <c r="I2776" i="11"/>
  <c r="K2776" i="11"/>
  <c r="O2776" i="11"/>
  <c r="U2776" i="11"/>
  <c r="W2776" i="11"/>
  <c r="X2776" i="11"/>
  <c r="Z2776" i="11"/>
  <c r="AA2776" i="11"/>
  <c r="E2777" i="11"/>
  <c r="F2777" i="11"/>
  <c r="I2777" i="11"/>
  <c r="K2777" i="11"/>
  <c r="O2777" i="11"/>
  <c r="U2777" i="11"/>
  <c r="W2777" i="11"/>
  <c r="X2777" i="11"/>
  <c r="Z2777" i="11"/>
  <c r="AA2777" i="11"/>
  <c r="Z2769" i="11"/>
  <c r="AA2769" i="11"/>
  <c r="U2769" i="11"/>
  <c r="W2769" i="11"/>
  <c r="X2769" i="11"/>
  <c r="I2769" i="11"/>
  <c r="K2769" i="11"/>
  <c r="O2769" i="11"/>
  <c r="E2769" i="11"/>
  <c r="F2769" i="11"/>
  <c r="Z2766" i="11"/>
  <c r="AA2766" i="11"/>
  <c r="U2766" i="11"/>
  <c r="W2766" i="11"/>
  <c r="X2766" i="11"/>
  <c r="I2766" i="11"/>
  <c r="K2766" i="11"/>
  <c r="O2766" i="11"/>
  <c r="E2766" i="11"/>
  <c r="F2766" i="11"/>
  <c r="Z2767" i="11"/>
  <c r="AA2767" i="11"/>
  <c r="U2767" i="11"/>
  <c r="W2767" i="11"/>
  <c r="X2767" i="11"/>
  <c r="I2767" i="11"/>
  <c r="K2767" i="11"/>
  <c r="O2767" i="11"/>
  <c r="E2767" i="11"/>
  <c r="F2767" i="11"/>
  <c r="E2801" i="11"/>
  <c r="F2801" i="11"/>
  <c r="I2801" i="11"/>
  <c r="K2801" i="11"/>
  <c r="O2801" i="11"/>
  <c r="U2801" i="11"/>
  <c r="W2801" i="11"/>
  <c r="X2801" i="11"/>
  <c r="Z2801" i="11"/>
  <c r="AA2801" i="11"/>
  <c r="E2802" i="11"/>
  <c r="F2802" i="11"/>
  <c r="I2802" i="11"/>
  <c r="K2802" i="11"/>
  <c r="O2802" i="11"/>
  <c r="U2802" i="11"/>
  <c r="W2802" i="11"/>
  <c r="X2802" i="11"/>
  <c r="Z2802" i="11"/>
  <c r="AA2802" i="11"/>
  <c r="E2803" i="11"/>
  <c r="F2803" i="11"/>
  <c r="I2803" i="11"/>
  <c r="K2803" i="11"/>
  <c r="O2803" i="11"/>
  <c r="U2803" i="11"/>
  <c r="W2803" i="11"/>
  <c r="X2803" i="11"/>
  <c r="Z2803" i="11"/>
  <c r="AA2803" i="11"/>
  <c r="E2798" i="11"/>
  <c r="F2798" i="11"/>
  <c r="I2798" i="11"/>
  <c r="K2798" i="11"/>
  <c r="O2798" i="11"/>
  <c r="U2798" i="11"/>
  <c r="W2798" i="11"/>
  <c r="X2798" i="11"/>
  <c r="Z2798" i="11"/>
  <c r="AA2798" i="11"/>
  <c r="E2799" i="11"/>
  <c r="F2799" i="11"/>
  <c r="I2799" i="11"/>
  <c r="K2799" i="11"/>
  <c r="O2799" i="11"/>
  <c r="U2799" i="11"/>
  <c r="W2799" i="11"/>
  <c r="X2799" i="11"/>
  <c r="Z2799" i="11"/>
  <c r="AA2799" i="11"/>
  <c r="E2800" i="11"/>
  <c r="F2800" i="11"/>
  <c r="I2800" i="11"/>
  <c r="K2800" i="11"/>
  <c r="O2800" i="11"/>
  <c r="U2800" i="11"/>
  <c r="W2800" i="11"/>
  <c r="X2800" i="11"/>
  <c r="Z2800" i="11"/>
  <c r="AA2800" i="11"/>
  <c r="E2795" i="11"/>
  <c r="F2795" i="11"/>
  <c r="I2795" i="11"/>
  <c r="K2795" i="11"/>
  <c r="O2795" i="11"/>
  <c r="U2795" i="11"/>
  <c r="W2795" i="11"/>
  <c r="X2795" i="11"/>
  <c r="Z2795" i="11"/>
  <c r="AA2795" i="11"/>
  <c r="E2796" i="11"/>
  <c r="F2796" i="11"/>
  <c r="I2796" i="11"/>
  <c r="K2796" i="11"/>
  <c r="O2796" i="11"/>
  <c r="U2796" i="11"/>
  <c r="W2796" i="11"/>
  <c r="X2796" i="11"/>
  <c r="Z2796" i="11"/>
  <c r="AA2796" i="11"/>
  <c r="E2797" i="11"/>
  <c r="F2797" i="11"/>
  <c r="I2797" i="11"/>
  <c r="K2797" i="11"/>
  <c r="O2797" i="11"/>
  <c r="U2797" i="11"/>
  <c r="W2797" i="11"/>
  <c r="X2797" i="11"/>
  <c r="Z2797" i="11"/>
  <c r="AA2797" i="11"/>
  <c r="Z2789" i="11"/>
  <c r="AA2789" i="11"/>
  <c r="U2789" i="11"/>
  <c r="W2789" i="11"/>
  <c r="X2789" i="11"/>
  <c r="I2789" i="11"/>
  <c r="K2789" i="11"/>
  <c r="O2789" i="11"/>
  <c r="E2789" i="11"/>
  <c r="F2789" i="11"/>
  <c r="Z2786" i="11"/>
  <c r="AA2786" i="11"/>
  <c r="U2786" i="11"/>
  <c r="W2786" i="11"/>
  <c r="X2786" i="11"/>
  <c r="I2786" i="11"/>
  <c r="K2786" i="11"/>
  <c r="O2786" i="11"/>
  <c r="E2786" i="11"/>
  <c r="F2786" i="11"/>
  <c r="Z2787" i="11"/>
  <c r="AA2787" i="11"/>
  <c r="U2787" i="11"/>
  <c r="W2787" i="11"/>
  <c r="X2787" i="11"/>
  <c r="I2787" i="11"/>
  <c r="K2787" i="11"/>
  <c r="O2787" i="11"/>
  <c r="E2787" i="11"/>
  <c r="F2787" i="11"/>
  <c r="Z2809" i="11"/>
  <c r="AA2809" i="11"/>
  <c r="W2809" i="11"/>
  <c r="I2809" i="11"/>
  <c r="U2809" i="11" s="1"/>
  <c r="K2809" i="11"/>
  <c r="V2809" i="11" s="1"/>
  <c r="O2809" i="11"/>
  <c r="E2809" i="11"/>
  <c r="F2809" i="11"/>
  <c r="Z2806" i="11"/>
  <c r="AA2806" i="11"/>
  <c r="W2806" i="11"/>
  <c r="I2806" i="11"/>
  <c r="U2806" i="11" s="1"/>
  <c r="K2806" i="11"/>
  <c r="V2806" i="11" s="1"/>
  <c r="O2806" i="11"/>
  <c r="E2806" i="11"/>
  <c r="F2806" i="11"/>
  <c r="Z2807" i="11"/>
  <c r="AA2807" i="11"/>
  <c r="W2807" i="11"/>
  <c r="I2807" i="11"/>
  <c r="K2807" i="11"/>
  <c r="V2807" i="11" s="1"/>
  <c r="O2807" i="11"/>
  <c r="E2807" i="11"/>
  <c r="F2807" i="11"/>
  <c r="E2841" i="11"/>
  <c r="F2841" i="11"/>
  <c r="I2841" i="11"/>
  <c r="K2841" i="11"/>
  <c r="O2841" i="11"/>
  <c r="U2841" i="11"/>
  <c r="W2841" i="11"/>
  <c r="X2841" i="11"/>
  <c r="Z2841" i="11"/>
  <c r="AA2841" i="11"/>
  <c r="E2842" i="11"/>
  <c r="F2842" i="11"/>
  <c r="I2842" i="11"/>
  <c r="K2842" i="11"/>
  <c r="O2842" i="11"/>
  <c r="U2842" i="11"/>
  <c r="W2842" i="11"/>
  <c r="X2842" i="11"/>
  <c r="Z2842" i="11"/>
  <c r="AA2842" i="11"/>
  <c r="E2843" i="11"/>
  <c r="F2843" i="11"/>
  <c r="I2843" i="11"/>
  <c r="K2843" i="11"/>
  <c r="O2843" i="11"/>
  <c r="U2843" i="11"/>
  <c r="W2843" i="11"/>
  <c r="X2843" i="11"/>
  <c r="Z2843" i="11"/>
  <c r="AA2843" i="11"/>
  <c r="E2838" i="11"/>
  <c r="F2838" i="11"/>
  <c r="I2838" i="11"/>
  <c r="K2838" i="11"/>
  <c r="O2838" i="11"/>
  <c r="U2838" i="11"/>
  <c r="W2838" i="11"/>
  <c r="X2838" i="11"/>
  <c r="Z2838" i="11"/>
  <c r="AA2838" i="11"/>
  <c r="E2839" i="11"/>
  <c r="F2839" i="11"/>
  <c r="I2839" i="11"/>
  <c r="K2839" i="11"/>
  <c r="O2839" i="11"/>
  <c r="U2839" i="11"/>
  <c r="W2839" i="11"/>
  <c r="X2839" i="11"/>
  <c r="Z2839" i="11"/>
  <c r="AA2839" i="11"/>
  <c r="E2840" i="11"/>
  <c r="F2840" i="11"/>
  <c r="I2840" i="11"/>
  <c r="K2840" i="11"/>
  <c r="O2840" i="11"/>
  <c r="U2840" i="11"/>
  <c r="W2840" i="11"/>
  <c r="X2840" i="11"/>
  <c r="Z2840" i="11"/>
  <c r="AA2840" i="11"/>
  <c r="E2835" i="11"/>
  <c r="F2835" i="11"/>
  <c r="I2835" i="11"/>
  <c r="K2835" i="11"/>
  <c r="O2835" i="11"/>
  <c r="U2835" i="11"/>
  <c r="W2835" i="11"/>
  <c r="X2835" i="11"/>
  <c r="Z2835" i="11"/>
  <c r="AA2835" i="11"/>
  <c r="E2836" i="11"/>
  <c r="F2836" i="11"/>
  <c r="I2836" i="11"/>
  <c r="K2836" i="11"/>
  <c r="O2836" i="11"/>
  <c r="U2836" i="11"/>
  <c r="W2836" i="11"/>
  <c r="X2836" i="11"/>
  <c r="Z2836" i="11"/>
  <c r="AA2836" i="11"/>
  <c r="E2837" i="11"/>
  <c r="F2837" i="11"/>
  <c r="I2837" i="11"/>
  <c r="K2837" i="11"/>
  <c r="O2837" i="11"/>
  <c r="U2837" i="11"/>
  <c r="W2837" i="11"/>
  <c r="X2837" i="11"/>
  <c r="Z2837" i="11"/>
  <c r="AA2837" i="11"/>
  <c r="Z2829" i="11"/>
  <c r="AA2829" i="11"/>
  <c r="U2829" i="11"/>
  <c r="W2829" i="11"/>
  <c r="X2829" i="11"/>
  <c r="I2829" i="11"/>
  <c r="K2829" i="11"/>
  <c r="O2829" i="11"/>
  <c r="E2829" i="11"/>
  <c r="F2829" i="11"/>
  <c r="Z2826" i="11"/>
  <c r="AA2826" i="11"/>
  <c r="U2826" i="11"/>
  <c r="W2826" i="11"/>
  <c r="X2826" i="11"/>
  <c r="I2826" i="11"/>
  <c r="K2826" i="11"/>
  <c r="O2826" i="11"/>
  <c r="E2826" i="11"/>
  <c r="F2826" i="11"/>
  <c r="Z2827" i="11"/>
  <c r="AA2827" i="11"/>
  <c r="U2827" i="11"/>
  <c r="W2827" i="11"/>
  <c r="X2827" i="11"/>
  <c r="I2827" i="11"/>
  <c r="K2827" i="11"/>
  <c r="O2827" i="11"/>
  <c r="E2827" i="11"/>
  <c r="F2827" i="11"/>
  <c r="E2861" i="11"/>
  <c r="F2861" i="11"/>
  <c r="I2861" i="11"/>
  <c r="K2861" i="11"/>
  <c r="O2861" i="11"/>
  <c r="U2861" i="11"/>
  <c r="W2861" i="11"/>
  <c r="X2861" i="11"/>
  <c r="Z2861" i="11"/>
  <c r="AA2861" i="11"/>
  <c r="E2862" i="11"/>
  <c r="F2862" i="11"/>
  <c r="I2862" i="11"/>
  <c r="K2862" i="11"/>
  <c r="O2862" i="11"/>
  <c r="U2862" i="11"/>
  <c r="W2862" i="11"/>
  <c r="X2862" i="11"/>
  <c r="Z2862" i="11"/>
  <c r="AA2862" i="11"/>
  <c r="E2863" i="11"/>
  <c r="F2863" i="11"/>
  <c r="I2863" i="11"/>
  <c r="K2863" i="11"/>
  <c r="O2863" i="11"/>
  <c r="U2863" i="11"/>
  <c r="W2863" i="11"/>
  <c r="X2863" i="11"/>
  <c r="Z2863" i="11"/>
  <c r="AA2863" i="11"/>
  <c r="E2858" i="11"/>
  <c r="F2858" i="11"/>
  <c r="I2858" i="11"/>
  <c r="K2858" i="11"/>
  <c r="O2858" i="11"/>
  <c r="U2858" i="11"/>
  <c r="W2858" i="11"/>
  <c r="X2858" i="11"/>
  <c r="Z2858" i="11"/>
  <c r="AA2858" i="11"/>
  <c r="E2859" i="11"/>
  <c r="F2859" i="11"/>
  <c r="I2859" i="11"/>
  <c r="K2859" i="11"/>
  <c r="O2859" i="11"/>
  <c r="U2859" i="11"/>
  <c r="W2859" i="11"/>
  <c r="X2859" i="11"/>
  <c r="Z2859" i="11"/>
  <c r="AA2859" i="11"/>
  <c r="E2860" i="11"/>
  <c r="F2860" i="11"/>
  <c r="I2860" i="11"/>
  <c r="K2860" i="11"/>
  <c r="O2860" i="11"/>
  <c r="U2860" i="11"/>
  <c r="W2860" i="11"/>
  <c r="X2860" i="11"/>
  <c r="Z2860" i="11"/>
  <c r="AA2860" i="11"/>
  <c r="E2855" i="11"/>
  <c r="F2855" i="11"/>
  <c r="I2855" i="11"/>
  <c r="K2855" i="11"/>
  <c r="O2855" i="11"/>
  <c r="U2855" i="11"/>
  <c r="W2855" i="11"/>
  <c r="X2855" i="11"/>
  <c r="Z2855" i="11"/>
  <c r="AA2855" i="11"/>
  <c r="E2856" i="11"/>
  <c r="F2856" i="11"/>
  <c r="I2856" i="11"/>
  <c r="K2856" i="11"/>
  <c r="O2856" i="11"/>
  <c r="U2856" i="11"/>
  <c r="W2856" i="11"/>
  <c r="X2856" i="11"/>
  <c r="Z2856" i="11"/>
  <c r="AA2856" i="11"/>
  <c r="E2857" i="11"/>
  <c r="F2857" i="11"/>
  <c r="I2857" i="11"/>
  <c r="K2857" i="11"/>
  <c r="O2857" i="11"/>
  <c r="U2857" i="11"/>
  <c r="W2857" i="11"/>
  <c r="X2857" i="11"/>
  <c r="Z2857" i="11"/>
  <c r="AA2857" i="11"/>
  <c r="Z2849" i="11"/>
  <c r="AA2849" i="11"/>
  <c r="U2849" i="11"/>
  <c r="W2849" i="11"/>
  <c r="X2849" i="11"/>
  <c r="I2849" i="11"/>
  <c r="K2849" i="11"/>
  <c r="O2849" i="11"/>
  <c r="E2849" i="11"/>
  <c r="F2849" i="11"/>
  <c r="Z2846" i="11"/>
  <c r="AA2846" i="11"/>
  <c r="U2846" i="11"/>
  <c r="W2846" i="11"/>
  <c r="X2846" i="11"/>
  <c r="I2846" i="11"/>
  <c r="K2846" i="11"/>
  <c r="O2846" i="11"/>
  <c r="E2846" i="11"/>
  <c r="F2846" i="11"/>
  <c r="Z2848" i="11"/>
  <c r="AA2848" i="11"/>
  <c r="U2848" i="11"/>
  <c r="W2848" i="11"/>
  <c r="X2848" i="11"/>
  <c r="I2848" i="11"/>
  <c r="K2848" i="11"/>
  <c r="O2848" i="11"/>
  <c r="E2848" i="11"/>
  <c r="F2848" i="11"/>
  <c r="Z2869" i="11"/>
  <c r="AA2869" i="11"/>
  <c r="W2869" i="11"/>
  <c r="I2869" i="11"/>
  <c r="U2869" i="11" s="1"/>
  <c r="K2869" i="11"/>
  <c r="V2869" i="11" s="1"/>
  <c r="O2869" i="11"/>
  <c r="E2869" i="11"/>
  <c r="F2869" i="11"/>
  <c r="Z2868" i="11"/>
  <c r="AA2868" i="11"/>
  <c r="W2868" i="11"/>
  <c r="I2868" i="11"/>
  <c r="U2868" i="11" s="1"/>
  <c r="K2868" i="11"/>
  <c r="V2868" i="11" s="1"/>
  <c r="O2868" i="11"/>
  <c r="E2868" i="11"/>
  <c r="F2868" i="11"/>
  <c r="Z2867" i="11"/>
  <c r="AA2867" i="11"/>
  <c r="W2867" i="11"/>
  <c r="I2867" i="11"/>
  <c r="U2867" i="11" s="1"/>
  <c r="K2867" i="11"/>
  <c r="V2867" i="11" s="1"/>
  <c r="O2867" i="11"/>
  <c r="E2867" i="11"/>
  <c r="F2867" i="11"/>
  <c r="Z1637" i="11"/>
  <c r="W1637" i="11"/>
  <c r="O1637" i="11"/>
  <c r="K1637" i="11"/>
  <c r="V1637" i="11" s="1"/>
  <c r="I1637" i="11"/>
  <c r="U1637" i="11" s="1"/>
  <c r="F1637" i="11"/>
  <c r="E1637" i="11"/>
  <c r="AA1621" i="11"/>
  <c r="Z1621" i="11"/>
  <c r="W1621" i="11"/>
  <c r="F1621" i="11" s="1"/>
  <c r="O1621" i="11"/>
  <c r="K1621" i="11"/>
  <c r="V1621" i="11" s="1"/>
  <c r="I1621" i="11"/>
  <c r="U1621" i="11" s="1"/>
  <c r="E1621" i="11"/>
  <c r="AA1614" i="11"/>
  <c r="Z1614" i="11"/>
  <c r="X1614" i="11"/>
  <c r="W1614" i="11"/>
  <c r="U1614" i="11"/>
  <c r="F1614" i="11" s="1"/>
  <c r="O1614" i="11"/>
  <c r="K1614" i="11"/>
  <c r="I1614" i="11"/>
  <c r="E1614" i="11"/>
  <c r="AA1601" i="11"/>
  <c r="Z1601" i="11"/>
  <c r="X1601" i="11"/>
  <c r="W1601" i="11"/>
  <c r="U1601" i="11"/>
  <c r="F1601" i="11" s="1"/>
  <c r="O1601" i="11"/>
  <c r="K1601" i="11"/>
  <c r="I1601" i="11"/>
  <c r="E1601" i="11"/>
  <c r="AA1591" i="11"/>
  <c r="Z1591" i="11"/>
  <c r="X1591" i="11"/>
  <c r="W1591" i="11"/>
  <c r="U1591" i="11"/>
  <c r="F1591" i="11" s="1"/>
  <c r="O1591" i="11"/>
  <c r="K1591" i="11"/>
  <c r="I1591" i="11"/>
  <c r="E1591" i="11"/>
  <c r="AA1578" i="11"/>
  <c r="Z1578" i="11"/>
  <c r="X1578" i="11"/>
  <c r="W1578" i="11"/>
  <c r="U1578" i="11"/>
  <c r="F1578" i="11" s="1"/>
  <c r="O1578" i="11"/>
  <c r="K1578" i="11"/>
  <c r="I1578" i="11"/>
  <c r="E1578" i="11"/>
  <c r="AA1558" i="11"/>
  <c r="Z1558" i="11"/>
  <c r="W1558" i="11"/>
  <c r="K1558" i="11"/>
  <c r="V1558" i="11" s="1"/>
  <c r="I1558" i="11"/>
  <c r="U1558" i="11" s="1"/>
  <c r="E1558" i="11"/>
  <c r="AA1554" i="11"/>
  <c r="Z1554" i="11"/>
  <c r="X1554" i="11"/>
  <c r="W1554" i="11"/>
  <c r="U1554" i="11"/>
  <c r="F1554" i="11" s="1"/>
  <c r="K1554" i="11"/>
  <c r="I1554" i="11"/>
  <c r="E1554" i="11"/>
  <c r="AA1538" i="11"/>
  <c r="Z1538" i="11"/>
  <c r="X1538" i="11"/>
  <c r="W1538" i="11"/>
  <c r="U1538" i="11"/>
  <c r="F1538" i="11" s="1"/>
  <c r="K1538" i="11"/>
  <c r="I1538" i="11"/>
  <c r="E1538" i="11"/>
  <c r="AA1527" i="11"/>
  <c r="Z1527" i="11"/>
  <c r="X1527" i="11"/>
  <c r="W1527" i="11"/>
  <c r="U1527" i="11"/>
  <c r="F1527" i="11" s="1"/>
  <c r="K1527" i="11"/>
  <c r="I1527" i="11"/>
  <c r="E1527" i="11"/>
  <c r="AA1511" i="11"/>
  <c r="Z1511" i="11"/>
  <c r="X1511" i="11"/>
  <c r="W1511" i="11"/>
  <c r="U1511" i="11"/>
  <c r="F1511" i="11" s="1"/>
  <c r="K1511" i="11"/>
  <c r="I1511" i="11"/>
  <c r="E1511" i="11"/>
  <c r="Z1507" i="11"/>
  <c r="W1507" i="11"/>
  <c r="O1507" i="11"/>
  <c r="K1507" i="11"/>
  <c r="V1507" i="11" s="1"/>
  <c r="I1507" i="11"/>
  <c r="U1507" i="11" s="1"/>
  <c r="F1507" i="11"/>
  <c r="E1507" i="11"/>
  <c r="Z1491" i="11"/>
  <c r="W1491" i="11"/>
  <c r="O1491" i="11"/>
  <c r="K1491" i="11"/>
  <c r="V1491" i="11" s="1"/>
  <c r="I1491" i="11"/>
  <c r="U1491" i="11" s="1"/>
  <c r="F1491" i="11"/>
  <c r="E1491" i="11"/>
  <c r="Z1488" i="11"/>
  <c r="X1488" i="11"/>
  <c r="W1488" i="11"/>
  <c r="U1488" i="11"/>
  <c r="O1488" i="11"/>
  <c r="K1488" i="11"/>
  <c r="I1488" i="11"/>
  <c r="F1488" i="11"/>
  <c r="E1488" i="11"/>
  <c r="Z1487" i="11"/>
  <c r="X1487" i="11"/>
  <c r="W1487" i="11"/>
  <c r="U1487" i="11"/>
  <c r="O1487" i="11"/>
  <c r="K1487" i="11"/>
  <c r="I1487" i="11"/>
  <c r="F1487" i="11"/>
  <c r="E1487" i="11"/>
  <c r="Z1486" i="11"/>
  <c r="X1486" i="11"/>
  <c r="W1486" i="11"/>
  <c r="U1486" i="11"/>
  <c r="O1486" i="11"/>
  <c r="K1486" i="11"/>
  <c r="I1486" i="11"/>
  <c r="F1486" i="11"/>
  <c r="E1486" i="11"/>
  <c r="Z1489" i="11"/>
  <c r="Z1490" i="11"/>
  <c r="E1492" i="11"/>
  <c r="F1492" i="11"/>
  <c r="I1492" i="11"/>
  <c r="U1492" i="11" s="1"/>
  <c r="K1492" i="11"/>
  <c r="O1492" i="11"/>
  <c r="W1492" i="11"/>
  <c r="Z1492" i="11"/>
  <c r="Z1485" i="11"/>
  <c r="X1485" i="11"/>
  <c r="W1485" i="11"/>
  <c r="U1485" i="11"/>
  <c r="O1485" i="11"/>
  <c r="K1485" i="11"/>
  <c r="I1485" i="11"/>
  <c r="F1485" i="11"/>
  <c r="E1485" i="11"/>
  <c r="Z1484" i="11"/>
  <c r="X1484" i="11"/>
  <c r="W1484" i="11"/>
  <c r="U1484" i="11"/>
  <c r="O1484" i="11"/>
  <c r="K1484" i="11"/>
  <c r="I1484" i="11"/>
  <c r="F1484" i="11"/>
  <c r="E1484" i="11"/>
  <c r="Z1483" i="11"/>
  <c r="X1483" i="11"/>
  <c r="W1483" i="11"/>
  <c r="U1483" i="11"/>
  <c r="O1483" i="11"/>
  <c r="K1483" i="11"/>
  <c r="I1483" i="11"/>
  <c r="F1483" i="11"/>
  <c r="E1483" i="11"/>
  <c r="Z1482" i="11"/>
  <c r="X1482" i="11"/>
  <c r="W1482" i="11"/>
  <c r="U1482" i="11"/>
  <c r="O1482" i="11"/>
  <c r="K1482" i="11"/>
  <c r="I1482" i="11"/>
  <c r="F1482" i="11"/>
  <c r="E1482" i="11"/>
  <c r="Z1481" i="11"/>
  <c r="X1481" i="11"/>
  <c r="W1481" i="11"/>
  <c r="U1481" i="11"/>
  <c r="O1481" i="11"/>
  <c r="K1481" i="11"/>
  <c r="I1481" i="11"/>
  <c r="F1481" i="11"/>
  <c r="E1481" i="11"/>
  <c r="Z1480" i="11"/>
  <c r="X1480" i="11"/>
  <c r="W1480" i="11"/>
  <c r="U1480" i="11"/>
  <c r="O1480" i="11"/>
  <c r="K1480" i="11"/>
  <c r="I1480" i="11"/>
  <c r="F1480" i="11"/>
  <c r="E1480" i="11"/>
  <c r="Z1479" i="11"/>
  <c r="X1479" i="11"/>
  <c r="W1479" i="11"/>
  <c r="U1479" i="11"/>
  <c r="O1479" i="11"/>
  <c r="K1479" i="11"/>
  <c r="I1479" i="11"/>
  <c r="F1479" i="11"/>
  <c r="E1479" i="11"/>
  <c r="Z1471" i="11"/>
  <c r="X1471" i="11"/>
  <c r="W1471" i="11"/>
  <c r="U1471" i="11"/>
  <c r="O1471" i="11"/>
  <c r="K1471" i="11"/>
  <c r="I1471" i="11"/>
  <c r="F1471" i="11"/>
  <c r="E1471" i="11"/>
  <c r="Z1463" i="11"/>
  <c r="X1463" i="11"/>
  <c r="W1463" i="11"/>
  <c r="U1463" i="11"/>
  <c r="O1463" i="11"/>
  <c r="K1463" i="11"/>
  <c r="I1463" i="11"/>
  <c r="F1463" i="11"/>
  <c r="E1463" i="11"/>
  <c r="Z1462" i="11"/>
  <c r="X1462" i="11"/>
  <c r="W1462" i="11"/>
  <c r="U1462" i="11"/>
  <c r="O1462" i="11"/>
  <c r="K1462" i="11"/>
  <c r="I1462" i="11"/>
  <c r="F1462" i="11"/>
  <c r="E1462" i="11"/>
  <c r="Z1461" i="11"/>
  <c r="X1461" i="11"/>
  <c r="W1461" i="11"/>
  <c r="U1461" i="11"/>
  <c r="O1461" i="11"/>
  <c r="K1461" i="11"/>
  <c r="I1461" i="11"/>
  <c r="F1461" i="11"/>
  <c r="E1461" i="11"/>
  <c r="Z1460" i="11"/>
  <c r="X1460" i="11"/>
  <c r="W1460" i="11"/>
  <c r="U1460" i="11"/>
  <c r="O1460" i="11"/>
  <c r="K1460" i="11"/>
  <c r="I1460" i="11"/>
  <c r="F1460" i="11"/>
  <c r="E1460" i="11"/>
  <c r="Z1459" i="11"/>
  <c r="X1459" i="11"/>
  <c r="W1459" i="11"/>
  <c r="U1459" i="11"/>
  <c r="O1459" i="11"/>
  <c r="K1459" i="11"/>
  <c r="I1459" i="11"/>
  <c r="F1459" i="11"/>
  <c r="E1459" i="11"/>
  <c r="Z1458" i="11"/>
  <c r="X1458" i="11"/>
  <c r="W1458" i="11"/>
  <c r="U1458" i="11"/>
  <c r="O1458" i="11"/>
  <c r="K1458" i="11"/>
  <c r="I1458" i="11"/>
  <c r="F1458" i="11"/>
  <c r="E1458" i="11"/>
  <c r="F1455" i="11"/>
  <c r="Z1457" i="11"/>
  <c r="X1457" i="11"/>
  <c r="W1457" i="11"/>
  <c r="U1457" i="11"/>
  <c r="O1457" i="11"/>
  <c r="K1457" i="11"/>
  <c r="I1457" i="11"/>
  <c r="F1457" i="11"/>
  <c r="E1457" i="11"/>
  <c r="Z1456" i="11"/>
  <c r="X1456" i="11"/>
  <c r="W1456" i="11"/>
  <c r="U1456" i="11"/>
  <c r="O1456" i="11"/>
  <c r="K1456" i="11"/>
  <c r="I1456" i="11"/>
  <c r="F1456" i="11"/>
  <c r="E1456" i="11"/>
  <c r="Z1455" i="11"/>
  <c r="X1455" i="11"/>
  <c r="W1455" i="11"/>
  <c r="U1455" i="11"/>
  <c r="O1455" i="11"/>
  <c r="K1455" i="11"/>
  <c r="I1455" i="11"/>
  <c r="E1455" i="11"/>
  <c r="Z1453" i="11"/>
  <c r="X1453" i="11"/>
  <c r="W1453" i="11"/>
  <c r="U1453" i="11"/>
  <c r="O1453" i="11"/>
  <c r="K1453" i="11"/>
  <c r="I1453" i="11"/>
  <c r="F1453" i="11"/>
  <c r="E1453" i="11"/>
  <c r="Z1446" i="11"/>
  <c r="X1446" i="11"/>
  <c r="W1446" i="11"/>
  <c r="U1446" i="11"/>
  <c r="O1446" i="11"/>
  <c r="K1446" i="11"/>
  <c r="I1446" i="11"/>
  <c r="F1446" i="11"/>
  <c r="E1446" i="11"/>
  <c r="Z1442" i="11"/>
  <c r="W1442" i="11"/>
  <c r="O1442" i="11"/>
  <c r="K1442" i="11"/>
  <c r="V1442" i="11" s="1"/>
  <c r="I1442" i="11"/>
  <c r="U1442" i="11" s="1"/>
  <c r="F1442" i="11"/>
  <c r="E1442" i="11"/>
  <c r="Z1426" i="11"/>
  <c r="W1426" i="11"/>
  <c r="O1426" i="11"/>
  <c r="K1426" i="11"/>
  <c r="V1426" i="11" s="1"/>
  <c r="I1426" i="11"/>
  <c r="U1426" i="11" s="1"/>
  <c r="F1426" i="11"/>
  <c r="E1426" i="11"/>
  <c r="Z1423" i="11"/>
  <c r="X1423" i="11"/>
  <c r="W1423" i="11"/>
  <c r="U1423" i="11"/>
  <c r="O1423" i="11"/>
  <c r="K1423" i="11"/>
  <c r="I1423" i="11"/>
  <c r="F1423" i="11"/>
  <c r="E1423" i="11"/>
  <c r="Z1422" i="11"/>
  <c r="X1422" i="11"/>
  <c r="W1422" i="11"/>
  <c r="U1422" i="11"/>
  <c r="O1422" i="11"/>
  <c r="K1422" i="11"/>
  <c r="I1422" i="11"/>
  <c r="F1422" i="11"/>
  <c r="E1422" i="11"/>
  <c r="Z1421" i="11"/>
  <c r="X1421" i="11"/>
  <c r="W1421" i="11"/>
  <c r="U1421" i="11"/>
  <c r="O1421" i="11"/>
  <c r="K1421" i="11"/>
  <c r="I1421" i="11"/>
  <c r="F1421" i="11"/>
  <c r="E1421" i="11"/>
  <c r="Z1420" i="11"/>
  <c r="X1420" i="11"/>
  <c r="W1420" i="11"/>
  <c r="U1420" i="11"/>
  <c r="O1420" i="11"/>
  <c r="K1420" i="11"/>
  <c r="I1420" i="11"/>
  <c r="F1420" i="11"/>
  <c r="E1420" i="11"/>
  <c r="Z1419" i="11"/>
  <c r="X1419" i="11"/>
  <c r="W1419" i="11"/>
  <c r="U1419" i="11"/>
  <c r="O1419" i="11"/>
  <c r="K1419" i="11"/>
  <c r="I1419" i="11"/>
  <c r="F1419" i="11"/>
  <c r="E1419" i="11"/>
  <c r="Z1418" i="11"/>
  <c r="X1418" i="11"/>
  <c r="W1418" i="11"/>
  <c r="U1418" i="11"/>
  <c r="O1418" i="11"/>
  <c r="K1418" i="11"/>
  <c r="I1418" i="11"/>
  <c r="F1418" i="11"/>
  <c r="E1418" i="11"/>
  <c r="Z1417" i="11"/>
  <c r="X1417" i="11"/>
  <c r="W1417" i="11"/>
  <c r="U1417" i="11"/>
  <c r="O1417" i="11"/>
  <c r="K1417" i="11"/>
  <c r="I1417" i="11"/>
  <c r="F1417" i="11"/>
  <c r="E1417" i="11"/>
  <c r="Z1416" i="11"/>
  <c r="X1416" i="11"/>
  <c r="W1416" i="11"/>
  <c r="U1416" i="11"/>
  <c r="O1416" i="11"/>
  <c r="K1416" i="11"/>
  <c r="I1416" i="11"/>
  <c r="F1416" i="11"/>
  <c r="E1416" i="11"/>
  <c r="Z1415" i="11"/>
  <c r="X1415" i="11"/>
  <c r="W1415" i="11"/>
  <c r="U1415" i="11"/>
  <c r="O1415" i="11"/>
  <c r="K1415" i="11"/>
  <c r="I1415" i="11"/>
  <c r="F1415" i="11"/>
  <c r="E1415" i="11"/>
  <c r="Z1406" i="11"/>
  <c r="X1406" i="11"/>
  <c r="W1406" i="11"/>
  <c r="U1406" i="11"/>
  <c r="O1406" i="11"/>
  <c r="K1406" i="11"/>
  <c r="I1406" i="11"/>
  <c r="F1406" i="11"/>
  <c r="E1406" i="11"/>
  <c r="Z1413" i="11"/>
  <c r="X1413" i="11"/>
  <c r="W1413" i="11"/>
  <c r="U1413" i="11"/>
  <c r="O1413" i="11"/>
  <c r="K1413" i="11"/>
  <c r="I1413" i="11"/>
  <c r="F1413" i="11"/>
  <c r="E1413" i="11"/>
  <c r="Z1403" i="11"/>
  <c r="X1403" i="11"/>
  <c r="W1403" i="11"/>
  <c r="U1403" i="11"/>
  <c r="O1403" i="11"/>
  <c r="K1403" i="11"/>
  <c r="I1403" i="11"/>
  <c r="F1403" i="11"/>
  <c r="E1403" i="11"/>
  <c r="Z1402" i="11"/>
  <c r="X1402" i="11"/>
  <c r="W1402" i="11"/>
  <c r="U1402" i="11"/>
  <c r="O1402" i="11"/>
  <c r="K1402" i="11"/>
  <c r="I1402" i="11"/>
  <c r="F1402" i="11"/>
  <c r="E1402" i="11"/>
  <c r="Z1401" i="11"/>
  <c r="X1401" i="11"/>
  <c r="W1401" i="11"/>
  <c r="U1401" i="11"/>
  <c r="O1401" i="11"/>
  <c r="K1401" i="11"/>
  <c r="I1401" i="11"/>
  <c r="F1401" i="11"/>
  <c r="E1401" i="11"/>
  <c r="Z1400" i="11"/>
  <c r="X1400" i="11"/>
  <c r="W1400" i="11"/>
  <c r="U1400" i="11"/>
  <c r="O1400" i="11"/>
  <c r="K1400" i="11"/>
  <c r="I1400" i="11"/>
  <c r="F1400" i="11"/>
  <c r="E1400" i="11"/>
  <c r="Z1399" i="11"/>
  <c r="X1399" i="11"/>
  <c r="W1399" i="11"/>
  <c r="U1399" i="11"/>
  <c r="O1399" i="11"/>
  <c r="K1399" i="11"/>
  <c r="I1399" i="11"/>
  <c r="F1399" i="11"/>
  <c r="E1399" i="11"/>
  <c r="Z1398" i="11"/>
  <c r="X1398" i="11"/>
  <c r="W1398" i="11"/>
  <c r="U1398" i="11"/>
  <c r="O1398" i="11"/>
  <c r="K1398" i="11"/>
  <c r="I1398" i="11"/>
  <c r="F1398" i="11"/>
  <c r="E1398" i="11"/>
  <c r="Z1397" i="11"/>
  <c r="X1397" i="11"/>
  <c r="W1397" i="11"/>
  <c r="U1397" i="11"/>
  <c r="O1397" i="11"/>
  <c r="K1397" i="11"/>
  <c r="I1397" i="11"/>
  <c r="F1397" i="11"/>
  <c r="E1397" i="11"/>
  <c r="Z1396" i="11"/>
  <c r="X1396" i="11"/>
  <c r="W1396" i="11"/>
  <c r="U1396" i="11"/>
  <c r="O1396" i="11"/>
  <c r="K1396" i="11"/>
  <c r="I1396" i="11"/>
  <c r="F1396" i="11"/>
  <c r="E1396" i="11"/>
  <c r="Z1395" i="11"/>
  <c r="X1395" i="11"/>
  <c r="W1395" i="11"/>
  <c r="U1395" i="11"/>
  <c r="O1395" i="11"/>
  <c r="K1395" i="11"/>
  <c r="I1395" i="11"/>
  <c r="F1395" i="11"/>
  <c r="E1395" i="11"/>
  <c r="Z1394" i="11"/>
  <c r="X1394" i="11"/>
  <c r="W1394" i="11"/>
  <c r="U1394" i="11"/>
  <c r="O1394" i="11"/>
  <c r="K1394" i="11"/>
  <c r="I1394" i="11"/>
  <c r="F1394" i="11"/>
  <c r="E1394" i="11"/>
  <c r="Z1386" i="11"/>
  <c r="X1386" i="11"/>
  <c r="W1386" i="11"/>
  <c r="U1386" i="11"/>
  <c r="O1386" i="11"/>
  <c r="K1386" i="11"/>
  <c r="I1386" i="11"/>
  <c r="F1386" i="11"/>
  <c r="E1386" i="11"/>
  <c r="Z1382" i="11"/>
  <c r="W1382" i="11"/>
  <c r="O1382" i="11"/>
  <c r="K1382" i="11"/>
  <c r="V1382" i="11" s="1"/>
  <c r="I1382" i="11"/>
  <c r="U1382" i="11" s="1"/>
  <c r="F1382" i="11"/>
  <c r="E1382" i="11"/>
  <c r="Z1363" i="11"/>
  <c r="X1363" i="11"/>
  <c r="W1363" i="11"/>
  <c r="U1363" i="11"/>
  <c r="O1363" i="11"/>
  <c r="K1363" i="11"/>
  <c r="I1363" i="11"/>
  <c r="F1363" i="11"/>
  <c r="E1363" i="11"/>
  <c r="Z1362" i="11"/>
  <c r="X1362" i="11"/>
  <c r="W1362" i="11"/>
  <c r="U1362" i="11"/>
  <c r="O1362" i="11"/>
  <c r="K1362" i="11"/>
  <c r="I1362" i="11"/>
  <c r="F1362" i="11"/>
  <c r="E1362" i="11"/>
  <c r="Z1361" i="11"/>
  <c r="X1361" i="11"/>
  <c r="W1361" i="11"/>
  <c r="U1361" i="11"/>
  <c r="O1361" i="11"/>
  <c r="K1361" i="11"/>
  <c r="I1361" i="11"/>
  <c r="F1361" i="11"/>
  <c r="E1361" i="11"/>
  <c r="Z1360" i="11"/>
  <c r="X1360" i="11"/>
  <c r="W1360" i="11"/>
  <c r="U1360" i="11"/>
  <c r="O1360" i="11"/>
  <c r="K1360" i="11"/>
  <c r="I1360" i="11"/>
  <c r="F1360" i="11"/>
  <c r="E1360" i="11"/>
  <c r="Z1359" i="11"/>
  <c r="X1359" i="11"/>
  <c r="W1359" i="11"/>
  <c r="U1359" i="11"/>
  <c r="O1359" i="11"/>
  <c r="K1359" i="11"/>
  <c r="I1359" i="11"/>
  <c r="F1359" i="11"/>
  <c r="E1359" i="11"/>
  <c r="Z1358" i="11"/>
  <c r="X1358" i="11"/>
  <c r="W1358" i="11"/>
  <c r="U1358" i="11"/>
  <c r="O1358" i="11"/>
  <c r="K1358" i="11"/>
  <c r="I1358" i="11"/>
  <c r="F1358" i="11"/>
  <c r="E1358" i="11"/>
  <c r="Z1357" i="11"/>
  <c r="X1357" i="11"/>
  <c r="W1357" i="11"/>
  <c r="U1357" i="11"/>
  <c r="O1357" i="11"/>
  <c r="K1357" i="11"/>
  <c r="I1357" i="11"/>
  <c r="F1357" i="11"/>
  <c r="E1357" i="11"/>
  <c r="Z1356" i="11"/>
  <c r="X1356" i="11"/>
  <c r="W1356" i="11"/>
  <c r="U1356" i="11"/>
  <c r="O1356" i="11"/>
  <c r="K1356" i="11"/>
  <c r="I1356" i="11"/>
  <c r="F1356" i="11"/>
  <c r="E1356" i="11"/>
  <c r="Z1355" i="11"/>
  <c r="X1355" i="11"/>
  <c r="W1355" i="11"/>
  <c r="U1355" i="11"/>
  <c r="O1355" i="11"/>
  <c r="K1355" i="11"/>
  <c r="I1355" i="11"/>
  <c r="F1355" i="11"/>
  <c r="E1355" i="11"/>
  <c r="Z1353" i="11"/>
  <c r="X1353" i="11"/>
  <c r="W1353" i="11"/>
  <c r="U1353" i="11"/>
  <c r="O1353" i="11"/>
  <c r="K1353" i="11"/>
  <c r="I1353" i="11"/>
  <c r="F1353" i="11"/>
  <c r="E1353" i="11"/>
  <c r="Z1346" i="11"/>
  <c r="X1346" i="11"/>
  <c r="W1346" i="11"/>
  <c r="U1346" i="11"/>
  <c r="O1346" i="11"/>
  <c r="K1346" i="11"/>
  <c r="I1346" i="11"/>
  <c r="F1346" i="11"/>
  <c r="E1346" i="11"/>
  <c r="Z1343" i="11"/>
  <c r="X1343" i="11"/>
  <c r="W1343" i="11"/>
  <c r="U1343" i="11"/>
  <c r="O1343" i="11"/>
  <c r="K1343" i="11"/>
  <c r="I1343" i="11"/>
  <c r="F1343" i="11"/>
  <c r="E1343" i="11"/>
  <c r="Z1342" i="11"/>
  <c r="X1342" i="11"/>
  <c r="W1342" i="11"/>
  <c r="U1342" i="11"/>
  <c r="O1342" i="11"/>
  <c r="K1342" i="11"/>
  <c r="I1342" i="11"/>
  <c r="F1342" i="11"/>
  <c r="E1342" i="11"/>
  <c r="Z1341" i="11"/>
  <c r="X1341" i="11"/>
  <c r="W1341" i="11"/>
  <c r="U1341" i="11"/>
  <c r="O1341" i="11"/>
  <c r="K1341" i="11"/>
  <c r="I1341" i="11"/>
  <c r="F1341" i="11"/>
  <c r="E1341" i="11"/>
  <c r="Z1340" i="11"/>
  <c r="X1340" i="11"/>
  <c r="W1340" i="11"/>
  <c r="U1340" i="11"/>
  <c r="O1340" i="11"/>
  <c r="K1340" i="11"/>
  <c r="I1340" i="11"/>
  <c r="F1340" i="11"/>
  <c r="E1340" i="11"/>
  <c r="Z1339" i="11"/>
  <c r="X1339" i="11"/>
  <c r="W1339" i="11"/>
  <c r="U1339" i="11"/>
  <c r="O1339" i="11"/>
  <c r="K1339" i="11"/>
  <c r="I1339" i="11"/>
  <c r="F1339" i="11"/>
  <c r="E1339" i="11"/>
  <c r="Z1338" i="11"/>
  <c r="X1338" i="11"/>
  <c r="W1338" i="11"/>
  <c r="U1338" i="11"/>
  <c r="O1338" i="11"/>
  <c r="K1338" i="11"/>
  <c r="I1338" i="11"/>
  <c r="F1338" i="11"/>
  <c r="E1338" i="11"/>
  <c r="Z1337" i="11"/>
  <c r="X1337" i="11"/>
  <c r="W1337" i="11"/>
  <c r="U1337" i="11"/>
  <c r="O1337" i="11"/>
  <c r="K1337" i="11"/>
  <c r="I1337" i="11"/>
  <c r="F1337" i="11"/>
  <c r="E1337" i="11"/>
  <c r="Z1336" i="11"/>
  <c r="X1336" i="11"/>
  <c r="W1336" i="11"/>
  <c r="U1336" i="11"/>
  <c r="O1336" i="11"/>
  <c r="K1336" i="11"/>
  <c r="I1336" i="11"/>
  <c r="F1336" i="11"/>
  <c r="E1336" i="11"/>
  <c r="Z1335" i="11"/>
  <c r="X1335" i="11"/>
  <c r="W1335" i="11"/>
  <c r="U1335" i="11"/>
  <c r="O1335" i="11"/>
  <c r="K1335" i="11"/>
  <c r="I1335" i="11"/>
  <c r="F1335" i="11"/>
  <c r="E1335" i="11"/>
  <c r="Z1334" i="11"/>
  <c r="X1334" i="11"/>
  <c r="W1334" i="11"/>
  <c r="U1334" i="11"/>
  <c r="O1334" i="11"/>
  <c r="K1334" i="11"/>
  <c r="I1334" i="11"/>
  <c r="F1334" i="11"/>
  <c r="E1334" i="11"/>
  <c r="Z1326" i="11"/>
  <c r="X1326" i="11"/>
  <c r="W1326" i="11"/>
  <c r="U1326" i="11"/>
  <c r="O1326" i="11"/>
  <c r="K1326" i="11"/>
  <c r="I1326" i="11"/>
  <c r="F1326" i="11"/>
  <c r="E1326" i="11"/>
  <c r="Z1322" i="11"/>
  <c r="W1322" i="11"/>
  <c r="O1322" i="11"/>
  <c r="K1322" i="11"/>
  <c r="V1322" i="11" s="1"/>
  <c r="I1322" i="11"/>
  <c r="U1322" i="11" s="1"/>
  <c r="F1322" i="11"/>
  <c r="E1322" i="11"/>
  <c r="Z1306" i="11"/>
  <c r="W1306" i="11"/>
  <c r="O1306" i="11"/>
  <c r="K1306" i="11"/>
  <c r="V1306" i="11" s="1"/>
  <c r="I1306" i="11"/>
  <c r="U1306" i="11" s="1"/>
  <c r="F1306" i="11"/>
  <c r="E1306" i="11"/>
  <c r="Z1303" i="11"/>
  <c r="X1303" i="11"/>
  <c r="W1303" i="11"/>
  <c r="U1303" i="11"/>
  <c r="O1303" i="11"/>
  <c r="K1303" i="11"/>
  <c r="I1303" i="11"/>
  <c r="F1303" i="11"/>
  <c r="E1303" i="11"/>
  <c r="Z1302" i="11"/>
  <c r="X1302" i="11"/>
  <c r="W1302" i="11"/>
  <c r="U1302" i="11"/>
  <c r="O1302" i="11"/>
  <c r="K1302" i="11"/>
  <c r="I1302" i="11"/>
  <c r="F1302" i="11"/>
  <c r="E1302" i="11"/>
  <c r="Z1301" i="11"/>
  <c r="X1301" i="11"/>
  <c r="W1301" i="11"/>
  <c r="U1301" i="11"/>
  <c r="O1301" i="11"/>
  <c r="K1301" i="11"/>
  <c r="I1301" i="11"/>
  <c r="F1301" i="11"/>
  <c r="E1301" i="11"/>
  <c r="Z1300" i="11"/>
  <c r="X1300" i="11"/>
  <c r="W1300" i="11"/>
  <c r="U1300" i="11"/>
  <c r="O1300" i="11"/>
  <c r="K1300" i="11"/>
  <c r="I1300" i="11"/>
  <c r="F1300" i="11"/>
  <c r="E1300" i="11"/>
  <c r="Z1299" i="11"/>
  <c r="X1299" i="11"/>
  <c r="W1299" i="11"/>
  <c r="U1299" i="11"/>
  <c r="O1299" i="11"/>
  <c r="K1299" i="11"/>
  <c r="I1299" i="11"/>
  <c r="F1299" i="11"/>
  <c r="E1299" i="11"/>
  <c r="Z1298" i="11"/>
  <c r="X1298" i="11"/>
  <c r="W1298" i="11"/>
  <c r="U1298" i="11"/>
  <c r="O1298" i="11"/>
  <c r="K1298" i="11"/>
  <c r="I1298" i="11"/>
  <c r="F1298" i="11"/>
  <c r="E1298" i="11"/>
  <c r="Z1297" i="11"/>
  <c r="X1297" i="11"/>
  <c r="W1297" i="11"/>
  <c r="U1297" i="11"/>
  <c r="O1297" i="11"/>
  <c r="K1297" i="11"/>
  <c r="I1297" i="11"/>
  <c r="F1297" i="11"/>
  <c r="E1297" i="11"/>
  <c r="Z1296" i="11"/>
  <c r="X1296" i="11"/>
  <c r="W1296" i="11"/>
  <c r="U1296" i="11"/>
  <c r="O1296" i="11"/>
  <c r="K1296" i="11"/>
  <c r="I1296" i="11"/>
  <c r="F1296" i="11"/>
  <c r="E1296" i="11"/>
  <c r="Z1295" i="11"/>
  <c r="X1295" i="11"/>
  <c r="W1295" i="11"/>
  <c r="U1295" i="11"/>
  <c r="O1295" i="11"/>
  <c r="K1295" i="11"/>
  <c r="I1295" i="11"/>
  <c r="F1295" i="11"/>
  <c r="E1295" i="11"/>
  <c r="Z1293" i="11"/>
  <c r="X1293" i="11"/>
  <c r="W1293" i="11"/>
  <c r="U1293" i="11"/>
  <c r="O1293" i="11"/>
  <c r="K1293" i="11"/>
  <c r="I1293" i="11"/>
  <c r="F1293" i="11"/>
  <c r="E1293" i="11"/>
  <c r="Z1286" i="11"/>
  <c r="X1286" i="11"/>
  <c r="W1286" i="11"/>
  <c r="U1286" i="11"/>
  <c r="O1286" i="11"/>
  <c r="K1286" i="11"/>
  <c r="I1286" i="11"/>
  <c r="F1286" i="11"/>
  <c r="E1286" i="11"/>
  <c r="Z1283" i="11"/>
  <c r="X1283" i="11"/>
  <c r="W1283" i="11"/>
  <c r="U1283" i="11"/>
  <c r="O1283" i="11"/>
  <c r="K1283" i="11"/>
  <c r="I1283" i="11"/>
  <c r="F1283" i="11"/>
  <c r="E1283" i="11"/>
  <c r="Z1282" i="11"/>
  <c r="X1282" i="11"/>
  <c r="W1282" i="11"/>
  <c r="U1282" i="11"/>
  <c r="O1282" i="11"/>
  <c r="K1282" i="11"/>
  <c r="I1282" i="11"/>
  <c r="F1282" i="11"/>
  <c r="E1282" i="11"/>
  <c r="Z1281" i="11"/>
  <c r="X1281" i="11"/>
  <c r="W1281" i="11"/>
  <c r="U1281" i="11"/>
  <c r="O1281" i="11"/>
  <c r="K1281" i="11"/>
  <c r="I1281" i="11"/>
  <c r="F1281" i="11"/>
  <c r="E1281" i="11"/>
  <c r="Z1280" i="11"/>
  <c r="X1280" i="11"/>
  <c r="W1280" i="11"/>
  <c r="U1280" i="11"/>
  <c r="O1280" i="11"/>
  <c r="K1280" i="11"/>
  <c r="I1280" i="11"/>
  <c r="F1280" i="11"/>
  <c r="E1280" i="11"/>
  <c r="Z1279" i="11"/>
  <c r="X1279" i="11"/>
  <c r="W1279" i="11"/>
  <c r="U1279" i="11"/>
  <c r="O1279" i="11"/>
  <c r="K1279" i="11"/>
  <c r="I1279" i="11"/>
  <c r="F1279" i="11"/>
  <c r="E1279" i="11"/>
  <c r="Z1278" i="11"/>
  <c r="X1278" i="11"/>
  <c r="W1278" i="11"/>
  <c r="U1278" i="11"/>
  <c r="O1278" i="11"/>
  <c r="K1278" i="11"/>
  <c r="I1278" i="11"/>
  <c r="F1278" i="11"/>
  <c r="E1278" i="11"/>
  <c r="F1275" i="11"/>
  <c r="Z1277" i="11"/>
  <c r="X1277" i="11"/>
  <c r="W1277" i="11"/>
  <c r="U1277" i="11"/>
  <c r="O1277" i="11"/>
  <c r="K1277" i="11"/>
  <c r="I1277" i="11"/>
  <c r="F1277" i="11"/>
  <c r="E1277" i="11"/>
  <c r="Z1276" i="11"/>
  <c r="X1276" i="11"/>
  <c r="W1276" i="11"/>
  <c r="U1276" i="11"/>
  <c r="O1276" i="11"/>
  <c r="K1276" i="11"/>
  <c r="I1276" i="11"/>
  <c r="F1276" i="11"/>
  <c r="E1276" i="11"/>
  <c r="Z1275" i="11"/>
  <c r="X1275" i="11"/>
  <c r="W1275" i="11"/>
  <c r="U1275" i="11"/>
  <c r="O1275" i="11"/>
  <c r="K1275" i="11"/>
  <c r="I1275" i="11"/>
  <c r="E1275" i="11"/>
  <c r="Z1273" i="11"/>
  <c r="X1273" i="11"/>
  <c r="W1273" i="11"/>
  <c r="U1273" i="11"/>
  <c r="O1273" i="11"/>
  <c r="K1273" i="11"/>
  <c r="I1273" i="11"/>
  <c r="F1273" i="11"/>
  <c r="E1273" i="11"/>
  <c r="Z1266" i="11"/>
  <c r="X1266" i="11"/>
  <c r="W1266" i="11"/>
  <c r="U1266" i="11"/>
  <c r="O1266" i="11"/>
  <c r="K1266" i="11"/>
  <c r="I1266" i="11"/>
  <c r="F1266" i="11"/>
  <c r="E1266" i="11"/>
  <c r="Z1262" i="11"/>
  <c r="W1262" i="11"/>
  <c r="O1262" i="11"/>
  <c r="K1262" i="11"/>
  <c r="V1262" i="11" s="1"/>
  <c r="I1262" i="11"/>
  <c r="U1262" i="11" s="1"/>
  <c r="F1262" i="11"/>
  <c r="E1262" i="11"/>
  <c r="Z1246" i="11"/>
  <c r="W1246" i="11"/>
  <c r="O1246" i="11"/>
  <c r="K1246" i="11"/>
  <c r="V1246" i="11" s="1"/>
  <c r="I1246" i="11"/>
  <c r="U1246" i="11" s="1"/>
  <c r="F1246" i="11"/>
  <c r="E1246" i="11"/>
  <c r="Z1238" i="11"/>
  <c r="X1238" i="11"/>
  <c r="W1238" i="11"/>
  <c r="U1238" i="11"/>
  <c r="O1238" i="11"/>
  <c r="K1238" i="11"/>
  <c r="I1238" i="11"/>
  <c r="F1238" i="11"/>
  <c r="E1238" i="11"/>
  <c r="Z1237" i="11"/>
  <c r="X1237" i="11"/>
  <c r="W1237" i="11"/>
  <c r="U1237" i="11"/>
  <c r="O1237" i="11"/>
  <c r="K1237" i="11"/>
  <c r="I1237" i="11"/>
  <c r="F1237" i="11"/>
  <c r="E1237" i="11"/>
  <c r="Z1236" i="11"/>
  <c r="X1236" i="11"/>
  <c r="W1236" i="11"/>
  <c r="U1236" i="11"/>
  <c r="O1236" i="11"/>
  <c r="K1236" i="11"/>
  <c r="I1236" i="11"/>
  <c r="F1236" i="11"/>
  <c r="E1236" i="11"/>
  <c r="Z1235" i="11"/>
  <c r="X1235" i="11"/>
  <c r="W1235" i="11"/>
  <c r="U1235" i="11"/>
  <c r="O1235" i="11"/>
  <c r="K1235" i="11"/>
  <c r="I1235" i="11"/>
  <c r="F1235" i="11"/>
  <c r="E1235" i="11"/>
  <c r="Z1234" i="11"/>
  <c r="X1234" i="11"/>
  <c r="W1234" i="11"/>
  <c r="U1234" i="11"/>
  <c r="O1234" i="11"/>
  <c r="K1234" i="11"/>
  <c r="I1234" i="11"/>
  <c r="F1234" i="11"/>
  <c r="E1234" i="11"/>
  <c r="Z1233" i="11"/>
  <c r="X1233" i="11"/>
  <c r="W1233" i="11"/>
  <c r="U1233" i="11"/>
  <c r="O1233" i="11"/>
  <c r="K1233" i="11"/>
  <c r="I1233" i="11"/>
  <c r="F1233" i="11"/>
  <c r="E1233" i="11"/>
  <c r="Z1231" i="11"/>
  <c r="X1231" i="11"/>
  <c r="W1231" i="11"/>
  <c r="U1231" i="11"/>
  <c r="O1231" i="11"/>
  <c r="K1231" i="11"/>
  <c r="I1231" i="11"/>
  <c r="F1231" i="11"/>
  <c r="E1231" i="11"/>
  <c r="Z1221" i="11"/>
  <c r="X1221" i="11"/>
  <c r="W1221" i="11"/>
  <c r="U1221" i="11"/>
  <c r="O1221" i="11"/>
  <c r="K1221" i="11"/>
  <c r="I1221" i="11"/>
  <c r="F1221" i="11"/>
  <c r="E1221" i="11"/>
  <c r="Z1218" i="11"/>
  <c r="X1218" i="11"/>
  <c r="W1218" i="11"/>
  <c r="U1218" i="11"/>
  <c r="O1218" i="11"/>
  <c r="K1218" i="11"/>
  <c r="I1218" i="11"/>
  <c r="F1218" i="11"/>
  <c r="E1218" i="11"/>
  <c r="Z1217" i="11"/>
  <c r="X1217" i="11"/>
  <c r="W1217" i="11"/>
  <c r="U1217" i="11"/>
  <c r="O1217" i="11"/>
  <c r="K1217" i="11"/>
  <c r="I1217" i="11"/>
  <c r="F1217" i="11"/>
  <c r="E1217" i="11"/>
  <c r="Z1216" i="11"/>
  <c r="X1216" i="11"/>
  <c r="W1216" i="11"/>
  <c r="U1216" i="11"/>
  <c r="O1216" i="11"/>
  <c r="K1216" i="11"/>
  <c r="I1216" i="11"/>
  <c r="F1216" i="11"/>
  <c r="E1216" i="11"/>
  <c r="Z1215" i="11"/>
  <c r="X1215" i="11"/>
  <c r="W1215" i="11"/>
  <c r="U1215" i="11"/>
  <c r="O1215" i="11"/>
  <c r="K1215" i="11"/>
  <c r="I1215" i="11"/>
  <c r="F1215" i="11"/>
  <c r="E1215" i="11"/>
  <c r="Z1214" i="11"/>
  <c r="X1214" i="11"/>
  <c r="W1214" i="11"/>
  <c r="U1214" i="11"/>
  <c r="O1214" i="11"/>
  <c r="K1214" i="11"/>
  <c r="I1214" i="11"/>
  <c r="F1214" i="11"/>
  <c r="E1214" i="11"/>
  <c r="Z1213" i="11"/>
  <c r="X1213" i="11"/>
  <c r="W1213" i="11"/>
  <c r="U1213" i="11"/>
  <c r="O1213" i="11"/>
  <c r="K1213" i="11"/>
  <c r="I1213" i="11"/>
  <c r="F1213" i="11"/>
  <c r="E1213" i="11"/>
  <c r="Z1211" i="11"/>
  <c r="X1211" i="11"/>
  <c r="W1211" i="11"/>
  <c r="U1211" i="11"/>
  <c r="O1211" i="11"/>
  <c r="K1211" i="11"/>
  <c r="I1211" i="11"/>
  <c r="F1211" i="11"/>
  <c r="E1211" i="11"/>
  <c r="Z1201" i="11"/>
  <c r="X1201" i="11"/>
  <c r="W1201" i="11"/>
  <c r="U1201" i="11"/>
  <c r="O1201" i="11"/>
  <c r="K1201" i="11"/>
  <c r="I1201" i="11"/>
  <c r="F1201" i="11"/>
  <c r="E1201" i="11"/>
  <c r="Z1197" i="11"/>
  <c r="W1197" i="11"/>
  <c r="O1197" i="11"/>
  <c r="K1197" i="11"/>
  <c r="V1197" i="11" s="1"/>
  <c r="I1197" i="11"/>
  <c r="U1197" i="11" s="1"/>
  <c r="F1197" i="11"/>
  <c r="E1197" i="11"/>
  <c r="Z1181" i="11"/>
  <c r="W1181" i="11"/>
  <c r="O1181" i="11"/>
  <c r="K1181" i="11"/>
  <c r="V1181" i="11" s="1"/>
  <c r="I1181" i="11"/>
  <c r="U1181" i="11" s="1"/>
  <c r="F1181" i="11"/>
  <c r="E1181" i="11"/>
  <c r="Z1178" i="11"/>
  <c r="X1178" i="11"/>
  <c r="W1178" i="11"/>
  <c r="U1178" i="11"/>
  <c r="O1178" i="11"/>
  <c r="K1178" i="11"/>
  <c r="I1178" i="11"/>
  <c r="F1178" i="11"/>
  <c r="E1178" i="11"/>
  <c r="Z1177" i="11"/>
  <c r="X1177" i="11"/>
  <c r="W1177" i="11"/>
  <c r="U1177" i="11"/>
  <c r="O1177" i="11"/>
  <c r="K1177" i="11"/>
  <c r="I1177" i="11"/>
  <c r="F1177" i="11"/>
  <c r="E1177" i="11"/>
  <c r="Z1176" i="11"/>
  <c r="X1176" i="11"/>
  <c r="W1176" i="11"/>
  <c r="U1176" i="11"/>
  <c r="O1176" i="11"/>
  <c r="K1176" i="11"/>
  <c r="I1176" i="11"/>
  <c r="F1176" i="11"/>
  <c r="E1176" i="11"/>
  <c r="Z1175" i="11"/>
  <c r="X1175" i="11"/>
  <c r="W1175" i="11"/>
  <c r="U1175" i="11"/>
  <c r="O1175" i="11"/>
  <c r="K1175" i="11"/>
  <c r="I1175" i="11"/>
  <c r="F1175" i="11"/>
  <c r="E1175" i="11"/>
  <c r="Z1174" i="11"/>
  <c r="X1174" i="11"/>
  <c r="W1174" i="11"/>
  <c r="U1174" i="11"/>
  <c r="O1174" i="11"/>
  <c r="K1174" i="11"/>
  <c r="I1174" i="11"/>
  <c r="F1174" i="11"/>
  <c r="E1174" i="11"/>
  <c r="Z1173" i="11"/>
  <c r="X1173" i="11"/>
  <c r="W1173" i="11"/>
  <c r="U1173" i="11"/>
  <c r="O1173" i="11"/>
  <c r="K1173" i="11"/>
  <c r="I1173" i="11"/>
  <c r="F1173" i="11"/>
  <c r="E1173" i="11"/>
  <c r="Z1171" i="11"/>
  <c r="X1171" i="11"/>
  <c r="W1171" i="11"/>
  <c r="U1171" i="11"/>
  <c r="O1171" i="11"/>
  <c r="K1171" i="11"/>
  <c r="I1171" i="11"/>
  <c r="F1171" i="11"/>
  <c r="E1171" i="11"/>
  <c r="Z1161" i="11"/>
  <c r="X1161" i="11"/>
  <c r="W1161" i="11"/>
  <c r="U1161" i="11"/>
  <c r="O1161" i="11"/>
  <c r="K1161" i="11"/>
  <c r="I1161" i="11"/>
  <c r="F1161" i="11"/>
  <c r="E1161" i="11"/>
  <c r="Z1158" i="11"/>
  <c r="X1158" i="11"/>
  <c r="W1158" i="11"/>
  <c r="U1158" i="11"/>
  <c r="O1158" i="11"/>
  <c r="K1158" i="11"/>
  <c r="I1158" i="11"/>
  <c r="F1158" i="11"/>
  <c r="E1158" i="11"/>
  <c r="Z1157" i="11"/>
  <c r="X1157" i="11"/>
  <c r="W1157" i="11"/>
  <c r="U1157" i="11"/>
  <c r="O1157" i="11"/>
  <c r="K1157" i="11"/>
  <c r="I1157" i="11"/>
  <c r="F1157" i="11"/>
  <c r="E1157" i="11"/>
  <c r="Z1156" i="11"/>
  <c r="X1156" i="11"/>
  <c r="W1156" i="11"/>
  <c r="U1156" i="11"/>
  <c r="O1156" i="11"/>
  <c r="K1156" i="11"/>
  <c r="I1156" i="11"/>
  <c r="F1156" i="11"/>
  <c r="E1156" i="11"/>
  <c r="Z1152" i="11"/>
  <c r="X1152" i="11"/>
  <c r="W1152" i="11"/>
  <c r="U1152" i="11"/>
  <c r="O1152" i="11"/>
  <c r="K1152" i="11"/>
  <c r="I1152" i="11"/>
  <c r="F1152" i="11"/>
  <c r="E1152" i="11"/>
  <c r="Z1151" i="11"/>
  <c r="X1151" i="11"/>
  <c r="W1151" i="11"/>
  <c r="U1151" i="11"/>
  <c r="O1151" i="11"/>
  <c r="K1151" i="11"/>
  <c r="I1151" i="11"/>
  <c r="F1151" i="11"/>
  <c r="E1151" i="11"/>
  <c r="Z1150" i="11"/>
  <c r="X1150" i="11"/>
  <c r="W1150" i="11"/>
  <c r="U1150" i="11"/>
  <c r="O1150" i="11"/>
  <c r="K1150" i="11"/>
  <c r="I1150" i="11"/>
  <c r="F1150" i="11"/>
  <c r="E1150" i="11"/>
  <c r="Z1154" i="11"/>
  <c r="X1154" i="11"/>
  <c r="W1154" i="11"/>
  <c r="U1154" i="11"/>
  <c r="O1154" i="11"/>
  <c r="K1154" i="11"/>
  <c r="I1154" i="11"/>
  <c r="F1154" i="11"/>
  <c r="E1154" i="11"/>
  <c r="Z1141" i="11"/>
  <c r="X1141" i="11"/>
  <c r="W1141" i="11"/>
  <c r="U1141" i="11"/>
  <c r="O1141" i="11"/>
  <c r="K1141" i="11"/>
  <c r="I1141" i="11"/>
  <c r="F1141" i="11"/>
  <c r="E1141" i="11"/>
  <c r="Z1137" i="11"/>
  <c r="W1137" i="11"/>
  <c r="O1137" i="11"/>
  <c r="K1137" i="11"/>
  <c r="V1137" i="11" s="1"/>
  <c r="I1137" i="11"/>
  <c r="U1137" i="11" s="1"/>
  <c r="F1137" i="11"/>
  <c r="E1137" i="11"/>
  <c r="Z1121" i="11"/>
  <c r="W1121" i="11"/>
  <c r="O1121" i="11"/>
  <c r="K1121" i="11"/>
  <c r="V1121" i="11" s="1"/>
  <c r="I1121" i="11"/>
  <c r="U1121" i="11" s="1"/>
  <c r="F1121" i="11"/>
  <c r="E1121" i="11"/>
  <c r="Z1118" i="11"/>
  <c r="X1118" i="11"/>
  <c r="W1118" i="11"/>
  <c r="U1118" i="11"/>
  <c r="O1118" i="11"/>
  <c r="K1118" i="11"/>
  <c r="I1118" i="11"/>
  <c r="F1118" i="11"/>
  <c r="E1118" i="11"/>
  <c r="Z1117" i="11"/>
  <c r="X1117" i="11"/>
  <c r="W1117" i="11"/>
  <c r="U1117" i="11"/>
  <c r="O1117" i="11"/>
  <c r="K1117" i="11"/>
  <c r="I1117" i="11"/>
  <c r="F1117" i="11"/>
  <c r="E1117" i="11"/>
  <c r="Z1116" i="11"/>
  <c r="X1116" i="11"/>
  <c r="W1116" i="11"/>
  <c r="U1116" i="11"/>
  <c r="O1116" i="11"/>
  <c r="K1116" i="11"/>
  <c r="I1116" i="11"/>
  <c r="F1116" i="11"/>
  <c r="E1116" i="11"/>
  <c r="Z1114" i="11"/>
  <c r="X1114" i="11"/>
  <c r="W1114" i="11"/>
  <c r="U1114" i="11"/>
  <c r="O1114" i="11"/>
  <c r="K1114" i="11"/>
  <c r="I1114" i="11"/>
  <c r="F1114" i="11"/>
  <c r="E1114" i="11"/>
  <c r="Z1101" i="11"/>
  <c r="X1101" i="11"/>
  <c r="W1101" i="11"/>
  <c r="U1101" i="11"/>
  <c r="O1101" i="11"/>
  <c r="K1101" i="11"/>
  <c r="I1101" i="11"/>
  <c r="F1101" i="11"/>
  <c r="E1101" i="11"/>
  <c r="Z1093" i="11"/>
  <c r="X1093" i="11"/>
  <c r="W1093" i="11"/>
  <c r="U1093" i="11"/>
  <c r="O1093" i="11"/>
  <c r="K1093" i="11"/>
  <c r="I1093" i="11"/>
  <c r="F1093" i="11"/>
  <c r="E1093" i="11"/>
  <c r="Z1092" i="11"/>
  <c r="X1092" i="11"/>
  <c r="W1092" i="11"/>
  <c r="U1092" i="11"/>
  <c r="O1092" i="11"/>
  <c r="K1092" i="11"/>
  <c r="I1092" i="11"/>
  <c r="F1092" i="11"/>
  <c r="E1092" i="11"/>
  <c r="Z1091" i="11"/>
  <c r="X1091" i="11"/>
  <c r="W1091" i="11"/>
  <c r="U1091" i="11"/>
  <c r="O1091" i="11"/>
  <c r="K1091" i="11"/>
  <c r="I1091" i="11"/>
  <c r="F1091" i="11"/>
  <c r="E1091" i="11"/>
  <c r="Z1089" i="11"/>
  <c r="X1089" i="11"/>
  <c r="W1089" i="11"/>
  <c r="U1089" i="11"/>
  <c r="O1089" i="11"/>
  <c r="K1089" i="11"/>
  <c r="I1089" i="11"/>
  <c r="F1089" i="11"/>
  <c r="E1089" i="11"/>
  <c r="Z1076" i="11"/>
  <c r="X1076" i="11"/>
  <c r="W1076" i="11"/>
  <c r="U1076" i="11"/>
  <c r="O1076" i="11"/>
  <c r="K1076" i="11"/>
  <c r="I1076" i="11"/>
  <c r="F1076" i="11"/>
  <c r="E1076" i="11"/>
  <c r="Z1056" i="11"/>
  <c r="W1056" i="11"/>
  <c r="K1056" i="11"/>
  <c r="V1056" i="11" s="1"/>
  <c r="I1056" i="11"/>
  <c r="F1056" i="11"/>
  <c r="E1056" i="11"/>
  <c r="Z1052" i="11"/>
  <c r="X1052" i="11"/>
  <c r="W1052" i="11"/>
  <c r="U1052" i="11"/>
  <c r="K1052" i="11"/>
  <c r="I1052" i="11"/>
  <c r="F1052" i="11"/>
  <c r="E1052" i="11"/>
  <c r="Z1036" i="11"/>
  <c r="X1036" i="11"/>
  <c r="W1036" i="11"/>
  <c r="U1036" i="11"/>
  <c r="K1036" i="11"/>
  <c r="I1036" i="11"/>
  <c r="F1036" i="11"/>
  <c r="E1036" i="11"/>
  <c r="Z1024" i="11"/>
  <c r="X1024" i="11"/>
  <c r="W1024" i="11"/>
  <c r="U1024" i="11"/>
  <c r="K1024" i="11"/>
  <c r="I1024" i="11"/>
  <c r="F1024" i="11"/>
  <c r="E1024" i="11"/>
  <c r="Z1008" i="11"/>
  <c r="X1008" i="11"/>
  <c r="W1008" i="11"/>
  <c r="U1008" i="11"/>
  <c r="K1008" i="11"/>
  <c r="I1008" i="11"/>
  <c r="F1008" i="11"/>
  <c r="E1008" i="11"/>
  <c r="Z1010" i="11"/>
  <c r="X1010" i="11"/>
  <c r="W1010" i="11"/>
  <c r="U1010" i="11"/>
  <c r="K1010" i="11"/>
  <c r="I1010" i="11"/>
  <c r="F1010" i="11"/>
  <c r="E1010" i="11"/>
  <c r="Z1002" i="11"/>
  <c r="W1002" i="11"/>
  <c r="O1002" i="11"/>
  <c r="K1002" i="11"/>
  <c r="V1002" i="11" s="1"/>
  <c r="I1002" i="11"/>
  <c r="U1002" i="11" s="1"/>
  <c r="F1002" i="11"/>
  <c r="E1002" i="11"/>
  <c r="Z1001" i="11"/>
  <c r="W1001" i="11"/>
  <c r="O1001" i="11"/>
  <c r="K1001" i="11"/>
  <c r="V1001" i="11" s="1"/>
  <c r="I1001" i="11"/>
  <c r="U1001" i="11" s="1"/>
  <c r="F1001" i="11"/>
  <c r="E1001" i="11"/>
  <c r="Z999" i="11"/>
  <c r="W999" i="11"/>
  <c r="O999" i="11"/>
  <c r="K999" i="11"/>
  <c r="V999" i="11" s="1"/>
  <c r="I999" i="11"/>
  <c r="U999" i="11" s="1"/>
  <c r="F999" i="11"/>
  <c r="E999" i="11"/>
  <c r="AA989" i="11"/>
  <c r="Z989" i="11"/>
  <c r="W989" i="11"/>
  <c r="O989" i="11"/>
  <c r="K989" i="11"/>
  <c r="V989" i="11" s="1"/>
  <c r="I989" i="11"/>
  <c r="U989" i="11" s="1"/>
  <c r="F989" i="11"/>
  <c r="E989" i="11"/>
  <c r="AA980" i="11"/>
  <c r="Z980" i="11"/>
  <c r="X980" i="11"/>
  <c r="W980" i="11"/>
  <c r="U980" i="11"/>
  <c r="O980" i="11"/>
  <c r="K980" i="11"/>
  <c r="I980" i="11"/>
  <c r="F980" i="11"/>
  <c r="E980" i="11"/>
  <c r="AA979" i="11"/>
  <c r="Z979" i="11"/>
  <c r="X979" i="11"/>
  <c r="W979" i="11"/>
  <c r="U979" i="11"/>
  <c r="O979" i="11"/>
  <c r="K979" i="11"/>
  <c r="I979" i="11"/>
  <c r="F979" i="11"/>
  <c r="E979" i="11"/>
  <c r="AA978" i="11"/>
  <c r="Z978" i="11"/>
  <c r="X978" i="11"/>
  <c r="W978" i="11"/>
  <c r="U978" i="11"/>
  <c r="O978" i="11"/>
  <c r="K978" i="11"/>
  <c r="I978" i="11"/>
  <c r="F978" i="11"/>
  <c r="E978" i="11"/>
  <c r="AA977" i="11"/>
  <c r="Z977" i="11"/>
  <c r="X977" i="11"/>
  <c r="W977" i="11"/>
  <c r="U977" i="11"/>
  <c r="O977" i="11"/>
  <c r="K977" i="11"/>
  <c r="I977" i="11"/>
  <c r="F977" i="11"/>
  <c r="E977" i="11"/>
  <c r="AA976" i="11"/>
  <c r="Z976" i="11"/>
  <c r="X976" i="11"/>
  <c r="W976" i="11"/>
  <c r="U976" i="11"/>
  <c r="O976" i="11"/>
  <c r="K976" i="11"/>
  <c r="I976" i="11"/>
  <c r="F976" i="11"/>
  <c r="E976" i="11"/>
  <c r="AA975" i="11"/>
  <c r="Z975" i="11"/>
  <c r="X975" i="11"/>
  <c r="W975" i="11"/>
  <c r="U975" i="11"/>
  <c r="O975" i="11"/>
  <c r="K975" i="11"/>
  <c r="I975" i="11"/>
  <c r="F975" i="11"/>
  <c r="E975" i="11"/>
  <c r="AA974" i="11"/>
  <c r="Z974" i="11"/>
  <c r="X974" i="11"/>
  <c r="W974" i="11"/>
  <c r="U974" i="11"/>
  <c r="O974" i="11"/>
  <c r="K974" i="11"/>
  <c r="I974" i="11"/>
  <c r="F974" i="11"/>
  <c r="E974" i="11"/>
  <c r="AA973" i="11"/>
  <c r="Z973" i="11"/>
  <c r="X973" i="11"/>
  <c r="W973" i="11"/>
  <c r="U973" i="11"/>
  <c r="O973" i="11"/>
  <c r="K973" i="11"/>
  <c r="I973" i="11"/>
  <c r="F973" i="11"/>
  <c r="E973" i="11"/>
  <c r="AA972" i="11"/>
  <c r="Z972" i="11"/>
  <c r="X972" i="11"/>
  <c r="W972" i="11"/>
  <c r="U972" i="11"/>
  <c r="O972" i="11"/>
  <c r="K972" i="11"/>
  <c r="I972" i="11"/>
  <c r="F972" i="11"/>
  <c r="E972" i="11"/>
  <c r="AA982" i="11"/>
  <c r="Z982" i="11"/>
  <c r="X982" i="11"/>
  <c r="W982" i="11"/>
  <c r="U982" i="11"/>
  <c r="O982" i="11"/>
  <c r="K982" i="11"/>
  <c r="I982" i="11"/>
  <c r="F982" i="11"/>
  <c r="E982" i="11"/>
  <c r="AA981" i="11"/>
  <c r="Z981" i="11"/>
  <c r="X981" i="11"/>
  <c r="W981" i="11"/>
  <c r="U981" i="11"/>
  <c r="O981" i="11"/>
  <c r="K981" i="11"/>
  <c r="I981" i="11"/>
  <c r="F981" i="11"/>
  <c r="E981" i="11"/>
  <c r="AA970" i="11"/>
  <c r="Z970" i="11"/>
  <c r="X970" i="11"/>
  <c r="W970" i="11"/>
  <c r="U970" i="11"/>
  <c r="O970" i="11"/>
  <c r="K970" i="11"/>
  <c r="I970" i="11"/>
  <c r="F970" i="11"/>
  <c r="E970" i="11"/>
  <c r="AA957" i="11"/>
  <c r="Z957" i="11"/>
  <c r="X957" i="11"/>
  <c r="W957" i="11"/>
  <c r="U957" i="11"/>
  <c r="O957" i="11"/>
  <c r="K957" i="11"/>
  <c r="I957" i="11"/>
  <c r="F957" i="11"/>
  <c r="E957" i="11"/>
  <c r="AA956" i="11"/>
  <c r="Z956" i="11"/>
  <c r="X956" i="11"/>
  <c r="W956" i="11"/>
  <c r="U956" i="11"/>
  <c r="O956" i="11"/>
  <c r="K956" i="11"/>
  <c r="I956" i="11"/>
  <c r="F956" i="11"/>
  <c r="E956" i="11"/>
  <c r="AA955" i="11"/>
  <c r="Z955" i="11"/>
  <c r="X955" i="11"/>
  <c r="W955" i="11"/>
  <c r="U955" i="11"/>
  <c r="O955" i="11"/>
  <c r="K955" i="11"/>
  <c r="I955" i="11"/>
  <c r="F955" i="11"/>
  <c r="E955" i="11"/>
  <c r="AA954" i="11"/>
  <c r="Z954" i="11"/>
  <c r="X954" i="11"/>
  <c r="W954" i="11"/>
  <c r="U954" i="11"/>
  <c r="O954" i="11"/>
  <c r="K954" i="11"/>
  <c r="I954" i="11"/>
  <c r="F954" i="11"/>
  <c r="E954" i="11"/>
  <c r="AA953" i="11"/>
  <c r="Z953" i="11"/>
  <c r="X953" i="11"/>
  <c r="W953" i="11"/>
  <c r="U953" i="11"/>
  <c r="O953" i="11"/>
  <c r="K953" i="11"/>
  <c r="I953" i="11"/>
  <c r="F953" i="11"/>
  <c r="E953" i="11"/>
  <c r="AA952" i="11"/>
  <c r="Z952" i="11"/>
  <c r="X952" i="11"/>
  <c r="W952" i="11"/>
  <c r="U952" i="11"/>
  <c r="O952" i="11"/>
  <c r="K952" i="11"/>
  <c r="I952" i="11"/>
  <c r="F952" i="11"/>
  <c r="E952" i="11"/>
  <c r="AA951" i="11"/>
  <c r="Z951" i="11"/>
  <c r="X951" i="11"/>
  <c r="W951" i="11"/>
  <c r="U951" i="11"/>
  <c r="O951" i="11"/>
  <c r="K951" i="11"/>
  <c r="I951" i="11"/>
  <c r="F951" i="11"/>
  <c r="E951" i="11"/>
  <c r="AA950" i="11"/>
  <c r="Z950" i="11"/>
  <c r="X950" i="11"/>
  <c r="W950" i="11"/>
  <c r="U950" i="11"/>
  <c r="O950" i="11"/>
  <c r="K950" i="11"/>
  <c r="I950" i="11"/>
  <c r="F950" i="11"/>
  <c r="E950" i="11"/>
  <c r="AA949" i="11"/>
  <c r="Z949" i="11"/>
  <c r="X949" i="11"/>
  <c r="W949" i="11"/>
  <c r="U949" i="11"/>
  <c r="O949" i="11"/>
  <c r="K949" i="11"/>
  <c r="I949" i="11"/>
  <c r="F949" i="11"/>
  <c r="E949" i="11"/>
  <c r="AA959" i="11"/>
  <c r="Z959" i="11"/>
  <c r="X959" i="11"/>
  <c r="W959" i="11"/>
  <c r="U959" i="11"/>
  <c r="O959" i="11"/>
  <c r="K959" i="11"/>
  <c r="I959" i="11"/>
  <c r="F959" i="11"/>
  <c r="E959" i="11"/>
  <c r="AA958" i="11"/>
  <c r="Z958" i="11"/>
  <c r="X958" i="11"/>
  <c r="W958" i="11"/>
  <c r="U958" i="11"/>
  <c r="O958" i="11"/>
  <c r="K958" i="11"/>
  <c r="I958" i="11"/>
  <c r="F958" i="11"/>
  <c r="E958" i="11"/>
  <c r="AA947" i="11"/>
  <c r="Z947" i="11"/>
  <c r="X947" i="11"/>
  <c r="W947" i="11"/>
  <c r="U947" i="11"/>
  <c r="O947" i="11"/>
  <c r="K947" i="11"/>
  <c r="I947" i="11"/>
  <c r="F947" i="11"/>
  <c r="E947" i="11"/>
  <c r="Z939" i="11"/>
  <c r="W939" i="11"/>
  <c r="O939" i="11"/>
  <c r="K939" i="11"/>
  <c r="V939" i="11" s="1"/>
  <c r="I939" i="11"/>
  <c r="U939" i="11" s="1"/>
  <c r="F939" i="11"/>
  <c r="E939" i="11"/>
  <c r="Z938" i="11"/>
  <c r="W938" i="11"/>
  <c r="O938" i="11"/>
  <c r="K938" i="11"/>
  <c r="V938" i="11" s="1"/>
  <c r="I938" i="11"/>
  <c r="U938" i="11" s="1"/>
  <c r="F938" i="11"/>
  <c r="E938" i="11"/>
  <c r="Z936" i="11"/>
  <c r="W936" i="11"/>
  <c r="O936" i="11"/>
  <c r="K936" i="11"/>
  <c r="V936" i="11" s="1"/>
  <c r="I936" i="11"/>
  <c r="U936" i="11" s="1"/>
  <c r="F936" i="11"/>
  <c r="E936" i="11"/>
  <c r="AA927" i="11"/>
  <c r="Z927" i="11"/>
  <c r="W927" i="11"/>
  <c r="O927" i="11"/>
  <c r="K927" i="11"/>
  <c r="V927" i="11" s="1"/>
  <c r="I927" i="11"/>
  <c r="U927" i="11" s="1"/>
  <c r="F927" i="11"/>
  <c r="E927" i="11"/>
  <c r="AA917" i="11"/>
  <c r="Z917" i="11"/>
  <c r="X917" i="11"/>
  <c r="W917" i="11"/>
  <c r="U917" i="11"/>
  <c r="O917" i="11"/>
  <c r="K917" i="11"/>
  <c r="I917" i="11"/>
  <c r="F917" i="11"/>
  <c r="E917" i="11"/>
  <c r="AA916" i="11"/>
  <c r="Z916" i="11"/>
  <c r="X916" i="11"/>
  <c r="W916" i="11"/>
  <c r="U916" i="11"/>
  <c r="O916" i="11"/>
  <c r="K916" i="11"/>
  <c r="I916" i="11"/>
  <c r="F916" i="11"/>
  <c r="E916" i="11"/>
  <c r="AA915" i="11"/>
  <c r="Z915" i="11"/>
  <c r="X915" i="11"/>
  <c r="W915" i="11"/>
  <c r="U915" i="11"/>
  <c r="O915" i="11"/>
  <c r="K915" i="11"/>
  <c r="I915" i="11"/>
  <c r="F915" i="11"/>
  <c r="E915" i="11"/>
  <c r="AA914" i="11"/>
  <c r="Z914" i="11"/>
  <c r="X914" i="11"/>
  <c r="W914" i="11"/>
  <c r="U914" i="11"/>
  <c r="O914" i="11"/>
  <c r="K914" i="11"/>
  <c r="I914" i="11"/>
  <c r="F914" i="11"/>
  <c r="E914" i="11"/>
  <c r="AA913" i="11"/>
  <c r="Z913" i="11"/>
  <c r="X913" i="11"/>
  <c r="W913" i="11"/>
  <c r="U913" i="11"/>
  <c r="O913" i="11"/>
  <c r="K913" i="11"/>
  <c r="I913" i="11"/>
  <c r="F913" i="11"/>
  <c r="E913" i="11"/>
  <c r="AA912" i="11"/>
  <c r="Z912" i="11"/>
  <c r="X912" i="11"/>
  <c r="W912" i="11"/>
  <c r="U912" i="11"/>
  <c r="O912" i="11"/>
  <c r="K912" i="11"/>
  <c r="I912" i="11"/>
  <c r="F912" i="11"/>
  <c r="E912" i="11"/>
  <c r="AA911" i="11"/>
  <c r="Z911" i="11"/>
  <c r="X911" i="11"/>
  <c r="W911" i="11"/>
  <c r="U911" i="11"/>
  <c r="O911" i="11"/>
  <c r="K911" i="11"/>
  <c r="I911" i="11"/>
  <c r="F911" i="11"/>
  <c r="E911" i="11"/>
  <c r="AA910" i="11"/>
  <c r="Z910" i="11"/>
  <c r="X910" i="11"/>
  <c r="W910" i="11"/>
  <c r="U910" i="11"/>
  <c r="O910" i="11"/>
  <c r="K910" i="11"/>
  <c r="I910" i="11"/>
  <c r="F910" i="11"/>
  <c r="E910" i="11"/>
  <c r="AA909" i="11"/>
  <c r="Z909" i="11"/>
  <c r="X909" i="11"/>
  <c r="W909" i="11"/>
  <c r="U909" i="11"/>
  <c r="O909" i="11"/>
  <c r="K909" i="11"/>
  <c r="I909" i="11"/>
  <c r="F909" i="11"/>
  <c r="E909" i="11"/>
  <c r="AA919" i="11"/>
  <c r="Z919" i="11"/>
  <c r="X919" i="11"/>
  <c r="W919" i="11"/>
  <c r="U919" i="11"/>
  <c r="O919" i="11"/>
  <c r="K919" i="11"/>
  <c r="I919" i="11"/>
  <c r="F919" i="11"/>
  <c r="E919" i="11"/>
  <c r="AA918" i="11"/>
  <c r="Z918" i="11"/>
  <c r="X918" i="11"/>
  <c r="W918" i="11"/>
  <c r="U918" i="11"/>
  <c r="O918" i="11"/>
  <c r="K918" i="11"/>
  <c r="I918" i="11"/>
  <c r="F918" i="11"/>
  <c r="E918" i="11"/>
  <c r="AA907" i="11"/>
  <c r="Z907" i="11"/>
  <c r="X907" i="11"/>
  <c r="W907" i="11"/>
  <c r="U907" i="11"/>
  <c r="O907" i="11"/>
  <c r="K907" i="11"/>
  <c r="I907" i="11"/>
  <c r="F907" i="11"/>
  <c r="E907" i="11"/>
  <c r="AA897" i="11"/>
  <c r="Z897" i="11"/>
  <c r="X897" i="11"/>
  <c r="W897" i="11"/>
  <c r="U897" i="11"/>
  <c r="O897" i="11"/>
  <c r="K897" i="11"/>
  <c r="I897" i="11"/>
  <c r="F897" i="11"/>
  <c r="E897" i="11"/>
  <c r="AA896" i="11"/>
  <c r="Z896" i="11"/>
  <c r="X896" i="11"/>
  <c r="W896" i="11"/>
  <c r="U896" i="11"/>
  <c r="O896" i="11"/>
  <c r="K896" i="11"/>
  <c r="I896" i="11"/>
  <c r="F896" i="11"/>
  <c r="E896" i="11"/>
  <c r="AA895" i="11"/>
  <c r="Z895" i="11"/>
  <c r="X895" i="11"/>
  <c r="W895" i="11"/>
  <c r="U895" i="11"/>
  <c r="O895" i="11"/>
  <c r="K895" i="11"/>
  <c r="I895" i="11"/>
  <c r="F895" i="11"/>
  <c r="E895" i="11"/>
  <c r="AA894" i="11"/>
  <c r="Z894" i="11"/>
  <c r="X894" i="11"/>
  <c r="W894" i="11"/>
  <c r="U894" i="11"/>
  <c r="O894" i="11"/>
  <c r="K894" i="11"/>
  <c r="I894" i="11"/>
  <c r="F894" i="11"/>
  <c r="E894" i="11"/>
  <c r="AA893" i="11"/>
  <c r="Z893" i="11"/>
  <c r="X893" i="11"/>
  <c r="W893" i="11"/>
  <c r="U893" i="11"/>
  <c r="O893" i="11"/>
  <c r="K893" i="11"/>
  <c r="I893" i="11"/>
  <c r="F893" i="11"/>
  <c r="E893" i="11"/>
  <c r="AA892" i="11"/>
  <c r="Z892" i="11"/>
  <c r="X892" i="11"/>
  <c r="W892" i="11"/>
  <c r="U892" i="11"/>
  <c r="O892" i="11"/>
  <c r="K892" i="11"/>
  <c r="I892" i="11"/>
  <c r="F892" i="11"/>
  <c r="E892" i="11"/>
  <c r="AA891" i="11"/>
  <c r="Z891" i="11"/>
  <c r="X891" i="11"/>
  <c r="W891" i="11"/>
  <c r="U891" i="11"/>
  <c r="O891" i="11"/>
  <c r="K891" i="11"/>
  <c r="I891" i="11"/>
  <c r="F891" i="11"/>
  <c r="E891" i="11"/>
  <c r="AA890" i="11"/>
  <c r="Z890" i="11"/>
  <c r="X890" i="11"/>
  <c r="W890" i="11"/>
  <c r="U890" i="11"/>
  <c r="O890" i="11"/>
  <c r="K890" i="11"/>
  <c r="I890" i="11"/>
  <c r="F890" i="11"/>
  <c r="E890" i="11"/>
  <c r="AA889" i="11"/>
  <c r="Z889" i="11"/>
  <c r="X889" i="11"/>
  <c r="W889" i="11"/>
  <c r="U889" i="11"/>
  <c r="O889" i="11"/>
  <c r="K889" i="11"/>
  <c r="I889" i="11"/>
  <c r="F889" i="11"/>
  <c r="E889" i="11"/>
  <c r="AA899" i="11"/>
  <c r="Z899" i="11"/>
  <c r="X899" i="11"/>
  <c r="W899" i="11"/>
  <c r="U899" i="11"/>
  <c r="O899" i="11"/>
  <c r="K899" i="11"/>
  <c r="I899" i="11"/>
  <c r="F899" i="11"/>
  <c r="E899" i="11"/>
  <c r="AA898" i="11"/>
  <c r="Z898" i="11"/>
  <c r="X898" i="11"/>
  <c r="W898" i="11"/>
  <c r="U898" i="11"/>
  <c r="O898" i="11"/>
  <c r="K898" i="11"/>
  <c r="I898" i="11"/>
  <c r="F898" i="11"/>
  <c r="E898" i="11"/>
  <c r="AA887" i="11"/>
  <c r="Z887" i="11"/>
  <c r="X887" i="11"/>
  <c r="W887" i="11"/>
  <c r="U887" i="11"/>
  <c r="O887" i="11"/>
  <c r="K887" i="11"/>
  <c r="I887" i="11"/>
  <c r="F887" i="11"/>
  <c r="E887" i="11"/>
  <c r="AA867" i="11"/>
  <c r="Z867" i="11"/>
  <c r="W867" i="11"/>
  <c r="O867" i="11"/>
  <c r="K867" i="11"/>
  <c r="V867" i="11" s="1"/>
  <c r="I867" i="11"/>
  <c r="U867" i="11" s="1"/>
  <c r="F867" i="11"/>
  <c r="E867" i="11"/>
  <c r="Z878" i="11"/>
  <c r="W878" i="11"/>
  <c r="O878" i="11"/>
  <c r="K878" i="11"/>
  <c r="V878" i="11" s="1"/>
  <c r="I878" i="11"/>
  <c r="U878" i="11" s="1"/>
  <c r="F878" i="11"/>
  <c r="E878" i="11"/>
  <c r="Z879" i="11"/>
  <c r="W879" i="11"/>
  <c r="O879" i="11"/>
  <c r="K879" i="11"/>
  <c r="V879" i="11" s="1"/>
  <c r="I879" i="11"/>
  <c r="U879" i="11" s="1"/>
  <c r="F879" i="11"/>
  <c r="E879" i="11"/>
  <c r="Z876" i="11"/>
  <c r="W876" i="11"/>
  <c r="O876" i="11"/>
  <c r="K876" i="11"/>
  <c r="V876" i="11" s="1"/>
  <c r="I876" i="11"/>
  <c r="U876" i="11" s="1"/>
  <c r="F876" i="11"/>
  <c r="E876" i="11"/>
  <c r="AA857" i="11"/>
  <c r="Z857" i="11"/>
  <c r="X857" i="11"/>
  <c r="W857" i="11"/>
  <c r="U857" i="11"/>
  <c r="O857" i="11"/>
  <c r="K857" i="11"/>
  <c r="I857" i="11"/>
  <c r="F857" i="11"/>
  <c r="E857" i="11"/>
  <c r="AA856" i="11"/>
  <c r="Z856" i="11"/>
  <c r="X856" i="11"/>
  <c r="W856" i="11"/>
  <c r="U856" i="11"/>
  <c r="O856" i="11"/>
  <c r="K856" i="11"/>
  <c r="I856" i="11"/>
  <c r="F856" i="11"/>
  <c r="E856" i="11"/>
  <c r="AA855" i="11"/>
  <c r="Z855" i="11"/>
  <c r="X855" i="11"/>
  <c r="W855" i="11"/>
  <c r="U855" i="11"/>
  <c r="O855" i="11"/>
  <c r="K855" i="11"/>
  <c r="I855" i="11"/>
  <c r="F855" i="11"/>
  <c r="E855" i="11"/>
  <c r="AA854" i="11"/>
  <c r="Z854" i="11"/>
  <c r="X854" i="11"/>
  <c r="W854" i="11"/>
  <c r="U854" i="11"/>
  <c r="O854" i="11"/>
  <c r="K854" i="11"/>
  <c r="I854" i="11"/>
  <c r="F854" i="11"/>
  <c r="E854" i="11"/>
  <c r="AA853" i="11"/>
  <c r="Z853" i="11"/>
  <c r="X853" i="11"/>
  <c r="W853" i="11"/>
  <c r="U853" i="11"/>
  <c r="O853" i="11"/>
  <c r="K853" i="11"/>
  <c r="I853" i="11"/>
  <c r="F853" i="11"/>
  <c r="E853" i="11"/>
  <c r="AA852" i="11"/>
  <c r="Z852" i="11"/>
  <c r="X852" i="11"/>
  <c r="W852" i="11"/>
  <c r="U852" i="11"/>
  <c r="O852" i="11"/>
  <c r="K852" i="11"/>
  <c r="I852" i="11"/>
  <c r="F852" i="11"/>
  <c r="E852" i="11"/>
  <c r="AA851" i="11"/>
  <c r="Z851" i="11"/>
  <c r="X851" i="11"/>
  <c r="W851" i="11"/>
  <c r="U851" i="11"/>
  <c r="O851" i="11"/>
  <c r="K851" i="11"/>
  <c r="I851" i="11"/>
  <c r="F851" i="11"/>
  <c r="E851" i="11"/>
  <c r="AA850" i="11"/>
  <c r="Z850" i="11"/>
  <c r="X850" i="11"/>
  <c r="W850" i="11"/>
  <c r="U850" i="11"/>
  <c r="O850" i="11"/>
  <c r="K850" i="11"/>
  <c r="I850" i="11"/>
  <c r="F850" i="11"/>
  <c r="E850" i="11"/>
  <c r="AA849" i="11"/>
  <c r="Z849" i="11"/>
  <c r="X849" i="11"/>
  <c r="W849" i="11"/>
  <c r="U849" i="11"/>
  <c r="O849" i="11"/>
  <c r="K849" i="11"/>
  <c r="I849" i="11"/>
  <c r="F849" i="11"/>
  <c r="E849" i="11"/>
  <c r="AA859" i="11"/>
  <c r="Z859" i="11"/>
  <c r="X859" i="11"/>
  <c r="W859" i="11"/>
  <c r="U859" i="11"/>
  <c r="O859" i="11"/>
  <c r="K859" i="11"/>
  <c r="I859" i="11"/>
  <c r="F859" i="11"/>
  <c r="E859" i="11"/>
  <c r="AA858" i="11"/>
  <c r="Z858" i="11"/>
  <c r="X858" i="11"/>
  <c r="W858" i="11"/>
  <c r="U858" i="11"/>
  <c r="O858" i="11"/>
  <c r="K858" i="11"/>
  <c r="I858" i="11"/>
  <c r="F858" i="11"/>
  <c r="E858" i="11"/>
  <c r="AA847" i="11"/>
  <c r="Z847" i="11"/>
  <c r="X847" i="11"/>
  <c r="W847" i="11"/>
  <c r="U847" i="11"/>
  <c r="O847" i="11"/>
  <c r="K847" i="11"/>
  <c r="I847" i="11"/>
  <c r="F847" i="11"/>
  <c r="E847" i="11"/>
  <c r="AA837" i="11"/>
  <c r="Z837" i="11"/>
  <c r="X837" i="11"/>
  <c r="W837" i="11"/>
  <c r="U837" i="11"/>
  <c r="O837" i="11"/>
  <c r="K837" i="11"/>
  <c r="I837" i="11"/>
  <c r="F837" i="11"/>
  <c r="E837" i="11"/>
  <c r="AA836" i="11"/>
  <c r="Z836" i="11"/>
  <c r="X836" i="11"/>
  <c r="W836" i="11"/>
  <c r="U836" i="11"/>
  <c r="O836" i="11"/>
  <c r="K836" i="11"/>
  <c r="I836" i="11"/>
  <c r="F836" i="11"/>
  <c r="E836" i="11"/>
  <c r="AA835" i="11"/>
  <c r="Z835" i="11"/>
  <c r="X835" i="11"/>
  <c r="W835" i="11"/>
  <c r="U835" i="11"/>
  <c r="O835" i="11"/>
  <c r="K835" i="11"/>
  <c r="I835" i="11"/>
  <c r="F835" i="11"/>
  <c r="E835" i="11"/>
  <c r="AA834" i="11"/>
  <c r="Z834" i="11"/>
  <c r="X834" i="11"/>
  <c r="W834" i="11"/>
  <c r="U834" i="11"/>
  <c r="O834" i="11"/>
  <c r="K834" i="11"/>
  <c r="I834" i="11"/>
  <c r="F834" i="11"/>
  <c r="E834" i="11"/>
  <c r="AA833" i="11"/>
  <c r="Z833" i="11"/>
  <c r="X833" i="11"/>
  <c r="W833" i="11"/>
  <c r="U833" i="11"/>
  <c r="O833" i="11"/>
  <c r="K833" i="11"/>
  <c r="I833" i="11"/>
  <c r="F833" i="11"/>
  <c r="E833" i="11"/>
  <c r="AA832" i="11"/>
  <c r="Z832" i="11"/>
  <c r="X832" i="11"/>
  <c r="W832" i="11"/>
  <c r="U832" i="11"/>
  <c r="O832" i="11"/>
  <c r="K832" i="11"/>
  <c r="I832" i="11"/>
  <c r="F832" i="11"/>
  <c r="E832" i="11"/>
  <c r="AA831" i="11"/>
  <c r="Z831" i="11"/>
  <c r="X831" i="11"/>
  <c r="W831" i="11"/>
  <c r="U831" i="11"/>
  <c r="O831" i="11"/>
  <c r="K831" i="11"/>
  <c r="I831" i="11"/>
  <c r="F831" i="11"/>
  <c r="E831" i="11"/>
  <c r="AA830" i="11"/>
  <c r="Z830" i="11"/>
  <c r="X830" i="11"/>
  <c r="W830" i="11"/>
  <c r="U830" i="11"/>
  <c r="O830" i="11"/>
  <c r="K830" i="11"/>
  <c r="I830" i="11"/>
  <c r="F830" i="11"/>
  <c r="E830" i="11"/>
  <c r="AA829" i="11"/>
  <c r="Z829" i="11"/>
  <c r="X829" i="11"/>
  <c r="W829" i="11"/>
  <c r="U829" i="11"/>
  <c r="O829" i="11"/>
  <c r="K829" i="11"/>
  <c r="I829" i="11"/>
  <c r="F829" i="11"/>
  <c r="E829" i="11"/>
  <c r="AA839" i="11"/>
  <c r="Z839" i="11"/>
  <c r="X839" i="11"/>
  <c r="W839" i="11"/>
  <c r="U839" i="11"/>
  <c r="O839" i="11"/>
  <c r="K839" i="11"/>
  <c r="I839" i="11"/>
  <c r="F839" i="11"/>
  <c r="E839" i="11"/>
  <c r="AA838" i="11"/>
  <c r="Z838" i="11"/>
  <c r="X838" i="11"/>
  <c r="W838" i="11"/>
  <c r="U838" i="11"/>
  <c r="O838" i="11"/>
  <c r="K838" i="11"/>
  <c r="I838" i="11"/>
  <c r="F838" i="11"/>
  <c r="E838" i="11"/>
  <c r="AA827" i="11"/>
  <c r="Z827" i="11"/>
  <c r="X827" i="11"/>
  <c r="W827" i="11"/>
  <c r="U827" i="11"/>
  <c r="O827" i="11"/>
  <c r="K827" i="11"/>
  <c r="I827" i="11"/>
  <c r="F827" i="11"/>
  <c r="E827" i="11"/>
  <c r="Z819" i="11"/>
  <c r="W819" i="11"/>
  <c r="O819" i="11"/>
  <c r="K819" i="11"/>
  <c r="V819" i="11" s="1"/>
  <c r="I819" i="11"/>
  <c r="U819" i="11" s="1"/>
  <c r="F819" i="11"/>
  <c r="E819" i="11"/>
  <c r="Z818" i="11"/>
  <c r="W818" i="11"/>
  <c r="O818" i="11"/>
  <c r="K818" i="11"/>
  <c r="V818" i="11" s="1"/>
  <c r="I818" i="11"/>
  <c r="U818" i="11" s="1"/>
  <c r="F818" i="11"/>
  <c r="E818" i="11"/>
  <c r="Z816" i="11"/>
  <c r="W816" i="11"/>
  <c r="O816" i="11"/>
  <c r="K816" i="11"/>
  <c r="V816" i="11" s="1"/>
  <c r="I816" i="11"/>
  <c r="U816" i="11" s="1"/>
  <c r="F816" i="11"/>
  <c r="E816" i="11"/>
  <c r="AA807" i="11"/>
  <c r="Z807" i="11"/>
  <c r="W807" i="11"/>
  <c r="O807" i="11"/>
  <c r="K807" i="11"/>
  <c r="V807" i="11" s="1"/>
  <c r="I807" i="11"/>
  <c r="U807" i="11" s="1"/>
  <c r="F807" i="11"/>
  <c r="E807" i="11"/>
  <c r="AA797" i="11"/>
  <c r="Z797" i="11"/>
  <c r="X797" i="11"/>
  <c r="W797" i="11"/>
  <c r="U797" i="11"/>
  <c r="O797" i="11"/>
  <c r="K797" i="11"/>
  <c r="I797" i="11"/>
  <c r="F797" i="11"/>
  <c r="E797" i="11"/>
  <c r="AA796" i="11"/>
  <c r="Z796" i="11"/>
  <c r="X796" i="11"/>
  <c r="W796" i="11"/>
  <c r="U796" i="11"/>
  <c r="O796" i="11"/>
  <c r="K796" i="11"/>
  <c r="I796" i="11"/>
  <c r="F796" i="11"/>
  <c r="E796" i="11"/>
  <c r="AA795" i="11"/>
  <c r="Z795" i="11"/>
  <c r="X795" i="11"/>
  <c r="W795" i="11"/>
  <c r="U795" i="11"/>
  <c r="O795" i="11"/>
  <c r="K795" i="11"/>
  <c r="I795" i="11"/>
  <c r="F795" i="11"/>
  <c r="E795" i="11"/>
  <c r="AA794" i="11"/>
  <c r="Z794" i="11"/>
  <c r="X794" i="11"/>
  <c r="W794" i="11"/>
  <c r="U794" i="11"/>
  <c r="O794" i="11"/>
  <c r="K794" i="11"/>
  <c r="I794" i="11"/>
  <c r="F794" i="11"/>
  <c r="E794" i="11"/>
  <c r="AA793" i="11"/>
  <c r="Z793" i="11"/>
  <c r="X793" i="11"/>
  <c r="W793" i="11"/>
  <c r="U793" i="11"/>
  <c r="O793" i="11"/>
  <c r="K793" i="11"/>
  <c r="I793" i="11"/>
  <c r="F793" i="11"/>
  <c r="E793" i="11"/>
  <c r="AA792" i="11"/>
  <c r="Z792" i="11"/>
  <c r="X792" i="11"/>
  <c r="W792" i="11"/>
  <c r="U792" i="11"/>
  <c r="O792" i="11"/>
  <c r="K792" i="11"/>
  <c r="I792" i="11"/>
  <c r="F792" i="11"/>
  <c r="E792" i="11"/>
  <c r="AA791" i="11"/>
  <c r="Z791" i="11"/>
  <c r="X791" i="11"/>
  <c r="W791" i="11"/>
  <c r="U791" i="11"/>
  <c r="O791" i="11"/>
  <c r="K791" i="11"/>
  <c r="I791" i="11"/>
  <c r="F791" i="11"/>
  <c r="E791" i="11"/>
  <c r="AA790" i="11"/>
  <c r="Z790" i="11"/>
  <c r="X790" i="11"/>
  <c r="W790" i="11"/>
  <c r="U790" i="11"/>
  <c r="O790" i="11"/>
  <c r="K790" i="11"/>
  <c r="I790" i="11"/>
  <c r="F790" i="11"/>
  <c r="E790" i="11"/>
  <c r="AA789" i="11"/>
  <c r="Z789" i="11"/>
  <c r="X789" i="11"/>
  <c r="W789" i="11"/>
  <c r="U789" i="11"/>
  <c r="O789" i="11"/>
  <c r="K789" i="11"/>
  <c r="I789" i="11"/>
  <c r="F789" i="11"/>
  <c r="E789" i="11"/>
  <c r="AA799" i="11"/>
  <c r="Z799" i="11"/>
  <c r="X799" i="11"/>
  <c r="W799" i="11"/>
  <c r="U799" i="11"/>
  <c r="O799" i="11"/>
  <c r="K799" i="11"/>
  <c r="I799" i="11"/>
  <c r="F799" i="11"/>
  <c r="E799" i="11"/>
  <c r="AA798" i="11"/>
  <c r="Z798" i="11"/>
  <c r="X798" i="11"/>
  <c r="W798" i="11"/>
  <c r="U798" i="11"/>
  <c r="O798" i="11"/>
  <c r="K798" i="11"/>
  <c r="I798" i="11"/>
  <c r="F798" i="11"/>
  <c r="E798" i="11"/>
  <c r="AA787" i="11"/>
  <c r="Z787" i="11"/>
  <c r="X787" i="11"/>
  <c r="W787" i="11"/>
  <c r="U787" i="11"/>
  <c r="O787" i="11"/>
  <c r="K787" i="11"/>
  <c r="I787" i="11"/>
  <c r="F787" i="11"/>
  <c r="E787" i="11"/>
  <c r="AA780" i="11"/>
  <c r="Z780" i="11"/>
  <c r="X780" i="11"/>
  <c r="W780" i="11"/>
  <c r="U780" i="11"/>
  <c r="O780" i="11"/>
  <c r="K780" i="11"/>
  <c r="I780" i="11"/>
  <c r="F780" i="11"/>
  <c r="E780" i="11"/>
  <c r="AA779" i="11"/>
  <c r="Z779" i="11"/>
  <c r="X779" i="11"/>
  <c r="W779" i="11"/>
  <c r="U779" i="11"/>
  <c r="O779" i="11"/>
  <c r="K779" i="11"/>
  <c r="I779" i="11"/>
  <c r="F779" i="11"/>
  <c r="E779" i="11"/>
  <c r="AA778" i="11"/>
  <c r="Z778" i="11"/>
  <c r="X778" i="11"/>
  <c r="W778" i="11"/>
  <c r="U778" i="11"/>
  <c r="O778" i="11"/>
  <c r="K778" i="11"/>
  <c r="I778" i="11"/>
  <c r="F778" i="11"/>
  <c r="E778" i="11"/>
  <c r="AA774" i="11"/>
  <c r="Z774" i="11"/>
  <c r="X774" i="11"/>
  <c r="W774" i="11"/>
  <c r="U774" i="11"/>
  <c r="O774" i="11"/>
  <c r="K774" i="11"/>
  <c r="I774" i="11"/>
  <c r="F774" i="11"/>
  <c r="E774" i="11"/>
  <c r="AA773" i="11"/>
  <c r="Z773" i="11"/>
  <c r="X773" i="11"/>
  <c r="W773" i="11"/>
  <c r="U773" i="11"/>
  <c r="O773" i="11"/>
  <c r="K773" i="11"/>
  <c r="I773" i="11"/>
  <c r="F773" i="11"/>
  <c r="E773" i="11"/>
  <c r="AA772" i="11"/>
  <c r="Z772" i="11"/>
  <c r="X772" i="11"/>
  <c r="W772" i="11"/>
  <c r="U772" i="11"/>
  <c r="O772" i="11"/>
  <c r="K772" i="11"/>
  <c r="I772" i="11"/>
  <c r="F772" i="11"/>
  <c r="E772" i="11"/>
  <c r="AA771" i="11"/>
  <c r="Z771" i="11"/>
  <c r="X771" i="11"/>
  <c r="W771" i="11"/>
  <c r="U771" i="11"/>
  <c r="O771" i="11"/>
  <c r="K771" i="11"/>
  <c r="I771" i="11"/>
  <c r="F771" i="11"/>
  <c r="E771" i="11"/>
  <c r="AA770" i="11"/>
  <c r="Z770" i="11"/>
  <c r="X770" i="11"/>
  <c r="W770" i="11"/>
  <c r="U770" i="11"/>
  <c r="O770" i="11"/>
  <c r="K770" i="11"/>
  <c r="I770" i="11"/>
  <c r="F770" i="11"/>
  <c r="E770" i="11"/>
  <c r="AA769" i="11"/>
  <c r="Z769" i="11"/>
  <c r="X769" i="11"/>
  <c r="W769" i="11"/>
  <c r="U769" i="11"/>
  <c r="O769" i="11"/>
  <c r="K769" i="11"/>
  <c r="I769" i="11"/>
  <c r="F769" i="11"/>
  <c r="E769" i="11"/>
  <c r="AA776" i="11"/>
  <c r="Z776" i="11"/>
  <c r="X776" i="11"/>
  <c r="W776" i="11"/>
  <c r="U776" i="11"/>
  <c r="O776" i="11"/>
  <c r="K776" i="11"/>
  <c r="I776" i="11"/>
  <c r="F776" i="11"/>
  <c r="E776" i="11"/>
  <c r="AA775" i="11"/>
  <c r="Z775" i="11"/>
  <c r="X775" i="11"/>
  <c r="W775" i="11"/>
  <c r="U775" i="11"/>
  <c r="O775" i="11"/>
  <c r="K775" i="11"/>
  <c r="I775" i="11"/>
  <c r="F775" i="11"/>
  <c r="E775" i="11"/>
  <c r="AA767" i="11"/>
  <c r="Z767" i="11"/>
  <c r="X767" i="11"/>
  <c r="W767" i="11"/>
  <c r="U767" i="11"/>
  <c r="O767" i="11"/>
  <c r="K767" i="11"/>
  <c r="I767" i="11"/>
  <c r="F767" i="11"/>
  <c r="E767" i="11"/>
  <c r="Z759" i="11"/>
  <c r="W759" i="11"/>
  <c r="O759" i="11"/>
  <c r="K759" i="11"/>
  <c r="V759" i="11" s="1"/>
  <c r="I759" i="11"/>
  <c r="U759" i="11" s="1"/>
  <c r="F759" i="11"/>
  <c r="E759" i="11"/>
  <c r="Z758" i="11"/>
  <c r="W758" i="11"/>
  <c r="O758" i="11"/>
  <c r="K758" i="11"/>
  <c r="V758" i="11" s="1"/>
  <c r="I758" i="11"/>
  <c r="U758" i="11" s="1"/>
  <c r="F758" i="11"/>
  <c r="E758" i="11"/>
  <c r="Z756" i="11"/>
  <c r="W756" i="11"/>
  <c r="O756" i="11"/>
  <c r="K756" i="11"/>
  <c r="V756" i="11" s="1"/>
  <c r="I756" i="11"/>
  <c r="U756" i="11" s="1"/>
  <c r="F756" i="11"/>
  <c r="E756" i="11"/>
  <c r="AA734" i="11"/>
  <c r="Z734" i="11"/>
  <c r="X734" i="11"/>
  <c r="W734" i="11"/>
  <c r="O734" i="11"/>
  <c r="K734" i="11"/>
  <c r="I734" i="11"/>
  <c r="F734" i="11"/>
  <c r="E734" i="11"/>
  <c r="AA733" i="11"/>
  <c r="Z733" i="11"/>
  <c r="X733" i="11"/>
  <c r="W733" i="11"/>
  <c r="O733" i="11"/>
  <c r="K733" i="11"/>
  <c r="I733" i="11"/>
  <c r="F733" i="11"/>
  <c r="E733" i="11"/>
  <c r="AA732" i="11"/>
  <c r="Z732" i="11"/>
  <c r="X732" i="11"/>
  <c r="W732" i="11"/>
  <c r="U732" i="11"/>
  <c r="O732" i="11"/>
  <c r="K732" i="11"/>
  <c r="I732" i="11"/>
  <c r="F732" i="11"/>
  <c r="E732" i="11"/>
  <c r="AA731" i="11"/>
  <c r="Z731" i="11"/>
  <c r="X731" i="11"/>
  <c r="W731" i="11"/>
  <c r="O731" i="11"/>
  <c r="K731" i="11"/>
  <c r="I731" i="11"/>
  <c r="F731" i="11"/>
  <c r="E731" i="11"/>
  <c r="AA730" i="11"/>
  <c r="Z730" i="11"/>
  <c r="X730" i="11"/>
  <c r="W730" i="11"/>
  <c r="O730" i="11"/>
  <c r="K730" i="11"/>
  <c r="I730" i="11"/>
  <c r="F730" i="11"/>
  <c r="E730" i="11"/>
  <c r="AA729" i="11"/>
  <c r="Z729" i="11"/>
  <c r="X729" i="11"/>
  <c r="W729" i="11"/>
  <c r="U729" i="11"/>
  <c r="O729" i="11"/>
  <c r="K729" i="11"/>
  <c r="I729" i="11"/>
  <c r="F729" i="11"/>
  <c r="E729" i="11"/>
  <c r="AA736" i="11"/>
  <c r="Z736" i="11"/>
  <c r="X736" i="11"/>
  <c r="W736" i="11"/>
  <c r="O736" i="11"/>
  <c r="K736" i="11"/>
  <c r="I736" i="11"/>
  <c r="F736" i="11"/>
  <c r="E736" i="11"/>
  <c r="AA735" i="11"/>
  <c r="Z735" i="11"/>
  <c r="X735" i="11"/>
  <c r="W735" i="11"/>
  <c r="U735" i="11"/>
  <c r="O735" i="11"/>
  <c r="K735" i="11"/>
  <c r="I735" i="11"/>
  <c r="F735" i="11"/>
  <c r="E735" i="11"/>
  <c r="AA727" i="11"/>
  <c r="Z727" i="11"/>
  <c r="X727" i="11"/>
  <c r="W727" i="11"/>
  <c r="U727" i="11"/>
  <c r="O727" i="11"/>
  <c r="K727" i="11"/>
  <c r="I727" i="11"/>
  <c r="F727" i="11"/>
  <c r="E727" i="11"/>
  <c r="AA717" i="11"/>
  <c r="Z717" i="11"/>
  <c r="X717" i="11"/>
  <c r="W717" i="11"/>
  <c r="O717" i="11"/>
  <c r="K717" i="11"/>
  <c r="I717" i="11"/>
  <c r="F717" i="11"/>
  <c r="E717" i="11"/>
  <c r="AA716" i="11"/>
  <c r="Z716" i="11"/>
  <c r="X716" i="11"/>
  <c r="W716" i="11"/>
  <c r="O716" i="11"/>
  <c r="K716" i="11"/>
  <c r="I716" i="11"/>
  <c r="F716" i="11"/>
  <c r="E716" i="11"/>
  <c r="AA715" i="11"/>
  <c r="Z715" i="11"/>
  <c r="X715" i="11"/>
  <c r="W715" i="11"/>
  <c r="U715" i="11"/>
  <c r="O715" i="11"/>
  <c r="K715" i="11"/>
  <c r="I715" i="11"/>
  <c r="F715" i="11"/>
  <c r="E715" i="11"/>
  <c r="AA711" i="11"/>
  <c r="Z711" i="11"/>
  <c r="X711" i="11"/>
  <c r="W711" i="11"/>
  <c r="O711" i="11"/>
  <c r="K711" i="11"/>
  <c r="I711" i="11"/>
  <c r="F711" i="11"/>
  <c r="E711" i="11"/>
  <c r="AA710" i="11"/>
  <c r="Z710" i="11"/>
  <c r="X710" i="11"/>
  <c r="W710" i="11"/>
  <c r="O710" i="11"/>
  <c r="K710" i="11"/>
  <c r="I710" i="11"/>
  <c r="F710" i="11"/>
  <c r="E710" i="11"/>
  <c r="AA709" i="11"/>
  <c r="Z709" i="11"/>
  <c r="X709" i="11"/>
  <c r="W709" i="11"/>
  <c r="U709" i="11"/>
  <c r="O709" i="11"/>
  <c r="K709" i="11"/>
  <c r="I709" i="11"/>
  <c r="F709" i="11"/>
  <c r="E709" i="11"/>
  <c r="AA713" i="11"/>
  <c r="Z713" i="11"/>
  <c r="X713" i="11"/>
  <c r="W713" i="11"/>
  <c r="O713" i="11"/>
  <c r="K713" i="11"/>
  <c r="I713" i="11"/>
  <c r="F713" i="11"/>
  <c r="E713" i="11"/>
  <c r="AA712" i="11"/>
  <c r="Z712" i="11"/>
  <c r="X712" i="11"/>
  <c r="W712" i="11"/>
  <c r="U712" i="11"/>
  <c r="O712" i="11"/>
  <c r="K712" i="11"/>
  <c r="I712" i="11"/>
  <c r="F712" i="11"/>
  <c r="E712" i="11"/>
  <c r="AA707" i="11"/>
  <c r="Z707" i="11"/>
  <c r="X707" i="11"/>
  <c r="W707" i="11"/>
  <c r="U707" i="11"/>
  <c r="O707" i="11"/>
  <c r="K707" i="11"/>
  <c r="I707" i="11"/>
  <c r="F707" i="11"/>
  <c r="E707" i="11"/>
  <c r="Z697" i="11"/>
  <c r="W697" i="11"/>
  <c r="O697" i="11"/>
  <c r="K697" i="11"/>
  <c r="V697" i="11" s="1"/>
  <c r="I697" i="11"/>
  <c r="U697" i="11" s="1"/>
  <c r="F697" i="11"/>
  <c r="E697" i="11"/>
  <c r="Z696" i="11"/>
  <c r="W696" i="11"/>
  <c r="O696" i="11"/>
  <c r="K696" i="11"/>
  <c r="V696" i="11" s="1"/>
  <c r="I696" i="11"/>
  <c r="U696" i="11" s="1"/>
  <c r="F696" i="11"/>
  <c r="E696" i="11"/>
  <c r="Z695" i="11"/>
  <c r="W695" i="11"/>
  <c r="O695" i="11"/>
  <c r="K695" i="11"/>
  <c r="V695" i="11" s="1"/>
  <c r="I695" i="11"/>
  <c r="U695" i="11" s="1"/>
  <c r="F695" i="11"/>
  <c r="E695" i="11"/>
  <c r="AA674" i="11"/>
  <c r="Z674" i="11"/>
  <c r="X674" i="11"/>
  <c r="W674" i="11"/>
  <c r="U674" i="11"/>
  <c r="O674" i="11"/>
  <c r="K674" i="11"/>
  <c r="I674" i="11"/>
  <c r="F674" i="11"/>
  <c r="E674" i="11"/>
  <c r="AA673" i="11"/>
  <c r="Z673" i="11"/>
  <c r="X673" i="11"/>
  <c r="W673" i="11"/>
  <c r="U673" i="11"/>
  <c r="O673" i="11"/>
  <c r="K673" i="11"/>
  <c r="I673" i="11"/>
  <c r="F673" i="11"/>
  <c r="E673" i="11"/>
  <c r="AA672" i="11"/>
  <c r="Z672" i="11"/>
  <c r="X672" i="11"/>
  <c r="W672" i="11"/>
  <c r="U672" i="11"/>
  <c r="O672" i="11"/>
  <c r="K672" i="11"/>
  <c r="I672" i="11"/>
  <c r="F672" i="11"/>
  <c r="E672" i="11"/>
  <c r="AA671" i="11"/>
  <c r="Z671" i="11"/>
  <c r="X671" i="11"/>
  <c r="W671" i="11"/>
  <c r="U671" i="11"/>
  <c r="O671" i="11"/>
  <c r="K671" i="11"/>
  <c r="I671" i="11"/>
  <c r="F671" i="11"/>
  <c r="E671" i="11"/>
  <c r="AA670" i="11"/>
  <c r="Z670" i="11"/>
  <c r="X670" i="11"/>
  <c r="W670" i="11"/>
  <c r="U670" i="11"/>
  <c r="O670" i="11"/>
  <c r="K670" i="11"/>
  <c r="I670" i="11"/>
  <c r="F670" i="11"/>
  <c r="E670" i="11"/>
  <c r="AA669" i="11"/>
  <c r="Z669" i="11"/>
  <c r="X669" i="11"/>
  <c r="W669" i="11"/>
  <c r="U669" i="11"/>
  <c r="O669" i="11"/>
  <c r="K669" i="11"/>
  <c r="I669" i="11"/>
  <c r="F669" i="11"/>
  <c r="E669" i="11"/>
  <c r="AA675" i="11"/>
  <c r="Z675" i="11"/>
  <c r="X675" i="11"/>
  <c r="W675" i="11"/>
  <c r="U675" i="11"/>
  <c r="O675" i="11"/>
  <c r="K675" i="11"/>
  <c r="I675" i="11"/>
  <c r="F675" i="11"/>
  <c r="E675" i="11"/>
  <c r="AA676" i="11"/>
  <c r="Z676" i="11"/>
  <c r="X676" i="11"/>
  <c r="W676" i="11"/>
  <c r="U676" i="11"/>
  <c r="O676" i="11"/>
  <c r="K676" i="11"/>
  <c r="I676" i="11"/>
  <c r="F676" i="11"/>
  <c r="E676" i="11"/>
  <c r="AA667" i="11"/>
  <c r="Z667" i="11"/>
  <c r="X667" i="11"/>
  <c r="W667" i="11"/>
  <c r="U667" i="11"/>
  <c r="O667" i="11"/>
  <c r="K667" i="11"/>
  <c r="I667" i="11"/>
  <c r="F667" i="11"/>
  <c r="E667" i="11"/>
  <c r="AA657" i="11"/>
  <c r="Z657" i="11"/>
  <c r="X657" i="11"/>
  <c r="W657" i="11"/>
  <c r="U657" i="11"/>
  <c r="F657" i="11" s="1"/>
  <c r="O657" i="11"/>
  <c r="K657" i="11"/>
  <c r="I657" i="11"/>
  <c r="E657" i="11"/>
  <c r="AA656" i="11"/>
  <c r="Z656" i="11"/>
  <c r="X656" i="11"/>
  <c r="W656" i="11"/>
  <c r="U656" i="11"/>
  <c r="F656" i="11" s="1"/>
  <c r="O656" i="11"/>
  <c r="K656" i="11"/>
  <c r="I656" i="11"/>
  <c r="E656" i="11"/>
  <c r="AA655" i="11"/>
  <c r="Z655" i="11"/>
  <c r="X655" i="11"/>
  <c r="W655" i="11"/>
  <c r="U655" i="11"/>
  <c r="F655" i="11" s="1"/>
  <c r="O655" i="11"/>
  <c r="K655" i="11"/>
  <c r="I655" i="11"/>
  <c r="E655" i="11"/>
  <c r="AA651" i="11"/>
  <c r="Z651" i="11"/>
  <c r="X651" i="11"/>
  <c r="W651" i="11"/>
  <c r="U651" i="11"/>
  <c r="F651" i="11" s="1"/>
  <c r="O651" i="11"/>
  <c r="K651" i="11"/>
  <c r="I651" i="11"/>
  <c r="E651" i="11"/>
  <c r="AA650" i="11"/>
  <c r="Z650" i="11"/>
  <c r="X650" i="11"/>
  <c r="W650" i="11"/>
  <c r="U650" i="11"/>
  <c r="F650" i="11" s="1"/>
  <c r="O650" i="11"/>
  <c r="K650" i="11"/>
  <c r="I650" i="11"/>
  <c r="E650" i="11"/>
  <c r="AA649" i="11"/>
  <c r="Z649" i="11"/>
  <c r="X649" i="11"/>
  <c r="W649" i="11"/>
  <c r="U649" i="11"/>
  <c r="O649" i="11"/>
  <c r="K649" i="11"/>
  <c r="I649" i="11"/>
  <c r="E649" i="11"/>
  <c r="AA653" i="11"/>
  <c r="Z653" i="11"/>
  <c r="X653" i="11"/>
  <c r="W653" i="11"/>
  <c r="U653" i="11"/>
  <c r="F653" i="11" s="1"/>
  <c r="O653" i="11"/>
  <c r="K653" i="11"/>
  <c r="I653" i="11"/>
  <c r="E653" i="11"/>
  <c r="AA652" i="11"/>
  <c r="Z652" i="11"/>
  <c r="X652" i="11"/>
  <c r="W652" i="11"/>
  <c r="U652" i="11"/>
  <c r="F652" i="11" s="1"/>
  <c r="O652" i="11"/>
  <c r="K652" i="11"/>
  <c r="I652" i="11"/>
  <c r="E652" i="11"/>
  <c r="AA647" i="11"/>
  <c r="Z647" i="11"/>
  <c r="X647" i="11"/>
  <c r="W647" i="11"/>
  <c r="U647" i="11"/>
  <c r="F647" i="11" s="1"/>
  <c r="O647" i="11"/>
  <c r="K647" i="11"/>
  <c r="I647" i="11"/>
  <c r="E647" i="11"/>
  <c r="Z636" i="11"/>
  <c r="W636" i="11"/>
  <c r="O636" i="11"/>
  <c r="K636" i="11"/>
  <c r="V636" i="11" s="1"/>
  <c r="I636" i="11"/>
  <c r="U636" i="11" s="1"/>
  <c r="F636" i="11"/>
  <c r="E636" i="11"/>
  <c r="Z635" i="11"/>
  <c r="W635" i="11"/>
  <c r="O635" i="11"/>
  <c r="K635" i="11"/>
  <c r="V635" i="11" s="1"/>
  <c r="I635" i="11"/>
  <c r="U635" i="11" s="1"/>
  <c r="F635" i="11"/>
  <c r="E635" i="11"/>
  <c r="Z633" i="11"/>
  <c r="W633" i="11"/>
  <c r="O633" i="11"/>
  <c r="K633" i="11"/>
  <c r="V633" i="11" s="1"/>
  <c r="I633" i="11"/>
  <c r="U633" i="11" s="1"/>
  <c r="F633" i="11"/>
  <c r="E633" i="11"/>
  <c r="AA614" i="11"/>
  <c r="Z614" i="11"/>
  <c r="X614" i="11"/>
  <c r="W614" i="11"/>
  <c r="U614" i="11"/>
  <c r="F614" i="11" s="1"/>
  <c r="O614" i="11"/>
  <c r="K614" i="11"/>
  <c r="I614" i="11"/>
  <c r="E614" i="11"/>
  <c r="AA613" i="11"/>
  <c r="Z613" i="11"/>
  <c r="X613" i="11"/>
  <c r="W613" i="11"/>
  <c r="U613" i="11"/>
  <c r="F613" i="11" s="1"/>
  <c r="O613" i="11"/>
  <c r="K613" i="11"/>
  <c r="I613" i="11"/>
  <c r="E613" i="11"/>
  <c r="AA612" i="11"/>
  <c r="Z612" i="11"/>
  <c r="X612" i="11"/>
  <c r="W612" i="11"/>
  <c r="U612" i="11"/>
  <c r="O612" i="11"/>
  <c r="K612" i="11"/>
  <c r="I612" i="11"/>
  <c r="E612" i="11"/>
  <c r="AA616" i="11"/>
  <c r="Z616" i="11"/>
  <c r="X616" i="11"/>
  <c r="W616" i="11"/>
  <c r="U616" i="11"/>
  <c r="F616" i="11" s="1"/>
  <c r="O616" i="11"/>
  <c r="K616" i="11"/>
  <c r="I616" i="11"/>
  <c r="E616" i="11"/>
  <c r="AA615" i="11"/>
  <c r="Z615" i="11"/>
  <c r="X615" i="11"/>
  <c r="W615" i="11"/>
  <c r="U615" i="11"/>
  <c r="F615" i="11" s="1"/>
  <c r="O615" i="11"/>
  <c r="K615" i="11"/>
  <c r="I615" i="11"/>
  <c r="E615" i="11"/>
  <c r="AA610" i="11"/>
  <c r="Z610" i="11"/>
  <c r="X610" i="11"/>
  <c r="W610" i="11"/>
  <c r="U610" i="11"/>
  <c r="F610" i="11" s="1"/>
  <c r="O610" i="11"/>
  <c r="K610" i="11"/>
  <c r="I610" i="11"/>
  <c r="E610" i="11"/>
  <c r="AA591" i="11"/>
  <c r="Z591" i="11"/>
  <c r="X591" i="11"/>
  <c r="W591" i="11"/>
  <c r="O591" i="11"/>
  <c r="K591" i="11"/>
  <c r="I591" i="11"/>
  <c r="F591" i="11"/>
  <c r="E591" i="11"/>
  <c r="AA590" i="11"/>
  <c r="Z590" i="11"/>
  <c r="X590" i="11"/>
  <c r="W590" i="11"/>
  <c r="O590" i="11"/>
  <c r="K590" i="11"/>
  <c r="I590" i="11"/>
  <c r="F590" i="11"/>
  <c r="E590" i="11"/>
  <c r="AA589" i="11"/>
  <c r="Z589" i="11"/>
  <c r="X589" i="11"/>
  <c r="W589" i="11"/>
  <c r="U589" i="11"/>
  <c r="F589" i="11" s="1"/>
  <c r="O589" i="11"/>
  <c r="K589" i="11"/>
  <c r="I589" i="11"/>
  <c r="E589" i="11"/>
  <c r="AA593" i="11"/>
  <c r="Z593" i="11"/>
  <c r="X593" i="11"/>
  <c r="W593" i="11"/>
  <c r="F593" i="11"/>
  <c r="O593" i="11"/>
  <c r="K593" i="11"/>
  <c r="I593" i="11"/>
  <c r="E593" i="11"/>
  <c r="AA592" i="11"/>
  <c r="Z592" i="11"/>
  <c r="X592" i="11"/>
  <c r="W592" i="11"/>
  <c r="U592" i="11"/>
  <c r="F592" i="11" s="1"/>
  <c r="O592" i="11"/>
  <c r="K592" i="11"/>
  <c r="I592" i="11"/>
  <c r="E592" i="11"/>
  <c r="AA587" i="11"/>
  <c r="Z587" i="11"/>
  <c r="X587" i="11"/>
  <c r="W587" i="11"/>
  <c r="U587" i="11"/>
  <c r="F587" i="11" s="1"/>
  <c r="O587" i="11"/>
  <c r="K587" i="11"/>
  <c r="I587" i="11"/>
  <c r="E587" i="11"/>
  <c r="AA573" i="11"/>
  <c r="Z573" i="11"/>
  <c r="W573" i="11"/>
  <c r="F573" i="11" s="1"/>
  <c r="K573" i="11"/>
  <c r="V573" i="11" s="1"/>
  <c r="I573" i="11"/>
  <c r="U573" i="11" s="1"/>
  <c r="E573" i="11"/>
  <c r="AA572" i="11"/>
  <c r="Z572" i="11"/>
  <c r="W572" i="11"/>
  <c r="F572" i="11" s="1"/>
  <c r="K572" i="11"/>
  <c r="V572" i="11" s="1"/>
  <c r="I572" i="11"/>
  <c r="U572" i="11" s="1"/>
  <c r="E572" i="11"/>
  <c r="AA570" i="11"/>
  <c r="Z570" i="11"/>
  <c r="W570" i="11"/>
  <c r="F570" i="11" s="1"/>
  <c r="K570" i="11"/>
  <c r="V570" i="11" s="1"/>
  <c r="I570" i="11"/>
  <c r="U570" i="11" s="1"/>
  <c r="E570" i="11"/>
  <c r="AA552" i="11"/>
  <c r="Z552" i="11"/>
  <c r="X552" i="11"/>
  <c r="W552" i="11"/>
  <c r="U552" i="11"/>
  <c r="F552" i="11" s="1"/>
  <c r="K552" i="11"/>
  <c r="I552" i="11"/>
  <c r="E552" i="11"/>
  <c r="AA553" i="11"/>
  <c r="Z553" i="11"/>
  <c r="X553" i="11"/>
  <c r="W553" i="11"/>
  <c r="U553" i="11"/>
  <c r="F553" i="11" s="1"/>
  <c r="K553" i="11"/>
  <c r="I553" i="11"/>
  <c r="E553" i="11"/>
  <c r="AA550" i="11"/>
  <c r="Z550" i="11"/>
  <c r="X550" i="11"/>
  <c r="W550" i="11"/>
  <c r="U550" i="11"/>
  <c r="F550" i="11" s="1"/>
  <c r="K550" i="11"/>
  <c r="I550" i="11"/>
  <c r="E550" i="11"/>
  <c r="AA527" i="11"/>
  <c r="Z527" i="11"/>
  <c r="X527" i="11"/>
  <c r="W527" i="11"/>
  <c r="U527" i="11"/>
  <c r="F527" i="11" s="1"/>
  <c r="K527" i="11"/>
  <c r="I527" i="11"/>
  <c r="E527" i="11"/>
  <c r="AA526" i="11"/>
  <c r="Z526" i="11"/>
  <c r="X526" i="11"/>
  <c r="W526" i="11"/>
  <c r="U526" i="11"/>
  <c r="F526" i="11" s="1"/>
  <c r="K526" i="11"/>
  <c r="I526" i="11"/>
  <c r="E526" i="11"/>
  <c r="AA524" i="11"/>
  <c r="Z524" i="11"/>
  <c r="X524" i="11"/>
  <c r="W524" i="11"/>
  <c r="U524" i="11"/>
  <c r="F524" i="11" s="1"/>
  <c r="K524" i="11"/>
  <c r="I524" i="11"/>
  <c r="E524" i="11"/>
  <c r="Z507" i="11"/>
  <c r="W507" i="11"/>
  <c r="O507" i="11"/>
  <c r="K507" i="11"/>
  <c r="V507" i="11" s="1"/>
  <c r="I507" i="11"/>
  <c r="U507" i="11" s="1"/>
  <c r="F507" i="11"/>
  <c r="E507" i="11"/>
  <c r="Z506" i="11"/>
  <c r="W506" i="11"/>
  <c r="O506" i="11"/>
  <c r="K506" i="11"/>
  <c r="V506" i="11" s="1"/>
  <c r="I506" i="11"/>
  <c r="U506" i="11" s="1"/>
  <c r="F506" i="11"/>
  <c r="E506" i="11"/>
  <c r="Z504" i="11"/>
  <c r="W504" i="11"/>
  <c r="O504" i="11"/>
  <c r="K504" i="11"/>
  <c r="V504" i="11" s="1"/>
  <c r="I504" i="11"/>
  <c r="U504" i="11" s="1"/>
  <c r="F504" i="11"/>
  <c r="E504" i="11"/>
  <c r="Z495" i="11"/>
  <c r="W495" i="11"/>
  <c r="O495" i="11"/>
  <c r="K495" i="11"/>
  <c r="V495" i="11" s="1"/>
  <c r="I495" i="11"/>
  <c r="U495" i="11" s="1"/>
  <c r="F495" i="11"/>
  <c r="E495" i="11"/>
  <c r="Z488" i="11"/>
  <c r="X488" i="11"/>
  <c r="W488" i="11"/>
  <c r="U488" i="11"/>
  <c r="O488" i="11"/>
  <c r="K488" i="11"/>
  <c r="I488" i="11"/>
  <c r="F488" i="11"/>
  <c r="E488" i="11"/>
  <c r="Z487" i="11"/>
  <c r="X487" i="11"/>
  <c r="W487" i="11"/>
  <c r="U487" i="11"/>
  <c r="O487" i="11"/>
  <c r="K487" i="11"/>
  <c r="I487" i="11"/>
  <c r="F487" i="11"/>
  <c r="E487" i="11"/>
  <c r="Z486" i="11"/>
  <c r="X486" i="11"/>
  <c r="W486" i="11"/>
  <c r="U486" i="11"/>
  <c r="O486" i="11"/>
  <c r="K486" i="11"/>
  <c r="I486" i="11"/>
  <c r="F486" i="11"/>
  <c r="E486" i="11"/>
  <c r="Z485" i="11"/>
  <c r="X485" i="11"/>
  <c r="W485" i="11"/>
  <c r="U485" i="11"/>
  <c r="O485" i="11"/>
  <c r="K485" i="11"/>
  <c r="I485" i="11"/>
  <c r="F485" i="11"/>
  <c r="E485" i="11"/>
  <c r="Z484" i="11"/>
  <c r="X484" i="11"/>
  <c r="W484" i="11"/>
  <c r="U484" i="11"/>
  <c r="O484" i="11"/>
  <c r="K484" i="11"/>
  <c r="I484" i="11"/>
  <c r="F484" i="11"/>
  <c r="E484" i="11"/>
  <c r="Z483" i="11"/>
  <c r="X483" i="11"/>
  <c r="W483" i="11"/>
  <c r="U483" i="11"/>
  <c r="O483" i="11"/>
  <c r="K483" i="11"/>
  <c r="I483" i="11"/>
  <c r="F483" i="11"/>
  <c r="E483" i="11"/>
  <c r="Z479" i="11"/>
  <c r="X479" i="11"/>
  <c r="W479" i="11"/>
  <c r="U479" i="11"/>
  <c r="O479" i="11"/>
  <c r="K479" i="11"/>
  <c r="I479" i="11"/>
  <c r="F479" i="11"/>
  <c r="E479" i="11"/>
  <c r="Z478" i="11"/>
  <c r="X478" i="11"/>
  <c r="W478" i="11"/>
  <c r="U478" i="11"/>
  <c r="O478" i="11"/>
  <c r="K478" i="11"/>
  <c r="I478" i="11"/>
  <c r="F478" i="11"/>
  <c r="E478" i="11"/>
  <c r="Z477" i="11"/>
  <c r="X477" i="11"/>
  <c r="W477" i="11"/>
  <c r="U477" i="11"/>
  <c r="O477" i="11"/>
  <c r="K477" i="11"/>
  <c r="I477" i="11"/>
  <c r="F477" i="11"/>
  <c r="E477" i="11"/>
  <c r="Z481" i="11"/>
  <c r="X481" i="11"/>
  <c r="W481" i="11"/>
  <c r="U481" i="11"/>
  <c r="O481" i="11"/>
  <c r="K481" i="11"/>
  <c r="I481" i="11"/>
  <c r="F481" i="11"/>
  <c r="E481" i="11"/>
  <c r="Z480" i="11"/>
  <c r="X480" i="11"/>
  <c r="W480" i="11"/>
  <c r="U480" i="11"/>
  <c r="O480" i="11"/>
  <c r="K480" i="11"/>
  <c r="I480" i="11"/>
  <c r="F480" i="11"/>
  <c r="E480" i="11"/>
  <c r="Z475" i="11"/>
  <c r="X475" i="11"/>
  <c r="W475" i="11"/>
  <c r="U475" i="11"/>
  <c r="O475" i="11"/>
  <c r="K475" i="11"/>
  <c r="I475" i="11"/>
  <c r="F475" i="11"/>
  <c r="E475" i="11"/>
  <c r="Z463" i="11"/>
  <c r="X463" i="11"/>
  <c r="W463" i="11"/>
  <c r="U463" i="11"/>
  <c r="O463" i="11"/>
  <c r="K463" i="11"/>
  <c r="I463" i="11"/>
  <c r="F463" i="11"/>
  <c r="E463" i="11"/>
  <c r="Z462" i="11"/>
  <c r="X462" i="11"/>
  <c r="W462" i="11"/>
  <c r="U462" i="11"/>
  <c r="O462" i="11"/>
  <c r="K462" i="11"/>
  <c r="I462" i="11"/>
  <c r="F462" i="11"/>
  <c r="E462" i="11"/>
  <c r="Z461" i="11"/>
  <c r="X461" i="11"/>
  <c r="W461" i="11"/>
  <c r="U461" i="11"/>
  <c r="O461" i="11"/>
  <c r="K461" i="11"/>
  <c r="I461" i="11"/>
  <c r="F461" i="11"/>
  <c r="E461" i="11"/>
  <c r="Z457" i="11"/>
  <c r="X457" i="11"/>
  <c r="W457" i="11"/>
  <c r="U457" i="11"/>
  <c r="O457" i="11"/>
  <c r="K457" i="11"/>
  <c r="I457" i="11"/>
  <c r="F457" i="11"/>
  <c r="E457" i="11"/>
  <c r="Z456" i="11"/>
  <c r="X456" i="11"/>
  <c r="W456" i="11"/>
  <c r="U456" i="11"/>
  <c r="O456" i="11"/>
  <c r="K456" i="11"/>
  <c r="I456" i="11"/>
  <c r="F456" i="11"/>
  <c r="E456" i="11"/>
  <c r="Z455" i="11"/>
  <c r="X455" i="11"/>
  <c r="W455" i="11"/>
  <c r="U455" i="11"/>
  <c r="O455" i="11"/>
  <c r="K455" i="11"/>
  <c r="I455" i="11"/>
  <c r="F455" i="11"/>
  <c r="E455" i="11"/>
  <c r="Z454" i="11"/>
  <c r="X454" i="11"/>
  <c r="W454" i="11"/>
  <c r="U454" i="11"/>
  <c r="O454" i="11"/>
  <c r="K454" i="11"/>
  <c r="I454" i="11"/>
  <c r="F454" i="11"/>
  <c r="E454" i="11"/>
  <c r="Z453" i="11"/>
  <c r="X453" i="11"/>
  <c r="W453" i="11"/>
  <c r="U453" i="11"/>
  <c r="O453" i="11"/>
  <c r="K453" i="11"/>
  <c r="I453" i="11"/>
  <c r="F453" i="11"/>
  <c r="E453" i="11"/>
  <c r="Z452" i="11"/>
  <c r="X452" i="11"/>
  <c r="W452" i="11"/>
  <c r="U452" i="11"/>
  <c r="O452" i="11"/>
  <c r="K452" i="11"/>
  <c r="I452" i="11"/>
  <c r="F452" i="11"/>
  <c r="E452" i="11"/>
  <c r="Z458" i="11"/>
  <c r="X458" i="11"/>
  <c r="W458" i="11"/>
  <c r="U458" i="11"/>
  <c r="O458" i="11"/>
  <c r="K458" i="11"/>
  <c r="I458" i="11"/>
  <c r="F458" i="11"/>
  <c r="E458" i="11"/>
  <c r="Z459" i="11"/>
  <c r="X459" i="11"/>
  <c r="W459" i="11"/>
  <c r="U459" i="11"/>
  <c r="O459" i="11"/>
  <c r="K459" i="11"/>
  <c r="I459" i="11"/>
  <c r="F459" i="11"/>
  <c r="E459" i="11"/>
  <c r="Z450" i="11"/>
  <c r="X450" i="11"/>
  <c r="W450" i="11"/>
  <c r="U450" i="11"/>
  <c r="O450" i="11"/>
  <c r="K450" i="11"/>
  <c r="I450" i="11"/>
  <c r="F450" i="11"/>
  <c r="E450" i="11"/>
  <c r="Z442" i="11"/>
  <c r="W442" i="11"/>
  <c r="O442" i="11"/>
  <c r="K442" i="11"/>
  <c r="V442" i="11" s="1"/>
  <c r="I442" i="11"/>
  <c r="U442" i="11" s="1"/>
  <c r="F442" i="11"/>
  <c r="E442" i="11"/>
  <c r="Z441" i="11"/>
  <c r="W441" i="11"/>
  <c r="O441" i="11"/>
  <c r="K441" i="11"/>
  <c r="V441" i="11" s="1"/>
  <c r="I441" i="11"/>
  <c r="U441" i="11" s="1"/>
  <c r="F441" i="11"/>
  <c r="E441" i="11"/>
  <c r="Z439" i="11"/>
  <c r="W439" i="11"/>
  <c r="O439" i="11"/>
  <c r="K439" i="11"/>
  <c r="V439" i="11" s="1"/>
  <c r="I439" i="11"/>
  <c r="U439" i="11" s="1"/>
  <c r="F439" i="11"/>
  <c r="E439" i="11"/>
  <c r="Z430" i="11"/>
  <c r="W430" i="11"/>
  <c r="O430" i="11"/>
  <c r="K430" i="11"/>
  <c r="V430" i="11" s="1"/>
  <c r="I430" i="11"/>
  <c r="U430" i="11" s="1"/>
  <c r="F430" i="11"/>
  <c r="E430" i="11"/>
  <c r="Z420" i="11"/>
  <c r="X420" i="11"/>
  <c r="W420" i="11"/>
  <c r="U420" i="11"/>
  <c r="O420" i="11"/>
  <c r="K420" i="11"/>
  <c r="I420" i="11"/>
  <c r="F420" i="11"/>
  <c r="E420" i="11"/>
  <c r="Z419" i="11"/>
  <c r="X419" i="11"/>
  <c r="W419" i="11"/>
  <c r="U419" i="11"/>
  <c r="O419" i="11"/>
  <c r="K419" i="11"/>
  <c r="I419" i="11"/>
  <c r="F419" i="11"/>
  <c r="E419" i="11"/>
  <c r="Z418" i="11"/>
  <c r="X418" i="11"/>
  <c r="W418" i="11"/>
  <c r="U418" i="11"/>
  <c r="O418" i="11"/>
  <c r="K418" i="11"/>
  <c r="I418" i="11"/>
  <c r="F418" i="11"/>
  <c r="E418" i="11"/>
  <c r="Z417" i="11"/>
  <c r="X417" i="11"/>
  <c r="W417" i="11"/>
  <c r="U417" i="11"/>
  <c r="O417" i="11"/>
  <c r="K417" i="11"/>
  <c r="I417" i="11"/>
  <c r="F417" i="11"/>
  <c r="E417" i="11"/>
  <c r="Z416" i="11"/>
  <c r="X416" i="11"/>
  <c r="W416" i="11"/>
  <c r="U416" i="11"/>
  <c r="O416" i="11"/>
  <c r="K416" i="11"/>
  <c r="I416" i="11"/>
  <c r="F416" i="11"/>
  <c r="E416" i="11"/>
  <c r="Z415" i="11"/>
  <c r="X415" i="11"/>
  <c r="W415" i="11"/>
  <c r="U415" i="11"/>
  <c r="O415" i="11"/>
  <c r="K415" i="11"/>
  <c r="I415" i="11"/>
  <c r="F415" i="11"/>
  <c r="E415" i="11"/>
  <c r="Z423" i="11"/>
  <c r="X423" i="11"/>
  <c r="W423" i="11"/>
  <c r="U423" i="11"/>
  <c r="O423" i="11"/>
  <c r="K423" i="11"/>
  <c r="I423" i="11"/>
  <c r="F423" i="11"/>
  <c r="E423" i="11"/>
  <c r="Z422" i="11"/>
  <c r="X422" i="11"/>
  <c r="W422" i="11"/>
  <c r="U422" i="11"/>
  <c r="O422" i="11"/>
  <c r="K422" i="11"/>
  <c r="I422" i="11"/>
  <c r="F422" i="11"/>
  <c r="E422" i="11"/>
  <c r="Z421" i="11"/>
  <c r="X421" i="11"/>
  <c r="W421" i="11"/>
  <c r="U421" i="11"/>
  <c r="O421" i="11"/>
  <c r="K421" i="11"/>
  <c r="I421" i="11"/>
  <c r="F421" i="11"/>
  <c r="E421" i="11"/>
  <c r="Z413" i="11"/>
  <c r="X413" i="11"/>
  <c r="W413" i="11"/>
  <c r="U413" i="11"/>
  <c r="O413" i="11"/>
  <c r="K413" i="11"/>
  <c r="I413" i="11"/>
  <c r="F413" i="11"/>
  <c r="E413" i="11"/>
  <c r="Z412" i="11"/>
  <c r="X412" i="11"/>
  <c r="W412" i="11"/>
  <c r="U412" i="11"/>
  <c r="O412" i="11"/>
  <c r="K412" i="11"/>
  <c r="I412" i="11"/>
  <c r="F412" i="11"/>
  <c r="E412" i="11"/>
  <c r="Z410" i="11"/>
  <c r="X410" i="11"/>
  <c r="W410" i="11"/>
  <c r="U410" i="11"/>
  <c r="O410" i="11"/>
  <c r="K410" i="11"/>
  <c r="I410" i="11"/>
  <c r="F410" i="11"/>
  <c r="E410" i="11"/>
  <c r="Z400" i="11"/>
  <c r="X400" i="11"/>
  <c r="W400" i="11"/>
  <c r="U400" i="11"/>
  <c r="O400" i="11"/>
  <c r="K400" i="11"/>
  <c r="I400" i="11"/>
  <c r="F400" i="11"/>
  <c r="E400" i="11"/>
  <c r="Z399" i="11"/>
  <c r="X399" i="11"/>
  <c r="W399" i="11"/>
  <c r="U399" i="11"/>
  <c r="O399" i="11"/>
  <c r="K399" i="11"/>
  <c r="I399" i="11"/>
  <c r="F399" i="11"/>
  <c r="E399" i="11"/>
  <c r="Z398" i="11"/>
  <c r="X398" i="11"/>
  <c r="W398" i="11"/>
  <c r="U398" i="11"/>
  <c r="O398" i="11"/>
  <c r="K398" i="11"/>
  <c r="I398" i="11"/>
  <c r="F398" i="11"/>
  <c r="E398" i="11"/>
  <c r="F401" i="11"/>
  <c r="Z403" i="11"/>
  <c r="X403" i="11"/>
  <c r="W403" i="11"/>
  <c r="U403" i="11"/>
  <c r="O403" i="11"/>
  <c r="K403" i="11"/>
  <c r="I403" i="11"/>
  <c r="F403" i="11"/>
  <c r="E403" i="11"/>
  <c r="Z402" i="11"/>
  <c r="X402" i="11"/>
  <c r="W402" i="11"/>
  <c r="U402" i="11"/>
  <c r="O402" i="11"/>
  <c r="K402" i="11"/>
  <c r="I402" i="11"/>
  <c r="F402" i="11"/>
  <c r="E402" i="11"/>
  <c r="Z401" i="11"/>
  <c r="X401" i="11"/>
  <c r="W401" i="11"/>
  <c r="U401" i="11"/>
  <c r="O401" i="11"/>
  <c r="K401" i="11"/>
  <c r="I401" i="11"/>
  <c r="E401" i="11"/>
  <c r="Z394" i="11"/>
  <c r="X394" i="11"/>
  <c r="W394" i="11"/>
  <c r="U394" i="11"/>
  <c r="O394" i="11"/>
  <c r="K394" i="11"/>
  <c r="I394" i="11"/>
  <c r="F394" i="11"/>
  <c r="E394" i="11"/>
  <c r="Z393" i="11"/>
  <c r="X393" i="11"/>
  <c r="W393" i="11"/>
  <c r="U393" i="11"/>
  <c r="O393" i="11"/>
  <c r="K393" i="11"/>
  <c r="I393" i="11"/>
  <c r="F393" i="11"/>
  <c r="E393" i="11"/>
  <c r="Z392" i="11"/>
  <c r="X392" i="11"/>
  <c r="W392" i="11"/>
  <c r="U392" i="11"/>
  <c r="O392" i="11"/>
  <c r="K392" i="11"/>
  <c r="I392" i="11"/>
  <c r="F392" i="11"/>
  <c r="E392" i="11"/>
  <c r="Z396" i="11"/>
  <c r="X396" i="11"/>
  <c r="W396" i="11"/>
  <c r="U396" i="11"/>
  <c r="O396" i="11"/>
  <c r="K396" i="11"/>
  <c r="I396" i="11"/>
  <c r="F396" i="11"/>
  <c r="E396" i="11"/>
  <c r="Z395" i="11"/>
  <c r="X395" i="11"/>
  <c r="W395" i="11"/>
  <c r="U395" i="11"/>
  <c r="O395" i="11"/>
  <c r="K395" i="11"/>
  <c r="I395" i="11"/>
  <c r="F395" i="11"/>
  <c r="E395" i="11"/>
  <c r="Z390" i="11"/>
  <c r="X390" i="11"/>
  <c r="W390" i="11"/>
  <c r="U390" i="11"/>
  <c r="O390" i="11"/>
  <c r="K390" i="11"/>
  <c r="I390" i="11"/>
  <c r="F390" i="11"/>
  <c r="E390" i="11"/>
  <c r="Z381" i="11"/>
  <c r="W381" i="11"/>
  <c r="O381" i="11"/>
  <c r="K381" i="11"/>
  <c r="V381" i="11" s="1"/>
  <c r="I381" i="11"/>
  <c r="U381" i="11" s="1"/>
  <c r="F381" i="11"/>
  <c r="E381" i="11"/>
  <c r="Z382" i="11"/>
  <c r="W382" i="11"/>
  <c r="O382" i="11"/>
  <c r="K382" i="11"/>
  <c r="V382" i="11" s="1"/>
  <c r="I382" i="11"/>
  <c r="U382" i="11" s="1"/>
  <c r="F382" i="11"/>
  <c r="E382" i="11"/>
  <c r="Z379" i="11"/>
  <c r="W379" i="11"/>
  <c r="O379" i="11"/>
  <c r="K379" i="11"/>
  <c r="V379" i="11" s="1"/>
  <c r="I379" i="11"/>
  <c r="U379" i="11" s="1"/>
  <c r="F379" i="11"/>
  <c r="E379" i="11"/>
  <c r="Z370" i="11"/>
  <c r="W370" i="11"/>
  <c r="O370" i="11"/>
  <c r="K370" i="11"/>
  <c r="V370" i="11" s="1"/>
  <c r="I370" i="11"/>
  <c r="U370" i="11" s="1"/>
  <c r="F370" i="11"/>
  <c r="E370" i="11"/>
  <c r="Z363" i="11"/>
  <c r="X363" i="11"/>
  <c r="W363" i="11"/>
  <c r="U363" i="11"/>
  <c r="O363" i="11"/>
  <c r="K363" i="11"/>
  <c r="I363" i="11"/>
  <c r="F363" i="11"/>
  <c r="E363" i="11"/>
  <c r="Z362" i="11"/>
  <c r="X362" i="11"/>
  <c r="W362" i="11"/>
  <c r="U362" i="11"/>
  <c r="O362" i="11"/>
  <c r="K362" i="11"/>
  <c r="I362" i="11"/>
  <c r="F362" i="11"/>
  <c r="E362" i="11"/>
  <c r="Z361" i="11"/>
  <c r="X361" i="11"/>
  <c r="W361" i="11"/>
  <c r="U361" i="11"/>
  <c r="O361" i="11"/>
  <c r="K361" i="11"/>
  <c r="I361" i="11"/>
  <c r="F361" i="11"/>
  <c r="E361" i="11"/>
  <c r="Z360" i="11"/>
  <c r="X360" i="11"/>
  <c r="W360" i="11"/>
  <c r="U360" i="11"/>
  <c r="O360" i="11"/>
  <c r="K360" i="11"/>
  <c r="I360" i="11"/>
  <c r="F360" i="11"/>
  <c r="E360" i="11"/>
  <c r="Z359" i="11"/>
  <c r="X359" i="11"/>
  <c r="W359" i="11"/>
  <c r="U359" i="11"/>
  <c r="O359" i="11"/>
  <c r="K359" i="11"/>
  <c r="I359" i="11"/>
  <c r="F359" i="11"/>
  <c r="E359" i="11"/>
  <c r="Z358" i="11"/>
  <c r="X358" i="11"/>
  <c r="W358" i="11"/>
  <c r="U358" i="11"/>
  <c r="O358" i="11"/>
  <c r="K358" i="11"/>
  <c r="I358" i="11"/>
  <c r="F358" i="11"/>
  <c r="E358" i="11"/>
  <c r="Z354" i="11"/>
  <c r="X354" i="11"/>
  <c r="W354" i="11"/>
  <c r="U354" i="11"/>
  <c r="O354" i="11"/>
  <c r="K354" i="11"/>
  <c r="I354" i="11"/>
  <c r="F354" i="11"/>
  <c r="E354" i="11"/>
  <c r="Z353" i="11"/>
  <c r="X353" i="11"/>
  <c r="W353" i="11"/>
  <c r="U353" i="11"/>
  <c r="O353" i="11"/>
  <c r="K353" i="11"/>
  <c r="I353" i="11"/>
  <c r="F353" i="11"/>
  <c r="E353" i="11"/>
  <c r="Z352" i="11"/>
  <c r="X352" i="11"/>
  <c r="W352" i="11"/>
  <c r="U352" i="11"/>
  <c r="O352" i="11"/>
  <c r="K352" i="11"/>
  <c r="I352" i="11"/>
  <c r="F352" i="11"/>
  <c r="E352" i="11"/>
  <c r="Z356" i="11"/>
  <c r="X356" i="11"/>
  <c r="W356" i="11"/>
  <c r="U356" i="11"/>
  <c r="O356" i="11"/>
  <c r="K356" i="11"/>
  <c r="I356" i="11"/>
  <c r="F356" i="11"/>
  <c r="E356" i="11"/>
  <c r="Z355" i="11"/>
  <c r="X355" i="11"/>
  <c r="W355" i="11"/>
  <c r="U355" i="11"/>
  <c r="O355" i="11"/>
  <c r="K355" i="11"/>
  <c r="I355" i="11"/>
  <c r="F355" i="11"/>
  <c r="E355" i="11"/>
  <c r="Z350" i="11"/>
  <c r="X350" i="11"/>
  <c r="W350" i="11"/>
  <c r="U350" i="11"/>
  <c r="O350" i="11"/>
  <c r="K350" i="11"/>
  <c r="I350" i="11"/>
  <c r="F350" i="11"/>
  <c r="E350" i="11"/>
  <c r="Z343" i="11"/>
  <c r="X343" i="11"/>
  <c r="W343" i="11"/>
  <c r="U343" i="11"/>
  <c r="O343" i="11"/>
  <c r="K343" i="11"/>
  <c r="I343" i="11"/>
  <c r="F343" i="11"/>
  <c r="E343" i="11"/>
  <c r="Z342" i="11"/>
  <c r="X342" i="11"/>
  <c r="W342" i="11"/>
  <c r="U342" i="11"/>
  <c r="O342" i="11"/>
  <c r="K342" i="11"/>
  <c r="I342" i="11"/>
  <c r="F342" i="11"/>
  <c r="E342" i="11"/>
  <c r="Z341" i="11"/>
  <c r="X341" i="11"/>
  <c r="W341" i="11"/>
  <c r="U341" i="11"/>
  <c r="O341" i="11"/>
  <c r="K341" i="11"/>
  <c r="I341" i="11"/>
  <c r="F341" i="11"/>
  <c r="E341" i="11"/>
  <c r="Z340" i="11"/>
  <c r="X340" i="11"/>
  <c r="W340" i="11"/>
  <c r="U340" i="11"/>
  <c r="O340" i="11"/>
  <c r="K340" i="11"/>
  <c r="I340" i="11"/>
  <c r="F340" i="11"/>
  <c r="E340" i="11"/>
  <c r="Z339" i="11"/>
  <c r="X339" i="11"/>
  <c r="W339" i="11"/>
  <c r="U339" i="11"/>
  <c r="O339" i="11"/>
  <c r="K339" i="11"/>
  <c r="I339" i="11"/>
  <c r="F339" i="11"/>
  <c r="E339" i="11"/>
  <c r="Z338" i="11"/>
  <c r="X338" i="11"/>
  <c r="W338" i="11"/>
  <c r="U338" i="11"/>
  <c r="O338" i="11"/>
  <c r="K338" i="11"/>
  <c r="I338" i="11"/>
  <c r="F338" i="11"/>
  <c r="E338" i="11"/>
  <c r="Z337" i="11"/>
  <c r="X337" i="11"/>
  <c r="W337" i="11"/>
  <c r="U337" i="11"/>
  <c r="O337" i="11"/>
  <c r="K337" i="11"/>
  <c r="I337" i="11"/>
  <c r="F337" i="11"/>
  <c r="E337" i="11"/>
  <c r="Z336" i="11"/>
  <c r="X336" i="11"/>
  <c r="W336" i="11"/>
  <c r="U336" i="11"/>
  <c r="O336" i="11"/>
  <c r="K336" i="11"/>
  <c r="I336" i="11"/>
  <c r="F336" i="11"/>
  <c r="E336" i="11"/>
  <c r="Z335" i="11"/>
  <c r="X335" i="11"/>
  <c r="W335" i="11"/>
  <c r="U335" i="11"/>
  <c r="O335" i="11"/>
  <c r="K335" i="11"/>
  <c r="I335" i="11"/>
  <c r="F335" i="11"/>
  <c r="E335" i="11"/>
  <c r="Z332" i="11"/>
  <c r="X332" i="11"/>
  <c r="W332" i="11"/>
  <c r="U332" i="11"/>
  <c r="O332" i="11"/>
  <c r="K332" i="11"/>
  <c r="I332" i="11"/>
  <c r="F332" i="11"/>
  <c r="E332" i="11"/>
  <c r="Z333" i="11"/>
  <c r="X333" i="11"/>
  <c r="W333" i="11"/>
  <c r="U333" i="11"/>
  <c r="O333" i="11"/>
  <c r="K333" i="11"/>
  <c r="I333" i="11"/>
  <c r="F333" i="11"/>
  <c r="E333" i="11"/>
  <c r="Z330" i="11"/>
  <c r="X330" i="11"/>
  <c r="W330" i="11"/>
  <c r="U330" i="11"/>
  <c r="O330" i="11"/>
  <c r="K330" i="11"/>
  <c r="I330" i="11"/>
  <c r="F330" i="11"/>
  <c r="E330" i="11"/>
  <c r="Z322" i="11"/>
  <c r="W322" i="11"/>
  <c r="O322" i="11"/>
  <c r="K322" i="11"/>
  <c r="V322" i="11" s="1"/>
  <c r="I322" i="11"/>
  <c r="U322" i="11" s="1"/>
  <c r="F322" i="11"/>
  <c r="E322" i="11"/>
  <c r="Z321" i="11"/>
  <c r="W321" i="11"/>
  <c r="O321" i="11"/>
  <c r="K321" i="11"/>
  <c r="V321" i="11" s="1"/>
  <c r="I321" i="11"/>
  <c r="U321" i="11" s="1"/>
  <c r="F321" i="11"/>
  <c r="E321" i="11"/>
  <c r="Z319" i="11"/>
  <c r="W319" i="11"/>
  <c r="O319" i="11"/>
  <c r="K319" i="11"/>
  <c r="V319" i="11" s="1"/>
  <c r="I319" i="11"/>
  <c r="U319" i="11" s="1"/>
  <c r="F319" i="11"/>
  <c r="E319" i="11"/>
  <c r="Z310" i="11"/>
  <c r="W310" i="11"/>
  <c r="O310" i="11"/>
  <c r="K310" i="11"/>
  <c r="V310" i="11" s="1"/>
  <c r="I310" i="11"/>
  <c r="U310" i="11" s="1"/>
  <c r="F310" i="11"/>
  <c r="E310" i="11"/>
  <c r="Z303" i="11"/>
  <c r="X303" i="11"/>
  <c r="W303" i="11"/>
  <c r="U303" i="11"/>
  <c r="O303" i="11"/>
  <c r="K303" i="11"/>
  <c r="I303" i="11"/>
  <c r="F303" i="11"/>
  <c r="E303" i="11"/>
  <c r="Z302" i="11"/>
  <c r="X302" i="11"/>
  <c r="W302" i="11"/>
  <c r="U302" i="11"/>
  <c r="O302" i="11"/>
  <c r="K302" i="11"/>
  <c r="I302" i="11"/>
  <c r="F302" i="11"/>
  <c r="E302" i="11"/>
  <c r="Z301" i="11"/>
  <c r="X301" i="11"/>
  <c r="W301" i="11"/>
  <c r="U301" i="11"/>
  <c r="O301" i="11"/>
  <c r="K301" i="11"/>
  <c r="I301" i="11"/>
  <c r="F301" i="11"/>
  <c r="E301" i="11"/>
  <c r="Z300" i="11"/>
  <c r="X300" i="11"/>
  <c r="W300" i="11"/>
  <c r="U300" i="11"/>
  <c r="O300" i="11"/>
  <c r="K300" i="11"/>
  <c r="I300" i="11"/>
  <c r="F300" i="11"/>
  <c r="E300" i="11"/>
  <c r="Z299" i="11"/>
  <c r="X299" i="11"/>
  <c r="W299" i="11"/>
  <c r="U299" i="11"/>
  <c r="O299" i="11"/>
  <c r="K299" i="11"/>
  <c r="I299" i="11"/>
  <c r="F299" i="11"/>
  <c r="E299" i="11"/>
  <c r="Z298" i="11"/>
  <c r="X298" i="11"/>
  <c r="W298" i="11"/>
  <c r="U298" i="11"/>
  <c r="O298" i="11"/>
  <c r="K298" i="11"/>
  <c r="I298" i="11"/>
  <c r="F298" i="11"/>
  <c r="E298" i="11"/>
  <c r="Z297" i="11"/>
  <c r="X297" i="11"/>
  <c r="W297" i="11"/>
  <c r="U297" i="11"/>
  <c r="O297" i="11"/>
  <c r="K297" i="11"/>
  <c r="I297" i="11"/>
  <c r="F297" i="11"/>
  <c r="E297" i="11"/>
  <c r="Z296" i="11"/>
  <c r="X296" i="11"/>
  <c r="W296" i="11"/>
  <c r="U296" i="11"/>
  <c r="O296" i="11"/>
  <c r="K296" i="11"/>
  <c r="I296" i="11"/>
  <c r="F296" i="11"/>
  <c r="E296" i="11"/>
  <c r="Z295" i="11"/>
  <c r="X295" i="11"/>
  <c r="W295" i="11"/>
  <c r="U295" i="11"/>
  <c r="O295" i="11"/>
  <c r="K295" i="11"/>
  <c r="I295" i="11"/>
  <c r="F295" i="11"/>
  <c r="E295" i="11"/>
  <c r="Z292" i="11"/>
  <c r="X292" i="11"/>
  <c r="W292" i="11"/>
  <c r="U292" i="11"/>
  <c r="O292" i="11"/>
  <c r="K292" i="11"/>
  <c r="I292" i="11"/>
  <c r="F292" i="11"/>
  <c r="E292" i="11"/>
  <c r="Z293" i="11"/>
  <c r="X293" i="11"/>
  <c r="W293" i="11"/>
  <c r="U293" i="11"/>
  <c r="O293" i="11"/>
  <c r="K293" i="11"/>
  <c r="I293" i="11"/>
  <c r="F293" i="11"/>
  <c r="E293" i="11"/>
  <c r="Z290" i="11"/>
  <c r="X290" i="11"/>
  <c r="W290" i="11"/>
  <c r="U290" i="11"/>
  <c r="O290" i="11"/>
  <c r="K290" i="11"/>
  <c r="I290" i="11"/>
  <c r="F290" i="11"/>
  <c r="E290" i="11"/>
  <c r="Z283" i="11"/>
  <c r="X283" i="11"/>
  <c r="W283" i="11"/>
  <c r="U283" i="11"/>
  <c r="O283" i="11"/>
  <c r="K283" i="11"/>
  <c r="I283" i="11"/>
  <c r="F283" i="11"/>
  <c r="E283" i="11"/>
  <c r="Z282" i="11"/>
  <c r="X282" i="11"/>
  <c r="W282" i="11"/>
  <c r="U282" i="11"/>
  <c r="O282" i="11"/>
  <c r="K282" i="11"/>
  <c r="I282" i="11"/>
  <c r="F282" i="11"/>
  <c r="E282" i="11"/>
  <c r="Z281" i="11"/>
  <c r="X281" i="11"/>
  <c r="W281" i="11"/>
  <c r="U281" i="11"/>
  <c r="O281" i="11"/>
  <c r="K281" i="11"/>
  <c r="I281" i="11"/>
  <c r="F281" i="11"/>
  <c r="E281" i="11"/>
  <c r="W280" i="11"/>
  <c r="U280" i="11"/>
  <c r="F280" i="11"/>
  <c r="W279" i="11"/>
  <c r="U279" i="11"/>
  <c r="F279" i="11"/>
  <c r="W278" i="11"/>
  <c r="U278" i="11"/>
  <c r="F278" i="11"/>
  <c r="E278" i="11"/>
  <c r="I278" i="11"/>
  <c r="K278" i="11"/>
  <c r="O278" i="11"/>
  <c r="X278" i="11"/>
  <c r="Z278" i="11"/>
  <c r="E279" i="11"/>
  <c r="I279" i="11"/>
  <c r="K279" i="11"/>
  <c r="O279" i="11"/>
  <c r="X279" i="11"/>
  <c r="Z279" i="11"/>
  <c r="E280" i="11"/>
  <c r="I280" i="11"/>
  <c r="K280" i="11"/>
  <c r="O280" i="11"/>
  <c r="X280" i="11"/>
  <c r="Z280" i="11"/>
  <c r="Z284" i="11"/>
  <c r="Z285" i="11"/>
  <c r="E286" i="11"/>
  <c r="F286" i="11"/>
  <c r="I286" i="11"/>
  <c r="K286" i="11"/>
  <c r="O286" i="11"/>
  <c r="U286" i="11"/>
  <c r="W286" i="11"/>
  <c r="X286" i="11"/>
  <c r="Z286" i="11"/>
  <c r="Z277" i="11"/>
  <c r="X277" i="11"/>
  <c r="W277" i="11"/>
  <c r="U277" i="11"/>
  <c r="O277" i="11"/>
  <c r="K277" i="11"/>
  <c r="I277" i="11"/>
  <c r="F277" i="11"/>
  <c r="E277" i="11"/>
  <c r="Z276" i="11"/>
  <c r="X276" i="11"/>
  <c r="W276" i="11"/>
  <c r="U276" i="11"/>
  <c r="O276" i="11"/>
  <c r="K276" i="11"/>
  <c r="I276" i="11"/>
  <c r="F276" i="11"/>
  <c r="E276" i="11"/>
  <c r="Z275" i="11"/>
  <c r="X275" i="11"/>
  <c r="W275" i="11"/>
  <c r="U275" i="11"/>
  <c r="O275" i="11"/>
  <c r="K275" i="11"/>
  <c r="I275" i="11"/>
  <c r="F275" i="11"/>
  <c r="E275" i="11"/>
  <c r="Z273" i="11"/>
  <c r="X273" i="11"/>
  <c r="W273" i="11"/>
  <c r="U273" i="11"/>
  <c r="O273" i="11"/>
  <c r="K273" i="11"/>
  <c r="I273" i="11"/>
  <c r="F273" i="11"/>
  <c r="E273" i="11"/>
  <c r="Z272" i="11"/>
  <c r="X272" i="11"/>
  <c r="W272" i="11"/>
  <c r="U272" i="11"/>
  <c r="O272" i="11"/>
  <c r="K272" i="11"/>
  <c r="I272" i="11"/>
  <c r="F272" i="11"/>
  <c r="E272" i="11"/>
  <c r="U271" i="11"/>
  <c r="Z270" i="11"/>
  <c r="X270" i="11"/>
  <c r="W270" i="11"/>
  <c r="U270" i="11"/>
  <c r="O270" i="11"/>
  <c r="K270" i="11"/>
  <c r="I270" i="11"/>
  <c r="F270" i="11"/>
  <c r="E270" i="11"/>
  <c r="Z262" i="11"/>
  <c r="W262" i="11"/>
  <c r="O262" i="11"/>
  <c r="K262" i="11"/>
  <c r="V262" i="11" s="1"/>
  <c r="I262" i="11"/>
  <c r="U262" i="11" s="1"/>
  <c r="F262" i="11"/>
  <c r="E262" i="11"/>
  <c r="Z261" i="11"/>
  <c r="W261" i="11"/>
  <c r="O261" i="11"/>
  <c r="K261" i="11"/>
  <c r="V261" i="11" s="1"/>
  <c r="I261" i="11"/>
  <c r="U261" i="11" s="1"/>
  <c r="F261" i="11"/>
  <c r="E261" i="11"/>
  <c r="W258" i="11"/>
  <c r="Z258" i="11"/>
  <c r="O258" i="11"/>
  <c r="K258" i="11"/>
  <c r="V258" i="11" s="1"/>
  <c r="I258" i="11"/>
  <c r="U258" i="11" s="1"/>
  <c r="F258" i="11"/>
  <c r="E258" i="11"/>
  <c r="E116" i="11"/>
  <c r="F116" i="11"/>
  <c r="I116" i="11"/>
  <c r="K116" i="11"/>
  <c r="O116" i="11"/>
  <c r="U116" i="11"/>
  <c r="W116" i="11"/>
  <c r="X116" i="11"/>
  <c r="Z116" i="11"/>
  <c r="E117" i="11"/>
  <c r="F117" i="11"/>
  <c r="I117" i="11"/>
  <c r="K117" i="11"/>
  <c r="O117" i="11"/>
  <c r="U117" i="11"/>
  <c r="W117" i="11"/>
  <c r="X117" i="11"/>
  <c r="Z117" i="11"/>
  <c r="E118" i="11"/>
  <c r="F118" i="11"/>
  <c r="I118" i="11"/>
  <c r="K118" i="11"/>
  <c r="O118" i="11"/>
  <c r="U118" i="11"/>
  <c r="W118" i="11"/>
  <c r="X118" i="11"/>
  <c r="Z118" i="11"/>
  <c r="Z115" i="11"/>
  <c r="U115" i="11"/>
  <c r="W115" i="11"/>
  <c r="X115" i="11"/>
  <c r="I115" i="11"/>
  <c r="K115" i="11"/>
  <c r="O115" i="11"/>
  <c r="E115" i="11"/>
  <c r="F115" i="11"/>
  <c r="Z114" i="11"/>
  <c r="U114" i="11"/>
  <c r="W114" i="11"/>
  <c r="X114" i="11"/>
  <c r="I114" i="11"/>
  <c r="K114" i="11"/>
  <c r="O114" i="11"/>
  <c r="E114" i="11"/>
  <c r="F114" i="11"/>
  <c r="Z112" i="11"/>
  <c r="U112" i="11"/>
  <c r="W112" i="11"/>
  <c r="X112" i="11"/>
  <c r="I112" i="11"/>
  <c r="K112" i="11"/>
  <c r="O112" i="11"/>
  <c r="E112" i="11"/>
  <c r="F112" i="11"/>
  <c r="E91" i="11"/>
  <c r="F91" i="11"/>
  <c r="I91" i="11"/>
  <c r="K91" i="11"/>
  <c r="O91" i="11"/>
  <c r="U91" i="11"/>
  <c r="W91" i="11"/>
  <c r="X91" i="11"/>
  <c r="Z91" i="11"/>
  <c r="E92" i="11"/>
  <c r="F92" i="11"/>
  <c r="I92" i="11"/>
  <c r="K92" i="11"/>
  <c r="O92" i="11"/>
  <c r="U92" i="11"/>
  <c r="W92" i="11"/>
  <c r="X92" i="11"/>
  <c r="Z92" i="11"/>
  <c r="E93" i="11"/>
  <c r="F93" i="11"/>
  <c r="I93" i="11"/>
  <c r="K93" i="11"/>
  <c r="O93" i="11"/>
  <c r="U93" i="11"/>
  <c r="W93" i="11"/>
  <c r="X93" i="11"/>
  <c r="Z93" i="11"/>
  <c r="Z90" i="11"/>
  <c r="U90" i="11"/>
  <c r="W90" i="11"/>
  <c r="X90" i="11"/>
  <c r="I90" i="11"/>
  <c r="K90" i="11"/>
  <c r="O90" i="11"/>
  <c r="E90" i="11"/>
  <c r="F90" i="11"/>
  <c r="Z89" i="11"/>
  <c r="U89" i="11"/>
  <c r="W89" i="11"/>
  <c r="X89" i="11"/>
  <c r="I89" i="11"/>
  <c r="K89" i="11"/>
  <c r="O89" i="11"/>
  <c r="E89" i="11"/>
  <c r="F89" i="11"/>
  <c r="Z87" i="11"/>
  <c r="U87" i="11"/>
  <c r="W87" i="11"/>
  <c r="X87" i="11"/>
  <c r="I87" i="11"/>
  <c r="K87" i="11"/>
  <c r="O87" i="11"/>
  <c r="E87" i="11"/>
  <c r="F87" i="11"/>
  <c r="Z73" i="11"/>
  <c r="W73" i="11"/>
  <c r="I73" i="11"/>
  <c r="U73" i="11" s="1"/>
  <c r="K73" i="11"/>
  <c r="V73" i="11" s="1"/>
  <c r="E73" i="11"/>
  <c r="F73" i="11"/>
  <c r="Z72" i="11"/>
  <c r="W72" i="11"/>
  <c r="I72" i="11"/>
  <c r="U72" i="11" s="1"/>
  <c r="K72" i="11"/>
  <c r="V72" i="11" s="1"/>
  <c r="E72" i="11"/>
  <c r="F72" i="11"/>
  <c r="Z70" i="11"/>
  <c r="W70" i="11"/>
  <c r="I70" i="11"/>
  <c r="U70" i="11" s="1"/>
  <c r="K70" i="11"/>
  <c r="V70" i="11" s="1"/>
  <c r="E70" i="11"/>
  <c r="F70" i="11"/>
  <c r="Z53" i="11"/>
  <c r="U53" i="11"/>
  <c r="W53" i="11"/>
  <c r="X53" i="11"/>
  <c r="I53" i="11"/>
  <c r="K53" i="11"/>
  <c r="E53" i="11"/>
  <c r="F53" i="11"/>
  <c r="Z52" i="11"/>
  <c r="U52" i="11"/>
  <c r="W52" i="11"/>
  <c r="X52" i="11"/>
  <c r="I52" i="11"/>
  <c r="K52" i="11"/>
  <c r="E52" i="11"/>
  <c r="F52" i="11"/>
  <c r="Z50" i="11"/>
  <c r="U50" i="11"/>
  <c r="W50" i="11"/>
  <c r="X50" i="11"/>
  <c r="I50" i="11"/>
  <c r="K50" i="11"/>
  <c r="E50" i="11"/>
  <c r="F50" i="11"/>
  <c r="Z25" i="11"/>
  <c r="U25" i="11"/>
  <c r="W25" i="11"/>
  <c r="X25" i="11"/>
  <c r="I25" i="11"/>
  <c r="K25" i="11"/>
  <c r="E25" i="11"/>
  <c r="F25" i="11"/>
  <c r="Z24" i="11"/>
  <c r="U24" i="11"/>
  <c r="W24" i="11"/>
  <c r="X24" i="11"/>
  <c r="I24" i="11"/>
  <c r="K24" i="11"/>
  <c r="E24" i="11"/>
  <c r="F24" i="11"/>
  <c r="Z22" i="11"/>
  <c r="U22" i="11"/>
  <c r="W22" i="11"/>
  <c r="X22" i="11"/>
  <c r="I22" i="11"/>
  <c r="K22" i="11"/>
  <c r="E22" i="11"/>
  <c r="F22" i="11"/>
  <c r="E23" i="11"/>
  <c r="F23" i="11"/>
  <c r="I23" i="11"/>
  <c r="K23" i="11"/>
  <c r="U23" i="11"/>
  <c r="W23" i="11"/>
  <c r="X23" i="11"/>
  <c r="Z23" i="11"/>
  <c r="E2901" i="11"/>
  <c r="F2901" i="11"/>
  <c r="I2901" i="11"/>
  <c r="K2901" i="11"/>
  <c r="O2901" i="11"/>
  <c r="U2901" i="11"/>
  <c r="W2901" i="11"/>
  <c r="X2901" i="11"/>
  <c r="Z2901" i="11"/>
  <c r="AA2901" i="11"/>
  <c r="E2902" i="11"/>
  <c r="F2902" i="11"/>
  <c r="I2902" i="11"/>
  <c r="K2902" i="11"/>
  <c r="O2902" i="11"/>
  <c r="U2902" i="11"/>
  <c r="W2902" i="11"/>
  <c r="X2902" i="11"/>
  <c r="Z2902" i="11"/>
  <c r="AA2902" i="11"/>
  <c r="E2903" i="11"/>
  <c r="F2903" i="11"/>
  <c r="I2903" i="11"/>
  <c r="K2903" i="11"/>
  <c r="O2903" i="11"/>
  <c r="U2903" i="11"/>
  <c r="W2903" i="11"/>
  <c r="X2903" i="11"/>
  <c r="Z2903" i="11"/>
  <c r="AA2903" i="11"/>
  <c r="E2898" i="11"/>
  <c r="F2898" i="11"/>
  <c r="I2898" i="11"/>
  <c r="K2898" i="11"/>
  <c r="O2898" i="11"/>
  <c r="U2898" i="11"/>
  <c r="W2898" i="11"/>
  <c r="X2898" i="11"/>
  <c r="Z2898" i="11"/>
  <c r="AA2898" i="11"/>
  <c r="E2899" i="11"/>
  <c r="F2899" i="11"/>
  <c r="I2899" i="11"/>
  <c r="K2899" i="11"/>
  <c r="O2899" i="11"/>
  <c r="U2899" i="11"/>
  <c r="W2899" i="11"/>
  <c r="X2899" i="11"/>
  <c r="Z2899" i="11"/>
  <c r="AA2899" i="11"/>
  <c r="E2900" i="11"/>
  <c r="F2900" i="11"/>
  <c r="I2900" i="11"/>
  <c r="K2900" i="11"/>
  <c r="O2900" i="11"/>
  <c r="U2900" i="11"/>
  <c r="W2900" i="11"/>
  <c r="X2900" i="11"/>
  <c r="Z2900" i="11"/>
  <c r="AA2900" i="11"/>
  <c r="E2895" i="11"/>
  <c r="F2895" i="11"/>
  <c r="I2895" i="11"/>
  <c r="K2895" i="11"/>
  <c r="O2895" i="11"/>
  <c r="U2895" i="11"/>
  <c r="W2895" i="11"/>
  <c r="X2895" i="11"/>
  <c r="Z2895" i="11"/>
  <c r="AA2895" i="11"/>
  <c r="E2896" i="11"/>
  <c r="F2896" i="11"/>
  <c r="I2896" i="11"/>
  <c r="K2896" i="11"/>
  <c r="O2896" i="11"/>
  <c r="U2896" i="11"/>
  <c r="W2896" i="11"/>
  <c r="X2896" i="11"/>
  <c r="Z2896" i="11"/>
  <c r="AA2896" i="11"/>
  <c r="E2897" i="11"/>
  <c r="F2897" i="11"/>
  <c r="I2897" i="11"/>
  <c r="K2897" i="11"/>
  <c r="O2897" i="11"/>
  <c r="U2897" i="11"/>
  <c r="W2897" i="11"/>
  <c r="X2897" i="11"/>
  <c r="Z2897" i="11"/>
  <c r="AA2897" i="11"/>
  <c r="Z2889" i="11"/>
  <c r="AA2889" i="11"/>
  <c r="U2889" i="11"/>
  <c r="W2889" i="11"/>
  <c r="X2889" i="11"/>
  <c r="I2889" i="11"/>
  <c r="K2889" i="11"/>
  <c r="O2889" i="11"/>
  <c r="E2889" i="11"/>
  <c r="F2889" i="11"/>
  <c r="Z2886" i="11"/>
  <c r="AA2886" i="11"/>
  <c r="U2886" i="11"/>
  <c r="W2886" i="11"/>
  <c r="X2886" i="11"/>
  <c r="I2886" i="11"/>
  <c r="K2886" i="11"/>
  <c r="O2886" i="11"/>
  <c r="E2886" i="11"/>
  <c r="F2886" i="11"/>
  <c r="Z2887" i="11"/>
  <c r="AA2887" i="11"/>
  <c r="U2887" i="11"/>
  <c r="W2887" i="11"/>
  <c r="X2887" i="11"/>
  <c r="I2887" i="11"/>
  <c r="K2887" i="11"/>
  <c r="O2887" i="11"/>
  <c r="E2887" i="11"/>
  <c r="F2887" i="11"/>
  <c r="E2921" i="11"/>
  <c r="F2921" i="11"/>
  <c r="I2921" i="11"/>
  <c r="K2921" i="11"/>
  <c r="O2921" i="11"/>
  <c r="U2921" i="11"/>
  <c r="W2921" i="11"/>
  <c r="X2921" i="11"/>
  <c r="Z2921" i="11"/>
  <c r="AA2921" i="11"/>
  <c r="E2922" i="11"/>
  <c r="F2922" i="11"/>
  <c r="I2922" i="11"/>
  <c r="K2922" i="11"/>
  <c r="O2922" i="11"/>
  <c r="U2922" i="11"/>
  <c r="W2922" i="11"/>
  <c r="X2922" i="11"/>
  <c r="Z2922" i="11"/>
  <c r="AA2922" i="11"/>
  <c r="E2923" i="11"/>
  <c r="F2923" i="11"/>
  <c r="I2923" i="11"/>
  <c r="K2923" i="11"/>
  <c r="O2923" i="11"/>
  <c r="U2923" i="11"/>
  <c r="W2923" i="11"/>
  <c r="X2923" i="11"/>
  <c r="Z2923" i="11"/>
  <c r="AA2923" i="11"/>
  <c r="E2918" i="11"/>
  <c r="F2918" i="11"/>
  <c r="I2918" i="11"/>
  <c r="K2918" i="11"/>
  <c r="O2918" i="11"/>
  <c r="U2918" i="11"/>
  <c r="W2918" i="11"/>
  <c r="X2918" i="11"/>
  <c r="Z2918" i="11"/>
  <c r="AA2918" i="11"/>
  <c r="E2919" i="11"/>
  <c r="F2919" i="11"/>
  <c r="I2919" i="11"/>
  <c r="K2919" i="11"/>
  <c r="O2919" i="11"/>
  <c r="U2919" i="11"/>
  <c r="W2919" i="11"/>
  <c r="X2919" i="11"/>
  <c r="Z2919" i="11"/>
  <c r="AA2919" i="11"/>
  <c r="E2920" i="11"/>
  <c r="F2920" i="11"/>
  <c r="I2920" i="11"/>
  <c r="K2920" i="11"/>
  <c r="O2920" i="11"/>
  <c r="U2920" i="11"/>
  <c r="W2920" i="11"/>
  <c r="X2920" i="11"/>
  <c r="Z2920" i="11"/>
  <c r="AA2920" i="11"/>
  <c r="E2915" i="11"/>
  <c r="F2915" i="11"/>
  <c r="I2915" i="11"/>
  <c r="K2915" i="11"/>
  <c r="O2915" i="11"/>
  <c r="U2915" i="11"/>
  <c r="W2915" i="11"/>
  <c r="X2915" i="11"/>
  <c r="Z2915" i="11"/>
  <c r="AA2915" i="11"/>
  <c r="E2916" i="11"/>
  <c r="F2916" i="11"/>
  <c r="I2916" i="11"/>
  <c r="K2916" i="11"/>
  <c r="O2916" i="11"/>
  <c r="U2916" i="11"/>
  <c r="W2916" i="11"/>
  <c r="X2916" i="11"/>
  <c r="Z2916" i="11"/>
  <c r="AA2916" i="11"/>
  <c r="E2917" i="11"/>
  <c r="F2917" i="11"/>
  <c r="I2917" i="11"/>
  <c r="K2917" i="11"/>
  <c r="O2917" i="11"/>
  <c r="U2917" i="11"/>
  <c r="W2917" i="11"/>
  <c r="X2917" i="11"/>
  <c r="Z2917" i="11"/>
  <c r="AA2917" i="11"/>
  <c r="Z2909" i="11"/>
  <c r="AA2909" i="11"/>
  <c r="U2909" i="11"/>
  <c r="W2909" i="11"/>
  <c r="X2909" i="11"/>
  <c r="I2909" i="11"/>
  <c r="K2909" i="11"/>
  <c r="O2909" i="11"/>
  <c r="E2909" i="11"/>
  <c r="F2909" i="11"/>
  <c r="Z2906" i="11"/>
  <c r="AA2906" i="11"/>
  <c r="U2906" i="11"/>
  <c r="W2906" i="11"/>
  <c r="X2906" i="11"/>
  <c r="I2906" i="11"/>
  <c r="K2906" i="11"/>
  <c r="O2906" i="11"/>
  <c r="E2906" i="11"/>
  <c r="F2906" i="11"/>
  <c r="Z2907" i="11"/>
  <c r="AA2907" i="11"/>
  <c r="U2907" i="11"/>
  <c r="W2907" i="11"/>
  <c r="X2907" i="11"/>
  <c r="I2907" i="11"/>
  <c r="K2907" i="11"/>
  <c r="O2907" i="11"/>
  <c r="E2907" i="11"/>
  <c r="F2907" i="11"/>
  <c r="Z2929" i="11"/>
  <c r="AA2929" i="11"/>
  <c r="W2929" i="11"/>
  <c r="I2929" i="11"/>
  <c r="U2929" i="11" s="1"/>
  <c r="K2929" i="11"/>
  <c r="V2929" i="11" s="1"/>
  <c r="O2929" i="11"/>
  <c r="E2929" i="11"/>
  <c r="F2929" i="11"/>
  <c r="Z2926" i="11"/>
  <c r="AA2926" i="11"/>
  <c r="W2926" i="11"/>
  <c r="I2926" i="11"/>
  <c r="U2926" i="11" s="1"/>
  <c r="K2926" i="11"/>
  <c r="V2926" i="11" s="1"/>
  <c r="O2926" i="11"/>
  <c r="E2926" i="11"/>
  <c r="F2926" i="11"/>
  <c r="Z2927" i="11"/>
  <c r="AA2927" i="11"/>
  <c r="W2927" i="11"/>
  <c r="I2927" i="11"/>
  <c r="U2927" i="11" s="1"/>
  <c r="K2927" i="11"/>
  <c r="V2927" i="11" s="1"/>
  <c r="O2927" i="11"/>
  <c r="E2927" i="11"/>
  <c r="F2927" i="11"/>
  <c r="E2961" i="11"/>
  <c r="F2961" i="11"/>
  <c r="I2961" i="11"/>
  <c r="K2961" i="11"/>
  <c r="O2961" i="11"/>
  <c r="U2961" i="11"/>
  <c r="W2961" i="11"/>
  <c r="X2961" i="11"/>
  <c r="Z2961" i="11"/>
  <c r="AA2961" i="11"/>
  <c r="E2962" i="11"/>
  <c r="F2962" i="11"/>
  <c r="I2962" i="11"/>
  <c r="K2962" i="11"/>
  <c r="O2962" i="11"/>
  <c r="U2962" i="11"/>
  <c r="W2962" i="11"/>
  <c r="X2962" i="11"/>
  <c r="Z2962" i="11"/>
  <c r="AA2962" i="11"/>
  <c r="E2963" i="11"/>
  <c r="F2963" i="11"/>
  <c r="I2963" i="11"/>
  <c r="K2963" i="11"/>
  <c r="O2963" i="11"/>
  <c r="U2963" i="11"/>
  <c r="W2963" i="11"/>
  <c r="X2963" i="11"/>
  <c r="Z2963" i="11"/>
  <c r="AA2963" i="11"/>
  <c r="F2958" i="11"/>
  <c r="U2958" i="11"/>
  <c r="W2958" i="11"/>
  <c r="F2959" i="11"/>
  <c r="U2959" i="11"/>
  <c r="W2959" i="11"/>
  <c r="F2960" i="11"/>
  <c r="U2960" i="11"/>
  <c r="W2960" i="11"/>
  <c r="E2958" i="11"/>
  <c r="I2958" i="11"/>
  <c r="K2958" i="11"/>
  <c r="O2958" i="11"/>
  <c r="X2958" i="11"/>
  <c r="Z2958" i="11"/>
  <c r="AA2958" i="11"/>
  <c r="E2959" i="11"/>
  <c r="I2959" i="11"/>
  <c r="K2959" i="11"/>
  <c r="O2959" i="11"/>
  <c r="X2959" i="11"/>
  <c r="Z2959" i="11"/>
  <c r="AA2959" i="11"/>
  <c r="E2960" i="11"/>
  <c r="I2960" i="11"/>
  <c r="K2960" i="11"/>
  <c r="O2960" i="11"/>
  <c r="X2960" i="11"/>
  <c r="Z2960" i="11"/>
  <c r="AA2960" i="11"/>
  <c r="E2955" i="11"/>
  <c r="F2955" i="11"/>
  <c r="I2955" i="11"/>
  <c r="K2955" i="11"/>
  <c r="O2955" i="11"/>
  <c r="U2955" i="11"/>
  <c r="W2955" i="11"/>
  <c r="X2955" i="11"/>
  <c r="Z2955" i="11"/>
  <c r="AA2955" i="11"/>
  <c r="E2956" i="11"/>
  <c r="F2956" i="11"/>
  <c r="I2956" i="11"/>
  <c r="K2956" i="11"/>
  <c r="O2956" i="11"/>
  <c r="U2956" i="11"/>
  <c r="W2956" i="11"/>
  <c r="X2956" i="11"/>
  <c r="Z2956" i="11"/>
  <c r="AA2956" i="11"/>
  <c r="E2957" i="11"/>
  <c r="F2957" i="11"/>
  <c r="I2957" i="11"/>
  <c r="K2957" i="11"/>
  <c r="O2957" i="11"/>
  <c r="U2957" i="11"/>
  <c r="W2957" i="11"/>
  <c r="X2957" i="11"/>
  <c r="Z2957" i="11"/>
  <c r="AA2957" i="11"/>
  <c r="Z2949" i="11"/>
  <c r="AA2949" i="11"/>
  <c r="U2949" i="11"/>
  <c r="W2949" i="11"/>
  <c r="X2949" i="11"/>
  <c r="I2949" i="11"/>
  <c r="K2949" i="11"/>
  <c r="O2949" i="11"/>
  <c r="E2949" i="11"/>
  <c r="F2949" i="11"/>
  <c r="Z2946" i="11"/>
  <c r="AA2946" i="11"/>
  <c r="U2946" i="11"/>
  <c r="W2946" i="11"/>
  <c r="X2946" i="11"/>
  <c r="I2946" i="11"/>
  <c r="K2946" i="11"/>
  <c r="O2946" i="11"/>
  <c r="E2946" i="11"/>
  <c r="F2946" i="11"/>
  <c r="Z2947" i="11"/>
  <c r="AA2947" i="11"/>
  <c r="U2947" i="11"/>
  <c r="W2947" i="11"/>
  <c r="X2947" i="11"/>
  <c r="I2947" i="11"/>
  <c r="K2947" i="11"/>
  <c r="O2947" i="11"/>
  <c r="E2947" i="11"/>
  <c r="F2947" i="11"/>
  <c r="Z2972" i="11"/>
  <c r="AA2972" i="11"/>
  <c r="U2972" i="11"/>
  <c r="W2972" i="11"/>
  <c r="X2972" i="11"/>
  <c r="I2972" i="11"/>
  <c r="K2972" i="11"/>
  <c r="O2972" i="11"/>
  <c r="E2972" i="11"/>
  <c r="F2972" i="11"/>
  <c r="Z2969" i="11"/>
  <c r="AA2969" i="11"/>
  <c r="U2969" i="11"/>
  <c r="W2969" i="11"/>
  <c r="X2969" i="11"/>
  <c r="I2969" i="11"/>
  <c r="K2969" i="11"/>
  <c r="O2969" i="11"/>
  <c r="E2969" i="11"/>
  <c r="F2969" i="11"/>
  <c r="Z2970" i="11"/>
  <c r="AA2970" i="11"/>
  <c r="U2970" i="11"/>
  <c r="W2970" i="11"/>
  <c r="X2970" i="11"/>
  <c r="I2970" i="11"/>
  <c r="K2970" i="11"/>
  <c r="O2970" i="11"/>
  <c r="E2970" i="11"/>
  <c r="F2970" i="11"/>
  <c r="Z2992" i="11"/>
  <c r="AA2992" i="11"/>
  <c r="W2992" i="11"/>
  <c r="I2992" i="11"/>
  <c r="K2992" i="11"/>
  <c r="V2992" i="11" s="1"/>
  <c r="O2992" i="11"/>
  <c r="E2992" i="11"/>
  <c r="F2992" i="11"/>
  <c r="Z2989" i="11"/>
  <c r="AA2989" i="11"/>
  <c r="W2989" i="11"/>
  <c r="I2989" i="11"/>
  <c r="U2989" i="11" s="1"/>
  <c r="K2989" i="11"/>
  <c r="V2989" i="11" s="1"/>
  <c r="O2989" i="11"/>
  <c r="E2989" i="11"/>
  <c r="F2989" i="11"/>
  <c r="E2990" i="11"/>
  <c r="F2990" i="11"/>
  <c r="I2990" i="11"/>
  <c r="U2990" i="11" s="1"/>
  <c r="K2990" i="11"/>
  <c r="V2990" i="11" s="1"/>
  <c r="O2990" i="11"/>
  <c r="W2990" i="11"/>
  <c r="Z2990" i="11"/>
  <c r="AA2990" i="11"/>
  <c r="Z2991" i="11"/>
  <c r="AA2991" i="11"/>
  <c r="W2991" i="11"/>
  <c r="I2991" i="11"/>
  <c r="U2991" i="11" s="1"/>
  <c r="K2991" i="11"/>
  <c r="V2991" i="11" s="1"/>
  <c r="O2991" i="11"/>
  <c r="E2991" i="11"/>
  <c r="F2991" i="11"/>
  <c r="E2984" i="11"/>
  <c r="F2984" i="11"/>
  <c r="I2984" i="11"/>
  <c r="K2984" i="11"/>
  <c r="O2984" i="11"/>
  <c r="U2984" i="11"/>
  <c r="W2984" i="11"/>
  <c r="X2984" i="11"/>
  <c r="Z2984" i="11"/>
  <c r="AA2984" i="11"/>
  <c r="E2985" i="11"/>
  <c r="F2985" i="11"/>
  <c r="I2985" i="11"/>
  <c r="K2985" i="11"/>
  <c r="O2985" i="11"/>
  <c r="U2985" i="11"/>
  <c r="W2985" i="11"/>
  <c r="X2985" i="11"/>
  <c r="Z2985" i="11"/>
  <c r="AA2985" i="11"/>
  <c r="E2986" i="11"/>
  <c r="F2986" i="11"/>
  <c r="I2986" i="11"/>
  <c r="K2986" i="11"/>
  <c r="O2986" i="11"/>
  <c r="U2986" i="11"/>
  <c r="W2986" i="11"/>
  <c r="X2986" i="11"/>
  <c r="Z2986" i="11"/>
  <c r="AA2986" i="11"/>
  <c r="F2981" i="11"/>
  <c r="U2981" i="11"/>
  <c r="W2981" i="11"/>
  <c r="F2982" i="11"/>
  <c r="U2982" i="11"/>
  <c r="W2982" i="11"/>
  <c r="F2983" i="11"/>
  <c r="U2983" i="11"/>
  <c r="W2983" i="11"/>
  <c r="E2981" i="11"/>
  <c r="I2981" i="11"/>
  <c r="K2981" i="11"/>
  <c r="O2981" i="11"/>
  <c r="X2981" i="11"/>
  <c r="Z2981" i="11"/>
  <c r="AA2981" i="11"/>
  <c r="E2982" i="11"/>
  <c r="I2982" i="11"/>
  <c r="K2982" i="11"/>
  <c r="O2982" i="11"/>
  <c r="X2982" i="11"/>
  <c r="Z2982" i="11"/>
  <c r="AA2982" i="11"/>
  <c r="E2983" i="11"/>
  <c r="I2983" i="11"/>
  <c r="K2983" i="11"/>
  <c r="O2983" i="11"/>
  <c r="X2983" i="11"/>
  <c r="Z2983" i="11"/>
  <c r="AA2983" i="11"/>
  <c r="E2978" i="11"/>
  <c r="F2978" i="11"/>
  <c r="I2978" i="11"/>
  <c r="K2978" i="11"/>
  <c r="O2978" i="11"/>
  <c r="U2978" i="11"/>
  <c r="W2978" i="11"/>
  <c r="X2978" i="11"/>
  <c r="Z2978" i="11"/>
  <c r="AA2978" i="11"/>
  <c r="E2979" i="11"/>
  <c r="F2979" i="11"/>
  <c r="I2979" i="11"/>
  <c r="K2979" i="11"/>
  <c r="O2979" i="11"/>
  <c r="U2979" i="11"/>
  <c r="W2979" i="11"/>
  <c r="X2979" i="11"/>
  <c r="Z2979" i="11"/>
  <c r="AA2979" i="11"/>
  <c r="E2980" i="11"/>
  <c r="F2980" i="11"/>
  <c r="I2980" i="11"/>
  <c r="K2980" i="11"/>
  <c r="O2980" i="11"/>
  <c r="U2980" i="11"/>
  <c r="W2980" i="11"/>
  <c r="X2980" i="11"/>
  <c r="Z2980" i="11"/>
  <c r="AA2980" i="11"/>
  <c r="E236" i="11"/>
  <c r="F236" i="11"/>
  <c r="I236" i="11"/>
  <c r="K236" i="11"/>
  <c r="O236" i="11"/>
  <c r="U236" i="11"/>
  <c r="W236" i="11"/>
  <c r="X236" i="11"/>
  <c r="Z236" i="11"/>
  <c r="E237" i="11"/>
  <c r="F237" i="11"/>
  <c r="I237" i="11"/>
  <c r="K237" i="11"/>
  <c r="O237" i="11"/>
  <c r="U237" i="11"/>
  <c r="W237" i="11"/>
  <c r="X237" i="11"/>
  <c r="Z237" i="11"/>
  <c r="E238" i="11"/>
  <c r="F238" i="11"/>
  <c r="I238" i="11"/>
  <c r="K238" i="11"/>
  <c r="O238" i="11"/>
  <c r="U238" i="11"/>
  <c r="W238" i="11"/>
  <c r="X238" i="11"/>
  <c r="Z238" i="11"/>
  <c r="F233" i="11"/>
  <c r="U233" i="11"/>
  <c r="W233" i="11"/>
  <c r="F234" i="11"/>
  <c r="U234" i="11"/>
  <c r="W234" i="11"/>
  <c r="F235" i="11"/>
  <c r="U235" i="11"/>
  <c r="W235" i="11"/>
  <c r="E233" i="11"/>
  <c r="I233" i="11"/>
  <c r="K233" i="11"/>
  <c r="O233" i="11"/>
  <c r="X233" i="11"/>
  <c r="Z233" i="11"/>
  <c r="E234" i="11"/>
  <c r="I234" i="11"/>
  <c r="K234" i="11"/>
  <c r="O234" i="11"/>
  <c r="X234" i="11"/>
  <c r="Z234" i="11"/>
  <c r="E235" i="11"/>
  <c r="I235" i="11"/>
  <c r="K235" i="11"/>
  <c r="O235" i="11"/>
  <c r="X235" i="11"/>
  <c r="Z235" i="11"/>
  <c r="E231" i="11"/>
  <c r="F231" i="11"/>
  <c r="I231" i="11"/>
  <c r="K231" i="11"/>
  <c r="O231" i="11"/>
  <c r="U231" i="11"/>
  <c r="W231" i="11"/>
  <c r="X231" i="11"/>
  <c r="Z231" i="11"/>
  <c r="E232" i="11"/>
  <c r="F232" i="11"/>
  <c r="I232" i="11"/>
  <c r="K232" i="11"/>
  <c r="O232" i="11"/>
  <c r="U232" i="11"/>
  <c r="W232" i="11"/>
  <c r="X232" i="11"/>
  <c r="Z232" i="11"/>
  <c r="Z229" i="11"/>
  <c r="U229" i="11"/>
  <c r="W229" i="11"/>
  <c r="X229" i="11"/>
  <c r="I229" i="11"/>
  <c r="K229" i="11"/>
  <c r="O229" i="11"/>
  <c r="E229" i="11"/>
  <c r="F229" i="11"/>
  <c r="E216" i="11"/>
  <c r="F216" i="11"/>
  <c r="I216" i="11"/>
  <c r="K216" i="11"/>
  <c r="O216" i="11"/>
  <c r="U216" i="11"/>
  <c r="W216" i="11"/>
  <c r="X216" i="11"/>
  <c r="Z216" i="11"/>
  <c r="E217" i="11"/>
  <c r="F217" i="11"/>
  <c r="I217" i="11"/>
  <c r="K217" i="11"/>
  <c r="O217" i="11"/>
  <c r="U217" i="11"/>
  <c r="W217" i="11"/>
  <c r="X217" i="11"/>
  <c r="Z217" i="11"/>
  <c r="E218" i="11"/>
  <c r="F218" i="11"/>
  <c r="I218" i="11"/>
  <c r="K218" i="11"/>
  <c r="O218" i="11"/>
  <c r="U218" i="11"/>
  <c r="W218" i="11"/>
  <c r="X218" i="11"/>
  <c r="Z218" i="11"/>
  <c r="E213" i="11"/>
  <c r="F213" i="11"/>
  <c r="I213" i="11"/>
  <c r="K213" i="11"/>
  <c r="O213" i="11"/>
  <c r="U213" i="11"/>
  <c r="W213" i="11"/>
  <c r="X213" i="11"/>
  <c r="Z213" i="11"/>
  <c r="E214" i="11"/>
  <c r="F214" i="11"/>
  <c r="I214" i="11"/>
  <c r="K214" i="11"/>
  <c r="O214" i="11"/>
  <c r="U214" i="11"/>
  <c r="W214" i="11"/>
  <c r="X214" i="11"/>
  <c r="Z214" i="11"/>
  <c r="E215" i="11"/>
  <c r="F215" i="11"/>
  <c r="I215" i="11"/>
  <c r="K215" i="11"/>
  <c r="O215" i="11"/>
  <c r="U215" i="11"/>
  <c r="W215" i="11"/>
  <c r="X215" i="11"/>
  <c r="Z215" i="11"/>
  <c r="E211" i="11"/>
  <c r="F211" i="11"/>
  <c r="I211" i="11"/>
  <c r="K211" i="11"/>
  <c r="O211" i="11"/>
  <c r="U211" i="11"/>
  <c r="W211" i="11"/>
  <c r="X211" i="11"/>
  <c r="Z211" i="11"/>
  <c r="E212" i="11"/>
  <c r="F212" i="11"/>
  <c r="I212" i="11"/>
  <c r="K212" i="11"/>
  <c r="O212" i="11"/>
  <c r="U212" i="11"/>
  <c r="W212" i="11"/>
  <c r="X212" i="11"/>
  <c r="Z212" i="11"/>
  <c r="Z209" i="11"/>
  <c r="U209" i="11"/>
  <c r="W209" i="11"/>
  <c r="X209" i="11"/>
  <c r="I209" i="11"/>
  <c r="K209" i="11"/>
  <c r="O209" i="11"/>
  <c r="E209" i="11"/>
  <c r="F209" i="11"/>
  <c r="E197" i="11"/>
  <c r="F197" i="11"/>
  <c r="I197" i="11"/>
  <c r="U197" i="11" s="1"/>
  <c r="K197" i="11"/>
  <c r="V197" i="11" s="1"/>
  <c r="O197" i="11"/>
  <c r="W197" i="11"/>
  <c r="Z197" i="11"/>
  <c r="E198" i="11"/>
  <c r="F198" i="11"/>
  <c r="I198" i="11"/>
  <c r="U198" i="11" s="1"/>
  <c r="K198" i="11"/>
  <c r="V198" i="11" s="1"/>
  <c r="O198" i="11"/>
  <c r="W198" i="11"/>
  <c r="Z198" i="11"/>
  <c r="Z195" i="11"/>
  <c r="W195" i="11"/>
  <c r="I195" i="11"/>
  <c r="U195" i="11" s="1"/>
  <c r="K195" i="11"/>
  <c r="V195" i="11" s="1"/>
  <c r="O195" i="11"/>
  <c r="E195" i="11"/>
  <c r="F195" i="11"/>
  <c r="E176" i="11"/>
  <c r="F176" i="11"/>
  <c r="I176" i="11"/>
  <c r="K176" i="11"/>
  <c r="O176" i="11"/>
  <c r="U176" i="11"/>
  <c r="W176" i="11"/>
  <c r="X176" i="11"/>
  <c r="Z176" i="11"/>
  <c r="E177" i="11"/>
  <c r="F177" i="11"/>
  <c r="I177" i="11"/>
  <c r="K177" i="11"/>
  <c r="O177" i="11"/>
  <c r="U177" i="11"/>
  <c r="W177" i="11"/>
  <c r="X177" i="11"/>
  <c r="Z177" i="11"/>
  <c r="E178" i="11"/>
  <c r="F178" i="11"/>
  <c r="I178" i="11"/>
  <c r="K178" i="11"/>
  <c r="O178" i="11"/>
  <c r="U178" i="11"/>
  <c r="W178" i="11"/>
  <c r="X178" i="11"/>
  <c r="Z178" i="11"/>
  <c r="E173" i="11"/>
  <c r="F173" i="11"/>
  <c r="I173" i="11"/>
  <c r="K173" i="11"/>
  <c r="O173" i="11"/>
  <c r="U173" i="11"/>
  <c r="W173" i="11"/>
  <c r="X173" i="11"/>
  <c r="Z173" i="11"/>
  <c r="E174" i="11"/>
  <c r="F174" i="11"/>
  <c r="I174" i="11"/>
  <c r="K174" i="11"/>
  <c r="O174" i="11"/>
  <c r="U174" i="11"/>
  <c r="W174" i="11"/>
  <c r="X174" i="11"/>
  <c r="Z174" i="11"/>
  <c r="E175" i="11"/>
  <c r="F175" i="11"/>
  <c r="I175" i="11"/>
  <c r="K175" i="11"/>
  <c r="O175" i="11"/>
  <c r="U175" i="11"/>
  <c r="W175" i="11"/>
  <c r="X175" i="11"/>
  <c r="Z175" i="11"/>
  <c r="F171" i="11"/>
  <c r="U171" i="11"/>
  <c r="W171" i="11"/>
  <c r="F172" i="11"/>
  <c r="U172" i="11"/>
  <c r="W172" i="11"/>
  <c r="E171" i="11"/>
  <c r="I171" i="11"/>
  <c r="K171" i="11"/>
  <c r="O171" i="11"/>
  <c r="X171" i="11"/>
  <c r="Z171" i="11"/>
  <c r="E172" i="11"/>
  <c r="I172" i="11"/>
  <c r="K172" i="11"/>
  <c r="O172" i="11"/>
  <c r="X172" i="11"/>
  <c r="Z172" i="11"/>
  <c r="Z169" i="11"/>
  <c r="U169" i="11"/>
  <c r="W169" i="11"/>
  <c r="X169" i="11"/>
  <c r="I169" i="11"/>
  <c r="K169" i="11"/>
  <c r="O169" i="11"/>
  <c r="E169" i="11"/>
  <c r="F169" i="11"/>
  <c r="E156" i="11"/>
  <c r="F156" i="11"/>
  <c r="I156" i="11"/>
  <c r="K156" i="11"/>
  <c r="O156" i="11"/>
  <c r="U156" i="11"/>
  <c r="W156" i="11"/>
  <c r="X156" i="11"/>
  <c r="Z156" i="11"/>
  <c r="E157" i="11"/>
  <c r="F157" i="11"/>
  <c r="I157" i="11"/>
  <c r="K157" i="11"/>
  <c r="O157" i="11"/>
  <c r="U157" i="11"/>
  <c r="W157" i="11"/>
  <c r="X157" i="11"/>
  <c r="Z157" i="11"/>
  <c r="E158" i="11"/>
  <c r="F158" i="11"/>
  <c r="I158" i="11"/>
  <c r="K158" i="11"/>
  <c r="O158" i="11"/>
  <c r="U158" i="11"/>
  <c r="W158" i="11"/>
  <c r="X158" i="11"/>
  <c r="Z158" i="11"/>
  <c r="E153" i="11"/>
  <c r="F153" i="11"/>
  <c r="I153" i="11"/>
  <c r="K153" i="11"/>
  <c r="O153" i="11"/>
  <c r="U153" i="11"/>
  <c r="W153" i="11"/>
  <c r="X153" i="11"/>
  <c r="Z153" i="11"/>
  <c r="E154" i="11"/>
  <c r="F154" i="11"/>
  <c r="I154" i="11"/>
  <c r="K154" i="11"/>
  <c r="O154" i="11"/>
  <c r="U154" i="11"/>
  <c r="W154" i="11"/>
  <c r="X154" i="11"/>
  <c r="Z154" i="11"/>
  <c r="E155" i="11"/>
  <c r="F155" i="11"/>
  <c r="I155" i="11"/>
  <c r="K155" i="11"/>
  <c r="O155" i="11"/>
  <c r="U155" i="11"/>
  <c r="W155" i="11"/>
  <c r="X155" i="11"/>
  <c r="Z155" i="11"/>
  <c r="Z152" i="11"/>
  <c r="U152" i="11"/>
  <c r="W152" i="11"/>
  <c r="X152" i="11"/>
  <c r="I152" i="11"/>
  <c r="K152" i="11"/>
  <c r="O152" i="11"/>
  <c r="E152" i="11"/>
  <c r="F152" i="11"/>
  <c r="Z151" i="11"/>
  <c r="U151" i="11"/>
  <c r="W151" i="11"/>
  <c r="X151" i="11"/>
  <c r="I151" i="11"/>
  <c r="K151" i="11"/>
  <c r="O151" i="11"/>
  <c r="E151" i="11"/>
  <c r="F151" i="11"/>
  <c r="Z149" i="11"/>
  <c r="U149" i="11"/>
  <c r="W149" i="11"/>
  <c r="X149" i="11"/>
  <c r="I149" i="11"/>
  <c r="K149" i="11"/>
  <c r="O149" i="11"/>
  <c r="E149" i="11"/>
  <c r="F149" i="11"/>
  <c r="Z138" i="11"/>
  <c r="W138" i="11"/>
  <c r="I138" i="11"/>
  <c r="K138" i="11"/>
  <c r="V138" i="11" s="1"/>
  <c r="O138" i="11"/>
  <c r="E138" i="11"/>
  <c r="F138" i="11"/>
  <c r="Z137" i="11"/>
  <c r="W137" i="11"/>
  <c r="I137" i="11"/>
  <c r="U137" i="11" s="1"/>
  <c r="K137" i="11"/>
  <c r="V137" i="11" s="1"/>
  <c r="O137" i="11"/>
  <c r="E137" i="11"/>
  <c r="F137" i="11"/>
  <c r="Z135" i="11"/>
  <c r="W135" i="11"/>
  <c r="I135" i="11"/>
  <c r="U135" i="11" s="1"/>
  <c r="K135" i="11"/>
  <c r="V135" i="11" s="1"/>
  <c r="O135" i="11"/>
  <c r="E135" i="11"/>
  <c r="F135" i="11"/>
  <c r="E1018" i="11"/>
  <c r="F1018" i="11"/>
  <c r="I1018" i="11"/>
  <c r="K1018" i="11"/>
  <c r="U1018" i="11"/>
  <c r="W1018" i="11"/>
  <c r="X1018" i="11"/>
  <c r="Z1018" i="11"/>
  <c r="O2061" i="11"/>
  <c r="O2062" i="11"/>
  <c r="O2063" i="11"/>
  <c r="O2064" i="11"/>
  <c r="O2065" i="11"/>
  <c r="O2066" i="11"/>
  <c r="O2067" i="11"/>
  <c r="O2068" i="11"/>
  <c r="O2069" i="11"/>
  <c r="O2070" i="11"/>
  <c r="O2071" i="11"/>
  <c r="O2072" i="11"/>
  <c r="O2073" i="11"/>
  <c r="O2074" i="11"/>
  <c r="O2059" i="11"/>
  <c r="H389" i="15"/>
  <c r="H391" i="15"/>
  <c r="H392" i="15"/>
  <c r="H395" i="15"/>
  <c r="H397" i="15"/>
  <c r="H399" i="15"/>
  <c r="H401" i="15"/>
  <c r="Z3006" i="11"/>
  <c r="W3006" i="11"/>
  <c r="O3006" i="11"/>
  <c r="K3006" i="11"/>
  <c r="V3006" i="11" s="1"/>
  <c r="I3006" i="11"/>
  <c r="U3006" i="11" s="1"/>
  <c r="F3006" i="11"/>
  <c r="E3006" i="11"/>
  <c r="Z3005" i="11"/>
  <c r="W3005" i="11"/>
  <c r="O3005" i="11"/>
  <c r="K3005" i="11"/>
  <c r="V3005" i="11" s="1"/>
  <c r="I3005" i="11"/>
  <c r="U3005" i="11" s="1"/>
  <c r="F3005" i="11"/>
  <c r="E3005" i="11"/>
  <c r="Z3004" i="11"/>
  <c r="W3004" i="11"/>
  <c r="O3004" i="11"/>
  <c r="K3004" i="11"/>
  <c r="V3004" i="11" s="1"/>
  <c r="I3004" i="11"/>
  <c r="U3004" i="11" s="1"/>
  <c r="F3004" i="11"/>
  <c r="E3004" i="11"/>
  <c r="AA3003" i="11"/>
  <c r="Z3003" i="11"/>
  <c r="W3003" i="11"/>
  <c r="F3003" i="11" s="1"/>
  <c r="O3003" i="11"/>
  <c r="K3003" i="11"/>
  <c r="V3003" i="11" s="1"/>
  <c r="I3003" i="11"/>
  <c r="U3003" i="11" s="1"/>
  <c r="E3003" i="11"/>
  <c r="AA3002" i="11"/>
  <c r="Z3002" i="11"/>
  <c r="W3002" i="11"/>
  <c r="F3002" i="11" s="1"/>
  <c r="O3002" i="11"/>
  <c r="K3002" i="11"/>
  <c r="V3002" i="11" s="1"/>
  <c r="I3002" i="11"/>
  <c r="U3002" i="11" s="1"/>
  <c r="E3002" i="11"/>
  <c r="AA3001" i="11"/>
  <c r="Z3001" i="11"/>
  <c r="W3001" i="11"/>
  <c r="F3001" i="11" s="1"/>
  <c r="O3001" i="11"/>
  <c r="K3001" i="11"/>
  <c r="V3001" i="11" s="1"/>
  <c r="I3001" i="11"/>
  <c r="E3001" i="11"/>
  <c r="AA3000" i="11"/>
  <c r="Z3000" i="11"/>
  <c r="W3000" i="11"/>
  <c r="O3000" i="11"/>
  <c r="K3000" i="11"/>
  <c r="V3000" i="11" s="1"/>
  <c r="I3000" i="11"/>
  <c r="U3000" i="11" s="1"/>
  <c r="F3000" i="11"/>
  <c r="E3000" i="11"/>
  <c r="AA2999" i="11"/>
  <c r="Z2999" i="11"/>
  <c r="W2999" i="11"/>
  <c r="O2999" i="11"/>
  <c r="K2999" i="11"/>
  <c r="V2999" i="11" s="1"/>
  <c r="I2999" i="11"/>
  <c r="F2999" i="11"/>
  <c r="E2999" i="11"/>
  <c r="AA2998" i="11"/>
  <c r="Z2998" i="11"/>
  <c r="W2998" i="11"/>
  <c r="O2998" i="11"/>
  <c r="K2998" i="11"/>
  <c r="V2998" i="11" s="1"/>
  <c r="I2998" i="11"/>
  <c r="U2998" i="11" s="1"/>
  <c r="F2998" i="11"/>
  <c r="E2998" i="11"/>
  <c r="Z2943" i="11"/>
  <c r="W2943" i="11"/>
  <c r="O2943" i="11"/>
  <c r="K2943" i="11"/>
  <c r="V2943" i="11" s="1"/>
  <c r="I2943" i="11"/>
  <c r="U2943" i="11" s="1"/>
  <c r="F2943" i="11"/>
  <c r="E2943" i="11"/>
  <c r="Z2942" i="11"/>
  <c r="W2942" i="11"/>
  <c r="O2942" i="11"/>
  <c r="K2942" i="11"/>
  <c r="V2942" i="11" s="1"/>
  <c r="I2942" i="11"/>
  <c r="F2942" i="11"/>
  <c r="E2942" i="11"/>
  <c r="Z2941" i="11"/>
  <c r="W2941" i="11"/>
  <c r="O2941" i="11"/>
  <c r="K2941" i="11"/>
  <c r="V2941" i="11" s="1"/>
  <c r="I2941" i="11"/>
  <c r="U2941" i="11" s="1"/>
  <c r="F2941" i="11"/>
  <c r="E2941" i="11"/>
  <c r="AA2940" i="11"/>
  <c r="Z2940" i="11"/>
  <c r="W2940" i="11"/>
  <c r="F2940" i="11" s="1"/>
  <c r="O2940" i="11"/>
  <c r="K2940" i="11"/>
  <c r="V2940" i="11" s="1"/>
  <c r="I2940" i="11"/>
  <c r="E2940" i="11"/>
  <c r="AA2939" i="11"/>
  <c r="Z2939" i="11"/>
  <c r="W2939" i="11"/>
  <c r="F2939" i="11" s="1"/>
  <c r="O2939" i="11"/>
  <c r="K2939" i="11"/>
  <c r="V2939" i="11" s="1"/>
  <c r="I2939" i="11"/>
  <c r="U2939" i="11" s="1"/>
  <c r="E2939" i="11"/>
  <c r="AA2938" i="11"/>
  <c r="Z2938" i="11"/>
  <c r="W2938" i="11"/>
  <c r="F2938" i="11" s="1"/>
  <c r="O2938" i="11"/>
  <c r="K2938" i="11"/>
  <c r="V2938" i="11" s="1"/>
  <c r="I2938" i="11"/>
  <c r="E2938" i="11"/>
  <c r="AA2937" i="11"/>
  <c r="Z2937" i="11"/>
  <c r="W2937" i="11"/>
  <c r="O2937" i="11"/>
  <c r="K2937" i="11"/>
  <c r="V2937" i="11" s="1"/>
  <c r="I2937" i="11"/>
  <c r="U2937" i="11" s="1"/>
  <c r="F2937" i="11"/>
  <c r="E2937" i="11"/>
  <c r="AA2936" i="11"/>
  <c r="Z2936" i="11"/>
  <c r="W2936" i="11"/>
  <c r="O2936" i="11"/>
  <c r="K2936" i="11"/>
  <c r="V2936" i="11" s="1"/>
  <c r="I2936" i="11"/>
  <c r="F2936" i="11"/>
  <c r="E2936" i="11"/>
  <c r="AA2935" i="11"/>
  <c r="Z2935" i="11"/>
  <c r="W2935" i="11"/>
  <c r="O2935" i="11"/>
  <c r="K2935" i="11"/>
  <c r="V2935" i="11" s="1"/>
  <c r="I2935" i="11"/>
  <c r="U2935" i="11" s="1"/>
  <c r="F2935" i="11"/>
  <c r="E2935" i="11"/>
  <c r="Z2883" i="11"/>
  <c r="W2883" i="11"/>
  <c r="O2883" i="11"/>
  <c r="K2883" i="11"/>
  <c r="V2883" i="11" s="1"/>
  <c r="I2883" i="11"/>
  <c r="U2883" i="11" s="1"/>
  <c r="F2883" i="11"/>
  <c r="E2883" i="11"/>
  <c r="Z2882" i="11"/>
  <c r="W2882" i="11"/>
  <c r="O2882" i="11"/>
  <c r="K2882" i="11"/>
  <c r="V2882" i="11" s="1"/>
  <c r="I2882" i="11"/>
  <c r="F2882" i="11"/>
  <c r="E2882" i="11"/>
  <c r="Z2881" i="11"/>
  <c r="W2881" i="11"/>
  <c r="O2881" i="11"/>
  <c r="K2881" i="11"/>
  <c r="V2881" i="11" s="1"/>
  <c r="I2881" i="11"/>
  <c r="U2881" i="11" s="1"/>
  <c r="F2881" i="11"/>
  <c r="E2881" i="11"/>
  <c r="AA2880" i="11"/>
  <c r="Z2880" i="11"/>
  <c r="W2880" i="11"/>
  <c r="F2880" i="11" s="1"/>
  <c r="O2880" i="11"/>
  <c r="K2880" i="11"/>
  <c r="V2880" i="11" s="1"/>
  <c r="I2880" i="11"/>
  <c r="E2880" i="11"/>
  <c r="AA2879" i="11"/>
  <c r="Z2879" i="11"/>
  <c r="W2879" i="11"/>
  <c r="F2879" i="11" s="1"/>
  <c r="O2879" i="11"/>
  <c r="K2879" i="11"/>
  <c r="V2879" i="11" s="1"/>
  <c r="I2879" i="11"/>
  <c r="U2879" i="11" s="1"/>
  <c r="E2879" i="11"/>
  <c r="AA2878" i="11"/>
  <c r="Z2878" i="11"/>
  <c r="W2878" i="11"/>
  <c r="F2878" i="11" s="1"/>
  <c r="O2878" i="11"/>
  <c r="K2878" i="11"/>
  <c r="V2878" i="11" s="1"/>
  <c r="I2878" i="11"/>
  <c r="E2878" i="11"/>
  <c r="AA2877" i="11"/>
  <c r="Z2877" i="11"/>
  <c r="W2877" i="11"/>
  <c r="O2877" i="11"/>
  <c r="K2877" i="11"/>
  <c r="V2877" i="11" s="1"/>
  <c r="I2877" i="11"/>
  <c r="U2877" i="11" s="1"/>
  <c r="F2877" i="11"/>
  <c r="E2877" i="11"/>
  <c r="AA2876" i="11"/>
  <c r="Z2876" i="11"/>
  <c r="W2876" i="11"/>
  <c r="O2876" i="11"/>
  <c r="K2876" i="11"/>
  <c r="V2876" i="11" s="1"/>
  <c r="I2876" i="11"/>
  <c r="F2876" i="11"/>
  <c r="E2876" i="11"/>
  <c r="AA2875" i="11"/>
  <c r="Z2875" i="11"/>
  <c r="W2875" i="11"/>
  <c r="O2875" i="11"/>
  <c r="K2875" i="11"/>
  <c r="V2875" i="11" s="1"/>
  <c r="I2875" i="11"/>
  <c r="U2875" i="11" s="1"/>
  <c r="F2875" i="11"/>
  <c r="E2875" i="11"/>
  <c r="Z2823" i="11"/>
  <c r="W2823" i="11"/>
  <c r="O2823" i="11"/>
  <c r="K2823" i="11"/>
  <c r="V2823" i="11" s="1"/>
  <c r="I2823" i="11"/>
  <c r="U2823" i="11" s="1"/>
  <c r="F2823" i="11"/>
  <c r="E2823" i="11"/>
  <c r="Z2822" i="11"/>
  <c r="W2822" i="11"/>
  <c r="O2822" i="11"/>
  <c r="K2822" i="11"/>
  <c r="V2822" i="11" s="1"/>
  <c r="I2822" i="11"/>
  <c r="F2822" i="11"/>
  <c r="E2822" i="11"/>
  <c r="Z2821" i="11"/>
  <c r="W2821" i="11"/>
  <c r="O2821" i="11"/>
  <c r="K2821" i="11"/>
  <c r="V2821" i="11" s="1"/>
  <c r="I2821" i="11"/>
  <c r="U2821" i="11" s="1"/>
  <c r="F2821" i="11"/>
  <c r="E2821" i="11"/>
  <c r="AA2820" i="11"/>
  <c r="Z2820" i="11"/>
  <c r="W2820" i="11"/>
  <c r="F2820" i="11" s="1"/>
  <c r="O2820" i="11"/>
  <c r="K2820" i="11"/>
  <c r="V2820" i="11" s="1"/>
  <c r="I2820" i="11"/>
  <c r="E2820" i="11"/>
  <c r="AA2819" i="11"/>
  <c r="Z2819" i="11"/>
  <c r="W2819" i="11"/>
  <c r="F2819" i="11" s="1"/>
  <c r="O2819" i="11"/>
  <c r="K2819" i="11"/>
  <c r="V2819" i="11" s="1"/>
  <c r="I2819" i="11"/>
  <c r="U2819" i="11" s="1"/>
  <c r="E2819" i="11"/>
  <c r="AA2818" i="11"/>
  <c r="Z2818" i="11"/>
  <c r="W2818" i="11"/>
  <c r="F2818" i="11" s="1"/>
  <c r="O2818" i="11"/>
  <c r="K2818" i="11"/>
  <c r="V2818" i="11" s="1"/>
  <c r="I2818" i="11"/>
  <c r="E2818" i="11"/>
  <c r="AA2817" i="11"/>
  <c r="Z2817" i="11"/>
  <c r="W2817" i="11"/>
  <c r="O2817" i="11"/>
  <c r="K2817" i="11"/>
  <c r="V2817" i="11" s="1"/>
  <c r="I2817" i="11"/>
  <c r="U2817" i="11" s="1"/>
  <c r="F2817" i="11"/>
  <c r="E2817" i="11"/>
  <c r="AA2816" i="11"/>
  <c r="Z2816" i="11"/>
  <c r="W2816" i="11"/>
  <c r="O2816" i="11"/>
  <c r="K2816" i="11"/>
  <c r="V2816" i="11" s="1"/>
  <c r="I2816" i="11"/>
  <c r="U2816" i="11" s="1"/>
  <c r="F2816" i="11"/>
  <c r="E2816" i="11"/>
  <c r="AA2815" i="11"/>
  <c r="Z2815" i="11"/>
  <c r="W2815" i="11"/>
  <c r="O2815" i="11"/>
  <c r="K2815" i="11"/>
  <c r="V2815" i="11" s="1"/>
  <c r="I2815" i="11"/>
  <c r="F2815" i="11"/>
  <c r="E2815" i="11"/>
  <c r="Z2763" i="11"/>
  <c r="W2763" i="11"/>
  <c r="O2763" i="11"/>
  <c r="K2763" i="11"/>
  <c r="V2763" i="11" s="1"/>
  <c r="I2763" i="11"/>
  <c r="U2763" i="11" s="1"/>
  <c r="F2763" i="11"/>
  <c r="E2763" i="11"/>
  <c r="Z2762" i="11"/>
  <c r="W2762" i="11"/>
  <c r="O2762" i="11"/>
  <c r="K2762" i="11"/>
  <c r="V2762" i="11" s="1"/>
  <c r="I2762" i="11"/>
  <c r="F2762" i="11"/>
  <c r="E2762" i="11"/>
  <c r="Z2761" i="11"/>
  <c r="W2761" i="11"/>
  <c r="O2761" i="11"/>
  <c r="K2761" i="11"/>
  <c r="V2761" i="11" s="1"/>
  <c r="I2761" i="11"/>
  <c r="U2761" i="11" s="1"/>
  <c r="F2761" i="11"/>
  <c r="E2761" i="11"/>
  <c r="AA2760" i="11"/>
  <c r="Z2760" i="11"/>
  <c r="W2760" i="11"/>
  <c r="F2760" i="11" s="1"/>
  <c r="O2760" i="11"/>
  <c r="K2760" i="11"/>
  <c r="V2760" i="11" s="1"/>
  <c r="I2760" i="11"/>
  <c r="E2760" i="11"/>
  <c r="AA2759" i="11"/>
  <c r="Z2759" i="11"/>
  <c r="W2759" i="11"/>
  <c r="F2759" i="11" s="1"/>
  <c r="O2759" i="11"/>
  <c r="K2759" i="11"/>
  <c r="V2759" i="11" s="1"/>
  <c r="I2759" i="11"/>
  <c r="U2759" i="11" s="1"/>
  <c r="E2759" i="11"/>
  <c r="AA2758" i="11"/>
  <c r="Z2758" i="11"/>
  <c r="W2758" i="11"/>
  <c r="F2758" i="11" s="1"/>
  <c r="O2758" i="11"/>
  <c r="K2758" i="11"/>
  <c r="V2758" i="11" s="1"/>
  <c r="I2758" i="11"/>
  <c r="E2758" i="11"/>
  <c r="Z2700" i="11"/>
  <c r="W2700" i="11"/>
  <c r="O2700" i="11"/>
  <c r="K2700" i="11"/>
  <c r="V2700" i="11" s="1"/>
  <c r="I2700" i="11"/>
  <c r="U2700" i="11" s="1"/>
  <c r="F2700" i="11"/>
  <c r="E2700" i="11"/>
  <c r="Z2699" i="11"/>
  <c r="W2699" i="11"/>
  <c r="O2699" i="11"/>
  <c r="K2699" i="11"/>
  <c r="V2699" i="11" s="1"/>
  <c r="I2699" i="11"/>
  <c r="U2699" i="11" s="1"/>
  <c r="F2699" i="11"/>
  <c r="E2699" i="11"/>
  <c r="Z2698" i="11"/>
  <c r="W2698" i="11"/>
  <c r="O2698" i="11"/>
  <c r="K2698" i="11"/>
  <c r="V2698" i="11" s="1"/>
  <c r="I2698" i="11"/>
  <c r="U2698" i="11" s="1"/>
  <c r="F2698" i="11"/>
  <c r="E2698" i="11"/>
  <c r="AA2697" i="11"/>
  <c r="Z2697" i="11"/>
  <c r="W2697" i="11"/>
  <c r="F2697" i="11" s="1"/>
  <c r="O2697" i="11"/>
  <c r="K2697" i="11"/>
  <c r="V2697" i="11" s="1"/>
  <c r="I2697" i="11"/>
  <c r="U2697" i="11" s="1"/>
  <c r="E2697" i="11"/>
  <c r="AA2696" i="11"/>
  <c r="Z2696" i="11"/>
  <c r="W2696" i="11"/>
  <c r="F2696" i="11" s="1"/>
  <c r="O2696" i="11"/>
  <c r="K2696" i="11"/>
  <c r="V2696" i="11" s="1"/>
  <c r="I2696" i="11"/>
  <c r="U2696" i="11" s="1"/>
  <c r="E2696" i="11"/>
  <c r="AA2695" i="11"/>
  <c r="Z2695" i="11"/>
  <c r="W2695" i="11"/>
  <c r="O2695" i="11"/>
  <c r="K2695" i="11"/>
  <c r="V2695" i="11" s="1"/>
  <c r="I2695" i="11"/>
  <c r="U2695" i="11" s="1"/>
  <c r="E2695" i="11"/>
  <c r="E2640" i="11"/>
  <c r="E2639" i="11"/>
  <c r="E2638" i="11"/>
  <c r="Z2640" i="11"/>
  <c r="W2640" i="11"/>
  <c r="O2640" i="11"/>
  <c r="K2640" i="11"/>
  <c r="V2640" i="11" s="1"/>
  <c r="I2640" i="11"/>
  <c r="U2640" i="11" s="1"/>
  <c r="F2640" i="11"/>
  <c r="Z2639" i="11"/>
  <c r="W2639" i="11"/>
  <c r="O2639" i="11"/>
  <c r="K2639" i="11"/>
  <c r="V2639" i="11" s="1"/>
  <c r="I2639" i="11"/>
  <c r="U2639" i="11" s="1"/>
  <c r="F2639" i="11"/>
  <c r="Z2638" i="11"/>
  <c r="W2638" i="11"/>
  <c r="O2638" i="11"/>
  <c r="K2638" i="11"/>
  <c r="V2638" i="11" s="1"/>
  <c r="I2638" i="11"/>
  <c r="U2638" i="11" s="1"/>
  <c r="F2638" i="11"/>
  <c r="V2775" i="11" l="1"/>
  <c r="AB2775" i="11" s="1"/>
  <c r="V2595" i="11"/>
  <c r="V2718" i="11"/>
  <c r="V2841" i="11"/>
  <c r="AB2841" i="11" s="1"/>
  <c r="V2801" i="11"/>
  <c r="V2723" i="11"/>
  <c r="V2739" i="11"/>
  <c r="V2663" i="11"/>
  <c r="V2857" i="11"/>
  <c r="V2675" i="11"/>
  <c r="AB2675" i="11" s="1"/>
  <c r="V2836" i="11"/>
  <c r="V2842" i="11"/>
  <c r="AB2842" i="11" s="1"/>
  <c r="V2796" i="11"/>
  <c r="V2802" i="11"/>
  <c r="V2782" i="11"/>
  <c r="AB2782" i="11" s="1"/>
  <c r="V2676" i="11"/>
  <c r="AB2676" i="11" s="1"/>
  <c r="V2858" i="11"/>
  <c r="AB2858" i="11" s="1"/>
  <c r="V2860" i="11"/>
  <c r="V2660" i="11"/>
  <c r="V2724" i="11"/>
  <c r="V2863" i="11"/>
  <c r="V2738" i="11"/>
  <c r="V2715" i="11"/>
  <c r="AB2715" i="11" s="1"/>
  <c r="V2678" i="11"/>
  <c r="AB2678" i="11" s="1"/>
  <c r="V2859" i="11"/>
  <c r="V2839" i="11"/>
  <c r="V2786" i="11"/>
  <c r="AB2786" i="11" s="1"/>
  <c r="V2855" i="11"/>
  <c r="V2795" i="11"/>
  <c r="V2703" i="11"/>
  <c r="X2624" i="11"/>
  <c r="B2624" i="11" s="1"/>
  <c r="V2776" i="11"/>
  <c r="V2737" i="11"/>
  <c r="V2720" i="11"/>
  <c r="V2677" i="11"/>
  <c r="V2789" i="11"/>
  <c r="V2849" i="11"/>
  <c r="V2843" i="11"/>
  <c r="V2704" i="11"/>
  <c r="V2838" i="11"/>
  <c r="V2769" i="11"/>
  <c r="V2679" i="11"/>
  <c r="V2603" i="11"/>
  <c r="V2840" i="11"/>
  <c r="AB2840" i="11" s="1"/>
  <c r="V2787" i="11"/>
  <c r="V2767" i="11"/>
  <c r="F2624" i="11"/>
  <c r="V2826" i="11"/>
  <c r="V2766" i="11"/>
  <c r="V2664" i="11"/>
  <c r="AB2664" i="11" s="1"/>
  <c r="V2680" i="11"/>
  <c r="V2657" i="11"/>
  <c r="V2619" i="11"/>
  <c r="V2862" i="11"/>
  <c r="X2683" i="11"/>
  <c r="AB2683" i="11" s="1"/>
  <c r="V2717" i="11"/>
  <c r="V2716" i="11"/>
  <c r="AB2716" i="11" s="1"/>
  <c r="X2626" i="11"/>
  <c r="B2626" i="11" s="1"/>
  <c r="V2783" i="11"/>
  <c r="V2735" i="11"/>
  <c r="V2646" i="11"/>
  <c r="V2583" i="11"/>
  <c r="X2867" i="11"/>
  <c r="B2867" i="11" s="1"/>
  <c r="V2835" i="11"/>
  <c r="X2807" i="11"/>
  <c r="B2807" i="11" s="1"/>
  <c r="V2778" i="11"/>
  <c r="V2736" i="11"/>
  <c r="X2684" i="11"/>
  <c r="AB2684" i="11" s="1"/>
  <c r="V2666" i="11"/>
  <c r="V2643" i="11"/>
  <c r="V2620" i="11"/>
  <c r="V2846" i="11"/>
  <c r="V2837" i="11"/>
  <c r="V2797" i="11"/>
  <c r="V2780" i="11"/>
  <c r="V2644" i="11"/>
  <c r="V2606" i="11"/>
  <c r="AB2606" i="11" s="1"/>
  <c r="V2580" i="11"/>
  <c r="U2807" i="11"/>
  <c r="V2779" i="11"/>
  <c r="V2706" i="11"/>
  <c r="V2848" i="11"/>
  <c r="V2829" i="11"/>
  <c r="AB2829" i="11" s="1"/>
  <c r="V2803" i="11"/>
  <c r="V2719" i="11"/>
  <c r="F2646" i="11"/>
  <c r="V2581" i="11"/>
  <c r="V2799" i="11"/>
  <c r="V2798" i="11"/>
  <c r="V2781" i="11"/>
  <c r="V2726" i="11"/>
  <c r="AB2726" i="11" s="1"/>
  <c r="X2686" i="11"/>
  <c r="AB2686" i="11" s="1"/>
  <c r="V2658" i="11"/>
  <c r="F2626" i="11"/>
  <c r="X2869" i="11"/>
  <c r="B2869" i="11" s="1"/>
  <c r="V2856" i="11"/>
  <c r="V2777" i="11"/>
  <c r="V2740" i="11"/>
  <c r="AB2740" i="11" s="1"/>
  <c r="F2643" i="11"/>
  <c r="V2618" i="11"/>
  <c r="AB2618" i="11" s="1"/>
  <c r="V2861" i="11"/>
  <c r="V2827" i="11"/>
  <c r="V2800" i="11"/>
  <c r="V2659" i="11"/>
  <c r="X2868" i="11"/>
  <c r="AB2868" i="11" s="1"/>
  <c r="U2746" i="11"/>
  <c r="X2746" i="11"/>
  <c r="B2746" i="11" s="1"/>
  <c r="X1637" i="11"/>
  <c r="B1637" i="11" s="1"/>
  <c r="X2809" i="11"/>
  <c r="B2809" i="11" s="1"/>
  <c r="X2747" i="11"/>
  <c r="B2747" i="11" s="1"/>
  <c r="X2806" i="11"/>
  <c r="B2806" i="11" s="1"/>
  <c r="X2749" i="11"/>
  <c r="B2749" i="11" s="1"/>
  <c r="V2596" i="11"/>
  <c r="V2597" i="11"/>
  <c r="V2655" i="11"/>
  <c r="V2604" i="11"/>
  <c r="AB2604" i="11" s="1"/>
  <c r="V2656" i="11"/>
  <c r="F2658" i="11"/>
  <c r="F2595" i="11"/>
  <c r="X2623" i="11"/>
  <c r="B2623" i="11" s="1"/>
  <c r="V1601" i="11"/>
  <c r="X1621" i="11"/>
  <c r="B1621" i="11" s="1"/>
  <c r="V1614" i="11"/>
  <c r="V1591" i="11"/>
  <c r="X1558" i="11"/>
  <c r="AB1558" i="11" s="1"/>
  <c r="V1578" i="11"/>
  <c r="F1558" i="11"/>
  <c r="V1554" i="11"/>
  <c r="AB1554" i="11" s="1"/>
  <c r="V1538" i="11"/>
  <c r="X1507" i="11"/>
  <c r="AB1507" i="11" s="1"/>
  <c r="V1511" i="11"/>
  <c r="V1527" i="11"/>
  <c r="AB1527" i="11" s="1"/>
  <c r="X1491" i="11"/>
  <c r="B1491" i="11" s="1"/>
  <c r="V1487" i="11"/>
  <c r="X1492" i="11"/>
  <c r="V1488" i="11"/>
  <c r="V1486" i="11"/>
  <c r="V1484" i="11"/>
  <c r="V1492" i="11"/>
  <c r="V1485" i="11"/>
  <c r="V1483" i="11"/>
  <c r="V1481" i="11"/>
  <c r="AB1481" i="11" s="1"/>
  <c r="V1479" i="11"/>
  <c r="V1482" i="11"/>
  <c r="V1480" i="11"/>
  <c r="V1471" i="11"/>
  <c r="V1463" i="11"/>
  <c r="V1462" i="11"/>
  <c r="V1461" i="11"/>
  <c r="V1459" i="11"/>
  <c r="AB1459" i="11" s="1"/>
  <c r="V1458" i="11"/>
  <c r="V1456" i="11"/>
  <c r="V1460" i="11"/>
  <c r="V1455" i="11"/>
  <c r="V1453" i="11"/>
  <c r="V1457" i="11"/>
  <c r="V1446" i="11"/>
  <c r="AB1446" i="11" s="1"/>
  <c r="X1442" i="11"/>
  <c r="AB1442" i="11" s="1"/>
  <c r="X1426" i="11"/>
  <c r="B1426" i="11" s="1"/>
  <c r="V1423" i="11"/>
  <c r="V1422" i="11"/>
  <c r="AB1422" i="11" s="1"/>
  <c r="V1421" i="11"/>
  <c r="V1419" i="11"/>
  <c r="V1420" i="11"/>
  <c r="V1418" i="11"/>
  <c r="V1403" i="11"/>
  <c r="V1417" i="11"/>
  <c r="V1416" i="11"/>
  <c r="AB1416" i="11" s="1"/>
  <c r="V1415" i="11"/>
  <c r="V1406" i="11"/>
  <c r="V1413" i="11"/>
  <c r="V1402" i="11"/>
  <c r="V1401" i="11"/>
  <c r="V1399" i="11"/>
  <c r="V1398" i="11"/>
  <c r="AB1398" i="11" s="1"/>
  <c r="V1400" i="11"/>
  <c r="V1396" i="11"/>
  <c r="V1397" i="11"/>
  <c r="V1395" i="11"/>
  <c r="V1394" i="11"/>
  <c r="V1386" i="11"/>
  <c r="X1382" i="11"/>
  <c r="B1382" i="11" s="1"/>
  <c r="V1360" i="11"/>
  <c r="B1360" i="11" s="1"/>
  <c r="V1363" i="11"/>
  <c r="B1363" i="11" s="1"/>
  <c r="V1362" i="11"/>
  <c r="V1361" i="11"/>
  <c r="B1361" i="11" s="1"/>
  <c r="V1359" i="11"/>
  <c r="B1359" i="11" s="1"/>
  <c r="V1358" i="11"/>
  <c r="V1357" i="11"/>
  <c r="B1357" i="11" s="1"/>
  <c r="V1356" i="11"/>
  <c r="B1356" i="11" s="1"/>
  <c r="V1355" i="11"/>
  <c r="B1355" i="11" s="1"/>
  <c r="V1342" i="11"/>
  <c r="B1342" i="11" s="1"/>
  <c r="V1353" i="11"/>
  <c r="B1353" i="11" s="1"/>
  <c r="V1346" i="11"/>
  <c r="B1346" i="11" s="1"/>
  <c r="V1339" i="11"/>
  <c r="V1343" i="11"/>
  <c r="V1341" i="11"/>
  <c r="V1340" i="11"/>
  <c r="V1338" i="11"/>
  <c r="V1336" i="11"/>
  <c r="V1337" i="11"/>
  <c r="V1335" i="11"/>
  <c r="V1326" i="11"/>
  <c r="V1334" i="11"/>
  <c r="X1322" i="11"/>
  <c r="B1322" i="11" s="1"/>
  <c r="V1297" i="11"/>
  <c r="X1306" i="11"/>
  <c r="B1306" i="11" s="1"/>
  <c r="V1303" i="11"/>
  <c r="B1303" i="11" s="1"/>
  <c r="V1302" i="11"/>
  <c r="B1302" i="11" s="1"/>
  <c r="V1301" i="11"/>
  <c r="B1301" i="11" s="1"/>
  <c r="V1300" i="11"/>
  <c r="B1300" i="11" s="1"/>
  <c r="V1299" i="11"/>
  <c r="V1298" i="11"/>
  <c r="B1298" i="11" s="1"/>
  <c r="V1296" i="11"/>
  <c r="B1296" i="11" s="1"/>
  <c r="V1295" i="11"/>
  <c r="B1295" i="11" s="1"/>
  <c r="V1293" i="11"/>
  <c r="B1293" i="11" s="1"/>
  <c r="V1286" i="11"/>
  <c r="B1286" i="11" s="1"/>
  <c r="V1282" i="11"/>
  <c r="B1282" i="11" s="1"/>
  <c r="V1283" i="11"/>
  <c r="B1283" i="11" s="1"/>
  <c r="V1281" i="11"/>
  <c r="B1281" i="11" s="1"/>
  <c r="V1277" i="11"/>
  <c r="B1277" i="11" s="1"/>
  <c r="V1280" i="11"/>
  <c r="B1280" i="11" s="1"/>
  <c r="V1279" i="11"/>
  <c r="V1278" i="11"/>
  <c r="B1278" i="11" s="1"/>
  <c r="V1275" i="11"/>
  <c r="B1275" i="11" s="1"/>
  <c r="V1276" i="11"/>
  <c r="B1276" i="11" s="1"/>
  <c r="V1266" i="11"/>
  <c r="B1266" i="11" s="1"/>
  <c r="V1273" i="11"/>
  <c r="B1273" i="11" s="1"/>
  <c r="X1262" i="11"/>
  <c r="B1262" i="11" s="1"/>
  <c r="X1246" i="11"/>
  <c r="V1237" i="11"/>
  <c r="V1238" i="11"/>
  <c r="B1238" i="11" s="1"/>
  <c r="V1236" i="11"/>
  <c r="B1236" i="11" s="1"/>
  <c r="V1235" i="11"/>
  <c r="B1235" i="11" s="1"/>
  <c r="V1234" i="11"/>
  <c r="B1234" i="11" s="1"/>
  <c r="V1233" i="11"/>
  <c r="B1233" i="11" s="1"/>
  <c r="V1231" i="11"/>
  <c r="B1231" i="11" s="1"/>
  <c r="V1215" i="11"/>
  <c r="B1215" i="11" s="1"/>
  <c r="V1221" i="11"/>
  <c r="V1218" i="11"/>
  <c r="B1218" i="11" s="1"/>
  <c r="V1217" i="11"/>
  <c r="V1216" i="11"/>
  <c r="B1216" i="11" s="1"/>
  <c r="V1214" i="11"/>
  <c r="B1214" i="11" s="1"/>
  <c r="V1213" i="11"/>
  <c r="V1211" i="11"/>
  <c r="B1211" i="11" s="1"/>
  <c r="V1201" i="11"/>
  <c r="B1201" i="11" s="1"/>
  <c r="X1197" i="11"/>
  <c r="V1176" i="11"/>
  <c r="X1181" i="11"/>
  <c r="B1181" i="11" s="1"/>
  <c r="V1177" i="11"/>
  <c r="B1177" i="11" s="1"/>
  <c r="V1174" i="11"/>
  <c r="B1174" i="11" s="1"/>
  <c r="V1178" i="11"/>
  <c r="B1178" i="11" s="1"/>
  <c r="V1173" i="11"/>
  <c r="B1173" i="11" s="1"/>
  <c r="V1171" i="11"/>
  <c r="B1171" i="11" s="1"/>
  <c r="V1175" i="11"/>
  <c r="B1175" i="11" s="1"/>
  <c r="V1161" i="11"/>
  <c r="B1161" i="11" s="1"/>
  <c r="V1157" i="11"/>
  <c r="B1157" i="11" s="1"/>
  <c r="V1158" i="11"/>
  <c r="B1158" i="11" s="1"/>
  <c r="V1156" i="11"/>
  <c r="B1156" i="11" s="1"/>
  <c r="V1151" i="11"/>
  <c r="B1151" i="11" s="1"/>
  <c r="V1150" i="11"/>
  <c r="V1152" i="11"/>
  <c r="B1152" i="11" s="1"/>
  <c r="V1154" i="11"/>
  <c r="B1154" i="11" s="1"/>
  <c r="V1141" i="11"/>
  <c r="B1141" i="11" s="1"/>
  <c r="X1137" i="11"/>
  <c r="X1121" i="11"/>
  <c r="B1121" i="11" s="1"/>
  <c r="V1117" i="11"/>
  <c r="B1117" i="11" s="1"/>
  <c r="V1114" i="11"/>
  <c r="B1114" i="11" s="1"/>
  <c r="V1118" i="11"/>
  <c r="B1118" i="11" s="1"/>
  <c r="V1116" i="11"/>
  <c r="B1116" i="11" s="1"/>
  <c r="V1089" i="11"/>
  <c r="B1089" i="11" s="1"/>
  <c r="V1101" i="11"/>
  <c r="B1101" i="11" s="1"/>
  <c r="V1093" i="11"/>
  <c r="B1093" i="11" s="1"/>
  <c r="V1092" i="11"/>
  <c r="B1092" i="11" s="1"/>
  <c r="V1091" i="11"/>
  <c r="B1091" i="11" s="1"/>
  <c r="X1056" i="11"/>
  <c r="B1056" i="11" s="1"/>
  <c r="V1076" i="11"/>
  <c r="B1076" i="11" s="1"/>
  <c r="U1056" i="11"/>
  <c r="V1052" i="11"/>
  <c r="B1052" i="11" s="1"/>
  <c r="V1036" i="11"/>
  <c r="V1024" i="11"/>
  <c r="B1024" i="11" s="1"/>
  <c r="V1008" i="11"/>
  <c r="V1010" i="11"/>
  <c r="X1002" i="11"/>
  <c r="X1001" i="11"/>
  <c r="B1001" i="11" s="1"/>
  <c r="V979" i="11"/>
  <c r="X999" i="11"/>
  <c r="B999" i="11" s="1"/>
  <c r="X989" i="11"/>
  <c r="B989" i="11" s="1"/>
  <c r="V978" i="11"/>
  <c r="B978" i="11" s="1"/>
  <c r="V980" i="11"/>
  <c r="B980" i="11" s="1"/>
  <c r="V973" i="11"/>
  <c r="V977" i="11"/>
  <c r="B977" i="11" s="1"/>
  <c r="V976" i="11"/>
  <c r="V974" i="11"/>
  <c r="B974" i="11" s="1"/>
  <c r="V975" i="11"/>
  <c r="V972" i="11"/>
  <c r="V982" i="11"/>
  <c r="B982" i="11" s="1"/>
  <c r="V955" i="11"/>
  <c r="B955" i="11" s="1"/>
  <c r="V981" i="11"/>
  <c r="B981" i="11" s="1"/>
  <c r="V970" i="11"/>
  <c r="B970" i="11" s="1"/>
  <c r="V950" i="11"/>
  <c r="B950" i="11" s="1"/>
  <c r="V957" i="11"/>
  <c r="B957" i="11" s="1"/>
  <c r="V956" i="11"/>
  <c r="V949" i="11"/>
  <c r="V953" i="11"/>
  <c r="V954" i="11"/>
  <c r="B954" i="11" s="1"/>
  <c r="V951" i="11"/>
  <c r="B951" i="11" s="1"/>
  <c r="V952" i="11"/>
  <c r="V958" i="11"/>
  <c r="B958" i="11" s="1"/>
  <c r="V959" i="11"/>
  <c r="B959" i="11" s="1"/>
  <c r="V889" i="11"/>
  <c r="V947" i="11"/>
  <c r="B947" i="11" s="1"/>
  <c r="X939" i="11"/>
  <c r="B939" i="11" s="1"/>
  <c r="V909" i="11"/>
  <c r="V915" i="11"/>
  <c r="X938" i="11"/>
  <c r="B938" i="11" s="1"/>
  <c r="X936" i="11"/>
  <c r="X927" i="11"/>
  <c r="B927" i="11" s="1"/>
  <c r="V910" i="11"/>
  <c r="B910" i="11" s="1"/>
  <c r="V916" i="11"/>
  <c r="B916" i="11" s="1"/>
  <c r="V917" i="11"/>
  <c r="B917" i="11" s="1"/>
  <c r="V914" i="11"/>
  <c r="B914" i="11" s="1"/>
  <c r="V913" i="11"/>
  <c r="B913" i="11" s="1"/>
  <c r="V912" i="11"/>
  <c r="B912" i="11" s="1"/>
  <c r="V911" i="11"/>
  <c r="B911" i="11" s="1"/>
  <c r="V919" i="11"/>
  <c r="B919" i="11" s="1"/>
  <c r="V918" i="11"/>
  <c r="B918" i="11" s="1"/>
  <c r="V907" i="11"/>
  <c r="B907" i="11" s="1"/>
  <c r="V897" i="11"/>
  <c r="B897" i="11" s="1"/>
  <c r="V896" i="11"/>
  <c r="V895" i="11"/>
  <c r="V893" i="11"/>
  <c r="B893" i="11" s="1"/>
  <c r="V894" i="11"/>
  <c r="B894" i="11" s="1"/>
  <c r="V892" i="11"/>
  <c r="V891" i="11"/>
  <c r="B891" i="11" s="1"/>
  <c r="V890" i="11"/>
  <c r="B890" i="11" s="1"/>
  <c r="V899" i="11"/>
  <c r="B899" i="11" s="1"/>
  <c r="V898" i="11"/>
  <c r="B898" i="11" s="1"/>
  <c r="V856" i="11"/>
  <c r="V887" i="11"/>
  <c r="B887" i="11" s="1"/>
  <c r="V853" i="11"/>
  <c r="X867" i="11"/>
  <c r="X878" i="11"/>
  <c r="B878" i="11" s="1"/>
  <c r="X879" i="11"/>
  <c r="V857" i="11"/>
  <c r="X876" i="11"/>
  <c r="B876" i="11" s="1"/>
  <c r="V855" i="11"/>
  <c r="V852" i="11"/>
  <c r="V849" i="11"/>
  <c r="B849" i="11" s="1"/>
  <c r="V854" i="11"/>
  <c r="B854" i="11" s="1"/>
  <c r="V851" i="11"/>
  <c r="B851" i="11" s="1"/>
  <c r="V850" i="11"/>
  <c r="V859" i="11"/>
  <c r="B859" i="11" s="1"/>
  <c r="V858" i="11"/>
  <c r="B858" i="11" s="1"/>
  <c r="V847" i="11"/>
  <c r="B847" i="11" s="1"/>
  <c r="V837" i="11"/>
  <c r="B837" i="11" s="1"/>
  <c r="V836" i="11"/>
  <c r="B836" i="11" s="1"/>
  <c r="V835" i="11"/>
  <c r="B835" i="11" s="1"/>
  <c r="V830" i="11"/>
  <c r="V833" i="11"/>
  <c r="B833" i="11" s="1"/>
  <c r="V834" i="11"/>
  <c r="B834" i="11" s="1"/>
  <c r="V832" i="11"/>
  <c r="V827" i="11"/>
  <c r="B827" i="11" s="1"/>
  <c r="V831" i="11"/>
  <c r="B831" i="11" s="1"/>
  <c r="V829" i="11"/>
  <c r="B829" i="11" s="1"/>
  <c r="V839" i="11"/>
  <c r="B839" i="11" s="1"/>
  <c r="V838" i="11"/>
  <c r="B838" i="11" s="1"/>
  <c r="X819" i="11"/>
  <c r="B819" i="11" s="1"/>
  <c r="X818" i="11"/>
  <c r="X816" i="11"/>
  <c r="X807" i="11"/>
  <c r="B807" i="11" s="1"/>
  <c r="V790" i="11"/>
  <c r="V797" i="11"/>
  <c r="B797" i="11" s="1"/>
  <c r="V795" i="11"/>
  <c r="V793" i="11"/>
  <c r="V796" i="11"/>
  <c r="V794" i="11"/>
  <c r="B794" i="11" s="1"/>
  <c r="V792" i="11"/>
  <c r="B792" i="11" s="1"/>
  <c r="V791" i="11"/>
  <c r="B791" i="11" s="1"/>
  <c r="V789" i="11"/>
  <c r="V799" i="11"/>
  <c r="B799" i="11" s="1"/>
  <c r="V798" i="11"/>
  <c r="B798" i="11" s="1"/>
  <c r="V787" i="11"/>
  <c r="B787" i="11" s="1"/>
  <c r="V779" i="11"/>
  <c r="V780" i="11"/>
  <c r="B780" i="11" s="1"/>
  <c r="V778" i="11"/>
  <c r="V773" i="11"/>
  <c r="B773" i="11" s="1"/>
  <c r="V769" i="11"/>
  <c r="V775" i="11"/>
  <c r="B775" i="11" s="1"/>
  <c r="V772" i="11"/>
  <c r="B772" i="11" s="1"/>
  <c r="V774" i="11"/>
  <c r="B774" i="11" s="1"/>
  <c r="V770" i="11"/>
  <c r="B770" i="11" s="1"/>
  <c r="V771" i="11"/>
  <c r="B771" i="11" s="1"/>
  <c r="V776" i="11"/>
  <c r="B776" i="11" s="1"/>
  <c r="V734" i="11"/>
  <c r="B734" i="11" s="1"/>
  <c r="V767" i="11"/>
  <c r="B767" i="11" s="1"/>
  <c r="X759" i="11"/>
  <c r="X758" i="11"/>
  <c r="V730" i="11"/>
  <c r="V732" i="11"/>
  <c r="X756" i="11"/>
  <c r="B756" i="11" s="1"/>
  <c r="V733" i="11"/>
  <c r="B733" i="11" s="1"/>
  <c r="V716" i="11"/>
  <c r="V729" i="11"/>
  <c r="V736" i="11"/>
  <c r="B736" i="11" s="1"/>
  <c r="V731" i="11"/>
  <c r="B731" i="11" s="1"/>
  <c r="V710" i="11"/>
  <c r="B710" i="11" s="1"/>
  <c r="V735" i="11"/>
  <c r="B735" i="11" s="1"/>
  <c r="V727" i="11"/>
  <c r="B727" i="11" s="1"/>
  <c r="V711" i="11"/>
  <c r="B711" i="11" s="1"/>
  <c r="V715" i="11"/>
  <c r="V717" i="11"/>
  <c r="B717" i="11" s="1"/>
  <c r="V709" i="11"/>
  <c r="B709" i="11" s="1"/>
  <c r="V713" i="11"/>
  <c r="B713" i="11" s="1"/>
  <c r="V712" i="11"/>
  <c r="B712" i="11" s="1"/>
  <c r="V707" i="11"/>
  <c r="B707" i="11" s="1"/>
  <c r="V669" i="11"/>
  <c r="B669" i="11" s="1"/>
  <c r="X696" i="11"/>
  <c r="V673" i="11"/>
  <c r="V672" i="11"/>
  <c r="X697" i="11"/>
  <c r="B697" i="11" s="1"/>
  <c r="X695" i="11"/>
  <c r="V671" i="11"/>
  <c r="B671" i="11" s="1"/>
  <c r="V674" i="11"/>
  <c r="B674" i="11" s="1"/>
  <c r="V670" i="11"/>
  <c r="V675" i="11"/>
  <c r="B675" i="11" s="1"/>
  <c r="V676" i="11"/>
  <c r="B676" i="11" s="1"/>
  <c r="V667" i="11"/>
  <c r="B667" i="11" s="1"/>
  <c r="V655" i="11"/>
  <c r="V649" i="11"/>
  <c r="V656" i="11"/>
  <c r="B656" i="11" s="1"/>
  <c r="V657" i="11"/>
  <c r="B657" i="11" s="1"/>
  <c r="F649" i="11"/>
  <c r="V650" i="11"/>
  <c r="V651" i="11"/>
  <c r="B651" i="11" s="1"/>
  <c r="V652" i="11"/>
  <c r="B652" i="11" s="1"/>
  <c r="V653" i="11"/>
  <c r="B653" i="11" s="1"/>
  <c r="X636" i="11"/>
  <c r="B636" i="11" s="1"/>
  <c r="V647" i="11"/>
  <c r="B647" i="11" s="1"/>
  <c r="X635" i="11"/>
  <c r="B635" i="11" s="1"/>
  <c r="X633" i="11"/>
  <c r="V612" i="11"/>
  <c r="B612" i="11" s="1"/>
  <c r="V590" i="11"/>
  <c r="B590" i="11" s="1"/>
  <c r="F612" i="11"/>
  <c r="V613" i="11"/>
  <c r="B613" i="11" s="1"/>
  <c r="V614" i="11"/>
  <c r="B614" i="11" s="1"/>
  <c r="V591" i="11"/>
  <c r="V616" i="11"/>
  <c r="V589" i="11"/>
  <c r="V615" i="11"/>
  <c r="V610" i="11"/>
  <c r="V593" i="11"/>
  <c r="B593" i="11" s="1"/>
  <c r="V587" i="11"/>
  <c r="B587" i="11" s="1"/>
  <c r="V592" i="11"/>
  <c r="B592" i="11" s="1"/>
  <c r="X573" i="11"/>
  <c r="X572" i="11"/>
  <c r="X570" i="11"/>
  <c r="V552" i="11"/>
  <c r="V553" i="11"/>
  <c r="V550" i="11"/>
  <c r="V527" i="11"/>
  <c r="V526" i="11"/>
  <c r="X507" i="11"/>
  <c r="B507" i="11" s="1"/>
  <c r="V524" i="11"/>
  <c r="X506" i="11"/>
  <c r="B506" i="11" s="1"/>
  <c r="X504" i="11"/>
  <c r="X495" i="11"/>
  <c r="V487" i="11"/>
  <c r="B487" i="11" s="1"/>
  <c r="V486" i="11"/>
  <c r="V484" i="11"/>
  <c r="B484" i="11" s="1"/>
  <c r="V488" i="11"/>
  <c r="B488" i="11" s="1"/>
  <c r="V483" i="11"/>
  <c r="V478" i="11"/>
  <c r="B478" i="11" s="1"/>
  <c r="V485" i="11"/>
  <c r="B485" i="11" s="1"/>
  <c r="V477" i="11"/>
  <c r="V479" i="11"/>
  <c r="B479" i="11" s="1"/>
  <c r="V480" i="11"/>
  <c r="B480" i="11" s="1"/>
  <c r="V481" i="11"/>
  <c r="B481" i="11" s="1"/>
  <c r="V475" i="11"/>
  <c r="B475" i="11" s="1"/>
  <c r="V463" i="11"/>
  <c r="B463" i="11" s="1"/>
  <c r="V462" i="11"/>
  <c r="B462" i="11" s="1"/>
  <c r="V461" i="11"/>
  <c r="B461" i="11" s="1"/>
  <c r="V456" i="11"/>
  <c r="B456" i="11" s="1"/>
  <c r="V455" i="11"/>
  <c r="V454" i="11"/>
  <c r="B454" i="11" s="1"/>
  <c r="V453" i="11"/>
  <c r="B453" i="11" s="1"/>
  <c r="V457" i="11"/>
  <c r="B457" i="11" s="1"/>
  <c r="V452" i="11"/>
  <c r="V458" i="11"/>
  <c r="B458" i="11" s="1"/>
  <c r="V459" i="11"/>
  <c r="B459" i="11" s="1"/>
  <c r="V450" i="11"/>
  <c r="B450" i="11" s="1"/>
  <c r="X442" i="11"/>
  <c r="B442" i="11" s="1"/>
  <c r="X441" i="11"/>
  <c r="B441" i="11" s="1"/>
  <c r="X439" i="11"/>
  <c r="V422" i="11"/>
  <c r="X430" i="11"/>
  <c r="B430" i="11" s="1"/>
  <c r="V420" i="11"/>
  <c r="B420" i="11" s="1"/>
  <c r="V419" i="11"/>
  <c r="B419" i="11" s="1"/>
  <c r="V418" i="11"/>
  <c r="B418" i="11" s="1"/>
  <c r="V416" i="11"/>
  <c r="B416" i="11" s="1"/>
  <c r="V415" i="11"/>
  <c r="B415" i="11" s="1"/>
  <c r="V417" i="11"/>
  <c r="B417" i="11" s="1"/>
  <c r="V423" i="11"/>
  <c r="B423" i="11" s="1"/>
  <c r="V421" i="11"/>
  <c r="V393" i="11"/>
  <c r="V413" i="11"/>
  <c r="B413" i="11" s="1"/>
  <c r="V412" i="11"/>
  <c r="B412" i="11" s="1"/>
  <c r="V410" i="11"/>
  <c r="B410" i="11" s="1"/>
  <c r="V400" i="11"/>
  <c r="B400" i="11" s="1"/>
  <c r="V398" i="11"/>
  <c r="B398" i="11" s="1"/>
  <c r="V399" i="11"/>
  <c r="V403" i="11"/>
  <c r="V394" i="11"/>
  <c r="B394" i="11" s="1"/>
  <c r="V402" i="11"/>
  <c r="V401" i="11"/>
  <c r="B401" i="11" s="1"/>
  <c r="V392" i="11"/>
  <c r="B392" i="11" s="1"/>
  <c r="V396" i="11"/>
  <c r="B396" i="11" s="1"/>
  <c r="V395" i="11"/>
  <c r="B395" i="11" s="1"/>
  <c r="V390" i="11"/>
  <c r="B390" i="11" s="1"/>
  <c r="X381" i="11"/>
  <c r="B381" i="11" s="1"/>
  <c r="X382" i="11"/>
  <c r="B382" i="11" s="1"/>
  <c r="X379" i="11"/>
  <c r="B379" i="11" s="1"/>
  <c r="X370" i="11"/>
  <c r="B370" i="11" s="1"/>
  <c r="V363" i="11"/>
  <c r="B363" i="11" s="1"/>
  <c r="V362" i="11"/>
  <c r="B362" i="11" s="1"/>
  <c r="V361" i="11"/>
  <c r="V353" i="11"/>
  <c r="B353" i="11" s="1"/>
  <c r="V360" i="11"/>
  <c r="B360" i="11" s="1"/>
  <c r="V359" i="11"/>
  <c r="B359" i="11" s="1"/>
  <c r="V358" i="11"/>
  <c r="V352" i="11"/>
  <c r="B352" i="11" s="1"/>
  <c r="V354" i="11"/>
  <c r="B354" i="11" s="1"/>
  <c r="V356" i="11"/>
  <c r="B356" i="11" s="1"/>
  <c r="V355" i="11"/>
  <c r="B355" i="11" s="1"/>
  <c r="V350" i="11"/>
  <c r="B350" i="11" s="1"/>
  <c r="V343" i="11"/>
  <c r="B343" i="11" s="1"/>
  <c r="V342" i="11"/>
  <c r="V341" i="11"/>
  <c r="B341" i="11" s="1"/>
  <c r="V337" i="11"/>
  <c r="B337" i="11" s="1"/>
  <c r="V335" i="11"/>
  <c r="B335" i="11" s="1"/>
  <c r="V336" i="11"/>
  <c r="B336" i="11" s="1"/>
  <c r="V340" i="11"/>
  <c r="B340" i="11" s="1"/>
  <c r="V339" i="11"/>
  <c r="B339" i="11" s="1"/>
  <c r="V338" i="11"/>
  <c r="B338" i="11" s="1"/>
  <c r="V330" i="11"/>
  <c r="B330" i="11" s="1"/>
  <c r="V332" i="11"/>
  <c r="B332" i="11" s="1"/>
  <c r="V333" i="11"/>
  <c r="B333" i="11" s="1"/>
  <c r="X322" i="11"/>
  <c r="X321" i="11"/>
  <c r="X319" i="11"/>
  <c r="B319" i="11" s="1"/>
  <c r="X310" i="11"/>
  <c r="B310" i="11" s="1"/>
  <c r="V301" i="11"/>
  <c r="V300" i="11"/>
  <c r="B300" i="11" s="1"/>
  <c r="V299" i="11"/>
  <c r="B299" i="11" s="1"/>
  <c r="V303" i="11"/>
  <c r="B303" i="11" s="1"/>
  <c r="V302" i="11"/>
  <c r="B302" i="11" s="1"/>
  <c r="V298" i="11"/>
  <c r="B298" i="11" s="1"/>
  <c r="V297" i="11"/>
  <c r="B297" i="11" s="1"/>
  <c r="V292" i="11"/>
  <c r="B292" i="11" s="1"/>
  <c r="V296" i="11"/>
  <c r="V295" i="11"/>
  <c r="B295" i="11" s="1"/>
  <c r="V293" i="11"/>
  <c r="B293" i="11" s="1"/>
  <c r="V286" i="11"/>
  <c r="V290" i="11"/>
  <c r="V282" i="11"/>
  <c r="B282" i="11" s="1"/>
  <c r="V283" i="11"/>
  <c r="B283" i="11" s="1"/>
  <c r="V281" i="11"/>
  <c r="B281" i="11" s="1"/>
  <c r="V276" i="11"/>
  <c r="V278" i="11"/>
  <c r="V280" i="11"/>
  <c r="V275" i="11"/>
  <c r="B275" i="11" s="1"/>
  <c r="V279" i="11"/>
  <c r="V273" i="11"/>
  <c r="B273" i="11" s="1"/>
  <c r="V272" i="11"/>
  <c r="B272" i="11" s="1"/>
  <c r="V277" i="11"/>
  <c r="B277" i="11" s="1"/>
  <c r="V270" i="11"/>
  <c r="B270" i="11" s="1"/>
  <c r="V117" i="11"/>
  <c r="X262" i="11"/>
  <c r="B262" i="11" s="1"/>
  <c r="X73" i="11"/>
  <c r="B73" i="11" s="1"/>
  <c r="V92" i="11"/>
  <c r="X261" i="11"/>
  <c r="B261" i="11" s="1"/>
  <c r="V52" i="11"/>
  <c r="B52" i="11" s="1"/>
  <c r="X258" i="11"/>
  <c r="B258" i="11" s="1"/>
  <c r="V23" i="11"/>
  <c r="X72" i="11"/>
  <c r="B72" i="11" s="1"/>
  <c r="V24" i="11"/>
  <c r="B24" i="11" s="1"/>
  <c r="V112" i="11"/>
  <c r="B112" i="11" s="1"/>
  <c r="V87" i="11"/>
  <c r="B87" i="11" s="1"/>
  <c r="V115" i="11"/>
  <c r="B115" i="11" s="1"/>
  <c r="X70" i="11"/>
  <c r="V93" i="11"/>
  <c r="B93" i="11" s="1"/>
  <c r="V22" i="11"/>
  <c r="B22" i="11" s="1"/>
  <c r="V50" i="11"/>
  <c r="B50" i="11" s="1"/>
  <c r="V116" i="11"/>
  <c r="B116" i="11" s="1"/>
  <c r="V25" i="11"/>
  <c r="B25" i="11" s="1"/>
  <c r="V114" i="11"/>
  <c r="B114" i="11" s="1"/>
  <c r="V53" i="11"/>
  <c r="V2902" i="11"/>
  <c r="V89" i="11"/>
  <c r="B89" i="11" s="1"/>
  <c r="V90" i="11"/>
  <c r="B90" i="11" s="1"/>
  <c r="V91" i="11"/>
  <c r="V118" i="11"/>
  <c r="V2900" i="11"/>
  <c r="V2901" i="11"/>
  <c r="V2903" i="11"/>
  <c r="V2899" i="11"/>
  <c r="V2898" i="11"/>
  <c r="V2895" i="11"/>
  <c r="V2896" i="11"/>
  <c r="V2889" i="11"/>
  <c r="V2897" i="11"/>
  <c r="V2918" i="11"/>
  <c r="V2886" i="11"/>
  <c r="V2887" i="11"/>
  <c r="V2922" i="11"/>
  <c r="V2923" i="11"/>
  <c r="V2919" i="11"/>
  <c r="V2921" i="11"/>
  <c r="V2916" i="11"/>
  <c r="V2920" i="11"/>
  <c r="V2915" i="11"/>
  <c r="V2917" i="11"/>
  <c r="V2909" i="11"/>
  <c r="V2906" i="11"/>
  <c r="V2907" i="11"/>
  <c r="X2929" i="11"/>
  <c r="B2929" i="11" s="1"/>
  <c r="X2926" i="11"/>
  <c r="B2926" i="11" s="1"/>
  <c r="V2958" i="11"/>
  <c r="V2959" i="11"/>
  <c r="X2927" i="11"/>
  <c r="B2927" i="11" s="1"/>
  <c r="V2962" i="11"/>
  <c r="V2961" i="11"/>
  <c r="V2963" i="11"/>
  <c r="V2957" i="11"/>
  <c r="V2960" i="11"/>
  <c r="V2949" i="11"/>
  <c r="V2955" i="11"/>
  <c r="V2956" i="11"/>
  <c r="V2947" i="11"/>
  <c r="V2946" i="11"/>
  <c r="V2972" i="11"/>
  <c r="V2970" i="11"/>
  <c r="X2989" i="11"/>
  <c r="B2989" i="11" s="1"/>
  <c r="V2969" i="11"/>
  <c r="X2992" i="11"/>
  <c r="B2992" i="11" s="1"/>
  <c r="U2992" i="11"/>
  <c r="X2990" i="11"/>
  <c r="AB2990" i="11" s="1"/>
  <c r="AD2990" i="11" s="1"/>
  <c r="AE2990" i="11" s="1"/>
  <c r="V2981" i="11"/>
  <c r="V2985" i="11"/>
  <c r="V232" i="11"/>
  <c r="V234" i="11"/>
  <c r="B234" i="11" s="1"/>
  <c r="V237" i="11"/>
  <c r="X2991" i="11"/>
  <c r="AB2991" i="11" s="1"/>
  <c r="AD2991" i="11" s="1"/>
  <c r="AE2991" i="11" s="1"/>
  <c r="V2979" i="11"/>
  <c r="V2982" i="11"/>
  <c r="V2986" i="11"/>
  <c r="V2984" i="11"/>
  <c r="V2980" i="11"/>
  <c r="V235" i="11"/>
  <c r="V2983" i="11"/>
  <c r="V238" i="11"/>
  <c r="V2978" i="11"/>
  <c r="V236" i="11"/>
  <c r="V233" i="11"/>
  <c r="V217" i="11"/>
  <c r="B217" i="11" s="1"/>
  <c r="V231" i="11"/>
  <c r="V229" i="11"/>
  <c r="B229" i="11" s="1"/>
  <c r="V213" i="11"/>
  <c r="V216" i="11"/>
  <c r="V218" i="11"/>
  <c r="V214" i="11"/>
  <c r="V215" i="11"/>
  <c r="V212" i="11"/>
  <c r="X195" i="11"/>
  <c r="V211" i="11"/>
  <c r="V209" i="11"/>
  <c r="B209" i="11" s="1"/>
  <c r="V178" i="11"/>
  <c r="X197" i="11"/>
  <c r="B197" i="11" s="1"/>
  <c r="X198" i="11"/>
  <c r="B198" i="11" s="1"/>
  <c r="V173" i="11"/>
  <c r="V177" i="11"/>
  <c r="V176" i="11"/>
  <c r="V171" i="11"/>
  <c r="V174" i="11"/>
  <c r="B174" i="11" s="1"/>
  <c r="V175" i="11"/>
  <c r="V156" i="11"/>
  <c r="V172" i="11"/>
  <c r="B172" i="11" s="1"/>
  <c r="V169" i="11"/>
  <c r="V157" i="11"/>
  <c r="V158" i="11"/>
  <c r="V153" i="11"/>
  <c r="B153" i="11" s="1"/>
  <c r="V152" i="11"/>
  <c r="B152" i="11" s="1"/>
  <c r="V154" i="11"/>
  <c r="V155" i="11"/>
  <c r="X138" i="11"/>
  <c r="V151" i="11"/>
  <c r="V149" i="11"/>
  <c r="B149" i="11" s="1"/>
  <c r="U138" i="11"/>
  <c r="X137" i="11"/>
  <c r="B137" i="11" s="1"/>
  <c r="X135" i="11"/>
  <c r="X2940" i="11"/>
  <c r="V1018" i="11"/>
  <c r="X3004" i="11"/>
  <c r="X2820" i="11"/>
  <c r="X2877" i="11"/>
  <c r="B2877" i="11" s="1"/>
  <c r="X2938" i="11"/>
  <c r="X3001" i="11"/>
  <c r="B3001" i="11" s="1"/>
  <c r="X3002" i="11"/>
  <c r="AB3002" i="11" s="1"/>
  <c r="AD3002" i="11" s="1"/>
  <c r="AE3002" i="11" s="1"/>
  <c r="X2998" i="11"/>
  <c r="AB2998" i="11" s="1"/>
  <c r="AD2998" i="11" s="1"/>
  <c r="AE2998" i="11" s="1"/>
  <c r="X2941" i="11"/>
  <c r="B2941" i="11" s="1"/>
  <c r="X2999" i="11"/>
  <c r="B2999" i="11" s="1"/>
  <c r="X2880" i="11"/>
  <c r="X2942" i="11"/>
  <c r="B2942" i="11" s="1"/>
  <c r="X3000" i="11"/>
  <c r="B3000" i="11" s="1"/>
  <c r="X3003" i="11"/>
  <c r="B3003" i="11" s="1"/>
  <c r="X2937" i="11"/>
  <c r="B2937" i="11" s="1"/>
  <c r="X3006" i="11"/>
  <c r="AB3006" i="11" s="1"/>
  <c r="AD3006" i="11" s="1"/>
  <c r="AE3006" i="11" s="1"/>
  <c r="X2882" i="11"/>
  <c r="X3005" i="11"/>
  <c r="AB3005" i="11" s="1"/>
  <c r="AD3005" i="11" s="1"/>
  <c r="AE3005" i="11" s="1"/>
  <c r="X2936" i="11"/>
  <c r="B2936" i="11" s="1"/>
  <c r="U2999" i="11"/>
  <c r="U3001" i="11"/>
  <c r="X2943" i="11"/>
  <c r="X2881" i="11"/>
  <c r="B2881" i="11" s="1"/>
  <c r="X2939" i="11"/>
  <c r="AB2939" i="11" s="1"/>
  <c r="X2935" i="11"/>
  <c r="AB2935" i="11" s="1"/>
  <c r="X2876" i="11"/>
  <c r="U2936" i="11"/>
  <c r="U2938" i="11"/>
  <c r="U2940" i="11"/>
  <c r="U2942" i="11"/>
  <c r="X2821" i="11"/>
  <c r="AB2821" i="11" s="1"/>
  <c r="X2883" i="11"/>
  <c r="B2883" i="11" s="1"/>
  <c r="X2761" i="11"/>
  <c r="B2761" i="11" s="1"/>
  <c r="X2760" i="11"/>
  <c r="X2878" i="11"/>
  <c r="AB2878" i="11" s="1"/>
  <c r="X2879" i="11"/>
  <c r="B2879" i="11" s="1"/>
  <c r="X2875" i="11"/>
  <c r="AB2875" i="11" s="1"/>
  <c r="X2817" i="11"/>
  <c r="U2876" i="11"/>
  <c r="U2878" i="11"/>
  <c r="U2880" i="11"/>
  <c r="U2882" i="11"/>
  <c r="X2816" i="11"/>
  <c r="AB2816" i="11" s="1"/>
  <c r="X2815" i="11"/>
  <c r="B2815" i="11" s="1"/>
  <c r="X2822" i="11"/>
  <c r="AB2822" i="11" s="1"/>
  <c r="X2823" i="11"/>
  <c r="B2823" i="11" s="1"/>
  <c r="X2818" i="11"/>
  <c r="X2819" i="11"/>
  <c r="B2819" i="11" s="1"/>
  <c r="U2822" i="11"/>
  <c r="U2815" i="11"/>
  <c r="U2818" i="11"/>
  <c r="U2820" i="11"/>
  <c r="X2762" i="11"/>
  <c r="AB2762" i="11" s="1"/>
  <c r="X2763" i="11"/>
  <c r="B2763" i="11" s="1"/>
  <c r="X2758" i="11"/>
  <c r="X2759" i="11"/>
  <c r="B2759" i="11" s="1"/>
  <c r="X2699" i="11"/>
  <c r="X2695" i="11"/>
  <c r="U2758" i="11"/>
  <c r="U2760" i="11"/>
  <c r="U2762" i="11"/>
  <c r="X2698" i="11"/>
  <c r="B2698" i="11" s="1"/>
  <c r="X2639" i="11"/>
  <c r="X2697" i="11"/>
  <c r="X2640" i="11"/>
  <c r="F2695" i="11"/>
  <c r="X2700" i="11"/>
  <c r="B2700" i="11" s="1"/>
  <c r="X2696" i="11"/>
  <c r="B2696" i="11" s="1"/>
  <c r="X2638" i="11"/>
  <c r="AB2638" i="11" s="1"/>
  <c r="Z2509" i="11"/>
  <c r="W2509" i="11"/>
  <c r="O2509" i="11"/>
  <c r="K2509" i="11"/>
  <c r="V2509" i="11" s="1"/>
  <c r="I2509" i="11"/>
  <c r="U2509" i="11" s="1"/>
  <c r="F2509" i="11"/>
  <c r="E2509" i="11"/>
  <c r="Z2508" i="11"/>
  <c r="W2508" i="11"/>
  <c r="O2508" i="11"/>
  <c r="K2508" i="11"/>
  <c r="V2508" i="11" s="1"/>
  <c r="I2508" i="11"/>
  <c r="U2508" i="11" s="1"/>
  <c r="F2508" i="11"/>
  <c r="E2508" i="11"/>
  <c r="Z2507" i="11"/>
  <c r="W2507" i="11"/>
  <c r="O2507" i="11"/>
  <c r="K2507" i="11"/>
  <c r="V2507" i="11" s="1"/>
  <c r="I2507" i="11"/>
  <c r="U2507" i="11" s="1"/>
  <c r="F2507" i="11"/>
  <c r="E2507" i="11"/>
  <c r="Z2506" i="11"/>
  <c r="W2506" i="11"/>
  <c r="O2506" i="11"/>
  <c r="K2506" i="11"/>
  <c r="V2506" i="11" s="1"/>
  <c r="I2506" i="11"/>
  <c r="U2506" i="11" s="1"/>
  <c r="F2506" i="11"/>
  <c r="E2506" i="11"/>
  <c r="Z2505" i="11"/>
  <c r="W2505" i="11"/>
  <c r="O2505" i="11"/>
  <c r="K2505" i="11"/>
  <c r="V2505" i="11" s="1"/>
  <c r="I2505" i="11"/>
  <c r="U2505" i="11" s="1"/>
  <c r="F2505" i="11"/>
  <c r="E2505" i="11"/>
  <c r="Z2504" i="11"/>
  <c r="W2504" i="11"/>
  <c r="O2504" i="11"/>
  <c r="K2504" i="11"/>
  <c r="V2504" i="11" s="1"/>
  <c r="I2504" i="11"/>
  <c r="U2504" i="11" s="1"/>
  <c r="F2504" i="11"/>
  <c r="E2504" i="11"/>
  <c r="Z2503" i="11"/>
  <c r="W2503" i="11"/>
  <c r="O2503" i="11"/>
  <c r="K2503" i="11"/>
  <c r="V2503" i="11" s="1"/>
  <c r="I2503" i="11"/>
  <c r="U2503" i="11" s="1"/>
  <c r="F2503" i="11"/>
  <c r="E2503" i="11"/>
  <c r="Z2502" i="11"/>
  <c r="W2502" i="11"/>
  <c r="O2502" i="11"/>
  <c r="K2502" i="11"/>
  <c r="V2502" i="11" s="1"/>
  <c r="I2502" i="11"/>
  <c r="U2502" i="11" s="1"/>
  <c r="F2502" i="11"/>
  <c r="E2502" i="11"/>
  <c r="Z2501" i="11"/>
  <c r="W2501" i="11"/>
  <c r="O2501" i="11"/>
  <c r="K2501" i="11"/>
  <c r="V2501" i="11" s="1"/>
  <c r="I2501" i="11"/>
  <c r="U2501" i="11" s="1"/>
  <c r="F2501" i="11"/>
  <c r="E2501" i="11"/>
  <c r="Z2444" i="11"/>
  <c r="W2444" i="11"/>
  <c r="O2444" i="11"/>
  <c r="K2444" i="11"/>
  <c r="V2444" i="11" s="1"/>
  <c r="I2444" i="11"/>
  <c r="U2444" i="11" s="1"/>
  <c r="F2444" i="11"/>
  <c r="E2444" i="11"/>
  <c r="Z2443" i="11"/>
  <c r="W2443" i="11"/>
  <c r="O2443" i="11"/>
  <c r="K2443" i="11"/>
  <c r="V2443" i="11" s="1"/>
  <c r="I2443" i="11"/>
  <c r="U2443" i="11" s="1"/>
  <c r="F2443" i="11"/>
  <c r="E2443" i="11"/>
  <c r="Z2442" i="11"/>
  <c r="W2442" i="11"/>
  <c r="O2442" i="11"/>
  <c r="K2442" i="11"/>
  <c r="V2442" i="11" s="1"/>
  <c r="I2442" i="11"/>
  <c r="U2442" i="11" s="1"/>
  <c r="F2442" i="11"/>
  <c r="E2442" i="11"/>
  <c r="Z2441" i="11"/>
  <c r="W2441" i="11"/>
  <c r="O2441" i="11"/>
  <c r="K2441" i="11"/>
  <c r="V2441" i="11" s="1"/>
  <c r="I2441" i="11"/>
  <c r="U2441" i="11" s="1"/>
  <c r="F2441" i="11"/>
  <c r="E2441" i="11"/>
  <c r="Z2440" i="11"/>
  <c r="W2440" i="11"/>
  <c r="O2440" i="11"/>
  <c r="K2440" i="11"/>
  <c r="V2440" i="11" s="1"/>
  <c r="I2440" i="11"/>
  <c r="U2440" i="11" s="1"/>
  <c r="F2440" i="11"/>
  <c r="E2440" i="11"/>
  <c r="Z2439" i="11"/>
  <c r="W2439" i="11"/>
  <c r="O2439" i="11"/>
  <c r="K2439" i="11"/>
  <c r="V2439" i="11" s="1"/>
  <c r="I2439" i="11"/>
  <c r="U2439" i="11" s="1"/>
  <c r="F2439" i="11"/>
  <c r="E2439" i="11"/>
  <c r="Z2438" i="11"/>
  <c r="W2438" i="11"/>
  <c r="O2438" i="11"/>
  <c r="K2438" i="11"/>
  <c r="V2438" i="11" s="1"/>
  <c r="I2438" i="11"/>
  <c r="U2438" i="11" s="1"/>
  <c r="F2438" i="11"/>
  <c r="E2438" i="11"/>
  <c r="Z2437" i="11"/>
  <c r="W2437" i="11"/>
  <c r="O2437" i="11"/>
  <c r="K2437" i="11"/>
  <c r="V2437" i="11" s="1"/>
  <c r="I2437" i="11"/>
  <c r="U2437" i="11" s="1"/>
  <c r="F2437" i="11"/>
  <c r="E2437" i="11"/>
  <c r="Z2436" i="11"/>
  <c r="W2436" i="11"/>
  <c r="O2436" i="11"/>
  <c r="K2436" i="11"/>
  <c r="V2436" i="11" s="1"/>
  <c r="I2436" i="11"/>
  <c r="U2436" i="11" s="1"/>
  <c r="F2436" i="11"/>
  <c r="E2436" i="11"/>
  <c r="Z2384" i="11"/>
  <c r="W2384" i="11"/>
  <c r="O2384" i="11"/>
  <c r="K2384" i="11"/>
  <c r="V2384" i="11" s="1"/>
  <c r="I2384" i="11"/>
  <c r="U2384" i="11" s="1"/>
  <c r="F2384" i="11"/>
  <c r="E2384" i="11"/>
  <c r="Z2383" i="11"/>
  <c r="W2383" i="11"/>
  <c r="O2383" i="11"/>
  <c r="K2383" i="11"/>
  <c r="V2383" i="11" s="1"/>
  <c r="I2383" i="11"/>
  <c r="F2383" i="11"/>
  <c r="E2383" i="11"/>
  <c r="Z2382" i="11"/>
  <c r="W2382" i="11"/>
  <c r="O2382" i="11"/>
  <c r="K2382" i="11"/>
  <c r="V2382" i="11" s="1"/>
  <c r="I2382" i="11"/>
  <c r="U2382" i="11" s="1"/>
  <c r="F2382" i="11"/>
  <c r="E2382" i="11"/>
  <c r="Z2381" i="11"/>
  <c r="W2381" i="11"/>
  <c r="O2381" i="11"/>
  <c r="K2381" i="11"/>
  <c r="V2381" i="11" s="1"/>
  <c r="I2381" i="11"/>
  <c r="F2381" i="11"/>
  <c r="E2381" i="11"/>
  <c r="Z2380" i="11"/>
  <c r="W2380" i="11"/>
  <c r="O2380" i="11"/>
  <c r="K2380" i="11"/>
  <c r="V2380" i="11" s="1"/>
  <c r="I2380" i="11"/>
  <c r="U2380" i="11" s="1"/>
  <c r="F2380" i="11"/>
  <c r="E2380" i="11"/>
  <c r="Z2379" i="11"/>
  <c r="W2379" i="11"/>
  <c r="O2379" i="11"/>
  <c r="K2379" i="11"/>
  <c r="V2379" i="11" s="1"/>
  <c r="I2379" i="11"/>
  <c r="F2379" i="11"/>
  <c r="E2379" i="11"/>
  <c r="Z2378" i="11"/>
  <c r="W2378" i="11"/>
  <c r="O2378" i="11"/>
  <c r="K2378" i="11"/>
  <c r="V2378" i="11" s="1"/>
  <c r="I2378" i="11"/>
  <c r="U2378" i="11" s="1"/>
  <c r="F2378" i="11"/>
  <c r="E2378" i="11"/>
  <c r="Z2377" i="11"/>
  <c r="W2377" i="11"/>
  <c r="O2377" i="11"/>
  <c r="K2377" i="11"/>
  <c r="V2377" i="11" s="1"/>
  <c r="I2377" i="11"/>
  <c r="F2377" i="11"/>
  <c r="E2377" i="11"/>
  <c r="Z2376" i="11"/>
  <c r="W2376" i="11"/>
  <c r="O2376" i="11"/>
  <c r="K2376" i="11"/>
  <c r="V2376" i="11" s="1"/>
  <c r="I2376" i="11"/>
  <c r="U2376" i="11" s="1"/>
  <c r="F2376" i="11"/>
  <c r="E2376" i="11"/>
  <c r="Z2324" i="11"/>
  <c r="W2324" i="11"/>
  <c r="O2324" i="11"/>
  <c r="K2324" i="11"/>
  <c r="V2324" i="11" s="1"/>
  <c r="I2324" i="11"/>
  <c r="U2324" i="11" s="1"/>
  <c r="F2324" i="11"/>
  <c r="E2324" i="11"/>
  <c r="Z2323" i="11"/>
  <c r="W2323" i="11"/>
  <c r="O2323" i="11"/>
  <c r="K2323" i="11"/>
  <c r="V2323" i="11" s="1"/>
  <c r="I2323" i="11"/>
  <c r="F2323" i="11"/>
  <c r="E2323" i="11"/>
  <c r="Z2322" i="11"/>
  <c r="W2322" i="11"/>
  <c r="O2322" i="11"/>
  <c r="K2322" i="11"/>
  <c r="V2322" i="11" s="1"/>
  <c r="I2322" i="11"/>
  <c r="U2322" i="11" s="1"/>
  <c r="F2322" i="11"/>
  <c r="E2322" i="11"/>
  <c r="Z2321" i="11"/>
  <c r="W2321" i="11"/>
  <c r="O2321" i="11"/>
  <c r="K2321" i="11"/>
  <c r="V2321" i="11" s="1"/>
  <c r="I2321" i="11"/>
  <c r="F2321" i="11"/>
  <c r="E2321" i="11"/>
  <c r="Z2320" i="11"/>
  <c r="W2320" i="11"/>
  <c r="O2320" i="11"/>
  <c r="K2320" i="11"/>
  <c r="V2320" i="11" s="1"/>
  <c r="I2320" i="11"/>
  <c r="U2320" i="11" s="1"/>
  <c r="F2320" i="11"/>
  <c r="E2320" i="11"/>
  <c r="Z2319" i="11"/>
  <c r="W2319" i="11"/>
  <c r="O2319" i="11"/>
  <c r="K2319" i="11"/>
  <c r="V2319" i="11" s="1"/>
  <c r="I2319" i="11"/>
  <c r="F2319" i="11"/>
  <c r="E2319" i="11"/>
  <c r="Z2318" i="11"/>
  <c r="W2318" i="11"/>
  <c r="O2318" i="11"/>
  <c r="K2318" i="11"/>
  <c r="V2318" i="11" s="1"/>
  <c r="I2318" i="11"/>
  <c r="U2318" i="11" s="1"/>
  <c r="F2318" i="11"/>
  <c r="E2318" i="11"/>
  <c r="Z2317" i="11"/>
  <c r="W2317" i="11"/>
  <c r="O2317" i="11"/>
  <c r="K2317" i="11"/>
  <c r="V2317" i="11" s="1"/>
  <c r="I2317" i="11"/>
  <c r="U2317" i="11" s="1"/>
  <c r="F2317" i="11"/>
  <c r="E2317" i="11"/>
  <c r="Z2316" i="11"/>
  <c r="W2316" i="11"/>
  <c r="O2316" i="11"/>
  <c r="K2316" i="11"/>
  <c r="V2316" i="11" s="1"/>
  <c r="I2316" i="11"/>
  <c r="U2316" i="11" s="1"/>
  <c r="F2316" i="11"/>
  <c r="E2316" i="11"/>
  <c r="Z2264" i="11"/>
  <c r="W2264" i="11"/>
  <c r="O2264" i="11"/>
  <c r="K2264" i="11"/>
  <c r="V2264" i="11" s="1"/>
  <c r="I2264" i="11"/>
  <c r="U2264" i="11" s="1"/>
  <c r="F2264" i="11"/>
  <c r="E2264" i="11"/>
  <c r="Z2263" i="11"/>
  <c r="W2263" i="11"/>
  <c r="O2263" i="11"/>
  <c r="K2263" i="11"/>
  <c r="I2263" i="11"/>
  <c r="F2263" i="11"/>
  <c r="E2263" i="11"/>
  <c r="Z2262" i="11"/>
  <c r="W2262" i="11"/>
  <c r="O2262" i="11"/>
  <c r="K2262" i="11"/>
  <c r="V2262" i="11" s="1"/>
  <c r="I2262" i="11"/>
  <c r="U2262" i="11" s="1"/>
  <c r="F2262" i="11"/>
  <c r="E2262" i="11"/>
  <c r="Z2261" i="11"/>
  <c r="W2261" i="11"/>
  <c r="O2261" i="11"/>
  <c r="K2261" i="11"/>
  <c r="I2261" i="11"/>
  <c r="F2261" i="11"/>
  <c r="E2261" i="11"/>
  <c r="Z2260" i="11"/>
  <c r="W2260" i="11"/>
  <c r="O2260" i="11"/>
  <c r="K2260" i="11"/>
  <c r="V2260" i="11" s="1"/>
  <c r="I2260" i="11"/>
  <c r="U2260" i="11" s="1"/>
  <c r="F2260" i="11"/>
  <c r="E2260" i="11"/>
  <c r="Z2259" i="11"/>
  <c r="W2259" i="11"/>
  <c r="O2259" i="11"/>
  <c r="K2259" i="11"/>
  <c r="I2259" i="11"/>
  <c r="F2259" i="11"/>
  <c r="E2259" i="11"/>
  <c r="Z2199" i="11"/>
  <c r="W2199" i="11"/>
  <c r="O2199" i="11"/>
  <c r="K2199" i="11"/>
  <c r="V2199" i="11" s="1"/>
  <c r="I2199" i="11"/>
  <c r="U2199" i="11" s="1"/>
  <c r="F2199" i="11"/>
  <c r="E2199" i="11"/>
  <c r="Z2198" i="11"/>
  <c r="W2198" i="11"/>
  <c r="O2198" i="11"/>
  <c r="K2198" i="11"/>
  <c r="V2198" i="11" s="1"/>
  <c r="I2198" i="11"/>
  <c r="U2198" i="11" s="1"/>
  <c r="F2198" i="11"/>
  <c r="E2198" i="11"/>
  <c r="Z2197" i="11"/>
  <c r="W2197" i="11"/>
  <c r="O2197" i="11"/>
  <c r="K2197" i="11"/>
  <c r="V2197" i="11" s="1"/>
  <c r="I2197" i="11"/>
  <c r="U2197" i="11" s="1"/>
  <c r="F2197" i="11"/>
  <c r="E2197" i="11"/>
  <c r="Z2196" i="11"/>
  <c r="W2196" i="11"/>
  <c r="O2196" i="11"/>
  <c r="K2196" i="11"/>
  <c r="V2196" i="11" s="1"/>
  <c r="I2196" i="11"/>
  <c r="U2196" i="11" s="1"/>
  <c r="F2196" i="11"/>
  <c r="E2196" i="11"/>
  <c r="Z2195" i="11"/>
  <c r="W2195" i="11"/>
  <c r="O2195" i="11"/>
  <c r="K2195" i="11"/>
  <c r="V2195" i="11" s="1"/>
  <c r="I2195" i="11"/>
  <c r="U2195" i="11" s="1"/>
  <c r="F2195" i="11"/>
  <c r="E2195" i="11"/>
  <c r="Z2194" i="11"/>
  <c r="W2194" i="11"/>
  <c r="O2194" i="11"/>
  <c r="K2194" i="11"/>
  <c r="V2194" i="11" s="1"/>
  <c r="I2194" i="11"/>
  <c r="F2194" i="11"/>
  <c r="E2194" i="11"/>
  <c r="Z2138" i="11"/>
  <c r="W2138" i="11"/>
  <c r="O2138" i="11"/>
  <c r="K2138" i="11"/>
  <c r="V2138" i="11" s="1"/>
  <c r="I2138" i="11"/>
  <c r="U2138" i="11" s="1"/>
  <c r="F2138" i="11"/>
  <c r="E2138" i="11"/>
  <c r="Z2137" i="11"/>
  <c r="W2137" i="11"/>
  <c r="O2137" i="11"/>
  <c r="K2137" i="11"/>
  <c r="V2137" i="11" s="1"/>
  <c r="I2137" i="11"/>
  <c r="F2137" i="11"/>
  <c r="E2137" i="11"/>
  <c r="Z2139" i="11"/>
  <c r="W2139" i="11"/>
  <c r="O2139" i="11"/>
  <c r="K2139" i="11"/>
  <c r="V2139" i="11" s="1"/>
  <c r="I2139" i="11"/>
  <c r="U2139" i="11" s="1"/>
  <c r="F2139" i="11"/>
  <c r="E2139" i="11"/>
  <c r="J330" i="10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29" i="10"/>
  <c r="E1998" i="11"/>
  <c r="I1998" i="11"/>
  <c r="U1998" i="11" s="1"/>
  <c r="K1998" i="11"/>
  <c r="V1998" i="11" s="1"/>
  <c r="O1998" i="11"/>
  <c r="W1998" i="11"/>
  <c r="F1998" i="11" s="1"/>
  <c r="Z1998" i="11"/>
  <c r="AA1998" i="11"/>
  <c r="E1999" i="11"/>
  <c r="I1999" i="11"/>
  <c r="U1999" i="11" s="1"/>
  <c r="K1999" i="11"/>
  <c r="V1999" i="11" s="1"/>
  <c r="O1999" i="11"/>
  <c r="W1999" i="11"/>
  <c r="F1999" i="11" s="1"/>
  <c r="Z1999" i="11"/>
  <c r="AA1999" i="11"/>
  <c r="E2000" i="11"/>
  <c r="I2000" i="11"/>
  <c r="U2000" i="11" s="1"/>
  <c r="K2000" i="11"/>
  <c r="V2000" i="11" s="1"/>
  <c r="O2000" i="11"/>
  <c r="W2000" i="11"/>
  <c r="F2000" i="11" s="1"/>
  <c r="Z2000" i="11"/>
  <c r="AA2000" i="11"/>
  <c r="E2001" i="11"/>
  <c r="F2001" i="11"/>
  <c r="I2001" i="11"/>
  <c r="U2001" i="11" s="1"/>
  <c r="K2001" i="11"/>
  <c r="V2001" i="11" s="1"/>
  <c r="O2001" i="11"/>
  <c r="W2001" i="11"/>
  <c r="Z2001" i="11"/>
  <c r="E2002" i="11"/>
  <c r="F2002" i="11"/>
  <c r="I2002" i="11"/>
  <c r="U2002" i="11" s="1"/>
  <c r="K2002" i="11"/>
  <c r="V2002" i="11" s="1"/>
  <c r="O2002" i="11"/>
  <c r="W2002" i="11"/>
  <c r="Z2002" i="11"/>
  <c r="E2004" i="11"/>
  <c r="F2004" i="11"/>
  <c r="I2004" i="11"/>
  <c r="U2004" i="11" s="1"/>
  <c r="K2004" i="11"/>
  <c r="V2004" i="11" s="1"/>
  <c r="O2004" i="11"/>
  <c r="W2004" i="11"/>
  <c r="Z2004" i="11"/>
  <c r="E1935" i="11"/>
  <c r="I1935" i="11"/>
  <c r="U1935" i="11" s="1"/>
  <c r="K1935" i="11"/>
  <c r="V1935" i="11" s="1"/>
  <c r="O1935" i="11"/>
  <c r="W1935" i="11"/>
  <c r="F1935" i="11" s="1"/>
  <c r="Z1935" i="11"/>
  <c r="AA1935" i="11"/>
  <c r="E1936" i="11"/>
  <c r="I1936" i="11"/>
  <c r="U1936" i="11" s="1"/>
  <c r="K1936" i="11"/>
  <c r="V1936" i="11" s="1"/>
  <c r="O1936" i="11"/>
  <c r="W1936" i="11"/>
  <c r="Z1936" i="11"/>
  <c r="AA1936" i="11"/>
  <c r="E1937" i="11"/>
  <c r="I1937" i="11"/>
  <c r="K1937" i="11"/>
  <c r="V1937" i="11" s="1"/>
  <c r="O1937" i="11"/>
  <c r="W1937" i="11"/>
  <c r="F1937" i="11" s="1"/>
  <c r="Z1937" i="11"/>
  <c r="AA1937" i="11"/>
  <c r="E1938" i="11"/>
  <c r="F1938" i="11"/>
  <c r="I1938" i="11"/>
  <c r="U1938" i="11" s="1"/>
  <c r="K1938" i="11"/>
  <c r="V1938" i="11" s="1"/>
  <c r="O1938" i="11"/>
  <c r="W1938" i="11"/>
  <c r="Z1938" i="11"/>
  <c r="E1939" i="11"/>
  <c r="F1939" i="11"/>
  <c r="I1939" i="11"/>
  <c r="K1939" i="11"/>
  <c r="V1939" i="11" s="1"/>
  <c r="O1939" i="11"/>
  <c r="W1939" i="11"/>
  <c r="Z1939" i="11"/>
  <c r="E1941" i="11"/>
  <c r="F1941" i="11"/>
  <c r="I1941" i="11"/>
  <c r="U1941" i="11" s="1"/>
  <c r="K1941" i="11"/>
  <c r="V1941" i="11" s="1"/>
  <c r="O1941" i="11"/>
  <c r="W1941" i="11"/>
  <c r="Z1941" i="11"/>
  <c r="E1875" i="11"/>
  <c r="I1875" i="11"/>
  <c r="K1875" i="11"/>
  <c r="V1875" i="11" s="1"/>
  <c r="O1875" i="11"/>
  <c r="W1875" i="11"/>
  <c r="F1875" i="11" s="1"/>
  <c r="Z1875" i="11"/>
  <c r="AA1875" i="11"/>
  <c r="E1876" i="11"/>
  <c r="I1876" i="11"/>
  <c r="U1876" i="11" s="1"/>
  <c r="K1876" i="11"/>
  <c r="V1876" i="11" s="1"/>
  <c r="O1876" i="11"/>
  <c r="W1876" i="11"/>
  <c r="F1876" i="11" s="1"/>
  <c r="Z1876" i="11"/>
  <c r="AA1876" i="11"/>
  <c r="E1877" i="11"/>
  <c r="I1877" i="11"/>
  <c r="K1877" i="11"/>
  <c r="V1877" i="11" s="1"/>
  <c r="O1877" i="11"/>
  <c r="W1877" i="11"/>
  <c r="F1877" i="11" s="1"/>
  <c r="Z1877" i="11"/>
  <c r="AA1877" i="11"/>
  <c r="E1878" i="11"/>
  <c r="F1878" i="11"/>
  <c r="I1878" i="11"/>
  <c r="K1878" i="11"/>
  <c r="V1878" i="11" s="1"/>
  <c r="O1878" i="11"/>
  <c r="W1878" i="11"/>
  <c r="Z1878" i="11"/>
  <c r="E1879" i="11"/>
  <c r="F1879" i="11"/>
  <c r="I1879" i="11"/>
  <c r="K1879" i="11"/>
  <c r="V1879" i="11" s="1"/>
  <c r="O1879" i="11"/>
  <c r="W1879" i="11"/>
  <c r="Z1879" i="11"/>
  <c r="E1881" i="11"/>
  <c r="F1881" i="11"/>
  <c r="I1881" i="11"/>
  <c r="U1881" i="11" s="1"/>
  <c r="K1881" i="11"/>
  <c r="V1881" i="11" s="1"/>
  <c r="O1881" i="11"/>
  <c r="W1881" i="11"/>
  <c r="Z1881" i="11"/>
  <c r="E1815" i="11"/>
  <c r="I1815" i="11"/>
  <c r="K1815" i="11"/>
  <c r="V1815" i="11" s="1"/>
  <c r="O1815" i="11"/>
  <c r="W1815" i="11"/>
  <c r="F1815" i="11" s="1"/>
  <c r="Z1815" i="11"/>
  <c r="AA1815" i="11"/>
  <c r="E1816" i="11"/>
  <c r="I1816" i="11"/>
  <c r="U1816" i="11" s="1"/>
  <c r="K1816" i="11"/>
  <c r="V1816" i="11" s="1"/>
  <c r="O1816" i="11"/>
  <c r="W1816" i="11"/>
  <c r="F1816" i="11" s="1"/>
  <c r="Z1816" i="11"/>
  <c r="AA1816" i="11"/>
  <c r="E1817" i="11"/>
  <c r="I1817" i="11"/>
  <c r="K1817" i="11"/>
  <c r="V1817" i="11" s="1"/>
  <c r="O1817" i="11"/>
  <c r="W1817" i="11"/>
  <c r="F1817" i="11" s="1"/>
  <c r="Z1817" i="11"/>
  <c r="AA1817" i="11"/>
  <c r="E1818" i="11"/>
  <c r="F1818" i="11"/>
  <c r="I1818" i="11"/>
  <c r="U1818" i="11" s="1"/>
  <c r="K1818" i="11"/>
  <c r="V1818" i="11" s="1"/>
  <c r="O1818" i="11"/>
  <c r="W1818" i="11"/>
  <c r="Z1818" i="11"/>
  <c r="E1819" i="11"/>
  <c r="F1819" i="11"/>
  <c r="I1819" i="11"/>
  <c r="K1819" i="11"/>
  <c r="V1819" i="11" s="1"/>
  <c r="O1819" i="11"/>
  <c r="W1819" i="11"/>
  <c r="Z1819" i="11"/>
  <c r="E1821" i="11"/>
  <c r="F1821" i="11"/>
  <c r="I1821" i="11"/>
  <c r="U1821" i="11" s="1"/>
  <c r="K1821" i="11"/>
  <c r="V1821" i="11" s="1"/>
  <c r="O1821" i="11"/>
  <c r="W1821" i="11"/>
  <c r="Z1821" i="11"/>
  <c r="E1755" i="11"/>
  <c r="I1755" i="11"/>
  <c r="K1755" i="11"/>
  <c r="V1755" i="11" s="1"/>
  <c r="O1755" i="11"/>
  <c r="W1755" i="11"/>
  <c r="F1755" i="11" s="1"/>
  <c r="Z1755" i="11"/>
  <c r="AA1755" i="11"/>
  <c r="E1756" i="11"/>
  <c r="I1756" i="11"/>
  <c r="U1756" i="11" s="1"/>
  <c r="K1756" i="11"/>
  <c r="V1756" i="11" s="1"/>
  <c r="O1756" i="11"/>
  <c r="W1756" i="11"/>
  <c r="Z1756" i="11"/>
  <c r="AA1756" i="11"/>
  <c r="E1757" i="11"/>
  <c r="I1757" i="11"/>
  <c r="K1757" i="11"/>
  <c r="V1757" i="11" s="1"/>
  <c r="O1757" i="11"/>
  <c r="W1757" i="11"/>
  <c r="F1757" i="11" s="1"/>
  <c r="Z1757" i="11"/>
  <c r="AA1757" i="11"/>
  <c r="E1758" i="11"/>
  <c r="F1758" i="11"/>
  <c r="I1758" i="11"/>
  <c r="U1758" i="11" s="1"/>
  <c r="K1758" i="11"/>
  <c r="V1758" i="11" s="1"/>
  <c r="O1758" i="11"/>
  <c r="W1758" i="11"/>
  <c r="Z1758" i="11"/>
  <c r="E1759" i="11"/>
  <c r="F1759" i="11"/>
  <c r="I1759" i="11"/>
  <c r="K1759" i="11"/>
  <c r="V1759" i="11" s="1"/>
  <c r="O1759" i="11"/>
  <c r="W1759" i="11"/>
  <c r="Z1759" i="11"/>
  <c r="E1761" i="11"/>
  <c r="F1761" i="11"/>
  <c r="I1761" i="11"/>
  <c r="U1761" i="11" s="1"/>
  <c r="K1761" i="11"/>
  <c r="V1761" i="11" s="1"/>
  <c r="O1761" i="11"/>
  <c r="W1761" i="11"/>
  <c r="Z1761" i="11"/>
  <c r="E1692" i="11"/>
  <c r="I1692" i="11"/>
  <c r="K1692" i="11"/>
  <c r="V1692" i="11" s="1"/>
  <c r="O1692" i="11"/>
  <c r="W1692" i="11"/>
  <c r="F1692" i="11" s="1"/>
  <c r="Z1692" i="11"/>
  <c r="AA1692" i="11"/>
  <c r="E1693" i="11"/>
  <c r="I1693" i="11"/>
  <c r="K1693" i="11"/>
  <c r="V1693" i="11" s="1"/>
  <c r="O1693" i="11"/>
  <c r="W1693" i="11"/>
  <c r="F1693" i="11" s="1"/>
  <c r="Z1693" i="11"/>
  <c r="AA1693" i="11"/>
  <c r="E1694" i="11"/>
  <c r="I1694" i="11"/>
  <c r="U1694" i="11" s="1"/>
  <c r="K1694" i="11"/>
  <c r="V1694" i="11" s="1"/>
  <c r="O1694" i="11"/>
  <c r="W1694" i="11"/>
  <c r="Z1694" i="11"/>
  <c r="AA1694" i="11"/>
  <c r="E1695" i="11"/>
  <c r="F1695" i="11"/>
  <c r="I1695" i="11"/>
  <c r="K1695" i="11"/>
  <c r="V1695" i="11" s="1"/>
  <c r="O1695" i="11"/>
  <c r="W1695" i="11"/>
  <c r="Z1695" i="11"/>
  <c r="E1696" i="11"/>
  <c r="F1696" i="11"/>
  <c r="I1696" i="11"/>
  <c r="U1696" i="11" s="1"/>
  <c r="K1696" i="11"/>
  <c r="V1696" i="11" s="1"/>
  <c r="O1696" i="11"/>
  <c r="W1696" i="11"/>
  <c r="Z1696" i="11"/>
  <c r="E1698" i="11"/>
  <c r="F1698" i="11"/>
  <c r="I1698" i="11"/>
  <c r="U1698" i="11" s="1"/>
  <c r="K1698" i="11"/>
  <c r="V1698" i="11" s="1"/>
  <c r="O1698" i="11"/>
  <c r="W1698" i="11"/>
  <c r="Z1698" i="11"/>
  <c r="E1638" i="11"/>
  <c r="E1636" i="11"/>
  <c r="E1635" i="11"/>
  <c r="F1635" i="11"/>
  <c r="I1635" i="11"/>
  <c r="U1635" i="11" s="1"/>
  <c r="K1635" i="11"/>
  <c r="V1635" i="11" s="1"/>
  <c r="O1635" i="11"/>
  <c r="W1635" i="11"/>
  <c r="Z1635" i="11"/>
  <c r="F1636" i="11"/>
  <c r="I1636" i="11"/>
  <c r="U1636" i="11" s="1"/>
  <c r="K1636" i="11"/>
  <c r="V1636" i="11" s="1"/>
  <c r="O1636" i="11"/>
  <c r="W1636" i="11"/>
  <c r="Z1636" i="11"/>
  <c r="F1638" i="11"/>
  <c r="I1638" i="11"/>
  <c r="K1638" i="11"/>
  <c r="V1638" i="11" s="1"/>
  <c r="O1638" i="11"/>
  <c r="W1638" i="11"/>
  <c r="Z1638" i="11"/>
  <c r="Z1575" i="11"/>
  <c r="W1575" i="11"/>
  <c r="I1575" i="11"/>
  <c r="U1575" i="11" s="1"/>
  <c r="K1575" i="11"/>
  <c r="V1575" i="11" s="1"/>
  <c r="F1575" i="11"/>
  <c r="E1499" i="11"/>
  <c r="F1499" i="11"/>
  <c r="I1499" i="11"/>
  <c r="U1499" i="11" s="1"/>
  <c r="K1499" i="11"/>
  <c r="V1499" i="11" s="1"/>
  <c r="O1499" i="11"/>
  <c r="W1499" i="11"/>
  <c r="Z1499" i="11"/>
  <c r="E1500" i="11"/>
  <c r="F1500" i="11"/>
  <c r="I1500" i="11"/>
  <c r="U1500" i="11" s="1"/>
  <c r="K1500" i="11"/>
  <c r="V1500" i="11" s="1"/>
  <c r="O1500" i="11"/>
  <c r="W1500" i="11"/>
  <c r="Z1500" i="11"/>
  <c r="E1501" i="11"/>
  <c r="F1501" i="11"/>
  <c r="I1501" i="11"/>
  <c r="U1501" i="11" s="1"/>
  <c r="K1501" i="11"/>
  <c r="V1501" i="11" s="1"/>
  <c r="O1501" i="11"/>
  <c r="W1501" i="11"/>
  <c r="Z1501" i="11"/>
  <c r="E1502" i="11"/>
  <c r="F1502" i="11"/>
  <c r="I1502" i="11"/>
  <c r="U1502" i="11" s="1"/>
  <c r="K1502" i="11"/>
  <c r="O1502" i="11"/>
  <c r="W1502" i="11"/>
  <c r="Z1502" i="11"/>
  <c r="E1503" i="11"/>
  <c r="F1503" i="11"/>
  <c r="I1503" i="11"/>
  <c r="U1503" i="11" s="1"/>
  <c r="K1503" i="11"/>
  <c r="V1503" i="11" s="1"/>
  <c r="O1503" i="11"/>
  <c r="W1503" i="11"/>
  <c r="Z1503" i="11"/>
  <c r="E1504" i="11"/>
  <c r="F1504" i="11"/>
  <c r="I1504" i="11"/>
  <c r="U1504" i="11" s="1"/>
  <c r="K1504" i="11"/>
  <c r="O1504" i="11"/>
  <c r="W1504" i="11"/>
  <c r="Z1504" i="11"/>
  <c r="E1505" i="11"/>
  <c r="F1505" i="11"/>
  <c r="I1505" i="11"/>
  <c r="U1505" i="11" s="1"/>
  <c r="K1505" i="11"/>
  <c r="V1505" i="11" s="1"/>
  <c r="O1505" i="11"/>
  <c r="W1505" i="11"/>
  <c r="Z1505" i="11"/>
  <c r="E1506" i="11"/>
  <c r="F1506" i="11"/>
  <c r="I1506" i="11"/>
  <c r="U1506" i="11" s="1"/>
  <c r="K1506" i="11"/>
  <c r="O1506" i="11"/>
  <c r="W1506" i="11"/>
  <c r="Z1506" i="11"/>
  <c r="E1508" i="11"/>
  <c r="F1508" i="11"/>
  <c r="I1508" i="11"/>
  <c r="U1508" i="11" s="1"/>
  <c r="K1508" i="11"/>
  <c r="V1508" i="11" s="1"/>
  <c r="O1508" i="11"/>
  <c r="W1508" i="11"/>
  <c r="Z1508" i="11"/>
  <c r="E1434" i="11"/>
  <c r="F1434" i="11"/>
  <c r="I1434" i="11"/>
  <c r="U1434" i="11" s="1"/>
  <c r="K1434" i="11"/>
  <c r="O1434" i="11"/>
  <c r="W1434" i="11"/>
  <c r="Z1434" i="11"/>
  <c r="E1435" i="11"/>
  <c r="F1435" i="11"/>
  <c r="I1435" i="11"/>
  <c r="U1435" i="11" s="1"/>
  <c r="K1435" i="11"/>
  <c r="V1435" i="11" s="1"/>
  <c r="O1435" i="11"/>
  <c r="W1435" i="11"/>
  <c r="Z1435" i="11"/>
  <c r="E1436" i="11"/>
  <c r="F1436" i="11"/>
  <c r="I1436" i="11"/>
  <c r="U1436" i="11" s="1"/>
  <c r="K1436" i="11"/>
  <c r="O1436" i="11"/>
  <c r="W1436" i="11"/>
  <c r="Z1436" i="11"/>
  <c r="E1437" i="11"/>
  <c r="F1437" i="11"/>
  <c r="I1437" i="11"/>
  <c r="U1437" i="11" s="1"/>
  <c r="K1437" i="11"/>
  <c r="V1437" i="11" s="1"/>
  <c r="O1437" i="11"/>
  <c r="W1437" i="11"/>
  <c r="Z1437" i="11"/>
  <c r="E1438" i="11"/>
  <c r="F1438" i="11"/>
  <c r="I1438" i="11"/>
  <c r="U1438" i="11" s="1"/>
  <c r="K1438" i="11"/>
  <c r="O1438" i="11"/>
  <c r="W1438" i="11"/>
  <c r="Z1438" i="11"/>
  <c r="E1439" i="11"/>
  <c r="F1439" i="11"/>
  <c r="I1439" i="11"/>
  <c r="U1439" i="11" s="1"/>
  <c r="K1439" i="11"/>
  <c r="V1439" i="11" s="1"/>
  <c r="O1439" i="11"/>
  <c r="W1439" i="11"/>
  <c r="Z1439" i="11"/>
  <c r="E1440" i="11"/>
  <c r="F1440" i="11"/>
  <c r="I1440" i="11"/>
  <c r="U1440" i="11" s="1"/>
  <c r="K1440" i="11"/>
  <c r="V1440" i="11" s="1"/>
  <c r="O1440" i="11"/>
  <c r="W1440" i="11"/>
  <c r="Z1440" i="11"/>
  <c r="E1441" i="11"/>
  <c r="F1441" i="11"/>
  <c r="I1441" i="11"/>
  <c r="U1441" i="11" s="1"/>
  <c r="K1441" i="11"/>
  <c r="V1441" i="11" s="1"/>
  <c r="O1441" i="11"/>
  <c r="W1441" i="11"/>
  <c r="Z1441" i="11"/>
  <c r="E1443" i="11"/>
  <c r="F1443" i="11"/>
  <c r="I1443" i="11"/>
  <c r="U1443" i="11" s="1"/>
  <c r="K1443" i="11"/>
  <c r="O1443" i="11"/>
  <c r="W1443" i="11"/>
  <c r="Z1443" i="11"/>
  <c r="E1374" i="11"/>
  <c r="F1374" i="11"/>
  <c r="I1374" i="11"/>
  <c r="U1374" i="11" s="1"/>
  <c r="K1374" i="11"/>
  <c r="V1374" i="11" s="1"/>
  <c r="O1374" i="11"/>
  <c r="W1374" i="11"/>
  <c r="Z1374" i="11"/>
  <c r="E1375" i="11"/>
  <c r="F1375" i="11"/>
  <c r="I1375" i="11"/>
  <c r="U1375" i="11" s="1"/>
  <c r="K1375" i="11"/>
  <c r="V1375" i="11" s="1"/>
  <c r="O1375" i="11"/>
  <c r="W1375" i="11"/>
  <c r="Z1375" i="11"/>
  <c r="E1376" i="11"/>
  <c r="F1376" i="11"/>
  <c r="I1376" i="11"/>
  <c r="U1376" i="11" s="1"/>
  <c r="K1376" i="11"/>
  <c r="V1376" i="11" s="1"/>
  <c r="O1376" i="11"/>
  <c r="W1376" i="11"/>
  <c r="Z1376" i="11"/>
  <c r="E1377" i="11"/>
  <c r="F1377" i="11"/>
  <c r="I1377" i="11"/>
  <c r="U1377" i="11" s="1"/>
  <c r="K1377" i="11"/>
  <c r="V1377" i="11" s="1"/>
  <c r="O1377" i="11"/>
  <c r="W1377" i="11"/>
  <c r="Z1377" i="11"/>
  <c r="E1378" i="11"/>
  <c r="F1378" i="11"/>
  <c r="I1378" i="11"/>
  <c r="U1378" i="11" s="1"/>
  <c r="K1378" i="11"/>
  <c r="V1378" i="11" s="1"/>
  <c r="O1378" i="11"/>
  <c r="W1378" i="11"/>
  <c r="Z1378" i="11"/>
  <c r="E1379" i="11"/>
  <c r="F1379" i="11"/>
  <c r="I1379" i="11"/>
  <c r="U1379" i="11" s="1"/>
  <c r="K1379" i="11"/>
  <c r="V1379" i="11" s="1"/>
  <c r="O1379" i="11"/>
  <c r="W1379" i="11"/>
  <c r="Z1379" i="11"/>
  <c r="E1380" i="11"/>
  <c r="F1380" i="11"/>
  <c r="I1380" i="11"/>
  <c r="U1380" i="11" s="1"/>
  <c r="K1380" i="11"/>
  <c r="V1380" i="11" s="1"/>
  <c r="O1380" i="11"/>
  <c r="W1380" i="11"/>
  <c r="Z1380" i="11"/>
  <c r="E1381" i="11"/>
  <c r="F1381" i="11"/>
  <c r="I1381" i="11"/>
  <c r="U1381" i="11" s="1"/>
  <c r="K1381" i="11"/>
  <c r="V1381" i="11" s="1"/>
  <c r="O1381" i="11"/>
  <c r="W1381" i="11"/>
  <c r="Z1381" i="11"/>
  <c r="E1383" i="11"/>
  <c r="F1383" i="11"/>
  <c r="I1383" i="11"/>
  <c r="U1383" i="11" s="1"/>
  <c r="K1383" i="11"/>
  <c r="V1383" i="11" s="1"/>
  <c r="O1383" i="11"/>
  <c r="W1383" i="11"/>
  <c r="Z1383" i="11"/>
  <c r="E1314" i="11"/>
  <c r="F1314" i="11"/>
  <c r="I1314" i="11"/>
  <c r="U1314" i="11" s="1"/>
  <c r="K1314" i="11"/>
  <c r="V1314" i="11" s="1"/>
  <c r="O1314" i="11"/>
  <c r="W1314" i="11"/>
  <c r="Z1314" i="11"/>
  <c r="E1315" i="11"/>
  <c r="F1315" i="11"/>
  <c r="I1315" i="11"/>
  <c r="U1315" i="11" s="1"/>
  <c r="K1315" i="11"/>
  <c r="V1315" i="11" s="1"/>
  <c r="O1315" i="11"/>
  <c r="W1315" i="11"/>
  <c r="Z1315" i="11"/>
  <c r="E1316" i="11"/>
  <c r="F1316" i="11"/>
  <c r="I1316" i="11"/>
  <c r="U1316" i="11" s="1"/>
  <c r="K1316" i="11"/>
  <c r="V1316" i="11" s="1"/>
  <c r="O1316" i="11"/>
  <c r="W1316" i="11"/>
  <c r="Z1316" i="11"/>
  <c r="E1317" i="11"/>
  <c r="F1317" i="11"/>
  <c r="I1317" i="11"/>
  <c r="U1317" i="11" s="1"/>
  <c r="K1317" i="11"/>
  <c r="V1317" i="11" s="1"/>
  <c r="O1317" i="11"/>
  <c r="W1317" i="11"/>
  <c r="Z1317" i="11"/>
  <c r="E1318" i="11"/>
  <c r="F1318" i="11"/>
  <c r="I1318" i="11"/>
  <c r="U1318" i="11" s="1"/>
  <c r="K1318" i="11"/>
  <c r="V1318" i="11" s="1"/>
  <c r="O1318" i="11"/>
  <c r="W1318" i="11"/>
  <c r="Z1318" i="11"/>
  <c r="E1319" i="11"/>
  <c r="F1319" i="11"/>
  <c r="I1319" i="11"/>
  <c r="U1319" i="11" s="1"/>
  <c r="K1319" i="11"/>
  <c r="V1319" i="11" s="1"/>
  <c r="O1319" i="11"/>
  <c r="W1319" i="11"/>
  <c r="Z1319" i="11"/>
  <c r="E1320" i="11"/>
  <c r="F1320" i="11"/>
  <c r="I1320" i="11"/>
  <c r="U1320" i="11" s="1"/>
  <c r="K1320" i="11"/>
  <c r="V1320" i="11" s="1"/>
  <c r="O1320" i="11"/>
  <c r="W1320" i="11"/>
  <c r="Z1320" i="11"/>
  <c r="E1321" i="11"/>
  <c r="F1321" i="11"/>
  <c r="I1321" i="11"/>
  <c r="U1321" i="11" s="1"/>
  <c r="K1321" i="11"/>
  <c r="V1321" i="11" s="1"/>
  <c r="O1321" i="11"/>
  <c r="W1321" i="11"/>
  <c r="Z1321" i="11"/>
  <c r="E1323" i="11"/>
  <c r="F1323" i="11"/>
  <c r="I1323" i="11"/>
  <c r="U1323" i="11" s="1"/>
  <c r="K1323" i="11"/>
  <c r="V1323" i="11" s="1"/>
  <c r="O1323" i="11"/>
  <c r="W1323" i="11"/>
  <c r="Z1323" i="11"/>
  <c r="E1257" i="11"/>
  <c r="F1257" i="11"/>
  <c r="I1257" i="11"/>
  <c r="U1257" i="11" s="1"/>
  <c r="K1257" i="11"/>
  <c r="V1257" i="11" s="1"/>
  <c r="O1257" i="11"/>
  <c r="W1257" i="11"/>
  <c r="Z1257" i="11"/>
  <c r="E1258" i="11"/>
  <c r="F1258" i="11"/>
  <c r="I1258" i="11"/>
  <c r="U1258" i="11" s="1"/>
  <c r="K1258" i="11"/>
  <c r="V1258" i="11" s="1"/>
  <c r="O1258" i="11"/>
  <c r="W1258" i="11"/>
  <c r="Z1258" i="11"/>
  <c r="E1259" i="11"/>
  <c r="F1259" i="11"/>
  <c r="I1259" i="11"/>
  <c r="U1259" i="11" s="1"/>
  <c r="K1259" i="11"/>
  <c r="V1259" i="11" s="1"/>
  <c r="O1259" i="11"/>
  <c r="W1259" i="11"/>
  <c r="Z1259" i="11"/>
  <c r="E1260" i="11"/>
  <c r="F1260" i="11"/>
  <c r="I1260" i="11"/>
  <c r="U1260" i="11" s="1"/>
  <c r="K1260" i="11"/>
  <c r="V1260" i="11" s="1"/>
  <c r="O1260" i="11"/>
  <c r="W1260" i="11"/>
  <c r="Z1260" i="11"/>
  <c r="E1261" i="11"/>
  <c r="F1261" i="11"/>
  <c r="I1261" i="11"/>
  <c r="U1261" i="11" s="1"/>
  <c r="K1261" i="11"/>
  <c r="V1261" i="11" s="1"/>
  <c r="O1261" i="11"/>
  <c r="W1261" i="11"/>
  <c r="Z1261" i="11"/>
  <c r="E1263" i="11"/>
  <c r="F1263" i="11"/>
  <c r="I1263" i="11"/>
  <c r="U1263" i="11" s="1"/>
  <c r="K1263" i="11"/>
  <c r="V1263" i="11" s="1"/>
  <c r="O1263" i="11"/>
  <c r="W1263" i="11"/>
  <c r="Z1263" i="11"/>
  <c r="O1192" i="11"/>
  <c r="O1193" i="11"/>
  <c r="O1194" i="11"/>
  <c r="O1195" i="11"/>
  <c r="O1196" i="11"/>
  <c r="O1198" i="11"/>
  <c r="Z1193" i="11"/>
  <c r="W1193" i="11"/>
  <c r="I1193" i="11"/>
  <c r="U1193" i="11" s="1"/>
  <c r="K1193" i="11"/>
  <c r="E1193" i="11"/>
  <c r="F1193" i="11"/>
  <c r="Z1194" i="11"/>
  <c r="W1194" i="11"/>
  <c r="I1194" i="11"/>
  <c r="U1194" i="11" s="1"/>
  <c r="K1194" i="11"/>
  <c r="V1194" i="11" s="1"/>
  <c r="E1194" i="11"/>
  <c r="F1194" i="11"/>
  <c r="Z1192" i="11"/>
  <c r="W1192" i="11"/>
  <c r="I1192" i="11"/>
  <c r="U1192" i="11" s="1"/>
  <c r="K1192" i="11"/>
  <c r="V1192" i="11" s="1"/>
  <c r="E1192" i="11"/>
  <c r="F1192" i="11"/>
  <c r="E1195" i="11"/>
  <c r="F1195" i="11"/>
  <c r="I1195" i="11"/>
  <c r="U1195" i="11" s="1"/>
  <c r="K1195" i="11"/>
  <c r="V1195" i="11" s="1"/>
  <c r="W1195" i="11"/>
  <c r="Z1195" i="11"/>
  <c r="E1196" i="11"/>
  <c r="F1196" i="11"/>
  <c r="I1196" i="11"/>
  <c r="U1196" i="11" s="1"/>
  <c r="K1196" i="11"/>
  <c r="V1196" i="11" s="1"/>
  <c r="W1196" i="11"/>
  <c r="Z1196" i="11"/>
  <c r="E1198" i="11"/>
  <c r="F1198" i="11"/>
  <c r="I1198" i="11"/>
  <c r="U1198" i="11" s="1"/>
  <c r="K1198" i="11"/>
  <c r="W1198" i="11"/>
  <c r="Z1198" i="11"/>
  <c r="Z1138" i="11"/>
  <c r="W1138" i="11"/>
  <c r="I1138" i="11"/>
  <c r="U1138" i="11" s="1"/>
  <c r="K1138" i="11"/>
  <c r="V1138" i="11" s="1"/>
  <c r="O1138" i="11"/>
  <c r="E1138" i="11"/>
  <c r="F1138" i="11"/>
  <c r="E1136" i="11"/>
  <c r="E1135" i="11"/>
  <c r="F1135" i="11"/>
  <c r="I1135" i="11"/>
  <c r="K1135" i="11"/>
  <c r="O1135" i="11"/>
  <c r="W1135" i="11"/>
  <c r="Z1135" i="11"/>
  <c r="F1136" i="11"/>
  <c r="I1136" i="11"/>
  <c r="U1136" i="11" s="1"/>
  <c r="K1136" i="11"/>
  <c r="V1136" i="11" s="1"/>
  <c r="O1136" i="11"/>
  <c r="W1136" i="11"/>
  <c r="Z1136" i="11"/>
  <c r="Z1073" i="11"/>
  <c r="W1073" i="11"/>
  <c r="I1073" i="11"/>
  <c r="U1073" i="11" s="1"/>
  <c r="K1073" i="11"/>
  <c r="E1073" i="11"/>
  <c r="F1073" i="11"/>
  <c r="E1003" i="11"/>
  <c r="E1000" i="11"/>
  <c r="E998" i="11"/>
  <c r="E997" i="11"/>
  <c r="E996" i="11"/>
  <c r="E995" i="11"/>
  <c r="E994" i="11"/>
  <c r="E993" i="11"/>
  <c r="F993" i="11"/>
  <c r="I993" i="11"/>
  <c r="U993" i="11" s="1"/>
  <c r="K993" i="11"/>
  <c r="V993" i="11" s="1"/>
  <c r="O993" i="11"/>
  <c r="W993" i="11"/>
  <c r="Z993" i="11"/>
  <c r="F994" i="11"/>
  <c r="I994" i="11"/>
  <c r="U994" i="11" s="1"/>
  <c r="K994" i="11"/>
  <c r="V994" i="11" s="1"/>
  <c r="O994" i="11"/>
  <c r="W994" i="11"/>
  <c r="Z994" i="11"/>
  <c r="F995" i="11"/>
  <c r="I995" i="11"/>
  <c r="U995" i="11" s="1"/>
  <c r="K995" i="11"/>
  <c r="V995" i="11" s="1"/>
  <c r="O995" i="11"/>
  <c r="W995" i="11"/>
  <c r="Z995" i="11"/>
  <c r="F996" i="11"/>
  <c r="I996" i="11"/>
  <c r="K996" i="11"/>
  <c r="O996" i="11"/>
  <c r="W996" i="11"/>
  <c r="Z996" i="11"/>
  <c r="F997" i="11"/>
  <c r="I997" i="11"/>
  <c r="U997" i="11" s="1"/>
  <c r="K997" i="11"/>
  <c r="V997" i="11" s="1"/>
  <c r="O997" i="11"/>
  <c r="W997" i="11"/>
  <c r="Z997" i="11"/>
  <c r="F998" i="11"/>
  <c r="I998" i="11"/>
  <c r="K998" i="11"/>
  <c r="V998" i="11" s="1"/>
  <c r="O998" i="11"/>
  <c r="W998" i="11"/>
  <c r="Z998" i="11"/>
  <c r="F1000" i="11"/>
  <c r="I1000" i="11"/>
  <c r="U1000" i="11" s="1"/>
  <c r="K1000" i="11"/>
  <c r="V1000" i="11" s="1"/>
  <c r="O1000" i="11"/>
  <c r="W1000" i="11"/>
  <c r="Z1000" i="11"/>
  <c r="F1003" i="11"/>
  <c r="I1003" i="11"/>
  <c r="U1003" i="11" s="1"/>
  <c r="K1003" i="11"/>
  <c r="V1003" i="11" s="1"/>
  <c r="O1003" i="11"/>
  <c r="W1003" i="11"/>
  <c r="Z1003" i="11"/>
  <c r="E940" i="11"/>
  <c r="E937" i="11"/>
  <c r="E935" i="11"/>
  <c r="E934" i="11"/>
  <c r="E933" i="11"/>
  <c r="E932" i="11"/>
  <c r="E931" i="11"/>
  <c r="E930" i="11"/>
  <c r="F930" i="11"/>
  <c r="I930" i="11"/>
  <c r="U930" i="11" s="1"/>
  <c r="K930" i="11"/>
  <c r="V930" i="11" s="1"/>
  <c r="O930" i="11"/>
  <c r="W930" i="11"/>
  <c r="Z930" i="11"/>
  <c r="F931" i="11"/>
  <c r="I931" i="11"/>
  <c r="U931" i="11" s="1"/>
  <c r="K931" i="11"/>
  <c r="V931" i="11" s="1"/>
  <c r="O931" i="11"/>
  <c r="W931" i="11"/>
  <c r="Z931" i="11"/>
  <c r="F932" i="11"/>
  <c r="I932" i="11"/>
  <c r="U932" i="11" s="1"/>
  <c r="K932" i="11"/>
  <c r="V932" i="11" s="1"/>
  <c r="O932" i="11"/>
  <c r="W932" i="11"/>
  <c r="Z932" i="11"/>
  <c r="F933" i="11"/>
  <c r="I933" i="11"/>
  <c r="K933" i="11"/>
  <c r="O933" i="11"/>
  <c r="W933" i="11"/>
  <c r="Z933" i="11"/>
  <c r="F934" i="11"/>
  <c r="I934" i="11"/>
  <c r="U934" i="11" s="1"/>
  <c r="K934" i="11"/>
  <c r="V934" i="11" s="1"/>
  <c r="O934" i="11"/>
  <c r="W934" i="11"/>
  <c r="Z934" i="11"/>
  <c r="F935" i="11"/>
  <c r="I935" i="11"/>
  <c r="U935" i="11" s="1"/>
  <c r="K935" i="11"/>
  <c r="V935" i="11" s="1"/>
  <c r="O935" i="11"/>
  <c r="W935" i="11"/>
  <c r="Z935" i="11"/>
  <c r="F937" i="11"/>
  <c r="I937" i="11"/>
  <c r="U937" i="11" s="1"/>
  <c r="K937" i="11"/>
  <c r="V937" i="11" s="1"/>
  <c r="O937" i="11"/>
  <c r="W937" i="11"/>
  <c r="Z937" i="11"/>
  <c r="F940" i="11"/>
  <c r="I940" i="11"/>
  <c r="U940" i="11" s="1"/>
  <c r="K940" i="11"/>
  <c r="V940" i="11" s="1"/>
  <c r="O940" i="11"/>
  <c r="W940" i="11"/>
  <c r="Z940" i="11"/>
  <c r="E880" i="11"/>
  <c r="E877" i="11"/>
  <c r="E875" i="11"/>
  <c r="E874" i="11"/>
  <c r="E873" i="11"/>
  <c r="E872" i="11"/>
  <c r="E871" i="11"/>
  <c r="E870" i="11"/>
  <c r="F870" i="11"/>
  <c r="I870" i="11"/>
  <c r="U870" i="11" s="1"/>
  <c r="K870" i="11"/>
  <c r="V870" i="11" s="1"/>
  <c r="O870" i="11"/>
  <c r="W870" i="11"/>
  <c r="Z870" i="11"/>
  <c r="F871" i="11"/>
  <c r="I871" i="11"/>
  <c r="U871" i="11" s="1"/>
  <c r="K871" i="11"/>
  <c r="V871" i="11" s="1"/>
  <c r="O871" i="11"/>
  <c r="W871" i="11"/>
  <c r="Z871" i="11"/>
  <c r="F872" i="11"/>
  <c r="I872" i="11"/>
  <c r="U872" i="11" s="1"/>
  <c r="K872" i="11"/>
  <c r="V872" i="11" s="1"/>
  <c r="O872" i="11"/>
  <c r="W872" i="11"/>
  <c r="Z872" i="11"/>
  <c r="F873" i="11"/>
  <c r="I873" i="11"/>
  <c r="K873" i="11"/>
  <c r="O873" i="11"/>
  <c r="W873" i="11"/>
  <c r="Z873" i="11"/>
  <c r="F874" i="11"/>
  <c r="I874" i="11"/>
  <c r="U874" i="11" s="1"/>
  <c r="K874" i="11"/>
  <c r="V874" i="11" s="1"/>
  <c r="O874" i="11"/>
  <c r="W874" i="11"/>
  <c r="Z874" i="11"/>
  <c r="F875" i="11"/>
  <c r="I875" i="11"/>
  <c r="K875" i="11"/>
  <c r="V875" i="11" s="1"/>
  <c r="O875" i="11"/>
  <c r="W875" i="11"/>
  <c r="Z875" i="11"/>
  <c r="F877" i="11"/>
  <c r="I877" i="11"/>
  <c r="U877" i="11" s="1"/>
  <c r="K877" i="11"/>
  <c r="V877" i="11" s="1"/>
  <c r="O877" i="11"/>
  <c r="W877" i="11"/>
  <c r="Z877" i="11"/>
  <c r="F880" i="11"/>
  <c r="I880" i="11"/>
  <c r="U880" i="11" s="1"/>
  <c r="K880" i="11"/>
  <c r="V880" i="11" s="1"/>
  <c r="O880" i="11"/>
  <c r="W880" i="11"/>
  <c r="Z880" i="11"/>
  <c r="E820" i="11"/>
  <c r="E817" i="11"/>
  <c r="E815" i="11"/>
  <c r="E814" i="11"/>
  <c r="E813" i="11"/>
  <c r="E812" i="11"/>
  <c r="E811" i="11"/>
  <c r="E810" i="11"/>
  <c r="F810" i="11"/>
  <c r="I810" i="11"/>
  <c r="U810" i="11" s="1"/>
  <c r="K810" i="11"/>
  <c r="V810" i="11" s="1"/>
  <c r="O810" i="11"/>
  <c r="W810" i="11"/>
  <c r="Z810" i="11"/>
  <c r="F811" i="11"/>
  <c r="I811" i="11"/>
  <c r="U811" i="11" s="1"/>
  <c r="K811" i="11"/>
  <c r="V811" i="11" s="1"/>
  <c r="O811" i="11"/>
  <c r="W811" i="11"/>
  <c r="Z811" i="11"/>
  <c r="F812" i="11"/>
  <c r="I812" i="11"/>
  <c r="U812" i="11" s="1"/>
  <c r="K812" i="11"/>
  <c r="V812" i="11" s="1"/>
  <c r="O812" i="11"/>
  <c r="W812" i="11"/>
  <c r="Z812" i="11"/>
  <c r="F813" i="11"/>
  <c r="I813" i="11"/>
  <c r="U813" i="11" s="1"/>
  <c r="K813" i="11"/>
  <c r="V813" i="11" s="1"/>
  <c r="O813" i="11"/>
  <c r="W813" i="11"/>
  <c r="Z813" i="11"/>
  <c r="F814" i="11"/>
  <c r="I814" i="11"/>
  <c r="U814" i="11" s="1"/>
  <c r="K814" i="11"/>
  <c r="V814" i="11" s="1"/>
  <c r="O814" i="11"/>
  <c r="W814" i="11"/>
  <c r="Z814" i="11"/>
  <c r="F815" i="11"/>
  <c r="I815" i="11"/>
  <c r="K815" i="11"/>
  <c r="V815" i="11" s="1"/>
  <c r="O815" i="11"/>
  <c r="W815" i="11"/>
  <c r="Z815" i="11"/>
  <c r="F817" i="11"/>
  <c r="I817" i="11"/>
  <c r="U817" i="11" s="1"/>
  <c r="K817" i="11"/>
  <c r="V817" i="11" s="1"/>
  <c r="O817" i="11"/>
  <c r="W817" i="11"/>
  <c r="Z817" i="11"/>
  <c r="F820" i="11"/>
  <c r="I820" i="11"/>
  <c r="U820" i="11" s="1"/>
  <c r="K820" i="11"/>
  <c r="V820" i="11" s="1"/>
  <c r="O820" i="11"/>
  <c r="W820" i="11"/>
  <c r="Z820" i="11"/>
  <c r="E760" i="11"/>
  <c r="E757" i="11"/>
  <c r="E755" i="11"/>
  <c r="E754" i="11"/>
  <c r="E753" i="11"/>
  <c r="E752" i="11"/>
  <c r="E751" i="11"/>
  <c r="F751" i="11"/>
  <c r="I751" i="11"/>
  <c r="U751" i="11" s="1"/>
  <c r="K751" i="11"/>
  <c r="V751" i="11" s="1"/>
  <c r="O751" i="11"/>
  <c r="W751" i="11"/>
  <c r="Z751" i="11"/>
  <c r="F752" i="11"/>
  <c r="I752" i="11"/>
  <c r="U752" i="11" s="1"/>
  <c r="K752" i="11"/>
  <c r="V752" i="11" s="1"/>
  <c r="O752" i="11"/>
  <c r="W752" i="11"/>
  <c r="Z752" i="11"/>
  <c r="F753" i="11"/>
  <c r="I753" i="11"/>
  <c r="U753" i="11" s="1"/>
  <c r="K753" i="11"/>
  <c r="V753" i="11" s="1"/>
  <c r="O753" i="11"/>
  <c r="W753" i="11"/>
  <c r="Z753" i="11"/>
  <c r="F754" i="11"/>
  <c r="I754" i="11"/>
  <c r="U754" i="11" s="1"/>
  <c r="K754" i="11"/>
  <c r="V754" i="11" s="1"/>
  <c r="O754" i="11"/>
  <c r="W754" i="11"/>
  <c r="Z754" i="11"/>
  <c r="F755" i="11"/>
  <c r="I755" i="11"/>
  <c r="U755" i="11" s="1"/>
  <c r="K755" i="11"/>
  <c r="V755" i="11" s="1"/>
  <c r="O755" i="11"/>
  <c r="W755" i="11"/>
  <c r="Z755" i="11"/>
  <c r="F757" i="11"/>
  <c r="I757" i="11"/>
  <c r="U757" i="11" s="1"/>
  <c r="K757" i="11"/>
  <c r="V757" i="11" s="1"/>
  <c r="O757" i="11"/>
  <c r="W757" i="11"/>
  <c r="Z757" i="11"/>
  <c r="F760" i="11"/>
  <c r="I760" i="11"/>
  <c r="U760" i="11" s="1"/>
  <c r="K760" i="11"/>
  <c r="V760" i="11" s="1"/>
  <c r="O760" i="11"/>
  <c r="W760" i="11"/>
  <c r="Z760" i="11"/>
  <c r="E694" i="11"/>
  <c r="E693" i="11"/>
  <c r="E692" i="11"/>
  <c r="E691" i="11"/>
  <c r="E690" i="11"/>
  <c r="E689" i="11"/>
  <c r="E688" i="11"/>
  <c r="F688" i="11"/>
  <c r="I688" i="11"/>
  <c r="U688" i="11" s="1"/>
  <c r="K688" i="11"/>
  <c r="V688" i="11" s="1"/>
  <c r="O688" i="11"/>
  <c r="W688" i="11"/>
  <c r="Z688" i="11"/>
  <c r="F689" i="11"/>
  <c r="I689" i="11"/>
  <c r="K689" i="11"/>
  <c r="V689" i="11" s="1"/>
  <c r="O689" i="11"/>
  <c r="W689" i="11"/>
  <c r="Z689" i="11"/>
  <c r="F690" i="11"/>
  <c r="I690" i="11"/>
  <c r="K690" i="11"/>
  <c r="V690" i="11" s="1"/>
  <c r="O690" i="11"/>
  <c r="W690" i="11"/>
  <c r="Z690" i="11"/>
  <c r="F691" i="11"/>
  <c r="I691" i="11"/>
  <c r="U691" i="11" s="1"/>
  <c r="K691" i="11"/>
  <c r="V691" i="11" s="1"/>
  <c r="O691" i="11"/>
  <c r="W691" i="11"/>
  <c r="Z691" i="11"/>
  <c r="F692" i="11"/>
  <c r="I692" i="11"/>
  <c r="U692" i="11" s="1"/>
  <c r="K692" i="11"/>
  <c r="V692" i="11" s="1"/>
  <c r="O692" i="11"/>
  <c r="W692" i="11"/>
  <c r="Z692" i="11"/>
  <c r="F693" i="11"/>
  <c r="I693" i="11"/>
  <c r="U693" i="11" s="1"/>
  <c r="K693" i="11"/>
  <c r="V693" i="11" s="1"/>
  <c r="O693" i="11"/>
  <c r="W693" i="11"/>
  <c r="Z693" i="11"/>
  <c r="F694" i="11"/>
  <c r="I694" i="11"/>
  <c r="U694" i="11" s="1"/>
  <c r="K694" i="11"/>
  <c r="V694" i="11" s="1"/>
  <c r="O694" i="11"/>
  <c r="Z694" i="11"/>
  <c r="E637" i="11"/>
  <c r="E634" i="11"/>
  <c r="E632" i="11"/>
  <c r="E631" i="11"/>
  <c r="I631" i="11"/>
  <c r="U631" i="11" s="1"/>
  <c r="K631" i="11"/>
  <c r="V631" i="11" s="1"/>
  <c r="O631" i="11"/>
  <c r="W631" i="11"/>
  <c r="Z631" i="11"/>
  <c r="F632" i="11"/>
  <c r="I632" i="11"/>
  <c r="U632" i="11" s="1"/>
  <c r="K632" i="11"/>
  <c r="V632" i="11" s="1"/>
  <c r="O632" i="11"/>
  <c r="W632" i="11"/>
  <c r="Z632" i="11"/>
  <c r="F634" i="11"/>
  <c r="I634" i="11"/>
  <c r="U634" i="11" s="1"/>
  <c r="K634" i="11"/>
  <c r="V634" i="11" s="1"/>
  <c r="O634" i="11"/>
  <c r="W634" i="11"/>
  <c r="Z634" i="11"/>
  <c r="F637" i="11"/>
  <c r="I637" i="11"/>
  <c r="U637" i="11" s="1"/>
  <c r="K637" i="11"/>
  <c r="V637" i="11" s="1"/>
  <c r="O637" i="11"/>
  <c r="W637" i="11"/>
  <c r="Z637" i="11"/>
  <c r="E498" i="11"/>
  <c r="F498" i="11"/>
  <c r="I498" i="11"/>
  <c r="U498" i="11" s="1"/>
  <c r="K498" i="11"/>
  <c r="V498" i="11" s="1"/>
  <c r="O498" i="11"/>
  <c r="W498" i="11"/>
  <c r="Z498" i="11"/>
  <c r="E499" i="11"/>
  <c r="F499" i="11"/>
  <c r="I499" i="11"/>
  <c r="U499" i="11" s="1"/>
  <c r="K499" i="11"/>
  <c r="O499" i="11"/>
  <c r="W499" i="11"/>
  <c r="Z499" i="11"/>
  <c r="E500" i="11"/>
  <c r="F500" i="11"/>
  <c r="I500" i="11"/>
  <c r="K500" i="11"/>
  <c r="V500" i="11" s="1"/>
  <c r="O500" i="11"/>
  <c r="W500" i="11"/>
  <c r="Z500" i="11"/>
  <c r="E501" i="11"/>
  <c r="F501" i="11"/>
  <c r="I501" i="11"/>
  <c r="U501" i="11" s="1"/>
  <c r="K501" i="11"/>
  <c r="V501" i="11" s="1"/>
  <c r="O501" i="11"/>
  <c r="W501" i="11"/>
  <c r="Z501" i="11"/>
  <c r="E502" i="11"/>
  <c r="F502" i="11"/>
  <c r="I502" i="11"/>
  <c r="U502" i="11" s="1"/>
  <c r="K502" i="11"/>
  <c r="V502" i="11" s="1"/>
  <c r="O502" i="11"/>
  <c r="W502" i="11"/>
  <c r="Z502" i="11"/>
  <c r="E503" i="11"/>
  <c r="F503" i="11"/>
  <c r="I503" i="11"/>
  <c r="U503" i="11" s="1"/>
  <c r="K503" i="11"/>
  <c r="V503" i="11" s="1"/>
  <c r="O503" i="11"/>
  <c r="W503" i="11"/>
  <c r="Z503" i="11"/>
  <c r="E505" i="11"/>
  <c r="F505" i="11"/>
  <c r="I505" i="11"/>
  <c r="K505" i="11"/>
  <c r="V505" i="11" s="1"/>
  <c r="O505" i="11"/>
  <c r="W505" i="11"/>
  <c r="Z505" i="11"/>
  <c r="E508" i="11"/>
  <c r="F508" i="11"/>
  <c r="I508" i="11"/>
  <c r="U508" i="11" s="1"/>
  <c r="K508" i="11"/>
  <c r="V508" i="11" s="1"/>
  <c r="O508" i="11"/>
  <c r="W508" i="11"/>
  <c r="Z508" i="11"/>
  <c r="E433" i="11"/>
  <c r="F433" i="11"/>
  <c r="I433" i="11"/>
  <c r="U433" i="11" s="1"/>
  <c r="K433" i="11"/>
  <c r="V433" i="11" s="1"/>
  <c r="O433" i="11"/>
  <c r="W433" i="11"/>
  <c r="Z433" i="11"/>
  <c r="E434" i="11"/>
  <c r="F434" i="11"/>
  <c r="I434" i="11"/>
  <c r="U434" i="11" s="1"/>
  <c r="K434" i="11"/>
  <c r="V434" i="11" s="1"/>
  <c r="O434" i="11"/>
  <c r="W434" i="11"/>
  <c r="Z434" i="11"/>
  <c r="E435" i="11"/>
  <c r="F435" i="11"/>
  <c r="I435" i="11"/>
  <c r="U435" i="11" s="1"/>
  <c r="K435" i="11"/>
  <c r="V435" i="11" s="1"/>
  <c r="O435" i="11"/>
  <c r="W435" i="11"/>
  <c r="Z435" i="11"/>
  <c r="E436" i="11"/>
  <c r="F436" i="11"/>
  <c r="I436" i="11"/>
  <c r="U436" i="11" s="1"/>
  <c r="K436" i="11"/>
  <c r="V436" i="11" s="1"/>
  <c r="O436" i="11"/>
  <c r="W436" i="11"/>
  <c r="Z436" i="11"/>
  <c r="E437" i="11"/>
  <c r="F437" i="11"/>
  <c r="I437" i="11"/>
  <c r="U437" i="11" s="1"/>
  <c r="K437" i="11"/>
  <c r="V437" i="11" s="1"/>
  <c r="O437" i="11"/>
  <c r="W437" i="11"/>
  <c r="Z437" i="11"/>
  <c r="E438" i="11"/>
  <c r="F438" i="11"/>
  <c r="I438" i="11"/>
  <c r="U438" i="11" s="1"/>
  <c r="K438" i="11"/>
  <c r="V438" i="11" s="1"/>
  <c r="O438" i="11"/>
  <c r="W438" i="11"/>
  <c r="Z438" i="11"/>
  <c r="E440" i="11"/>
  <c r="F440" i="11"/>
  <c r="I440" i="11"/>
  <c r="U440" i="11" s="1"/>
  <c r="K440" i="11"/>
  <c r="V440" i="11" s="1"/>
  <c r="O440" i="11"/>
  <c r="W440" i="11"/>
  <c r="Z440" i="11"/>
  <c r="E443" i="11"/>
  <c r="F443" i="11"/>
  <c r="I443" i="11"/>
  <c r="U443" i="11" s="1"/>
  <c r="K443" i="11"/>
  <c r="V443" i="11" s="1"/>
  <c r="O443" i="11"/>
  <c r="W443" i="11"/>
  <c r="Z443" i="11"/>
  <c r="E373" i="11"/>
  <c r="F373" i="11"/>
  <c r="I373" i="11"/>
  <c r="U373" i="11" s="1"/>
  <c r="K373" i="11"/>
  <c r="V373" i="11" s="1"/>
  <c r="O373" i="11"/>
  <c r="W373" i="11"/>
  <c r="Z373" i="11"/>
  <c r="E374" i="11"/>
  <c r="F374" i="11"/>
  <c r="I374" i="11"/>
  <c r="U374" i="11" s="1"/>
  <c r="K374" i="11"/>
  <c r="V374" i="11" s="1"/>
  <c r="O374" i="11"/>
  <c r="W374" i="11"/>
  <c r="Z374" i="11"/>
  <c r="E375" i="11"/>
  <c r="F375" i="11"/>
  <c r="I375" i="11"/>
  <c r="U375" i="11" s="1"/>
  <c r="K375" i="11"/>
  <c r="V375" i="11" s="1"/>
  <c r="O375" i="11"/>
  <c r="W375" i="11"/>
  <c r="Z375" i="11"/>
  <c r="E376" i="11"/>
  <c r="F376" i="11"/>
  <c r="I376" i="11"/>
  <c r="U376" i="11" s="1"/>
  <c r="K376" i="11"/>
  <c r="V376" i="11" s="1"/>
  <c r="O376" i="11"/>
  <c r="W376" i="11"/>
  <c r="Z376" i="11"/>
  <c r="E377" i="11"/>
  <c r="F377" i="11"/>
  <c r="I377" i="11"/>
  <c r="U377" i="11" s="1"/>
  <c r="K377" i="11"/>
  <c r="V377" i="11" s="1"/>
  <c r="O377" i="11"/>
  <c r="W377" i="11"/>
  <c r="Z377" i="11"/>
  <c r="E378" i="11"/>
  <c r="F378" i="11"/>
  <c r="I378" i="11"/>
  <c r="U378" i="11" s="1"/>
  <c r="K378" i="11"/>
  <c r="V378" i="11" s="1"/>
  <c r="O378" i="11"/>
  <c r="W378" i="11"/>
  <c r="Z378" i="11"/>
  <c r="E380" i="11"/>
  <c r="F380" i="11"/>
  <c r="I380" i="11"/>
  <c r="U380" i="11" s="1"/>
  <c r="K380" i="11"/>
  <c r="V380" i="11" s="1"/>
  <c r="O380" i="11"/>
  <c r="W380" i="11"/>
  <c r="Z380" i="11"/>
  <c r="E383" i="11"/>
  <c r="F383" i="11"/>
  <c r="I383" i="11"/>
  <c r="U383" i="11" s="1"/>
  <c r="K383" i="11"/>
  <c r="V383" i="11" s="1"/>
  <c r="O383" i="11"/>
  <c r="W383" i="11"/>
  <c r="Z383" i="11"/>
  <c r="Z323" i="11"/>
  <c r="W323" i="11"/>
  <c r="I323" i="11"/>
  <c r="U323" i="11" s="1"/>
  <c r="K323" i="11"/>
  <c r="V323" i="11" s="1"/>
  <c r="O323" i="11"/>
  <c r="E323" i="11"/>
  <c r="F323" i="11"/>
  <c r="Z263" i="11"/>
  <c r="W263" i="11"/>
  <c r="I263" i="11"/>
  <c r="K263" i="11"/>
  <c r="V263" i="11" s="1"/>
  <c r="O263" i="11"/>
  <c r="E263" i="11"/>
  <c r="F263" i="11"/>
  <c r="Z196" i="11"/>
  <c r="W196" i="11"/>
  <c r="I196" i="11"/>
  <c r="U196" i="11" s="1"/>
  <c r="K196" i="11"/>
  <c r="V196" i="11" s="1"/>
  <c r="O196" i="11"/>
  <c r="E196" i="11"/>
  <c r="F196" i="11"/>
  <c r="Z136" i="11"/>
  <c r="W136" i="11"/>
  <c r="I136" i="11"/>
  <c r="K136" i="11"/>
  <c r="V136" i="11" s="1"/>
  <c r="O136" i="11"/>
  <c r="E136" i="11"/>
  <c r="F136" i="11"/>
  <c r="Z320" i="11"/>
  <c r="W320" i="11"/>
  <c r="I320" i="11"/>
  <c r="U320" i="11" s="1"/>
  <c r="K320" i="11"/>
  <c r="V320" i="11" s="1"/>
  <c r="O320" i="11"/>
  <c r="E320" i="11"/>
  <c r="F320" i="11"/>
  <c r="Z318" i="11"/>
  <c r="W318" i="11"/>
  <c r="I318" i="11"/>
  <c r="U318" i="11" s="1"/>
  <c r="K318" i="11"/>
  <c r="V318" i="11" s="1"/>
  <c r="O318" i="11"/>
  <c r="E318" i="11"/>
  <c r="F318" i="11"/>
  <c r="Z317" i="11"/>
  <c r="W317" i="11"/>
  <c r="I317" i="11"/>
  <c r="U317" i="11" s="1"/>
  <c r="K317" i="11"/>
  <c r="V317" i="11" s="1"/>
  <c r="O317" i="11"/>
  <c r="E317" i="11"/>
  <c r="F317" i="11"/>
  <c r="Z316" i="11"/>
  <c r="W316" i="11"/>
  <c r="I316" i="11"/>
  <c r="K316" i="11"/>
  <c r="V316" i="11" s="1"/>
  <c r="O316" i="11"/>
  <c r="E316" i="11"/>
  <c r="F316" i="11"/>
  <c r="Z315" i="11"/>
  <c r="W315" i="11"/>
  <c r="I315" i="11"/>
  <c r="U315" i="11" s="1"/>
  <c r="K315" i="11"/>
  <c r="V315" i="11" s="1"/>
  <c r="O315" i="11"/>
  <c r="E315" i="11"/>
  <c r="F315" i="11"/>
  <c r="Z314" i="11"/>
  <c r="W314" i="11"/>
  <c r="I314" i="11"/>
  <c r="K314" i="11"/>
  <c r="V314" i="11" s="1"/>
  <c r="O314" i="11"/>
  <c r="E314" i="11"/>
  <c r="F314" i="11"/>
  <c r="Z313" i="11"/>
  <c r="W313" i="11"/>
  <c r="I313" i="11"/>
  <c r="U313" i="11" s="1"/>
  <c r="K313" i="11"/>
  <c r="V313" i="11" s="1"/>
  <c r="O313" i="11"/>
  <c r="E313" i="11"/>
  <c r="F313" i="11"/>
  <c r="Z260" i="11"/>
  <c r="W260" i="11"/>
  <c r="I260" i="11"/>
  <c r="U260" i="11" s="1"/>
  <c r="K260" i="11"/>
  <c r="V260" i="11" s="1"/>
  <c r="O260" i="11"/>
  <c r="E260" i="11"/>
  <c r="F260" i="11"/>
  <c r="Z259" i="11"/>
  <c r="W259" i="11"/>
  <c r="I259" i="11"/>
  <c r="K259" i="11"/>
  <c r="V259" i="11" s="1"/>
  <c r="O259" i="11"/>
  <c r="E259" i="11"/>
  <c r="F259" i="11"/>
  <c r="Z194" i="11"/>
  <c r="W194" i="11"/>
  <c r="I194" i="11"/>
  <c r="U194" i="11" s="1"/>
  <c r="K194" i="11"/>
  <c r="V194" i="11" s="1"/>
  <c r="O194" i="11"/>
  <c r="E194" i="11"/>
  <c r="F194" i="11"/>
  <c r="Z193" i="11"/>
  <c r="W193" i="11"/>
  <c r="I193" i="11"/>
  <c r="U193" i="11" s="1"/>
  <c r="K193" i="11"/>
  <c r="V193" i="11" s="1"/>
  <c r="O193" i="11"/>
  <c r="E193" i="11"/>
  <c r="F193" i="11"/>
  <c r="Z257" i="11"/>
  <c r="W257" i="11"/>
  <c r="I257" i="11"/>
  <c r="U257" i="11" s="1"/>
  <c r="K257" i="11"/>
  <c r="V257" i="11" s="1"/>
  <c r="O257" i="11"/>
  <c r="E257" i="11"/>
  <c r="F257" i="11"/>
  <c r="Z256" i="11"/>
  <c r="W256" i="11"/>
  <c r="I256" i="11"/>
  <c r="U256" i="11" s="1"/>
  <c r="K256" i="11"/>
  <c r="V256" i="11" s="1"/>
  <c r="O256" i="11"/>
  <c r="E256" i="11"/>
  <c r="F256" i="11"/>
  <c r="Z254" i="11"/>
  <c r="W254" i="11"/>
  <c r="I254" i="11"/>
  <c r="U254" i="11" s="1"/>
  <c r="K254" i="11"/>
  <c r="V254" i="11" s="1"/>
  <c r="O254" i="11"/>
  <c r="E254" i="11"/>
  <c r="F254" i="11"/>
  <c r="Z192" i="11"/>
  <c r="W192" i="11"/>
  <c r="I192" i="11"/>
  <c r="U192" i="11" s="1"/>
  <c r="K192" i="11"/>
  <c r="V192" i="11" s="1"/>
  <c r="O192" i="11"/>
  <c r="E192" i="11"/>
  <c r="F192" i="11"/>
  <c r="Z191" i="11"/>
  <c r="W191" i="11"/>
  <c r="I191" i="11"/>
  <c r="U191" i="11" s="1"/>
  <c r="K191" i="11"/>
  <c r="V191" i="11" s="1"/>
  <c r="O191" i="11"/>
  <c r="E191" i="11"/>
  <c r="F191" i="11"/>
  <c r="Z189" i="11"/>
  <c r="W189" i="11"/>
  <c r="I189" i="11"/>
  <c r="U189" i="11" s="1"/>
  <c r="K189" i="11"/>
  <c r="O189" i="11"/>
  <c r="E189" i="11"/>
  <c r="F189" i="11"/>
  <c r="Z134" i="11"/>
  <c r="W134" i="11"/>
  <c r="I134" i="11"/>
  <c r="U134" i="11" s="1"/>
  <c r="K134" i="11"/>
  <c r="V134" i="11" s="1"/>
  <c r="O134" i="11"/>
  <c r="E134" i="11"/>
  <c r="F134" i="11"/>
  <c r="V559" i="15"/>
  <c r="X559" i="15"/>
  <c r="Y559" i="15"/>
  <c r="AD559" i="15"/>
  <c r="AE559" i="15"/>
  <c r="AG559" i="15"/>
  <c r="AI559" i="15"/>
  <c r="V560" i="15"/>
  <c r="X560" i="15"/>
  <c r="Y560" i="15"/>
  <c r="AC560" i="15"/>
  <c r="AD560" i="15"/>
  <c r="AE560" i="15"/>
  <c r="AG560" i="15"/>
  <c r="AI560" i="15"/>
  <c r="X561" i="15"/>
  <c r="Y561" i="15"/>
  <c r="AD561" i="15"/>
  <c r="AE561" i="15"/>
  <c r="AG561" i="15"/>
  <c r="AI561" i="15"/>
  <c r="V562" i="15"/>
  <c r="X562" i="15"/>
  <c r="Y562" i="15"/>
  <c r="AC562" i="15"/>
  <c r="AD562" i="15"/>
  <c r="AE562" i="15"/>
  <c r="AG562" i="15"/>
  <c r="AI562" i="15"/>
  <c r="B563" i="15"/>
  <c r="G563" i="15"/>
  <c r="H563" i="15"/>
  <c r="I563" i="15"/>
  <c r="L563" i="15"/>
  <c r="M563" i="15"/>
  <c r="O563" i="15"/>
  <c r="V563" i="15"/>
  <c r="X563" i="15"/>
  <c r="Y563" i="15"/>
  <c r="AC563" i="15"/>
  <c r="AD563" i="15"/>
  <c r="AE563" i="15"/>
  <c r="AG563" i="15"/>
  <c r="AI563" i="15"/>
  <c r="B564" i="15"/>
  <c r="G564" i="15"/>
  <c r="H564" i="15"/>
  <c r="I564" i="15"/>
  <c r="L564" i="15"/>
  <c r="M564" i="15"/>
  <c r="O564" i="15"/>
  <c r="V564" i="15"/>
  <c r="X564" i="15"/>
  <c r="Y564" i="15"/>
  <c r="AC564" i="15"/>
  <c r="AD564" i="15"/>
  <c r="AE564" i="15"/>
  <c r="AG564" i="15"/>
  <c r="AI564" i="15"/>
  <c r="B565" i="15"/>
  <c r="G565" i="15"/>
  <c r="H565" i="15"/>
  <c r="I565" i="15"/>
  <c r="L565" i="15"/>
  <c r="M565" i="15"/>
  <c r="O565" i="15"/>
  <c r="V565" i="15"/>
  <c r="X565" i="15"/>
  <c r="Y565" i="15"/>
  <c r="AC565" i="15"/>
  <c r="AD565" i="15"/>
  <c r="AE565" i="15"/>
  <c r="AG565" i="15"/>
  <c r="AI565" i="15"/>
  <c r="B566" i="15"/>
  <c r="G566" i="15"/>
  <c r="H566" i="15"/>
  <c r="I566" i="15"/>
  <c r="L566" i="15"/>
  <c r="M566" i="15"/>
  <c r="O566" i="15"/>
  <c r="V566" i="15"/>
  <c r="X566" i="15"/>
  <c r="Y566" i="15"/>
  <c r="AC566" i="15"/>
  <c r="AD566" i="15"/>
  <c r="AE566" i="15"/>
  <c r="AG566" i="15"/>
  <c r="AI566" i="15"/>
  <c r="B567" i="15"/>
  <c r="G567" i="15"/>
  <c r="H567" i="15"/>
  <c r="I567" i="15"/>
  <c r="L567" i="15"/>
  <c r="M567" i="15"/>
  <c r="O567" i="15"/>
  <c r="V567" i="15"/>
  <c r="X567" i="15"/>
  <c r="Y567" i="15"/>
  <c r="AC567" i="15"/>
  <c r="AD567" i="15"/>
  <c r="AE567" i="15"/>
  <c r="AG567" i="15"/>
  <c r="AI567" i="15"/>
  <c r="B568" i="15"/>
  <c r="G568" i="15"/>
  <c r="H568" i="15"/>
  <c r="I568" i="15"/>
  <c r="L568" i="15"/>
  <c r="M568" i="15"/>
  <c r="O568" i="15"/>
  <c r="V568" i="15"/>
  <c r="X568" i="15"/>
  <c r="Y568" i="15"/>
  <c r="AC568" i="15"/>
  <c r="AD568" i="15"/>
  <c r="AE568" i="15"/>
  <c r="AG568" i="15"/>
  <c r="AI568" i="15"/>
  <c r="B569" i="15"/>
  <c r="G569" i="15"/>
  <c r="H569" i="15"/>
  <c r="I569" i="15"/>
  <c r="L569" i="15"/>
  <c r="M569" i="15"/>
  <c r="O569" i="15"/>
  <c r="V569" i="15"/>
  <c r="X569" i="15"/>
  <c r="Y569" i="15"/>
  <c r="AC569" i="15"/>
  <c r="AD569" i="15"/>
  <c r="AE569" i="15"/>
  <c r="AG569" i="15"/>
  <c r="AI569" i="15"/>
  <c r="B570" i="15"/>
  <c r="G570" i="15"/>
  <c r="H570" i="15"/>
  <c r="I570" i="15"/>
  <c r="L570" i="15"/>
  <c r="M570" i="15"/>
  <c r="O570" i="15"/>
  <c r="V570" i="15"/>
  <c r="X570" i="15"/>
  <c r="Y570" i="15"/>
  <c r="AC570" i="15"/>
  <c r="AD570" i="15"/>
  <c r="AE570" i="15"/>
  <c r="AG570" i="15"/>
  <c r="AI570" i="15"/>
  <c r="B571" i="15"/>
  <c r="G571" i="15"/>
  <c r="H571" i="15"/>
  <c r="I571" i="15"/>
  <c r="L571" i="15"/>
  <c r="M571" i="15"/>
  <c r="O571" i="15"/>
  <c r="V571" i="15"/>
  <c r="X571" i="15"/>
  <c r="Y571" i="15"/>
  <c r="AC571" i="15"/>
  <c r="AD571" i="15"/>
  <c r="AE571" i="15"/>
  <c r="AG571" i="15"/>
  <c r="AI571" i="15"/>
  <c r="B572" i="15"/>
  <c r="G572" i="15"/>
  <c r="H572" i="15"/>
  <c r="I572" i="15"/>
  <c r="L572" i="15"/>
  <c r="M572" i="15"/>
  <c r="O572" i="15"/>
  <c r="V572" i="15"/>
  <c r="X572" i="15"/>
  <c r="Y572" i="15"/>
  <c r="AC572" i="15"/>
  <c r="AD572" i="15"/>
  <c r="AE572" i="15"/>
  <c r="AG572" i="15"/>
  <c r="AI572" i="15"/>
  <c r="B573" i="15"/>
  <c r="G573" i="15"/>
  <c r="H573" i="15"/>
  <c r="I573" i="15"/>
  <c r="L573" i="15"/>
  <c r="M573" i="15"/>
  <c r="O573" i="15"/>
  <c r="V573" i="15"/>
  <c r="X573" i="15"/>
  <c r="Y573" i="15"/>
  <c r="AC573" i="15"/>
  <c r="AD573" i="15"/>
  <c r="AE573" i="15"/>
  <c r="AG573" i="15"/>
  <c r="AI573" i="15"/>
  <c r="B574" i="15"/>
  <c r="G574" i="15"/>
  <c r="H574" i="15"/>
  <c r="I574" i="15"/>
  <c r="L574" i="15"/>
  <c r="M574" i="15"/>
  <c r="O574" i="15"/>
  <c r="V574" i="15"/>
  <c r="X574" i="15"/>
  <c r="Y574" i="15"/>
  <c r="AC574" i="15"/>
  <c r="AD574" i="15"/>
  <c r="AE574" i="15"/>
  <c r="AG574" i="15"/>
  <c r="AI574" i="15"/>
  <c r="B575" i="15"/>
  <c r="G575" i="15"/>
  <c r="H575" i="15"/>
  <c r="I575" i="15"/>
  <c r="L575" i="15"/>
  <c r="M575" i="15"/>
  <c r="O575" i="15"/>
  <c r="V575" i="15"/>
  <c r="X575" i="15"/>
  <c r="Y575" i="15"/>
  <c r="AC575" i="15"/>
  <c r="AD575" i="15"/>
  <c r="AE575" i="15"/>
  <c r="AG575" i="15"/>
  <c r="AI575" i="15"/>
  <c r="V576" i="15"/>
  <c r="X576" i="15"/>
  <c r="Y576" i="15"/>
  <c r="AC576" i="15"/>
  <c r="AD576" i="15"/>
  <c r="AE576" i="15"/>
  <c r="AG576" i="15"/>
  <c r="AI576" i="15"/>
  <c r="V3" i="15"/>
  <c r="X3" i="15"/>
  <c r="Y3" i="15"/>
  <c r="AD3" i="15"/>
  <c r="AE3" i="15"/>
  <c r="AG3" i="15"/>
  <c r="AI3" i="15"/>
  <c r="V4" i="15"/>
  <c r="X4" i="15"/>
  <c r="Y4" i="15"/>
  <c r="AD4" i="15"/>
  <c r="AE4" i="15"/>
  <c r="AG4" i="15"/>
  <c r="AI4" i="15"/>
  <c r="V5" i="15"/>
  <c r="X5" i="15"/>
  <c r="Y5" i="15"/>
  <c r="AD5" i="15"/>
  <c r="AE5" i="15"/>
  <c r="AG5" i="15"/>
  <c r="AI5" i="15"/>
  <c r="V6" i="15"/>
  <c r="X6" i="15"/>
  <c r="Y6" i="15"/>
  <c r="AD6" i="15"/>
  <c r="AE6" i="15"/>
  <c r="AG6" i="15"/>
  <c r="AI6" i="15"/>
  <c r="V7" i="15"/>
  <c r="X7" i="15"/>
  <c r="Y7" i="15"/>
  <c r="AD7" i="15"/>
  <c r="AE7" i="15"/>
  <c r="AG7" i="15"/>
  <c r="AI7" i="15"/>
  <c r="V8" i="15"/>
  <c r="X8" i="15"/>
  <c r="Y8" i="15"/>
  <c r="AC8" i="15"/>
  <c r="AD8" i="15"/>
  <c r="AE8" i="15"/>
  <c r="AG8" i="15"/>
  <c r="AI8" i="15"/>
  <c r="V9" i="15"/>
  <c r="AC9" i="15"/>
  <c r="V10" i="15"/>
  <c r="AC10" i="15"/>
  <c r="V11" i="15"/>
  <c r="AC11" i="15"/>
  <c r="V12" i="15"/>
  <c r="AC12" i="15"/>
  <c r="V13" i="15"/>
  <c r="AC13" i="15"/>
  <c r="V14" i="15"/>
  <c r="AC14" i="15"/>
  <c r="V15" i="15"/>
  <c r="AC15" i="15"/>
  <c r="V16" i="15"/>
  <c r="AC16" i="15"/>
  <c r="V17" i="15"/>
  <c r="AC17" i="15"/>
  <c r="V18" i="15"/>
  <c r="AC18" i="15"/>
  <c r="V19" i="15"/>
  <c r="AC19" i="15"/>
  <c r="V20" i="15"/>
  <c r="AC20" i="15"/>
  <c r="V21" i="15"/>
  <c r="AC21" i="15"/>
  <c r="V22" i="15"/>
  <c r="AC22" i="15"/>
  <c r="V23" i="15"/>
  <c r="AC23" i="15"/>
  <c r="V24" i="15"/>
  <c r="AC24" i="15"/>
  <c r="V25" i="15"/>
  <c r="AC25" i="15"/>
  <c r="V26" i="15"/>
  <c r="AC26" i="15"/>
  <c r="V27" i="15"/>
  <c r="AC27" i="15"/>
  <c r="V28" i="15"/>
  <c r="AC28" i="15"/>
  <c r="V29" i="15"/>
  <c r="AC29" i="15"/>
  <c r="V30" i="15"/>
  <c r="AC30" i="15"/>
  <c r="V31" i="15"/>
  <c r="AC31" i="15"/>
  <c r="V32" i="15"/>
  <c r="AC32" i="15"/>
  <c r="V33" i="15"/>
  <c r="AC33" i="15"/>
  <c r="V34" i="15"/>
  <c r="AC34" i="15"/>
  <c r="V35" i="15"/>
  <c r="AC35" i="15"/>
  <c r="V36" i="15"/>
  <c r="AC36" i="15"/>
  <c r="V37" i="15"/>
  <c r="AC37" i="15"/>
  <c r="V38" i="15"/>
  <c r="AC38" i="15"/>
  <c r="V39" i="15"/>
  <c r="AC39" i="15"/>
  <c r="V40" i="15"/>
  <c r="AC40" i="15"/>
  <c r="V41" i="15"/>
  <c r="AC41" i="15"/>
  <c r="V42" i="15"/>
  <c r="AC42" i="15"/>
  <c r="V43" i="15"/>
  <c r="AC43" i="15"/>
  <c r="V44" i="15"/>
  <c r="AC44" i="15"/>
  <c r="V45" i="15"/>
  <c r="AC45" i="15"/>
  <c r="V46" i="15"/>
  <c r="AC46" i="15"/>
  <c r="V47" i="15"/>
  <c r="AC47" i="15"/>
  <c r="V48" i="15"/>
  <c r="AC48" i="15"/>
  <c r="V49" i="15"/>
  <c r="AC49" i="15"/>
  <c r="V50" i="15"/>
  <c r="AC50" i="15"/>
  <c r="V51" i="15"/>
  <c r="AC51" i="15"/>
  <c r="V52" i="15"/>
  <c r="AC52" i="15"/>
  <c r="V53" i="15"/>
  <c r="AC53" i="15"/>
  <c r="V54" i="15"/>
  <c r="AC54" i="15"/>
  <c r="V55" i="15"/>
  <c r="AC55" i="15"/>
  <c r="V56" i="15"/>
  <c r="AC56" i="15"/>
  <c r="V57" i="15"/>
  <c r="AC57" i="15"/>
  <c r="V58" i="15"/>
  <c r="AC58" i="15"/>
  <c r="V59" i="15"/>
  <c r="AC59" i="15"/>
  <c r="V60" i="15"/>
  <c r="AC60" i="15"/>
  <c r="V61" i="15"/>
  <c r="AC61" i="15"/>
  <c r="V62" i="15"/>
  <c r="AC62" i="15"/>
  <c r="V63" i="15"/>
  <c r="AC63" i="15"/>
  <c r="V64" i="15"/>
  <c r="AC64" i="15"/>
  <c r="V65" i="15"/>
  <c r="AC65" i="15"/>
  <c r="V66" i="15"/>
  <c r="AC66" i="15"/>
  <c r="V67" i="15"/>
  <c r="AC67" i="15"/>
  <c r="V68" i="15"/>
  <c r="AC68" i="15"/>
  <c r="V69" i="15"/>
  <c r="AC69" i="15"/>
  <c r="V70" i="15"/>
  <c r="AC70" i="15"/>
  <c r="V71" i="15"/>
  <c r="AC71" i="15"/>
  <c r="V72" i="15"/>
  <c r="AC72" i="15"/>
  <c r="V73" i="15"/>
  <c r="AC73" i="15"/>
  <c r="V74" i="15"/>
  <c r="X74" i="15"/>
  <c r="Y74" i="15"/>
  <c r="AC74" i="15"/>
  <c r="AD74" i="15"/>
  <c r="AE74" i="15"/>
  <c r="AG74" i="15"/>
  <c r="AI74" i="15"/>
  <c r="V75" i="15"/>
  <c r="X75" i="15"/>
  <c r="Y75" i="15"/>
  <c r="AC75" i="15"/>
  <c r="AD75" i="15"/>
  <c r="AE75" i="15"/>
  <c r="AG75" i="15"/>
  <c r="AI75" i="15"/>
  <c r="V76" i="15"/>
  <c r="X76" i="15"/>
  <c r="Y76" i="15"/>
  <c r="AC76" i="15"/>
  <c r="AD76" i="15"/>
  <c r="AE76" i="15"/>
  <c r="AG76" i="15"/>
  <c r="AI76" i="15"/>
  <c r="V77" i="15"/>
  <c r="X77" i="15"/>
  <c r="Y77" i="15"/>
  <c r="AC77" i="15"/>
  <c r="AD77" i="15"/>
  <c r="AE77" i="15"/>
  <c r="AG77" i="15"/>
  <c r="AI77" i="15"/>
  <c r="V78" i="15"/>
  <c r="X78" i="15"/>
  <c r="Y78" i="15"/>
  <c r="AC78" i="15"/>
  <c r="AD78" i="15"/>
  <c r="AE78" i="15"/>
  <c r="AG78" i="15"/>
  <c r="AI78" i="15"/>
  <c r="V79" i="15"/>
  <c r="X79" i="15"/>
  <c r="Y79" i="15"/>
  <c r="AC79" i="15"/>
  <c r="AD79" i="15"/>
  <c r="AE79" i="15"/>
  <c r="AG79" i="15"/>
  <c r="AI79" i="15"/>
  <c r="V80" i="15"/>
  <c r="X80" i="15"/>
  <c r="Y80" i="15"/>
  <c r="AC80" i="15"/>
  <c r="AD80" i="15"/>
  <c r="AE80" i="15"/>
  <c r="AG80" i="15"/>
  <c r="AI80" i="15"/>
  <c r="V81" i="15"/>
  <c r="X81" i="15"/>
  <c r="Y81" i="15"/>
  <c r="AC81" i="15"/>
  <c r="AD81" i="15"/>
  <c r="AE81" i="15"/>
  <c r="AG81" i="15"/>
  <c r="AI81" i="15"/>
  <c r="V82" i="15"/>
  <c r="X82" i="15"/>
  <c r="Y82" i="15"/>
  <c r="AC82" i="15"/>
  <c r="AD82" i="15"/>
  <c r="AE82" i="15"/>
  <c r="AG82" i="15"/>
  <c r="AI82" i="15"/>
  <c r="V83" i="15"/>
  <c r="X83" i="15"/>
  <c r="Y83" i="15"/>
  <c r="AC83" i="15"/>
  <c r="AD83" i="15"/>
  <c r="AE83" i="15"/>
  <c r="AG83" i="15"/>
  <c r="AI83" i="15"/>
  <c r="V84" i="15"/>
  <c r="X84" i="15"/>
  <c r="Y84" i="15"/>
  <c r="AC84" i="15"/>
  <c r="AD84" i="15"/>
  <c r="AE84" i="15"/>
  <c r="AG84" i="15"/>
  <c r="AI84" i="15"/>
  <c r="V85" i="15"/>
  <c r="X85" i="15"/>
  <c r="Y85" i="15"/>
  <c r="AC85" i="15"/>
  <c r="AD85" i="15"/>
  <c r="AE85" i="15"/>
  <c r="AG85" i="15"/>
  <c r="AI85" i="15"/>
  <c r="V86" i="15"/>
  <c r="X86" i="15"/>
  <c r="Y86" i="15"/>
  <c r="AC86" i="15"/>
  <c r="AD86" i="15"/>
  <c r="AE86" i="15"/>
  <c r="AG86" i="15"/>
  <c r="AI86" i="15"/>
  <c r="V87" i="15"/>
  <c r="X87" i="15"/>
  <c r="Y87" i="15"/>
  <c r="AC87" i="15"/>
  <c r="AD87" i="15"/>
  <c r="AE87" i="15"/>
  <c r="AG87" i="15"/>
  <c r="AI87" i="15"/>
  <c r="V88" i="15"/>
  <c r="X88" i="15"/>
  <c r="Y88" i="15"/>
  <c r="AC88" i="15"/>
  <c r="AD88" i="15"/>
  <c r="AE88" i="15"/>
  <c r="AG88" i="15"/>
  <c r="AI88" i="15"/>
  <c r="V89" i="15"/>
  <c r="X89" i="15"/>
  <c r="Y89" i="15"/>
  <c r="AC89" i="15"/>
  <c r="AD89" i="15"/>
  <c r="AE89" i="15"/>
  <c r="AG89" i="15"/>
  <c r="AI89" i="15"/>
  <c r="V90" i="15"/>
  <c r="X90" i="15"/>
  <c r="Y90" i="15"/>
  <c r="AC90" i="15"/>
  <c r="AD90" i="15"/>
  <c r="AE90" i="15"/>
  <c r="AG90" i="15"/>
  <c r="AI90" i="15"/>
  <c r="V91" i="15"/>
  <c r="X91" i="15"/>
  <c r="Y91" i="15"/>
  <c r="AC91" i="15"/>
  <c r="AD91" i="15"/>
  <c r="AE91" i="15"/>
  <c r="AG91" i="15"/>
  <c r="AI91" i="15"/>
  <c r="V92" i="15"/>
  <c r="X92" i="15"/>
  <c r="Y92" i="15"/>
  <c r="AC92" i="15"/>
  <c r="AD92" i="15"/>
  <c r="AE92" i="15"/>
  <c r="AG92" i="15"/>
  <c r="AI92" i="15"/>
  <c r="V93" i="15"/>
  <c r="X93" i="15"/>
  <c r="Y93" i="15"/>
  <c r="AC93" i="15"/>
  <c r="AD93" i="15"/>
  <c r="AE93" i="15"/>
  <c r="AG93" i="15"/>
  <c r="AI93" i="15"/>
  <c r="V94" i="15"/>
  <c r="X94" i="15"/>
  <c r="Y94" i="15"/>
  <c r="AC94" i="15"/>
  <c r="AD94" i="15"/>
  <c r="AE94" i="15"/>
  <c r="AG94" i="15"/>
  <c r="AI94" i="15"/>
  <c r="V95" i="15"/>
  <c r="X95" i="15"/>
  <c r="Y95" i="15"/>
  <c r="AC95" i="15"/>
  <c r="AD95" i="15"/>
  <c r="AE95" i="15"/>
  <c r="AG95" i="15"/>
  <c r="AI95" i="15"/>
  <c r="V96" i="15"/>
  <c r="X96" i="15"/>
  <c r="Y96" i="15"/>
  <c r="AC96" i="15"/>
  <c r="AD96" i="15"/>
  <c r="AE96" i="15"/>
  <c r="AG96" i="15"/>
  <c r="AI96" i="15"/>
  <c r="V97" i="15"/>
  <c r="X97" i="15"/>
  <c r="Y97" i="15"/>
  <c r="AC97" i="15"/>
  <c r="AD97" i="15"/>
  <c r="AE97" i="15"/>
  <c r="AG97" i="15"/>
  <c r="AI97" i="15"/>
  <c r="V98" i="15"/>
  <c r="X98" i="15"/>
  <c r="Y98" i="15"/>
  <c r="AC98" i="15"/>
  <c r="AD98" i="15"/>
  <c r="AE98" i="15"/>
  <c r="AG98" i="15"/>
  <c r="AI98" i="15"/>
  <c r="V99" i="15"/>
  <c r="X99" i="15"/>
  <c r="Y99" i="15"/>
  <c r="AC99" i="15"/>
  <c r="AD99" i="15"/>
  <c r="AE99" i="15"/>
  <c r="AG99" i="15"/>
  <c r="AI99" i="15"/>
  <c r="V100" i="15"/>
  <c r="X100" i="15"/>
  <c r="Y100" i="15"/>
  <c r="AC100" i="15"/>
  <c r="AD100" i="15"/>
  <c r="AE100" i="15"/>
  <c r="AG100" i="15"/>
  <c r="AI100" i="15"/>
  <c r="V101" i="15"/>
  <c r="X101" i="15"/>
  <c r="Y101" i="15"/>
  <c r="AC101" i="15"/>
  <c r="AD101" i="15"/>
  <c r="AE101" i="15"/>
  <c r="AG101" i="15"/>
  <c r="AI101" i="15"/>
  <c r="V102" i="15"/>
  <c r="X102" i="15"/>
  <c r="Y102" i="15"/>
  <c r="AC102" i="15"/>
  <c r="AD102" i="15"/>
  <c r="AE102" i="15"/>
  <c r="AG102" i="15"/>
  <c r="AI102" i="15"/>
  <c r="V103" i="15"/>
  <c r="X103" i="15"/>
  <c r="Y103" i="15"/>
  <c r="AC103" i="15"/>
  <c r="AD103" i="15"/>
  <c r="AE103" i="15"/>
  <c r="AG103" i="15"/>
  <c r="AI103" i="15"/>
  <c r="V104" i="15"/>
  <c r="X104" i="15"/>
  <c r="Y104" i="15"/>
  <c r="AC104" i="15"/>
  <c r="AD104" i="15"/>
  <c r="AE104" i="15"/>
  <c r="AG104" i="15"/>
  <c r="AI104" i="15"/>
  <c r="B105" i="15"/>
  <c r="G105" i="15"/>
  <c r="H105" i="15"/>
  <c r="I105" i="15"/>
  <c r="L105" i="15"/>
  <c r="M105" i="15"/>
  <c r="O105" i="15"/>
  <c r="V105" i="15"/>
  <c r="X105" i="15"/>
  <c r="Y105" i="15"/>
  <c r="AC105" i="15"/>
  <c r="AD105" i="15"/>
  <c r="AE105" i="15"/>
  <c r="AG105" i="15"/>
  <c r="AI105" i="15"/>
  <c r="B106" i="15"/>
  <c r="G106" i="15"/>
  <c r="H106" i="15"/>
  <c r="I106" i="15"/>
  <c r="L106" i="15"/>
  <c r="M106" i="15"/>
  <c r="O106" i="15"/>
  <c r="V106" i="15"/>
  <c r="X106" i="15"/>
  <c r="Y106" i="15"/>
  <c r="AC106" i="15"/>
  <c r="AD106" i="15"/>
  <c r="AE106" i="15"/>
  <c r="AG106" i="15"/>
  <c r="AI106" i="15"/>
  <c r="B107" i="15"/>
  <c r="D107" i="15"/>
  <c r="G107" i="15"/>
  <c r="H107" i="15"/>
  <c r="I107" i="15"/>
  <c r="L107" i="15"/>
  <c r="M107" i="15"/>
  <c r="O107" i="15"/>
  <c r="V107" i="15"/>
  <c r="X107" i="15"/>
  <c r="Y107" i="15"/>
  <c r="AC107" i="15"/>
  <c r="AD107" i="15"/>
  <c r="AE107" i="15"/>
  <c r="AG107" i="15"/>
  <c r="AI107" i="15"/>
  <c r="B108" i="15"/>
  <c r="G108" i="15"/>
  <c r="H108" i="15"/>
  <c r="I108" i="15"/>
  <c r="L108" i="15"/>
  <c r="M108" i="15"/>
  <c r="O108" i="15"/>
  <c r="V108" i="15"/>
  <c r="X108" i="15"/>
  <c r="Y108" i="15"/>
  <c r="AC108" i="15"/>
  <c r="AD108" i="15"/>
  <c r="AE108" i="15"/>
  <c r="AG108" i="15"/>
  <c r="AI108" i="15"/>
  <c r="B109" i="15"/>
  <c r="G109" i="15"/>
  <c r="H109" i="15"/>
  <c r="I109" i="15"/>
  <c r="L109" i="15"/>
  <c r="M109" i="15"/>
  <c r="O109" i="15"/>
  <c r="V109" i="15"/>
  <c r="X109" i="15"/>
  <c r="Y109" i="15"/>
  <c r="AC109" i="15"/>
  <c r="AD109" i="15"/>
  <c r="AE109" i="15"/>
  <c r="AG109" i="15"/>
  <c r="AI109" i="15"/>
  <c r="V110" i="15"/>
  <c r="X110" i="15"/>
  <c r="Y110" i="15"/>
  <c r="AC110" i="15"/>
  <c r="AD110" i="15"/>
  <c r="AE110" i="15"/>
  <c r="AG110" i="15"/>
  <c r="AI110" i="15"/>
  <c r="V111" i="15"/>
  <c r="X111" i="15"/>
  <c r="Y111" i="15"/>
  <c r="AC111" i="15"/>
  <c r="AD111" i="15"/>
  <c r="AE111" i="15"/>
  <c r="AG111" i="15"/>
  <c r="AI111" i="15"/>
  <c r="B112" i="15"/>
  <c r="G112" i="15"/>
  <c r="H112" i="15"/>
  <c r="I112" i="15"/>
  <c r="L112" i="15"/>
  <c r="M112" i="15"/>
  <c r="O112" i="15"/>
  <c r="V112" i="15"/>
  <c r="X112" i="15"/>
  <c r="Y112" i="15"/>
  <c r="AC112" i="15"/>
  <c r="AD112" i="15"/>
  <c r="AE112" i="15"/>
  <c r="AG112" i="15"/>
  <c r="AI112" i="15"/>
  <c r="B113" i="15"/>
  <c r="G113" i="15"/>
  <c r="H113" i="15"/>
  <c r="I113" i="15"/>
  <c r="L113" i="15"/>
  <c r="M113" i="15"/>
  <c r="O113" i="15"/>
  <c r="V113" i="15"/>
  <c r="X113" i="15"/>
  <c r="Y113" i="15"/>
  <c r="AC113" i="15"/>
  <c r="AD113" i="15"/>
  <c r="AE113" i="15"/>
  <c r="AG113" i="15"/>
  <c r="AI113" i="15"/>
  <c r="V114" i="15"/>
  <c r="X114" i="15"/>
  <c r="Y114" i="15"/>
  <c r="AC114" i="15"/>
  <c r="AD114" i="15"/>
  <c r="AE114" i="15"/>
  <c r="AG114" i="15"/>
  <c r="AI114" i="15"/>
  <c r="B115" i="15"/>
  <c r="G115" i="15"/>
  <c r="H115" i="15"/>
  <c r="I115" i="15"/>
  <c r="L115" i="15"/>
  <c r="M115" i="15"/>
  <c r="O115" i="15"/>
  <c r="V115" i="15"/>
  <c r="Y115" i="15"/>
  <c r="AC115" i="15"/>
  <c r="AD115" i="15"/>
  <c r="AE115" i="15"/>
  <c r="AG115" i="15"/>
  <c r="AI115" i="15"/>
  <c r="B116" i="15"/>
  <c r="G116" i="15"/>
  <c r="H116" i="15"/>
  <c r="I116" i="15"/>
  <c r="L116" i="15"/>
  <c r="M116" i="15"/>
  <c r="O116" i="15"/>
  <c r="V116" i="15"/>
  <c r="Y116" i="15"/>
  <c r="AC116" i="15"/>
  <c r="AD116" i="15"/>
  <c r="AE116" i="15"/>
  <c r="AG116" i="15"/>
  <c r="AI116" i="15"/>
  <c r="B117" i="15"/>
  <c r="G117" i="15"/>
  <c r="H117" i="15"/>
  <c r="I117" i="15"/>
  <c r="L117" i="15"/>
  <c r="M117" i="15"/>
  <c r="O117" i="15"/>
  <c r="V117" i="15"/>
  <c r="Y117" i="15"/>
  <c r="AC117" i="15"/>
  <c r="AD117" i="15"/>
  <c r="AE117" i="15"/>
  <c r="AG117" i="15"/>
  <c r="AI117" i="15"/>
  <c r="B118" i="15"/>
  <c r="G118" i="15"/>
  <c r="H118" i="15"/>
  <c r="I118" i="15"/>
  <c r="L118" i="15"/>
  <c r="M118" i="15"/>
  <c r="O118" i="15"/>
  <c r="V118" i="15"/>
  <c r="Y118" i="15"/>
  <c r="AC118" i="15"/>
  <c r="AD118" i="15"/>
  <c r="AE118" i="15"/>
  <c r="AG118" i="15"/>
  <c r="AI118" i="15"/>
  <c r="B119" i="15"/>
  <c r="G119" i="15"/>
  <c r="H119" i="15"/>
  <c r="I119" i="15"/>
  <c r="L119" i="15"/>
  <c r="M119" i="15"/>
  <c r="O119" i="15"/>
  <c r="V119" i="15"/>
  <c r="Y119" i="15"/>
  <c r="AC119" i="15"/>
  <c r="AD119" i="15"/>
  <c r="AE119" i="15"/>
  <c r="AG119" i="15"/>
  <c r="AI119" i="15"/>
  <c r="B120" i="15"/>
  <c r="G120" i="15"/>
  <c r="H120" i="15"/>
  <c r="I120" i="15"/>
  <c r="L120" i="15"/>
  <c r="M120" i="15"/>
  <c r="O120" i="15"/>
  <c r="V120" i="15"/>
  <c r="Y120" i="15"/>
  <c r="AC120" i="15"/>
  <c r="AD120" i="15"/>
  <c r="AE120" i="15"/>
  <c r="AG120" i="15"/>
  <c r="AI120" i="15"/>
  <c r="B121" i="15"/>
  <c r="G121" i="15"/>
  <c r="H121" i="15"/>
  <c r="I121" i="15"/>
  <c r="L121" i="15"/>
  <c r="M121" i="15"/>
  <c r="O121" i="15"/>
  <c r="V121" i="15"/>
  <c r="Y121" i="15"/>
  <c r="AC121" i="15"/>
  <c r="AD121" i="15"/>
  <c r="AE121" i="15"/>
  <c r="AG121" i="15"/>
  <c r="AI121" i="15"/>
  <c r="B122" i="15"/>
  <c r="G122" i="15"/>
  <c r="H122" i="15"/>
  <c r="I122" i="15"/>
  <c r="L122" i="15"/>
  <c r="M122" i="15"/>
  <c r="O122" i="15"/>
  <c r="V122" i="15"/>
  <c r="Y122" i="15"/>
  <c r="AC122" i="15"/>
  <c r="AD122" i="15"/>
  <c r="AE122" i="15"/>
  <c r="AG122" i="15"/>
  <c r="AI122" i="15"/>
  <c r="B123" i="15"/>
  <c r="G123" i="15"/>
  <c r="H123" i="15"/>
  <c r="I123" i="15"/>
  <c r="L123" i="15"/>
  <c r="M123" i="15"/>
  <c r="O123" i="15"/>
  <c r="V123" i="15"/>
  <c r="Y123" i="15"/>
  <c r="AC123" i="15"/>
  <c r="AD123" i="15"/>
  <c r="AE123" i="15"/>
  <c r="AG123" i="15"/>
  <c r="AI123" i="15"/>
  <c r="B124" i="15"/>
  <c r="G124" i="15"/>
  <c r="H124" i="15"/>
  <c r="I124" i="15"/>
  <c r="L124" i="15"/>
  <c r="M124" i="15"/>
  <c r="O124" i="15"/>
  <c r="V124" i="15"/>
  <c r="Y124" i="15"/>
  <c r="AC124" i="15"/>
  <c r="AD124" i="15"/>
  <c r="AE124" i="15"/>
  <c r="AG124" i="15"/>
  <c r="AI124" i="15"/>
  <c r="B125" i="15"/>
  <c r="G125" i="15"/>
  <c r="H125" i="15"/>
  <c r="I125" i="15"/>
  <c r="L125" i="15"/>
  <c r="M125" i="15"/>
  <c r="O125" i="15"/>
  <c r="V125" i="15"/>
  <c r="Y125" i="15"/>
  <c r="AC125" i="15"/>
  <c r="AD125" i="15"/>
  <c r="AE125" i="15"/>
  <c r="AG125" i="15"/>
  <c r="AI125" i="15"/>
  <c r="B126" i="15"/>
  <c r="G126" i="15"/>
  <c r="H126" i="15"/>
  <c r="I126" i="15"/>
  <c r="L126" i="15"/>
  <c r="M126" i="15"/>
  <c r="O126" i="15"/>
  <c r="V126" i="15"/>
  <c r="Y126" i="15"/>
  <c r="AC126" i="15"/>
  <c r="AD126" i="15"/>
  <c r="AE126" i="15"/>
  <c r="AG126" i="15"/>
  <c r="AI126" i="15"/>
  <c r="B127" i="15"/>
  <c r="G127" i="15"/>
  <c r="H127" i="15"/>
  <c r="I127" i="15"/>
  <c r="L127" i="15"/>
  <c r="M127" i="15"/>
  <c r="O127" i="15"/>
  <c r="V127" i="15"/>
  <c r="Y127" i="15"/>
  <c r="AC127" i="15"/>
  <c r="AD127" i="15"/>
  <c r="AE127" i="15"/>
  <c r="AG127" i="15"/>
  <c r="AI127" i="15"/>
  <c r="B128" i="15"/>
  <c r="G128" i="15"/>
  <c r="H128" i="15"/>
  <c r="I128" i="15"/>
  <c r="L128" i="15"/>
  <c r="M128" i="15"/>
  <c r="O128" i="15"/>
  <c r="V128" i="15"/>
  <c r="Y128" i="15"/>
  <c r="AC128" i="15"/>
  <c r="AD128" i="15"/>
  <c r="AE128" i="15"/>
  <c r="AG128" i="15"/>
  <c r="AI128" i="15"/>
  <c r="B129" i="15"/>
  <c r="G129" i="15"/>
  <c r="H129" i="15"/>
  <c r="I129" i="15"/>
  <c r="L129" i="15"/>
  <c r="M129" i="15"/>
  <c r="O129" i="15"/>
  <c r="V129" i="15"/>
  <c r="Y129" i="15"/>
  <c r="AC129" i="15"/>
  <c r="AD129" i="15"/>
  <c r="AE129" i="15"/>
  <c r="AG129" i="15"/>
  <c r="AI129" i="15"/>
  <c r="B130" i="15"/>
  <c r="G130" i="15"/>
  <c r="H130" i="15"/>
  <c r="I130" i="15"/>
  <c r="L130" i="15"/>
  <c r="M130" i="15"/>
  <c r="O130" i="15"/>
  <c r="V130" i="15"/>
  <c r="Y130" i="15"/>
  <c r="AC130" i="15"/>
  <c r="AD130" i="15"/>
  <c r="AE130" i="15"/>
  <c r="AG130" i="15"/>
  <c r="AI130" i="15"/>
  <c r="V131" i="15"/>
  <c r="X131" i="15"/>
  <c r="Y131" i="15"/>
  <c r="AC131" i="15"/>
  <c r="AD131" i="15"/>
  <c r="AE131" i="15"/>
  <c r="AG131" i="15"/>
  <c r="AI131" i="15"/>
  <c r="V132" i="15"/>
  <c r="X132" i="15"/>
  <c r="Y132" i="15"/>
  <c r="AC132" i="15"/>
  <c r="AD132" i="15"/>
  <c r="AE132" i="15"/>
  <c r="AG132" i="15"/>
  <c r="AI132" i="15"/>
  <c r="V133" i="15"/>
  <c r="X133" i="15"/>
  <c r="Y133" i="15"/>
  <c r="AC133" i="15"/>
  <c r="AD133" i="15"/>
  <c r="AE133" i="15"/>
  <c r="AG133" i="15"/>
  <c r="AI133" i="15"/>
  <c r="V134" i="15"/>
  <c r="X134" i="15"/>
  <c r="Y134" i="15"/>
  <c r="AC134" i="15"/>
  <c r="AD134" i="15"/>
  <c r="AE134" i="15"/>
  <c r="AG134" i="15"/>
  <c r="AI134" i="15"/>
  <c r="V135" i="15"/>
  <c r="X135" i="15"/>
  <c r="Y135" i="15"/>
  <c r="AC135" i="15"/>
  <c r="AD135" i="15"/>
  <c r="AE135" i="15"/>
  <c r="AG135" i="15"/>
  <c r="AI135" i="15"/>
  <c r="B136" i="15"/>
  <c r="G136" i="15"/>
  <c r="H136" i="15"/>
  <c r="I136" i="15"/>
  <c r="L136" i="15"/>
  <c r="M136" i="15"/>
  <c r="O136" i="15"/>
  <c r="V136" i="15"/>
  <c r="X136" i="15"/>
  <c r="Y136" i="15"/>
  <c r="AC136" i="15"/>
  <c r="AD136" i="15"/>
  <c r="AE136" i="15"/>
  <c r="AG136" i="15"/>
  <c r="AI136" i="15"/>
  <c r="B137" i="15"/>
  <c r="G137" i="15"/>
  <c r="H137" i="15"/>
  <c r="I137" i="15"/>
  <c r="L137" i="15"/>
  <c r="M137" i="15"/>
  <c r="O137" i="15"/>
  <c r="V137" i="15"/>
  <c r="X137" i="15"/>
  <c r="Y137" i="15"/>
  <c r="AC137" i="15"/>
  <c r="AD137" i="15"/>
  <c r="AE137" i="15"/>
  <c r="AG137" i="15"/>
  <c r="AI137" i="15"/>
  <c r="B138" i="15"/>
  <c r="G138" i="15"/>
  <c r="H138" i="15"/>
  <c r="I138" i="15"/>
  <c r="L138" i="15"/>
  <c r="M138" i="15"/>
  <c r="O138" i="15"/>
  <c r="V138" i="15"/>
  <c r="X138" i="15"/>
  <c r="Y138" i="15"/>
  <c r="AC138" i="15"/>
  <c r="AD138" i="15"/>
  <c r="AE138" i="15"/>
  <c r="AG138" i="15"/>
  <c r="AI138" i="15"/>
  <c r="B139" i="15"/>
  <c r="G139" i="15"/>
  <c r="H139" i="15"/>
  <c r="I139" i="15"/>
  <c r="L139" i="15"/>
  <c r="M139" i="15"/>
  <c r="O139" i="15"/>
  <c r="V139" i="15"/>
  <c r="X139" i="15"/>
  <c r="Y139" i="15"/>
  <c r="AC139" i="15"/>
  <c r="AD139" i="15"/>
  <c r="AE139" i="15"/>
  <c r="AG139" i="15"/>
  <c r="AI139" i="15"/>
  <c r="B140" i="15"/>
  <c r="G140" i="15"/>
  <c r="H140" i="15"/>
  <c r="I140" i="15"/>
  <c r="L140" i="15"/>
  <c r="M140" i="15"/>
  <c r="O140" i="15"/>
  <c r="V140" i="15"/>
  <c r="X140" i="15"/>
  <c r="Y140" i="15"/>
  <c r="AC140" i="15"/>
  <c r="AD140" i="15"/>
  <c r="AE140" i="15"/>
  <c r="AG140" i="15"/>
  <c r="AI140" i="15"/>
  <c r="B141" i="15"/>
  <c r="G141" i="15"/>
  <c r="H141" i="15"/>
  <c r="I141" i="15"/>
  <c r="L141" i="15"/>
  <c r="M141" i="15"/>
  <c r="O141" i="15"/>
  <c r="V141" i="15"/>
  <c r="X141" i="15"/>
  <c r="Y141" i="15"/>
  <c r="AC141" i="15"/>
  <c r="AD141" i="15"/>
  <c r="AE141" i="15"/>
  <c r="AG141" i="15"/>
  <c r="AI141" i="15"/>
  <c r="B142" i="15"/>
  <c r="G142" i="15"/>
  <c r="H142" i="15"/>
  <c r="I142" i="15"/>
  <c r="L142" i="15"/>
  <c r="M142" i="15"/>
  <c r="O142" i="15"/>
  <c r="V142" i="15"/>
  <c r="X142" i="15"/>
  <c r="Y142" i="15"/>
  <c r="AC142" i="15"/>
  <c r="AD142" i="15"/>
  <c r="AE142" i="15"/>
  <c r="AG142" i="15"/>
  <c r="AI142" i="15"/>
  <c r="B143" i="15"/>
  <c r="G143" i="15"/>
  <c r="H143" i="15"/>
  <c r="I143" i="15"/>
  <c r="L143" i="15"/>
  <c r="M143" i="15"/>
  <c r="O143" i="15"/>
  <c r="V143" i="15"/>
  <c r="X143" i="15"/>
  <c r="Y143" i="15"/>
  <c r="AC143" i="15"/>
  <c r="AD143" i="15"/>
  <c r="AE143" i="15"/>
  <c r="AG143" i="15"/>
  <c r="AI143" i="15"/>
  <c r="B144" i="15"/>
  <c r="G144" i="15"/>
  <c r="H144" i="15"/>
  <c r="I144" i="15"/>
  <c r="L144" i="15"/>
  <c r="M144" i="15"/>
  <c r="O144" i="15"/>
  <c r="V144" i="15"/>
  <c r="X144" i="15"/>
  <c r="Y144" i="15"/>
  <c r="AC144" i="15"/>
  <c r="AD144" i="15"/>
  <c r="AE144" i="15"/>
  <c r="AG144" i="15"/>
  <c r="AI144" i="15"/>
  <c r="V145" i="15"/>
  <c r="X145" i="15"/>
  <c r="Y145" i="15"/>
  <c r="AC145" i="15"/>
  <c r="AD145" i="15"/>
  <c r="AE145" i="15"/>
  <c r="AG145" i="15"/>
  <c r="AI145" i="15"/>
  <c r="B146" i="15"/>
  <c r="G146" i="15"/>
  <c r="H146" i="15"/>
  <c r="I146" i="15"/>
  <c r="L146" i="15"/>
  <c r="M146" i="15"/>
  <c r="O146" i="15"/>
  <c r="V146" i="15"/>
  <c r="X146" i="15"/>
  <c r="Y146" i="15"/>
  <c r="AC146" i="15"/>
  <c r="AD146" i="15"/>
  <c r="AE146" i="15"/>
  <c r="AG146" i="15"/>
  <c r="AI146" i="15"/>
  <c r="B147" i="15"/>
  <c r="G147" i="15"/>
  <c r="H147" i="15"/>
  <c r="I147" i="15"/>
  <c r="L147" i="15"/>
  <c r="M147" i="15"/>
  <c r="O147" i="15"/>
  <c r="V147" i="15"/>
  <c r="X147" i="15"/>
  <c r="Y147" i="15"/>
  <c r="AC147" i="15"/>
  <c r="AD147" i="15"/>
  <c r="AE147" i="15"/>
  <c r="AG147" i="15"/>
  <c r="AI147" i="15"/>
  <c r="V148" i="15"/>
  <c r="X148" i="15"/>
  <c r="Y148" i="15"/>
  <c r="AC148" i="15"/>
  <c r="AD148" i="15"/>
  <c r="AE148" i="15"/>
  <c r="AG148" i="15"/>
  <c r="AI148" i="15"/>
  <c r="B149" i="15"/>
  <c r="G149" i="15"/>
  <c r="H149" i="15"/>
  <c r="I149" i="15"/>
  <c r="L149" i="15"/>
  <c r="M149" i="15"/>
  <c r="O149" i="15"/>
  <c r="V149" i="15"/>
  <c r="X149" i="15"/>
  <c r="Y149" i="15"/>
  <c r="AC149" i="15"/>
  <c r="AD149" i="15"/>
  <c r="AE149" i="15"/>
  <c r="AG149" i="15"/>
  <c r="AI149" i="15"/>
  <c r="B150" i="15"/>
  <c r="G150" i="15"/>
  <c r="H150" i="15"/>
  <c r="I150" i="15"/>
  <c r="L150" i="15"/>
  <c r="M150" i="15"/>
  <c r="O150" i="15"/>
  <c r="V150" i="15"/>
  <c r="X150" i="15"/>
  <c r="Y150" i="15"/>
  <c r="AC150" i="15"/>
  <c r="AD150" i="15"/>
  <c r="AE150" i="15"/>
  <c r="AG150" i="15"/>
  <c r="AI150" i="15"/>
  <c r="V151" i="15"/>
  <c r="X151" i="15"/>
  <c r="Y151" i="15"/>
  <c r="AC151" i="15"/>
  <c r="AD151" i="15"/>
  <c r="AE151" i="15"/>
  <c r="AG151" i="15"/>
  <c r="AI151" i="15"/>
  <c r="B152" i="15"/>
  <c r="G152" i="15"/>
  <c r="H152" i="15"/>
  <c r="I152" i="15"/>
  <c r="L152" i="15"/>
  <c r="M152" i="15"/>
  <c r="O152" i="15"/>
  <c r="V152" i="15"/>
  <c r="X152" i="15"/>
  <c r="Y152" i="15"/>
  <c r="AC152" i="15"/>
  <c r="AD152" i="15"/>
  <c r="AE152" i="15"/>
  <c r="AG152" i="15"/>
  <c r="AI152" i="15"/>
  <c r="B153" i="15"/>
  <c r="G153" i="15"/>
  <c r="H153" i="15"/>
  <c r="I153" i="15"/>
  <c r="L153" i="15"/>
  <c r="M153" i="15"/>
  <c r="O153" i="15"/>
  <c r="V153" i="15"/>
  <c r="X153" i="15"/>
  <c r="Y153" i="15"/>
  <c r="AC153" i="15"/>
  <c r="AD153" i="15"/>
  <c r="AE153" i="15"/>
  <c r="AG153" i="15"/>
  <c r="AI153" i="15"/>
  <c r="V154" i="15"/>
  <c r="X154" i="15"/>
  <c r="Y154" i="15"/>
  <c r="AC154" i="15"/>
  <c r="AD154" i="15"/>
  <c r="AE154" i="15"/>
  <c r="AG154" i="15"/>
  <c r="AI154" i="15"/>
  <c r="V155" i="15"/>
  <c r="X155" i="15"/>
  <c r="Y155" i="15"/>
  <c r="AC155" i="15"/>
  <c r="AD155" i="15"/>
  <c r="AE155" i="15"/>
  <c r="AG155" i="15"/>
  <c r="AI155" i="15"/>
  <c r="V156" i="15"/>
  <c r="X156" i="15"/>
  <c r="Y156" i="15"/>
  <c r="AC156" i="15"/>
  <c r="AD156" i="15"/>
  <c r="AE156" i="15"/>
  <c r="AG156" i="15"/>
  <c r="AI156" i="15"/>
  <c r="V157" i="15"/>
  <c r="X157" i="15"/>
  <c r="Y157" i="15"/>
  <c r="AC157" i="15"/>
  <c r="AD157" i="15"/>
  <c r="AE157" i="15"/>
  <c r="AG157" i="15"/>
  <c r="AI157" i="15"/>
  <c r="B158" i="15"/>
  <c r="G158" i="15"/>
  <c r="H158" i="15"/>
  <c r="I158" i="15"/>
  <c r="L158" i="15"/>
  <c r="M158" i="15"/>
  <c r="O158" i="15"/>
  <c r="V158" i="15"/>
  <c r="X158" i="15"/>
  <c r="Y158" i="15"/>
  <c r="AC158" i="15"/>
  <c r="AD158" i="15"/>
  <c r="AE158" i="15"/>
  <c r="AG158" i="15"/>
  <c r="AI158" i="15"/>
  <c r="B159" i="15"/>
  <c r="G159" i="15"/>
  <c r="H159" i="15"/>
  <c r="I159" i="15"/>
  <c r="L159" i="15"/>
  <c r="M159" i="15"/>
  <c r="O159" i="15"/>
  <c r="V159" i="15"/>
  <c r="X159" i="15"/>
  <c r="Y159" i="15"/>
  <c r="AC159" i="15"/>
  <c r="AD159" i="15"/>
  <c r="AE159" i="15"/>
  <c r="AG159" i="15"/>
  <c r="AI159" i="15"/>
  <c r="B160" i="15"/>
  <c r="G160" i="15"/>
  <c r="H160" i="15"/>
  <c r="I160" i="15"/>
  <c r="L160" i="15"/>
  <c r="M160" i="15"/>
  <c r="O160" i="15"/>
  <c r="V160" i="15"/>
  <c r="X160" i="15"/>
  <c r="Y160" i="15"/>
  <c r="AC160" i="15"/>
  <c r="AD160" i="15"/>
  <c r="AE160" i="15"/>
  <c r="AG160" i="15"/>
  <c r="AI160" i="15"/>
  <c r="B161" i="15"/>
  <c r="G161" i="15"/>
  <c r="H161" i="15"/>
  <c r="I161" i="15"/>
  <c r="L161" i="15"/>
  <c r="M161" i="15"/>
  <c r="O161" i="15"/>
  <c r="V161" i="15"/>
  <c r="X161" i="15"/>
  <c r="Y161" i="15"/>
  <c r="AC161" i="15"/>
  <c r="AD161" i="15"/>
  <c r="AE161" i="15"/>
  <c r="AG161" i="15"/>
  <c r="AI161" i="15"/>
  <c r="B162" i="15"/>
  <c r="G162" i="15"/>
  <c r="H162" i="15"/>
  <c r="I162" i="15"/>
  <c r="L162" i="15"/>
  <c r="M162" i="15"/>
  <c r="O162" i="15"/>
  <c r="V162" i="15"/>
  <c r="X162" i="15"/>
  <c r="Y162" i="15"/>
  <c r="AC162" i="15"/>
  <c r="AD162" i="15"/>
  <c r="AE162" i="15"/>
  <c r="AG162" i="15"/>
  <c r="AI162" i="15"/>
  <c r="B163" i="15"/>
  <c r="G163" i="15"/>
  <c r="H163" i="15"/>
  <c r="I163" i="15"/>
  <c r="L163" i="15"/>
  <c r="M163" i="15"/>
  <c r="O163" i="15"/>
  <c r="V163" i="15"/>
  <c r="X163" i="15"/>
  <c r="Y163" i="15"/>
  <c r="AC163" i="15"/>
  <c r="AD163" i="15"/>
  <c r="AE163" i="15"/>
  <c r="AG163" i="15"/>
  <c r="AI163" i="15"/>
  <c r="B164" i="15"/>
  <c r="G164" i="15"/>
  <c r="H164" i="15"/>
  <c r="I164" i="15"/>
  <c r="L164" i="15"/>
  <c r="M164" i="15"/>
  <c r="O164" i="15"/>
  <c r="V164" i="15"/>
  <c r="X164" i="15"/>
  <c r="Y164" i="15"/>
  <c r="AC164" i="15"/>
  <c r="AD164" i="15"/>
  <c r="AE164" i="15"/>
  <c r="AG164" i="15"/>
  <c r="AI164" i="15"/>
  <c r="B165" i="15"/>
  <c r="G165" i="15"/>
  <c r="H165" i="15"/>
  <c r="I165" i="15"/>
  <c r="L165" i="15"/>
  <c r="M165" i="15"/>
  <c r="O165" i="15"/>
  <c r="V165" i="15"/>
  <c r="X165" i="15"/>
  <c r="Y165" i="15"/>
  <c r="AC165" i="15"/>
  <c r="AD165" i="15"/>
  <c r="AE165" i="15"/>
  <c r="AG165" i="15"/>
  <c r="AI165" i="15"/>
  <c r="B166" i="15"/>
  <c r="G166" i="15"/>
  <c r="H166" i="15"/>
  <c r="I166" i="15"/>
  <c r="L166" i="15"/>
  <c r="M166" i="15"/>
  <c r="O166" i="15"/>
  <c r="V166" i="15"/>
  <c r="X166" i="15"/>
  <c r="Y166" i="15"/>
  <c r="AC166" i="15"/>
  <c r="AD166" i="15"/>
  <c r="AE166" i="15"/>
  <c r="AG166" i="15"/>
  <c r="AI166" i="15"/>
  <c r="V167" i="15"/>
  <c r="X167" i="15"/>
  <c r="Y167" i="15"/>
  <c r="AC167" i="15"/>
  <c r="AD167" i="15"/>
  <c r="AE167" i="15"/>
  <c r="AG167" i="15"/>
  <c r="AI167" i="15"/>
  <c r="V168" i="15"/>
  <c r="X168" i="15"/>
  <c r="Y168" i="15"/>
  <c r="AC168" i="15"/>
  <c r="AD168" i="15"/>
  <c r="AE168" i="15"/>
  <c r="AG168" i="15"/>
  <c r="AI168" i="15"/>
  <c r="V169" i="15"/>
  <c r="X169" i="15"/>
  <c r="Y169" i="15"/>
  <c r="AC169" i="15"/>
  <c r="AD169" i="15"/>
  <c r="AE169" i="15"/>
  <c r="AG169" i="15"/>
  <c r="AI169" i="15"/>
  <c r="V170" i="15"/>
  <c r="X170" i="15"/>
  <c r="Y170" i="15"/>
  <c r="AC170" i="15"/>
  <c r="AD170" i="15"/>
  <c r="AE170" i="15"/>
  <c r="AG170" i="15"/>
  <c r="AI170" i="15"/>
  <c r="V171" i="15"/>
  <c r="X171" i="15"/>
  <c r="Y171" i="15"/>
  <c r="AC171" i="15"/>
  <c r="AD171" i="15"/>
  <c r="AE171" i="15"/>
  <c r="AG171" i="15"/>
  <c r="AI171" i="15"/>
  <c r="V172" i="15"/>
  <c r="X172" i="15"/>
  <c r="Y172" i="15"/>
  <c r="AC172" i="15"/>
  <c r="AD172" i="15"/>
  <c r="AE172" i="15"/>
  <c r="AG172" i="15"/>
  <c r="AI172" i="15"/>
  <c r="V173" i="15"/>
  <c r="X173" i="15"/>
  <c r="Y173" i="15"/>
  <c r="AC173" i="15"/>
  <c r="AD173" i="15"/>
  <c r="AE173" i="15"/>
  <c r="AG173" i="15"/>
  <c r="AI173" i="15"/>
  <c r="V174" i="15"/>
  <c r="X174" i="15"/>
  <c r="Y174" i="15"/>
  <c r="AC174" i="15"/>
  <c r="AD174" i="15"/>
  <c r="AE174" i="15"/>
  <c r="AG174" i="15"/>
  <c r="AI174" i="15"/>
  <c r="V175" i="15"/>
  <c r="X175" i="15"/>
  <c r="Y175" i="15"/>
  <c r="AC175" i="15"/>
  <c r="AD175" i="15"/>
  <c r="AE175" i="15"/>
  <c r="AG175" i="15"/>
  <c r="AI175" i="15"/>
  <c r="V176" i="15"/>
  <c r="X176" i="15"/>
  <c r="Y176" i="15"/>
  <c r="AC176" i="15"/>
  <c r="AD176" i="15"/>
  <c r="AE176" i="15"/>
  <c r="AG176" i="15"/>
  <c r="AI176" i="15"/>
  <c r="V177" i="15"/>
  <c r="X177" i="15"/>
  <c r="Y177" i="15"/>
  <c r="AC177" i="15"/>
  <c r="AD177" i="15"/>
  <c r="AE177" i="15"/>
  <c r="AG177" i="15"/>
  <c r="AI177" i="15"/>
  <c r="V178" i="15"/>
  <c r="X178" i="15"/>
  <c r="Y178" i="15"/>
  <c r="AC178" i="15"/>
  <c r="AD178" i="15"/>
  <c r="AE178" i="15"/>
  <c r="AG178" i="15"/>
  <c r="AI178" i="15"/>
  <c r="V179" i="15"/>
  <c r="X179" i="15"/>
  <c r="Y179" i="15"/>
  <c r="AC179" i="15"/>
  <c r="AD179" i="15"/>
  <c r="AE179" i="15"/>
  <c r="AG179" i="15"/>
  <c r="AI179" i="15"/>
  <c r="V180" i="15"/>
  <c r="X180" i="15"/>
  <c r="Y180" i="15"/>
  <c r="AC180" i="15"/>
  <c r="AD180" i="15"/>
  <c r="AE180" i="15"/>
  <c r="AG180" i="15"/>
  <c r="AI180" i="15"/>
  <c r="V181" i="15"/>
  <c r="X181" i="15"/>
  <c r="Y181" i="15"/>
  <c r="AC181" i="15"/>
  <c r="AD181" i="15"/>
  <c r="AE181" i="15"/>
  <c r="AG181" i="15"/>
  <c r="AI181" i="15"/>
  <c r="B182" i="15"/>
  <c r="G182" i="15"/>
  <c r="H182" i="15"/>
  <c r="I182" i="15"/>
  <c r="L182" i="15"/>
  <c r="M182" i="15"/>
  <c r="O182" i="15"/>
  <c r="V182" i="15"/>
  <c r="X182" i="15"/>
  <c r="Y182" i="15"/>
  <c r="AC182" i="15"/>
  <c r="AD182" i="15"/>
  <c r="AE182" i="15"/>
  <c r="AG182" i="15"/>
  <c r="AI182" i="15"/>
  <c r="B183" i="15"/>
  <c r="G183" i="15"/>
  <c r="H183" i="15"/>
  <c r="I183" i="15"/>
  <c r="L183" i="15"/>
  <c r="M183" i="15"/>
  <c r="O183" i="15"/>
  <c r="V183" i="15"/>
  <c r="X183" i="15"/>
  <c r="Y183" i="15"/>
  <c r="AC183" i="15"/>
  <c r="AD183" i="15"/>
  <c r="AE183" i="15"/>
  <c r="AG183" i="15"/>
  <c r="AI183" i="15"/>
  <c r="B184" i="15"/>
  <c r="G184" i="15"/>
  <c r="H184" i="15"/>
  <c r="I184" i="15"/>
  <c r="L184" i="15"/>
  <c r="M184" i="15"/>
  <c r="O184" i="15"/>
  <c r="V184" i="15"/>
  <c r="X184" i="15"/>
  <c r="Y184" i="15"/>
  <c r="AC184" i="15"/>
  <c r="AD184" i="15"/>
  <c r="AE184" i="15"/>
  <c r="AG184" i="15"/>
  <c r="AI184" i="15"/>
  <c r="B185" i="15"/>
  <c r="G185" i="15"/>
  <c r="H185" i="15"/>
  <c r="I185" i="15"/>
  <c r="L185" i="15"/>
  <c r="M185" i="15"/>
  <c r="O185" i="15"/>
  <c r="V185" i="15"/>
  <c r="X185" i="15"/>
  <c r="Y185" i="15"/>
  <c r="AC185" i="15"/>
  <c r="AD185" i="15"/>
  <c r="AE185" i="15"/>
  <c r="AG185" i="15"/>
  <c r="AI185" i="15"/>
  <c r="B186" i="15"/>
  <c r="G186" i="15"/>
  <c r="H186" i="15"/>
  <c r="I186" i="15"/>
  <c r="L186" i="15"/>
  <c r="M186" i="15"/>
  <c r="O186" i="15"/>
  <c r="V186" i="15"/>
  <c r="X186" i="15"/>
  <c r="Y186" i="15"/>
  <c r="AC186" i="15"/>
  <c r="AD186" i="15"/>
  <c r="AE186" i="15"/>
  <c r="AG186" i="15"/>
  <c r="AI186" i="15"/>
  <c r="B187" i="15"/>
  <c r="G187" i="15"/>
  <c r="H187" i="15"/>
  <c r="I187" i="15"/>
  <c r="L187" i="15"/>
  <c r="M187" i="15"/>
  <c r="O187" i="15"/>
  <c r="V187" i="15"/>
  <c r="X187" i="15"/>
  <c r="Y187" i="15"/>
  <c r="AC187" i="15"/>
  <c r="AD187" i="15"/>
  <c r="AE187" i="15"/>
  <c r="AG187" i="15"/>
  <c r="AI187" i="15"/>
  <c r="B188" i="15"/>
  <c r="G188" i="15"/>
  <c r="H188" i="15"/>
  <c r="I188" i="15"/>
  <c r="L188" i="15"/>
  <c r="M188" i="15"/>
  <c r="O188" i="15"/>
  <c r="V188" i="15"/>
  <c r="X188" i="15"/>
  <c r="Y188" i="15"/>
  <c r="AC188" i="15"/>
  <c r="AD188" i="15"/>
  <c r="AE188" i="15"/>
  <c r="AG188" i="15"/>
  <c r="AI188" i="15"/>
  <c r="B189" i="15"/>
  <c r="G189" i="15"/>
  <c r="H189" i="15"/>
  <c r="I189" i="15"/>
  <c r="L189" i="15"/>
  <c r="M189" i="15"/>
  <c r="O189" i="15"/>
  <c r="V189" i="15"/>
  <c r="X189" i="15"/>
  <c r="Y189" i="15"/>
  <c r="AC189" i="15"/>
  <c r="AD189" i="15"/>
  <c r="AE189" i="15"/>
  <c r="AG189" i="15"/>
  <c r="AI189" i="15"/>
  <c r="B190" i="15"/>
  <c r="G190" i="15"/>
  <c r="H190" i="15"/>
  <c r="I190" i="15"/>
  <c r="L190" i="15"/>
  <c r="M190" i="15"/>
  <c r="O190" i="15"/>
  <c r="V190" i="15"/>
  <c r="X190" i="15"/>
  <c r="Y190" i="15"/>
  <c r="AC190" i="15"/>
  <c r="AD190" i="15"/>
  <c r="AE190" i="15"/>
  <c r="AG190" i="15"/>
  <c r="AI190" i="15"/>
  <c r="B191" i="15"/>
  <c r="G191" i="15"/>
  <c r="H191" i="15"/>
  <c r="I191" i="15"/>
  <c r="L191" i="15"/>
  <c r="M191" i="15"/>
  <c r="O191" i="15"/>
  <c r="V191" i="15"/>
  <c r="X191" i="15"/>
  <c r="AC191" i="15"/>
  <c r="AD191" i="15"/>
  <c r="AE191" i="15"/>
  <c r="AG191" i="15"/>
  <c r="AI191" i="15"/>
  <c r="B192" i="15"/>
  <c r="G192" i="15"/>
  <c r="H192" i="15"/>
  <c r="I192" i="15"/>
  <c r="L192" i="15"/>
  <c r="M192" i="15"/>
  <c r="O192" i="15"/>
  <c r="V192" i="15"/>
  <c r="X192" i="15"/>
  <c r="AC192" i="15"/>
  <c r="AD192" i="15"/>
  <c r="AE192" i="15"/>
  <c r="AG192" i="15"/>
  <c r="AI192" i="15"/>
  <c r="B193" i="15"/>
  <c r="G193" i="15"/>
  <c r="H193" i="15"/>
  <c r="I193" i="15"/>
  <c r="L193" i="15"/>
  <c r="M193" i="15"/>
  <c r="O193" i="15"/>
  <c r="V193" i="15"/>
  <c r="X193" i="15"/>
  <c r="AC193" i="15"/>
  <c r="AD193" i="15"/>
  <c r="AE193" i="15"/>
  <c r="AG193" i="15"/>
  <c r="AI193" i="15"/>
  <c r="B194" i="15"/>
  <c r="G194" i="15"/>
  <c r="H194" i="15"/>
  <c r="I194" i="15"/>
  <c r="L194" i="15"/>
  <c r="M194" i="15"/>
  <c r="O194" i="15"/>
  <c r="V194" i="15"/>
  <c r="X194" i="15"/>
  <c r="AC194" i="15"/>
  <c r="AD194" i="15"/>
  <c r="AE194" i="15"/>
  <c r="AG194" i="15"/>
  <c r="AI194" i="15"/>
  <c r="B195" i="15"/>
  <c r="G195" i="15"/>
  <c r="H195" i="15"/>
  <c r="I195" i="15"/>
  <c r="L195" i="15"/>
  <c r="M195" i="15"/>
  <c r="O195" i="15"/>
  <c r="V195" i="15"/>
  <c r="X195" i="15"/>
  <c r="AC195" i="15"/>
  <c r="AD195" i="15"/>
  <c r="AE195" i="15"/>
  <c r="AG195" i="15"/>
  <c r="AI195" i="15"/>
  <c r="B196" i="15"/>
  <c r="G196" i="15"/>
  <c r="H196" i="15"/>
  <c r="I196" i="15"/>
  <c r="L196" i="15"/>
  <c r="M196" i="15"/>
  <c r="O196" i="15"/>
  <c r="V196" i="15"/>
  <c r="X196" i="15"/>
  <c r="AC196" i="15"/>
  <c r="AD196" i="15"/>
  <c r="AE196" i="15"/>
  <c r="AG196" i="15"/>
  <c r="AI196" i="15"/>
  <c r="V197" i="15"/>
  <c r="X197" i="15"/>
  <c r="Y197" i="15"/>
  <c r="AC197" i="15"/>
  <c r="AD197" i="15"/>
  <c r="AE197" i="15"/>
  <c r="AG197" i="15"/>
  <c r="AI197" i="15"/>
  <c r="V198" i="15"/>
  <c r="X198" i="15"/>
  <c r="Y198" i="15"/>
  <c r="AC198" i="15"/>
  <c r="AD198" i="15"/>
  <c r="AE198" i="15"/>
  <c r="AG198" i="15"/>
  <c r="AI198" i="15"/>
  <c r="V199" i="15"/>
  <c r="X199" i="15"/>
  <c r="Y199" i="15"/>
  <c r="AC199" i="15"/>
  <c r="AD199" i="15"/>
  <c r="AE199" i="15"/>
  <c r="AG199" i="15"/>
  <c r="AI199" i="15"/>
  <c r="V200" i="15"/>
  <c r="X200" i="15"/>
  <c r="Y200" i="15"/>
  <c r="AC200" i="15"/>
  <c r="AD200" i="15"/>
  <c r="AE200" i="15"/>
  <c r="AG200" i="15"/>
  <c r="AI200" i="15"/>
  <c r="B201" i="15"/>
  <c r="G201" i="15"/>
  <c r="H201" i="15"/>
  <c r="I201" i="15"/>
  <c r="L201" i="15"/>
  <c r="M201" i="15"/>
  <c r="O201" i="15"/>
  <c r="V201" i="15"/>
  <c r="X201" i="15"/>
  <c r="Y201" i="15"/>
  <c r="AC201" i="15"/>
  <c r="AD201" i="15"/>
  <c r="AE201" i="15"/>
  <c r="AG201" i="15"/>
  <c r="AI201" i="15"/>
  <c r="B202" i="15"/>
  <c r="G202" i="15"/>
  <c r="H202" i="15"/>
  <c r="I202" i="15"/>
  <c r="L202" i="15"/>
  <c r="M202" i="15"/>
  <c r="O202" i="15"/>
  <c r="V202" i="15"/>
  <c r="X202" i="15"/>
  <c r="Y202" i="15"/>
  <c r="AC202" i="15"/>
  <c r="AD202" i="15"/>
  <c r="AE202" i="15"/>
  <c r="AG202" i="15"/>
  <c r="AI202" i="15"/>
  <c r="B203" i="15"/>
  <c r="G203" i="15"/>
  <c r="H203" i="15"/>
  <c r="I203" i="15"/>
  <c r="L203" i="15"/>
  <c r="M203" i="15"/>
  <c r="O203" i="15"/>
  <c r="V203" i="15"/>
  <c r="X203" i="15"/>
  <c r="Y203" i="15"/>
  <c r="AC203" i="15"/>
  <c r="AD203" i="15"/>
  <c r="AE203" i="15"/>
  <c r="AG203" i="15"/>
  <c r="AI203" i="15"/>
  <c r="B204" i="15"/>
  <c r="G204" i="15"/>
  <c r="H204" i="15"/>
  <c r="I204" i="15"/>
  <c r="L204" i="15"/>
  <c r="M204" i="15"/>
  <c r="O204" i="15"/>
  <c r="V204" i="15"/>
  <c r="X204" i="15"/>
  <c r="Y204" i="15"/>
  <c r="AC204" i="15"/>
  <c r="AD204" i="15"/>
  <c r="AE204" i="15"/>
  <c r="AG204" i="15"/>
  <c r="AI204" i="15"/>
  <c r="B205" i="15"/>
  <c r="G205" i="15"/>
  <c r="H205" i="15"/>
  <c r="I205" i="15"/>
  <c r="L205" i="15"/>
  <c r="M205" i="15"/>
  <c r="O205" i="15"/>
  <c r="V205" i="15"/>
  <c r="X205" i="15"/>
  <c r="Y205" i="15"/>
  <c r="AC205" i="15"/>
  <c r="AD205" i="15"/>
  <c r="AE205" i="15"/>
  <c r="AG205" i="15"/>
  <c r="AI205" i="15"/>
  <c r="B206" i="15"/>
  <c r="G206" i="15"/>
  <c r="H206" i="15"/>
  <c r="I206" i="15"/>
  <c r="L206" i="15"/>
  <c r="M206" i="15"/>
  <c r="O206" i="15"/>
  <c r="V206" i="15"/>
  <c r="X206" i="15"/>
  <c r="Y206" i="15"/>
  <c r="AC206" i="15"/>
  <c r="AD206" i="15"/>
  <c r="AE206" i="15"/>
  <c r="AG206" i="15"/>
  <c r="AI206" i="15"/>
  <c r="B207" i="15"/>
  <c r="G207" i="15"/>
  <c r="H207" i="15"/>
  <c r="I207" i="15"/>
  <c r="L207" i="15"/>
  <c r="M207" i="15"/>
  <c r="O207" i="15"/>
  <c r="V207" i="15"/>
  <c r="X207" i="15"/>
  <c r="Y207" i="15"/>
  <c r="AC207" i="15"/>
  <c r="AD207" i="15"/>
  <c r="AE207" i="15"/>
  <c r="AG207" i="15"/>
  <c r="AI207" i="15"/>
  <c r="B208" i="15"/>
  <c r="G208" i="15"/>
  <c r="H208" i="15"/>
  <c r="I208" i="15"/>
  <c r="L208" i="15"/>
  <c r="M208" i="15"/>
  <c r="O208" i="15"/>
  <c r="V208" i="15"/>
  <c r="X208" i="15"/>
  <c r="Y208" i="15"/>
  <c r="AC208" i="15"/>
  <c r="AD208" i="15"/>
  <c r="AE208" i="15"/>
  <c r="AG208" i="15"/>
  <c r="AI208" i="15"/>
  <c r="V209" i="15"/>
  <c r="X209" i="15"/>
  <c r="Y209" i="15"/>
  <c r="AC209" i="15"/>
  <c r="AD209" i="15"/>
  <c r="AE209" i="15"/>
  <c r="AG209" i="15"/>
  <c r="AI209" i="15"/>
  <c r="B210" i="15"/>
  <c r="G210" i="15"/>
  <c r="H210" i="15"/>
  <c r="I210" i="15"/>
  <c r="L210" i="15"/>
  <c r="M210" i="15"/>
  <c r="O210" i="15"/>
  <c r="V210" i="15"/>
  <c r="X210" i="15"/>
  <c r="Y210" i="15"/>
  <c r="AC210" i="15"/>
  <c r="AD210" i="15"/>
  <c r="AE210" i="15"/>
  <c r="AG210" i="15"/>
  <c r="AI210" i="15"/>
  <c r="B211" i="15"/>
  <c r="G211" i="15"/>
  <c r="H211" i="15"/>
  <c r="I211" i="15"/>
  <c r="L211" i="15"/>
  <c r="M211" i="15"/>
  <c r="O211" i="15"/>
  <c r="V211" i="15"/>
  <c r="X211" i="15"/>
  <c r="Y211" i="15"/>
  <c r="AC211" i="15"/>
  <c r="AD211" i="15"/>
  <c r="AE211" i="15"/>
  <c r="AG211" i="15"/>
  <c r="AI211" i="15"/>
  <c r="V212" i="15"/>
  <c r="X212" i="15"/>
  <c r="Y212" i="15"/>
  <c r="AC212" i="15"/>
  <c r="AD212" i="15"/>
  <c r="AE212" i="15"/>
  <c r="AG212" i="15"/>
  <c r="AI212" i="15"/>
  <c r="B213" i="15"/>
  <c r="G213" i="15"/>
  <c r="H213" i="15"/>
  <c r="I213" i="15"/>
  <c r="L213" i="15"/>
  <c r="M213" i="15"/>
  <c r="O213" i="15"/>
  <c r="V213" i="15"/>
  <c r="X213" i="15"/>
  <c r="Y213" i="15"/>
  <c r="AC213" i="15"/>
  <c r="AD213" i="15"/>
  <c r="AE213" i="15"/>
  <c r="AG213" i="15"/>
  <c r="AI213" i="15"/>
  <c r="B214" i="15"/>
  <c r="G214" i="15"/>
  <c r="H214" i="15"/>
  <c r="I214" i="15"/>
  <c r="L214" i="15"/>
  <c r="M214" i="15"/>
  <c r="O214" i="15"/>
  <c r="V214" i="15"/>
  <c r="X214" i="15"/>
  <c r="Y214" i="15"/>
  <c r="AC214" i="15"/>
  <c r="AD214" i="15"/>
  <c r="AE214" i="15"/>
  <c r="AG214" i="15"/>
  <c r="AI214" i="15"/>
  <c r="B215" i="15"/>
  <c r="G215" i="15"/>
  <c r="H215" i="15"/>
  <c r="I215" i="15"/>
  <c r="L215" i="15"/>
  <c r="M215" i="15"/>
  <c r="O215" i="15"/>
  <c r="V215" i="15"/>
  <c r="X215" i="15"/>
  <c r="Y215" i="15"/>
  <c r="AC215" i="15"/>
  <c r="AD215" i="15"/>
  <c r="AE215" i="15"/>
  <c r="AG215" i="15"/>
  <c r="AI215" i="15"/>
  <c r="B216" i="15"/>
  <c r="G216" i="15"/>
  <c r="H216" i="15"/>
  <c r="I216" i="15"/>
  <c r="L216" i="15"/>
  <c r="M216" i="15"/>
  <c r="O216" i="15"/>
  <c r="V216" i="15"/>
  <c r="X216" i="15"/>
  <c r="Y216" i="15"/>
  <c r="AC216" i="15"/>
  <c r="AD216" i="15"/>
  <c r="AE216" i="15"/>
  <c r="AG216" i="15"/>
  <c r="AI216" i="15"/>
  <c r="B217" i="15"/>
  <c r="G217" i="15"/>
  <c r="H217" i="15"/>
  <c r="I217" i="15"/>
  <c r="L217" i="15"/>
  <c r="M217" i="15"/>
  <c r="O217" i="15"/>
  <c r="V217" i="15"/>
  <c r="X217" i="15"/>
  <c r="Y217" i="15"/>
  <c r="AC217" i="15"/>
  <c r="AD217" i="15"/>
  <c r="AE217" i="15"/>
  <c r="AG217" i="15"/>
  <c r="AI217" i="15"/>
  <c r="B218" i="15"/>
  <c r="G218" i="15"/>
  <c r="H218" i="15"/>
  <c r="I218" i="15"/>
  <c r="L218" i="15"/>
  <c r="M218" i="15"/>
  <c r="O218" i="15"/>
  <c r="V218" i="15"/>
  <c r="X218" i="15"/>
  <c r="Y218" i="15"/>
  <c r="AC218" i="15"/>
  <c r="AD218" i="15"/>
  <c r="AE218" i="15"/>
  <c r="AG218" i="15"/>
  <c r="AI218" i="15"/>
  <c r="V219" i="15"/>
  <c r="X219" i="15"/>
  <c r="Y219" i="15"/>
  <c r="AC219" i="15"/>
  <c r="AD219" i="15"/>
  <c r="AE219" i="15"/>
  <c r="AG219" i="15"/>
  <c r="AI219" i="15"/>
  <c r="B220" i="15"/>
  <c r="G220" i="15"/>
  <c r="H220" i="15"/>
  <c r="I220" i="15"/>
  <c r="L220" i="15"/>
  <c r="M220" i="15"/>
  <c r="O220" i="15"/>
  <c r="V220" i="15"/>
  <c r="X220" i="15"/>
  <c r="Y220" i="15"/>
  <c r="AC220" i="15"/>
  <c r="AD220" i="15"/>
  <c r="AE220" i="15"/>
  <c r="AG220" i="15"/>
  <c r="AI220" i="15"/>
  <c r="B221" i="15"/>
  <c r="G221" i="15"/>
  <c r="H221" i="15"/>
  <c r="I221" i="15"/>
  <c r="L221" i="15"/>
  <c r="M221" i="15"/>
  <c r="O221" i="15"/>
  <c r="V221" i="15"/>
  <c r="X221" i="15"/>
  <c r="Y221" i="15"/>
  <c r="AC221" i="15"/>
  <c r="AD221" i="15"/>
  <c r="AE221" i="15"/>
  <c r="AG221" i="15"/>
  <c r="AI221" i="15"/>
  <c r="V222" i="15"/>
  <c r="X222" i="15"/>
  <c r="Y222" i="15"/>
  <c r="AC222" i="15"/>
  <c r="AD222" i="15"/>
  <c r="AE222" i="15"/>
  <c r="AG222" i="15"/>
  <c r="AI222" i="15"/>
  <c r="B223" i="15"/>
  <c r="G223" i="15"/>
  <c r="H223" i="15"/>
  <c r="I223" i="15"/>
  <c r="L223" i="15"/>
  <c r="M223" i="15"/>
  <c r="O223" i="15"/>
  <c r="V223" i="15"/>
  <c r="X223" i="15"/>
  <c r="Y223" i="15"/>
  <c r="AC223" i="15"/>
  <c r="AD223" i="15"/>
  <c r="AE223" i="15"/>
  <c r="AG223" i="15"/>
  <c r="AI223" i="15"/>
  <c r="B224" i="15"/>
  <c r="G224" i="15"/>
  <c r="H224" i="15"/>
  <c r="I224" i="15"/>
  <c r="L224" i="15"/>
  <c r="M224" i="15"/>
  <c r="O224" i="15"/>
  <c r="V224" i="15"/>
  <c r="X224" i="15"/>
  <c r="Y224" i="15"/>
  <c r="AC224" i="15"/>
  <c r="AD224" i="15"/>
  <c r="AE224" i="15"/>
  <c r="AG224" i="15"/>
  <c r="AI224" i="15"/>
  <c r="V225" i="15"/>
  <c r="X225" i="15"/>
  <c r="Y225" i="15"/>
  <c r="AC225" i="15"/>
  <c r="AD225" i="15"/>
  <c r="AE225" i="15"/>
  <c r="AG225" i="15"/>
  <c r="AI225" i="15"/>
  <c r="V226" i="15"/>
  <c r="X226" i="15"/>
  <c r="Y226" i="15"/>
  <c r="AC226" i="15"/>
  <c r="AD226" i="15"/>
  <c r="AE226" i="15"/>
  <c r="AG226" i="15"/>
  <c r="AI226" i="15"/>
  <c r="V227" i="15"/>
  <c r="X227" i="15"/>
  <c r="Y227" i="15"/>
  <c r="AC227" i="15"/>
  <c r="AD227" i="15"/>
  <c r="AE227" i="15"/>
  <c r="AG227" i="15"/>
  <c r="AI227" i="15"/>
  <c r="V228" i="15"/>
  <c r="X228" i="15"/>
  <c r="Y228" i="15"/>
  <c r="AC228" i="15"/>
  <c r="AD228" i="15"/>
  <c r="AE228" i="15"/>
  <c r="AG228" i="15"/>
  <c r="AI228" i="15"/>
  <c r="V229" i="15"/>
  <c r="X229" i="15"/>
  <c r="Y229" i="15"/>
  <c r="AC229" i="15"/>
  <c r="AD229" i="15"/>
  <c r="AE229" i="15"/>
  <c r="AG229" i="15"/>
  <c r="AI229" i="15"/>
  <c r="V230" i="15"/>
  <c r="X230" i="15"/>
  <c r="Y230" i="15"/>
  <c r="AC230" i="15"/>
  <c r="AD230" i="15"/>
  <c r="AE230" i="15"/>
  <c r="AG230" i="15"/>
  <c r="AI230" i="15"/>
  <c r="V231" i="15"/>
  <c r="X231" i="15"/>
  <c r="Y231" i="15"/>
  <c r="AC231" i="15"/>
  <c r="AD231" i="15"/>
  <c r="AE231" i="15"/>
  <c r="AG231" i="15"/>
  <c r="AI231" i="15"/>
  <c r="V232" i="15"/>
  <c r="X232" i="15"/>
  <c r="Y232" i="15"/>
  <c r="AC232" i="15"/>
  <c r="AD232" i="15"/>
  <c r="AE232" i="15"/>
  <c r="AG232" i="15"/>
  <c r="AI232" i="15"/>
  <c r="V233" i="15"/>
  <c r="X233" i="15"/>
  <c r="Y233" i="15"/>
  <c r="AC233" i="15"/>
  <c r="AD233" i="15"/>
  <c r="AE233" i="15"/>
  <c r="AG233" i="15"/>
  <c r="AI233" i="15"/>
  <c r="B234" i="15"/>
  <c r="G234" i="15"/>
  <c r="H234" i="15"/>
  <c r="I234" i="15"/>
  <c r="L234" i="15"/>
  <c r="M234" i="15"/>
  <c r="O234" i="15"/>
  <c r="V234" i="15"/>
  <c r="X234" i="15"/>
  <c r="Y234" i="15"/>
  <c r="AC234" i="15"/>
  <c r="AD234" i="15"/>
  <c r="AE234" i="15"/>
  <c r="AG234" i="15"/>
  <c r="AI234" i="15"/>
  <c r="B235" i="15"/>
  <c r="G235" i="15"/>
  <c r="H235" i="15"/>
  <c r="I235" i="15"/>
  <c r="L235" i="15"/>
  <c r="M235" i="15"/>
  <c r="O235" i="15"/>
  <c r="V235" i="15"/>
  <c r="X235" i="15"/>
  <c r="Y235" i="15"/>
  <c r="AC235" i="15"/>
  <c r="AD235" i="15"/>
  <c r="AE235" i="15"/>
  <c r="AG235" i="15"/>
  <c r="AI235" i="15"/>
  <c r="V236" i="15"/>
  <c r="X236" i="15"/>
  <c r="Y236" i="15"/>
  <c r="AC236" i="15"/>
  <c r="AD236" i="15"/>
  <c r="AE236" i="15"/>
  <c r="AG236" i="15"/>
  <c r="AI236" i="15"/>
  <c r="B237" i="15"/>
  <c r="G237" i="15"/>
  <c r="H237" i="15"/>
  <c r="I237" i="15"/>
  <c r="L237" i="15"/>
  <c r="M237" i="15"/>
  <c r="O237" i="15"/>
  <c r="V237" i="15"/>
  <c r="X237" i="15"/>
  <c r="Y237" i="15"/>
  <c r="AC237" i="15"/>
  <c r="AD237" i="15"/>
  <c r="AE237" i="15"/>
  <c r="AG237" i="15"/>
  <c r="AI237" i="15"/>
  <c r="B238" i="15"/>
  <c r="G238" i="15"/>
  <c r="H238" i="15"/>
  <c r="I238" i="15"/>
  <c r="L238" i="15"/>
  <c r="M238" i="15"/>
  <c r="O238" i="15"/>
  <c r="V238" i="15"/>
  <c r="X238" i="15"/>
  <c r="Y238" i="15"/>
  <c r="AC238" i="15"/>
  <c r="AD238" i="15"/>
  <c r="AE238" i="15"/>
  <c r="AG238" i="15"/>
  <c r="AI238" i="15"/>
  <c r="V239" i="15"/>
  <c r="X239" i="15"/>
  <c r="Y239" i="15"/>
  <c r="AC239" i="15"/>
  <c r="AD239" i="15"/>
  <c r="AE239" i="15"/>
  <c r="AG239" i="15"/>
  <c r="AI239" i="15"/>
  <c r="B240" i="15"/>
  <c r="G240" i="15"/>
  <c r="H240" i="15"/>
  <c r="I240" i="15"/>
  <c r="L240" i="15"/>
  <c r="M240" i="15"/>
  <c r="O240" i="15"/>
  <c r="V240" i="15"/>
  <c r="X240" i="15"/>
  <c r="Y240" i="15"/>
  <c r="AC240" i="15"/>
  <c r="AD240" i="15"/>
  <c r="AE240" i="15"/>
  <c r="AG240" i="15"/>
  <c r="AI240" i="15"/>
  <c r="B241" i="15"/>
  <c r="G241" i="15"/>
  <c r="H241" i="15"/>
  <c r="I241" i="15"/>
  <c r="L241" i="15"/>
  <c r="M241" i="15"/>
  <c r="O241" i="15"/>
  <c r="V241" i="15"/>
  <c r="X241" i="15"/>
  <c r="Y241" i="15"/>
  <c r="AC241" i="15"/>
  <c r="AD241" i="15"/>
  <c r="AE241" i="15"/>
  <c r="AG241" i="15"/>
  <c r="AI241" i="15"/>
  <c r="V242" i="15"/>
  <c r="X242" i="15"/>
  <c r="Y242" i="15"/>
  <c r="AC242" i="15"/>
  <c r="AD242" i="15"/>
  <c r="AE242" i="15"/>
  <c r="AG242" i="15"/>
  <c r="AI242" i="15"/>
  <c r="B243" i="15"/>
  <c r="G243" i="15"/>
  <c r="H243" i="15"/>
  <c r="I243" i="15"/>
  <c r="L243" i="15"/>
  <c r="M243" i="15"/>
  <c r="O243" i="15"/>
  <c r="V243" i="15"/>
  <c r="X243" i="15"/>
  <c r="Y243" i="15"/>
  <c r="AC243" i="15"/>
  <c r="AD243" i="15"/>
  <c r="AE243" i="15"/>
  <c r="AG243" i="15"/>
  <c r="AI243" i="15"/>
  <c r="B244" i="15"/>
  <c r="G244" i="15"/>
  <c r="H244" i="15"/>
  <c r="I244" i="15"/>
  <c r="L244" i="15"/>
  <c r="M244" i="15"/>
  <c r="O244" i="15"/>
  <c r="V244" i="15"/>
  <c r="X244" i="15"/>
  <c r="Y244" i="15"/>
  <c r="AC244" i="15"/>
  <c r="AD244" i="15"/>
  <c r="AE244" i="15"/>
  <c r="AG244" i="15"/>
  <c r="AI244" i="15"/>
  <c r="V245" i="15"/>
  <c r="X245" i="15"/>
  <c r="Y245" i="15"/>
  <c r="AC245" i="15"/>
  <c r="AD245" i="15"/>
  <c r="AE245" i="15"/>
  <c r="AG245" i="15"/>
  <c r="AI245" i="15"/>
  <c r="V246" i="15"/>
  <c r="X246" i="15"/>
  <c r="Y246" i="15"/>
  <c r="AC246" i="15"/>
  <c r="AD246" i="15"/>
  <c r="AE246" i="15"/>
  <c r="AG246" i="15"/>
  <c r="AI246" i="15"/>
  <c r="V247" i="15"/>
  <c r="X247" i="15"/>
  <c r="Y247" i="15"/>
  <c r="AC247" i="15"/>
  <c r="AD247" i="15"/>
  <c r="AE247" i="15"/>
  <c r="AG247" i="15"/>
  <c r="AI247" i="15"/>
  <c r="V248" i="15"/>
  <c r="X248" i="15"/>
  <c r="Y248" i="15"/>
  <c r="AC248" i="15"/>
  <c r="AD248" i="15"/>
  <c r="AE248" i="15"/>
  <c r="AG248" i="15"/>
  <c r="AI248" i="15"/>
  <c r="V249" i="15"/>
  <c r="X249" i="15"/>
  <c r="Y249" i="15"/>
  <c r="AC249" i="15"/>
  <c r="AD249" i="15"/>
  <c r="AE249" i="15"/>
  <c r="AG249" i="15"/>
  <c r="AI249" i="15"/>
  <c r="V250" i="15"/>
  <c r="X250" i="15"/>
  <c r="Y250" i="15"/>
  <c r="AC250" i="15"/>
  <c r="AD250" i="15"/>
  <c r="AE250" i="15"/>
  <c r="AG250" i="15"/>
  <c r="AI250" i="15"/>
  <c r="V251" i="15"/>
  <c r="X251" i="15"/>
  <c r="Y251" i="15"/>
  <c r="AC251" i="15"/>
  <c r="AD251" i="15"/>
  <c r="AE251" i="15"/>
  <c r="AG251" i="15"/>
  <c r="AI251" i="15"/>
  <c r="B252" i="15"/>
  <c r="G252" i="15"/>
  <c r="H252" i="15"/>
  <c r="I252" i="15"/>
  <c r="L252" i="15"/>
  <c r="M252" i="15"/>
  <c r="O252" i="15"/>
  <c r="V252" i="15"/>
  <c r="X252" i="15"/>
  <c r="Y252" i="15"/>
  <c r="AC252" i="15"/>
  <c r="AD252" i="15"/>
  <c r="AE252" i="15"/>
  <c r="AG252" i="15"/>
  <c r="AI252" i="15"/>
  <c r="B253" i="15"/>
  <c r="G253" i="15"/>
  <c r="H253" i="15"/>
  <c r="I253" i="15"/>
  <c r="L253" i="15"/>
  <c r="M253" i="15"/>
  <c r="O253" i="15"/>
  <c r="V253" i="15"/>
  <c r="X253" i="15"/>
  <c r="Y253" i="15"/>
  <c r="AC253" i="15"/>
  <c r="AD253" i="15"/>
  <c r="AE253" i="15"/>
  <c r="AG253" i="15"/>
  <c r="AI253" i="15"/>
  <c r="V254" i="15"/>
  <c r="X254" i="15"/>
  <c r="Y254" i="15"/>
  <c r="AC254" i="15"/>
  <c r="AD254" i="15"/>
  <c r="AE254" i="15"/>
  <c r="AG254" i="15"/>
  <c r="AI254" i="15"/>
  <c r="B255" i="15"/>
  <c r="G255" i="15"/>
  <c r="H255" i="15"/>
  <c r="I255" i="15"/>
  <c r="L255" i="15"/>
  <c r="M255" i="15"/>
  <c r="O255" i="15"/>
  <c r="V255" i="15"/>
  <c r="X255" i="15"/>
  <c r="Y255" i="15"/>
  <c r="AC255" i="15"/>
  <c r="AD255" i="15"/>
  <c r="AE255" i="15"/>
  <c r="AG255" i="15"/>
  <c r="AI255" i="15"/>
  <c r="B256" i="15"/>
  <c r="G256" i="15"/>
  <c r="H256" i="15"/>
  <c r="I256" i="15"/>
  <c r="L256" i="15"/>
  <c r="M256" i="15"/>
  <c r="O256" i="15"/>
  <c r="V256" i="15"/>
  <c r="X256" i="15"/>
  <c r="Y256" i="15"/>
  <c r="AC256" i="15"/>
  <c r="AD256" i="15"/>
  <c r="AE256" i="15"/>
  <c r="AG256" i="15"/>
  <c r="AI256" i="15"/>
  <c r="V257" i="15"/>
  <c r="X257" i="15"/>
  <c r="Y257" i="15"/>
  <c r="AC257" i="15"/>
  <c r="AD257" i="15"/>
  <c r="AE257" i="15"/>
  <c r="AG257" i="15"/>
  <c r="AI257" i="15"/>
  <c r="B258" i="15"/>
  <c r="G258" i="15"/>
  <c r="H258" i="15"/>
  <c r="I258" i="15"/>
  <c r="L258" i="15"/>
  <c r="M258" i="15"/>
  <c r="O258" i="15"/>
  <c r="V258" i="15"/>
  <c r="X258" i="15"/>
  <c r="Y258" i="15"/>
  <c r="AC258" i="15"/>
  <c r="AD258" i="15"/>
  <c r="AE258" i="15"/>
  <c r="AG258" i="15"/>
  <c r="AI258" i="15"/>
  <c r="B259" i="15"/>
  <c r="G259" i="15"/>
  <c r="H259" i="15"/>
  <c r="I259" i="15"/>
  <c r="L259" i="15"/>
  <c r="M259" i="15"/>
  <c r="O259" i="15"/>
  <c r="V259" i="15"/>
  <c r="X259" i="15"/>
  <c r="Y259" i="15"/>
  <c r="AC259" i="15"/>
  <c r="AD259" i="15"/>
  <c r="AE259" i="15"/>
  <c r="AG259" i="15"/>
  <c r="AI259" i="15"/>
  <c r="V260" i="15"/>
  <c r="X260" i="15"/>
  <c r="Y260" i="15"/>
  <c r="AC260" i="15"/>
  <c r="AD260" i="15"/>
  <c r="AE260" i="15"/>
  <c r="AG260" i="15"/>
  <c r="AI260" i="15"/>
  <c r="B261" i="15"/>
  <c r="G261" i="15"/>
  <c r="H261" i="15"/>
  <c r="I261" i="15"/>
  <c r="L261" i="15"/>
  <c r="M261" i="15"/>
  <c r="O261" i="15"/>
  <c r="V261" i="15"/>
  <c r="X261" i="15"/>
  <c r="Y261" i="15"/>
  <c r="AC261" i="15"/>
  <c r="AD261" i="15"/>
  <c r="AE261" i="15"/>
  <c r="AG261" i="15"/>
  <c r="AI261" i="15"/>
  <c r="B262" i="15"/>
  <c r="G262" i="15"/>
  <c r="H262" i="15"/>
  <c r="I262" i="15"/>
  <c r="L262" i="15"/>
  <c r="M262" i="15"/>
  <c r="O262" i="15"/>
  <c r="V262" i="15"/>
  <c r="X262" i="15"/>
  <c r="Y262" i="15"/>
  <c r="AC262" i="15"/>
  <c r="AD262" i="15"/>
  <c r="AE262" i="15"/>
  <c r="AG262" i="15"/>
  <c r="AI262" i="15"/>
  <c r="V263" i="15"/>
  <c r="X263" i="15"/>
  <c r="Y263" i="15"/>
  <c r="AC263" i="15"/>
  <c r="AD263" i="15"/>
  <c r="AE263" i="15"/>
  <c r="AG263" i="15"/>
  <c r="AI263" i="15"/>
  <c r="V264" i="15"/>
  <c r="X264" i="15"/>
  <c r="Y264" i="15"/>
  <c r="AC264" i="15"/>
  <c r="AD264" i="15"/>
  <c r="AE264" i="15"/>
  <c r="AG264" i="15"/>
  <c r="AI264" i="15"/>
  <c r="B265" i="15"/>
  <c r="G265" i="15"/>
  <c r="H265" i="15"/>
  <c r="I265" i="15"/>
  <c r="L265" i="15"/>
  <c r="M265" i="15"/>
  <c r="O265" i="15"/>
  <c r="V265" i="15"/>
  <c r="Y265" i="15"/>
  <c r="AC265" i="15"/>
  <c r="AD265" i="15"/>
  <c r="AE265" i="15"/>
  <c r="AG265" i="15"/>
  <c r="AI265" i="15"/>
  <c r="B266" i="15"/>
  <c r="G266" i="15"/>
  <c r="H266" i="15"/>
  <c r="I266" i="15"/>
  <c r="L266" i="15"/>
  <c r="M266" i="15"/>
  <c r="O266" i="15"/>
  <c r="V266" i="15"/>
  <c r="Y266" i="15"/>
  <c r="AC266" i="15"/>
  <c r="AD266" i="15"/>
  <c r="AE266" i="15"/>
  <c r="AG266" i="15"/>
  <c r="AI266" i="15"/>
  <c r="V267" i="15"/>
  <c r="X267" i="15"/>
  <c r="Y267" i="15"/>
  <c r="AC267" i="15"/>
  <c r="AD267" i="15"/>
  <c r="AE267" i="15"/>
  <c r="AG267" i="15"/>
  <c r="AI267" i="15"/>
  <c r="B268" i="15"/>
  <c r="G268" i="15"/>
  <c r="H268" i="15"/>
  <c r="I268" i="15"/>
  <c r="L268" i="15"/>
  <c r="M268" i="15"/>
  <c r="O268" i="15"/>
  <c r="V268" i="15"/>
  <c r="Y268" i="15"/>
  <c r="AC268" i="15"/>
  <c r="AD268" i="15"/>
  <c r="AE268" i="15"/>
  <c r="AG268" i="15"/>
  <c r="AI268" i="15"/>
  <c r="B269" i="15"/>
  <c r="G269" i="15"/>
  <c r="H269" i="15"/>
  <c r="I269" i="15"/>
  <c r="L269" i="15"/>
  <c r="M269" i="15"/>
  <c r="O269" i="15"/>
  <c r="V269" i="15"/>
  <c r="Y269" i="15"/>
  <c r="AC269" i="15"/>
  <c r="AD269" i="15"/>
  <c r="AE269" i="15"/>
  <c r="AG269" i="15"/>
  <c r="AI269" i="15"/>
  <c r="V270" i="15"/>
  <c r="X270" i="15"/>
  <c r="Y270" i="15"/>
  <c r="AC270" i="15"/>
  <c r="AD270" i="15"/>
  <c r="AE270" i="15"/>
  <c r="AG270" i="15"/>
  <c r="AI270" i="15"/>
  <c r="B271" i="15"/>
  <c r="G271" i="15"/>
  <c r="H271" i="15"/>
  <c r="I271" i="15"/>
  <c r="L271" i="15"/>
  <c r="M271" i="15"/>
  <c r="O271" i="15"/>
  <c r="V271" i="15"/>
  <c r="Y271" i="15"/>
  <c r="AC271" i="15"/>
  <c r="AD271" i="15"/>
  <c r="AE271" i="15"/>
  <c r="AG271" i="15"/>
  <c r="AI271" i="15"/>
  <c r="B272" i="15"/>
  <c r="G272" i="15"/>
  <c r="H272" i="15"/>
  <c r="I272" i="15"/>
  <c r="L272" i="15"/>
  <c r="M272" i="15"/>
  <c r="O272" i="15"/>
  <c r="V272" i="15"/>
  <c r="Y272" i="15"/>
  <c r="AC272" i="15"/>
  <c r="AD272" i="15"/>
  <c r="AE272" i="15"/>
  <c r="AG272" i="15"/>
  <c r="AI272" i="15"/>
  <c r="V273" i="15"/>
  <c r="X273" i="15"/>
  <c r="Y273" i="15"/>
  <c r="AC273" i="15"/>
  <c r="AD273" i="15"/>
  <c r="AE273" i="15"/>
  <c r="AG273" i="15"/>
  <c r="AI273" i="15"/>
  <c r="V274" i="15"/>
  <c r="X274" i="15"/>
  <c r="Y274" i="15"/>
  <c r="AC274" i="15"/>
  <c r="AD274" i="15"/>
  <c r="AE274" i="15"/>
  <c r="AG274" i="15"/>
  <c r="AI274" i="15"/>
  <c r="V275" i="15"/>
  <c r="X275" i="15"/>
  <c r="Y275" i="15"/>
  <c r="AC275" i="15"/>
  <c r="AD275" i="15"/>
  <c r="AE275" i="15"/>
  <c r="AG275" i="15"/>
  <c r="AI275" i="15"/>
  <c r="V276" i="15"/>
  <c r="X276" i="15"/>
  <c r="Y276" i="15"/>
  <c r="AC276" i="15"/>
  <c r="AD276" i="15"/>
  <c r="AE276" i="15"/>
  <c r="AG276" i="15"/>
  <c r="AI276" i="15"/>
  <c r="G277" i="15"/>
  <c r="H277" i="15"/>
  <c r="I277" i="15"/>
  <c r="L277" i="15"/>
  <c r="M277" i="15"/>
  <c r="O277" i="15"/>
  <c r="V277" i="15"/>
  <c r="X277" i="15"/>
  <c r="Y277" i="15"/>
  <c r="AC277" i="15"/>
  <c r="AD277" i="15"/>
  <c r="AE277" i="15"/>
  <c r="AG277" i="15"/>
  <c r="AI277" i="15"/>
  <c r="G278" i="15"/>
  <c r="H278" i="15"/>
  <c r="I278" i="15"/>
  <c r="L278" i="15"/>
  <c r="M278" i="15"/>
  <c r="O278" i="15"/>
  <c r="V278" i="15"/>
  <c r="X278" i="15"/>
  <c r="Y278" i="15"/>
  <c r="AC278" i="15"/>
  <c r="AD278" i="15"/>
  <c r="AE278" i="15"/>
  <c r="AG278" i="15"/>
  <c r="AI278" i="15"/>
  <c r="V279" i="15"/>
  <c r="X279" i="15"/>
  <c r="Y279" i="15"/>
  <c r="AC279" i="15"/>
  <c r="AD279" i="15"/>
  <c r="AE279" i="15"/>
  <c r="AG279" i="15"/>
  <c r="AI279" i="15"/>
  <c r="G280" i="15"/>
  <c r="H280" i="15"/>
  <c r="I280" i="15"/>
  <c r="L280" i="15"/>
  <c r="M280" i="15"/>
  <c r="O280" i="15"/>
  <c r="V280" i="15"/>
  <c r="X280" i="15"/>
  <c r="Y280" i="15"/>
  <c r="AC280" i="15"/>
  <c r="AD280" i="15"/>
  <c r="AE280" i="15"/>
  <c r="AG280" i="15"/>
  <c r="AI280" i="15"/>
  <c r="G281" i="15"/>
  <c r="H281" i="15"/>
  <c r="I281" i="15"/>
  <c r="L281" i="15"/>
  <c r="M281" i="15"/>
  <c r="O281" i="15"/>
  <c r="V281" i="15"/>
  <c r="X281" i="15"/>
  <c r="Y281" i="15"/>
  <c r="AC281" i="15"/>
  <c r="AD281" i="15"/>
  <c r="AE281" i="15"/>
  <c r="AG281" i="15"/>
  <c r="AI281" i="15"/>
  <c r="V282" i="15"/>
  <c r="X282" i="15"/>
  <c r="Y282" i="15"/>
  <c r="AC282" i="15"/>
  <c r="AD282" i="15"/>
  <c r="AE282" i="15"/>
  <c r="AG282" i="15"/>
  <c r="AI282" i="15"/>
  <c r="G283" i="15"/>
  <c r="H283" i="15"/>
  <c r="I283" i="15"/>
  <c r="L283" i="15"/>
  <c r="M283" i="15"/>
  <c r="O283" i="15"/>
  <c r="V283" i="15"/>
  <c r="X283" i="15"/>
  <c r="Y283" i="15"/>
  <c r="AC283" i="15"/>
  <c r="AD283" i="15"/>
  <c r="AE283" i="15"/>
  <c r="AG283" i="15"/>
  <c r="AI283" i="15"/>
  <c r="G284" i="15"/>
  <c r="H284" i="15"/>
  <c r="I284" i="15"/>
  <c r="L284" i="15"/>
  <c r="M284" i="15"/>
  <c r="O284" i="15"/>
  <c r="V284" i="15"/>
  <c r="X284" i="15"/>
  <c r="Y284" i="15"/>
  <c r="AC284" i="15"/>
  <c r="AD284" i="15"/>
  <c r="AE284" i="15"/>
  <c r="AG284" i="15"/>
  <c r="AI284" i="15"/>
  <c r="V285" i="15"/>
  <c r="X285" i="15"/>
  <c r="Y285" i="15"/>
  <c r="AC285" i="15"/>
  <c r="AD285" i="15"/>
  <c r="AE285" i="15"/>
  <c r="AG285" i="15"/>
  <c r="AI285" i="15"/>
  <c r="G286" i="15"/>
  <c r="H286" i="15"/>
  <c r="I286" i="15"/>
  <c r="L286" i="15"/>
  <c r="M286" i="15"/>
  <c r="O286" i="15"/>
  <c r="V286" i="15"/>
  <c r="X286" i="15"/>
  <c r="Y286" i="15"/>
  <c r="AC286" i="15"/>
  <c r="AD286" i="15"/>
  <c r="AE286" i="15"/>
  <c r="AG286" i="15"/>
  <c r="AI286" i="15"/>
  <c r="G287" i="15"/>
  <c r="H287" i="15"/>
  <c r="I287" i="15"/>
  <c r="L287" i="15"/>
  <c r="M287" i="15"/>
  <c r="O287" i="15"/>
  <c r="V287" i="15"/>
  <c r="X287" i="15"/>
  <c r="Y287" i="15"/>
  <c r="AC287" i="15"/>
  <c r="AD287" i="15"/>
  <c r="AE287" i="15"/>
  <c r="AG287" i="15"/>
  <c r="AI287" i="15"/>
  <c r="V288" i="15"/>
  <c r="X288" i="15"/>
  <c r="Y288" i="15"/>
  <c r="AC288" i="15"/>
  <c r="AD288" i="15"/>
  <c r="AE288" i="15"/>
  <c r="AG288" i="15"/>
  <c r="AI288" i="15"/>
  <c r="V289" i="15"/>
  <c r="X289" i="15"/>
  <c r="Y289" i="15"/>
  <c r="AC289" i="15"/>
  <c r="AD289" i="15"/>
  <c r="AE289" i="15"/>
  <c r="AG289" i="15"/>
  <c r="AI289" i="15"/>
  <c r="V290" i="15"/>
  <c r="X290" i="15"/>
  <c r="Y290" i="15"/>
  <c r="AC290" i="15"/>
  <c r="AD290" i="15"/>
  <c r="AE290" i="15"/>
  <c r="AG290" i="15"/>
  <c r="AI290" i="15"/>
  <c r="V291" i="15"/>
  <c r="X291" i="15"/>
  <c r="Y291" i="15"/>
  <c r="AC291" i="15"/>
  <c r="AD291" i="15"/>
  <c r="AE291" i="15"/>
  <c r="AG291" i="15"/>
  <c r="AI291" i="15"/>
  <c r="B292" i="15"/>
  <c r="G292" i="15"/>
  <c r="H292" i="15"/>
  <c r="I292" i="15"/>
  <c r="L292" i="15"/>
  <c r="M292" i="15"/>
  <c r="O292" i="15"/>
  <c r="V292" i="15"/>
  <c r="X292" i="15"/>
  <c r="Y292" i="15"/>
  <c r="AC292" i="15"/>
  <c r="AE292" i="15"/>
  <c r="AG292" i="15"/>
  <c r="AI292" i="15"/>
  <c r="B293" i="15"/>
  <c r="G293" i="15"/>
  <c r="H293" i="15"/>
  <c r="I293" i="15"/>
  <c r="L293" i="15"/>
  <c r="M293" i="15"/>
  <c r="O293" i="15"/>
  <c r="V293" i="15"/>
  <c r="X293" i="15"/>
  <c r="Y293" i="15"/>
  <c r="AC293" i="15"/>
  <c r="AE293" i="15"/>
  <c r="AG293" i="15"/>
  <c r="AI293" i="15"/>
  <c r="V294" i="15"/>
  <c r="X294" i="15"/>
  <c r="Y294" i="15"/>
  <c r="AC294" i="15"/>
  <c r="AD294" i="15"/>
  <c r="AE294" i="15"/>
  <c r="AG294" i="15"/>
  <c r="AI294" i="15"/>
  <c r="B295" i="15"/>
  <c r="G295" i="15"/>
  <c r="H295" i="15"/>
  <c r="I295" i="15"/>
  <c r="L295" i="15"/>
  <c r="M295" i="15"/>
  <c r="O295" i="15"/>
  <c r="V295" i="15"/>
  <c r="X295" i="15"/>
  <c r="Y295" i="15"/>
  <c r="AC295" i="15"/>
  <c r="AE295" i="15"/>
  <c r="AG295" i="15"/>
  <c r="AI295" i="15"/>
  <c r="B296" i="15"/>
  <c r="G296" i="15"/>
  <c r="H296" i="15"/>
  <c r="I296" i="15"/>
  <c r="L296" i="15"/>
  <c r="M296" i="15"/>
  <c r="O296" i="15"/>
  <c r="V296" i="15"/>
  <c r="X296" i="15"/>
  <c r="Y296" i="15"/>
  <c r="AC296" i="15"/>
  <c r="AE296" i="15"/>
  <c r="AG296" i="15"/>
  <c r="AI296" i="15"/>
  <c r="V297" i="15"/>
  <c r="X297" i="15"/>
  <c r="Y297" i="15"/>
  <c r="AC297" i="15"/>
  <c r="AD297" i="15"/>
  <c r="AE297" i="15"/>
  <c r="AG297" i="15"/>
  <c r="AI297" i="15"/>
  <c r="B298" i="15"/>
  <c r="G298" i="15"/>
  <c r="H298" i="15"/>
  <c r="I298" i="15"/>
  <c r="L298" i="15"/>
  <c r="M298" i="15"/>
  <c r="O298" i="15"/>
  <c r="V298" i="15"/>
  <c r="X298" i="15"/>
  <c r="Y298" i="15"/>
  <c r="AE298" i="15"/>
  <c r="AG298" i="15"/>
  <c r="AI298" i="15"/>
  <c r="B299" i="15"/>
  <c r="G299" i="15"/>
  <c r="H299" i="15"/>
  <c r="I299" i="15"/>
  <c r="L299" i="15"/>
  <c r="M299" i="15"/>
  <c r="O299" i="15"/>
  <c r="V299" i="15"/>
  <c r="X299" i="15"/>
  <c r="Y299" i="15"/>
  <c r="AE299" i="15"/>
  <c r="AG299" i="15"/>
  <c r="AI299" i="15"/>
  <c r="V300" i="15"/>
  <c r="X300" i="15"/>
  <c r="Y300" i="15"/>
  <c r="AC300" i="15"/>
  <c r="AD300" i="15"/>
  <c r="AE300" i="15"/>
  <c r="AG300" i="15"/>
  <c r="AI300" i="15"/>
  <c r="B301" i="15"/>
  <c r="G301" i="15"/>
  <c r="H301" i="15"/>
  <c r="I301" i="15"/>
  <c r="L301" i="15"/>
  <c r="M301" i="15"/>
  <c r="O301" i="15"/>
  <c r="V301" i="15"/>
  <c r="X301" i="15"/>
  <c r="Y301" i="15"/>
  <c r="AE301" i="15"/>
  <c r="AG301" i="15"/>
  <c r="AI301" i="15"/>
  <c r="B302" i="15"/>
  <c r="G302" i="15"/>
  <c r="H302" i="15"/>
  <c r="I302" i="15"/>
  <c r="L302" i="15"/>
  <c r="M302" i="15"/>
  <c r="O302" i="15"/>
  <c r="V302" i="15"/>
  <c r="X302" i="15"/>
  <c r="Y302" i="15"/>
  <c r="AE302" i="15"/>
  <c r="AG302" i="15"/>
  <c r="AI302" i="15"/>
  <c r="V303" i="15"/>
  <c r="X303" i="15"/>
  <c r="Y303" i="15"/>
  <c r="AC303" i="15"/>
  <c r="AD303" i="15"/>
  <c r="AE303" i="15"/>
  <c r="AG303" i="15"/>
  <c r="AI303" i="15"/>
  <c r="V304" i="15"/>
  <c r="X304" i="15"/>
  <c r="Y304" i="15"/>
  <c r="AC304" i="15"/>
  <c r="AD304" i="15"/>
  <c r="AE304" i="15"/>
  <c r="AG304" i="15"/>
  <c r="AI304" i="15"/>
  <c r="B305" i="15"/>
  <c r="G305" i="15"/>
  <c r="H305" i="15"/>
  <c r="I305" i="15"/>
  <c r="L305" i="15"/>
  <c r="M305" i="15"/>
  <c r="O305" i="15"/>
  <c r="V305" i="15"/>
  <c r="Y305" i="15"/>
  <c r="AC305" i="15"/>
  <c r="AE305" i="15"/>
  <c r="AG305" i="15"/>
  <c r="AI305" i="15"/>
  <c r="B306" i="15"/>
  <c r="G306" i="15"/>
  <c r="H306" i="15"/>
  <c r="I306" i="15"/>
  <c r="L306" i="15"/>
  <c r="M306" i="15"/>
  <c r="O306" i="15"/>
  <c r="V306" i="15"/>
  <c r="Y306" i="15"/>
  <c r="AC306" i="15"/>
  <c r="AE306" i="15"/>
  <c r="AG306" i="15"/>
  <c r="AI306" i="15"/>
  <c r="V307" i="15"/>
  <c r="X307" i="15"/>
  <c r="Y307" i="15"/>
  <c r="AC307" i="15"/>
  <c r="AD307" i="15"/>
  <c r="AE307" i="15"/>
  <c r="AG307" i="15"/>
  <c r="AI307" i="15"/>
  <c r="B308" i="15"/>
  <c r="G308" i="15"/>
  <c r="H308" i="15"/>
  <c r="I308" i="15"/>
  <c r="L308" i="15"/>
  <c r="M308" i="15"/>
  <c r="O308" i="15"/>
  <c r="V308" i="15"/>
  <c r="Y308" i="15"/>
  <c r="AC308" i="15"/>
  <c r="AE308" i="15"/>
  <c r="AG308" i="15"/>
  <c r="AI308" i="15"/>
  <c r="B309" i="15"/>
  <c r="G309" i="15"/>
  <c r="H309" i="15"/>
  <c r="I309" i="15"/>
  <c r="L309" i="15"/>
  <c r="M309" i="15"/>
  <c r="O309" i="15"/>
  <c r="V309" i="15"/>
  <c r="Y309" i="15"/>
  <c r="AC309" i="15"/>
  <c r="AE309" i="15"/>
  <c r="AG309" i="15"/>
  <c r="AI309" i="15"/>
  <c r="V310" i="15"/>
  <c r="X310" i="15"/>
  <c r="Y310" i="15"/>
  <c r="AC310" i="15"/>
  <c r="AD310" i="15"/>
  <c r="AE310" i="15"/>
  <c r="AG310" i="15"/>
  <c r="AI310" i="15"/>
  <c r="B311" i="15"/>
  <c r="G311" i="15"/>
  <c r="H311" i="15"/>
  <c r="I311" i="15"/>
  <c r="L311" i="15"/>
  <c r="M311" i="15"/>
  <c r="O311" i="15"/>
  <c r="V311" i="15"/>
  <c r="Y311" i="15"/>
  <c r="AC311" i="15"/>
  <c r="AE311" i="15"/>
  <c r="AG311" i="15"/>
  <c r="AI311" i="15"/>
  <c r="B312" i="15"/>
  <c r="G312" i="15"/>
  <c r="H312" i="15"/>
  <c r="I312" i="15"/>
  <c r="L312" i="15"/>
  <c r="M312" i="15"/>
  <c r="O312" i="15"/>
  <c r="V312" i="15"/>
  <c r="Y312" i="15"/>
  <c r="AC312" i="15"/>
  <c r="AE312" i="15"/>
  <c r="AG312" i="15"/>
  <c r="AI312" i="15"/>
  <c r="V313" i="15"/>
  <c r="X313" i="15"/>
  <c r="Y313" i="15"/>
  <c r="AC313" i="15"/>
  <c r="AD313" i="15"/>
  <c r="AE313" i="15"/>
  <c r="AG313" i="15"/>
  <c r="AI313" i="15"/>
  <c r="V314" i="15"/>
  <c r="X314" i="15"/>
  <c r="Y314" i="15"/>
  <c r="AC314" i="15"/>
  <c r="AD314" i="15"/>
  <c r="AE314" i="15"/>
  <c r="AG314" i="15"/>
  <c r="AI314" i="15"/>
  <c r="B315" i="15"/>
  <c r="G315" i="15"/>
  <c r="H315" i="15"/>
  <c r="I315" i="15"/>
  <c r="L315" i="15"/>
  <c r="M315" i="15"/>
  <c r="O315" i="15"/>
  <c r="V315" i="15"/>
  <c r="Y315" i="15"/>
  <c r="AC315" i="15"/>
  <c r="AE315" i="15"/>
  <c r="AG315" i="15"/>
  <c r="AI315" i="15"/>
  <c r="V316" i="15"/>
  <c r="X316" i="15"/>
  <c r="Y316" i="15"/>
  <c r="AC316" i="15"/>
  <c r="AD316" i="15"/>
  <c r="AE316" i="15"/>
  <c r="AG316" i="15"/>
  <c r="AI316" i="15"/>
  <c r="V317" i="15"/>
  <c r="X317" i="15"/>
  <c r="Y317" i="15"/>
  <c r="AC317" i="15"/>
  <c r="AD317" i="15"/>
  <c r="AE317" i="15"/>
  <c r="AG317" i="15"/>
  <c r="AI317" i="15"/>
  <c r="V318" i="15"/>
  <c r="X318" i="15"/>
  <c r="Y318" i="15"/>
  <c r="AC318" i="15"/>
  <c r="AD318" i="15"/>
  <c r="AE318" i="15"/>
  <c r="AG318" i="15"/>
  <c r="AI318" i="15"/>
  <c r="V319" i="15"/>
  <c r="X319" i="15"/>
  <c r="Y319" i="15"/>
  <c r="AC319" i="15"/>
  <c r="AD319" i="15"/>
  <c r="AE319" i="15"/>
  <c r="AG319" i="15"/>
  <c r="AI319" i="15"/>
  <c r="B320" i="15"/>
  <c r="G320" i="15"/>
  <c r="H320" i="15"/>
  <c r="I320" i="15"/>
  <c r="L320" i="15"/>
  <c r="M320" i="15"/>
  <c r="O320" i="15"/>
  <c r="V320" i="15"/>
  <c r="X320" i="15"/>
  <c r="Y320" i="15"/>
  <c r="AC320" i="15"/>
  <c r="AD320" i="15"/>
  <c r="AE320" i="15"/>
  <c r="AG320" i="15"/>
  <c r="AI320" i="15"/>
  <c r="B321" i="15"/>
  <c r="G321" i="15"/>
  <c r="H321" i="15"/>
  <c r="I321" i="15"/>
  <c r="L321" i="15"/>
  <c r="M321" i="15"/>
  <c r="O321" i="15"/>
  <c r="V321" i="15"/>
  <c r="X321" i="15"/>
  <c r="Y321" i="15"/>
  <c r="AC321" i="15"/>
  <c r="AD321" i="15"/>
  <c r="AE321" i="15"/>
  <c r="AG321" i="15"/>
  <c r="AI321" i="15"/>
  <c r="B322" i="15"/>
  <c r="G322" i="15"/>
  <c r="H322" i="15"/>
  <c r="I322" i="15"/>
  <c r="L322" i="15"/>
  <c r="M322" i="15"/>
  <c r="O322" i="15"/>
  <c r="V322" i="15"/>
  <c r="X322" i="15"/>
  <c r="Y322" i="15"/>
  <c r="AC322" i="15"/>
  <c r="AD322" i="15"/>
  <c r="AE322" i="15"/>
  <c r="AG322" i="15"/>
  <c r="AI322" i="15"/>
  <c r="V323" i="15"/>
  <c r="X323" i="15"/>
  <c r="Y323" i="15"/>
  <c r="AC323" i="15"/>
  <c r="AD323" i="15"/>
  <c r="AE323" i="15"/>
  <c r="AG323" i="15"/>
  <c r="AI323" i="15"/>
  <c r="V324" i="15"/>
  <c r="X324" i="15"/>
  <c r="Y324" i="15"/>
  <c r="AC324" i="15"/>
  <c r="AD324" i="15"/>
  <c r="AE324" i="15"/>
  <c r="AG324" i="15"/>
  <c r="AI324" i="15"/>
  <c r="V325" i="15"/>
  <c r="X325" i="15"/>
  <c r="Y325" i="15"/>
  <c r="AC325" i="15"/>
  <c r="AD325" i="15"/>
  <c r="AE325" i="15"/>
  <c r="AG325" i="15"/>
  <c r="AI325" i="15"/>
  <c r="B326" i="15"/>
  <c r="G326" i="15"/>
  <c r="H326" i="15"/>
  <c r="I326" i="15"/>
  <c r="L326" i="15"/>
  <c r="M326" i="15"/>
  <c r="O326" i="15"/>
  <c r="Q326" i="15"/>
  <c r="V326" i="15"/>
  <c r="X326" i="15"/>
  <c r="Y326" i="15"/>
  <c r="AC326" i="15"/>
  <c r="AD326" i="15"/>
  <c r="AE326" i="15"/>
  <c r="AG326" i="15"/>
  <c r="AI326" i="15"/>
  <c r="B327" i="15"/>
  <c r="G327" i="15"/>
  <c r="H327" i="15"/>
  <c r="I327" i="15"/>
  <c r="L327" i="15"/>
  <c r="M327" i="15"/>
  <c r="O327" i="15"/>
  <c r="Q327" i="15"/>
  <c r="V327" i="15"/>
  <c r="X327" i="15"/>
  <c r="Y327" i="15"/>
  <c r="AC327" i="15"/>
  <c r="AD327" i="15"/>
  <c r="AE327" i="15"/>
  <c r="AG327" i="15"/>
  <c r="AI327" i="15"/>
  <c r="B328" i="15"/>
  <c r="G328" i="15"/>
  <c r="H328" i="15"/>
  <c r="I328" i="15"/>
  <c r="L328" i="15"/>
  <c r="M328" i="15"/>
  <c r="O328" i="15"/>
  <c r="Q328" i="15"/>
  <c r="V328" i="15"/>
  <c r="X328" i="15"/>
  <c r="Y328" i="15"/>
  <c r="AC328" i="15"/>
  <c r="AD328" i="15"/>
  <c r="AE328" i="15"/>
  <c r="AG328" i="15"/>
  <c r="AI328" i="15"/>
  <c r="V329" i="15"/>
  <c r="X329" i="15"/>
  <c r="Y329" i="15"/>
  <c r="AC329" i="15"/>
  <c r="AD329" i="15"/>
  <c r="AE329" i="15"/>
  <c r="AG329" i="15"/>
  <c r="AI329" i="15"/>
  <c r="V330" i="15"/>
  <c r="X330" i="15"/>
  <c r="Y330" i="15"/>
  <c r="AC330" i="15"/>
  <c r="AD330" i="15"/>
  <c r="AE330" i="15"/>
  <c r="AG330" i="15"/>
  <c r="AI330" i="15"/>
  <c r="V331" i="15"/>
  <c r="X331" i="15"/>
  <c r="Y331" i="15"/>
  <c r="AC331" i="15"/>
  <c r="AD331" i="15"/>
  <c r="AE331" i="15"/>
  <c r="AG331" i="15"/>
  <c r="AI331" i="15"/>
  <c r="B332" i="15"/>
  <c r="G332" i="15"/>
  <c r="H332" i="15"/>
  <c r="I332" i="15"/>
  <c r="L332" i="15"/>
  <c r="M332" i="15"/>
  <c r="O332" i="15"/>
  <c r="V332" i="15"/>
  <c r="X332" i="15"/>
  <c r="Y332" i="15"/>
  <c r="AC332" i="15"/>
  <c r="AD332" i="15"/>
  <c r="AE332" i="15"/>
  <c r="AG332" i="15"/>
  <c r="AI332" i="15"/>
  <c r="B333" i="15"/>
  <c r="G333" i="15"/>
  <c r="H333" i="15"/>
  <c r="I333" i="15"/>
  <c r="L333" i="15"/>
  <c r="M333" i="15"/>
  <c r="O333" i="15"/>
  <c r="V333" i="15"/>
  <c r="X333" i="15"/>
  <c r="Y333" i="15"/>
  <c r="AC333" i="15"/>
  <c r="AD333" i="15"/>
  <c r="AE333" i="15"/>
  <c r="AG333" i="15"/>
  <c r="AI333" i="15"/>
  <c r="B334" i="15"/>
  <c r="G334" i="15"/>
  <c r="H334" i="15"/>
  <c r="I334" i="15"/>
  <c r="L334" i="15"/>
  <c r="M334" i="15"/>
  <c r="O334" i="15"/>
  <c r="V334" i="15"/>
  <c r="X334" i="15"/>
  <c r="Y334" i="15"/>
  <c r="AC334" i="15"/>
  <c r="AD334" i="15"/>
  <c r="AE334" i="15"/>
  <c r="AG334" i="15"/>
  <c r="AI334" i="15"/>
  <c r="B335" i="15"/>
  <c r="G335" i="15"/>
  <c r="H335" i="15"/>
  <c r="I335" i="15"/>
  <c r="L335" i="15"/>
  <c r="M335" i="15"/>
  <c r="O335" i="15"/>
  <c r="V335" i="15"/>
  <c r="X335" i="15"/>
  <c r="Y335" i="15"/>
  <c r="AC335" i="15"/>
  <c r="AD335" i="15"/>
  <c r="AE335" i="15"/>
  <c r="AG335" i="15"/>
  <c r="AI335" i="15"/>
  <c r="B336" i="15"/>
  <c r="G336" i="15"/>
  <c r="H336" i="15"/>
  <c r="I336" i="15"/>
  <c r="L336" i="15"/>
  <c r="M336" i="15"/>
  <c r="O336" i="15"/>
  <c r="V336" i="15"/>
  <c r="X336" i="15"/>
  <c r="Y336" i="15"/>
  <c r="AC336" i="15"/>
  <c r="AD336" i="15"/>
  <c r="AE336" i="15"/>
  <c r="AG336" i="15"/>
  <c r="AI336" i="15"/>
  <c r="B337" i="15"/>
  <c r="G337" i="15"/>
  <c r="H337" i="15"/>
  <c r="I337" i="15"/>
  <c r="L337" i="15"/>
  <c r="M337" i="15"/>
  <c r="O337" i="15"/>
  <c r="V337" i="15"/>
  <c r="X337" i="15"/>
  <c r="Y337" i="15"/>
  <c r="AC337" i="15"/>
  <c r="AD337" i="15"/>
  <c r="AE337" i="15"/>
  <c r="AG337" i="15"/>
  <c r="AI337" i="15"/>
  <c r="B338" i="15"/>
  <c r="G338" i="15"/>
  <c r="H338" i="15"/>
  <c r="I338" i="15"/>
  <c r="L338" i="15"/>
  <c r="M338" i="15"/>
  <c r="O338" i="15"/>
  <c r="V338" i="15"/>
  <c r="X338" i="15"/>
  <c r="Y338" i="15"/>
  <c r="AC338" i="15"/>
  <c r="AD338" i="15"/>
  <c r="AE338" i="15"/>
  <c r="AG338" i="15"/>
  <c r="AI338" i="15"/>
  <c r="B339" i="15"/>
  <c r="G339" i="15"/>
  <c r="H339" i="15"/>
  <c r="I339" i="15"/>
  <c r="L339" i="15"/>
  <c r="M339" i="15"/>
  <c r="O339" i="15"/>
  <c r="V339" i="15"/>
  <c r="X339" i="15"/>
  <c r="Y339" i="15"/>
  <c r="AC339" i="15"/>
  <c r="AD339" i="15"/>
  <c r="AE339" i="15"/>
  <c r="AG339" i="15"/>
  <c r="AI339" i="15"/>
  <c r="V340" i="15"/>
  <c r="X340" i="15"/>
  <c r="Y340" i="15"/>
  <c r="AC340" i="15"/>
  <c r="AD340" i="15"/>
  <c r="AE340" i="15"/>
  <c r="AG340" i="15"/>
  <c r="AI340" i="15"/>
  <c r="B341" i="15"/>
  <c r="G341" i="15"/>
  <c r="H341" i="15"/>
  <c r="I341" i="15"/>
  <c r="L341" i="15"/>
  <c r="M341" i="15"/>
  <c r="O341" i="15"/>
  <c r="V341" i="15"/>
  <c r="X341" i="15"/>
  <c r="Y341" i="15"/>
  <c r="AC341" i="15"/>
  <c r="AD341" i="15"/>
  <c r="AE341" i="15"/>
  <c r="AG341" i="15"/>
  <c r="AI341" i="15"/>
  <c r="B342" i="15"/>
  <c r="G342" i="15"/>
  <c r="H342" i="15"/>
  <c r="I342" i="15"/>
  <c r="L342" i="15"/>
  <c r="M342" i="15"/>
  <c r="O342" i="15"/>
  <c r="V342" i="15"/>
  <c r="X342" i="15"/>
  <c r="Y342" i="15"/>
  <c r="AC342" i="15"/>
  <c r="AD342" i="15"/>
  <c r="AE342" i="15"/>
  <c r="AG342" i="15"/>
  <c r="AI342" i="15"/>
  <c r="V343" i="15"/>
  <c r="X343" i="15"/>
  <c r="Y343" i="15"/>
  <c r="AC343" i="15"/>
  <c r="AD343" i="15"/>
  <c r="AE343" i="15"/>
  <c r="AG343" i="15"/>
  <c r="AI343" i="15"/>
  <c r="V344" i="15"/>
  <c r="X344" i="15"/>
  <c r="Y344" i="15"/>
  <c r="AC344" i="15"/>
  <c r="AD344" i="15"/>
  <c r="AE344" i="15"/>
  <c r="AG344" i="15"/>
  <c r="AI344" i="15"/>
  <c r="B345" i="15"/>
  <c r="G345" i="15"/>
  <c r="H345" i="15"/>
  <c r="I345" i="15"/>
  <c r="L345" i="15"/>
  <c r="M345" i="15"/>
  <c r="O345" i="15"/>
  <c r="V345" i="15"/>
  <c r="X345" i="15"/>
  <c r="Y345" i="15"/>
  <c r="AC345" i="15"/>
  <c r="AD345" i="15"/>
  <c r="AE345" i="15"/>
  <c r="AG345" i="15"/>
  <c r="AI345" i="15"/>
  <c r="B346" i="15"/>
  <c r="G346" i="15"/>
  <c r="H346" i="15"/>
  <c r="I346" i="15"/>
  <c r="L346" i="15"/>
  <c r="M346" i="15"/>
  <c r="O346" i="15"/>
  <c r="V346" i="15"/>
  <c r="X346" i="15"/>
  <c r="Y346" i="15"/>
  <c r="AC346" i="15"/>
  <c r="AD346" i="15"/>
  <c r="AE346" i="15"/>
  <c r="AG346" i="15"/>
  <c r="AI346" i="15"/>
  <c r="V347" i="15"/>
  <c r="X347" i="15"/>
  <c r="Y347" i="15"/>
  <c r="AC347" i="15"/>
  <c r="AD347" i="15"/>
  <c r="AE347" i="15"/>
  <c r="AG347" i="15"/>
  <c r="AI347" i="15"/>
  <c r="M348" i="15"/>
  <c r="O348" i="15"/>
  <c r="V348" i="15"/>
  <c r="X348" i="15"/>
  <c r="Y348" i="15"/>
  <c r="AC348" i="15"/>
  <c r="AD348" i="15"/>
  <c r="AE348" i="15"/>
  <c r="AG348" i="15"/>
  <c r="AI348" i="15"/>
  <c r="M349" i="15"/>
  <c r="O349" i="15"/>
  <c r="V349" i="15"/>
  <c r="X349" i="15"/>
  <c r="Y349" i="15"/>
  <c r="AC349" i="15"/>
  <c r="AD349" i="15"/>
  <c r="AE349" i="15"/>
  <c r="AG349" i="15"/>
  <c r="AI349" i="15"/>
  <c r="V350" i="15"/>
  <c r="X350" i="15"/>
  <c r="Y350" i="15"/>
  <c r="AC350" i="15"/>
  <c r="AD350" i="15"/>
  <c r="AE350" i="15"/>
  <c r="AG350" i="15"/>
  <c r="AI350" i="15"/>
  <c r="B351" i="15"/>
  <c r="G351" i="15"/>
  <c r="H351" i="15"/>
  <c r="I351" i="15"/>
  <c r="L351" i="15"/>
  <c r="M351" i="15"/>
  <c r="O351" i="15"/>
  <c r="V351" i="15"/>
  <c r="X351" i="15"/>
  <c r="Y351" i="15"/>
  <c r="AC351" i="15"/>
  <c r="AD351" i="15"/>
  <c r="AE351" i="15"/>
  <c r="AG351" i="15"/>
  <c r="AI351" i="15"/>
  <c r="B352" i="15"/>
  <c r="G352" i="15"/>
  <c r="H352" i="15"/>
  <c r="I352" i="15"/>
  <c r="L352" i="15"/>
  <c r="M352" i="15"/>
  <c r="O352" i="15"/>
  <c r="V352" i="15"/>
  <c r="X352" i="15"/>
  <c r="Y352" i="15"/>
  <c r="AC352" i="15"/>
  <c r="AD352" i="15"/>
  <c r="AE352" i="15"/>
  <c r="AG352" i="15"/>
  <c r="AI352" i="15"/>
  <c r="V353" i="15"/>
  <c r="X353" i="15"/>
  <c r="Y353" i="15"/>
  <c r="AC353" i="15"/>
  <c r="AD353" i="15"/>
  <c r="AE353" i="15"/>
  <c r="AG353" i="15"/>
  <c r="AI353" i="15"/>
  <c r="B354" i="15"/>
  <c r="G354" i="15"/>
  <c r="H354" i="15"/>
  <c r="I354" i="15"/>
  <c r="L354" i="15"/>
  <c r="M354" i="15"/>
  <c r="O354" i="15"/>
  <c r="V354" i="15"/>
  <c r="X354" i="15"/>
  <c r="Y354" i="15"/>
  <c r="AC354" i="15"/>
  <c r="AD354" i="15"/>
  <c r="AE354" i="15"/>
  <c r="AG354" i="15"/>
  <c r="AI354" i="15"/>
  <c r="B355" i="15"/>
  <c r="G355" i="15"/>
  <c r="H355" i="15"/>
  <c r="I355" i="15"/>
  <c r="L355" i="15"/>
  <c r="M355" i="15"/>
  <c r="O355" i="15"/>
  <c r="V355" i="15"/>
  <c r="X355" i="15"/>
  <c r="Y355" i="15"/>
  <c r="AC355" i="15"/>
  <c r="AD355" i="15"/>
  <c r="AE355" i="15"/>
  <c r="AG355" i="15"/>
  <c r="AI355" i="15"/>
  <c r="V356" i="15"/>
  <c r="X356" i="15"/>
  <c r="Y356" i="15"/>
  <c r="AC356" i="15"/>
  <c r="AD356" i="15"/>
  <c r="AE356" i="15"/>
  <c r="AG356" i="15"/>
  <c r="AI356" i="15"/>
  <c r="V357" i="15"/>
  <c r="X357" i="15"/>
  <c r="Y357" i="15"/>
  <c r="AC357" i="15"/>
  <c r="AD357" i="15"/>
  <c r="AE357" i="15"/>
  <c r="AG357" i="15"/>
  <c r="AI357" i="15"/>
  <c r="V358" i="15"/>
  <c r="X358" i="15"/>
  <c r="Y358" i="15"/>
  <c r="AC358" i="15"/>
  <c r="AD358" i="15"/>
  <c r="AE358" i="15"/>
  <c r="AG358" i="15"/>
  <c r="AI358" i="15"/>
  <c r="V359" i="15"/>
  <c r="X359" i="15"/>
  <c r="Y359" i="15"/>
  <c r="AC359" i="15"/>
  <c r="AD359" i="15"/>
  <c r="AE359" i="15"/>
  <c r="AG359" i="15"/>
  <c r="AI359" i="15"/>
  <c r="B360" i="15"/>
  <c r="G360" i="15"/>
  <c r="H360" i="15"/>
  <c r="I360" i="15"/>
  <c r="L360" i="15"/>
  <c r="M360" i="15"/>
  <c r="O360" i="15"/>
  <c r="V360" i="15"/>
  <c r="X360" i="15"/>
  <c r="Y360" i="15"/>
  <c r="AC360" i="15"/>
  <c r="AD360" i="15"/>
  <c r="AE360" i="15"/>
  <c r="AG360" i="15"/>
  <c r="AI360" i="15"/>
  <c r="B361" i="15"/>
  <c r="G361" i="15"/>
  <c r="H361" i="15"/>
  <c r="I361" i="15"/>
  <c r="L361" i="15"/>
  <c r="M361" i="15"/>
  <c r="O361" i="15"/>
  <c r="V361" i="15"/>
  <c r="X361" i="15"/>
  <c r="Y361" i="15"/>
  <c r="AC361" i="15"/>
  <c r="AD361" i="15"/>
  <c r="AE361" i="15"/>
  <c r="AG361" i="15"/>
  <c r="AI361" i="15"/>
  <c r="V362" i="15"/>
  <c r="X362" i="15"/>
  <c r="Y362" i="15"/>
  <c r="AC362" i="15"/>
  <c r="AD362" i="15"/>
  <c r="AE362" i="15"/>
  <c r="AG362" i="15"/>
  <c r="AI362" i="15"/>
  <c r="B363" i="15"/>
  <c r="G363" i="15"/>
  <c r="I363" i="15"/>
  <c r="L363" i="15"/>
  <c r="M363" i="15"/>
  <c r="O363" i="15"/>
  <c r="V363" i="15"/>
  <c r="X363" i="15"/>
  <c r="Y363" i="15"/>
  <c r="AC363" i="15"/>
  <c r="AD363" i="15"/>
  <c r="AE363" i="15"/>
  <c r="AG363" i="15"/>
  <c r="AI363" i="15"/>
  <c r="B364" i="15"/>
  <c r="G364" i="15"/>
  <c r="I364" i="15"/>
  <c r="L364" i="15"/>
  <c r="M364" i="15"/>
  <c r="O364" i="15"/>
  <c r="V364" i="15"/>
  <c r="X364" i="15"/>
  <c r="Y364" i="15"/>
  <c r="AC364" i="15"/>
  <c r="AD364" i="15"/>
  <c r="AE364" i="15"/>
  <c r="AG364" i="15"/>
  <c r="AI364" i="15"/>
  <c r="B365" i="15"/>
  <c r="G365" i="15"/>
  <c r="I365" i="15"/>
  <c r="L365" i="15"/>
  <c r="M365" i="15"/>
  <c r="O365" i="15"/>
  <c r="V365" i="15"/>
  <c r="X365" i="15"/>
  <c r="Y365" i="15"/>
  <c r="AC365" i="15"/>
  <c r="AD365" i="15"/>
  <c r="AE365" i="15"/>
  <c r="AG365" i="15"/>
  <c r="AI365" i="15"/>
  <c r="B366" i="15"/>
  <c r="G366" i="15"/>
  <c r="I366" i="15"/>
  <c r="L366" i="15"/>
  <c r="M366" i="15"/>
  <c r="O366" i="15"/>
  <c r="V366" i="15"/>
  <c r="X366" i="15"/>
  <c r="Y366" i="15"/>
  <c r="AC366" i="15"/>
  <c r="AD366" i="15"/>
  <c r="AE366" i="15"/>
  <c r="AG366" i="15"/>
  <c r="AI366" i="15"/>
  <c r="V367" i="15"/>
  <c r="X367" i="15"/>
  <c r="Y367" i="15"/>
  <c r="AC367" i="15"/>
  <c r="AD367" i="15"/>
  <c r="AE367" i="15"/>
  <c r="AG367" i="15"/>
  <c r="AI367" i="15"/>
  <c r="V368" i="15"/>
  <c r="X368" i="15"/>
  <c r="Y368" i="15"/>
  <c r="AC368" i="15"/>
  <c r="AD368" i="15"/>
  <c r="AE368" i="15"/>
  <c r="AG368" i="15"/>
  <c r="AI368" i="15"/>
  <c r="V369" i="15"/>
  <c r="X369" i="15"/>
  <c r="Y369" i="15"/>
  <c r="AC369" i="15"/>
  <c r="AD369" i="15"/>
  <c r="AE369" i="15"/>
  <c r="AG369" i="15"/>
  <c r="AI369" i="15"/>
  <c r="B370" i="15"/>
  <c r="G370" i="15"/>
  <c r="H370" i="15"/>
  <c r="I370" i="15"/>
  <c r="L370" i="15"/>
  <c r="M370" i="15"/>
  <c r="O370" i="15"/>
  <c r="V370" i="15"/>
  <c r="X370" i="15"/>
  <c r="Y370" i="15"/>
  <c r="AC370" i="15"/>
  <c r="AD370" i="15"/>
  <c r="AE370" i="15"/>
  <c r="AG370" i="15"/>
  <c r="AI370" i="15"/>
  <c r="B371" i="15"/>
  <c r="G371" i="15"/>
  <c r="H371" i="15"/>
  <c r="I371" i="15"/>
  <c r="L371" i="15"/>
  <c r="M371" i="15"/>
  <c r="O371" i="15"/>
  <c r="V371" i="15"/>
  <c r="X371" i="15"/>
  <c r="Y371" i="15"/>
  <c r="AC371" i="15"/>
  <c r="AD371" i="15"/>
  <c r="AE371" i="15"/>
  <c r="AG371" i="15"/>
  <c r="AI371" i="15"/>
  <c r="B372" i="15"/>
  <c r="G372" i="15"/>
  <c r="H372" i="15"/>
  <c r="I372" i="15"/>
  <c r="L372" i="15"/>
  <c r="M372" i="15"/>
  <c r="O372" i="15"/>
  <c r="V372" i="15"/>
  <c r="X372" i="15"/>
  <c r="Y372" i="15"/>
  <c r="AC372" i="15"/>
  <c r="AD372" i="15"/>
  <c r="AE372" i="15"/>
  <c r="AG372" i="15"/>
  <c r="AI372" i="15"/>
  <c r="B373" i="15"/>
  <c r="G373" i="15"/>
  <c r="H373" i="15"/>
  <c r="I373" i="15"/>
  <c r="L373" i="15"/>
  <c r="M373" i="15"/>
  <c r="O373" i="15"/>
  <c r="V373" i="15"/>
  <c r="X373" i="15"/>
  <c r="Y373" i="15"/>
  <c r="AC373" i="15"/>
  <c r="AD373" i="15"/>
  <c r="AE373" i="15"/>
  <c r="AG373" i="15"/>
  <c r="AI373" i="15"/>
  <c r="B374" i="15"/>
  <c r="G374" i="15"/>
  <c r="H374" i="15"/>
  <c r="I374" i="15"/>
  <c r="L374" i="15"/>
  <c r="M374" i="15"/>
  <c r="O374" i="15"/>
  <c r="V374" i="15"/>
  <c r="X374" i="15"/>
  <c r="Y374" i="15"/>
  <c r="AC374" i="15"/>
  <c r="AD374" i="15"/>
  <c r="AE374" i="15"/>
  <c r="AG374" i="15"/>
  <c r="AI374" i="15"/>
  <c r="B375" i="15"/>
  <c r="G375" i="15"/>
  <c r="H375" i="15"/>
  <c r="I375" i="15"/>
  <c r="L375" i="15"/>
  <c r="M375" i="15"/>
  <c r="O375" i="15"/>
  <c r="V375" i="15"/>
  <c r="X375" i="15"/>
  <c r="Y375" i="15"/>
  <c r="AC375" i="15"/>
  <c r="AD375" i="15"/>
  <c r="AE375" i="15"/>
  <c r="AG375" i="15"/>
  <c r="AI375" i="15"/>
  <c r="V376" i="15"/>
  <c r="X376" i="15"/>
  <c r="Y376" i="15"/>
  <c r="AC376" i="15"/>
  <c r="AD376" i="15"/>
  <c r="AE376" i="15"/>
  <c r="AG376" i="15"/>
  <c r="AI376" i="15"/>
  <c r="V377" i="15"/>
  <c r="X377" i="15"/>
  <c r="Y377" i="15"/>
  <c r="AC377" i="15"/>
  <c r="AD377" i="15"/>
  <c r="AE377" i="15"/>
  <c r="AG377" i="15"/>
  <c r="AI377" i="15"/>
  <c r="V378" i="15"/>
  <c r="X378" i="15"/>
  <c r="Y378" i="15"/>
  <c r="AC378" i="15"/>
  <c r="AD378" i="15"/>
  <c r="AE378" i="15"/>
  <c r="AG378" i="15"/>
  <c r="AI378" i="15"/>
  <c r="B379" i="15"/>
  <c r="G379" i="15"/>
  <c r="H379" i="15"/>
  <c r="I379" i="15"/>
  <c r="L379" i="15"/>
  <c r="M379" i="15"/>
  <c r="O379" i="15"/>
  <c r="V379" i="15"/>
  <c r="X379" i="15"/>
  <c r="AC379" i="15"/>
  <c r="AD379" i="15"/>
  <c r="AE379" i="15"/>
  <c r="AG379" i="15"/>
  <c r="AI379" i="15"/>
  <c r="B380" i="15"/>
  <c r="G380" i="15"/>
  <c r="H380" i="15"/>
  <c r="I380" i="15"/>
  <c r="L380" i="15"/>
  <c r="M380" i="15"/>
  <c r="O380" i="15"/>
  <c r="V380" i="15"/>
  <c r="X380" i="15"/>
  <c r="AC380" i="15"/>
  <c r="AD380" i="15"/>
  <c r="AE380" i="15"/>
  <c r="AG380" i="15"/>
  <c r="AI380" i="15"/>
  <c r="V381" i="15"/>
  <c r="X381" i="15"/>
  <c r="AC381" i="15"/>
  <c r="AD381" i="15"/>
  <c r="AE381" i="15"/>
  <c r="AG381" i="15"/>
  <c r="AI381" i="15"/>
  <c r="B382" i="15"/>
  <c r="G382" i="15"/>
  <c r="H382" i="15"/>
  <c r="I382" i="15"/>
  <c r="L382" i="15"/>
  <c r="M382" i="15"/>
  <c r="O382" i="15"/>
  <c r="V382" i="15"/>
  <c r="X382" i="15"/>
  <c r="AC382" i="15"/>
  <c r="AD382" i="15"/>
  <c r="AE382" i="15"/>
  <c r="AG382" i="15"/>
  <c r="AI382" i="15"/>
  <c r="B383" i="15"/>
  <c r="G383" i="15"/>
  <c r="H383" i="15"/>
  <c r="I383" i="15"/>
  <c r="L383" i="15"/>
  <c r="M383" i="15"/>
  <c r="O383" i="15"/>
  <c r="V383" i="15"/>
  <c r="X383" i="15"/>
  <c r="AC383" i="15"/>
  <c r="AD383" i="15"/>
  <c r="AE383" i="15"/>
  <c r="AG383" i="15"/>
  <c r="AI383" i="15"/>
  <c r="V384" i="15"/>
  <c r="X384" i="15"/>
  <c r="AC384" i="15"/>
  <c r="AD384" i="15"/>
  <c r="AE384" i="15"/>
  <c r="AG384" i="15"/>
  <c r="AI384" i="15"/>
  <c r="V385" i="15"/>
  <c r="X385" i="15"/>
  <c r="Y385" i="15"/>
  <c r="AC385" i="15"/>
  <c r="AD385" i="15"/>
  <c r="AE385" i="15"/>
  <c r="AG385" i="15"/>
  <c r="AI385" i="15"/>
  <c r="V386" i="15"/>
  <c r="X386" i="15"/>
  <c r="Y386" i="15"/>
  <c r="AC386" i="15"/>
  <c r="AD386" i="15"/>
  <c r="AE386" i="15"/>
  <c r="AG386" i="15"/>
  <c r="AI386" i="15"/>
  <c r="V387" i="15"/>
  <c r="X387" i="15"/>
  <c r="Y387" i="15"/>
  <c r="AC387" i="15"/>
  <c r="AD387" i="15"/>
  <c r="AE387" i="15"/>
  <c r="AG387" i="15"/>
  <c r="AI387" i="15"/>
  <c r="B388" i="15"/>
  <c r="G388" i="15"/>
  <c r="H388" i="15"/>
  <c r="I388" i="15"/>
  <c r="L388" i="15"/>
  <c r="M388" i="15"/>
  <c r="O388" i="15"/>
  <c r="V388" i="15"/>
  <c r="X388" i="15"/>
  <c r="Y388" i="15"/>
  <c r="AE388" i="15"/>
  <c r="AG388" i="15"/>
  <c r="AI388" i="15"/>
  <c r="B389" i="15"/>
  <c r="G389" i="15"/>
  <c r="I389" i="15"/>
  <c r="L389" i="15"/>
  <c r="M389" i="15"/>
  <c r="O389" i="15"/>
  <c r="V389" i="15"/>
  <c r="X389" i="15"/>
  <c r="Y389" i="15"/>
  <c r="AE389" i="15"/>
  <c r="AG389" i="15"/>
  <c r="AI389" i="15"/>
  <c r="B390" i="15"/>
  <c r="G390" i="15"/>
  <c r="H390" i="15"/>
  <c r="I390" i="15"/>
  <c r="L390" i="15"/>
  <c r="M390" i="15"/>
  <c r="O390" i="15"/>
  <c r="V390" i="15"/>
  <c r="X390" i="15"/>
  <c r="Y390" i="15"/>
  <c r="AE390" i="15"/>
  <c r="AG390" i="15"/>
  <c r="AI390" i="15"/>
  <c r="B391" i="15"/>
  <c r="G391" i="15"/>
  <c r="I391" i="15"/>
  <c r="L391" i="15"/>
  <c r="M391" i="15"/>
  <c r="O391" i="15"/>
  <c r="V391" i="15"/>
  <c r="X391" i="15"/>
  <c r="Y391" i="15"/>
  <c r="AE391" i="15"/>
  <c r="AG391" i="15"/>
  <c r="AI391" i="15"/>
  <c r="B392" i="15"/>
  <c r="G392" i="15"/>
  <c r="I392" i="15"/>
  <c r="L392" i="15"/>
  <c r="M392" i="15"/>
  <c r="O392" i="15"/>
  <c r="V392" i="15"/>
  <c r="X392" i="15"/>
  <c r="Y392" i="15"/>
  <c r="AE392" i="15"/>
  <c r="AG392" i="15"/>
  <c r="V393" i="15"/>
  <c r="X393" i="15"/>
  <c r="Y393" i="15"/>
  <c r="AD393" i="15"/>
  <c r="AE393" i="15"/>
  <c r="AG393" i="15"/>
  <c r="AI393" i="15"/>
  <c r="B394" i="15"/>
  <c r="G394" i="15"/>
  <c r="H394" i="15"/>
  <c r="I394" i="15"/>
  <c r="L394" i="15"/>
  <c r="M394" i="15"/>
  <c r="O394" i="15"/>
  <c r="V394" i="15"/>
  <c r="X394" i="15"/>
  <c r="Y394" i="15"/>
  <c r="AE394" i="15"/>
  <c r="AG394" i="15"/>
  <c r="AI394" i="15"/>
  <c r="B395" i="15"/>
  <c r="G395" i="15"/>
  <c r="I395" i="15"/>
  <c r="L395" i="15"/>
  <c r="M395" i="15"/>
  <c r="O395" i="15"/>
  <c r="V395" i="15"/>
  <c r="X395" i="15"/>
  <c r="Y395" i="15"/>
  <c r="AE395" i="15"/>
  <c r="AG395" i="15"/>
  <c r="AI395" i="15"/>
  <c r="B396" i="15"/>
  <c r="G396" i="15"/>
  <c r="H396" i="15"/>
  <c r="I396" i="15"/>
  <c r="L396" i="15"/>
  <c r="M396" i="15"/>
  <c r="O396" i="15"/>
  <c r="V396" i="15"/>
  <c r="X396" i="15"/>
  <c r="Y396" i="15"/>
  <c r="AE396" i="15"/>
  <c r="AG396" i="15"/>
  <c r="AI396" i="15"/>
  <c r="B397" i="15"/>
  <c r="G397" i="15"/>
  <c r="I397" i="15"/>
  <c r="L397" i="15"/>
  <c r="M397" i="15"/>
  <c r="O397" i="15"/>
  <c r="V397" i="15"/>
  <c r="X397" i="15"/>
  <c r="Y397" i="15"/>
  <c r="AE397" i="15"/>
  <c r="AG397" i="15"/>
  <c r="AI397" i="15"/>
  <c r="B398" i="15"/>
  <c r="G398" i="15"/>
  <c r="H398" i="15"/>
  <c r="I398" i="15"/>
  <c r="L398" i="15"/>
  <c r="M398" i="15"/>
  <c r="O398" i="15"/>
  <c r="V398" i="15"/>
  <c r="X398" i="15"/>
  <c r="Y398" i="15"/>
  <c r="AE398" i="15"/>
  <c r="AG398" i="15"/>
  <c r="AI398" i="15"/>
  <c r="B399" i="15"/>
  <c r="G399" i="15"/>
  <c r="I399" i="15"/>
  <c r="L399" i="15"/>
  <c r="M399" i="15"/>
  <c r="O399" i="15"/>
  <c r="V399" i="15"/>
  <c r="X399" i="15"/>
  <c r="Y399" i="15"/>
  <c r="AE399" i="15"/>
  <c r="AG399" i="15"/>
  <c r="AI399" i="15"/>
  <c r="B400" i="15"/>
  <c r="G400" i="15"/>
  <c r="H400" i="15"/>
  <c r="I400" i="15"/>
  <c r="L400" i="15"/>
  <c r="M400" i="15"/>
  <c r="O400" i="15"/>
  <c r="V400" i="15"/>
  <c r="X400" i="15"/>
  <c r="Y400" i="15"/>
  <c r="AE400" i="15"/>
  <c r="AG400" i="15"/>
  <c r="AI400" i="15"/>
  <c r="B401" i="15"/>
  <c r="G401" i="15"/>
  <c r="I401" i="15"/>
  <c r="L401" i="15"/>
  <c r="M401" i="15"/>
  <c r="O401" i="15"/>
  <c r="V401" i="15"/>
  <c r="X401" i="15"/>
  <c r="Y401" i="15"/>
  <c r="AE401" i="15"/>
  <c r="AG401" i="15"/>
  <c r="AI401" i="15"/>
  <c r="V402" i="15"/>
  <c r="X402" i="15"/>
  <c r="Y402" i="15"/>
  <c r="AC402" i="15"/>
  <c r="AD402" i="15"/>
  <c r="AE402" i="15"/>
  <c r="AG402" i="15"/>
  <c r="AI402" i="15"/>
  <c r="V403" i="15"/>
  <c r="X403" i="15"/>
  <c r="Y403" i="15"/>
  <c r="AC403" i="15"/>
  <c r="AD403" i="15"/>
  <c r="AE403" i="15"/>
  <c r="AG403" i="15"/>
  <c r="AI403" i="15"/>
  <c r="V404" i="15"/>
  <c r="X404" i="15"/>
  <c r="Y404" i="15"/>
  <c r="AC404" i="15"/>
  <c r="AD404" i="15"/>
  <c r="AE404" i="15"/>
  <c r="AG404" i="15"/>
  <c r="AI404" i="15"/>
  <c r="B405" i="15"/>
  <c r="G405" i="15"/>
  <c r="H405" i="15"/>
  <c r="I405" i="15"/>
  <c r="L405" i="15"/>
  <c r="M405" i="15"/>
  <c r="O405" i="15"/>
  <c r="V405" i="15"/>
  <c r="X405" i="15"/>
  <c r="Y405" i="15"/>
  <c r="AC405" i="15"/>
  <c r="AE405" i="15"/>
  <c r="AG405" i="15"/>
  <c r="AI405" i="15"/>
  <c r="B406" i="15"/>
  <c r="G406" i="15"/>
  <c r="H406" i="15"/>
  <c r="I406" i="15"/>
  <c r="L406" i="15"/>
  <c r="M406" i="15"/>
  <c r="O406" i="15"/>
  <c r="V406" i="15"/>
  <c r="X406" i="15"/>
  <c r="Y406" i="15"/>
  <c r="AC406" i="15"/>
  <c r="AE406" i="15"/>
  <c r="AG406" i="15"/>
  <c r="AI406" i="15"/>
  <c r="V407" i="15"/>
  <c r="X407" i="15"/>
  <c r="Y407" i="15"/>
  <c r="AC407" i="15"/>
  <c r="AD407" i="15"/>
  <c r="AE407" i="15"/>
  <c r="AG407" i="15"/>
  <c r="AI407" i="15"/>
  <c r="B408" i="15"/>
  <c r="G408" i="15"/>
  <c r="H408" i="15"/>
  <c r="I408" i="15"/>
  <c r="L408" i="15"/>
  <c r="M408" i="15"/>
  <c r="O408" i="15"/>
  <c r="V408" i="15"/>
  <c r="X408" i="15"/>
  <c r="Y408" i="15"/>
  <c r="AC408" i="15"/>
  <c r="AE408" i="15"/>
  <c r="AG408" i="15"/>
  <c r="AI408" i="15"/>
  <c r="B409" i="15"/>
  <c r="G409" i="15"/>
  <c r="H409" i="15"/>
  <c r="I409" i="15"/>
  <c r="L409" i="15"/>
  <c r="M409" i="15"/>
  <c r="O409" i="15"/>
  <c r="V409" i="15"/>
  <c r="X409" i="15"/>
  <c r="Y409" i="15"/>
  <c r="AC409" i="15"/>
  <c r="AE409" i="15"/>
  <c r="AG409" i="15"/>
  <c r="AI409" i="15"/>
  <c r="V410" i="15"/>
  <c r="X410" i="15"/>
  <c r="Y410" i="15"/>
  <c r="AC410" i="15"/>
  <c r="AD410" i="15"/>
  <c r="AE410" i="15"/>
  <c r="AG410" i="15"/>
  <c r="AI410" i="15"/>
  <c r="B411" i="15"/>
  <c r="G411" i="15"/>
  <c r="H411" i="15"/>
  <c r="I411" i="15"/>
  <c r="L411" i="15"/>
  <c r="M411" i="15"/>
  <c r="O411" i="15"/>
  <c r="V411" i="15"/>
  <c r="X411" i="15"/>
  <c r="Y411" i="15"/>
  <c r="AC411" i="15"/>
  <c r="AE411" i="15"/>
  <c r="AG411" i="15"/>
  <c r="AI411" i="15"/>
  <c r="BG411" i="15"/>
  <c r="B412" i="15"/>
  <c r="G412" i="15"/>
  <c r="H412" i="15"/>
  <c r="I412" i="15"/>
  <c r="L412" i="15"/>
  <c r="M412" i="15"/>
  <c r="O412" i="15"/>
  <c r="V412" i="15"/>
  <c r="X412" i="15"/>
  <c r="Y412" i="15"/>
  <c r="AC412" i="15"/>
  <c r="AE412" i="15"/>
  <c r="AG412" i="15"/>
  <c r="AI412" i="15"/>
  <c r="BG412" i="15"/>
  <c r="B413" i="15"/>
  <c r="G413" i="15"/>
  <c r="H413" i="15"/>
  <c r="I413" i="15"/>
  <c r="L413" i="15"/>
  <c r="M413" i="15"/>
  <c r="O413" i="15"/>
  <c r="V413" i="15"/>
  <c r="X413" i="15"/>
  <c r="AC413" i="15"/>
  <c r="AE413" i="15"/>
  <c r="AG413" i="15"/>
  <c r="BG413" i="15"/>
  <c r="B414" i="15"/>
  <c r="G414" i="15"/>
  <c r="H414" i="15"/>
  <c r="I414" i="15"/>
  <c r="L414" i="15"/>
  <c r="M414" i="15"/>
  <c r="O414" i="15"/>
  <c r="V414" i="15"/>
  <c r="X414" i="15"/>
  <c r="AC414" i="15"/>
  <c r="AE414" i="15"/>
  <c r="AG414" i="15"/>
  <c r="BG414" i="15"/>
  <c r="B415" i="15"/>
  <c r="G415" i="15"/>
  <c r="H415" i="15"/>
  <c r="I415" i="15"/>
  <c r="L415" i="15"/>
  <c r="M415" i="15"/>
  <c r="O415" i="15"/>
  <c r="V415" i="15"/>
  <c r="X415" i="15"/>
  <c r="Y415" i="15"/>
  <c r="AC415" i="15"/>
  <c r="AE415" i="15"/>
  <c r="AG415" i="15"/>
  <c r="BG415" i="15"/>
  <c r="B416" i="15"/>
  <c r="G416" i="15"/>
  <c r="H416" i="15"/>
  <c r="I416" i="15"/>
  <c r="L416" i="15"/>
  <c r="M416" i="15"/>
  <c r="O416" i="15"/>
  <c r="V416" i="15"/>
  <c r="X416" i="15"/>
  <c r="Y416" i="15"/>
  <c r="AC416" i="15"/>
  <c r="AE416" i="15"/>
  <c r="AG416" i="15"/>
  <c r="BG416" i="15"/>
  <c r="B417" i="15"/>
  <c r="G417" i="15"/>
  <c r="H417" i="15"/>
  <c r="I417" i="15"/>
  <c r="L417" i="15"/>
  <c r="M417" i="15"/>
  <c r="O417" i="15"/>
  <c r="V417" i="15"/>
  <c r="X417" i="15"/>
  <c r="AC417" i="15"/>
  <c r="AE417" i="15"/>
  <c r="AG417" i="15"/>
  <c r="AI417" i="15"/>
  <c r="BG417" i="15"/>
  <c r="B418" i="15"/>
  <c r="G418" i="15"/>
  <c r="H418" i="15"/>
  <c r="I418" i="15"/>
  <c r="L418" i="15"/>
  <c r="M418" i="15"/>
  <c r="O418" i="15"/>
  <c r="V418" i="15"/>
  <c r="X418" i="15"/>
  <c r="AC418" i="15"/>
  <c r="AE418" i="15"/>
  <c r="AG418" i="15"/>
  <c r="AI418" i="15"/>
  <c r="BG418" i="15"/>
  <c r="B419" i="15"/>
  <c r="G419" i="15"/>
  <c r="H419" i="15"/>
  <c r="I419" i="15"/>
  <c r="L419" i="15"/>
  <c r="M419" i="15"/>
  <c r="O419" i="15"/>
  <c r="V419" i="15"/>
  <c r="X419" i="15"/>
  <c r="Y419" i="15"/>
  <c r="AE419" i="15"/>
  <c r="AG419" i="15"/>
  <c r="AI419" i="15"/>
  <c r="BG419" i="15"/>
  <c r="B420" i="15"/>
  <c r="G420" i="15"/>
  <c r="H420" i="15"/>
  <c r="I420" i="15"/>
  <c r="L420" i="15"/>
  <c r="M420" i="15"/>
  <c r="O420" i="15"/>
  <c r="V420" i="15"/>
  <c r="X420" i="15"/>
  <c r="Y420" i="15"/>
  <c r="AE420" i="15"/>
  <c r="AG420" i="15"/>
  <c r="AI420" i="15"/>
  <c r="BG420" i="15"/>
  <c r="B421" i="15"/>
  <c r="G421" i="15"/>
  <c r="H421" i="15"/>
  <c r="I421" i="15"/>
  <c r="L421" i="15"/>
  <c r="M421" i="15"/>
  <c r="O421" i="15"/>
  <c r="V421" i="15"/>
  <c r="X421" i="15"/>
  <c r="AE421" i="15"/>
  <c r="AG421" i="15"/>
  <c r="BG421" i="15"/>
  <c r="B422" i="15"/>
  <c r="G422" i="15"/>
  <c r="H422" i="15"/>
  <c r="I422" i="15"/>
  <c r="L422" i="15"/>
  <c r="M422" i="15"/>
  <c r="O422" i="15"/>
  <c r="V422" i="15"/>
  <c r="X422" i="15"/>
  <c r="AE422" i="15"/>
  <c r="AG422" i="15"/>
  <c r="BG422" i="15"/>
  <c r="B423" i="15"/>
  <c r="G423" i="15"/>
  <c r="H423" i="15"/>
  <c r="I423" i="15"/>
  <c r="L423" i="15"/>
  <c r="M423" i="15"/>
  <c r="O423" i="15"/>
  <c r="V423" i="15"/>
  <c r="X423" i="15"/>
  <c r="Y423" i="15"/>
  <c r="AE423" i="15"/>
  <c r="AG423" i="15"/>
  <c r="AI423" i="15"/>
  <c r="BG423" i="15"/>
  <c r="B424" i="15"/>
  <c r="G424" i="15"/>
  <c r="H424" i="15"/>
  <c r="I424" i="15"/>
  <c r="L424" i="15"/>
  <c r="M424" i="15"/>
  <c r="O424" i="15"/>
  <c r="V424" i="15"/>
  <c r="X424" i="15"/>
  <c r="Y424" i="15"/>
  <c r="AE424" i="15"/>
  <c r="AG424" i="15"/>
  <c r="AI424" i="15"/>
  <c r="BG424" i="15"/>
  <c r="B425" i="15"/>
  <c r="G425" i="15"/>
  <c r="H425" i="15"/>
  <c r="I425" i="15"/>
  <c r="L425" i="15"/>
  <c r="M425" i="15"/>
  <c r="O425" i="15"/>
  <c r="V425" i="15"/>
  <c r="X425" i="15"/>
  <c r="AE425" i="15"/>
  <c r="AG425" i="15"/>
  <c r="AI425" i="15"/>
  <c r="BG425" i="15"/>
  <c r="B426" i="15"/>
  <c r="G426" i="15"/>
  <c r="H426" i="15"/>
  <c r="I426" i="15"/>
  <c r="L426" i="15"/>
  <c r="M426" i="15"/>
  <c r="O426" i="15"/>
  <c r="V426" i="15"/>
  <c r="X426" i="15"/>
  <c r="AE426" i="15"/>
  <c r="AG426" i="15"/>
  <c r="AI426" i="15"/>
  <c r="BG426" i="15"/>
  <c r="V427" i="15"/>
  <c r="X427" i="15"/>
  <c r="Y427" i="15"/>
  <c r="AC427" i="15"/>
  <c r="AE427" i="15"/>
  <c r="AG427" i="15"/>
  <c r="AI427" i="15"/>
  <c r="B428" i="15"/>
  <c r="G428" i="15"/>
  <c r="H428" i="15"/>
  <c r="I428" i="15"/>
  <c r="L428" i="15"/>
  <c r="M428" i="15"/>
  <c r="O428" i="15"/>
  <c r="V428" i="15"/>
  <c r="X428" i="15"/>
  <c r="Y428" i="15"/>
  <c r="AC428" i="15"/>
  <c r="AE428" i="15"/>
  <c r="BG428" i="15"/>
  <c r="B429" i="15"/>
  <c r="G429" i="15"/>
  <c r="H429" i="15"/>
  <c r="I429" i="15"/>
  <c r="L429" i="15"/>
  <c r="M429" i="15"/>
  <c r="O429" i="15"/>
  <c r="V429" i="15"/>
  <c r="X429" i="15"/>
  <c r="Y429" i="15"/>
  <c r="AC429" i="15"/>
  <c r="AE429" i="15"/>
  <c r="BG429" i="15"/>
  <c r="B430" i="15"/>
  <c r="G430" i="15"/>
  <c r="H430" i="15"/>
  <c r="I430" i="15"/>
  <c r="L430" i="15"/>
  <c r="M430" i="15"/>
  <c r="O430" i="15"/>
  <c r="V430" i="15"/>
  <c r="X430" i="15"/>
  <c r="Y430" i="15"/>
  <c r="AC430" i="15"/>
  <c r="AE430" i="15"/>
  <c r="BG430" i="15"/>
  <c r="B431" i="15"/>
  <c r="G431" i="15"/>
  <c r="H431" i="15"/>
  <c r="I431" i="15"/>
  <c r="L431" i="15"/>
  <c r="M431" i="15"/>
  <c r="O431" i="15"/>
  <c r="V431" i="15"/>
  <c r="X431" i="15"/>
  <c r="Y431" i="15"/>
  <c r="AC431" i="15"/>
  <c r="AE431" i="15"/>
  <c r="BG431" i="15"/>
  <c r="B432" i="15"/>
  <c r="G432" i="15"/>
  <c r="H432" i="15"/>
  <c r="I432" i="15"/>
  <c r="L432" i="15"/>
  <c r="M432" i="15"/>
  <c r="O432" i="15"/>
  <c r="V432" i="15"/>
  <c r="X432" i="15"/>
  <c r="Y432" i="15"/>
  <c r="AC432" i="15"/>
  <c r="AE432" i="15"/>
  <c r="BG432" i="15"/>
  <c r="B433" i="15"/>
  <c r="G433" i="15"/>
  <c r="H433" i="15"/>
  <c r="I433" i="15"/>
  <c r="L433" i="15"/>
  <c r="M433" i="15"/>
  <c r="O433" i="15"/>
  <c r="V433" i="15"/>
  <c r="X433" i="15"/>
  <c r="Y433" i="15"/>
  <c r="AC433" i="15"/>
  <c r="AE433" i="15"/>
  <c r="BG433" i="15"/>
  <c r="B434" i="15"/>
  <c r="G434" i="15"/>
  <c r="H434" i="15"/>
  <c r="I434" i="15"/>
  <c r="L434" i="15"/>
  <c r="M434" i="15"/>
  <c r="O434" i="15"/>
  <c r="V434" i="15"/>
  <c r="X434" i="15"/>
  <c r="Y434" i="15"/>
  <c r="AC434" i="15"/>
  <c r="AE434" i="15"/>
  <c r="BG434" i="15"/>
  <c r="B435" i="15"/>
  <c r="G435" i="15"/>
  <c r="H435" i="15"/>
  <c r="I435" i="15"/>
  <c r="L435" i="15"/>
  <c r="M435" i="15"/>
  <c r="O435" i="15"/>
  <c r="V435" i="15"/>
  <c r="X435" i="15"/>
  <c r="Y435" i="15"/>
  <c r="AC435" i="15"/>
  <c r="AE435" i="15"/>
  <c r="BG435" i="15"/>
  <c r="V436" i="15"/>
  <c r="X436" i="15"/>
  <c r="Y436" i="15"/>
  <c r="AC436" i="15"/>
  <c r="AD436" i="15"/>
  <c r="AE436" i="15"/>
  <c r="AG436" i="15"/>
  <c r="AI436" i="15"/>
  <c r="B437" i="15"/>
  <c r="G437" i="15"/>
  <c r="H437" i="15"/>
  <c r="I437" i="15"/>
  <c r="L437" i="15"/>
  <c r="M437" i="15"/>
  <c r="O437" i="15"/>
  <c r="V437" i="15"/>
  <c r="X437" i="15"/>
  <c r="Y437" i="15"/>
  <c r="AC437" i="15"/>
  <c r="AD437" i="15"/>
  <c r="AE437" i="15"/>
  <c r="AG437" i="15"/>
  <c r="AI437" i="15"/>
  <c r="B438" i="15"/>
  <c r="G438" i="15"/>
  <c r="H438" i="15"/>
  <c r="I438" i="15"/>
  <c r="L438" i="15"/>
  <c r="M438" i="15"/>
  <c r="O438" i="15"/>
  <c r="V438" i="15"/>
  <c r="X438" i="15"/>
  <c r="Y438" i="15"/>
  <c r="AC438" i="15"/>
  <c r="AD438" i="15"/>
  <c r="AE438" i="15"/>
  <c r="AG438" i="15"/>
  <c r="AI438" i="15"/>
  <c r="B439" i="15"/>
  <c r="G439" i="15"/>
  <c r="H439" i="15"/>
  <c r="I439" i="15"/>
  <c r="L439" i="15"/>
  <c r="M439" i="15"/>
  <c r="O439" i="15"/>
  <c r="V439" i="15"/>
  <c r="X439" i="15"/>
  <c r="Y439" i="15"/>
  <c r="AC439" i="15"/>
  <c r="AD439" i="15"/>
  <c r="AE439" i="15"/>
  <c r="AG439" i="15"/>
  <c r="AI439" i="15"/>
  <c r="V440" i="15"/>
  <c r="X440" i="15"/>
  <c r="Y440" i="15"/>
  <c r="AC440" i="15"/>
  <c r="AD440" i="15"/>
  <c r="AE440" i="15"/>
  <c r="AG440" i="15"/>
  <c r="AI440" i="15"/>
  <c r="V441" i="15"/>
  <c r="X441" i="15"/>
  <c r="Y441" i="15"/>
  <c r="AC441" i="15"/>
  <c r="AD441" i="15"/>
  <c r="AE441" i="15"/>
  <c r="AG441" i="15"/>
  <c r="AI441" i="15"/>
  <c r="V442" i="15"/>
  <c r="X442" i="15"/>
  <c r="Y442" i="15"/>
  <c r="AC442" i="15"/>
  <c r="AD442" i="15"/>
  <c r="AE442" i="15"/>
  <c r="AG442" i="15"/>
  <c r="AI442" i="15"/>
  <c r="V443" i="15"/>
  <c r="X443" i="15"/>
  <c r="Y443" i="15"/>
  <c r="AC443" i="15"/>
  <c r="AD443" i="15"/>
  <c r="AE443" i="15"/>
  <c r="AG443" i="15"/>
  <c r="AI443" i="15"/>
  <c r="V444" i="15"/>
  <c r="X444" i="15"/>
  <c r="Y444" i="15"/>
  <c r="AC444" i="15"/>
  <c r="AD444" i="15"/>
  <c r="AE444" i="15"/>
  <c r="AG444" i="15"/>
  <c r="AI444" i="15"/>
  <c r="V445" i="15"/>
  <c r="X445" i="15"/>
  <c r="Y445" i="15"/>
  <c r="AC445" i="15"/>
  <c r="AD445" i="15"/>
  <c r="AE445" i="15"/>
  <c r="AG445" i="15"/>
  <c r="AI445" i="15"/>
  <c r="V446" i="15"/>
  <c r="X446" i="15"/>
  <c r="Y446" i="15"/>
  <c r="AC446" i="15"/>
  <c r="AD446" i="15"/>
  <c r="AE446" i="15"/>
  <c r="AG446" i="15"/>
  <c r="AI446" i="15"/>
  <c r="V447" i="15"/>
  <c r="X447" i="15"/>
  <c r="Y447" i="15"/>
  <c r="AC447" i="15"/>
  <c r="AD447" i="15"/>
  <c r="AE447" i="15"/>
  <c r="AG447" i="15"/>
  <c r="AI447" i="15"/>
  <c r="B448" i="15"/>
  <c r="G448" i="15"/>
  <c r="H448" i="15"/>
  <c r="I448" i="15"/>
  <c r="L448" i="15"/>
  <c r="M448" i="15"/>
  <c r="O448" i="15"/>
  <c r="V448" i="15"/>
  <c r="X448" i="15"/>
  <c r="Y448" i="15"/>
  <c r="AC448" i="15"/>
  <c r="AD448" i="15"/>
  <c r="AE448" i="15"/>
  <c r="AG448" i="15"/>
  <c r="AI448" i="15"/>
  <c r="B449" i="15"/>
  <c r="G449" i="15"/>
  <c r="H449" i="15"/>
  <c r="I449" i="15"/>
  <c r="L449" i="15"/>
  <c r="M449" i="15"/>
  <c r="O449" i="15"/>
  <c r="V449" i="15"/>
  <c r="X449" i="15"/>
  <c r="Y449" i="15"/>
  <c r="AC449" i="15"/>
  <c r="AD449" i="15"/>
  <c r="AE449" i="15"/>
  <c r="AG449" i="15"/>
  <c r="AI449" i="15"/>
  <c r="B450" i="15"/>
  <c r="G450" i="15"/>
  <c r="H450" i="15"/>
  <c r="I450" i="15"/>
  <c r="L450" i="15"/>
  <c r="M450" i="15"/>
  <c r="O450" i="15"/>
  <c r="V450" i="15"/>
  <c r="X450" i="15"/>
  <c r="Y450" i="15"/>
  <c r="AC450" i="15"/>
  <c r="AD450" i="15"/>
  <c r="AE450" i="15"/>
  <c r="AG450" i="15"/>
  <c r="AI450" i="15"/>
  <c r="B451" i="15"/>
  <c r="G451" i="15"/>
  <c r="H451" i="15"/>
  <c r="I451" i="15"/>
  <c r="L451" i="15"/>
  <c r="M451" i="15"/>
  <c r="O451" i="15"/>
  <c r="V451" i="15"/>
  <c r="X451" i="15"/>
  <c r="Y451" i="15"/>
  <c r="AC451" i="15"/>
  <c r="AD451" i="15"/>
  <c r="AE451" i="15"/>
  <c r="AG451" i="15"/>
  <c r="AI451" i="15"/>
  <c r="V452" i="15"/>
  <c r="X452" i="15"/>
  <c r="Y452" i="15"/>
  <c r="AC452" i="15"/>
  <c r="AD452" i="15"/>
  <c r="AE452" i="15"/>
  <c r="AG452" i="15"/>
  <c r="AI452" i="15"/>
  <c r="V453" i="15"/>
  <c r="X453" i="15"/>
  <c r="Y453" i="15"/>
  <c r="AC453" i="15"/>
  <c r="AD453" i="15"/>
  <c r="AE453" i="15"/>
  <c r="AG453" i="15"/>
  <c r="AI453" i="15"/>
  <c r="V454" i="15"/>
  <c r="X454" i="15"/>
  <c r="Y454" i="15"/>
  <c r="AC454" i="15"/>
  <c r="AD454" i="15"/>
  <c r="AE454" i="15"/>
  <c r="AG454" i="15"/>
  <c r="AI454" i="15"/>
  <c r="B455" i="15"/>
  <c r="G455" i="15"/>
  <c r="H455" i="15"/>
  <c r="I455" i="15"/>
  <c r="L455" i="15"/>
  <c r="M455" i="15"/>
  <c r="O455" i="15"/>
  <c r="V455" i="15"/>
  <c r="X455" i="15"/>
  <c r="Y455" i="15"/>
  <c r="AC455" i="15"/>
  <c r="AD455" i="15"/>
  <c r="AE455" i="15"/>
  <c r="AG455" i="15"/>
  <c r="AI455" i="15"/>
  <c r="B456" i="15"/>
  <c r="G456" i="15"/>
  <c r="H456" i="15"/>
  <c r="I456" i="15"/>
  <c r="L456" i="15"/>
  <c r="M456" i="15"/>
  <c r="O456" i="15"/>
  <c r="V456" i="15"/>
  <c r="X456" i="15"/>
  <c r="Y456" i="15"/>
  <c r="AC456" i="15"/>
  <c r="AD456" i="15"/>
  <c r="AE456" i="15"/>
  <c r="AG456" i="15"/>
  <c r="AI456" i="15"/>
  <c r="B457" i="15"/>
  <c r="G457" i="15"/>
  <c r="H457" i="15"/>
  <c r="I457" i="15"/>
  <c r="L457" i="15"/>
  <c r="M457" i="15"/>
  <c r="O457" i="15"/>
  <c r="V457" i="15"/>
  <c r="X457" i="15"/>
  <c r="Y457" i="15"/>
  <c r="AC457" i="15"/>
  <c r="AD457" i="15"/>
  <c r="AE457" i="15"/>
  <c r="AG457" i="15"/>
  <c r="AI457" i="15"/>
  <c r="B458" i="15"/>
  <c r="G458" i="15"/>
  <c r="H458" i="15"/>
  <c r="I458" i="15"/>
  <c r="L458" i="15"/>
  <c r="M458" i="15"/>
  <c r="O458" i="15"/>
  <c r="V458" i="15"/>
  <c r="X458" i="15"/>
  <c r="Y458" i="15"/>
  <c r="AC458" i="15"/>
  <c r="AD458" i="15"/>
  <c r="AE458" i="15"/>
  <c r="AG458" i="15"/>
  <c r="AI458" i="15"/>
  <c r="B459" i="15"/>
  <c r="G459" i="15"/>
  <c r="H459" i="15"/>
  <c r="I459" i="15"/>
  <c r="L459" i="15"/>
  <c r="M459" i="15"/>
  <c r="O459" i="15"/>
  <c r="V459" i="15"/>
  <c r="X459" i="15"/>
  <c r="Y459" i="15"/>
  <c r="AC459" i="15"/>
  <c r="AD459" i="15"/>
  <c r="AE459" i="15"/>
  <c r="AG459" i="15"/>
  <c r="AI459" i="15"/>
  <c r="B460" i="15"/>
  <c r="G460" i="15"/>
  <c r="H460" i="15"/>
  <c r="I460" i="15"/>
  <c r="L460" i="15"/>
  <c r="M460" i="15"/>
  <c r="O460" i="15"/>
  <c r="V460" i="15"/>
  <c r="X460" i="15"/>
  <c r="Y460" i="15"/>
  <c r="AC460" i="15"/>
  <c r="AD460" i="15"/>
  <c r="AE460" i="15"/>
  <c r="AG460" i="15"/>
  <c r="AI460" i="15"/>
  <c r="V461" i="15"/>
  <c r="X461" i="15"/>
  <c r="Y461" i="15"/>
  <c r="AC461" i="15"/>
  <c r="AD461" i="15"/>
  <c r="AE461" i="15"/>
  <c r="AG461" i="15"/>
  <c r="AI461" i="15"/>
  <c r="V462" i="15"/>
  <c r="X462" i="15"/>
  <c r="Y462" i="15"/>
  <c r="AC462" i="15"/>
  <c r="AD462" i="15"/>
  <c r="AE462" i="15"/>
  <c r="AG462" i="15"/>
  <c r="AI462" i="15"/>
  <c r="V463" i="15"/>
  <c r="X463" i="15"/>
  <c r="Y463" i="15"/>
  <c r="AC463" i="15"/>
  <c r="AD463" i="15"/>
  <c r="AE463" i="15"/>
  <c r="AG463" i="15"/>
  <c r="AI463" i="15"/>
  <c r="B464" i="15"/>
  <c r="G464" i="15"/>
  <c r="H464" i="15"/>
  <c r="I464" i="15"/>
  <c r="L464" i="15"/>
  <c r="M464" i="15"/>
  <c r="O464" i="15"/>
  <c r="X464" i="15"/>
  <c r="Y464" i="15"/>
  <c r="AC464" i="15"/>
  <c r="AD464" i="15"/>
  <c r="AE464" i="15"/>
  <c r="AG464" i="15"/>
  <c r="AI464" i="15"/>
  <c r="B465" i="15"/>
  <c r="G465" i="15"/>
  <c r="H465" i="15"/>
  <c r="I465" i="15"/>
  <c r="L465" i="15"/>
  <c r="M465" i="15"/>
  <c r="O465" i="15"/>
  <c r="X465" i="15"/>
  <c r="Y465" i="15"/>
  <c r="AC465" i="15"/>
  <c r="AD465" i="15"/>
  <c r="AE465" i="15"/>
  <c r="AG465" i="15"/>
  <c r="AI465" i="15"/>
  <c r="B466" i="15"/>
  <c r="G466" i="15"/>
  <c r="H466" i="15"/>
  <c r="I466" i="15"/>
  <c r="L466" i="15"/>
  <c r="M466" i="15"/>
  <c r="O466" i="15"/>
  <c r="X466" i="15"/>
  <c r="Y466" i="15"/>
  <c r="AC466" i="15"/>
  <c r="AD466" i="15"/>
  <c r="AE466" i="15"/>
  <c r="AG466" i="15"/>
  <c r="AI466" i="15"/>
  <c r="B467" i="15"/>
  <c r="G467" i="15"/>
  <c r="H467" i="15"/>
  <c r="I467" i="15"/>
  <c r="L467" i="15"/>
  <c r="M467" i="15"/>
  <c r="O467" i="15"/>
  <c r="X467" i="15"/>
  <c r="Y467" i="15"/>
  <c r="AC467" i="15"/>
  <c r="AD467" i="15"/>
  <c r="AE467" i="15"/>
  <c r="AG467" i="15"/>
  <c r="AI467" i="15"/>
  <c r="B468" i="15"/>
  <c r="G468" i="15"/>
  <c r="H468" i="15"/>
  <c r="I468" i="15"/>
  <c r="L468" i="15"/>
  <c r="M468" i="15"/>
  <c r="O468" i="15"/>
  <c r="X468" i="15"/>
  <c r="Y468" i="15"/>
  <c r="AC468" i="15"/>
  <c r="AD468" i="15"/>
  <c r="AE468" i="15"/>
  <c r="AG468" i="15"/>
  <c r="AI468" i="15"/>
  <c r="B469" i="15"/>
  <c r="G469" i="15"/>
  <c r="H469" i="15"/>
  <c r="I469" i="15"/>
  <c r="L469" i="15"/>
  <c r="M469" i="15"/>
  <c r="O469" i="15"/>
  <c r="X469" i="15"/>
  <c r="Y469" i="15"/>
  <c r="AC469" i="15"/>
  <c r="AD469" i="15"/>
  <c r="AE469" i="15"/>
  <c r="AG469" i="15"/>
  <c r="AI469" i="15"/>
  <c r="B470" i="15"/>
  <c r="G470" i="15"/>
  <c r="H470" i="15"/>
  <c r="I470" i="15"/>
  <c r="L470" i="15"/>
  <c r="M470" i="15"/>
  <c r="O470" i="15"/>
  <c r="X470" i="15"/>
  <c r="Y470" i="15"/>
  <c r="AC470" i="15"/>
  <c r="AD470" i="15"/>
  <c r="AE470" i="15"/>
  <c r="AG470" i="15"/>
  <c r="AI470" i="15"/>
  <c r="B471" i="15"/>
  <c r="G471" i="15"/>
  <c r="H471" i="15"/>
  <c r="I471" i="15"/>
  <c r="L471" i="15"/>
  <c r="M471" i="15"/>
  <c r="O471" i="15"/>
  <c r="X471" i="15"/>
  <c r="Y471" i="15"/>
  <c r="AC471" i="15"/>
  <c r="AD471" i="15"/>
  <c r="AE471" i="15"/>
  <c r="AG471" i="15"/>
  <c r="AI471" i="15"/>
  <c r="V472" i="15"/>
  <c r="X472" i="15"/>
  <c r="Y472" i="15"/>
  <c r="AC472" i="15"/>
  <c r="AD472" i="15"/>
  <c r="AE472" i="15"/>
  <c r="AG472" i="15"/>
  <c r="AI472" i="15"/>
  <c r="V473" i="15"/>
  <c r="X473" i="15"/>
  <c r="Y473" i="15"/>
  <c r="AC473" i="15"/>
  <c r="AD473" i="15"/>
  <c r="AE473" i="15"/>
  <c r="AG473" i="15"/>
  <c r="AI473" i="15"/>
  <c r="B474" i="15"/>
  <c r="G474" i="15"/>
  <c r="H474" i="15"/>
  <c r="I474" i="15"/>
  <c r="L474" i="15"/>
  <c r="M474" i="15"/>
  <c r="O474" i="15"/>
  <c r="X474" i="15"/>
  <c r="Y474" i="15"/>
  <c r="AC474" i="15"/>
  <c r="AD474" i="15"/>
  <c r="AE474" i="15"/>
  <c r="AG474" i="15"/>
  <c r="AI474" i="15"/>
  <c r="B475" i="15"/>
  <c r="G475" i="15"/>
  <c r="H475" i="15"/>
  <c r="I475" i="15"/>
  <c r="L475" i="15"/>
  <c r="M475" i="15"/>
  <c r="O475" i="15"/>
  <c r="X475" i="15"/>
  <c r="Y475" i="15"/>
  <c r="AC475" i="15"/>
  <c r="AD475" i="15"/>
  <c r="AE475" i="15"/>
  <c r="AG475" i="15"/>
  <c r="AI475" i="15"/>
  <c r="V476" i="15"/>
  <c r="X476" i="15"/>
  <c r="Y476" i="15"/>
  <c r="AC476" i="15"/>
  <c r="AD476" i="15"/>
  <c r="AE476" i="15"/>
  <c r="AG476" i="15"/>
  <c r="AI476" i="15"/>
  <c r="V477" i="15"/>
  <c r="X477" i="15"/>
  <c r="Y477" i="15"/>
  <c r="AC477" i="15"/>
  <c r="AD477" i="15"/>
  <c r="AE477" i="15"/>
  <c r="AG477" i="15"/>
  <c r="AI477" i="15"/>
  <c r="V478" i="15"/>
  <c r="X478" i="15"/>
  <c r="Y478" i="15"/>
  <c r="AC478" i="15"/>
  <c r="AD478" i="15"/>
  <c r="AE478" i="15"/>
  <c r="AG478" i="15"/>
  <c r="AI478" i="15"/>
  <c r="V479" i="15"/>
  <c r="X479" i="15"/>
  <c r="Y479" i="15"/>
  <c r="AC479" i="15"/>
  <c r="AD479" i="15"/>
  <c r="AE479" i="15"/>
  <c r="AG479" i="15"/>
  <c r="AI479" i="15"/>
  <c r="V480" i="15"/>
  <c r="X480" i="15"/>
  <c r="Y480" i="15"/>
  <c r="AC480" i="15"/>
  <c r="AD480" i="15"/>
  <c r="AE480" i="15"/>
  <c r="AG480" i="15"/>
  <c r="AI480" i="15"/>
  <c r="B481" i="15"/>
  <c r="G481" i="15"/>
  <c r="H481" i="15"/>
  <c r="I481" i="15"/>
  <c r="L481" i="15"/>
  <c r="M481" i="15"/>
  <c r="O481" i="15"/>
  <c r="Q481" i="15"/>
  <c r="X481" i="15"/>
  <c r="Y481" i="15"/>
  <c r="AD481" i="15"/>
  <c r="AE481" i="15"/>
  <c r="AG481" i="15"/>
  <c r="AI481" i="15"/>
  <c r="B482" i="15"/>
  <c r="G482" i="15"/>
  <c r="H482" i="15"/>
  <c r="L482" i="15"/>
  <c r="M482" i="15"/>
  <c r="O482" i="15"/>
  <c r="Q482" i="15"/>
  <c r="V482" i="15"/>
  <c r="X482" i="15"/>
  <c r="Y482" i="15"/>
  <c r="AC482" i="15"/>
  <c r="AD482" i="15"/>
  <c r="AE482" i="15"/>
  <c r="AG482" i="15"/>
  <c r="AI482" i="15"/>
  <c r="V483" i="15"/>
  <c r="X483" i="15"/>
  <c r="Y483" i="15"/>
  <c r="AC483" i="15"/>
  <c r="AD483" i="15"/>
  <c r="AE483" i="15"/>
  <c r="AG483" i="15"/>
  <c r="AI483" i="15"/>
  <c r="V484" i="15"/>
  <c r="X484" i="15"/>
  <c r="Y484" i="15"/>
  <c r="AC484" i="15"/>
  <c r="AD484" i="15"/>
  <c r="AE484" i="15"/>
  <c r="AG484" i="15"/>
  <c r="AI484" i="15"/>
  <c r="V485" i="15"/>
  <c r="X485" i="15"/>
  <c r="Y485" i="15"/>
  <c r="AC485" i="15"/>
  <c r="AD485" i="15"/>
  <c r="AE485" i="15"/>
  <c r="AG485" i="15"/>
  <c r="AI485" i="15"/>
  <c r="H486" i="15"/>
  <c r="I486" i="15"/>
  <c r="L486" i="15"/>
  <c r="M486" i="15"/>
  <c r="O486" i="15"/>
  <c r="V486" i="15"/>
  <c r="X486" i="15"/>
  <c r="Y486" i="15"/>
  <c r="AC486" i="15"/>
  <c r="AD486" i="15"/>
  <c r="AE486" i="15"/>
  <c r="AG486" i="15"/>
  <c r="AI486" i="15"/>
  <c r="H487" i="15"/>
  <c r="I487" i="15"/>
  <c r="L487" i="15"/>
  <c r="M487" i="15"/>
  <c r="O487" i="15"/>
  <c r="V487" i="15"/>
  <c r="X487" i="15"/>
  <c r="Y487" i="15"/>
  <c r="AC487" i="15"/>
  <c r="AD487" i="15"/>
  <c r="AE487" i="15"/>
  <c r="AG487" i="15"/>
  <c r="AI487" i="15"/>
  <c r="H488" i="15"/>
  <c r="I488" i="15"/>
  <c r="L488" i="15"/>
  <c r="M488" i="15"/>
  <c r="O488" i="15"/>
  <c r="V488" i="15"/>
  <c r="X488" i="15"/>
  <c r="Y488" i="15"/>
  <c r="AC488" i="15"/>
  <c r="AD488" i="15"/>
  <c r="AE488" i="15"/>
  <c r="AG488" i="15"/>
  <c r="AI488" i="15"/>
  <c r="H489" i="15"/>
  <c r="I489" i="15"/>
  <c r="L489" i="15"/>
  <c r="M489" i="15"/>
  <c r="O489" i="15"/>
  <c r="V489" i="15"/>
  <c r="X489" i="15"/>
  <c r="Y489" i="15"/>
  <c r="AC489" i="15"/>
  <c r="AD489" i="15"/>
  <c r="AE489" i="15"/>
  <c r="AG489" i="15"/>
  <c r="AI489" i="15"/>
  <c r="H490" i="15"/>
  <c r="I490" i="15"/>
  <c r="L490" i="15"/>
  <c r="M490" i="15"/>
  <c r="O490" i="15"/>
  <c r="V490" i="15"/>
  <c r="X490" i="15"/>
  <c r="Y490" i="15"/>
  <c r="AC490" i="15"/>
  <c r="AD490" i="15"/>
  <c r="AE490" i="15"/>
  <c r="AG490" i="15"/>
  <c r="AI490" i="15"/>
  <c r="H491" i="15"/>
  <c r="I491" i="15"/>
  <c r="L491" i="15"/>
  <c r="M491" i="15"/>
  <c r="O491" i="15"/>
  <c r="V491" i="15"/>
  <c r="X491" i="15"/>
  <c r="Y491" i="15"/>
  <c r="AC491" i="15"/>
  <c r="AD491" i="15"/>
  <c r="AE491" i="15"/>
  <c r="AG491" i="15"/>
  <c r="AI491" i="15"/>
  <c r="V492" i="15"/>
  <c r="X492" i="15"/>
  <c r="Y492" i="15"/>
  <c r="AC492" i="15"/>
  <c r="AD492" i="15"/>
  <c r="AE492" i="15"/>
  <c r="AG492" i="15"/>
  <c r="AI492" i="15"/>
  <c r="H493" i="15"/>
  <c r="I493" i="15"/>
  <c r="L493" i="15"/>
  <c r="M493" i="15"/>
  <c r="O493" i="15"/>
  <c r="V493" i="15"/>
  <c r="X493" i="15"/>
  <c r="Y493" i="15"/>
  <c r="AC493" i="15"/>
  <c r="AD493" i="15"/>
  <c r="AE493" i="15"/>
  <c r="AG493" i="15"/>
  <c r="AI493" i="15"/>
  <c r="H494" i="15"/>
  <c r="I494" i="15"/>
  <c r="L494" i="15"/>
  <c r="M494" i="15"/>
  <c r="O494" i="15"/>
  <c r="V494" i="15"/>
  <c r="X494" i="15"/>
  <c r="Y494" i="15"/>
  <c r="AC494" i="15"/>
  <c r="AD494" i="15"/>
  <c r="AE494" i="15"/>
  <c r="AG494" i="15"/>
  <c r="AI494" i="15"/>
  <c r="H495" i="15"/>
  <c r="I495" i="15"/>
  <c r="L495" i="15"/>
  <c r="M495" i="15"/>
  <c r="O495" i="15"/>
  <c r="V495" i="15"/>
  <c r="X495" i="15"/>
  <c r="Y495" i="15"/>
  <c r="AC495" i="15"/>
  <c r="AD495" i="15"/>
  <c r="AE495" i="15"/>
  <c r="AG495" i="15"/>
  <c r="AI495" i="15"/>
  <c r="H496" i="15"/>
  <c r="I496" i="15"/>
  <c r="L496" i="15"/>
  <c r="M496" i="15"/>
  <c r="O496" i="15"/>
  <c r="V496" i="15"/>
  <c r="X496" i="15"/>
  <c r="Y496" i="15"/>
  <c r="AC496" i="15"/>
  <c r="AD496" i="15"/>
  <c r="AE496" i="15"/>
  <c r="AG496" i="15"/>
  <c r="AI496" i="15"/>
  <c r="H497" i="15"/>
  <c r="I497" i="15"/>
  <c r="L497" i="15"/>
  <c r="M497" i="15"/>
  <c r="O497" i="15"/>
  <c r="V497" i="15"/>
  <c r="X497" i="15"/>
  <c r="Y497" i="15"/>
  <c r="AC497" i="15"/>
  <c r="AD497" i="15"/>
  <c r="AE497" i="15"/>
  <c r="AG497" i="15"/>
  <c r="AI497" i="15"/>
  <c r="H498" i="15"/>
  <c r="I498" i="15"/>
  <c r="L498" i="15"/>
  <c r="M498" i="15"/>
  <c r="O498" i="15"/>
  <c r="V498" i="15"/>
  <c r="X498" i="15"/>
  <c r="Y498" i="15"/>
  <c r="AC498" i="15"/>
  <c r="AD498" i="15"/>
  <c r="AE498" i="15"/>
  <c r="AG498" i="15"/>
  <c r="AI498" i="15"/>
  <c r="H499" i="15"/>
  <c r="I499" i="15"/>
  <c r="L499" i="15"/>
  <c r="M499" i="15"/>
  <c r="O499" i="15"/>
  <c r="V499" i="15"/>
  <c r="X499" i="15"/>
  <c r="Y499" i="15"/>
  <c r="AC499" i="15"/>
  <c r="AD499" i="15"/>
  <c r="AE499" i="15"/>
  <c r="AG499" i="15"/>
  <c r="AI499" i="15"/>
  <c r="V500" i="15"/>
  <c r="X500" i="15"/>
  <c r="Y500" i="15"/>
  <c r="AC500" i="15"/>
  <c r="AD500" i="15"/>
  <c r="AE500" i="15"/>
  <c r="AG500" i="15"/>
  <c r="AI500" i="15"/>
  <c r="H501" i="15"/>
  <c r="I501" i="15"/>
  <c r="L501" i="15"/>
  <c r="M501" i="15"/>
  <c r="O501" i="15"/>
  <c r="V501" i="15"/>
  <c r="X501" i="15"/>
  <c r="Y501" i="15"/>
  <c r="AC501" i="15"/>
  <c r="AD501" i="15"/>
  <c r="AE501" i="15"/>
  <c r="AG501" i="15"/>
  <c r="AI501" i="15"/>
  <c r="H502" i="15"/>
  <c r="I502" i="15"/>
  <c r="L502" i="15"/>
  <c r="M502" i="15"/>
  <c r="O502" i="15"/>
  <c r="V502" i="15"/>
  <c r="X502" i="15"/>
  <c r="Y502" i="15"/>
  <c r="AC502" i="15"/>
  <c r="AD502" i="15"/>
  <c r="AE502" i="15"/>
  <c r="AG502" i="15"/>
  <c r="AI502" i="15"/>
  <c r="H503" i="15"/>
  <c r="I503" i="15"/>
  <c r="L503" i="15"/>
  <c r="M503" i="15"/>
  <c r="O503" i="15"/>
  <c r="V503" i="15"/>
  <c r="X503" i="15"/>
  <c r="Y503" i="15"/>
  <c r="AC503" i="15"/>
  <c r="AD503" i="15"/>
  <c r="AE503" i="15"/>
  <c r="AG503" i="15"/>
  <c r="AI503" i="15"/>
  <c r="H504" i="15"/>
  <c r="I504" i="15"/>
  <c r="L504" i="15"/>
  <c r="M504" i="15"/>
  <c r="O504" i="15"/>
  <c r="V504" i="15"/>
  <c r="X504" i="15"/>
  <c r="Y504" i="15"/>
  <c r="AC504" i="15"/>
  <c r="AD504" i="15"/>
  <c r="AE504" i="15"/>
  <c r="AG504" i="15"/>
  <c r="AI504" i="15"/>
  <c r="H505" i="15"/>
  <c r="I505" i="15"/>
  <c r="L505" i="15"/>
  <c r="M505" i="15"/>
  <c r="O505" i="15"/>
  <c r="V505" i="15"/>
  <c r="X505" i="15"/>
  <c r="Y505" i="15"/>
  <c r="AC505" i="15"/>
  <c r="AD505" i="15"/>
  <c r="AE505" i="15"/>
  <c r="AG505" i="15"/>
  <c r="AI505" i="15"/>
  <c r="H506" i="15"/>
  <c r="I506" i="15"/>
  <c r="L506" i="15"/>
  <c r="M506" i="15"/>
  <c r="O506" i="15"/>
  <c r="V506" i="15"/>
  <c r="X506" i="15"/>
  <c r="Y506" i="15"/>
  <c r="AC506" i="15"/>
  <c r="AD506" i="15"/>
  <c r="AE506" i="15"/>
  <c r="AG506" i="15"/>
  <c r="AI506" i="15"/>
  <c r="H507" i="15"/>
  <c r="I507" i="15"/>
  <c r="L507" i="15"/>
  <c r="M507" i="15"/>
  <c r="O507" i="15"/>
  <c r="V507" i="15"/>
  <c r="X507" i="15"/>
  <c r="Y507" i="15"/>
  <c r="AC507" i="15"/>
  <c r="AD507" i="15"/>
  <c r="AE507" i="15"/>
  <c r="AG507" i="15"/>
  <c r="AI507" i="15"/>
  <c r="H508" i="15"/>
  <c r="I508" i="15"/>
  <c r="L508" i="15"/>
  <c r="M508" i="15"/>
  <c r="O508" i="15"/>
  <c r="V508" i="15"/>
  <c r="X508" i="15"/>
  <c r="Y508" i="15"/>
  <c r="AC508" i="15"/>
  <c r="AD508" i="15"/>
  <c r="AE508" i="15"/>
  <c r="AG508" i="15"/>
  <c r="AI508" i="15"/>
  <c r="V509" i="15"/>
  <c r="X509" i="15"/>
  <c r="Y509" i="15"/>
  <c r="AC509" i="15"/>
  <c r="AD509" i="15"/>
  <c r="AE509" i="15"/>
  <c r="AG509" i="15"/>
  <c r="AI509" i="15"/>
  <c r="V510" i="15"/>
  <c r="X510" i="15"/>
  <c r="Y510" i="15"/>
  <c r="AC510" i="15"/>
  <c r="AD510" i="15"/>
  <c r="AE510" i="15"/>
  <c r="AG510" i="15"/>
  <c r="AI510" i="15"/>
  <c r="V511" i="15"/>
  <c r="X511" i="15"/>
  <c r="Y511" i="15"/>
  <c r="AC511" i="15"/>
  <c r="AD511" i="15"/>
  <c r="AE511" i="15"/>
  <c r="AG511" i="15"/>
  <c r="AI511" i="15"/>
  <c r="B512" i="15"/>
  <c r="G512" i="15"/>
  <c r="H512" i="15"/>
  <c r="I512" i="15"/>
  <c r="L512" i="15"/>
  <c r="M512" i="15"/>
  <c r="O512" i="15"/>
  <c r="V512" i="15"/>
  <c r="X512" i="15"/>
  <c r="Y512" i="15"/>
  <c r="AC512" i="15"/>
  <c r="AD512" i="15"/>
  <c r="AE512" i="15"/>
  <c r="AG512" i="15"/>
  <c r="AI512" i="15"/>
  <c r="B513" i="15"/>
  <c r="G513" i="15"/>
  <c r="H513" i="15"/>
  <c r="I513" i="15"/>
  <c r="L513" i="15"/>
  <c r="M513" i="15"/>
  <c r="O513" i="15"/>
  <c r="V513" i="15"/>
  <c r="X513" i="15"/>
  <c r="Y513" i="15"/>
  <c r="AC513" i="15"/>
  <c r="AD513" i="15"/>
  <c r="AE513" i="15"/>
  <c r="AG513" i="15"/>
  <c r="AI513" i="15"/>
  <c r="B514" i="15"/>
  <c r="G514" i="15"/>
  <c r="H514" i="15"/>
  <c r="I514" i="15"/>
  <c r="L514" i="15"/>
  <c r="M514" i="15"/>
  <c r="O514" i="15"/>
  <c r="V514" i="15"/>
  <c r="X514" i="15"/>
  <c r="Y514" i="15"/>
  <c r="AC514" i="15"/>
  <c r="AD514" i="15"/>
  <c r="AE514" i="15"/>
  <c r="AG514" i="15"/>
  <c r="AI514" i="15"/>
  <c r="B515" i="15"/>
  <c r="G515" i="15"/>
  <c r="H515" i="15"/>
  <c r="I515" i="15"/>
  <c r="L515" i="15"/>
  <c r="M515" i="15"/>
  <c r="O515" i="15"/>
  <c r="V515" i="15"/>
  <c r="X515" i="15"/>
  <c r="Y515" i="15"/>
  <c r="AC515" i="15"/>
  <c r="AD515" i="15"/>
  <c r="AE515" i="15"/>
  <c r="AG515" i="15"/>
  <c r="AI515" i="15"/>
  <c r="B516" i="15"/>
  <c r="G516" i="15"/>
  <c r="H516" i="15"/>
  <c r="I516" i="15"/>
  <c r="L516" i="15"/>
  <c r="M516" i="15"/>
  <c r="O516" i="15"/>
  <c r="V516" i="15"/>
  <c r="X516" i="15"/>
  <c r="Y516" i="15"/>
  <c r="AC516" i="15"/>
  <c r="AD516" i="15"/>
  <c r="AE516" i="15"/>
  <c r="AG516" i="15"/>
  <c r="AI516" i="15"/>
  <c r="B517" i="15"/>
  <c r="G517" i="15"/>
  <c r="H517" i="15"/>
  <c r="I517" i="15"/>
  <c r="L517" i="15"/>
  <c r="M517" i="15"/>
  <c r="O517" i="15"/>
  <c r="V517" i="15"/>
  <c r="X517" i="15"/>
  <c r="Y517" i="15"/>
  <c r="AC517" i="15"/>
  <c r="AD517" i="15"/>
  <c r="AE517" i="15"/>
  <c r="AG517" i="15"/>
  <c r="AI517" i="15"/>
  <c r="B518" i="15"/>
  <c r="G518" i="15"/>
  <c r="H518" i="15"/>
  <c r="I518" i="15"/>
  <c r="L518" i="15"/>
  <c r="M518" i="15"/>
  <c r="O518" i="15"/>
  <c r="V518" i="15"/>
  <c r="X518" i="15"/>
  <c r="Y518" i="15"/>
  <c r="AC518" i="15"/>
  <c r="AD518" i="15"/>
  <c r="AE518" i="15"/>
  <c r="AG518" i="15"/>
  <c r="AI518" i="15"/>
  <c r="B519" i="15"/>
  <c r="G519" i="15"/>
  <c r="H519" i="15"/>
  <c r="I519" i="15"/>
  <c r="L519" i="15"/>
  <c r="M519" i="15"/>
  <c r="O519" i="15"/>
  <c r="V519" i="15"/>
  <c r="X519" i="15"/>
  <c r="Y519" i="15"/>
  <c r="AC519" i="15"/>
  <c r="AD519" i="15"/>
  <c r="AE519" i="15"/>
  <c r="AG519" i="15"/>
  <c r="AI519" i="15"/>
  <c r="V520" i="15"/>
  <c r="X520" i="15"/>
  <c r="Y520" i="15"/>
  <c r="AC520" i="15"/>
  <c r="AD520" i="15"/>
  <c r="AE520" i="15"/>
  <c r="AG520" i="15"/>
  <c r="AI520" i="15"/>
  <c r="B521" i="15"/>
  <c r="G521" i="15"/>
  <c r="H521" i="15"/>
  <c r="I521" i="15"/>
  <c r="L521" i="15"/>
  <c r="M521" i="15"/>
  <c r="O521" i="15"/>
  <c r="V521" i="15"/>
  <c r="X521" i="15"/>
  <c r="Y521" i="15"/>
  <c r="AC521" i="15"/>
  <c r="AD521" i="15"/>
  <c r="AE521" i="15"/>
  <c r="AG521" i="15"/>
  <c r="AI521" i="15"/>
  <c r="B522" i="15"/>
  <c r="G522" i="15"/>
  <c r="H522" i="15"/>
  <c r="I522" i="15"/>
  <c r="L522" i="15"/>
  <c r="M522" i="15"/>
  <c r="O522" i="15"/>
  <c r="V522" i="15"/>
  <c r="X522" i="15"/>
  <c r="Y522" i="15"/>
  <c r="AC522" i="15"/>
  <c r="AD522" i="15"/>
  <c r="AE522" i="15"/>
  <c r="AG522" i="15"/>
  <c r="AI522" i="15"/>
  <c r="V523" i="15"/>
  <c r="X523" i="15"/>
  <c r="Y523" i="15"/>
  <c r="AC523" i="15"/>
  <c r="AD523" i="15"/>
  <c r="AE523" i="15"/>
  <c r="AG523" i="15"/>
  <c r="AI523" i="15"/>
  <c r="B524" i="15"/>
  <c r="G524" i="15"/>
  <c r="H524" i="15"/>
  <c r="I524" i="15"/>
  <c r="L524" i="15"/>
  <c r="M524" i="15"/>
  <c r="O524" i="15"/>
  <c r="V524" i="15"/>
  <c r="X524" i="15"/>
  <c r="Y524" i="15"/>
  <c r="AG524" i="15"/>
  <c r="AI524" i="15"/>
  <c r="B525" i="15"/>
  <c r="G525" i="15"/>
  <c r="H525" i="15"/>
  <c r="I525" i="15"/>
  <c r="L525" i="15"/>
  <c r="M525" i="15"/>
  <c r="O525" i="15"/>
  <c r="V525" i="15"/>
  <c r="X525" i="15"/>
  <c r="Y525" i="15"/>
  <c r="AG525" i="15"/>
  <c r="AI525" i="15"/>
  <c r="B526" i="15"/>
  <c r="G526" i="15"/>
  <c r="H526" i="15"/>
  <c r="I526" i="15"/>
  <c r="L526" i="15"/>
  <c r="M526" i="15"/>
  <c r="O526" i="15"/>
  <c r="V526" i="15"/>
  <c r="X526" i="15"/>
  <c r="Y526" i="15"/>
  <c r="AE526" i="15"/>
  <c r="AG526" i="15"/>
  <c r="AI526" i="15"/>
  <c r="B527" i="15"/>
  <c r="G527" i="15"/>
  <c r="H527" i="15"/>
  <c r="I527" i="15"/>
  <c r="L527" i="15"/>
  <c r="M527" i="15"/>
  <c r="O527" i="15"/>
  <c r="V527" i="15"/>
  <c r="X527" i="15"/>
  <c r="Y527" i="15"/>
  <c r="AE527" i="15"/>
  <c r="AG527" i="15"/>
  <c r="AI527" i="15"/>
  <c r="V528" i="15"/>
  <c r="X528" i="15"/>
  <c r="Y528" i="15"/>
  <c r="AD528" i="15"/>
  <c r="AE528" i="15"/>
  <c r="AG528" i="15"/>
  <c r="AI528" i="15"/>
  <c r="B529" i="15"/>
  <c r="G529" i="15"/>
  <c r="H529" i="15"/>
  <c r="I529" i="15"/>
  <c r="L529" i="15"/>
  <c r="M529" i="15"/>
  <c r="O529" i="15"/>
  <c r="V529" i="15"/>
  <c r="Y529" i="15"/>
  <c r="AG529" i="15"/>
  <c r="AI529" i="15"/>
  <c r="B530" i="15"/>
  <c r="G530" i="15"/>
  <c r="H530" i="15"/>
  <c r="I530" i="15"/>
  <c r="L530" i="15"/>
  <c r="M530" i="15"/>
  <c r="O530" i="15"/>
  <c r="V530" i="15"/>
  <c r="Y530" i="15"/>
  <c r="AG530" i="15"/>
  <c r="AI530" i="15"/>
  <c r="V531" i="15"/>
  <c r="X531" i="15"/>
  <c r="Y531" i="15"/>
  <c r="AC531" i="15"/>
  <c r="AD531" i="15"/>
  <c r="AE531" i="15"/>
  <c r="AG531" i="15"/>
  <c r="AI531" i="15"/>
  <c r="V532" i="15"/>
  <c r="X532" i="15"/>
  <c r="Y532" i="15"/>
  <c r="AC532" i="15"/>
  <c r="AD532" i="15"/>
  <c r="AE532" i="15"/>
  <c r="AG532" i="15"/>
  <c r="AI532" i="15"/>
  <c r="V533" i="15"/>
  <c r="X533" i="15"/>
  <c r="Y533" i="15"/>
  <c r="AC533" i="15"/>
  <c r="AD533" i="15"/>
  <c r="AE533" i="15"/>
  <c r="AG533" i="15"/>
  <c r="AI533" i="15"/>
  <c r="B534" i="15"/>
  <c r="G534" i="15"/>
  <c r="H534" i="15"/>
  <c r="I534" i="15"/>
  <c r="L534" i="15"/>
  <c r="M534" i="15"/>
  <c r="O534" i="15"/>
  <c r="V534" i="15"/>
  <c r="X534" i="15"/>
  <c r="Y534" i="15"/>
  <c r="AC534" i="15"/>
  <c r="AD534" i="15"/>
  <c r="AE534" i="15"/>
  <c r="AG534" i="15"/>
  <c r="AI534" i="15"/>
  <c r="B535" i="15"/>
  <c r="G535" i="15"/>
  <c r="H535" i="15"/>
  <c r="I535" i="15"/>
  <c r="L535" i="15"/>
  <c r="M535" i="15"/>
  <c r="O535" i="15"/>
  <c r="V535" i="15"/>
  <c r="X535" i="15"/>
  <c r="Y535" i="15"/>
  <c r="AC535" i="15"/>
  <c r="AD535" i="15"/>
  <c r="AE535" i="15"/>
  <c r="AG535" i="15"/>
  <c r="AI535" i="15"/>
  <c r="B536" i="15"/>
  <c r="G536" i="15"/>
  <c r="H536" i="15"/>
  <c r="I536" i="15"/>
  <c r="L536" i="15"/>
  <c r="M536" i="15"/>
  <c r="O536" i="15"/>
  <c r="V536" i="15"/>
  <c r="X536" i="15"/>
  <c r="Y536" i="15"/>
  <c r="AC536" i="15"/>
  <c r="AD536" i="15"/>
  <c r="AE536" i="15"/>
  <c r="AG536" i="15"/>
  <c r="AI536" i="15"/>
  <c r="B537" i="15"/>
  <c r="G537" i="15"/>
  <c r="H537" i="15"/>
  <c r="I537" i="15"/>
  <c r="L537" i="15"/>
  <c r="M537" i="15"/>
  <c r="O537" i="15"/>
  <c r="V537" i="15"/>
  <c r="X537" i="15"/>
  <c r="Y537" i="15"/>
  <c r="AC537" i="15"/>
  <c r="AD537" i="15"/>
  <c r="AE537" i="15"/>
  <c r="AG537" i="15"/>
  <c r="AI537" i="15"/>
  <c r="B538" i="15"/>
  <c r="G538" i="15"/>
  <c r="H538" i="15"/>
  <c r="I538" i="15"/>
  <c r="L538" i="15"/>
  <c r="M538" i="15"/>
  <c r="O538" i="15"/>
  <c r="V538" i="15"/>
  <c r="X538" i="15"/>
  <c r="Y538" i="15"/>
  <c r="AC538" i="15"/>
  <c r="AD538" i="15"/>
  <c r="AE538" i="15"/>
  <c r="AG538" i="15"/>
  <c r="AI538" i="15"/>
  <c r="B539" i="15"/>
  <c r="G539" i="15"/>
  <c r="H539" i="15"/>
  <c r="I539" i="15"/>
  <c r="L539" i="15"/>
  <c r="M539" i="15"/>
  <c r="O539" i="15"/>
  <c r="V539" i="15"/>
  <c r="X539" i="15"/>
  <c r="Y539" i="15"/>
  <c r="AC539" i="15"/>
  <c r="AD539" i="15"/>
  <c r="AE539" i="15"/>
  <c r="AG539" i="15"/>
  <c r="AI539" i="15"/>
  <c r="B540" i="15"/>
  <c r="G540" i="15"/>
  <c r="H540" i="15"/>
  <c r="I540" i="15"/>
  <c r="L540" i="15"/>
  <c r="M540" i="15"/>
  <c r="O540" i="15"/>
  <c r="V540" i="15"/>
  <c r="X540" i="15"/>
  <c r="Y540" i="15"/>
  <c r="AC540" i="15"/>
  <c r="AD540" i="15"/>
  <c r="AE540" i="15"/>
  <c r="AG540" i="15"/>
  <c r="AI540" i="15"/>
  <c r="B541" i="15"/>
  <c r="G541" i="15"/>
  <c r="H541" i="15"/>
  <c r="I541" i="15"/>
  <c r="L541" i="15"/>
  <c r="M541" i="15"/>
  <c r="O541" i="15"/>
  <c r="V541" i="15"/>
  <c r="X541" i="15"/>
  <c r="Y541" i="15"/>
  <c r="AC541" i="15"/>
  <c r="AD541" i="15"/>
  <c r="AE541" i="15"/>
  <c r="AG541" i="15"/>
  <c r="AI541" i="15"/>
  <c r="V542" i="15"/>
  <c r="X542" i="15"/>
  <c r="Y542" i="15"/>
  <c r="AC542" i="15"/>
  <c r="AD542" i="15"/>
  <c r="AE542" i="15"/>
  <c r="AG542" i="15"/>
  <c r="AI542" i="15"/>
  <c r="V543" i="15"/>
  <c r="X543" i="15"/>
  <c r="Y543" i="15"/>
  <c r="AC543" i="15"/>
  <c r="AD543" i="15"/>
  <c r="AE543" i="15"/>
  <c r="AG543" i="15"/>
  <c r="AI543" i="15"/>
  <c r="V544" i="15"/>
  <c r="X544" i="15"/>
  <c r="Y544" i="15"/>
  <c r="AC544" i="15"/>
  <c r="AD544" i="15"/>
  <c r="AE544" i="15"/>
  <c r="AG544" i="15"/>
  <c r="AI544" i="15"/>
  <c r="V545" i="15"/>
  <c r="X545" i="15"/>
  <c r="Y545" i="15"/>
  <c r="AC545" i="15"/>
  <c r="AD545" i="15"/>
  <c r="AE545" i="15"/>
  <c r="AG545" i="15"/>
  <c r="AI545" i="15"/>
  <c r="V546" i="15"/>
  <c r="X546" i="15"/>
  <c r="Y546" i="15"/>
  <c r="AC546" i="15"/>
  <c r="AD546" i="15"/>
  <c r="AE546" i="15"/>
  <c r="AG546" i="15"/>
  <c r="AI546" i="15"/>
  <c r="V547" i="15"/>
  <c r="X547" i="15"/>
  <c r="Y547" i="15"/>
  <c r="AC547" i="15"/>
  <c r="AD547" i="15"/>
  <c r="AE547" i="15"/>
  <c r="AG547" i="15"/>
  <c r="AI547" i="15"/>
  <c r="V548" i="15"/>
  <c r="X548" i="15"/>
  <c r="Y548" i="15"/>
  <c r="AC548" i="15"/>
  <c r="AD548" i="15"/>
  <c r="AE548" i="15"/>
  <c r="AG548" i="15"/>
  <c r="AI548" i="15"/>
  <c r="V549" i="15"/>
  <c r="X549" i="15"/>
  <c r="Y549" i="15"/>
  <c r="AC549" i="15"/>
  <c r="AD549" i="15"/>
  <c r="AE549" i="15"/>
  <c r="AG549" i="15"/>
  <c r="AI549" i="15"/>
  <c r="X550" i="15"/>
  <c r="Y550" i="15"/>
  <c r="AC550" i="15"/>
  <c r="AD550" i="15"/>
  <c r="AE550" i="15"/>
  <c r="AG550" i="15"/>
  <c r="AI550" i="15"/>
  <c r="V551" i="15"/>
  <c r="X551" i="15"/>
  <c r="Y551" i="15"/>
  <c r="AC551" i="15"/>
  <c r="AD551" i="15"/>
  <c r="AE551" i="15"/>
  <c r="AG551" i="15"/>
  <c r="AI551" i="15"/>
  <c r="V552" i="15"/>
  <c r="X552" i="15"/>
  <c r="Y552" i="15"/>
  <c r="AC552" i="15"/>
  <c r="AD552" i="15"/>
  <c r="AE552" i="15"/>
  <c r="AG552" i="15"/>
  <c r="AI552" i="15"/>
  <c r="V553" i="15"/>
  <c r="X553" i="15"/>
  <c r="Y553" i="15"/>
  <c r="AC553" i="15"/>
  <c r="AD553" i="15"/>
  <c r="AE553" i="15"/>
  <c r="AG553" i="15"/>
  <c r="AI553" i="15"/>
  <c r="V554" i="15"/>
  <c r="X554" i="15"/>
  <c r="Y554" i="15"/>
  <c r="AC554" i="15"/>
  <c r="AD554" i="15"/>
  <c r="AE554" i="15"/>
  <c r="AG554" i="15"/>
  <c r="AI554" i="15"/>
  <c r="V555" i="15"/>
  <c r="X555" i="15"/>
  <c r="Y555" i="15"/>
  <c r="AC555" i="15"/>
  <c r="AD555" i="15"/>
  <c r="AE555" i="15"/>
  <c r="AG555" i="15"/>
  <c r="AI555" i="15"/>
  <c r="Z132" i="11"/>
  <c r="W132" i="11"/>
  <c r="I132" i="11"/>
  <c r="U132" i="11" s="1"/>
  <c r="K132" i="11"/>
  <c r="V132" i="11" s="1"/>
  <c r="O132" i="11"/>
  <c r="E132" i="11"/>
  <c r="AD1507" i="11" l="1"/>
  <c r="AE1507" i="11" s="1"/>
  <c r="AD1558" i="11"/>
  <c r="AE1558" i="11" s="1"/>
  <c r="AD1442" i="11"/>
  <c r="AE1442" i="11" s="1"/>
  <c r="B1399" i="11"/>
  <c r="AB1399" i="11"/>
  <c r="B1421" i="11"/>
  <c r="AB1421" i="11"/>
  <c r="AD1459" i="11"/>
  <c r="AE1459" i="11" s="1"/>
  <c r="B1484" i="11"/>
  <c r="AB1484" i="11"/>
  <c r="B1578" i="11"/>
  <c r="AB1578" i="11"/>
  <c r="B1401" i="11"/>
  <c r="AB1401" i="11"/>
  <c r="AD1422" i="11"/>
  <c r="AE1422" i="11" s="1"/>
  <c r="B1461" i="11"/>
  <c r="AB1461" i="11"/>
  <c r="B1486" i="11"/>
  <c r="AB1486" i="11"/>
  <c r="B1402" i="11"/>
  <c r="AB1402" i="11"/>
  <c r="B1423" i="11"/>
  <c r="AB1423" i="11"/>
  <c r="B1462" i="11"/>
  <c r="AB1462" i="11"/>
  <c r="B1488" i="11"/>
  <c r="AB1488" i="11"/>
  <c r="B1591" i="11"/>
  <c r="AB1591" i="11"/>
  <c r="B1413" i="11"/>
  <c r="AB1413" i="11"/>
  <c r="B1463" i="11"/>
  <c r="AB1463" i="11"/>
  <c r="B1406" i="11"/>
  <c r="AB1406" i="11"/>
  <c r="B1471" i="11"/>
  <c r="AB1471" i="11"/>
  <c r="B1487" i="11"/>
  <c r="AB1487" i="11"/>
  <c r="B1386" i="11"/>
  <c r="AB1386" i="11"/>
  <c r="B1415" i="11"/>
  <c r="AB1415" i="11"/>
  <c r="AD1446" i="11"/>
  <c r="AE1446" i="11" s="1"/>
  <c r="B1480" i="11"/>
  <c r="AB1480" i="11"/>
  <c r="B1394" i="11"/>
  <c r="AB1394" i="11"/>
  <c r="AD1416" i="11"/>
  <c r="AE1416" i="11" s="1"/>
  <c r="B1457" i="11"/>
  <c r="AB1457" i="11"/>
  <c r="B1482" i="11"/>
  <c r="AB1482" i="11"/>
  <c r="AD1527" i="11"/>
  <c r="AE1527" i="11" s="1"/>
  <c r="B1395" i="11"/>
  <c r="AB1395" i="11"/>
  <c r="B1417" i="11"/>
  <c r="AB1417" i="11"/>
  <c r="B1453" i="11"/>
  <c r="AB1453" i="11"/>
  <c r="B1479" i="11"/>
  <c r="AB1479" i="11"/>
  <c r="B1511" i="11"/>
  <c r="AB1511" i="11"/>
  <c r="AB1491" i="11"/>
  <c r="B1397" i="11"/>
  <c r="AB1397" i="11"/>
  <c r="B1403" i="11"/>
  <c r="AB1403" i="11"/>
  <c r="B1455" i="11"/>
  <c r="AB1455" i="11"/>
  <c r="AD1481" i="11"/>
  <c r="AE1481" i="11" s="1"/>
  <c r="B1396" i="11"/>
  <c r="AB1396" i="11"/>
  <c r="B1418" i="11"/>
  <c r="AB1418" i="11"/>
  <c r="B1460" i="11"/>
  <c r="AB1460" i="11"/>
  <c r="B1483" i="11"/>
  <c r="AB1483" i="11"/>
  <c r="B1538" i="11"/>
  <c r="AB1538" i="11"/>
  <c r="B1400" i="11"/>
  <c r="AB1400" i="11"/>
  <c r="B1420" i="11"/>
  <c r="AB1420" i="11"/>
  <c r="B1456" i="11"/>
  <c r="AB1456" i="11"/>
  <c r="B1485" i="11"/>
  <c r="AB1485" i="11"/>
  <c r="AD1554" i="11"/>
  <c r="AE1554" i="11" s="1"/>
  <c r="AB1426" i="11"/>
  <c r="AD1398" i="11"/>
  <c r="AE1398" i="11" s="1"/>
  <c r="B1419" i="11"/>
  <c r="AB1419" i="11"/>
  <c r="B1458" i="11"/>
  <c r="AB1458" i="11"/>
  <c r="AB1492" i="11"/>
  <c r="B1614" i="11"/>
  <c r="AB1614" i="11"/>
  <c r="B1601" i="11"/>
  <c r="AB1601" i="11"/>
  <c r="AB1637" i="11"/>
  <c r="AB1621" i="11"/>
  <c r="AD2762" i="11"/>
  <c r="AE2762" i="11" s="1"/>
  <c r="AD2868" i="11"/>
  <c r="AE2868" i="11" s="1"/>
  <c r="AD2875" i="11"/>
  <c r="AE2875" i="11" s="1"/>
  <c r="AD2935" i="11"/>
  <c r="AE2935" i="11" s="1"/>
  <c r="AD2686" i="11"/>
  <c r="AE2686" i="11" s="1"/>
  <c r="AD2684" i="11"/>
  <c r="AE2684" i="11" s="1"/>
  <c r="AD2939" i="11"/>
  <c r="AE2939" i="11" s="1"/>
  <c r="AD2683" i="11"/>
  <c r="AE2683" i="11" s="1"/>
  <c r="AD2878" i="11"/>
  <c r="AE2878" i="11" s="1"/>
  <c r="AD2638" i="11"/>
  <c r="AE2638" i="11" s="1"/>
  <c r="AD2822" i="11"/>
  <c r="AE2822" i="11" s="1"/>
  <c r="AD2816" i="11"/>
  <c r="AE2816" i="11" s="1"/>
  <c r="AD2821" i="11"/>
  <c r="AE2821" i="11" s="1"/>
  <c r="B2980" i="11"/>
  <c r="AB2980" i="11"/>
  <c r="B2957" i="11"/>
  <c r="AB2957" i="11"/>
  <c r="B2917" i="11"/>
  <c r="AB2917" i="11"/>
  <c r="B2889" i="11"/>
  <c r="AB2889" i="11"/>
  <c r="B2902" i="11"/>
  <c r="AB2902" i="11"/>
  <c r="B2856" i="11"/>
  <c r="AB2856" i="11"/>
  <c r="B2803" i="11"/>
  <c r="AB2803" i="11"/>
  <c r="B2846" i="11"/>
  <c r="AB2846" i="11"/>
  <c r="B2735" i="11"/>
  <c r="AB2735" i="11"/>
  <c r="B2826" i="11"/>
  <c r="AB2826" i="11"/>
  <c r="B2789" i="11"/>
  <c r="AB2789" i="11"/>
  <c r="AD2678" i="11"/>
  <c r="AE2678" i="11" s="1"/>
  <c r="AD2842" i="11"/>
  <c r="AE2842" i="11" s="1"/>
  <c r="AB2817" i="11"/>
  <c r="AB2820" i="11"/>
  <c r="AB2927" i="11"/>
  <c r="B2962" i="11"/>
  <c r="AB2962" i="11"/>
  <c r="B2984" i="11"/>
  <c r="AB2984" i="11"/>
  <c r="B2963" i="11"/>
  <c r="AB2963" i="11"/>
  <c r="B2915" i="11"/>
  <c r="AB2915" i="11"/>
  <c r="B2896" i="11"/>
  <c r="AB2896" i="11"/>
  <c r="AD2829" i="11"/>
  <c r="AE2829" i="11" s="1"/>
  <c r="B2620" i="11"/>
  <c r="AB2620" i="11"/>
  <c r="B2783" i="11"/>
  <c r="AB2783" i="11"/>
  <c r="B2677" i="11"/>
  <c r="AB2677" i="11"/>
  <c r="AD2715" i="11"/>
  <c r="AE2715" i="11" s="1"/>
  <c r="B2836" i="11"/>
  <c r="AB2836" i="11"/>
  <c r="AB2746" i="11"/>
  <c r="AB2699" i="11"/>
  <c r="AB2697" i="11"/>
  <c r="AB2823" i="11"/>
  <c r="B2848" i="11"/>
  <c r="AB2848" i="11"/>
  <c r="B2643" i="11"/>
  <c r="AB2643" i="11"/>
  <c r="B2767" i="11"/>
  <c r="AB2767" i="11"/>
  <c r="B2720" i="11"/>
  <c r="AB2720" i="11"/>
  <c r="B2738" i="11"/>
  <c r="AB2738" i="11"/>
  <c r="AD2675" i="11"/>
  <c r="AE2675" i="11" s="1"/>
  <c r="AB2806" i="11"/>
  <c r="AB2883" i="11"/>
  <c r="AB2929" i="11"/>
  <c r="AB2879" i="11"/>
  <c r="AB2700" i="11"/>
  <c r="B2656" i="11"/>
  <c r="AB2656" i="11"/>
  <c r="B2658" i="11"/>
  <c r="AB2658" i="11"/>
  <c r="B2706" i="11"/>
  <c r="AB2706" i="11"/>
  <c r="B2666" i="11"/>
  <c r="AB2666" i="11"/>
  <c r="AD2716" i="11"/>
  <c r="AE2716" i="11" s="1"/>
  <c r="B2787" i="11"/>
  <c r="AB2787" i="11"/>
  <c r="B2737" i="11"/>
  <c r="AB2737" i="11"/>
  <c r="B2863" i="11"/>
  <c r="AB2863" i="11"/>
  <c r="B2857" i="11"/>
  <c r="AB2857" i="11"/>
  <c r="AB2758" i="11"/>
  <c r="AB2624" i="11"/>
  <c r="AB2759" i="11"/>
  <c r="AB2936" i="11"/>
  <c r="B2982" i="11"/>
  <c r="AB2982" i="11"/>
  <c r="B2916" i="11"/>
  <c r="AB2916" i="11"/>
  <c r="B2898" i="11"/>
  <c r="AB2898" i="11"/>
  <c r="B2979" i="11"/>
  <c r="AB2979" i="11"/>
  <c r="B2970" i="11"/>
  <c r="AB2970" i="11"/>
  <c r="B2921" i="11"/>
  <c r="AB2921" i="11"/>
  <c r="B2899" i="11"/>
  <c r="AB2899" i="11"/>
  <c r="AD2604" i="11"/>
  <c r="AE2604" i="11" s="1"/>
  <c r="B2659" i="11"/>
  <c r="AB2659" i="11"/>
  <c r="B2779" i="11"/>
  <c r="AB2779" i="11"/>
  <c r="B2717" i="11"/>
  <c r="AB2717" i="11"/>
  <c r="AD2840" i="11"/>
  <c r="AE2840" i="11" s="1"/>
  <c r="B2776" i="11"/>
  <c r="AB2776" i="11"/>
  <c r="B2724" i="11"/>
  <c r="AB2724" i="11"/>
  <c r="B2663" i="11"/>
  <c r="AB2663" i="11"/>
  <c r="AB2941" i="11"/>
  <c r="AB2626" i="11"/>
  <c r="AB2881" i="11"/>
  <c r="AB2938" i="11"/>
  <c r="B2972" i="11"/>
  <c r="AB2972" i="11"/>
  <c r="B2959" i="11"/>
  <c r="AB2959" i="11"/>
  <c r="B2919" i="11"/>
  <c r="AB2919" i="11"/>
  <c r="B2903" i="11"/>
  <c r="AB2903" i="11"/>
  <c r="B2655" i="11"/>
  <c r="AB2655" i="11"/>
  <c r="B2800" i="11"/>
  <c r="AB2800" i="11"/>
  <c r="AD2726" i="11"/>
  <c r="AE2726" i="11" s="1"/>
  <c r="B2736" i="11"/>
  <c r="AB2736" i="11"/>
  <c r="B2603" i="11"/>
  <c r="AB2603" i="11"/>
  <c r="B2660" i="11"/>
  <c r="AB2660" i="11"/>
  <c r="B2739" i="11"/>
  <c r="AB2739" i="11"/>
  <c r="AB2761" i="11"/>
  <c r="AB2818" i="11"/>
  <c r="AB2640" i="11"/>
  <c r="B2946" i="11"/>
  <c r="AB2946" i="11"/>
  <c r="B2958" i="11"/>
  <c r="AB2958" i="11"/>
  <c r="B2923" i="11"/>
  <c r="AB2923" i="11"/>
  <c r="B2901" i="11"/>
  <c r="AB2901" i="11"/>
  <c r="B2597" i="11"/>
  <c r="AB2597" i="11"/>
  <c r="B2827" i="11"/>
  <c r="AB2827" i="11"/>
  <c r="B2781" i="11"/>
  <c r="AB2781" i="11"/>
  <c r="B2580" i="11"/>
  <c r="AB2580" i="11"/>
  <c r="B2778" i="11"/>
  <c r="AB2778" i="11"/>
  <c r="B2862" i="11"/>
  <c r="AB2862" i="11"/>
  <c r="B2679" i="11"/>
  <c r="AB2679" i="11"/>
  <c r="B2703" i="11"/>
  <c r="AB2703" i="11"/>
  <c r="B2860" i="11"/>
  <c r="AB2860" i="11"/>
  <c r="B2723" i="11"/>
  <c r="AB2723" i="11"/>
  <c r="AB2698" i="11"/>
  <c r="AB2749" i="11"/>
  <c r="AB2876" i="11"/>
  <c r="AB2639" i="11"/>
  <c r="AB2943" i="11"/>
  <c r="B2947" i="11"/>
  <c r="AB2947" i="11"/>
  <c r="B2922" i="11"/>
  <c r="AB2922" i="11"/>
  <c r="B2900" i="11"/>
  <c r="AB2900" i="11"/>
  <c r="B2596" i="11"/>
  <c r="AB2596" i="11"/>
  <c r="B2861" i="11"/>
  <c r="AB2861" i="11"/>
  <c r="B2798" i="11"/>
  <c r="AB2798" i="11"/>
  <c r="AD2606" i="11"/>
  <c r="AE2606" i="11" s="1"/>
  <c r="B2619" i="11"/>
  <c r="AB2619" i="11"/>
  <c r="B2769" i="11"/>
  <c r="AB2769" i="11"/>
  <c r="B2795" i="11"/>
  <c r="AB2795" i="11"/>
  <c r="AD2858" i="11"/>
  <c r="AE2858" i="11" s="1"/>
  <c r="B2801" i="11"/>
  <c r="AB2801" i="11"/>
  <c r="AB2926" i="11"/>
  <c r="AB2809" i="11"/>
  <c r="AB2695" i="11"/>
  <c r="B2978" i="11"/>
  <c r="AB2978" i="11"/>
  <c r="B2956" i="11"/>
  <c r="AB2956" i="11"/>
  <c r="B2887" i="11"/>
  <c r="AB2887" i="11"/>
  <c r="AD2618" i="11"/>
  <c r="AE2618" i="11" s="1"/>
  <c r="B2799" i="11"/>
  <c r="AB2799" i="11"/>
  <c r="B2644" i="11"/>
  <c r="AB2644" i="11"/>
  <c r="B2835" i="11"/>
  <c r="AB2835" i="11"/>
  <c r="B2657" i="11"/>
  <c r="AB2657" i="11"/>
  <c r="B2838" i="11"/>
  <c r="AB2838" i="11"/>
  <c r="B2855" i="11"/>
  <c r="AB2855" i="11"/>
  <c r="AD2676" i="11"/>
  <c r="AE2676" i="11" s="1"/>
  <c r="AD2841" i="11"/>
  <c r="AE2841" i="11" s="1"/>
  <c r="AB2880" i="11"/>
  <c r="AB2869" i="11"/>
  <c r="AB2747" i="11"/>
  <c r="AB2763" i="11"/>
  <c r="AB2623" i="11"/>
  <c r="B2986" i="11"/>
  <c r="AB2986" i="11"/>
  <c r="B2961" i="11"/>
  <c r="AB2961" i="11"/>
  <c r="B2895" i="11"/>
  <c r="AB2895" i="11"/>
  <c r="B2985" i="11"/>
  <c r="AB2985" i="11"/>
  <c r="B2955" i="11"/>
  <c r="AB2955" i="11"/>
  <c r="B2907" i="11"/>
  <c r="AB2907" i="11"/>
  <c r="B2886" i="11"/>
  <c r="AB2886" i="11"/>
  <c r="B2581" i="11"/>
  <c r="AB2581" i="11"/>
  <c r="B2780" i="11"/>
  <c r="AB2780" i="11"/>
  <c r="B2680" i="11"/>
  <c r="AB2680" i="11"/>
  <c r="B2704" i="11"/>
  <c r="AB2704" i="11"/>
  <c r="AD2786" i="11"/>
  <c r="AE2786" i="11" s="1"/>
  <c r="AD2782" i="11"/>
  <c r="AE2782" i="11" s="1"/>
  <c r="B2718" i="11"/>
  <c r="AB2718" i="11"/>
  <c r="AB2760" i="11"/>
  <c r="AB2942" i="11"/>
  <c r="AB2807" i="11"/>
  <c r="AB2882" i="11"/>
  <c r="B2969" i="11"/>
  <c r="AB2969" i="11"/>
  <c r="B2920" i="11"/>
  <c r="AB2920" i="11"/>
  <c r="B2983" i="11"/>
  <c r="AB2983" i="11"/>
  <c r="B2981" i="11"/>
  <c r="AB2981" i="11"/>
  <c r="B2949" i="11"/>
  <c r="AB2949" i="11"/>
  <c r="B2906" i="11"/>
  <c r="AB2906" i="11"/>
  <c r="B2918" i="11"/>
  <c r="AB2918" i="11"/>
  <c r="AD2740" i="11"/>
  <c r="AE2740" i="11" s="1"/>
  <c r="B2797" i="11"/>
  <c r="AB2797" i="11"/>
  <c r="B2583" i="11"/>
  <c r="AB2583" i="11"/>
  <c r="AD2664" i="11"/>
  <c r="AE2664" i="11" s="1"/>
  <c r="B2843" i="11"/>
  <c r="AB2843" i="11"/>
  <c r="B2839" i="11"/>
  <c r="AB2839" i="11"/>
  <c r="B2802" i="11"/>
  <c r="AB2802" i="11"/>
  <c r="B2595" i="11"/>
  <c r="AB2595" i="11"/>
  <c r="AB2819" i="11"/>
  <c r="AB2937" i="11"/>
  <c r="AB2867" i="11"/>
  <c r="AB2877" i="11"/>
  <c r="B2960" i="11"/>
  <c r="AB2960" i="11"/>
  <c r="B2909" i="11"/>
  <c r="AB2909" i="11"/>
  <c r="B2897" i="11"/>
  <c r="AB2897" i="11"/>
  <c r="B2777" i="11"/>
  <c r="AB2777" i="11"/>
  <c r="B2719" i="11"/>
  <c r="AB2719" i="11"/>
  <c r="B2837" i="11"/>
  <c r="AB2837" i="11"/>
  <c r="B2646" i="11"/>
  <c r="AB2646" i="11"/>
  <c r="B2766" i="11"/>
  <c r="AB2766" i="11"/>
  <c r="B2849" i="11"/>
  <c r="AB2849" i="11"/>
  <c r="B2859" i="11"/>
  <c r="AB2859" i="11"/>
  <c r="B2796" i="11"/>
  <c r="AB2796" i="11"/>
  <c r="AD2775" i="11"/>
  <c r="AE2775" i="11" s="1"/>
  <c r="AB2696" i="11"/>
  <c r="AB2940" i="11"/>
  <c r="AB2815" i="11"/>
  <c r="B2782" i="11"/>
  <c r="B2775" i="11"/>
  <c r="B2676" i="11"/>
  <c r="B2664" i="11"/>
  <c r="B2841" i="11"/>
  <c r="B2842" i="11"/>
  <c r="B2678" i="11"/>
  <c r="B2715" i="11"/>
  <c r="B2675" i="11"/>
  <c r="B2786" i="11"/>
  <c r="B2858" i="11"/>
  <c r="B2683" i="11"/>
  <c r="B2684" i="11"/>
  <c r="B2740" i="11"/>
  <c r="B2606" i="11"/>
  <c r="B2829" i="11"/>
  <c r="B2840" i="11"/>
  <c r="B2686" i="11"/>
  <c r="B2618" i="11"/>
  <c r="B2716" i="11"/>
  <c r="B2726" i="11"/>
  <c r="B2816" i="11"/>
  <c r="B2760" i="11"/>
  <c r="B2821" i="11"/>
  <c r="B2875" i="11"/>
  <c r="B2762" i="11"/>
  <c r="B2878" i="11"/>
  <c r="B2940" i="11"/>
  <c r="B2639" i="11"/>
  <c r="B2822" i="11"/>
  <c r="B3004" i="11"/>
  <c r="B3002" i="11"/>
  <c r="B2943" i="11"/>
  <c r="B2604" i="11"/>
  <c r="B2817" i="11"/>
  <c r="B2876" i="11"/>
  <c r="B2820" i="11"/>
  <c r="B2935" i="11"/>
  <c r="B2938" i="11"/>
  <c r="B2990" i="11"/>
  <c r="B2697" i="11"/>
  <c r="B2880" i="11"/>
  <c r="B2998" i="11"/>
  <c r="B2758" i="11"/>
  <c r="B3006" i="11"/>
  <c r="B2939" i="11"/>
  <c r="B2699" i="11"/>
  <c r="B2818" i="11"/>
  <c r="B2640" i="11"/>
  <c r="B2638" i="11"/>
  <c r="B2868" i="11"/>
  <c r="B2695" i="11"/>
  <c r="B3005" i="11"/>
  <c r="B2991" i="11"/>
  <c r="B2882" i="11"/>
  <c r="B1558" i="11"/>
  <c r="B1507" i="11"/>
  <c r="B1554" i="11"/>
  <c r="B1527" i="11"/>
  <c r="B1492" i="11"/>
  <c r="B1481" i="11"/>
  <c r="B1459" i="11"/>
  <c r="B1442" i="11"/>
  <c r="B1446" i="11"/>
  <c r="B1422" i="11"/>
  <c r="B1416" i="11"/>
  <c r="B1398" i="11"/>
  <c r="B1362" i="11"/>
  <c r="B1358" i="11"/>
  <c r="B1339" i="11"/>
  <c r="B1335" i="11"/>
  <c r="B1337" i="11"/>
  <c r="B1340" i="11"/>
  <c r="B1341" i="11"/>
  <c r="B1343" i="11"/>
  <c r="B1334" i="11"/>
  <c r="B1336" i="11"/>
  <c r="B1338" i="11"/>
  <c r="B1326" i="11"/>
  <c r="B1297" i="11"/>
  <c r="B1299" i="11"/>
  <c r="B1279" i="11"/>
  <c r="B1246" i="11"/>
  <c r="B1237" i="11"/>
  <c r="B1217" i="11"/>
  <c r="B1213" i="11"/>
  <c r="B1221" i="11"/>
  <c r="B1197" i="11"/>
  <c r="B1176" i="11"/>
  <c r="B1150" i="11"/>
  <c r="B1137" i="11"/>
  <c r="B1036" i="11"/>
  <c r="B1010" i="11"/>
  <c r="B1008" i="11"/>
  <c r="B1002" i="11"/>
  <c r="B1018" i="11"/>
  <c r="B979" i="11"/>
  <c r="B956" i="11"/>
  <c r="B972" i="11"/>
  <c r="B973" i="11"/>
  <c r="B975" i="11"/>
  <c r="B976" i="11"/>
  <c r="B53" i="11"/>
  <c r="B23" i="11"/>
  <c r="B949" i="11"/>
  <c r="B889" i="11"/>
  <c r="B952" i="11"/>
  <c r="B953" i="11"/>
  <c r="B915" i="11"/>
  <c r="B909" i="11"/>
  <c r="B936" i="11"/>
  <c r="B895" i="11"/>
  <c r="B896" i="11"/>
  <c r="B856" i="11"/>
  <c r="B867" i="11"/>
  <c r="B892" i="11"/>
  <c r="B853" i="11"/>
  <c r="B879" i="11"/>
  <c r="B857" i="11"/>
  <c r="B852" i="11"/>
  <c r="B855" i="11"/>
  <c r="B850" i="11"/>
  <c r="B830" i="11"/>
  <c r="B832" i="11"/>
  <c r="B818" i="11"/>
  <c r="B816" i="11"/>
  <c r="B793" i="11"/>
  <c r="B795" i="11"/>
  <c r="B796" i="11"/>
  <c r="B789" i="11"/>
  <c r="B790" i="11"/>
  <c r="B779" i="11"/>
  <c r="B778" i="11"/>
  <c r="B769" i="11"/>
  <c r="B759" i="11"/>
  <c r="B732" i="11"/>
  <c r="B716" i="11"/>
  <c r="B730" i="11"/>
  <c r="B758" i="11"/>
  <c r="B729" i="11"/>
  <c r="B715" i="11"/>
  <c r="B673" i="11"/>
  <c r="B695" i="11"/>
  <c r="B696" i="11"/>
  <c r="B670" i="11"/>
  <c r="B672" i="11"/>
  <c r="B655" i="11"/>
  <c r="B649" i="11"/>
  <c r="B650" i="11"/>
  <c r="B633" i="11"/>
  <c r="B615" i="11"/>
  <c r="B591" i="11"/>
  <c r="B589" i="11"/>
  <c r="B610" i="11"/>
  <c r="B616" i="11"/>
  <c r="B70" i="11"/>
  <c r="B321" i="11"/>
  <c r="B322" i="11"/>
  <c r="B495" i="11"/>
  <c r="B135" i="11"/>
  <c r="B572" i="11"/>
  <c r="B195" i="11"/>
  <c r="B439" i="11"/>
  <c r="B504" i="11"/>
  <c r="B138" i="11"/>
  <c r="B573" i="11"/>
  <c r="B570" i="11"/>
  <c r="B552" i="11"/>
  <c r="B553" i="11"/>
  <c r="B550" i="11"/>
  <c r="B527" i="11"/>
  <c r="B526" i="11"/>
  <c r="B524" i="11"/>
  <c r="B483" i="11"/>
  <c r="B486" i="11"/>
  <c r="B477" i="11"/>
  <c r="B452" i="11"/>
  <c r="B455" i="11"/>
  <c r="B399" i="11"/>
  <c r="B422" i="11"/>
  <c r="B421" i="11"/>
  <c r="B393" i="11"/>
  <c r="B403" i="11"/>
  <c r="B402" i="11"/>
  <c r="B361" i="11"/>
  <c r="B358" i="11"/>
  <c r="B342" i="11"/>
  <c r="B301" i="11"/>
  <c r="B296" i="11"/>
  <c r="B286" i="11"/>
  <c r="B276" i="11"/>
  <c r="B290" i="11"/>
  <c r="B280" i="11"/>
  <c r="B278" i="11"/>
  <c r="B279" i="11"/>
  <c r="B117" i="11"/>
  <c r="B92" i="11"/>
  <c r="B118" i="11"/>
  <c r="B91" i="11"/>
  <c r="B151" i="11"/>
  <c r="B215" i="11"/>
  <c r="B171" i="11"/>
  <c r="B214" i="11"/>
  <c r="B235" i="11"/>
  <c r="B155" i="11"/>
  <c r="B176" i="11"/>
  <c r="B218" i="11"/>
  <c r="B154" i="11"/>
  <c r="B177" i="11"/>
  <c r="B216" i="11"/>
  <c r="B173" i="11"/>
  <c r="B213" i="11"/>
  <c r="B158" i="11"/>
  <c r="B231" i="11"/>
  <c r="B157" i="11"/>
  <c r="B178" i="11"/>
  <c r="B169" i="11"/>
  <c r="B233" i="11"/>
  <c r="B237" i="11"/>
  <c r="B211" i="11"/>
  <c r="B236" i="11"/>
  <c r="B156" i="11"/>
  <c r="B232" i="11"/>
  <c r="B175" i="11"/>
  <c r="B212" i="11"/>
  <c r="B238" i="11"/>
  <c r="AB2989" i="11"/>
  <c r="AB2992" i="11"/>
  <c r="AB3000" i="11"/>
  <c r="AD3000" i="11" s="1"/>
  <c r="AE3000" i="11" s="1"/>
  <c r="AB2999" i="11"/>
  <c r="AB3004" i="11"/>
  <c r="AB3003" i="11"/>
  <c r="AB3001" i="11"/>
  <c r="AD3001" i="11" s="1"/>
  <c r="AE3001" i="11" s="1"/>
  <c r="X2507" i="11"/>
  <c r="X2503" i="11"/>
  <c r="AB2503" i="11" s="1"/>
  <c r="X2505" i="11"/>
  <c r="X2440" i="11"/>
  <c r="AB2440" i="11" s="1"/>
  <c r="X2502" i="11"/>
  <c r="AB2502" i="11" s="1"/>
  <c r="X2506" i="11"/>
  <c r="AB2506" i="11" s="1"/>
  <c r="X2442" i="11"/>
  <c r="X2509" i="11"/>
  <c r="X2381" i="11"/>
  <c r="X2501" i="11"/>
  <c r="AB2501" i="11" s="1"/>
  <c r="X2504" i="11"/>
  <c r="AB2504" i="11" s="1"/>
  <c r="X2508" i="11"/>
  <c r="AB2508" i="11" s="1"/>
  <c r="X2438" i="11"/>
  <c r="AB2438" i="11" s="1"/>
  <c r="X2259" i="11"/>
  <c r="X2437" i="11"/>
  <c r="X2441" i="11"/>
  <c r="AB2441" i="11" s="1"/>
  <c r="X2376" i="11"/>
  <c r="B2376" i="11" s="1"/>
  <c r="X2382" i="11"/>
  <c r="B2382" i="11" s="1"/>
  <c r="X2444" i="11"/>
  <c r="B2444" i="11" s="1"/>
  <c r="X2436" i="11"/>
  <c r="AB2436" i="11" s="1"/>
  <c r="X2377" i="11"/>
  <c r="X2378" i="11"/>
  <c r="X2439" i="11"/>
  <c r="X2443" i="11"/>
  <c r="AB2443" i="11" s="1"/>
  <c r="X1501" i="11"/>
  <c r="X2320" i="11"/>
  <c r="X434" i="11"/>
  <c r="X2262" i="11"/>
  <c r="B2262" i="11" s="1"/>
  <c r="X2322" i="11"/>
  <c r="X2379" i="11"/>
  <c r="AB2379" i="11" s="1"/>
  <c r="X2383" i="11"/>
  <c r="X2384" i="11"/>
  <c r="X2380" i="11"/>
  <c r="X995" i="11"/>
  <c r="X2263" i="11"/>
  <c r="X2195" i="11"/>
  <c r="X2198" i="11"/>
  <c r="X2321" i="11"/>
  <c r="X2318" i="11"/>
  <c r="U2377" i="11"/>
  <c r="U2379" i="11"/>
  <c r="U2381" i="11"/>
  <c r="U2383" i="11"/>
  <c r="X2260" i="11"/>
  <c r="X2317" i="11"/>
  <c r="AB2317" i="11" s="1"/>
  <c r="X2197" i="11"/>
  <c r="X932" i="11"/>
  <c r="X2319" i="11"/>
  <c r="AB2319" i="11" s="1"/>
  <c r="X2323" i="11"/>
  <c r="AB2323" i="11" s="1"/>
  <c r="X2324" i="11"/>
  <c r="X2316" i="11"/>
  <c r="AB2316" i="11" s="1"/>
  <c r="V2259" i="11"/>
  <c r="AB2259" i="11" s="1"/>
  <c r="X2264" i="11"/>
  <c r="U2319" i="11"/>
  <c r="U2321" i="11"/>
  <c r="U2323" i="11"/>
  <c r="V2263" i="11"/>
  <c r="X2261" i="11"/>
  <c r="X1696" i="11"/>
  <c r="X505" i="11"/>
  <c r="V2261" i="11"/>
  <c r="X1376" i="11"/>
  <c r="X1941" i="11"/>
  <c r="X1380" i="11"/>
  <c r="X502" i="11"/>
  <c r="X880" i="11"/>
  <c r="X872" i="11"/>
  <c r="X374" i="11"/>
  <c r="X1695" i="11"/>
  <c r="X1821" i="11"/>
  <c r="X2196" i="11"/>
  <c r="U2259" i="11"/>
  <c r="U2261" i="11"/>
  <c r="U2263" i="11"/>
  <c r="X1698" i="11"/>
  <c r="X1761" i="11"/>
  <c r="X2194" i="11"/>
  <c r="X2199" i="11"/>
  <c r="AB2199" i="11" s="1"/>
  <c r="X632" i="11"/>
  <c r="X1635" i="11"/>
  <c r="X631" i="11"/>
  <c r="B631" i="11" s="1"/>
  <c r="X2001" i="11"/>
  <c r="B2001" i="11" s="1"/>
  <c r="X193" i="11"/>
  <c r="X438" i="11"/>
  <c r="B438" i="11" s="1"/>
  <c r="X1323" i="11"/>
  <c r="B1323" i="11" s="1"/>
  <c r="X314" i="11"/>
  <c r="B314" i="11" s="1"/>
  <c r="X499" i="11"/>
  <c r="X634" i="11"/>
  <c r="B634" i="11" s="1"/>
  <c r="X688" i="11"/>
  <c r="B688" i="11" s="1"/>
  <c r="X937" i="11"/>
  <c r="X1194" i="11"/>
  <c r="B1194" i="11" s="1"/>
  <c r="X1260" i="11"/>
  <c r="B1260" i="11" s="1"/>
  <c r="U2194" i="11"/>
  <c r="X994" i="11"/>
  <c r="X1196" i="11"/>
  <c r="B1196" i="11" s="1"/>
  <c r="X691" i="11"/>
  <c r="B691" i="11" s="1"/>
  <c r="X752" i="11"/>
  <c r="X1003" i="11"/>
  <c r="X1756" i="11"/>
  <c r="B1756" i="11" s="1"/>
  <c r="X376" i="11"/>
  <c r="X437" i="11"/>
  <c r="B437" i="11" s="1"/>
  <c r="X931" i="11"/>
  <c r="B931" i="11" s="1"/>
  <c r="X694" i="11"/>
  <c r="X820" i="11"/>
  <c r="B820" i="11" s="1"/>
  <c r="X874" i="11"/>
  <c r="X1314" i="11"/>
  <c r="B1314" i="11" s="1"/>
  <c r="X1379" i="11"/>
  <c r="B1379" i="11" s="1"/>
  <c r="X1441" i="11"/>
  <c r="AB1441" i="11" s="1"/>
  <c r="X760" i="11"/>
  <c r="B760" i="11" s="1"/>
  <c r="X689" i="11"/>
  <c r="B689" i="11" s="1"/>
  <c r="X811" i="11"/>
  <c r="B811" i="11" s="1"/>
  <c r="X1575" i="11"/>
  <c r="AB1575" i="11" s="1"/>
  <c r="X1439" i="11"/>
  <c r="AB1439" i="11" s="1"/>
  <c r="X1435" i="11"/>
  <c r="AB1435" i="11" s="1"/>
  <c r="X1818" i="11"/>
  <c r="AB1818" i="11" s="1"/>
  <c r="X1374" i="11"/>
  <c r="B1374" i="11" s="1"/>
  <c r="X1936" i="11"/>
  <c r="AB1936" i="11" s="1"/>
  <c r="X313" i="11"/>
  <c r="B313" i="11" s="1"/>
  <c r="X323" i="11"/>
  <c r="B323" i="11" s="1"/>
  <c r="X440" i="11"/>
  <c r="B440" i="11" s="1"/>
  <c r="U505" i="11"/>
  <c r="X693" i="11"/>
  <c r="X813" i="11"/>
  <c r="X930" i="11"/>
  <c r="B930" i="11" s="1"/>
  <c r="X1878" i="11"/>
  <c r="B1878" i="11" s="1"/>
  <c r="X2138" i="11"/>
  <c r="B2138" i="11" s="1"/>
  <c r="X508" i="11"/>
  <c r="B508" i="11" s="1"/>
  <c r="X1195" i="11"/>
  <c r="X1383" i="11"/>
  <c r="X1378" i="11"/>
  <c r="B1378" i="11" s="1"/>
  <c r="X1503" i="11"/>
  <c r="B1503" i="11" s="1"/>
  <c r="X2137" i="11"/>
  <c r="AB2137" i="11" s="1"/>
  <c r="X871" i="11"/>
  <c r="B871" i="11" s="1"/>
  <c r="X1317" i="11"/>
  <c r="B1317" i="11" s="1"/>
  <c r="X2004" i="11"/>
  <c r="B2004" i="11" s="1"/>
  <c r="X2139" i="11"/>
  <c r="B2139" i="11" s="1"/>
  <c r="X383" i="11"/>
  <c r="B383" i="11" s="1"/>
  <c r="X375" i="11"/>
  <c r="B375" i="11" s="1"/>
  <c r="X501" i="11"/>
  <c r="B501" i="11" s="1"/>
  <c r="X1000" i="11"/>
  <c r="B1000" i="11" s="1"/>
  <c r="X1073" i="11"/>
  <c r="X1192" i="11"/>
  <c r="B1192" i="11" s="1"/>
  <c r="X1258" i="11"/>
  <c r="B1258" i="11" s="1"/>
  <c r="X1316" i="11"/>
  <c r="B1316" i="11" s="1"/>
  <c r="X1437" i="11"/>
  <c r="AB1437" i="11" s="1"/>
  <c r="U1695" i="11"/>
  <c r="X1816" i="11"/>
  <c r="B1816" i="11" s="1"/>
  <c r="X2002" i="11"/>
  <c r="B2002" i="11" s="1"/>
  <c r="X998" i="11"/>
  <c r="B998" i="11" s="1"/>
  <c r="X1138" i="11"/>
  <c r="U1878" i="11"/>
  <c r="X1999" i="11"/>
  <c r="B1999" i="11" s="1"/>
  <c r="X196" i="11"/>
  <c r="X935" i="11"/>
  <c r="F1756" i="11"/>
  <c r="F1936" i="11"/>
  <c r="X498" i="11"/>
  <c r="X755" i="11"/>
  <c r="B755" i="11" s="1"/>
  <c r="X940" i="11"/>
  <c r="B940" i="11" s="1"/>
  <c r="X1261" i="11"/>
  <c r="B1261" i="11" s="1"/>
  <c r="X1758" i="11"/>
  <c r="AB1758" i="11" s="1"/>
  <c r="X1938" i="11"/>
  <c r="B1938" i="11" s="1"/>
  <c r="X260" i="11"/>
  <c r="B260" i="11" s="1"/>
  <c r="X443" i="11"/>
  <c r="B443" i="11" s="1"/>
  <c r="X435" i="11"/>
  <c r="X503" i="11"/>
  <c r="X1263" i="11"/>
  <c r="B1263" i="11" s="1"/>
  <c r="X1318" i="11"/>
  <c r="B1318" i="11" s="1"/>
  <c r="X1876" i="11"/>
  <c r="AB1876" i="11" s="1"/>
  <c r="X377" i="11"/>
  <c r="X877" i="11"/>
  <c r="B877" i="11" s="1"/>
  <c r="X875" i="11"/>
  <c r="X997" i="11"/>
  <c r="B997" i="11" s="1"/>
  <c r="X993" i="11"/>
  <c r="B993" i="11" s="1"/>
  <c r="X1136" i="11"/>
  <c r="B1136" i="11" s="1"/>
  <c r="X1257" i="11"/>
  <c r="B1257" i="11" s="1"/>
  <c r="X1436" i="11"/>
  <c r="X1881" i="11"/>
  <c r="AB1881" i="11" s="1"/>
  <c r="U2137" i="11"/>
  <c r="X315" i="11"/>
  <c r="B315" i="11" s="1"/>
  <c r="X436" i="11"/>
  <c r="B436" i="11" s="1"/>
  <c r="X637" i="11"/>
  <c r="B637" i="11" s="1"/>
  <c r="U689" i="11"/>
  <c r="X934" i="11"/>
  <c r="X1505" i="11"/>
  <c r="B1505" i="11" s="1"/>
  <c r="X1636" i="11"/>
  <c r="B1636" i="11" s="1"/>
  <c r="X378" i="11"/>
  <c r="B378" i="11" s="1"/>
  <c r="X373" i="11"/>
  <c r="B373" i="11" s="1"/>
  <c r="X753" i="11"/>
  <c r="X194" i="11"/>
  <c r="X320" i="11"/>
  <c r="B320" i="11" s="1"/>
  <c r="U314" i="11"/>
  <c r="X318" i="11"/>
  <c r="X380" i="11"/>
  <c r="B380" i="11" s="1"/>
  <c r="X817" i="11"/>
  <c r="X812" i="11"/>
  <c r="B812" i="11" s="1"/>
  <c r="X870" i="11"/>
  <c r="B870" i="11" s="1"/>
  <c r="U998" i="11"/>
  <c r="X1259" i="11"/>
  <c r="B1259" i="11" s="1"/>
  <c r="X1321" i="11"/>
  <c r="B1321" i="11" s="1"/>
  <c r="X1315" i="11"/>
  <c r="B1315" i="11" s="1"/>
  <c r="X433" i="11"/>
  <c r="X1508" i="11"/>
  <c r="AB1508" i="11" s="1"/>
  <c r="X259" i="11"/>
  <c r="B259" i="11" s="1"/>
  <c r="U259" i="11"/>
  <c r="X263" i="11"/>
  <c r="U263" i="11"/>
  <c r="U500" i="11"/>
  <c r="X500" i="11"/>
  <c r="U996" i="11"/>
  <c r="X996" i="11"/>
  <c r="X316" i="11"/>
  <c r="B316" i="11" s="1"/>
  <c r="U316" i="11"/>
  <c r="U136" i="11"/>
  <c r="X136" i="11"/>
  <c r="U690" i="11"/>
  <c r="X690" i="11"/>
  <c r="B690" i="11" s="1"/>
  <c r="V873" i="11"/>
  <c r="U873" i="11"/>
  <c r="X873" i="11"/>
  <c r="V499" i="11"/>
  <c r="X815" i="11"/>
  <c r="B815" i="11" s="1"/>
  <c r="U1817" i="11"/>
  <c r="X1817" i="11"/>
  <c r="B1817" i="11" s="1"/>
  <c r="X317" i="11"/>
  <c r="B317" i="11" s="1"/>
  <c r="X754" i="11"/>
  <c r="V1135" i="11"/>
  <c r="X257" i="11"/>
  <c r="B257" i="11" s="1"/>
  <c r="U875" i="11"/>
  <c r="U1135" i="11"/>
  <c r="X1135" i="11"/>
  <c r="X751" i="11"/>
  <c r="B751" i="11" s="1"/>
  <c r="V933" i="11"/>
  <c r="U1877" i="11"/>
  <c r="X1877" i="11"/>
  <c r="B1877" i="11" s="1"/>
  <c r="U933" i="11"/>
  <c r="X933" i="11"/>
  <c r="V1193" i="11"/>
  <c r="X1193" i="11"/>
  <c r="V1443" i="11"/>
  <c r="AB1443" i="11" s="1"/>
  <c r="V1504" i="11"/>
  <c r="X1504" i="11"/>
  <c r="X814" i="11"/>
  <c r="B814" i="11" s="1"/>
  <c r="X692" i="11"/>
  <c r="B692" i="11" s="1"/>
  <c r="X1198" i="11"/>
  <c r="X757" i="11"/>
  <c r="U815" i="11"/>
  <c r="X810" i="11"/>
  <c r="B810" i="11" s="1"/>
  <c r="V996" i="11"/>
  <c r="V1198" i="11"/>
  <c r="V1438" i="11"/>
  <c r="AB1438" i="11" s="1"/>
  <c r="U1638" i="11"/>
  <c r="X1638" i="11"/>
  <c r="B1638" i="11" s="1"/>
  <c r="U1692" i="11"/>
  <c r="X1692" i="11"/>
  <c r="AB1692" i="11" s="1"/>
  <c r="U1759" i="11"/>
  <c r="X1759" i="11"/>
  <c r="AB1759" i="11" s="1"/>
  <c r="U1937" i="11"/>
  <c r="X1937" i="11"/>
  <c r="B1937" i="11" s="1"/>
  <c r="X1375" i="11"/>
  <c r="B1375" i="11" s="1"/>
  <c r="X1440" i="11"/>
  <c r="B1440" i="11" s="1"/>
  <c r="V1502" i="11"/>
  <c r="AB1502" i="11" s="1"/>
  <c r="X1502" i="11"/>
  <c r="X1694" i="11"/>
  <c r="B1694" i="11" s="1"/>
  <c r="F1694" i="11"/>
  <c r="U1819" i="11"/>
  <c r="X1819" i="11"/>
  <c r="B1819" i="11" s="1"/>
  <c r="V1436" i="11"/>
  <c r="AB1436" i="11" s="1"/>
  <c r="U1879" i="11"/>
  <c r="X1879" i="11"/>
  <c r="B1879" i="11" s="1"/>
  <c r="U1693" i="11"/>
  <c r="X1693" i="11"/>
  <c r="B1693" i="11" s="1"/>
  <c r="U1939" i="11"/>
  <c r="X1939" i="11"/>
  <c r="B1939" i="11" s="1"/>
  <c r="U1755" i="11"/>
  <c r="X1755" i="11"/>
  <c r="B1755" i="11" s="1"/>
  <c r="V1073" i="11"/>
  <c r="V1434" i="11"/>
  <c r="AB1434" i="11" s="1"/>
  <c r="X1434" i="11"/>
  <c r="U1815" i="11"/>
  <c r="X1815" i="11"/>
  <c r="B1815" i="11" s="1"/>
  <c r="X1443" i="11"/>
  <c r="X1438" i="11"/>
  <c r="U1875" i="11"/>
  <c r="X1875" i="11"/>
  <c r="B1875" i="11" s="1"/>
  <c r="X1381" i="11"/>
  <c r="B1381" i="11" s="1"/>
  <c r="X1377" i="11"/>
  <c r="B1377" i="11" s="1"/>
  <c r="X1320" i="11"/>
  <c r="B1320" i="11" s="1"/>
  <c r="X1319" i="11"/>
  <c r="B1319" i="11" s="1"/>
  <c r="V1506" i="11"/>
  <c r="AB1506" i="11" s="1"/>
  <c r="X1506" i="11"/>
  <c r="X1500" i="11"/>
  <c r="AB1500" i="11" s="1"/>
  <c r="X1499" i="11"/>
  <c r="B1499" i="11" s="1"/>
  <c r="U1757" i="11"/>
  <c r="X1757" i="11"/>
  <c r="B1757" i="11" s="1"/>
  <c r="X1935" i="11"/>
  <c r="B1935" i="11" s="1"/>
  <c r="X2000" i="11"/>
  <c r="AB2000" i="11" s="1"/>
  <c r="X1998" i="11"/>
  <c r="B1998" i="11" s="1"/>
  <c r="X256" i="11"/>
  <c r="B256" i="11" s="1"/>
  <c r="X254" i="11"/>
  <c r="B254" i="11" s="1"/>
  <c r="X192" i="11"/>
  <c r="X191" i="11"/>
  <c r="X189" i="11"/>
  <c r="V189" i="11"/>
  <c r="X132" i="11"/>
  <c r="X134" i="11"/>
  <c r="AD1437" i="11" l="1"/>
  <c r="AE1437" i="11" s="1"/>
  <c r="AD1439" i="11"/>
  <c r="AE1439" i="11" s="1"/>
  <c r="AD1441" i="11"/>
  <c r="AE1441" i="11" s="1"/>
  <c r="AD1575" i="11"/>
  <c r="AE1575" i="11" s="1"/>
  <c r="AD1508" i="11"/>
  <c r="AE1508" i="11" s="1"/>
  <c r="AD1500" i="11"/>
  <c r="AE1500" i="11" s="1"/>
  <c r="AD1435" i="11"/>
  <c r="AE1435" i="11" s="1"/>
  <c r="AD1485" i="11"/>
  <c r="AE1485" i="11" s="1"/>
  <c r="AD1455" i="11"/>
  <c r="AE1455" i="11" s="1"/>
  <c r="AD1479" i="11"/>
  <c r="AE1479" i="11" s="1"/>
  <c r="AB1505" i="11"/>
  <c r="AD1421" i="11"/>
  <c r="AE1421" i="11" s="1"/>
  <c r="AD1483" i="11"/>
  <c r="AE1483" i="11" s="1"/>
  <c r="AD1457" i="11"/>
  <c r="AE1457" i="11" s="1"/>
  <c r="AD1415" i="11"/>
  <c r="AE1415" i="11" s="1"/>
  <c r="AD1462" i="11"/>
  <c r="AE1462" i="11" s="1"/>
  <c r="AD1492" i="11"/>
  <c r="AE1492" i="11" s="1"/>
  <c r="AD1456" i="11"/>
  <c r="AE1456" i="11" s="1"/>
  <c r="AD1403" i="11"/>
  <c r="AE1403" i="11" s="1"/>
  <c r="AD1453" i="11"/>
  <c r="AE1453" i="11" s="1"/>
  <c r="AD1463" i="11"/>
  <c r="AE1463" i="11" s="1"/>
  <c r="AD1399" i="11"/>
  <c r="AE1399" i="11" s="1"/>
  <c r="AD1458" i="11"/>
  <c r="AE1458" i="11" s="1"/>
  <c r="AD1460" i="11"/>
  <c r="AE1460" i="11" s="1"/>
  <c r="AD1386" i="11"/>
  <c r="AE1386" i="11" s="1"/>
  <c r="AD1423" i="11"/>
  <c r="AE1423" i="11" s="1"/>
  <c r="AD1401" i="11"/>
  <c r="AE1401" i="11" s="1"/>
  <c r="AD1420" i="11"/>
  <c r="AE1420" i="11" s="1"/>
  <c r="AD1397" i="11"/>
  <c r="AE1397" i="11" s="1"/>
  <c r="AD1417" i="11"/>
  <c r="AE1417" i="11" s="1"/>
  <c r="AD1413" i="11"/>
  <c r="AE1413" i="11" s="1"/>
  <c r="AD1436" i="11"/>
  <c r="AE1436" i="11" s="1"/>
  <c r="AD1419" i="11"/>
  <c r="AE1419" i="11" s="1"/>
  <c r="AD1418" i="11"/>
  <c r="AE1418" i="11" s="1"/>
  <c r="AD1394" i="11"/>
  <c r="AE1394" i="11" s="1"/>
  <c r="AD1402" i="11"/>
  <c r="AE1402" i="11" s="1"/>
  <c r="AB1440" i="11"/>
  <c r="AD1434" i="11"/>
  <c r="AE1434" i="11" s="1"/>
  <c r="AD1400" i="11"/>
  <c r="AE1400" i="11" s="1"/>
  <c r="AB1501" i="11"/>
  <c r="AD1395" i="11"/>
  <c r="AE1395" i="11" s="1"/>
  <c r="AD1487" i="11"/>
  <c r="AE1487" i="11" s="1"/>
  <c r="AD1578" i="11"/>
  <c r="AE1578" i="11" s="1"/>
  <c r="AD1506" i="11"/>
  <c r="AE1506" i="11" s="1"/>
  <c r="AB1504" i="11"/>
  <c r="AD1396" i="11"/>
  <c r="AE1396" i="11" s="1"/>
  <c r="AB1503" i="11"/>
  <c r="AD1502" i="11"/>
  <c r="AE1502" i="11" s="1"/>
  <c r="AD1443" i="11"/>
  <c r="AE1443" i="11" s="1"/>
  <c r="AB1499" i="11"/>
  <c r="AD1471" i="11"/>
  <c r="AE1471" i="11" s="1"/>
  <c r="AD1484" i="11"/>
  <c r="AE1484" i="11" s="1"/>
  <c r="AD1438" i="11"/>
  <c r="AE1438" i="11" s="1"/>
  <c r="AD1426" i="11"/>
  <c r="AE1426" i="11" s="1"/>
  <c r="AD1491" i="11"/>
  <c r="AE1491" i="11" s="1"/>
  <c r="AD1480" i="11"/>
  <c r="AE1480" i="11" s="1"/>
  <c r="AD1591" i="11"/>
  <c r="AE1591" i="11" s="1"/>
  <c r="AD1486" i="11"/>
  <c r="AE1486" i="11" s="1"/>
  <c r="AD1511" i="11"/>
  <c r="AE1511" i="11" s="1"/>
  <c r="AD1406" i="11"/>
  <c r="AE1406" i="11" s="1"/>
  <c r="AB2263" i="11"/>
  <c r="AD1538" i="11"/>
  <c r="AE1538" i="11" s="1"/>
  <c r="AD1482" i="11"/>
  <c r="AE1482" i="11" s="1"/>
  <c r="AD1488" i="11"/>
  <c r="AE1488" i="11" s="1"/>
  <c r="AD1461" i="11"/>
  <c r="AE1461" i="11" s="1"/>
  <c r="AD1601" i="11"/>
  <c r="AE1601" i="11" s="1"/>
  <c r="AD1614" i="11"/>
  <c r="AE1614" i="11" s="1"/>
  <c r="AD1758" i="11"/>
  <c r="AE1758" i="11" s="1"/>
  <c r="AD1759" i="11"/>
  <c r="AE1759" i="11" s="1"/>
  <c r="AD2316" i="11"/>
  <c r="AE2316" i="11" s="1"/>
  <c r="AD2137" i="11"/>
  <c r="AE2137" i="11" s="1"/>
  <c r="AD2323" i="11"/>
  <c r="AE2323" i="11" s="1"/>
  <c r="AD2000" i="11"/>
  <c r="AE2000" i="11" s="1"/>
  <c r="AD1936" i="11"/>
  <c r="AD2317" i="11"/>
  <c r="AE2317" i="11" s="1"/>
  <c r="AD1692" i="11"/>
  <c r="AE1692" i="11" s="1"/>
  <c r="AD2319" i="11"/>
  <c r="AE2319" i="11" s="1"/>
  <c r="AD1876" i="11"/>
  <c r="AE1876" i="11" s="1"/>
  <c r="AD1881" i="11"/>
  <c r="AE1881" i="11" s="1"/>
  <c r="AD1818" i="11"/>
  <c r="AE1818" i="11" s="1"/>
  <c r="AD2199" i="11"/>
  <c r="AE2199" i="11" s="1"/>
  <c r="AD2379" i="11"/>
  <c r="AE2379" i="11" s="1"/>
  <c r="AB1941" i="11"/>
  <c r="AB2321" i="11"/>
  <c r="AB1878" i="11"/>
  <c r="AB1757" i="11"/>
  <c r="AD1621" i="11"/>
  <c r="AE1621" i="11" s="1"/>
  <c r="AB1815" i="11"/>
  <c r="AB1755" i="11"/>
  <c r="AB2383" i="11"/>
  <c r="AB2381" i="11"/>
  <c r="AB1821" i="11"/>
  <c r="AB1937" i="11"/>
  <c r="AB2324" i="11"/>
  <c r="AB1761" i="11"/>
  <c r="AB2320" i="11"/>
  <c r="AB2318" i="11"/>
  <c r="AB1817" i="11"/>
  <c r="AB1939" i="11"/>
  <c r="AB2322" i="11"/>
  <c r="AB2198" i="11"/>
  <c r="AD2259" i="11"/>
  <c r="AE2259" i="11" s="1"/>
  <c r="AB2196" i="11"/>
  <c r="AB1698" i="11"/>
  <c r="AB1694" i="11"/>
  <c r="AB1819" i="11"/>
  <c r="AB1635" i="11"/>
  <c r="AB2002" i="11"/>
  <c r="AB2377" i="11"/>
  <c r="AB1696" i="11"/>
  <c r="AB1816" i="11"/>
  <c r="AB1638" i="11"/>
  <c r="AB1879" i="11"/>
  <c r="AB2380" i="11"/>
  <c r="AB1693" i="11"/>
  <c r="AB2376" i="11"/>
  <c r="AB2261" i="11"/>
  <c r="AB2194" i="11"/>
  <c r="AB1636" i="11"/>
  <c r="AB2378" i="11"/>
  <c r="AB2262" i="11"/>
  <c r="AD1637" i="11"/>
  <c r="AE1637" i="11" s="1"/>
  <c r="AB1999" i="11"/>
  <c r="AB2382" i="11"/>
  <c r="AB2195" i="11"/>
  <c r="AB2264" i="11"/>
  <c r="AB2139" i="11"/>
  <c r="AB1998" i="11"/>
  <c r="AB2138" i="11"/>
  <c r="AB1938" i="11"/>
  <c r="AB2260" i="11"/>
  <c r="AB1756" i="11"/>
  <c r="AB2197" i="11"/>
  <c r="AB2004" i="11"/>
  <c r="AD2263" i="11"/>
  <c r="AE2263" i="11" s="1"/>
  <c r="AB1935" i="11"/>
  <c r="AB2384" i="11"/>
  <c r="AB2001" i="11"/>
  <c r="AB1875" i="11"/>
  <c r="AB1877" i="11"/>
  <c r="AB1695" i="11"/>
  <c r="AD2502" i="11"/>
  <c r="AE2502" i="11" s="1"/>
  <c r="AD2440" i="11"/>
  <c r="AE2440" i="11" s="1"/>
  <c r="AD2438" i="11"/>
  <c r="AE2438" i="11" s="1"/>
  <c r="AD2503" i="11"/>
  <c r="AE2503" i="11" s="1"/>
  <c r="AD2508" i="11"/>
  <c r="AE2508" i="11" s="1"/>
  <c r="AD2441" i="11"/>
  <c r="AE2441" i="11" s="1"/>
  <c r="AD2504" i="11"/>
  <c r="AE2504" i="11" s="1"/>
  <c r="AD2501" i="11"/>
  <c r="AE2501" i="11" s="1"/>
  <c r="AD2436" i="11"/>
  <c r="AE2436" i="11" s="1"/>
  <c r="AD2443" i="11"/>
  <c r="AE2443" i="11" s="1"/>
  <c r="AD2506" i="11"/>
  <c r="AE2506" i="11" s="1"/>
  <c r="AD2859" i="11"/>
  <c r="AE2859" i="11" s="1"/>
  <c r="AD2777" i="11"/>
  <c r="AE2777" i="11" s="1"/>
  <c r="AD2819" i="11"/>
  <c r="AE2819" i="11" s="1"/>
  <c r="AD2942" i="11"/>
  <c r="AE2942" i="11" s="1"/>
  <c r="AD2780" i="11"/>
  <c r="AE2780" i="11" s="1"/>
  <c r="AD2880" i="11"/>
  <c r="AE2880" i="11" s="1"/>
  <c r="AD2723" i="11"/>
  <c r="AE2723" i="11" s="1"/>
  <c r="AD2580" i="11"/>
  <c r="AE2580" i="11" s="1"/>
  <c r="AD2958" i="11"/>
  <c r="AE2958" i="11" s="1"/>
  <c r="AD2941" i="11"/>
  <c r="AE2941" i="11" s="1"/>
  <c r="AD2758" i="11"/>
  <c r="AE2758" i="11" s="1"/>
  <c r="AD2823" i="11"/>
  <c r="AE2823" i="11" s="1"/>
  <c r="AD2620" i="11"/>
  <c r="AE2620" i="11" s="1"/>
  <c r="AB2444" i="11"/>
  <c r="AD2826" i="11"/>
  <c r="AE2826" i="11" s="1"/>
  <c r="AD2889" i="11"/>
  <c r="AE2889" i="11" s="1"/>
  <c r="AD2595" i="11"/>
  <c r="AE2595" i="11" s="1"/>
  <c r="AD2797" i="11"/>
  <c r="AE2797" i="11" s="1"/>
  <c r="AD2983" i="11"/>
  <c r="AE2983" i="11" s="1"/>
  <c r="AD2760" i="11"/>
  <c r="AE2760" i="11" s="1"/>
  <c r="AD2644" i="11"/>
  <c r="AE2644" i="11" s="1"/>
  <c r="AD2619" i="11"/>
  <c r="AE2619" i="11" s="1"/>
  <c r="AD2922" i="11"/>
  <c r="AE2922" i="11" s="1"/>
  <c r="AD2603" i="11"/>
  <c r="AE2603" i="11" s="1"/>
  <c r="AD2919" i="11"/>
  <c r="AE2919" i="11" s="1"/>
  <c r="AD2663" i="11"/>
  <c r="AE2663" i="11" s="1"/>
  <c r="AD2659" i="11"/>
  <c r="AE2659" i="11" s="1"/>
  <c r="AB2509" i="11"/>
  <c r="AD2857" i="11"/>
  <c r="AE2857" i="11" s="1"/>
  <c r="AD2706" i="11"/>
  <c r="AE2706" i="11" s="1"/>
  <c r="AD2697" i="11"/>
  <c r="AE2697" i="11" s="1"/>
  <c r="AD2962" i="11"/>
  <c r="AE2962" i="11" s="1"/>
  <c r="AD2849" i="11"/>
  <c r="AE2849" i="11" s="1"/>
  <c r="AD2897" i="11"/>
  <c r="AE2897" i="11" s="1"/>
  <c r="AD2718" i="11"/>
  <c r="AE2718" i="11" s="1"/>
  <c r="AD2581" i="11"/>
  <c r="AE2581" i="11" s="1"/>
  <c r="AD2895" i="11"/>
  <c r="AE2895" i="11" s="1"/>
  <c r="AD2695" i="11"/>
  <c r="AE2695" i="11" s="1"/>
  <c r="AD2860" i="11"/>
  <c r="AE2860" i="11" s="1"/>
  <c r="AD2781" i="11"/>
  <c r="AE2781" i="11" s="1"/>
  <c r="AD2946" i="11"/>
  <c r="AE2946" i="11" s="1"/>
  <c r="AD2738" i="11"/>
  <c r="AE2738" i="11" s="1"/>
  <c r="AD2699" i="11"/>
  <c r="AE2699" i="11" s="1"/>
  <c r="AD2735" i="11"/>
  <c r="AE2735" i="11" s="1"/>
  <c r="AD2917" i="11"/>
  <c r="AE2917" i="11" s="1"/>
  <c r="AD2802" i="11"/>
  <c r="AE2802" i="11" s="1"/>
  <c r="AD2799" i="11"/>
  <c r="AE2799" i="11" s="1"/>
  <c r="AD2809" i="11"/>
  <c r="AE2809" i="11" s="1"/>
  <c r="AD2947" i="11"/>
  <c r="AE2947" i="11" s="1"/>
  <c r="AD2736" i="11"/>
  <c r="AE2736" i="11" s="1"/>
  <c r="AD2959" i="11"/>
  <c r="AE2959" i="11" s="1"/>
  <c r="AD2724" i="11"/>
  <c r="AE2724" i="11" s="1"/>
  <c r="AD2898" i="11"/>
  <c r="AE2898" i="11" s="1"/>
  <c r="AD2863" i="11"/>
  <c r="AE2863" i="11" s="1"/>
  <c r="AD2658" i="11"/>
  <c r="AE2658" i="11" s="1"/>
  <c r="AD2746" i="11"/>
  <c r="AE2746" i="11" s="1"/>
  <c r="AD2927" i="11"/>
  <c r="AE2927" i="11" s="1"/>
  <c r="AD2766" i="11"/>
  <c r="AE2766" i="11" s="1"/>
  <c r="AD2909" i="11"/>
  <c r="AE2909" i="11" s="1"/>
  <c r="AD2920" i="11"/>
  <c r="AE2920" i="11" s="1"/>
  <c r="AD2886" i="11"/>
  <c r="AE2886" i="11" s="1"/>
  <c r="AD2961" i="11"/>
  <c r="AE2961" i="11" s="1"/>
  <c r="AD2926" i="11"/>
  <c r="AE2926" i="11" s="1"/>
  <c r="AD2703" i="11"/>
  <c r="AE2703" i="11" s="1"/>
  <c r="AD2827" i="11"/>
  <c r="AE2827" i="11" s="1"/>
  <c r="AD2720" i="11"/>
  <c r="AE2720" i="11" s="1"/>
  <c r="AD2836" i="11"/>
  <c r="AE2836" i="11" s="1"/>
  <c r="AD2896" i="11"/>
  <c r="AE2896" i="11" s="1"/>
  <c r="AD2820" i="11"/>
  <c r="AE2820" i="11" s="1"/>
  <c r="AD2846" i="11"/>
  <c r="AE2846" i="11" s="1"/>
  <c r="AD2957" i="11"/>
  <c r="AE2957" i="11" s="1"/>
  <c r="AD2815" i="11"/>
  <c r="AE2815" i="11" s="1"/>
  <c r="AD2839" i="11"/>
  <c r="AE2839" i="11" s="1"/>
  <c r="AD2918" i="11"/>
  <c r="AE2918" i="11" s="1"/>
  <c r="AD2855" i="11"/>
  <c r="AE2855" i="11" s="1"/>
  <c r="AD2801" i="11"/>
  <c r="AE2801" i="11" s="1"/>
  <c r="AD2798" i="11"/>
  <c r="AE2798" i="11" s="1"/>
  <c r="AD2972" i="11"/>
  <c r="AE2972" i="11" s="1"/>
  <c r="AD2776" i="11"/>
  <c r="AE2776" i="11" s="1"/>
  <c r="AD2899" i="11"/>
  <c r="AE2899" i="11" s="1"/>
  <c r="AD2916" i="11"/>
  <c r="AE2916" i="11" s="1"/>
  <c r="AD2737" i="11"/>
  <c r="AE2737" i="11" s="1"/>
  <c r="AD2656" i="11"/>
  <c r="AE2656" i="11" s="1"/>
  <c r="AD2817" i="11"/>
  <c r="AE2817" i="11" s="1"/>
  <c r="AD2940" i="11"/>
  <c r="AE2940" i="11" s="1"/>
  <c r="AD2646" i="11"/>
  <c r="AE2646" i="11" s="1"/>
  <c r="AD2960" i="11"/>
  <c r="AE2960" i="11" s="1"/>
  <c r="AD2969" i="11"/>
  <c r="AE2969" i="11" s="1"/>
  <c r="AD2907" i="11"/>
  <c r="AE2907" i="11" s="1"/>
  <c r="AD2986" i="11"/>
  <c r="AE2986" i="11" s="1"/>
  <c r="AD2679" i="11"/>
  <c r="AE2679" i="11" s="1"/>
  <c r="AD2597" i="11"/>
  <c r="AE2597" i="11" s="1"/>
  <c r="AD2640" i="11"/>
  <c r="AE2640" i="11" s="1"/>
  <c r="AD2767" i="11"/>
  <c r="AE2767" i="11" s="1"/>
  <c r="AD2915" i="11"/>
  <c r="AE2915" i="11" s="1"/>
  <c r="AD2803" i="11"/>
  <c r="AE2803" i="11" s="1"/>
  <c r="AD2980" i="11"/>
  <c r="AE2980" i="11" s="1"/>
  <c r="AD2696" i="11"/>
  <c r="AE2696" i="11" s="1"/>
  <c r="AD2843" i="11"/>
  <c r="AE2843" i="11" s="1"/>
  <c r="AD2906" i="11"/>
  <c r="AE2906" i="11" s="1"/>
  <c r="AD2838" i="11"/>
  <c r="AE2838" i="11" s="1"/>
  <c r="AD2887" i="11"/>
  <c r="AE2887" i="11" s="1"/>
  <c r="AD2861" i="11"/>
  <c r="AE2861" i="11" s="1"/>
  <c r="AD2943" i="11"/>
  <c r="AE2943" i="11" s="1"/>
  <c r="AD2818" i="11"/>
  <c r="AE2818" i="11" s="1"/>
  <c r="AD2800" i="11"/>
  <c r="AE2800" i="11" s="1"/>
  <c r="AD2921" i="11"/>
  <c r="AE2921" i="11" s="1"/>
  <c r="AD2982" i="11"/>
  <c r="AE2982" i="11" s="1"/>
  <c r="AD2787" i="11"/>
  <c r="AE2787" i="11" s="1"/>
  <c r="AD2700" i="11"/>
  <c r="AE2700" i="11" s="1"/>
  <c r="AD2837" i="11"/>
  <c r="AE2837" i="11" s="1"/>
  <c r="AB2442" i="11"/>
  <c r="AB2507" i="11"/>
  <c r="AD2704" i="11"/>
  <c r="AE2704" i="11" s="1"/>
  <c r="AD2955" i="11"/>
  <c r="AE2955" i="11" s="1"/>
  <c r="AD2623" i="11"/>
  <c r="AE2623" i="11" s="1"/>
  <c r="AD2639" i="11"/>
  <c r="AE2639" i="11" s="1"/>
  <c r="AD2862" i="11"/>
  <c r="AE2862" i="11" s="1"/>
  <c r="AD2901" i="11"/>
  <c r="AE2901" i="11" s="1"/>
  <c r="AD2761" i="11"/>
  <c r="AE2761" i="11" s="1"/>
  <c r="AD2879" i="11"/>
  <c r="AE2879" i="11" s="1"/>
  <c r="AD2643" i="11"/>
  <c r="AE2643" i="11" s="1"/>
  <c r="AD2677" i="11"/>
  <c r="AE2677" i="11" s="1"/>
  <c r="AD2963" i="11"/>
  <c r="AE2963" i="11" s="1"/>
  <c r="AD2856" i="11"/>
  <c r="AE2856" i="11" s="1"/>
  <c r="AB2505" i="11"/>
  <c r="AD2877" i="11"/>
  <c r="AE2877" i="11" s="1"/>
  <c r="AD2949" i="11"/>
  <c r="AE2949" i="11" s="1"/>
  <c r="AB2439" i="11"/>
  <c r="AD2763" i="11"/>
  <c r="AE2763" i="11" s="1"/>
  <c r="AD2657" i="11"/>
  <c r="AE2657" i="11" s="1"/>
  <c r="AD2956" i="11"/>
  <c r="AE2956" i="11" s="1"/>
  <c r="AD2795" i="11"/>
  <c r="AE2795" i="11" s="1"/>
  <c r="AD2596" i="11"/>
  <c r="AE2596" i="11" s="1"/>
  <c r="AD2876" i="11"/>
  <c r="AE2876" i="11" s="1"/>
  <c r="AD2739" i="11"/>
  <c r="AE2739" i="11" s="1"/>
  <c r="AD2655" i="11"/>
  <c r="AE2655" i="11" s="1"/>
  <c r="AD2938" i="11"/>
  <c r="AE2938" i="11" s="1"/>
  <c r="AD2717" i="11"/>
  <c r="AE2717" i="11" s="1"/>
  <c r="AD2970" i="11"/>
  <c r="AE2970" i="11" s="1"/>
  <c r="AD2936" i="11"/>
  <c r="AE2936" i="11" s="1"/>
  <c r="AD2929" i="11"/>
  <c r="AE2929" i="11" s="1"/>
  <c r="AB2437" i="11"/>
  <c r="AD2796" i="11"/>
  <c r="AE2796" i="11" s="1"/>
  <c r="AD2719" i="11"/>
  <c r="AE2719" i="11" s="1"/>
  <c r="AD2867" i="11"/>
  <c r="AE2867" i="11" s="1"/>
  <c r="AD2882" i="11"/>
  <c r="AE2882" i="11" s="1"/>
  <c r="AD2680" i="11"/>
  <c r="AE2680" i="11" s="1"/>
  <c r="AD2985" i="11"/>
  <c r="AE2985" i="11" s="1"/>
  <c r="AD2747" i="11"/>
  <c r="AE2747" i="11" s="1"/>
  <c r="AD2749" i="11"/>
  <c r="AE2749" i="11" s="1"/>
  <c r="AD2778" i="11"/>
  <c r="AE2778" i="11" s="1"/>
  <c r="AD2923" i="11"/>
  <c r="AE2923" i="11" s="1"/>
  <c r="AD2881" i="11"/>
  <c r="AE2881" i="11" s="1"/>
  <c r="AD2759" i="11"/>
  <c r="AE2759" i="11" s="1"/>
  <c r="AD2883" i="11"/>
  <c r="AE2883" i="11" s="1"/>
  <c r="AD2848" i="11"/>
  <c r="AE2848" i="11" s="1"/>
  <c r="AD2783" i="11"/>
  <c r="AE2783" i="11" s="1"/>
  <c r="AD2984" i="11"/>
  <c r="AE2984" i="11" s="1"/>
  <c r="AD2789" i="11"/>
  <c r="AE2789" i="11" s="1"/>
  <c r="AD2902" i="11"/>
  <c r="AE2902" i="11" s="1"/>
  <c r="AD2937" i="11"/>
  <c r="AE2937" i="11" s="1"/>
  <c r="AD2583" i="11"/>
  <c r="AE2583" i="11" s="1"/>
  <c r="AD2981" i="11"/>
  <c r="AE2981" i="11" s="1"/>
  <c r="AD2807" i="11"/>
  <c r="AE2807" i="11" s="1"/>
  <c r="AD2869" i="11"/>
  <c r="AE2869" i="11" s="1"/>
  <c r="AD2835" i="11"/>
  <c r="AE2835" i="11" s="1"/>
  <c r="AD2978" i="11"/>
  <c r="AE2978" i="11" s="1"/>
  <c r="AD2769" i="11"/>
  <c r="AE2769" i="11" s="1"/>
  <c r="AD2900" i="11"/>
  <c r="AE2900" i="11" s="1"/>
  <c r="AD2698" i="11"/>
  <c r="AE2698" i="11" s="1"/>
  <c r="AD2660" i="11"/>
  <c r="AE2660" i="11" s="1"/>
  <c r="AD2903" i="11"/>
  <c r="AE2903" i="11" s="1"/>
  <c r="AD2626" i="11"/>
  <c r="AE2626" i="11" s="1"/>
  <c r="AD2779" i="11"/>
  <c r="AE2779" i="11" s="1"/>
  <c r="AD2979" i="11"/>
  <c r="AE2979" i="11" s="1"/>
  <c r="AD2624" i="11"/>
  <c r="AE2624" i="11" s="1"/>
  <c r="AD2666" i="11"/>
  <c r="AE2666" i="11" s="1"/>
  <c r="AD2806" i="11"/>
  <c r="AE2806" i="11" s="1"/>
  <c r="B2504" i="11"/>
  <c r="B2509" i="11"/>
  <c r="B2503" i="11"/>
  <c r="B2502" i="11"/>
  <c r="B2508" i="11"/>
  <c r="B2507" i="11"/>
  <c r="B2501" i="11"/>
  <c r="B2505" i="11"/>
  <c r="B2506" i="11"/>
  <c r="B2436" i="11"/>
  <c r="B2441" i="11"/>
  <c r="B2439" i="11"/>
  <c r="B2440" i="11"/>
  <c r="B2438" i="11"/>
  <c r="B2437" i="11"/>
  <c r="B2443" i="11"/>
  <c r="B2442" i="11"/>
  <c r="B2380" i="11"/>
  <c r="B2378" i="11"/>
  <c r="B2379" i="11"/>
  <c r="B2383" i="11"/>
  <c r="B2384" i="11"/>
  <c r="B2377" i="11"/>
  <c r="B2381" i="11"/>
  <c r="B2319" i="11"/>
  <c r="B2324" i="11"/>
  <c r="B2317" i="11"/>
  <c r="B2323" i="11"/>
  <c r="B2322" i="11"/>
  <c r="B2316" i="11"/>
  <c r="B2320" i="11"/>
  <c r="B2321" i="11"/>
  <c r="B2318" i="11"/>
  <c r="B2260" i="11"/>
  <c r="B2263" i="11"/>
  <c r="B2261" i="11"/>
  <c r="B2259" i="11"/>
  <c r="B2264" i="11"/>
  <c r="B2196" i="11"/>
  <c r="B2194" i="11"/>
  <c r="B2199" i="11"/>
  <c r="B2197" i="11"/>
  <c r="B2195" i="11"/>
  <c r="B2198" i="11"/>
  <c r="B2137" i="11"/>
  <c r="B2000" i="11"/>
  <c r="B1941" i="11"/>
  <c r="B1936" i="11"/>
  <c r="B1876" i="11"/>
  <c r="B1881" i="11"/>
  <c r="B1818" i="11"/>
  <c r="B1821" i="11"/>
  <c r="B1759" i="11"/>
  <c r="B1758" i="11"/>
  <c r="B1761" i="11"/>
  <c r="B1692" i="11"/>
  <c r="B1698" i="11"/>
  <c r="B1696" i="11"/>
  <c r="B1695" i="11"/>
  <c r="AD3004" i="11"/>
  <c r="AE3004" i="11" s="1"/>
  <c r="AD2999" i="11"/>
  <c r="AE2999" i="11" s="1"/>
  <c r="AD2992" i="11"/>
  <c r="AE2992" i="11" s="1"/>
  <c r="AD2989" i="11"/>
  <c r="AE2989" i="11" s="1"/>
  <c r="AD3003" i="11"/>
  <c r="AE3003" i="11" s="1"/>
  <c r="B1635" i="11"/>
  <c r="B1575" i="11"/>
  <c r="B1506" i="11"/>
  <c r="B1508" i="11"/>
  <c r="B1502" i="11"/>
  <c r="B1504" i="11"/>
  <c r="B1500" i="11"/>
  <c r="B1501" i="11"/>
  <c r="B1443" i="11"/>
  <c r="B1438" i="11"/>
  <c r="B1436" i="11"/>
  <c r="B1434" i="11"/>
  <c r="B1439" i="11"/>
  <c r="B1435" i="11"/>
  <c r="B1441" i="11"/>
  <c r="B1437" i="11"/>
  <c r="B1376" i="11"/>
  <c r="B1380" i="11"/>
  <c r="B1383" i="11"/>
  <c r="B1193" i="11"/>
  <c r="B1195" i="11"/>
  <c r="B1198" i="11"/>
  <c r="B1138" i="11"/>
  <c r="B1135" i="11"/>
  <c r="B1073" i="11"/>
  <c r="B996" i="11"/>
  <c r="B994" i="11"/>
  <c r="B1003" i="11"/>
  <c r="B995" i="11"/>
  <c r="B933" i="11"/>
  <c r="B935" i="11"/>
  <c r="B932" i="11"/>
  <c r="B934" i="11"/>
  <c r="B937" i="11"/>
  <c r="B873" i="11"/>
  <c r="B872" i="11"/>
  <c r="B874" i="11"/>
  <c r="B875" i="11"/>
  <c r="B880" i="11"/>
  <c r="B813" i="11"/>
  <c r="B817" i="11"/>
  <c r="B752" i="11"/>
  <c r="B754" i="11"/>
  <c r="B757" i="11"/>
  <c r="B753" i="11"/>
  <c r="B693" i="11"/>
  <c r="B694" i="11"/>
  <c r="B499" i="11"/>
  <c r="B632" i="11"/>
  <c r="B189" i="11"/>
  <c r="B194" i="11"/>
  <c r="B434" i="11"/>
  <c r="B435" i="11"/>
  <c r="B433" i="11"/>
  <c r="B505" i="11"/>
  <c r="B377" i="11"/>
  <c r="B376" i="11"/>
  <c r="B134" i="11"/>
  <c r="B191" i="11"/>
  <c r="B502" i="11"/>
  <c r="B192" i="11"/>
  <c r="B503" i="11"/>
  <c r="B132" i="11"/>
  <c r="B374" i="11"/>
  <c r="B500" i="11"/>
  <c r="B318" i="11"/>
  <c r="B196" i="11"/>
  <c r="B136" i="11"/>
  <c r="B498" i="11"/>
  <c r="B193" i="11"/>
  <c r="B263" i="11"/>
  <c r="L101" i="2"/>
  <c r="B102" i="2"/>
  <c r="B101" i="2"/>
  <c r="G100" i="2" a="1"/>
  <c r="G100" i="2" s="1"/>
  <c r="G98" i="2" a="1"/>
  <c r="G98" i="2" s="1"/>
  <c r="L114" i="2"/>
  <c r="L115" i="2"/>
  <c r="L116" i="2"/>
  <c r="L118" i="2"/>
  <c r="L110" i="2"/>
  <c r="L109" i="2"/>
  <c r="L105" i="2"/>
  <c r="L106" i="2"/>
  <c r="L107" i="2"/>
  <c r="L102" i="2"/>
  <c r="L93" i="2"/>
  <c r="L94" i="2"/>
  <c r="L95" i="2"/>
  <c r="L96" i="2"/>
  <c r="L97" i="2"/>
  <c r="L98" i="2"/>
  <c r="L99" i="2"/>
  <c r="L100" i="2"/>
  <c r="L78" i="2"/>
  <c r="L79" i="2"/>
  <c r="L80" i="2"/>
  <c r="L81" i="2"/>
  <c r="L82" i="2"/>
  <c r="L83" i="2"/>
  <c r="L77" i="2"/>
  <c r="K114" i="2"/>
  <c r="K115" i="2"/>
  <c r="K116" i="2"/>
  <c r="K118" i="2"/>
  <c r="K110" i="2"/>
  <c r="K109" i="2"/>
  <c r="K105" i="2"/>
  <c r="K106" i="2"/>
  <c r="K107" i="2"/>
  <c r="K83" i="2"/>
  <c r="K82" i="2"/>
  <c r="K73" i="2"/>
  <c r="K72" i="2"/>
  <c r="B118" i="2"/>
  <c r="B114" i="2"/>
  <c r="B115" i="2"/>
  <c r="B116" i="2"/>
  <c r="B110" i="2"/>
  <c r="B109" i="2"/>
  <c r="B105" i="2"/>
  <c r="B106" i="2"/>
  <c r="B107" i="2"/>
  <c r="B93" i="2"/>
  <c r="B94" i="2"/>
  <c r="B95" i="2"/>
  <c r="B96" i="2"/>
  <c r="B97" i="2"/>
  <c r="B98" i="2"/>
  <c r="B99" i="2"/>
  <c r="B100" i="2"/>
  <c r="B77" i="2"/>
  <c r="B78" i="2"/>
  <c r="B79" i="2"/>
  <c r="B80" i="2"/>
  <c r="B81" i="2"/>
  <c r="B82" i="2"/>
  <c r="B83" i="2"/>
  <c r="B84" i="2"/>
  <c r="B85" i="2"/>
  <c r="B86" i="2"/>
  <c r="B87" i="2"/>
  <c r="B73" i="2"/>
  <c r="B72" i="2"/>
  <c r="AB72" i="2"/>
  <c r="AC72" i="2"/>
  <c r="AB73" i="2"/>
  <c r="AC73" i="2"/>
  <c r="AB77" i="2"/>
  <c r="AC77" i="2"/>
  <c r="AB78" i="2"/>
  <c r="AC78" i="2"/>
  <c r="AB79" i="2"/>
  <c r="AC79" i="2"/>
  <c r="AB80" i="2"/>
  <c r="AC80" i="2"/>
  <c r="AB81" i="2"/>
  <c r="AC81" i="2"/>
  <c r="AB82" i="2"/>
  <c r="AC82" i="2"/>
  <c r="AB83" i="2"/>
  <c r="AC83" i="2"/>
  <c r="AB84" i="2"/>
  <c r="AC84" i="2"/>
  <c r="AB85" i="2"/>
  <c r="AC85" i="2"/>
  <c r="AB86" i="2"/>
  <c r="AC86" i="2"/>
  <c r="AB87" i="2"/>
  <c r="AC87" i="2"/>
  <c r="AB88" i="2"/>
  <c r="AC88" i="2"/>
  <c r="AB89" i="2"/>
  <c r="AC89" i="2"/>
  <c r="AB93" i="2"/>
  <c r="AC93" i="2"/>
  <c r="G94" i="2"/>
  <c r="AB94" i="2"/>
  <c r="AC94" i="2"/>
  <c r="AB95" i="2"/>
  <c r="AC95" i="2"/>
  <c r="G96" i="2"/>
  <c r="AB96" i="2"/>
  <c r="AC96" i="2"/>
  <c r="AB97" i="2"/>
  <c r="AC97" i="2"/>
  <c r="AB98" i="2"/>
  <c r="AC98" i="2"/>
  <c r="AB99" i="2"/>
  <c r="AC99" i="2"/>
  <c r="AB100" i="2"/>
  <c r="AC100" i="2"/>
  <c r="AB101" i="2"/>
  <c r="AC101" i="2"/>
  <c r="AB102" i="2"/>
  <c r="AC102" i="2"/>
  <c r="AB105" i="2"/>
  <c r="AC105" i="2"/>
  <c r="AB106" i="2"/>
  <c r="AC106" i="2"/>
  <c r="AB107" i="2"/>
  <c r="AC107" i="2"/>
  <c r="AB109" i="2"/>
  <c r="AC109" i="2"/>
  <c r="AB114" i="2"/>
  <c r="AC114" i="2"/>
  <c r="AB115" i="2"/>
  <c r="AC115" i="2"/>
  <c r="AB116" i="2"/>
  <c r="AC116" i="2"/>
  <c r="AB118" i="2"/>
  <c r="AC118" i="2"/>
  <c r="I13" i="13"/>
  <c r="I26" i="13"/>
  <c r="I25" i="13"/>
  <c r="I24" i="13"/>
  <c r="I18" i="13"/>
  <c r="I17" i="13"/>
  <c r="I16" i="13"/>
  <c r="I15" i="13"/>
  <c r="I14" i="13"/>
  <c r="I11" i="13"/>
  <c r="I7" i="13"/>
  <c r="I8" i="13"/>
  <c r="I9" i="13"/>
  <c r="I4" i="13"/>
  <c r="I5" i="13"/>
  <c r="I6" i="13"/>
  <c r="I10" i="13"/>
  <c r="I3" i="13"/>
  <c r="E2966" i="11"/>
  <c r="F2966" i="11"/>
  <c r="I2966" i="11"/>
  <c r="O2966" i="11"/>
  <c r="U2966" i="11"/>
  <c r="W2966" i="11"/>
  <c r="X2966" i="11"/>
  <c r="Z2966" i="11"/>
  <c r="AA2966" i="11"/>
  <c r="Z1468" i="11"/>
  <c r="U1468" i="11"/>
  <c r="W1468" i="11"/>
  <c r="X1468" i="11"/>
  <c r="O1468" i="11"/>
  <c r="I1468" i="11"/>
  <c r="E1468" i="11"/>
  <c r="F1468" i="11"/>
  <c r="I534" i="11"/>
  <c r="U534" i="11"/>
  <c r="F534" i="11" s="1"/>
  <c r="W534" i="11"/>
  <c r="X534" i="11"/>
  <c r="Z534" i="11"/>
  <c r="AA534" i="11"/>
  <c r="Z466" i="11"/>
  <c r="U466" i="11"/>
  <c r="W466" i="11"/>
  <c r="X466" i="11"/>
  <c r="O466" i="11"/>
  <c r="I466" i="11"/>
  <c r="E466" i="11"/>
  <c r="F466" i="11"/>
  <c r="Z467" i="11"/>
  <c r="U467" i="11"/>
  <c r="W467" i="11"/>
  <c r="X467" i="11"/>
  <c r="O467" i="11"/>
  <c r="I467" i="11"/>
  <c r="E467" i="11"/>
  <c r="F467" i="11"/>
  <c r="O243" i="11"/>
  <c r="Z243" i="11"/>
  <c r="U243" i="11"/>
  <c r="W243" i="11"/>
  <c r="X243" i="11"/>
  <c r="I243" i="11"/>
  <c r="E243" i="11"/>
  <c r="F243" i="11"/>
  <c r="H185" i="10"/>
  <c r="I185" i="10" s="1"/>
  <c r="J185" i="10" s="1"/>
  <c r="K185" i="10" s="1"/>
  <c r="L185" i="10" s="1"/>
  <c r="M185" i="10" s="1"/>
  <c r="N185" i="10" s="1"/>
  <c r="H182" i="10"/>
  <c r="I182" i="10" s="1"/>
  <c r="J182" i="10" s="1"/>
  <c r="K182" i="10" s="1"/>
  <c r="L182" i="10" s="1"/>
  <c r="M182" i="10" s="1"/>
  <c r="N182" i="10" s="1"/>
  <c r="H181" i="10"/>
  <c r="I181" i="10" s="1"/>
  <c r="J181" i="10" s="1"/>
  <c r="K181" i="10" s="1"/>
  <c r="L181" i="10" s="1"/>
  <c r="M181" i="10" s="1"/>
  <c r="N181" i="10" s="1"/>
  <c r="Z2997" i="11"/>
  <c r="AA2997" i="11"/>
  <c r="W2997" i="11"/>
  <c r="I2997" i="11"/>
  <c r="U2997" i="11" s="1"/>
  <c r="K2997" i="11"/>
  <c r="V2997" i="11" s="1"/>
  <c r="O2997" i="11"/>
  <c r="E2997" i="11"/>
  <c r="F2997" i="11"/>
  <c r="Z2977" i="11"/>
  <c r="AA2977" i="11"/>
  <c r="U2977" i="11"/>
  <c r="W2977" i="11"/>
  <c r="X2977" i="11"/>
  <c r="I2977" i="11"/>
  <c r="K2977" i="11"/>
  <c r="O2977" i="11"/>
  <c r="E2977" i="11"/>
  <c r="F2977" i="11"/>
  <c r="Z2954" i="11"/>
  <c r="AA2954" i="11"/>
  <c r="U2954" i="11"/>
  <c r="W2954" i="11"/>
  <c r="X2954" i="11"/>
  <c r="I2954" i="11"/>
  <c r="K2954" i="11"/>
  <c r="O2954" i="11"/>
  <c r="E2954" i="11"/>
  <c r="F2954" i="11"/>
  <c r="Z2934" i="11"/>
  <c r="AA2934" i="11"/>
  <c r="W2934" i="11"/>
  <c r="I2934" i="11"/>
  <c r="U2934" i="11" s="1"/>
  <c r="K2934" i="11"/>
  <c r="V2934" i="11" s="1"/>
  <c r="O2934" i="11"/>
  <c r="E2934" i="11"/>
  <c r="F2934" i="11"/>
  <c r="Z2914" i="11"/>
  <c r="AA2914" i="11"/>
  <c r="U2914" i="11"/>
  <c r="W2914" i="11"/>
  <c r="X2914" i="11"/>
  <c r="I2914" i="11"/>
  <c r="K2914" i="11"/>
  <c r="O2914" i="11"/>
  <c r="E2914" i="11"/>
  <c r="F2914" i="11"/>
  <c r="Z2894" i="11"/>
  <c r="AA2894" i="11"/>
  <c r="U2894" i="11"/>
  <c r="W2894" i="11"/>
  <c r="X2894" i="11"/>
  <c r="I2894" i="11"/>
  <c r="K2894" i="11"/>
  <c r="O2894" i="11"/>
  <c r="E2894" i="11"/>
  <c r="F2894" i="11"/>
  <c r="Z2874" i="11"/>
  <c r="AA2874" i="11"/>
  <c r="W2874" i="11"/>
  <c r="I2874" i="11"/>
  <c r="U2874" i="11" s="1"/>
  <c r="K2874" i="11"/>
  <c r="O2874" i="11"/>
  <c r="E2874" i="11"/>
  <c r="F2874" i="11"/>
  <c r="Z2854" i="11"/>
  <c r="AA2854" i="11"/>
  <c r="U2854" i="11"/>
  <c r="W2854" i="11"/>
  <c r="X2854" i="11"/>
  <c r="I2854" i="11"/>
  <c r="K2854" i="11"/>
  <c r="O2854" i="11"/>
  <c r="E2854" i="11"/>
  <c r="F2854" i="11"/>
  <c r="Z2834" i="11"/>
  <c r="AA2834" i="11"/>
  <c r="U2834" i="11"/>
  <c r="W2834" i="11"/>
  <c r="X2834" i="11"/>
  <c r="I2834" i="11"/>
  <c r="K2834" i="11"/>
  <c r="O2834" i="11"/>
  <c r="E2834" i="11"/>
  <c r="F2834" i="11"/>
  <c r="Z2814" i="11"/>
  <c r="AA2814" i="11"/>
  <c r="W2814" i="11"/>
  <c r="I2814" i="11"/>
  <c r="U2814" i="11" s="1"/>
  <c r="K2814" i="11"/>
  <c r="V2814" i="11" s="1"/>
  <c r="O2814" i="11"/>
  <c r="E2814" i="11"/>
  <c r="F2814" i="11"/>
  <c r="Z2794" i="11"/>
  <c r="AA2794" i="11"/>
  <c r="U2794" i="11"/>
  <c r="W2794" i="11"/>
  <c r="X2794" i="11"/>
  <c r="I2794" i="11"/>
  <c r="K2794" i="11"/>
  <c r="O2794" i="11"/>
  <c r="E2794" i="11"/>
  <c r="F2794" i="11"/>
  <c r="Z2774" i="11"/>
  <c r="AA2774" i="11"/>
  <c r="U2774" i="11"/>
  <c r="W2774" i="11"/>
  <c r="X2774" i="11"/>
  <c r="I2774" i="11"/>
  <c r="K2774" i="11"/>
  <c r="O2774" i="11"/>
  <c r="E2774" i="11"/>
  <c r="F2774" i="11"/>
  <c r="Z2757" i="11"/>
  <c r="AA2757" i="11"/>
  <c r="W2757" i="11"/>
  <c r="I2757" i="11"/>
  <c r="K2757" i="11"/>
  <c r="V2757" i="11" s="1"/>
  <c r="O2757" i="11"/>
  <c r="E2757" i="11"/>
  <c r="F2757" i="11"/>
  <c r="Z2734" i="11"/>
  <c r="AA2734" i="11"/>
  <c r="U2734" i="11"/>
  <c r="W2734" i="11"/>
  <c r="X2734" i="11"/>
  <c r="I2734" i="11"/>
  <c r="K2734" i="11"/>
  <c r="O2734" i="11"/>
  <c r="E2734" i="11"/>
  <c r="F2734" i="11"/>
  <c r="Z2714" i="11"/>
  <c r="AA2714" i="11"/>
  <c r="U2714" i="11"/>
  <c r="W2714" i="11"/>
  <c r="X2714" i="11"/>
  <c r="I2714" i="11"/>
  <c r="K2714" i="11"/>
  <c r="O2714" i="11"/>
  <c r="E2714" i="11"/>
  <c r="F2714" i="11"/>
  <c r="Z2694" i="11"/>
  <c r="AA2694" i="11"/>
  <c r="W2694" i="11"/>
  <c r="I2694" i="11"/>
  <c r="U2694" i="11" s="1"/>
  <c r="K2694" i="11"/>
  <c r="V2694" i="11" s="1"/>
  <c r="O2694" i="11"/>
  <c r="E2694" i="11"/>
  <c r="F2694" i="11"/>
  <c r="Z2674" i="11"/>
  <c r="AA2674" i="11"/>
  <c r="U2674" i="11"/>
  <c r="W2674" i="11"/>
  <c r="X2674" i="11"/>
  <c r="I2674" i="11"/>
  <c r="K2674" i="11"/>
  <c r="O2674" i="11"/>
  <c r="E2674" i="11"/>
  <c r="F2674" i="11"/>
  <c r="Z2654" i="11"/>
  <c r="AA2654" i="11"/>
  <c r="U2654" i="11"/>
  <c r="F2654" i="11" s="1"/>
  <c r="W2654" i="11"/>
  <c r="X2654" i="11"/>
  <c r="I2654" i="11"/>
  <c r="K2654" i="11"/>
  <c r="O2654" i="11"/>
  <c r="E2654" i="11"/>
  <c r="Z2637" i="11"/>
  <c r="AA2637" i="11"/>
  <c r="W2637" i="11"/>
  <c r="F2637" i="11" s="1"/>
  <c r="I2637" i="11"/>
  <c r="U2637" i="11" s="1"/>
  <c r="K2637" i="11"/>
  <c r="V2637" i="11" s="1"/>
  <c r="O2637" i="11"/>
  <c r="E2637" i="11"/>
  <c r="Z2617" i="11"/>
  <c r="AA2617" i="11"/>
  <c r="U2617" i="11"/>
  <c r="W2617" i="11"/>
  <c r="X2617" i="11"/>
  <c r="I2617" i="11"/>
  <c r="K2617" i="11"/>
  <c r="O2617" i="11"/>
  <c r="E2617" i="11"/>
  <c r="Z2594" i="11"/>
  <c r="AA2594" i="11"/>
  <c r="U2594" i="11"/>
  <c r="W2594" i="11"/>
  <c r="X2594" i="11"/>
  <c r="I2594" i="11"/>
  <c r="K2594" i="11"/>
  <c r="O2594" i="11"/>
  <c r="E2594" i="11"/>
  <c r="Z2577" i="11"/>
  <c r="AA2577" i="11"/>
  <c r="W2577" i="11"/>
  <c r="I2577" i="11"/>
  <c r="U2577" i="11" s="1"/>
  <c r="K2577" i="11"/>
  <c r="V2577" i="11" s="1"/>
  <c r="E2577" i="11"/>
  <c r="Z2557" i="11"/>
  <c r="AA2557" i="11"/>
  <c r="U2557" i="11"/>
  <c r="W2557" i="11"/>
  <c r="X2557" i="11"/>
  <c r="I2557" i="11"/>
  <c r="K2557" i="11"/>
  <c r="E2557" i="11"/>
  <c r="Z2534" i="11"/>
  <c r="AA2534" i="11"/>
  <c r="U2534" i="11"/>
  <c r="W2534" i="11"/>
  <c r="X2534" i="11"/>
  <c r="I2534" i="11"/>
  <c r="Z2529" i="11"/>
  <c r="AA2529" i="11"/>
  <c r="U2529" i="11"/>
  <c r="W2529" i="11"/>
  <c r="X2529" i="11"/>
  <c r="I2529" i="11"/>
  <c r="K2529" i="11"/>
  <c r="E2529" i="11"/>
  <c r="Z2500" i="11"/>
  <c r="W2500" i="11"/>
  <c r="I2500" i="11"/>
  <c r="U2500" i="11" s="1"/>
  <c r="K2500" i="11"/>
  <c r="V2500" i="11" s="1"/>
  <c r="O2500" i="11"/>
  <c r="E2500" i="11"/>
  <c r="F2500" i="11"/>
  <c r="Z2480" i="11"/>
  <c r="U2480" i="11"/>
  <c r="W2480" i="11"/>
  <c r="X2480" i="11"/>
  <c r="I2480" i="11"/>
  <c r="K2480" i="11"/>
  <c r="O2480" i="11"/>
  <c r="E2480" i="11"/>
  <c r="F2480" i="11"/>
  <c r="Z2469" i="11"/>
  <c r="U2469" i="11"/>
  <c r="W2469" i="11"/>
  <c r="X2469" i="11"/>
  <c r="AB2469" i="11" s="1"/>
  <c r="O2469" i="11"/>
  <c r="I2469" i="11"/>
  <c r="E2469" i="11"/>
  <c r="F2469" i="11"/>
  <c r="Z2455" i="11"/>
  <c r="U2455" i="11"/>
  <c r="W2455" i="11"/>
  <c r="X2455" i="11"/>
  <c r="I2455" i="11"/>
  <c r="K2455" i="11"/>
  <c r="O2455" i="11"/>
  <c r="E2455" i="11"/>
  <c r="F2455" i="11"/>
  <c r="Z2435" i="11"/>
  <c r="W2435" i="11"/>
  <c r="I2435" i="11"/>
  <c r="U2435" i="11" s="1"/>
  <c r="K2435" i="11"/>
  <c r="V2435" i="11" s="1"/>
  <c r="O2435" i="11"/>
  <c r="E2435" i="11"/>
  <c r="F2435" i="11"/>
  <c r="Z2418" i="11"/>
  <c r="U2418" i="11"/>
  <c r="W2418" i="11"/>
  <c r="X2418" i="11"/>
  <c r="I2418" i="11"/>
  <c r="K2418" i="11"/>
  <c r="O2418" i="11"/>
  <c r="E2418" i="11"/>
  <c r="F2418" i="11"/>
  <c r="Z2395" i="11"/>
  <c r="U2395" i="11"/>
  <c r="W2395" i="11"/>
  <c r="X2395" i="11"/>
  <c r="I2395" i="11"/>
  <c r="K2395" i="11"/>
  <c r="O2395" i="11"/>
  <c r="E2395" i="11"/>
  <c r="F2395" i="11"/>
  <c r="Z2375" i="11"/>
  <c r="W2375" i="11"/>
  <c r="I2375" i="11"/>
  <c r="U2375" i="11" s="1"/>
  <c r="K2375" i="11"/>
  <c r="V2375" i="11" s="1"/>
  <c r="O2375" i="11"/>
  <c r="E2375" i="11"/>
  <c r="F2375" i="11"/>
  <c r="Z2355" i="11"/>
  <c r="U2355" i="11"/>
  <c r="W2355" i="11"/>
  <c r="X2355" i="11"/>
  <c r="I2355" i="11"/>
  <c r="K2355" i="11"/>
  <c r="O2355" i="11"/>
  <c r="E2355" i="11"/>
  <c r="F2355" i="11"/>
  <c r="Z2335" i="11"/>
  <c r="U2335" i="11"/>
  <c r="W2335" i="11"/>
  <c r="X2335" i="11"/>
  <c r="I2335" i="11"/>
  <c r="K2335" i="11"/>
  <c r="O2335" i="11"/>
  <c r="E2335" i="11"/>
  <c r="F2335" i="11"/>
  <c r="Z2315" i="11"/>
  <c r="W2315" i="11"/>
  <c r="I2315" i="11"/>
  <c r="U2315" i="11" s="1"/>
  <c r="K2315" i="11"/>
  <c r="V2315" i="11" s="1"/>
  <c r="O2315" i="11"/>
  <c r="E2315" i="11"/>
  <c r="F2315" i="11"/>
  <c r="Z2298" i="11"/>
  <c r="U2298" i="11"/>
  <c r="W2298" i="11"/>
  <c r="X2298" i="11"/>
  <c r="I2298" i="11"/>
  <c r="K2298" i="11"/>
  <c r="O2298" i="11"/>
  <c r="E2298" i="11"/>
  <c r="F2298" i="11"/>
  <c r="Z2275" i="11"/>
  <c r="U2275" i="11"/>
  <c r="W2275" i="11"/>
  <c r="X2275" i="11"/>
  <c r="I2275" i="11"/>
  <c r="K2275" i="11"/>
  <c r="O2275" i="11"/>
  <c r="E2275" i="11"/>
  <c r="F2275" i="11"/>
  <c r="Z2258" i="11"/>
  <c r="W2258" i="11"/>
  <c r="I2258" i="11"/>
  <c r="U2258" i="11" s="1"/>
  <c r="K2258" i="11"/>
  <c r="V2258" i="11" s="1"/>
  <c r="O2258" i="11"/>
  <c r="E2258" i="11"/>
  <c r="F2258" i="11"/>
  <c r="Z2233" i="11"/>
  <c r="U2233" i="11"/>
  <c r="W2233" i="11"/>
  <c r="X2233" i="11"/>
  <c r="I2233" i="11"/>
  <c r="K2233" i="11"/>
  <c r="O2233" i="11"/>
  <c r="E2233" i="11"/>
  <c r="F2233" i="11"/>
  <c r="Z2213" i="11"/>
  <c r="U2213" i="11"/>
  <c r="W2213" i="11"/>
  <c r="X2213" i="11"/>
  <c r="I2213" i="11"/>
  <c r="K2213" i="11"/>
  <c r="O2213" i="11"/>
  <c r="E2213" i="11"/>
  <c r="F2213" i="11"/>
  <c r="Z2193" i="11"/>
  <c r="W2193" i="11"/>
  <c r="I2193" i="11"/>
  <c r="U2193" i="11" s="1"/>
  <c r="K2193" i="11"/>
  <c r="O2193" i="11"/>
  <c r="E2193" i="11"/>
  <c r="F2193" i="11"/>
  <c r="Z2173" i="11"/>
  <c r="U2173" i="11"/>
  <c r="W2173" i="11"/>
  <c r="X2173" i="11"/>
  <c r="I2173" i="11"/>
  <c r="K2173" i="11"/>
  <c r="O2173" i="11"/>
  <c r="E2173" i="11"/>
  <c r="F2173" i="11"/>
  <c r="Z2153" i="11"/>
  <c r="U2153" i="11"/>
  <c r="W2153" i="11"/>
  <c r="X2153" i="11"/>
  <c r="I2153" i="11"/>
  <c r="K2153" i="11"/>
  <c r="O2153" i="11"/>
  <c r="E2153" i="11"/>
  <c r="F2153" i="11"/>
  <c r="Z2136" i="11"/>
  <c r="W2136" i="11"/>
  <c r="I2136" i="11"/>
  <c r="U2136" i="11" s="1"/>
  <c r="K2136" i="11"/>
  <c r="V2136" i="11" s="1"/>
  <c r="O2136" i="11"/>
  <c r="E2136" i="11"/>
  <c r="F2136" i="11"/>
  <c r="Z2116" i="11"/>
  <c r="U2116" i="11"/>
  <c r="W2116" i="11"/>
  <c r="X2116" i="11"/>
  <c r="I2116" i="11"/>
  <c r="K2116" i="11"/>
  <c r="O2116" i="11"/>
  <c r="E2116" i="11"/>
  <c r="F2116" i="11"/>
  <c r="Z2091" i="11"/>
  <c r="U2091" i="11"/>
  <c r="W2091" i="11"/>
  <c r="X2091" i="11"/>
  <c r="I2091" i="11"/>
  <c r="K2091" i="11"/>
  <c r="O2091" i="11"/>
  <c r="E2091" i="11"/>
  <c r="F2091" i="11"/>
  <c r="Z2074" i="11"/>
  <c r="W2074" i="11"/>
  <c r="I2074" i="11"/>
  <c r="K2074" i="11"/>
  <c r="V2074" i="11" s="1"/>
  <c r="E2074" i="11"/>
  <c r="F2074" i="11"/>
  <c r="Z2075" i="11"/>
  <c r="Z2054" i="11"/>
  <c r="U2054" i="11"/>
  <c r="W2054" i="11"/>
  <c r="X2054" i="11"/>
  <c r="I2054" i="11"/>
  <c r="K2054" i="11"/>
  <c r="E2054" i="11"/>
  <c r="F2054" i="11"/>
  <c r="Z2026" i="11"/>
  <c r="U2026" i="11"/>
  <c r="W2026" i="11"/>
  <c r="X2026" i="11"/>
  <c r="I2026" i="11"/>
  <c r="K2026" i="11"/>
  <c r="E2026" i="11"/>
  <c r="F2026" i="11"/>
  <c r="E2011" i="11"/>
  <c r="F2011" i="11"/>
  <c r="I2011" i="11"/>
  <c r="K2011" i="11"/>
  <c r="U2011" i="11"/>
  <c r="W2011" i="11"/>
  <c r="X2011" i="11"/>
  <c r="Z2011" i="11"/>
  <c r="E2013" i="11"/>
  <c r="F2013" i="11"/>
  <c r="I2013" i="11"/>
  <c r="K2013" i="11"/>
  <c r="U2013" i="11"/>
  <c r="W2013" i="11"/>
  <c r="X2013" i="11"/>
  <c r="Z2013" i="11"/>
  <c r="E2014" i="11"/>
  <c r="F2014" i="11"/>
  <c r="I2014" i="11"/>
  <c r="K2014" i="11"/>
  <c r="U2014" i="11"/>
  <c r="W2014" i="11"/>
  <c r="X2014" i="11"/>
  <c r="Z2014" i="11"/>
  <c r="E2015" i="11"/>
  <c r="F2015" i="11"/>
  <c r="I2015" i="11"/>
  <c r="K2015" i="11"/>
  <c r="U2015" i="11"/>
  <c r="W2015" i="11"/>
  <c r="X2015" i="11"/>
  <c r="Z2015" i="11"/>
  <c r="E2016" i="11"/>
  <c r="F2016" i="11"/>
  <c r="I2016" i="11"/>
  <c r="K2016" i="11"/>
  <c r="U2016" i="11"/>
  <c r="W2016" i="11"/>
  <c r="X2016" i="11"/>
  <c r="Z2016" i="11"/>
  <c r="E2017" i="11"/>
  <c r="F2017" i="11"/>
  <c r="I2017" i="11"/>
  <c r="K2017" i="11"/>
  <c r="U2017" i="11"/>
  <c r="W2017" i="11"/>
  <c r="X2017" i="11"/>
  <c r="Z2017" i="11"/>
  <c r="E2018" i="11"/>
  <c r="F2018" i="11"/>
  <c r="I2018" i="11"/>
  <c r="K2018" i="11"/>
  <c r="U2018" i="11"/>
  <c r="W2018" i="11"/>
  <c r="X2018" i="11"/>
  <c r="Z2018" i="11"/>
  <c r="E2019" i="11"/>
  <c r="F2019" i="11"/>
  <c r="I2019" i="11"/>
  <c r="K2019" i="11"/>
  <c r="U2019" i="11"/>
  <c r="W2019" i="11"/>
  <c r="X2019" i="11"/>
  <c r="Z2019" i="11"/>
  <c r="E2020" i="11"/>
  <c r="F2020" i="11"/>
  <c r="I2020" i="11"/>
  <c r="K2020" i="11"/>
  <c r="U2020" i="11"/>
  <c r="W2020" i="11"/>
  <c r="X2020" i="11"/>
  <c r="Z2020" i="11"/>
  <c r="E2021" i="11"/>
  <c r="F2021" i="11"/>
  <c r="I2021" i="11"/>
  <c r="K2021" i="11"/>
  <c r="U2021" i="11"/>
  <c r="W2021" i="11"/>
  <c r="X2021" i="11"/>
  <c r="Z2021" i="11"/>
  <c r="E2022" i="11"/>
  <c r="F2022" i="11"/>
  <c r="I2022" i="11"/>
  <c r="K2022" i="11"/>
  <c r="U2022" i="11"/>
  <c r="W2022" i="11"/>
  <c r="X2022" i="11"/>
  <c r="Z2022" i="11"/>
  <c r="E2023" i="11"/>
  <c r="F2023" i="11"/>
  <c r="I2023" i="11"/>
  <c r="K2023" i="11"/>
  <c r="U2023" i="11"/>
  <c r="W2023" i="11"/>
  <c r="X2023" i="11"/>
  <c r="Z2023" i="11"/>
  <c r="E2024" i="11"/>
  <c r="F2024" i="11"/>
  <c r="I2024" i="11"/>
  <c r="K2024" i="11"/>
  <c r="U2024" i="11"/>
  <c r="W2024" i="11"/>
  <c r="X2024" i="11"/>
  <c r="Z2024" i="11"/>
  <c r="E2025" i="11"/>
  <c r="F2025" i="11"/>
  <c r="I2025" i="11"/>
  <c r="K2025" i="11"/>
  <c r="U2025" i="11"/>
  <c r="W2025" i="11"/>
  <c r="X2025" i="11"/>
  <c r="Z2025" i="11"/>
  <c r="Z2027" i="11"/>
  <c r="Z2028" i="11"/>
  <c r="F2029" i="11"/>
  <c r="I2029" i="11"/>
  <c r="U2029" i="11"/>
  <c r="W2029" i="11"/>
  <c r="X2029" i="11"/>
  <c r="Z2029" i="11"/>
  <c r="Z2030" i="11"/>
  <c r="Z2031" i="11"/>
  <c r="F2032" i="11"/>
  <c r="I2032" i="11"/>
  <c r="U2032" i="11"/>
  <c r="W2032" i="11"/>
  <c r="X2032" i="11"/>
  <c r="Z2032" i="11"/>
  <c r="F2033" i="11"/>
  <c r="I2033" i="11"/>
  <c r="U2033" i="11"/>
  <c r="W2033" i="11"/>
  <c r="X2033" i="11"/>
  <c r="Z2033" i="11"/>
  <c r="F2034" i="11"/>
  <c r="I2034" i="11"/>
  <c r="U2034" i="11"/>
  <c r="W2034" i="11"/>
  <c r="X2034" i="11"/>
  <c r="Z2034" i="11"/>
  <c r="Z2035" i="11"/>
  <c r="Z2036" i="11"/>
  <c r="E2039" i="11"/>
  <c r="F2039" i="11"/>
  <c r="I2039" i="11"/>
  <c r="K2039" i="11"/>
  <c r="U2039" i="11"/>
  <c r="W2039" i="11"/>
  <c r="X2039" i="11"/>
  <c r="Z2039" i="11"/>
  <c r="E2041" i="11"/>
  <c r="F2041" i="11"/>
  <c r="I2041" i="11"/>
  <c r="K2041" i="11"/>
  <c r="U2041" i="11"/>
  <c r="W2041" i="11"/>
  <c r="X2041" i="11"/>
  <c r="Z2041" i="11"/>
  <c r="E2042" i="11"/>
  <c r="F2042" i="11"/>
  <c r="I2042" i="11"/>
  <c r="K2042" i="11"/>
  <c r="U2042" i="11"/>
  <c r="W2042" i="11"/>
  <c r="X2042" i="11"/>
  <c r="Z2042" i="11"/>
  <c r="E2043" i="11"/>
  <c r="F2043" i="11"/>
  <c r="I2043" i="11"/>
  <c r="K2043" i="11"/>
  <c r="U2043" i="11"/>
  <c r="W2043" i="11"/>
  <c r="X2043" i="11"/>
  <c r="Z2043" i="11"/>
  <c r="E2044" i="11"/>
  <c r="F2044" i="11"/>
  <c r="I2044" i="11"/>
  <c r="K2044" i="11"/>
  <c r="U2044" i="11"/>
  <c r="W2044" i="11"/>
  <c r="X2044" i="11"/>
  <c r="Z2044" i="11"/>
  <c r="E2045" i="11"/>
  <c r="F2045" i="11"/>
  <c r="I2045" i="11"/>
  <c r="K2045" i="11"/>
  <c r="U2045" i="11"/>
  <c r="W2045" i="11"/>
  <c r="X2045" i="11"/>
  <c r="Z2045" i="11"/>
  <c r="E2046" i="11"/>
  <c r="F2046" i="11"/>
  <c r="I2046" i="11"/>
  <c r="K2046" i="11"/>
  <c r="U2046" i="11"/>
  <c r="W2046" i="11"/>
  <c r="X2046" i="11"/>
  <c r="Z2046" i="11"/>
  <c r="E2047" i="11"/>
  <c r="F2047" i="11"/>
  <c r="I2047" i="11"/>
  <c r="K2047" i="11"/>
  <c r="U2047" i="11"/>
  <c r="W2047" i="11"/>
  <c r="X2047" i="11"/>
  <c r="Z2047" i="11"/>
  <c r="E2048" i="11"/>
  <c r="F2048" i="11"/>
  <c r="I2048" i="11"/>
  <c r="K2048" i="11"/>
  <c r="U2048" i="11"/>
  <c r="W2048" i="11"/>
  <c r="X2048" i="11"/>
  <c r="Z2048" i="11"/>
  <c r="E2049" i="11"/>
  <c r="F2049" i="11"/>
  <c r="I2049" i="11"/>
  <c r="K2049" i="11"/>
  <c r="U2049" i="11"/>
  <c r="W2049" i="11"/>
  <c r="X2049" i="11"/>
  <c r="Z2049" i="11"/>
  <c r="E2050" i="11"/>
  <c r="F2050" i="11"/>
  <c r="I2050" i="11"/>
  <c r="K2050" i="11"/>
  <c r="U2050" i="11"/>
  <c r="W2050" i="11"/>
  <c r="X2050" i="11"/>
  <c r="Z2050" i="11"/>
  <c r="E2051" i="11"/>
  <c r="F2051" i="11"/>
  <c r="I2051" i="11"/>
  <c r="K2051" i="11"/>
  <c r="U2051" i="11"/>
  <c r="W2051" i="11"/>
  <c r="X2051" i="11"/>
  <c r="Z2051" i="11"/>
  <c r="E2052" i="11"/>
  <c r="F2052" i="11"/>
  <c r="I2052" i="11"/>
  <c r="K2052" i="11"/>
  <c r="U2052" i="11"/>
  <c r="W2052" i="11"/>
  <c r="X2052" i="11"/>
  <c r="Z2052" i="11"/>
  <c r="E2053" i="11"/>
  <c r="F2053" i="11"/>
  <c r="I2053" i="11"/>
  <c r="K2053" i="11"/>
  <c r="U2053" i="11"/>
  <c r="W2053" i="11"/>
  <c r="X2053" i="11"/>
  <c r="Z2053" i="11"/>
  <c r="Z2055" i="11"/>
  <c r="Z2056" i="11"/>
  <c r="E2059" i="11"/>
  <c r="F2059" i="11"/>
  <c r="I2059" i="11"/>
  <c r="U2059" i="11" s="1"/>
  <c r="K2059" i="11"/>
  <c r="W2059" i="11"/>
  <c r="Z2059" i="11"/>
  <c r="E2061" i="11"/>
  <c r="F2061" i="11"/>
  <c r="I2061" i="11"/>
  <c r="K2061" i="11"/>
  <c r="V2061" i="11" s="1"/>
  <c r="W2061" i="11"/>
  <c r="Z2061" i="11"/>
  <c r="E2062" i="11"/>
  <c r="F2062" i="11"/>
  <c r="I2062" i="11"/>
  <c r="U2062" i="11" s="1"/>
  <c r="K2062" i="11"/>
  <c r="V2062" i="11" s="1"/>
  <c r="W2062" i="11"/>
  <c r="Z2062" i="11"/>
  <c r="E2063" i="11"/>
  <c r="F2063" i="11"/>
  <c r="I2063" i="11"/>
  <c r="U2063" i="11" s="1"/>
  <c r="K2063" i="11"/>
  <c r="V2063" i="11" s="1"/>
  <c r="W2063" i="11"/>
  <c r="Z2063" i="11"/>
  <c r="E2064" i="11"/>
  <c r="F2064" i="11"/>
  <c r="I2064" i="11"/>
  <c r="U2064" i="11" s="1"/>
  <c r="K2064" i="11"/>
  <c r="V2064" i="11" s="1"/>
  <c r="W2064" i="11"/>
  <c r="Z2064" i="11"/>
  <c r="E2065" i="11"/>
  <c r="F2065" i="11"/>
  <c r="I2065" i="11"/>
  <c r="U2065" i="11" s="1"/>
  <c r="K2065" i="11"/>
  <c r="W2065" i="11"/>
  <c r="Z2065" i="11"/>
  <c r="E2066" i="11"/>
  <c r="F2066" i="11"/>
  <c r="I2066" i="11"/>
  <c r="U2066" i="11" s="1"/>
  <c r="K2066" i="11"/>
  <c r="V2066" i="11" s="1"/>
  <c r="W2066" i="11"/>
  <c r="Z2066" i="11"/>
  <c r="E2067" i="11"/>
  <c r="F2067" i="11"/>
  <c r="I2067" i="11"/>
  <c r="U2067" i="11" s="1"/>
  <c r="K2067" i="11"/>
  <c r="V2067" i="11" s="1"/>
  <c r="W2067" i="11"/>
  <c r="Z2067" i="11"/>
  <c r="E2068" i="11"/>
  <c r="F2068" i="11"/>
  <c r="I2068" i="11"/>
  <c r="U2068" i="11" s="1"/>
  <c r="K2068" i="11"/>
  <c r="V2068" i="11" s="1"/>
  <c r="W2068" i="11"/>
  <c r="Z2068" i="11"/>
  <c r="E2069" i="11"/>
  <c r="F2069" i="11"/>
  <c r="I2069" i="11"/>
  <c r="U2069" i="11" s="1"/>
  <c r="K2069" i="11"/>
  <c r="W2069" i="11"/>
  <c r="Z2069" i="11"/>
  <c r="E2070" i="11"/>
  <c r="F2070" i="11"/>
  <c r="I2070" i="11"/>
  <c r="K2070" i="11"/>
  <c r="V2070" i="11" s="1"/>
  <c r="W2070" i="11"/>
  <c r="Z2070" i="11"/>
  <c r="E2071" i="11"/>
  <c r="F2071" i="11"/>
  <c r="I2071" i="11"/>
  <c r="K2071" i="11"/>
  <c r="V2071" i="11" s="1"/>
  <c r="W2071" i="11"/>
  <c r="Z2071" i="11"/>
  <c r="E2072" i="11"/>
  <c r="F2072" i="11"/>
  <c r="I2072" i="11"/>
  <c r="U2072" i="11" s="1"/>
  <c r="K2072" i="11"/>
  <c r="V2072" i="11" s="1"/>
  <c r="W2072" i="11"/>
  <c r="Z2072" i="11"/>
  <c r="E2073" i="11"/>
  <c r="F2073" i="11"/>
  <c r="I2073" i="11"/>
  <c r="U2073" i="11" s="1"/>
  <c r="K2073" i="11"/>
  <c r="V2073" i="11" s="1"/>
  <c r="W2073" i="11"/>
  <c r="Z2073" i="11"/>
  <c r="Z2076" i="11"/>
  <c r="E2079" i="11"/>
  <c r="F2079" i="11"/>
  <c r="I2079" i="11"/>
  <c r="K2079" i="11"/>
  <c r="O2079" i="11"/>
  <c r="U2079" i="11"/>
  <c r="W2079" i="11"/>
  <c r="X2079" i="11"/>
  <c r="Z2079" i="11"/>
  <c r="E2081" i="11"/>
  <c r="F2081" i="11"/>
  <c r="I2081" i="11"/>
  <c r="K2081" i="11"/>
  <c r="O2081" i="11"/>
  <c r="U2081" i="11"/>
  <c r="W2081" i="11"/>
  <c r="X2081" i="11"/>
  <c r="Z2081" i="11"/>
  <c r="E2082" i="11"/>
  <c r="F2082" i="11"/>
  <c r="I2082" i="11"/>
  <c r="K2082" i="11"/>
  <c r="O2082" i="11"/>
  <c r="U2082" i="11"/>
  <c r="W2082" i="11"/>
  <c r="X2082" i="11"/>
  <c r="Z2082" i="11"/>
  <c r="E2083" i="11"/>
  <c r="F2083" i="11"/>
  <c r="I2083" i="11"/>
  <c r="K2083" i="11"/>
  <c r="O2083" i="11"/>
  <c r="U2083" i="11"/>
  <c r="W2083" i="11"/>
  <c r="X2083" i="11"/>
  <c r="Z2083" i="11"/>
  <c r="E2084" i="11"/>
  <c r="F2084" i="11"/>
  <c r="I2084" i="11"/>
  <c r="K2084" i="11"/>
  <c r="O2084" i="11"/>
  <c r="U2084" i="11"/>
  <c r="W2084" i="11"/>
  <c r="X2084" i="11"/>
  <c r="Z2084" i="11"/>
  <c r="E2085" i="11"/>
  <c r="F2085" i="11"/>
  <c r="I2085" i="11"/>
  <c r="K2085" i="11"/>
  <c r="O2085" i="11"/>
  <c r="U2085" i="11"/>
  <c r="W2085" i="11"/>
  <c r="X2085" i="11"/>
  <c r="Z2085" i="11"/>
  <c r="E2086" i="11"/>
  <c r="F2086" i="11"/>
  <c r="I2086" i="11"/>
  <c r="K2086" i="11"/>
  <c r="O2086" i="11"/>
  <c r="U2086" i="11"/>
  <c r="W2086" i="11"/>
  <c r="X2086" i="11"/>
  <c r="Z2086" i="11"/>
  <c r="E2087" i="11"/>
  <c r="F2087" i="11"/>
  <c r="I2087" i="11"/>
  <c r="K2087" i="11"/>
  <c r="O2087" i="11"/>
  <c r="U2087" i="11"/>
  <c r="W2087" i="11"/>
  <c r="X2087" i="11"/>
  <c r="Z2087" i="11"/>
  <c r="E2088" i="11"/>
  <c r="F2088" i="11"/>
  <c r="I2088" i="11"/>
  <c r="K2088" i="11"/>
  <c r="O2088" i="11"/>
  <c r="U2088" i="11"/>
  <c r="W2088" i="11"/>
  <c r="X2088" i="11"/>
  <c r="Z2088" i="11"/>
  <c r="E2089" i="11"/>
  <c r="F2089" i="11"/>
  <c r="I2089" i="11"/>
  <c r="K2089" i="11"/>
  <c r="O2089" i="11"/>
  <c r="U2089" i="11"/>
  <c r="W2089" i="11"/>
  <c r="X2089" i="11"/>
  <c r="Z2089" i="11"/>
  <c r="E2090" i="11"/>
  <c r="F2090" i="11"/>
  <c r="I2090" i="11"/>
  <c r="K2090" i="11"/>
  <c r="O2090" i="11"/>
  <c r="U2090" i="11"/>
  <c r="W2090" i="11"/>
  <c r="X2090" i="11"/>
  <c r="Z2090" i="11"/>
  <c r="Z2095" i="11"/>
  <c r="Z2096" i="11"/>
  <c r="E2097" i="11"/>
  <c r="F2097" i="11"/>
  <c r="I2097" i="11"/>
  <c r="O2097" i="11"/>
  <c r="U2097" i="11"/>
  <c r="W2097" i="11"/>
  <c r="X2097" i="11"/>
  <c r="Z2097" i="11"/>
  <c r="E2098" i="11"/>
  <c r="F2098" i="11"/>
  <c r="I2098" i="11"/>
  <c r="O2098" i="11"/>
  <c r="U2098" i="11"/>
  <c r="W2098" i="11"/>
  <c r="X2098" i="11"/>
  <c r="Z2098" i="11"/>
  <c r="E2099" i="11"/>
  <c r="F2099" i="11"/>
  <c r="I2099" i="11"/>
  <c r="O2099" i="11"/>
  <c r="U2099" i="11"/>
  <c r="W2099" i="11"/>
  <c r="X2099" i="11"/>
  <c r="Z2099" i="11"/>
  <c r="Z2100" i="11"/>
  <c r="Z2101" i="11"/>
  <c r="E2104" i="11"/>
  <c r="F2104" i="11"/>
  <c r="I2104" i="11"/>
  <c r="K2104" i="11"/>
  <c r="O2104" i="11"/>
  <c r="U2104" i="11"/>
  <c r="W2104" i="11"/>
  <c r="X2104" i="11"/>
  <c r="Z2104" i="11"/>
  <c r="E2106" i="11"/>
  <c r="F2106" i="11"/>
  <c r="I2106" i="11"/>
  <c r="K2106" i="11"/>
  <c r="O2106" i="11"/>
  <c r="U2106" i="11"/>
  <c r="W2106" i="11"/>
  <c r="X2106" i="11"/>
  <c r="Z2106" i="11"/>
  <c r="E2107" i="11"/>
  <c r="F2107" i="11"/>
  <c r="I2107" i="11"/>
  <c r="K2107" i="11"/>
  <c r="O2107" i="11"/>
  <c r="U2107" i="11"/>
  <c r="W2107" i="11"/>
  <c r="X2107" i="11"/>
  <c r="Z2107" i="11"/>
  <c r="E2108" i="11"/>
  <c r="F2108" i="11"/>
  <c r="I2108" i="11"/>
  <c r="K2108" i="11"/>
  <c r="O2108" i="11"/>
  <c r="U2108" i="11"/>
  <c r="W2108" i="11"/>
  <c r="X2108" i="11"/>
  <c r="Z2108" i="11"/>
  <c r="E2109" i="11"/>
  <c r="F2109" i="11"/>
  <c r="I2109" i="11"/>
  <c r="K2109" i="11"/>
  <c r="O2109" i="11"/>
  <c r="U2109" i="11"/>
  <c r="W2109" i="11"/>
  <c r="X2109" i="11"/>
  <c r="Z2109" i="11"/>
  <c r="E2110" i="11"/>
  <c r="F2110" i="11"/>
  <c r="I2110" i="11"/>
  <c r="K2110" i="11"/>
  <c r="O2110" i="11"/>
  <c r="U2110" i="11"/>
  <c r="W2110" i="11"/>
  <c r="X2110" i="11"/>
  <c r="Z2110" i="11"/>
  <c r="E2111" i="11"/>
  <c r="F2111" i="11"/>
  <c r="I2111" i="11"/>
  <c r="K2111" i="11"/>
  <c r="O2111" i="11"/>
  <c r="U2111" i="11"/>
  <c r="W2111" i="11"/>
  <c r="X2111" i="11"/>
  <c r="Z2111" i="11"/>
  <c r="E2112" i="11"/>
  <c r="F2112" i="11"/>
  <c r="I2112" i="11"/>
  <c r="K2112" i="11"/>
  <c r="O2112" i="11"/>
  <c r="U2112" i="11"/>
  <c r="W2112" i="11"/>
  <c r="X2112" i="11"/>
  <c r="Z2112" i="11"/>
  <c r="E2113" i="11"/>
  <c r="F2113" i="11"/>
  <c r="I2113" i="11"/>
  <c r="K2113" i="11"/>
  <c r="O2113" i="11"/>
  <c r="U2113" i="11"/>
  <c r="W2113" i="11"/>
  <c r="X2113" i="11"/>
  <c r="Z2113" i="11"/>
  <c r="E2114" i="11"/>
  <c r="F2114" i="11"/>
  <c r="I2114" i="11"/>
  <c r="K2114" i="11"/>
  <c r="O2114" i="11"/>
  <c r="U2114" i="11"/>
  <c r="W2114" i="11"/>
  <c r="X2114" i="11"/>
  <c r="Z2114" i="11"/>
  <c r="E2115" i="11"/>
  <c r="F2115" i="11"/>
  <c r="I2115" i="11"/>
  <c r="K2115" i="11"/>
  <c r="O2115" i="11"/>
  <c r="U2115" i="11"/>
  <c r="W2115" i="11"/>
  <c r="X2115" i="11"/>
  <c r="Z2115" i="11"/>
  <c r="Z2120" i="11"/>
  <c r="Z2121" i="11"/>
  <c r="E2124" i="11"/>
  <c r="F2124" i="11"/>
  <c r="I2124" i="11"/>
  <c r="U2124" i="11" s="1"/>
  <c r="K2124" i="11"/>
  <c r="V2124" i="11" s="1"/>
  <c r="O2124" i="11"/>
  <c r="W2124" i="11"/>
  <c r="Z2124" i="11"/>
  <c r="E2126" i="11"/>
  <c r="F2126" i="11"/>
  <c r="I2126" i="11"/>
  <c r="U2126" i="11" s="1"/>
  <c r="K2126" i="11"/>
  <c r="V2126" i="11" s="1"/>
  <c r="O2126" i="11"/>
  <c r="W2126" i="11"/>
  <c r="Z2126" i="11"/>
  <c r="E2127" i="11"/>
  <c r="F2127" i="11"/>
  <c r="I2127" i="11"/>
  <c r="U2127" i="11" s="1"/>
  <c r="K2127" i="11"/>
  <c r="V2127" i="11" s="1"/>
  <c r="O2127" i="11"/>
  <c r="W2127" i="11"/>
  <c r="Z2127" i="11"/>
  <c r="E2128" i="11"/>
  <c r="F2128" i="11"/>
  <c r="I2128" i="11"/>
  <c r="U2128" i="11" s="1"/>
  <c r="K2128" i="11"/>
  <c r="V2128" i="11" s="1"/>
  <c r="O2128" i="11"/>
  <c r="W2128" i="11"/>
  <c r="Z2128" i="11"/>
  <c r="E2129" i="11"/>
  <c r="F2129" i="11"/>
  <c r="I2129" i="11"/>
  <c r="U2129" i="11" s="1"/>
  <c r="K2129" i="11"/>
  <c r="V2129" i="11" s="1"/>
  <c r="O2129" i="11"/>
  <c r="W2129" i="11"/>
  <c r="Z2129" i="11"/>
  <c r="E2130" i="11"/>
  <c r="F2130" i="11"/>
  <c r="I2130" i="11"/>
  <c r="U2130" i="11" s="1"/>
  <c r="K2130" i="11"/>
  <c r="V2130" i="11" s="1"/>
  <c r="O2130" i="11"/>
  <c r="W2130" i="11"/>
  <c r="Z2130" i="11"/>
  <c r="E2131" i="11"/>
  <c r="F2131" i="11"/>
  <c r="I2131" i="11"/>
  <c r="U2131" i="11" s="1"/>
  <c r="K2131" i="11"/>
  <c r="O2131" i="11"/>
  <c r="W2131" i="11"/>
  <c r="Z2131" i="11"/>
  <c r="E2132" i="11"/>
  <c r="F2132" i="11"/>
  <c r="I2132" i="11"/>
  <c r="U2132" i="11" s="1"/>
  <c r="K2132" i="11"/>
  <c r="V2132" i="11" s="1"/>
  <c r="O2132" i="11"/>
  <c r="W2132" i="11"/>
  <c r="Z2132" i="11"/>
  <c r="E2133" i="11"/>
  <c r="F2133" i="11"/>
  <c r="I2133" i="11"/>
  <c r="U2133" i="11" s="1"/>
  <c r="K2133" i="11"/>
  <c r="V2133" i="11" s="1"/>
  <c r="O2133" i="11"/>
  <c r="W2133" i="11"/>
  <c r="Z2133" i="11"/>
  <c r="E2134" i="11"/>
  <c r="F2134" i="11"/>
  <c r="I2134" i="11"/>
  <c r="K2134" i="11"/>
  <c r="V2134" i="11" s="1"/>
  <c r="O2134" i="11"/>
  <c r="W2134" i="11"/>
  <c r="Z2134" i="11"/>
  <c r="E2135" i="11"/>
  <c r="F2135" i="11"/>
  <c r="I2135" i="11"/>
  <c r="U2135" i="11" s="1"/>
  <c r="K2135" i="11"/>
  <c r="O2135" i="11"/>
  <c r="W2135" i="11"/>
  <c r="Z2135" i="11"/>
  <c r="Z2140" i="11"/>
  <c r="Z2141" i="11"/>
  <c r="E2144" i="11"/>
  <c r="F2144" i="11"/>
  <c r="I2144" i="11"/>
  <c r="K2144" i="11"/>
  <c r="O2144" i="11"/>
  <c r="U2144" i="11"/>
  <c r="W2144" i="11"/>
  <c r="X2144" i="11"/>
  <c r="Z2144" i="11"/>
  <c r="E2146" i="11"/>
  <c r="F2146" i="11"/>
  <c r="I2146" i="11"/>
  <c r="K2146" i="11"/>
  <c r="O2146" i="11"/>
  <c r="U2146" i="11"/>
  <c r="W2146" i="11"/>
  <c r="X2146" i="11"/>
  <c r="Z2146" i="11"/>
  <c r="E2147" i="11"/>
  <c r="F2147" i="11"/>
  <c r="I2147" i="11"/>
  <c r="K2147" i="11"/>
  <c r="O2147" i="11"/>
  <c r="U2147" i="11"/>
  <c r="W2147" i="11"/>
  <c r="X2147" i="11"/>
  <c r="Z2147" i="11"/>
  <c r="E2148" i="11"/>
  <c r="F2148" i="11"/>
  <c r="I2148" i="11"/>
  <c r="K2148" i="11"/>
  <c r="O2148" i="11"/>
  <c r="U2148" i="11"/>
  <c r="W2148" i="11"/>
  <c r="X2148" i="11"/>
  <c r="Z2148" i="11"/>
  <c r="E2149" i="11"/>
  <c r="F2149" i="11"/>
  <c r="I2149" i="11"/>
  <c r="K2149" i="11"/>
  <c r="O2149" i="11"/>
  <c r="U2149" i="11"/>
  <c r="W2149" i="11"/>
  <c r="X2149" i="11"/>
  <c r="Z2149" i="11"/>
  <c r="E2150" i="11"/>
  <c r="F2150" i="11"/>
  <c r="I2150" i="11"/>
  <c r="K2150" i="11"/>
  <c r="O2150" i="11"/>
  <c r="U2150" i="11"/>
  <c r="W2150" i="11"/>
  <c r="X2150" i="11"/>
  <c r="Z2150" i="11"/>
  <c r="E2151" i="11"/>
  <c r="F2151" i="11"/>
  <c r="I2151" i="11"/>
  <c r="K2151" i="11"/>
  <c r="O2151" i="11"/>
  <c r="U2151" i="11"/>
  <c r="W2151" i="11"/>
  <c r="X2151" i="11"/>
  <c r="Z2151" i="11"/>
  <c r="E2152" i="11"/>
  <c r="F2152" i="11"/>
  <c r="I2152" i="11"/>
  <c r="K2152" i="11"/>
  <c r="O2152" i="11"/>
  <c r="U2152" i="11"/>
  <c r="W2152" i="11"/>
  <c r="X2152" i="11"/>
  <c r="Z2152" i="11"/>
  <c r="Z2160" i="11"/>
  <c r="Z2161" i="11"/>
  <c r="E2164" i="11"/>
  <c r="F2164" i="11"/>
  <c r="I2164" i="11"/>
  <c r="K2164" i="11"/>
  <c r="O2164" i="11"/>
  <c r="U2164" i="11"/>
  <c r="W2164" i="11"/>
  <c r="X2164" i="11"/>
  <c r="Z2164" i="11"/>
  <c r="E2166" i="11"/>
  <c r="F2166" i="11"/>
  <c r="I2166" i="11"/>
  <c r="K2166" i="11"/>
  <c r="O2166" i="11"/>
  <c r="U2166" i="11"/>
  <c r="W2166" i="11"/>
  <c r="X2166" i="11"/>
  <c r="Z2166" i="11"/>
  <c r="E2167" i="11"/>
  <c r="F2167" i="11"/>
  <c r="I2167" i="11"/>
  <c r="K2167" i="11"/>
  <c r="O2167" i="11"/>
  <c r="U2167" i="11"/>
  <c r="W2167" i="11"/>
  <c r="X2167" i="11"/>
  <c r="Z2167" i="11"/>
  <c r="E2168" i="11"/>
  <c r="F2168" i="11"/>
  <c r="I2168" i="11"/>
  <c r="K2168" i="11"/>
  <c r="O2168" i="11"/>
  <c r="U2168" i="11"/>
  <c r="W2168" i="11"/>
  <c r="X2168" i="11"/>
  <c r="Z2168" i="11"/>
  <c r="E2169" i="11"/>
  <c r="F2169" i="11"/>
  <c r="I2169" i="11"/>
  <c r="K2169" i="11"/>
  <c r="O2169" i="11"/>
  <c r="U2169" i="11"/>
  <c r="W2169" i="11"/>
  <c r="X2169" i="11"/>
  <c r="Z2169" i="11"/>
  <c r="E2170" i="11"/>
  <c r="F2170" i="11"/>
  <c r="I2170" i="11"/>
  <c r="K2170" i="11"/>
  <c r="O2170" i="11"/>
  <c r="U2170" i="11"/>
  <c r="W2170" i="11"/>
  <c r="X2170" i="11"/>
  <c r="Z2170" i="11"/>
  <c r="E2171" i="11"/>
  <c r="F2171" i="11"/>
  <c r="I2171" i="11"/>
  <c r="K2171" i="11"/>
  <c r="O2171" i="11"/>
  <c r="U2171" i="11"/>
  <c r="W2171" i="11"/>
  <c r="X2171" i="11"/>
  <c r="Z2171" i="11"/>
  <c r="E2172" i="11"/>
  <c r="F2172" i="11"/>
  <c r="I2172" i="11"/>
  <c r="K2172" i="11"/>
  <c r="O2172" i="11"/>
  <c r="U2172" i="11"/>
  <c r="W2172" i="11"/>
  <c r="X2172" i="11"/>
  <c r="Z2172" i="11"/>
  <c r="Z2180" i="11"/>
  <c r="Z2181" i="11"/>
  <c r="E2184" i="11"/>
  <c r="F2184" i="11"/>
  <c r="I2184" i="11"/>
  <c r="U2184" i="11" s="1"/>
  <c r="K2184" i="11"/>
  <c r="V2184" i="11" s="1"/>
  <c r="O2184" i="11"/>
  <c r="W2184" i="11"/>
  <c r="Z2184" i="11"/>
  <c r="E2186" i="11"/>
  <c r="F2186" i="11"/>
  <c r="I2186" i="11"/>
  <c r="U2186" i="11" s="1"/>
  <c r="K2186" i="11"/>
  <c r="V2186" i="11" s="1"/>
  <c r="O2186" i="11"/>
  <c r="W2186" i="11"/>
  <c r="Z2186" i="11"/>
  <c r="E2187" i="11"/>
  <c r="F2187" i="11"/>
  <c r="I2187" i="11"/>
  <c r="U2187" i="11" s="1"/>
  <c r="K2187" i="11"/>
  <c r="V2187" i="11" s="1"/>
  <c r="O2187" i="11"/>
  <c r="W2187" i="11"/>
  <c r="Z2187" i="11"/>
  <c r="E2188" i="11"/>
  <c r="F2188" i="11"/>
  <c r="I2188" i="11"/>
  <c r="U2188" i="11" s="1"/>
  <c r="K2188" i="11"/>
  <c r="V2188" i="11" s="1"/>
  <c r="O2188" i="11"/>
  <c r="W2188" i="11"/>
  <c r="Z2188" i="11"/>
  <c r="E2189" i="11"/>
  <c r="F2189" i="11"/>
  <c r="I2189" i="11"/>
  <c r="U2189" i="11" s="1"/>
  <c r="K2189" i="11"/>
  <c r="V2189" i="11" s="1"/>
  <c r="O2189" i="11"/>
  <c r="W2189" i="11"/>
  <c r="Z2189" i="11"/>
  <c r="E2190" i="11"/>
  <c r="F2190" i="11"/>
  <c r="I2190" i="11"/>
  <c r="U2190" i="11" s="1"/>
  <c r="K2190" i="11"/>
  <c r="V2190" i="11" s="1"/>
  <c r="O2190" i="11"/>
  <c r="W2190" i="11"/>
  <c r="Z2190" i="11"/>
  <c r="E2191" i="11"/>
  <c r="F2191" i="11"/>
  <c r="I2191" i="11"/>
  <c r="U2191" i="11" s="1"/>
  <c r="K2191" i="11"/>
  <c r="V2191" i="11" s="1"/>
  <c r="O2191" i="11"/>
  <c r="W2191" i="11"/>
  <c r="Z2191" i="11"/>
  <c r="E2192" i="11"/>
  <c r="F2192" i="11"/>
  <c r="I2192" i="11"/>
  <c r="U2192" i="11" s="1"/>
  <c r="K2192" i="11"/>
  <c r="V2192" i="11" s="1"/>
  <c r="O2192" i="11"/>
  <c r="W2192" i="11"/>
  <c r="Z2192" i="11"/>
  <c r="Z2200" i="11"/>
  <c r="Z2201" i="11"/>
  <c r="E2204" i="11"/>
  <c r="F2204" i="11"/>
  <c r="I2204" i="11"/>
  <c r="K2204" i="11"/>
  <c r="O2204" i="11"/>
  <c r="U2204" i="11"/>
  <c r="W2204" i="11"/>
  <c r="X2204" i="11"/>
  <c r="Z2204" i="11"/>
  <c r="E2206" i="11"/>
  <c r="F2206" i="11"/>
  <c r="I2206" i="11"/>
  <c r="K2206" i="11"/>
  <c r="O2206" i="11"/>
  <c r="U2206" i="11"/>
  <c r="W2206" i="11"/>
  <c r="X2206" i="11"/>
  <c r="Z2206" i="11"/>
  <c r="E2207" i="11"/>
  <c r="F2207" i="11"/>
  <c r="I2207" i="11"/>
  <c r="K2207" i="11"/>
  <c r="O2207" i="11"/>
  <c r="U2207" i="11"/>
  <c r="W2207" i="11"/>
  <c r="X2207" i="11"/>
  <c r="Z2207" i="11"/>
  <c r="E2208" i="11"/>
  <c r="F2208" i="11"/>
  <c r="I2208" i="11"/>
  <c r="K2208" i="11"/>
  <c r="O2208" i="11"/>
  <c r="U2208" i="11"/>
  <c r="W2208" i="11"/>
  <c r="X2208" i="11"/>
  <c r="Z2208" i="11"/>
  <c r="E2209" i="11"/>
  <c r="F2209" i="11"/>
  <c r="I2209" i="11"/>
  <c r="K2209" i="11"/>
  <c r="O2209" i="11"/>
  <c r="U2209" i="11"/>
  <c r="W2209" i="11"/>
  <c r="X2209" i="11"/>
  <c r="Z2209" i="11"/>
  <c r="E2210" i="11"/>
  <c r="F2210" i="11"/>
  <c r="I2210" i="11"/>
  <c r="K2210" i="11"/>
  <c r="O2210" i="11"/>
  <c r="U2210" i="11"/>
  <c r="W2210" i="11"/>
  <c r="X2210" i="11"/>
  <c r="Z2210" i="11"/>
  <c r="E2211" i="11"/>
  <c r="F2211" i="11"/>
  <c r="I2211" i="11"/>
  <c r="K2211" i="11"/>
  <c r="O2211" i="11"/>
  <c r="U2211" i="11"/>
  <c r="W2211" i="11"/>
  <c r="X2211" i="11"/>
  <c r="Z2211" i="11"/>
  <c r="E2212" i="11"/>
  <c r="F2212" i="11"/>
  <c r="I2212" i="11"/>
  <c r="K2212" i="11"/>
  <c r="O2212" i="11"/>
  <c r="U2212" i="11"/>
  <c r="W2212" i="11"/>
  <c r="X2212" i="11"/>
  <c r="Z2212" i="11"/>
  <c r="Z2220" i="11"/>
  <c r="Z2221" i="11"/>
  <c r="E2224" i="11"/>
  <c r="F2224" i="11"/>
  <c r="I2224" i="11"/>
  <c r="K2224" i="11"/>
  <c r="O2224" i="11"/>
  <c r="U2224" i="11"/>
  <c r="W2224" i="11"/>
  <c r="X2224" i="11"/>
  <c r="Z2224" i="11"/>
  <c r="E2226" i="11"/>
  <c r="F2226" i="11"/>
  <c r="I2226" i="11"/>
  <c r="K2226" i="11"/>
  <c r="O2226" i="11"/>
  <c r="U2226" i="11"/>
  <c r="W2226" i="11"/>
  <c r="X2226" i="11"/>
  <c r="Z2226" i="11"/>
  <c r="E2227" i="11"/>
  <c r="F2227" i="11"/>
  <c r="I2227" i="11"/>
  <c r="K2227" i="11"/>
  <c r="O2227" i="11"/>
  <c r="U2227" i="11"/>
  <c r="W2227" i="11"/>
  <c r="X2227" i="11"/>
  <c r="Z2227" i="11"/>
  <c r="E2228" i="11"/>
  <c r="F2228" i="11"/>
  <c r="I2228" i="11"/>
  <c r="K2228" i="11"/>
  <c r="O2228" i="11"/>
  <c r="U2228" i="11"/>
  <c r="W2228" i="11"/>
  <c r="X2228" i="11"/>
  <c r="Z2228" i="11"/>
  <c r="E2229" i="11"/>
  <c r="F2229" i="11"/>
  <c r="I2229" i="11"/>
  <c r="K2229" i="11"/>
  <c r="O2229" i="11"/>
  <c r="U2229" i="11"/>
  <c r="W2229" i="11"/>
  <c r="X2229" i="11"/>
  <c r="Z2229" i="11"/>
  <c r="E2230" i="11"/>
  <c r="F2230" i="11"/>
  <c r="I2230" i="11"/>
  <c r="K2230" i="11"/>
  <c r="O2230" i="11"/>
  <c r="U2230" i="11"/>
  <c r="W2230" i="11"/>
  <c r="X2230" i="11"/>
  <c r="Z2230" i="11"/>
  <c r="E2231" i="11"/>
  <c r="F2231" i="11"/>
  <c r="I2231" i="11"/>
  <c r="K2231" i="11"/>
  <c r="O2231" i="11"/>
  <c r="U2231" i="11"/>
  <c r="W2231" i="11"/>
  <c r="X2231" i="11"/>
  <c r="Z2231" i="11"/>
  <c r="E2232" i="11"/>
  <c r="F2232" i="11"/>
  <c r="I2232" i="11"/>
  <c r="K2232" i="11"/>
  <c r="O2232" i="11"/>
  <c r="U2232" i="11"/>
  <c r="W2232" i="11"/>
  <c r="X2232" i="11"/>
  <c r="Z2232" i="11"/>
  <c r="Z2240" i="11"/>
  <c r="Z2241" i="11"/>
  <c r="E2242" i="11"/>
  <c r="F2242" i="11"/>
  <c r="I2242" i="11"/>
  <c r="O2242" i="11"/>
  <c r="U2242" i="11"/>
  <c r="W2242" i="11"/>
  <c r="X2242" i="11"/>
  <c r="Z2242" i="11"/>
  <c r="E2243" i="11"/>
  <c r="F2243" i="11"/>
  <c r="I2243" i="11"/>
  <c r="O2243" i="11"/>
  <c r="U2243" i="11"/>
  <c r="W2243" i="11"/>
  <c r="X2243" i="11"/>
  <c r="Z2243" i="11"/>
  <c r="E2244" i="11"/>
  <c r="F2244" i="11"/>
  <c r="I2244" i="11"/>
  <c r="O2244" i="11"/>
  <c r="U2244" i="11"/>
  <c r="W2244" i="11"/>
  <c r="X2244" i="11"/>
  <c r="Z2244" i="11"/>
  <c r="Z2245" i="11"/>
  <c r="Z2246" i="11"/>
  <c r="E2249" i="11"/>
  <c r="F2249" i="11"/>
  <c r="I2249" i="11"/>
  <c r="U2249" i="11" s="1"/>
  <c r="K2249" i="11"/>
  <c r="V2249" i="11" s="1"/>
  <c r="O2249" i="11"/>
  <c r="W2249" i="11"/>
  <c r="Z2249" i="11"/>
  <c r="E2251" i="11"/>
  <c r="F2251" i="11"/>
  <c r="I2251" i="11"/>
  <c r="U2251" i="11" s="1"/>
  <c r="K2251" i="11"/>
  <c r="V2251" i="11" s="1"/>
  <c r="O2251" i="11"/>
  <c r="W2251" i="11"/>
  <c r="Z2251" i="11"/>
  <c r="E2252" i="11"/>
  <c r="F2252" i="11"/>
  <c r="I2252" i="11"/>
  <c r="U2252" i="11" s="1"/>
  <c r="K2252" i="11"/>
  <c r="V2252" i="11" s="1"/>
  <c r="O2252" i="11"/>
  <c r="W2252" i="11"/>
  <c r="Z2252" i="11"/>
  <c r="E2253" i="11"/>
  <c r="F2253" i="11"/>
  <c r="I2253" i="11"/>
  <c r="K2253" i="11"/>
  <c r="V2253" i="11" s="1"/>
  <c r="O2253" i="11"/>
  <c r="W2253" i="11"/>
  <c r="Z2253" i="11"/>
  <c r="E2254" i="11"/>
  <c r="F2254" i="11"/>
  <c r="I2254" i="11"/>
  <c r="U2254" i="11" s="1"/>
  <c r="K2254" i="11"/>
  <c r="V2254" i="11" s="1"/>
  <c r="O2254" i="11"/>
  <c r="W2254" i="11"/>
  <c r="Z2254" i="11"/>
  <c r="E2255" i="11"/>
  <c r="F2255" i="11"/>
  <c r="I2255" i="11"/>
  <c r="U2255" i="11" s="1"/>
  <c r="K2255" i="11"/>
  <c r="V2255" i="11" s="1"/>
  <c r="O2255" i="11"/>
  <c r="W2255" i="11"/>
  <c r="Z2255" i="11"/>
  <c r="E2256" i="11"/>
  <c r="F2256" i="11"/>
  <c r="I2256" i="11"/>
  <c r="U2256" i="11" s="1"/>
  <c r="K2256" i="11"/>
  <c r="V2256" i="11" s="1"/>
  <c r="O2256" i="11"/>
  <c r="W2256" i="11"/>
  <c r="Z2256" i="11"/>
  <c r="E2257" i="11"/>
  <c r="F2257" i="11"/>
  <c r="I2257" i="11"/>
  <c r="K2257" i="11"/>
  <c r="V2257" i="11" s="1"/>
  <c r="O2257" i="11"/>
  <c r="W2257" i="11"/>
  <c r="Z2257" i="11"/>
  <c r="Z2265" i="11"/>
  <c r="Z2266" i="11"/>
  <c r="E2269" i="11"/>
  <c r="F2269" i="11"/>
  <c r="I2269" i="11"/>
  <c r="K2269" i="11"/>
  <c r="O2269" i="11"/>
  <c r="U2269" i="11"/>
  <c r="W2269" i="11"/>
  <c r="X2269" i="11"/>
  <c r="Z2269" i="11"/>
  <c r="E2271" i="11"/>
  <c r="F2271" i="11"/>
  <c r="I2271" i="11"/>
  <c r="K2271" i="11"/>
  <c r="O2271" i="11"/>
  <c r="U2271" i="11"/>
  <c r="W2271" i="11"/>
  <c r="X2271" i="11"/>
  <c r="Z2271" i="11"/>
  <c r="E2272" i="11"/>
  <c r="F2272" i="11"/>
  <c r="I2272" i="11"/>
  <c r="K2272" i="11"/>
  <c r="O2272" i="11"/>
  <c r="U2272" i="11"/>
  <c r="W2272" i="11"/>
  <c r="X2272" i="11"/>
  <c r="Z2272" i="11"/>
  <c r="E2273" i="11"/>
  <c r="F2273" i="11"/>
  <c r="I2273" i="11"/>
  <c r="K2273" i="11"/>
  <c r="O2273" i="11"/>
  <c r="U2273" i="11"/>
  <c r="W2273" i="11"/>
  <c r="X2273" i="11"/>
  <c r="Z2273" i="11"/>
  <c r="E2274" i="11"/>
  <c r="F2274" i="11"/>
  <c r="I2274" i="11"/>
  <c r="K2274" i="11"/>
  <c r="O2274" i="11"/>
  <c r="U2274" i="11"/>
  <c r="W2274" i="11"/>
  <c r="X2274" i="11"/>
  <c r="Z2274" i="11"/>
  <c r="E2291" i="11"/>
  <c r="F2291" i="11"/>
  <c r="I2291" i="11"/>
  <c r="K2291" i="11"/>
  <c r="O2291" i="11"/>
  <c r="U2291" i="11"/>
  <c r="W2291" i="11"/>
  <c r="X2291" i="11"/>
  <c r="Z2291" i="11"/>
  <c r="E2292" i="11"/>
  <c r="F2292" i="11"/>
  <c r="I2292" i="11"/>
  <c r="K2292" i="11"/>
  <c r="O2292" i="11"/>
  <c r="U2292" i="11"/>
  <c r="W2292" i="11"/>
  <c r="X2292" i="11"/>
  <c r="Z2292" i="11"/>
  <c r="E2296" i="11"/>
  <c r="F2296" i="11"/>
  <c r="I2296" i="11"/>
  <c r="K2296" i="11"/>
  <c r="O2296" i="11"/>
  <c r="U2296" i="11"/>
  <c r="W2296" i="11"/>
  <c r="X2296" i="11"/>
  <c r="Z2296" i="11"/>
  <c r="E2297" i="11"/>
  <c r="F2297" i="11"/>
  <c r="I2297" i="11"/>
  <c r="K2297" i="11"/>
  <c r="O2297" i="11"/>
  <c r="U2297" i="11"/>
  <c r="W2297" i="11"/>
  <c r="X2297" i="11"/>
  <c r="Z2297" i="11"/>
  <c r="Z2305" i="11"/>
  <c r="Z2306" i="11"/>
  <c r="E2309" i="11"/>
  <c r="F2309" i="11"/>
  <c r="I2309" i="11"/>
  <c r="U2309" i="11" s="1"/>
  <c r="K2309" i="11"/>
  <c r="V2309" i="11" s="1"/>
  <c r="O2309" i="11"/>
  <c r="W2309" i="11"/>
  <c r="Z2309" i="11"/>
  <c r="E2311" i="11"/>
  <c r="F2311" i="11"/>
  <c r="I2311" i="11"/>
  <c r="U2311" i="11" s="1"/>
  <c r="K2311" i="11"/>
  <c r="V2311" i="11" s="1"/>
  <c r="O2311" i="11"/>
  <c r="W2311" i="11"/>
  <c r="Z2311" i="11"/>
  <c r="E2312" i="11"/>
  <c r="F2312" i="11"/>
  <c r="I2312" i="11"/>
  <c r="U2312" i="11" s="1"/>
  <c r="K2312" i="11"/>
  <c r="V2312" i="11" s="1"/>
  <c r="O2312" i="11"/>
  <c r="W2312" i="11"/>
  <c r="Z2312" i="11"/>
  <c r="E2313" i="11"/>
  <c r="F2313" i="11"/>
  <c r="I2313" i="11"/>
  <c r="U2313" i="11" s="1"/>
  <c r="K2313" i="11"/>
  <c r="V2313" i="11" s="1"/>
  <c r="O2313" i="11"/>
  <c r="W2313" i="11"/>
  <c r="Z2313" i="11"/>
  <c r="E2314" i="11"/>
  <c r="F2314" i="11"/>
  <c r="I2314" i="11"/>
  <c r="U2314" i="11" s="1"/>
  <c r="K2314" i="11"/>
  <c r="V2314" i="11" s="1"/>
  <c r="O2314" i="11"/>
  <c r="W2314" i="11"/>
  <c r="Z2314" i="11"/>
  <c r="Z2325" i="11"/>
  <c r="Z2326" i="11"/>
  <c r="E2329" i="11"/>
  <c r="F2329" i="11"/>
  <c r="I2329" i="11"/>
  <c r="K2329" i="11"/>
  <c r="O2329" i="11"/>
  <c r="U2329" i="11"/>
  <c r="W2329" i="11"/>
  <c r="X2329" i="11"/>
  <c r="Z2329" i="11"/>
  <c r="E2331" i="11"/>
  <c r="F2331" i="11"/>
  <c r="I2331" i="11"/>
  <c r="K2331" i="11"/>
  <c r="O2331" i="11"/>
  <c r="U2331" i="11"/>
  <c r="W2331" i="11"/>
  <c r="X2331" i="11"/>
  <c r="Z2331" i="11"/>
  <c r="E2332" i="11"/>
  <c r="F2332" i="11"/>
  <c r="I2332" i="11"/>
  <c r="K2332" i="11"/>
  <c r="O2332" i="11"/>
  <c r="U2332" i="11"/>
  <c r="W2332" i="11"/>
  <c r="X2332" i="11"/>
  <c r="Z2332" i="11"/>
  <c r="E2333" i="11"/>
  <c r="F2333" i="11"/>
  <c r="I2333" i="11"/>
  <c r="K2333" i="11"/>
  <c r="O2333" i="11"/>
  <c r="U2333" i="11"/>
  <c r="W2333" i="11"/>
  <c r="X2333" i="11"/>
  <c r="Z2333" i="11"/>
  <c r="E2334" i="11"/>
  <c r="F2334" i="11"/>
  <c r="I2334" i="11"/>
  <c r="K2334" i="11"/>
  <c r="O2334" i="11"/>
  <c r="U2334" i="11"/>
  <c r="W2334" i="11"/>
  <c r="X2334" i="11"/>
  <c r="Z2334" i="11"/>
  <c r="Z2345" i="11"/>
  <c r="Z2346" i="11"/>
  <c r="E2349" i="11"/>
  <c r="F2349" i="11"/>
  <c r="I2349" i="11"/>
  <c r="K2349" i="11"/>
  <c r="O2349" i="11"/>
  <c r="U2349" i="11"/>
  <c r="W2349" i="11"/>
  <c r="X2349" i="11"/>
  <c r="Z2349" i="11"/>
  <c r="E2351" i="11"/>
  <c r="F2351" i="11"/>
  <c r="I2351" i="11"/>
  <c r="K2351" i="11"/>
  <c r="O2351" i="11"/>
  <c r="U2351" i="11"/>
  <c r="W2351" i="11"/>
  <c r="X2351" i="11"/>
  <c r="Z2351" i="11"/>
  <c r="E2352" i="11"/>
  <c r="F2352" i="11"/>
  <c r="I2352" i="11"/>
  <c r="K2352" i="11"/>
  <c r="O2352" i="11"/>
  <c r="U2352" i="11"/>
  <c r="W2352" i="11"/>
  <c r="X2352" i="11"/>
  <c r="Z2352" i="11"/>
  <c r="E2353" i="11"/>
  <c r="F2353" i="11"/>
  <c r="I2353" i="11"/>
  <c r="K2353" i="11"/>
  <c r="O2353" i="11"/>
  <c r="U2353" i="11"/>
  <c r="W2353" i="11"/>
  <c r="X2353" i="11"/>
  <c r="Z2353" i="11"/>
  <c r="E2354" i="11"/>
  <c r="F2354" i="11"/>
  <c r="I2354" i="11"/>
  <c r="K2354" i="11"/>
  <c r="O2354" i="11"/>
  <c r="U2354" i="11"/>
  <c r="W2354" i="11"/>
  <c r="X2354" i="11"/>
  <c r="Z2354" i="11"/>
  <c r="Z2365" i="11"/>
  <c r="Z2366" i="11"/>
  <c r="E2369" i="11"/>
  <c r="F2369" i="11"/>
  <c r="I2369" i="11"/>
  <c r="U2369" i="11" s="1"/>
  <c r="K2369" i="11"/>
  <c r="V2369" i="11" s="1"/>
  <c r="O2369" i="11"/>
  <c r="W2369" i="11"/>
  <c r="Z2369" i="11"/>
  <c r="E2371" i="11"/>
  <c r="F2371" i="11"/>
  <c r="I2371" i="11"/>
  <c r="U2371" i="11" s="1"/>
  <c r="K2371" i="11"/>
  <c r="V2371" i="11" s="1"/>
  <c r="O2371" i="11"/>
  <c r="W2371" i="11"/>
  <c r="Z2371" i="11"/>
  <c r="E2372" i="11"/>
  <c r="F2372" i="11"/>
  <c r="I2372" i="11"/>
  <c r="U2372" i="11" s="1"/>
  <c r="K2372" i="11"/>
  <c r="V2372" i="11" s="1"/>
  <c r="O2372" i="11"/>
  <c r="W2372" i="11"/>
  <c r="Z2372" i="11"/>
  <c r="E2373" i="11"/>
  <c r="F2373" i="11"/>
  <c r="I2373" i="11"/>
  <c r="U2373" i="11" s="1"/>
  <c r="K2373" i="11"/>
  <c r="V2373" i="11" s="1"/>
  <c r="O2373" i="11"/>
  <c r="W2373" i="11"/>
  <c r="Z2373" i="11"/>
  <c r="E2374" i="11"/>
  <c r="F2374" i="11"/>
  <c r="I2374" i="11"/>
  <c r="U2374" i="11" s="1"/>
  <c r="K2374" i="11"/>
  <c r="V2374" i="11" s="1"/>
  <c r="O2374" i="11"/>
  <c r="W2374" i="11"/>
  <c r="Z2374" i="11"/>
  <c r="Z2385" i="11"/>
  <c r="Z2386" i="11"/>
  <c r="E2389" i="11"/>
  <c r="F2389" i="11"/>
  <c r="I2389" i="11"/>
  <c r="K2389" i="11"/>
  <c r="O2389" i="11"/>
  <c r="U2389" i="11"/>
  <c r="W2389" i="11"/>
  <c r="X2389" i="11"/>
  <c r="Z2389" i="11"/>
  <c r="E2391" i="11"/>
  <c r="F2391" i="11"/>
  <c r="I2391" i="11"/>
  <c r="K2391" i="11"/>
  <c r="O2391" i="11"/>
  <c r="U2391" i="11"/>
  <c r="W2391" i="11"/>
  <c r="X2391" i="11"/>
  <c r="Z2391" i="11"/>
  <c r="E2392" i="11"/>
  <c r="F2392" i="11"/>
  <c r="I2392" i="11"/>
  <c r="K2392" i="11"/>
  <c r="O2392" i="11"/>
  <c r="U2392" i="11"/>
  <c r="W2392" i="11"/>
  <c r="X2392" i="11"/>
  <c r="Z2392" i="11"/>
  <c r="E2393" i="11"/>
  <c r="F2393" i="11"/>
  <c r="I2393" i="11"/>
  <c r="K2393" i="11"/>
  <c r="O2393" i="11"/>
  <c r="U2393" i="11"/>
  <c r="W2393" i="11"/>
  <c r="X2393" i="11"/>
  <c r="Z2393" i="11"/>
  <c r="E2394" i="11"/>
  <c r="F2394" i="11"/>
  <c r="I2394" i="11"/>
  <c r="K2394" i="11"/>
  <c r="O2394" i="11"/>
  <c r="U2394" i="11"/>
  <c r="W2394" i="11"/>
  <c r="X2394" i="11"/>
  <c r="Z2394" i="11"/>
  <c r="Z2405" i="11"/>
  <c r="Z2406" i="11"/>
  <c r="E2409" i="11"/>
  <c r="F2409" i="11"/>
  <c r="I2409" i="11"/>
  <c r="K2409" i="11"/>
  <c r="O2409" i="11"/>
  <c r="U2409" i="11"/>
  <c r="W2409" i="11"/>
  <c r="X2409" i="11"/>
  <c r="Z2409" i="11"/>
  <c r="E2411" i="11"/>
  <c r="F2411" i="11"/>
  <c r="I2411" i="11"/>
  <c r="K2411" i="11"/>
  <c r="O2411" i="11"/>
  <c r="U2411" i="11"/>
  <c r="W2411" i="11"/>
  <c r="X2411" i="11"/>
  <c r="Z2411" i="11"/>
  <c r="E2412" i="11"/>
  <c r="F2412" i="11"/>
  <c r="I2412" i="11"/>
  <c r="K2412" i="11"/>
  <c r="O2412" i="11"/>
  <c r="U2412" i="11"/>
  <c r="W2412" i="11"/>
  <c r="X2412" i="11"/>
  <c r="Z2412" i="11"/>
  <c r="E2416" i="11"/>
  <c r="F2416" i="11"/>
  <c r="I2416" i="11"/>
  <c r="K2416" i="11"/>
  <c r="O2416" i="11"/>
  <c r="U2416" i="11"/>
  <c r="W2416" i="11"/>
  <c r="X2416" i="11"/>
  <c r="Z2416" i="11"/>
  <c r="E2417" i="11"/>
  <c r="F2417" i="11"/>
  <c r="I2417" i="11"/>
  <c r="K2417" i="11"/>
  <c r="O2417" i="11"/>
  <c r="U2417" i="11"/>
  <c r="W2417" i="11"/>
  <c r="X2417" i="11"/>
  <c r="Z2417" i="11"/>
  <c r="Z2425" i="11"/>
  <c r="Z2426" i="11"/>
  <c r="E2429" i="11"/>
  <c r="F2429" i="11"/>
  <c r="I2429" i="11"/>
  <c r="K2429" i="11"/>
  <c r="V2429" i="11" s="1"/>
  <c r="O2429" i="11"/>
  <c r="W2429" i="11"/>
  <c r="Z2429" i="11"/>
  <c r="E2431" i="11"/>
  <c r="F2431" i="11"/>
  <c r="I2431" i="11"/>
  <c r="U2431" i="11" s="1"/>
  <c r="K2431" i="11"/>
  <c r="V2431" i="11" s="1"/>
  <c r="O2431" i="11"/>
  <c r="W2431" i="11"/>
  <c r="Z2431" i="11"/>
  <c r="E2432" i="11"/>
  <c r="F2432" i="11"/>
  <c r="I2432" i="11"/>
  <c r="U2432" i="11" s="1"/>
  <c r="K2432" i="11"/>
  <c r="V2432" i="11" s="1"/>
  <c r="O2432" i="11"/>
  <c r="W2432" i="11"/>
  <c r="Z2432" i="11"/>
  <c r="E2433" i="11"/>
  <c r="F2433" i="11"/>
  <c r="I2433" i="11"/>
  <c r="U2433" i="11" s="1"/>
  <c r="K2433" i="11"/>
  <c r="V2433" i="11" s="1"/>
  <c r="O2433" i="11"/>
  <c r="W2433" i="11"/>
  <c r="Z2433" i="11"/>
  <c r="E2434" i="11"/>
  <c r="F2434" i="11"/>
  <c r="I2434" i="11"/>
  <c r="K2434" i="11"/>
  <c r="V2434" i="11" s="1"/>
  <c r="O2434" i="11"/>
  <c r="W2434" i="11"/>
  <c r="Z2434" i="11"/>
  <c r="Z2445" i="11"/>
  <c r="Z2446" i="11"/>
  <c r="E2449" i="11"/>
  <c r="F2449" i="11"/>
  <c r="I2449" i="11"/>
  <c r="K2449" i="11"/>
  <c r="O2449" i="11"/>
  <c r="U2449" i="11"/>
  <c r="W2449" i="11"/>
  <c r="X2449" i="11"/>
  <c r="Z2449" i="11"/>
  <c r="E2451" i="11"/>
  <c r="F2451" i="11"/>
  <c r="I2451" i="11"/>
  <c r="K2451" i="11"/>
  <c r="O2451" i="11"/>
  <c r="U2451" i="11"/>
  <c r="W2451" i="11"/>
  <c r="X2451" i="11"/>
  <c r="Z2451" i="11"/>
  <c r="E2452" i="11"/>
  <c r="F2452" i="11"/>
  <c r="I2452" i="11"/>
  <c r="K2452" i="11"/>
  <c r="O2452" i="11"/>
  <c r="U2452" i="11"/>
  <c r="W2452" i="11"/>
  <c r="X2452" i="11"/>
  <c r="Z2452" i="11"/>
  <c r="E2453" i="11"/>
  <c r="F2453" i="11"/>
  <c r="I2453" i="11"/>
  <c r="K2453" i="11"/>
  <c r="O2453" i="11"/>
  <c r="U2453" i="11"/>
  <c r="W2453" i="11"/>
  <c r="X2453" i="11"/>
  <c r="Z2453" i="11"/>
  <c r="E2454" i="11"/>
  <c r="F2454" i="11"/>
  <c r="I2454" i="11"/>
  <c r="K2454" i="11"/>
  <c r="O2454" i="11"/>
  <c r="U2454" i="11"/>
  <c r="W2454" i="11"/>
  <c r="X2454" i="11"/>
  <c r="Z2454" i="11"/>
  <c r="Z2465" i="11"/>
  <c r="Z2466" i="11"/>
  <c r="E2467" i="11"/>
  <c r="F2467" i="11"/>
  <c r="I2467" i="11"/>
  <c r="O2467" i="11"/>
  <c r="U2467" i="11"/>
  <c r="W2467" i="11"/>
  <c r="X2467" i="11"/>
  <c r="Z2467" i="11"/>
  <c r="E2468" i="11"/>
  <c r="F2468" i="11"/>
  <c r="I2468" i="11"/>
  <c r="O2468" i="11"/>
  <c r="U2468" i="11"/>
  <c r="W2468" i="11"/>
  <c r="X2468" i="11"/>
  <c r="Z2468" i="11"/>
  <c r="Z2470" i="11"/>
  <c r="Z2471" i="11"/>
  <c r="E2474" i="11"/>
  <c r="F2474" i="11"/>
  <c r="I2474" i="11"/>
  <c r="K2474" i="11"/>
  <c r="O2474" i="11"/>
  <c r="U2474" i="11"/>
  <c r="W2474" i="11"/>
  <c r="X2474" i="11"/>
  <c r="Z2474" i="11"/>
  <c r="E2476" i="11"/>
  <c r="F2476" i="11"/>
  <c r="I2476" i="11"/>
  <c r="K2476" i="11"/>
  <c r="O2476" i="11"/>
  <c r="U2476" i="11"/>
  <c r="W2476" i="11"/>
  <c r="X2476" i="11"/>
  <c r="Z2476" i="11"/>
  <c r="E2477" i="11"/>
  <c r="F2477" i="11"/>
  <c r="I2477" i="11"/>
  <c r="K2477" i="11"/>
  <c r="O2477" i="11"/>
  <c r="U2477" i="11"/>
  <c r="W2477" i="11"/>
  <c r="X2477" i="11"/>
  <c r="Z2477" i="11"/>
  <c r="E2478" i="11"/>
  <c r="F2478" i="11"/>
  <c r="I2478" i="11"/>
  <c r="K2478" i="11"/>
  <c r="O2478" i="11"/>
  <c r="U2478" i="11"/>
  <c r="W2478" i="11"/>
  <c r="X2478" i="11"/>
  <c r="Z2478" i="11"/>
  <c r="E2479" i="11"/>
  <c r="F2479" i="11"/>
  <c r="I2479" i="11"/>
  <c r="K2479" i="11"/>
  <c r="O2479" i="11"/>
  <c r="U2479" i="11"/>
  <c r="W2479" i="11"/>
  <c r="X2479" i="11"/>
  <c r="Z2479" i="11"/>
  <c r="Z2490" i="11"/>
  <c r="Z2491" i="11"/>
  <c r="E2494" i="11"/>
  <c r="F2494" i="11"/>
  <c r="I2494" i="11"/>
  <c r="U2494" i="11" s="1"/>
  <c r="K2494" i="11"/>
  <c r="V2494" i="11" s="1"/>
  <c r="O2494" i="11"/>
  <c r="W2494" i="11"/>
  <c r="Z2494" i="11"/>
  <c r="E2496" i="11"/>
  <c r="F2496" i="11"/>
  <c r="I2496" i="11"/>
  <c r="U2496" i="11" s="1"/>
  <c r="K2496" i="11"/>
  <c r="V2496" i="11" s="1"/>
  <c r="O2496" i="11"/>
  <c r="W2496" i="11"/>
  <c r="Z2496" i="11"/>
  <c r="E2497" i="11"/>
  <c r="F2497" i="11"/>
  <c r="I2497" i="11"/>
  <c r="U2497" i="11" s="1"/>
  <c r="K2497" i="11"/>
  <c r="V2497" i="11" s="1"/>
  <c r="O2497" i="11"/>
  <c r="W2497" i="11"/>
  <c r="Z2497" i="11"/>
  <c r="E2498" i="11"/>
  <c r="F2498" i="11"/>
  <c r="I2498" i="11"/>
  <c r="U2498" i="11" s="1"/>
  <c r="K2498" i="11"/>
  <c r="V2498" i="11" s="1"/>
  <c r="O2498" i="11"/>
  <c r="W2498" i="11"/>
  <c r="Z2498" i="11"/>
  <c r="E2499" i="11"/>
  <c r="F2499" i="11"/>
  <c r="I2499" i="11"/>
  <c r="U2499" i="11" s="1"/>
  <c r="K2499" i="11"/>
  <c r="V2499" i="11" s="1"/>
  <c r="O2499" i="11"/>
  <c r="W2499" i="11"/>
  <c r="Z2499" i="11"/>
  <c r="Z2510" i="11"/>
  <c r="Z2511" i="11"/>
  <c r="E2514" i="11"/>
  <c r="I2514" i="11"/>
  <c r="K2514" i="11"/>
  <c r="U2514" i="11"/>
  <c r="W2514" i="11"/>
  <c r="X2514" i="11"/>
  <c r="Z2514" i="11"/>
  <c r="AA2514" i="11"/>
  <c r="E2516" i="11"/>
  <c r="I2516" i="11"/>
  <c r="K2516" i="11"/>
  <c r="U2516" i="11"/>
  <c r="F2516" i="11" s="1"/>
  <c r="W2516" i="11"/>
  <c r="X2516" i="11"/>
  <c r="Z2516" i="11"/>
  <c r="AA2516" i="11"/>
  <c r="E2517" i="11"/>
  <c r="I2517" i="11"/>
  <c r="K2517" i="11"/>
  <c r="U2517" i="11"/>
  <c r="F2517" i="11" s="1"/>
  <c r="W2517" i="11"/>
  <c r="X2517" i="11"/>
  <c r="Z2517" i="11"/>
  <c r="AA2517" i="11"/>
  <c r="E2518" i="11"/>
  <c r="I2518" i="11"/>
  <c r="K2518" i="11"/>
  <c r="U2518" i="11"/>
  <c r="F2518" i="11" s="1"/>
  <c r="W2518" i="11"/>
  <c r="X2518" i="11"/>
  <c r="Z2518" i="11"/>
  <c r="AA2518" i="11"/>
  <c r="E2519" i="11"/>
  <c r="I2519" i="11"/>
  <c r="K2519" i="11"/>
  <c r="U2519" i="11"/>
  <c r="W2519" i="11"/>
  <c r="X2519" i="11"/>
  <c r="Z2519" i="11"/>
  <c r="AA2519" i="11"/>
  <c r="E2520" i="11"/>
  <c r="I2520" i="11"/>
  <c r="K2520" i="11"/>
  <c r="U2520" i="11"/>
  <c r="F2520" i="11" s="1"/>
  <c r="W2520" i="11"/>
  <c r="X2520" i="11"/>
  <c r="Z2520" i="11"/>
  <c r="AA2520" i="11"/>
  <c r="E2521" i="11"/>
  <c r="I2521" i="11"/>
  <c r="K2521" i="11"/>
  <c r="U2521" i="11"/>
  <c r="F2521" i="11" s="1"/>
  <c r="W2521" i="11"/>
  <c r="X2521" i="11"/>
  <c r="Z2521" i="11"/>
  <c r="AA2521" i="11"/>
  <c r="E2522" i="11"/>
  <c r="I2522" i="11"/>
  <c r="K2522" i="11"/>
  <c r="U2522" i="11"/>
  <c r="F2522" i="11" s="1"/>
  <c r="W2522" i="11"/>
  <c r="X2522" i="11"/>
  <c r="Z2522" i="11"/>
  <c r="AA2522" i="11"/>
  <c r="E2523" i="11"/>
  <c r="I2523" i="11"/>
  <c r="K2523" i="11"/>
  <c r="U2523" i="11"/>
  <c r="F2523" i="11" s="1"/>
  <c r="W2523" i="11"/>
  <c r="X2523" i="11"/>
  <c r="Z2523" i="11"/>
  <c r="AA2523" i="11"/>
  <c r="E2524" i="11"/>
  <c r="I2524" i="11"/>
  <c r="K2524" i="11"/>
  <c r="U2524" i="11"/>
  <c r="F2524" i="11" s="1"/>
  <c r="W2524" i="11"/>
  <c r="X2524" i="11"/>
  <c r="Z2524" i="11"/>
  <c r="AA2524" i="11"/>
  <c r="E2525" i="11"/>
  <c r="I2525" i="11"/>
  <c r="K2525" i="11"/>
  <c r="U2525" i="11"/>
  <c r="F2525" i="11" s="1"/>
  <c r="W2525" i="11"/>
  <c r="X2525" i="11"/>
  <c r="Z2525" i="11"/>
  <c r="AA2525" i="11"/>
  <c r="E2526" i="11"/>
  <c r="I2526" i="11"/>
  <c r="K2526" i="11"/>
  <c r="U2526" i="11"/>
  <c r="F2526" i="11" s="1"/>
  <c r="W2526" i="11"/>
  <c r="X2526" i="11"/>
  <c r="Z2526" i="11"/>
  <c r="AA2526" i="11"/>
  <c r="E2527" i="11"/>
  <c r="I2527" i="11"/>
  <c r="K2527" i="11"/>
  <c r="U2527" i="11"/>
  <c r="W2527" i="11"/>
  <c r="X2527" i="11"/>
  <c r="Z2527" i="11"/>
  <c r="AA2527" i="11"/>
  <c r="E2528" i="11"/>
  <c r="I2528" i="11"/>
  <c r="K2528" i="11"/>
  <c r="U2528" i="11"/>
  <c r="F2528" i="11" s="1"/>
  <c r="W2528" i="11"/>
  <c r="X2528" i="11"/>
  <c r="Z2528" i="11"/>
  <c r="AA2528" i="11"/>
  <c r="Z2530" i="11"/>
  <c r="AA2530" i="11"/>
  <c r="Z2531" i="11"/>
  <c r="AA2531" i="11"/>
  <c r="I2532" i="11"/>
  <c r="U2532" i="11"/>
  <c r="F2532" i="11" s="1"/>
  <c r="W2532" i="11"/>
  <c r="X2532" i="11"/>
  <c r="Z2532" i="11"/>
  <c r="AA2532" i="11"/>
  <c r="I2533" i="11"/>
  <c r="U2533" i="11"/>
  <c r="F2533" i="11" s="1"/>
  <c r="W2533" i="11"/>
  <c r="X2533" i="11"/>
  <c r="Z2533" i="11"/>
  <c r="AA2533" i="11"/>
  <c r="Z2535" i="11"/>
  <c r="AA2535" i="11"/>
  <c r="Z2536" i="11"/>
  <c r="AA2536" i="11"/>
  <c r="I2537" i="11"/>
  <c r="U2537" i="11"/>
  <c r="F2537" i="11" s="1"/>
  <c r="W2537" i="11"/>
  <c r="X2537" i="11"/>
  <c r="Z2537" i="11"/>
  <c r="AA2537" i="11"/>
  <c r="Z2538" i="11"/>
  <c r="AA2538" i="11"/>
  <c r="Z2539" i="11"/>
  <c r="AA2539" i="11"/>
  <c r="E2542" i="11"/>
  <c r="I2542" i="11"/>
  <c r="K2542" i="11"/>
  <c r="U2542" i="11"/>
  <c r="F2542" i="11" s="1"/>
  <c r="W2542" i="11"/>
  <c r="X2542" i="11"/>
  <c r="Z2542" i="11"/>
  <c r="AA2542" i="11"/>
  <c r="E2544" i="11"/>
  <c r="I2544" i="11"/>
  <c r="K2544" i="11"/>
  <c r="U2544" i="11"/>
  <c r="F2544" i="11" s="1"/>
  <c r="W2544" i="11"/>
  <c r="X2544" i="11"/>
  <c r="Z2544" i="11"/>
  <c r="AA2544" i="11"/>
  <c r="E2545" i="11"/>
  <c r="I2545" i="11"/>
  <c r="K2545" i="11"/>
  <c r="U2545" i="11"/>
  <c r="F2545" i="11" s="1"/>
  <c r="W2545" i="11"/>
  <c r="X2545" i="11"/>
  <c r="Z2545" i="11"/>
  <c r="AA2545" i="11"/>
  <c r="E2546" i="11"/>
  <c r="I2546" i="11"/>
  <c r="K2546" i="11"/>
  <c r="U2546" i="11"/>
  <c r="F2546" i="11" s="1"/>
  <c r="W2546" i="11"/>
  <c r="X2546" i="11"/>
  <c r="Z2546" i="11"/>
  <c r="AA2546" i="11"/>
  <c r="E2547" i="11"/>
  <c r="I2547" i="11"/>
  <c r="K2547" i="11"/>
  <c r="U2547" i="11"/>
  <c r="F2547" i="11" s="1"/>
  <c r="W2547" i="11"/>
  <c r="X2547" i="11"/>
  <c r="Z2547" i="11"/>
  <c r="AA2547" i="11"/>
  <c r="E2548" i="11"/>
  <c r="I2548" i="11"/>
  <c r="K2548" i="11"/>
  <c r="U2548" i="11"/>
  <c r="F2548" i="11" s="1"/>
  <c r="W2548" i="11"/>
  <c r="X2548" i="11"/>
  <c r="Z2548" i="11"/>
  <c r="AA2548" i="11"/>
  <c r="E2549" i="11"/>
  <c r="I2549" i="11"/>
  <c r="K2549" i="11"/>
  <c r="U2549" i="11"/>
  <c r="F2549" i="11" s="1"/>
  <c r="W2549" i="11"/>
  <c r="X2549" i="11"/>
  <c r="Z2549" i="11"/>
  <c r="AA2549" i="11"/>
  <c r="E2550" i="11"/>
  <c r="I2550" i="11"/>
  <c r="K2550" i="11"/>
  <c r="U2550" i="11"/>
  <c r="F2550" i="11" s="1"/>
  <c r="W2550" i="11"/>
  <c r="X2550" i="11"/>
  <c r="Z2550" i="11"/>
  <c r="AA2550" i="11"/>
  <c r="E2551" i="11"/>
  <c r="I2551" i="11"/>
  <c r="K2551" i="11"/>
  <c r="U2551" i="11"/>
  <c r="F2551" i="11" s="1"/>
  <c r="W2551" i="11"/>
  <c r="X2551" i="11"/>
  <c r="Z2551" i="11"/>
  <c r="AA2551" i="11"/>
  <c r="E2552" i="11"/>
  <c r="I2552" i="11"/>
  <c r="K2552" i="11"/>
  <c r="U2552" i="11"/>
  <c r="W2552" i="11"/>
  <c r="X2552" i="11"/>
  <c r="Z2552" i="11"/>
  <c r="AA2552" i="11"/>
  <c r="E2553" i="11"/>
  <c r="I2553" i="11"/>
  <c r="K2553" i="11"/>
  <c r="U2553" i="11"/>
  <c r="W2553" i="11"/>
  <c r="X2553" i="11"/>
  <c r="Z2553" i="11"/>
  <c r="AA2553" i="11"/>
  <c r="E2554" i="11"/>
  <c r="I2554" i="11"/>
  <c r="K2554" i="11"/>
  <c r="U2554" i="11"/>
  <c r="F2554" i="11" s="1"/>
  <c r="W2554" i="11"/>
  <c r="X2554" i="11"/>
  <c r="Z2554" i="11"/>
  <c r="AA2554" i="11"/>
  <c r="E2555" i="11"/>
  <c r="I2555" i="11"/>
  <c r="K2555" i="11"/>
  <c r="U2555" i="11"/>
  <c r="F2555" i="11" s="1"/>
  <c r="W2555" i="11"/>
  <c r="X2555" i="11"/>
  <c r="Z2555" i="11"/>
  <c r="AA2555" i="11"/>
  <c r="E2556" i="11"/>
  <c r="I2556" i="11"/>
  <c r="K2556" i="11"/>
  <c r="U2556" i="11"/>
  <c r="F2556" i="11" s="1"/>
  <c r="W2556" i="11"/>
  <c r="X2556" i="11"/>
  <c r="Z2556" i="11"/>
  <c r="AA2556" i="11"/>
  <c r="Z2558" i="11"/>
  <c r="AA2558" i="11"/>
  <c r="Z2559" i="11"/>
  <c r="AA2559" i="11"/>
  <c r="E2562" i="11"/>
  <c r="I2562" i="11"/>
  <c r="U2562" i="11" s="1"/>
  <c r="K2562" i="11"/>
  <c r="V2562" i="11" s="1"/>
  <c r="W2562" i="11"/>
  <c r="F2562" i="11" s="1"/>
  <c r="Z2562" i="11"/>
  <c r="AA2562" i="11"/>
  <c r="E2564" i="11"/>
  <c r="I2564" i="11"/>
  <c r="U2564" i="11" s="1"/>
  <c r="K2564" i="11"/>
  <c r="V2564" i="11" s="1"/>
  <c r="W2564" i="11"/>
  <c r="F2564" i="11" s="1"/>
  <c r="Z2564" i="11"/>
  <c r="AA2564" i="11"/>
  <c r="E2565" i="11"/>
  <c r="I2565" i="11"/>
  <c r="U2565" i="11" s="1"/>
  <c r="K2565" i="11"/>
  <c r="V2565" i="11" s="1"/>
  <c r="W2565" i="11"/>
  <c r="F2565" i="11" s="1"/>
  <c r="Z2565" i="11"/>
  <c r="AA2565" i="11"/>
  <c r="E2566" i="11"/>
  <c r="I2566" i="11"/>
  <c r="U2566" i="11" s="1"/>
  <c r="K2566" i="11"/>
  <c r="V2566" i="11" s="1"/>
  <c r="W2566" i="11"/>
  <c r="F2566" i="11" s="1"/>
  <c r="Z2566" i="11"/>
  <c r="AA2566" i="11"/>
  <c r="E2567" i="11"/>
  <c r="I2567" i="11"/>
  <c r="U2567" i="11" s="1"/>
  <c r="K2567" i="11"/>
  <c r="V2567" i="11" s="1"/>
  <c r="W2567" i="11"/>
  <c r="F2567" i="11" s="1"/>
  <c r="Z2567" i="11"/>
  <c r="AA2567" i="11"/>
  <c r="E2568" i="11"/>
  <c r="I2568" i="11"/>
  <c r="U2568" i="11" s="1"/>
  <c r="K2568" i="11"/>
  <c r="V2568" i="11" s="1"/>
  <c r="W2568" i="11"/>
  <c r="Z2568" i="11"/>
  <c r="AA2568" i="11"/>
  <c r="E2569" i="11"/>
  <c r="I2569" i="11"/>
  <c r="U2569" i="11" s="1"/>
  <c r="K2569" i="11"/>
  <c r="V2569" i="11" s="1"/>
  <c r="W2569" i="11"/>
  <c r="F2569" i="11" s="1"/>
  <c r="Z2569" i="11"/>
  <c r="AA2569" i="11"/>
  <c r="E2570" i="11"/>
  <c r="I2570" i="11"/>
  <c r="U2570" i="11" s="1"/>
  <c r="K2570" i="11"/>
  <c r="V2570" i="11" s="1"/>
  <c r="W2570" i="11"/>
  <c r="F2570" i="11" s="1"/>
  <c r="Z2570" i="11"/>
  <c r="AA2570" i="11"/>
  <c r="E2571" i="11"/>
  <c r="I2571" i="11"/>
  <c r="U2571" i="11" s="1"/>
  <c r="K2571" i="11"/>
  <c r="V2571" i="11" s="1"/>
  <c r="W2571" i="11"/>
  <c r="Z2571" i="11"/>
  <c r="AA2571" i="11"/>
  <c r="E2572" i="11"/>
  <c r="I2572" i="11"/>
  <c r="U2572" i="11" s="1"/>
  <c r="K2572" i="11"/>
  <c r="V2572" i="11" s="1"/>
  <c r="W2572" i="11"/>
  <c r="F2572" i="11" s="1"/>
  <c r="Z2572" i="11"/>
  <c r="AA2572" i="11"/>
  <c r="E2573" i="11"/>
  <c r="I2573" i="11"/>
  <c r="U2573" i="11" s="1"/>
  <c r="K2573" i="11"/>
  <c r="V2573" i="11" s="1"/>
  <c r="W2573" i="11"/>
  <c r="Z2573" i="11"/>
  <c r="AA2573" i="11"/>
  <c r="E2574" i="11"/>
  <c r="I2574" i="11"/>
  <c r="K2574" i="11"/>
  <c r="V2574" i="11" s="1"/>
  <c r="W2574" i="11"/>
  <c r="F2574" i="11" s="1"/>
  <c r="Z2574" i="11"/>
  <c r="AA2574" i="11"/>
  <c r="E2575" i="11"/>
  <c r="I2575" i="11"/>
  <c r="U2575" i="11" s="1"/>
  <c r="K2575" i="11"/>
  <c r="V2575" i="11" s="1"/>
  <c r="W2575" i="11"/>
  <c r="F2575" i="11" s="1"/>
  <c r="Z2575" i="11"/>
  <c r="AA2575" i="11"/>
  <c r="E2576" i="11"/>
  <c r="I2576" i="11"/>
  <c r="U2576" i="11" s="1"/>
  <c r="K2576" i="11"/>
  <c r="V2576" i="11" s="1"/>
  <c r="W2576" i="11"/>
  <c r="F2576" i="11" s="1"/>
  <c r="Z2576" i="11"/>
  <c r="AA2576" i="11"/>
  <c r="Z2579" i="11"/>
  <c r="AA2579" i="11"/>
  <c r="E2582" i="11"/>
  <c r="I2582" i="11"/>
  <c r="K2582" i="11"/>
  <c r="O2582" i="11"/>
  <c r="U2582" i="11"/>
  <c r="F2582" i="11" s="1"/>
  <c r="W2582" i="11"/>
  <c r="X2582" i="11"/>
  <c r="Z2582" i="11"/>
  <c r="AA2582" i="11"/>
  <c r="E2584" i="11"/>
  <c r="I2584" i="11"/>
  <c r="K2584" i="11"/>
  <c r="O2584" i="11"/>
  <c r="U2584" i="11"/>
  <c r="F2584" i="11" s="1"/>
  <c r="W2584" i="11"/>
  <c r="X2584" i="11"/>
  <c r="Z2584" i="11"/>
  <c r="AA2584" i="11"/>
  <c r="E2585" i="11"/>
  <c r="I2585" i="11"/>
  <c r="K2585" i="11"/>
  <c r="O2585" i="11"/>
  <c r="U2585" i="11"/>
  <c r="F2585" i="11" s="1"/>
  <c r="W2585" i="11"/>
  <c r="X2585" i="11"/>
  <c r="Z2585" i="11"/>
  <c r="AA2585" i="11"/>
  <c r="E2586" i="11"/>
  <c r="I2586" i="11"/>
  <c r="K2586" i="11"/>
  <c r="O2586" i="11"/>
  <c r="U2586" i="11"/>
  <c r="F2586" i="11" s="1"/>
  <c r="W2586" i="11"/>
  <c r="X2586" i="11"/>
  <c r="Z2586" i="11"/>
  <c r="AA2586" i="11"/>
  <c r="E2587" i="11"/>
  <c r="I2587" i="11"/>
  <c r="K2587" i="11"/>
  <c r="O2587" i="11"/>
  <c r="U2587" i="11"/>
  <c r="F2587" i="11" s="1"/>
  <c r="W2587" i="11"/>
  <c r="X2587" i="11"/>
  <c r="Z2587" i="11"/>
  <c r="AA2587" i="11"/>
  <c r="E2588" i="11"/>
  <c r="I2588" i="11"/>
  <c r="K2588" i="11"/>
  <c r="O2588" i="11"/>
  <c r="U2588" i="11"/>
  <c r="F2588" i="11" s="1"/>
  <c r="W2588" i="11"/>
  <c r="X2588" i="11"/>
  <c r="Z2588" i="11"/>
  <c r="AA2588" i="11"/>
  <c r="E2589" i="11"/>
  <c r="I2589" i="11"/>
  <c r="K2589" i="11"/>
  <c r="O2589" i="11"/>
  <c r="U2589" i="11"/>
  <c r="F2589" i="11" s="1"/>
  <c r="W2589" i="11"/>
  <c r="X2589" i="11"/>
  <c r="Z2589" i="11"/>
  <c r="AA2589" i="11"/>
  <c r="E2590" i="11"/>
  <c r="I2590" i="11"/>
  <c r="K2590" i="11"/>
  <c r="O2590" i="11"/>
  <c r="U2590" i="11"/>
  <c r="F2590" i="11" s="1"/>
  <c r="W2590" i="11"/>
  <c r="X2590" i="11"/>
  <c r="Z2590" i="11"/>
  <c r="AA2590" i="11"/>
  <c r="E2591" i="11"/>
  <c r="I2591" i="11"/>
  <c r="K2591" i="11"/>
  <c r="O2591" i="11"/>
  <c r="U2591" i="11"/>
  <c r="F2591" i="11" s="1"/>
  <c r="W2591" i="11"/>
  <c r="X2591" i="11"/>
  <c r="Z2591" i="11"/>
  <c r="AA2591" i="11"/>
  <c r="E2592" i="11"/>
  <c r="I2592" i="11"/>
  <c r="K2592" i="11"/>
  <c r="O2592" i="11"/>
  <c r="U2592" i="11"/>
  <c r="F2592" i="11" s="1"/>
  <c r="W2592" i="11"/>
  <c r="X2592" i="11"/>
  <c r="Z2592" i="11"/>
  <c r="AA2592" i="11"/>
  <c r="E2593" i="11"/>
  <c r="I2593" i="11"/>
  <c r="K2593" i="11"/>
  <c r="O2593" i="11"/>
  <c r="U2593" i="11"/>
  <c r="F2593" i="11" s="1"/>
  <c r="W2593" i="11"/>
  <c r="X2593" i="11"/>
  <c r="Z2593" i="11"/>
  <c r="AA2593" i="11"/>
  <c r="Z2598" i="11"/>
  <c r="AA2598" i="11"/>
  <c r="Z2599" i="11"/>
  <c r="AA2599" i="11"/>
  <c r="E2600" i="11"/>
  <c r="I2600" i="11"/>
  <c r="O2600" i="11"/>
  <c r="U2600" i="11"/>
  <c r="F2600" i="11" s="1"/>
  <c r="W2600" i="11"/>
  <c r="X2600" i="11"/>
  <c r="Z2600" i="11"/>
  <c r="AA2600" i="11"/>
  <c r="Z2601" i="11"/>
  <c r="AA2601" i="11"/>
  <c r="Z2602" i="11"/>
  <c r="AA2602" i="11"/>
  <c r="E2605" i="11"/>
  <c r="I2605" i="11"/>
  <c r="K2605" i="11"/>
  <c r="O2605" i="11"/>
  <c r="U2605" i="11"/>
  <c r="F2605" i="11" s="1"/>
  <c r="W2605" i="11"/>
  <c r="X2605" i="11"/>
  <c r="Z2605" i="11"/>
  <c r="AA2605" i="11"/>
  <c r="E2607" i="11"/>
  <c r="I2607" i="11"/>
  <c r="K2607" i="11"/>
  <c r="O2607" i="11"/>
  <c r="U2607" i="11"/>
  <c r="F2607" i="11" s="1"/>
  <c r="W2607" i="11"/>
  <c r="X2607" i="11"/>
  <c r="Z2607" i="11"/>
  <c r="AA2607" i="11"/>
  <c r="E2608" i="11"/>
  <c r="I2608" i="11"/>
  <c r="K2608" i="11"/>
  <c r="O2608" i="11"/>
  <c r="U2608" i="11"/>
  <c r="F2608" i="11" s="1"/>
  <c r="W2608" i="11"/>
  <c r="X2608" i="11"/>
  <c r="Z2608" i="11"/>
  <c r="AA2608" i="11"/>
  <c r="E2609" i="11"/>
  <c r="I2609" i="11"/>
  <c r="K2609" i="11"/>
  <c r="O2609" i="11"/>
  <c r="U2609" i="11"/>
  <c r="W2609" i="11"/>
  <c r="X2609" i="11"/>
  <c r="Z2609" i="11"/>
  <c r="AA2609" i="11"/>
  <c r="E2610" i="11"/>
  <c r="I2610" i="11"/>
  <c r="K2610" i="11"/>
  <c r="O2610" i="11"/>
  <c r="U2610" i="11"/>
  <c r="F2610" i="11" s="1"/>
  <c r="W2610" i="11"/>
  <c r="X2610" i="11"/>
  <c r="Z2610" i="11"/>
  <c r="AA2610" i="11"/>
  <c r="E2611" i="11"/>
  <c r="I2611" i="11"/>
  <c r="K2611" i="11"/>
  <c r="O2611" i="11"/>
  <c r="U2611" i="11"/>
  <c r="F2611" i="11" s="1"/>
  <c r="W2611" i="11"/>
  <c r="X2611" i="11"/>
  <c r="Z2611" i="11"/>
  <c r="AA2611" i="11"/>
  <c r="E2612" i="11"/>
  <c r="I2612" i="11"/>
  <c r="K2612" i="11"/>
  <c r="O2612" i="11"/>
  <c r="U2612" i="11"/>
  <c r="F2612" i="11" s="1"/>
  <c r="W2612" i="11"/>
  <c r="X2612" i="11"/>
  <c r="Z2612" i="11"/>
  <c r="AA2612" i="11"/>
  <c r="E2613" i="11"/>
  <c r="I2613" i="11"/>
  <c r="K2613" i="11"/>
  <c r="O2613" i="11"/>
  <c r="U2613" i="11"/>
  <c r="W2613" i="11"/>
  <c r="X2613" i="11"/>
  <c r="Z2613" i="11"/>
  <c r="AA2613" i="11"/>
  <c r="E2614" i="11"/>
  <c r="I2614" i="11"/>
  <c r="K2614" i="11"/>
  <c r="O2614" i="11"/>
  <c r="U2614" i="11"/>
  <c r="F2614" i="11" s="1"/>
  <c r="W2614" i="11"/>
  <c r="X2614" i="11"/>
  <c r="Z2614" i="11"/>
  <c r="AA2614" i="11"/>
  <c r="E2615" i="11"/>
  <c r="I2615" i="11"/>
  <c r="K2615" i="11"/>
  <c r="O2615" i="11"/>
  <c r="U2615" i="11"/>
  <c r="F2615" i="11" s="1"/>
  <c r="W2615" i="11"/>
  <c r="X2615" i="11"/>
  <c r="Z2615" i="11"/>
  <c r="AA2615" i="11"/>
  <c r="E2616" i="11"/>
  <c r="I2616" i="11"/>
  <c r="K2616" i="11"/>
  <c r="O2616" i="11"/>
  <c r="U2616" i="11"/>
  <c r="F2616" i="11" s="1"/>
  <c r="W2616" i="11"/>
  <c r="X2616" i="11"/>
  <c r="Z2616" i="11"/>
  <c r="AA2616" i="11"/>
  <c r="Z2621" i="11"/>
  <c r="AA2621" i="11"/>
  <c r="Z2622" i="11"/>
  <c r="AA2622" i="11"/>
  <c r="E2625" i="11"/>
  <c r="I2625" i="11"/>
  <c r="U2625" i="11" s="1"/>
  <c r="K2625" i="11"/>
  <c r="O2625" i="11"/>
  <c r="W2625" i="11"/>
  <c r="F2625" i="11" s="1"/>
  <c r="Z2625" i="11"/>
  <c r="AA2625" i="11"/>
  <c r="E2627" i="11"/>
  <c r="I2627" i="11"/>
  <c r="U2627" i="11" s="1"/>
  <c r="K2627" i="11"/>
  <c r="V2627" i="11" s="1"/>
  <c r="O2627" i="11"/>
  <c r="W2627" i="11"/>
  <c r="F2627" i="11" s="1"/>
  <c r="Z2627" i="11"/>
  <c r="AA2627" i="11"/>
  <c r="E2628" i="11"/>
  <c r="I2628" i="11"/>
  <c r="U2628" i="11" s="1"/>
  <c r="K2628" i="11"/>
  <c r="V2628" i="11" s="1"/>
  <c r="O2628" i="11"/>
  <c r="W2628" i="11"/>
  <c r="F2628" i="11" s="1"/>
  <c r="Z2628" i="11"/>
  <c r="AA2628" i="11"/>
  <c r="E2629" i="11"/>
  <c r="I2629" i="11"/>
  <c r="U2629" i="11" s="1"/>
  <c r="K2629" i="11"/>
  <c r="V2629" i="11" s="1"/>
  <c r="O2629" i="11"/>
  <c r="W2629" i="11"/>
  <c r="Z2629" i="11"/>
  <c r="AA2629" i="11"/>
  <c r="E2630" i="11"/>
  <c r="I2630" i="11"/>
  <c r="U2630" i="11" s="1"/>
  <c r="K2630" i="11"/>
  <c r="V2630" i="11" s="1"/>
  <c r="O2630" i="11"/>
  <c r="W2630" i="11"/>
  <c r="F2630" i="11" s="1"/>
  <c r="Z2630" i="11"/>
  <c r="AA2630" i="11"/>
  <c r="E2631" i="11"/>
  <c r="I2631" i="11"/>
  <c r="K2631" i="11"/>
  <c r="O2631" i="11"/>
  <c r="W2631" i="11"/>
  <c r="F2631" i="11" s="1"/>
  <c r="Z2631" i="11"/>
  <c r="AA2631" i="11"/>
  <c r="E2632" i="11"/>
  <c r="I2632" i="11"/>
  <c r="U2632" i="11" s="1"/>
  <c r="K2632" i="11"/>
  <c r="V2632" i="11" s="1"/>
  <c r="O2632" i="11"/>
  <c r="W2632" i="11"/>
  <c r="F2632" i="11" s="1"/>
  <c r="Z2632" i="11"/>
  <c r="AA2632" i="11"/>
  <c r="E2633" i="11"/>
  <c r="I2633" i="11"/>
  <c r="U2633" i="11" s="1"/>
  <c r="K2633" i="11"/>
  <c r="V2633" i="11" s="1"/>
  <c r="O2633" i="11"/>
  <c r="W2633" i="11"/>
  <c r="F2633" i="11" s="1"/>
  <c r="Z2633" i="11"/>
  <c r="AA2633" i="11"/>
  <c r="E2634" i="11"/>
  <c r="I2634" i="11"/>
  <c r="U2634" i="11" s="1"/>
  <c r="K2634" i="11"/>
  <c r="V2634" i="11" s="1"/>
  <c r="O2634" i="11"/>
  <c r="W2634" i="11"/>
  <c r="F2634" i="11" s="1"/>
  <c r="Z2634" i="11"/>
  <c r="AA2634" i="11"/>
  <c r="E2635" i="11"/>
  <c r="I2635" i="11"/>
  <c r="U2635" i="11" s="1"/>
  <c r="K2635" i="11"/>
  <c r="V2635" i="11" s="1"/>
  <c r="O2635" i="11"/>
  <c r="W2635" i="11"/>
  <c r="Z2635" i="11"/>
  <c r="AA2635" i="11"/>
  <c r="E2636" i="11"/>
  <c r="I2636" i="11"/>
  <c r="U2636" i="11" s="1"/>
  <c r="K2636" i="11"/>
  <c r="V2636" i="11" s="1"/>
  <c r="O2636" i="11"/>
  <c r="W2636" i="11"/>
  <c r="Z2636" i="11"/>
  <c r="AA2636" i="11"/>
  <c r="Z2641" i="11"/>
  <c r="AA2641" i="11"/>
  <c r="Z2642" i="11"/>
  <c r="AA2642" i="11"/>
  <c r="E2645" i="11"/>
  <c r="I2645" i="11"/>
  <c r="K2645" i="11"/>
  <c r="O2645" i="11"/>
  <c r="U2645" i="11"/>
  <c r="W2645" i="11"/>
  <c r="X2645" i="11"/>
  <c r="Z2645" i="11"/>
  <c r="AA2645" i="11"/>
  <c r="E2647" i="11"/>
  <c r="I2647" i="11"/>
  <c r="K2647" i="11"/>
  <c r="O2647" i="11"/>
  <c r="U2647" i="11"/>
  <c r="W2647" i="11"/>
  <c r="X2647" i="11"/>
  <c r="Z2647" i="11"/>
  <c r="AA2647" i="11"/>
  <c r="E2648" i="11"/>
  <c r="I2648" i="11"/>
  <c r="K2648" i="11"/>
  <c r="O2648" i="11"/>
  <c r="U2648" i="11"/>
  <c r="W2648" i="11"/>
  <c r="X2648" i="11"/>
  <c r="Z2648" i="11"/>
  <c r="AA2648" i="11"/>
  <c r="E2649" i="11"/>
  <c r="I2649" i="11"/>
  <c r="K2649" i="11"/>
  <c r="O2649" i="11"/>
  <c r="U2649" i="11"/>
  <c r="F2649" i="11" s="1"/>
  <c r="W2649" i="11"/>
  <c r="X2649" i="11"/>
  <c r="Z2649" i="11"/>
  <c r="AA2649" i="11"/>
  <c r="E2650" i="11"/>
  <c r="I2650" i="11"/>
  <c r="K2650" i="11"/>
  <c r="O2650" i="11"/>
  <c r="U2650" i="11"/>
  <c r="W2650" i="11"/>
  <c r="X2650" i="11"/>
  <c r="Z2650" i="11"/>
  <c r="AA2650" i="11"/>
  <c r="E2651" i="11"/>
  <c r="I2651" i="11"/>
  <c r="K2651" i="11"/>
  <c r="O2651" i="11"/>
  <c r="U2651" i="11"/>
  <c r="F2651" i="11" s="1"/>
  <c r="W2651" i="11"/>
  <c r="X2651" i="11"/>
  <c r="Z2651" i="11"/>
  <c r="AA2651" i="11"/>
  <c r="E2652" i="11"/>
  <c r="I2652" i="11"/>
  <c r="K2652" i="11"/>
  <c r="O2652" i="11"/>
  <c r="U2652" i="11"/>
  <c r="W2652" i="11"/>
  <c r="X2652" i="11"/>
  <c r="Z2652" i="11"/>
  <c r="AA2652" i="11"/>
  <c r="E2653" i="11"/>
  <c r="I2653" i="11"/>
  <c r="K2653" i="11"/>
  <c r="O2653" i="11"/>
  <c r="U2653" i="11"/>
  <c r="F2653" i="11" s="1"/>
  <c r="W2653" i="11"/>
  <c r="X2653" i="11"/>
  <c r="Z2653" i="11"/>
  <c r="AA2653" i="11"/>
  <c r="Z2661" i="11"/>
  <c r="AA2661" i="11"/>
  <c r="Z2662" i="11"/>
  <c r="AA2662" i="11"/>
  <c r="E2665" i="11"/>
  <c r="F2665" i="11"/>
  <c r="I2665" i="11"/>
  <c r="K2665" i="11"/>
  <c r="O2665" i="11"/>
  <c r="U2665" i="11"/>
  <c r="W2665" i="11"/>
  <c r="X2665" i="11"/>
  <c r="Z2665" i="11"/>
  <c r="AA2665" i="11"/>
  <c r="E2667" i="11"/>
  <c r="F2667" i="11"/>
  <c r="I2667" i="11"/>
  <c r="K2667" i="11"/>
  <c r="O2667" i="11"/>
  <c r="U2667" i="11"/>
  <c r="W2667" i="11"/>
  <c r="X2667" i="11"/>
  <c r="Z2667" i="11"/>
  <c r="AA2667" i="11"/>
  <c r="E2668" i="11"/>
  <c r="F2668" i="11"/>
  <c r="I2668" i="11"/>
  <c r="K2668" i="11"/>
  <c r="O2668" i="11"/>
  <c r="U2668" i="11"/>
  <c r="W2668" i="11"/>
  <c r="X2668" i="11"/>
  <c r="Z2668" i="11"/>
  <c r="AA2668" i="11"/>
  <c r="E2669" i="11"/>
  <c r="F2669" i="11"/>
  <c r="I2669" i="11"/>
  <c r="K2669" i="11"/>
  <c r="O2669" i="11"/>
  <c r="U2669" i="11"/>
  <c r="W2669" i="11"/>
  <c r="X2669" i="11"/>
  <c r="Z2669" i="11"/>
  <c r="AA2669" i="11"/>
  <c r="E2670" i="11"/>
  <c r="F2670" i="11"/>
  <c r="I2670" i="11"/>
  <c r="K2670" i="11"/>
  <c r="O2670" i="11"/>
  <c r="U2670" i="11"/>
  <c r="W2670" i="11"/>
  <c r="X2670" i="11"/>
  <c r="Z2670" i="11"/>
  <c r="AA2670" i="11"/>
  <c r="E2671" i="11"/>
  <c r="F2671" i="11"/>
  <c r="I2671" i="11"/>
  <c r="K2671" i="11"/>
  <c r="O2671" i="11"/>
  <c r="U2671" i="11"/>
  <c r="W2671" i="11"/>
  <c r="X2671" i="11"/>
  <c r="Z2671" i="11"/>
  <c r="AA2671" i="11"/>
  <c r="E2672" i="11"/>
  <c r="F2672" i="11"/>
  <c r="I2672" i="11"/>
  <c r="K2672" i="11"/>
  <c r="O2672" i="11"/>
  <c r="U2672" i="11"/>
  <c r="W2672" i="11"/>
  <c r="X2672" i="11"/>
  <c r="Z2672" i="11"/>
  <c r="AA2672" i="11"/>
  <c r="E2673" i="11"/>
  <c r="F2673" i="11"/>
  <c r="I2673" i="11"/>
  <c r="K2673" i="11"/>
  <c r="O2673" i="11"/>
  <c r="U2673" i="11"/>
  <c r="W2673" i="11"/>
  <c r="X2673" i="11"/>
  <c r="Z2673" i="11"/>
  <c r="AA2673" i="11"/>
  <c r="Z2681" i="11"/>
  <c r="AA2681" i="11"/>
  <c r="Z2682" i="11"/>
  <c r="AA2682" i="11"/>
  <c r="E2685" i="11"/>
  <c r="F2685" i="11"/>
  <c r="I2685" i="11"/>
  <c r="U2685" i="11" s="1"/>
  <c r="K2685" i="11"/>
  <c r="O2685" i="11"/>
  <c r="W2685" i="11"/>
  <c r="Z2685" i="11"/>
  <c r="AA2685" i="11"/>
  <c r="E2687" i="11"/>
  <c r="F2687" i="11"/>
  <c r="I2687" i="11"/>
  <c r="U2687" i="11" s="1"/>
  <c r="K2687" i="11"/>
  <c r="V2687" i="11" s="1"/>
  <c r="O2687" i="11"/>
  <c r="W2687" i="11"/>
  <c r="Z2687" i="11"/>
  <c r="AA2687" i="11"/>
  <c r="E2688" i="11"/>
  <c r="F2688" i="11"/>
  <c r="I2688" i="11"/>
  <c r="U2688" i="11" s="1"/>
  <c r="K2688" i="11"/>
  <c r="V2688" i="11" s="1"/>
  <c r="O2688" i="11"/>
  <c r="W2688" i="11"/>
  <c r="Z2688" i="11"/>
  <c r="AA2688" i="11"/>
  <c r="E2689" i="11"/>
  <c r="F2689" i="11"/>
  <c r="I2689" i="11"/>
  <c r="U2689" i="11" s="1"/>
  <c r="K2689" i="11"/>
  <c r="V2689" i="11" s="1"/>
  <c r="O2689" i="11"/>
  <c r="W2689" i="11"/>
  <c r="Z2689" i="11"/>
  <c r="AA2689" i="11"/>
  <c r="E2690" i="11"/>
  <c r="F2690" i="11"/>
  <c r="I2690" i="11"/>
  <c r="U2690" i="11" s="1"/>
  <c r="K2690" i="11"/>
  <c r="V2690" i="11" s="1"/>
  <c r="O2690" i="11"/>
  <c r="W2690" i="11"/>
  <c r="Z2690" i="11"/>
  <c r="AA2690" i="11"/>
  <c r="E2691" i="11"/>
  <c r="F2691" i="11"/>
  <c r="I2691" i="11"/>
  <c r="U2691" i="11" s="1"/>
  <c r="K2691" i="11"/>
  <c r="V2691" i="11" s="1"/>
  <c r="O2691" i="11"/>
  <c r="W2691" i="11"/>
  <c r="Z2691" i="11"/>
  <c r="AA2691" i="11"/>
  <c r="E2692" i="11"/>
  <c r="F2692" i="11"/>
  <c r="I2692" i="11"/>
  <c r="U2692" i="11" s="1"/>
  <c r="K2692" i="11"/>
  <c r="O2692" i="11"/>
  <c r="W2692" i="11"/>
  <c r="Z2692" i="11"/>
  <c r="AA2692" i="11"/>
  <c r="E2693" i="11"/>
  <c r="F2693" i="11"/>
  <c r="I2693" i="11"/>
  <c r="U2693" i="11" s="1"/>
  <c r="K2693" i="11"/>
  <c r="V2693" i="11" s="1"/>
  <c r="O2693" i="11"/>
  <c r="W2693" i="11"/>
  <c r="Z2693" i="11"/>
  <c r="AA2693" i="11"/>
  <c r="Z2701" i="11"/>
  <c r="AA2701" i="11"/>
  <c r="Z2702" i="11"/>
  <c r="AA2702" i="11"/>
  <c r="E2705" i="11"/>
  <c r="F2705" i="11"/>
  <c r="I2705" i="11"/>
  <c r="K2705" i="11"/>
  <c r="O2705" i="11"/>
  <c r="U2705" i="11"/>
  <c r="W2705" i="11"/>
  <c r="X2705" i="11"/>
  <c r="Z2705" i="11"/>
  <c r="AA2705" i="11"/>
  <c r="E2707" i="11"/>
  <c r="F2707" i="11"/>
  <c r="I2707" i="11"/>
  <c r="K2707" i="11"/>
  <c r="O2707" i="11"/>
  <c r="U2707" i="11"/>
  <c r="W2707" i="11"/>
  <c r="X2707" i="11"/>
  <c r="Z2707" i="11"/>
  <c r="AA2707" i="11"/>
  <c r="E2708" i="11"/>
  <c r="F2708" i="11"/>
  <c r="I2708" i="11"/>
  <c r="K2708" i="11"/>
  <c r="O2708" i="11"/>
  <c r="U2708" i="11"/>
  <c r="W2708" i="11"/>
  <c r="X2708" i="11"/>
  <c r="Z2708" i="11"/>
  <c r="AA2708" i="11"/>
  <c r="E2709" i="11"/>
  <c r="F2709" i="11"/>
  <c r="I2709" i="11"/>
  <c r="K2709" i="11"/>
  <c r="O2709" i="11"/>
  <c r="U2709" i="11"/>
  <c r="W2709" i="11"/>
  <c r="X2709" i="11"/>
  <c r="Z2709" i="11"/>
  <c r="AA2709" i="11"/>
  <c r="E2710" i="11"/>
  <c r="F2710" i="11"/>
  <c r="I2710" i="11"/>
  <c r="K2710" i="11"/>
  <c r="O2710" i="11"/>
  <c r="U2710" i="11"/>
  <c r="W2710" i="11"/>
  <c r="X2710" i="11"/>
  <c r="Z2710" i="11"/>
  <c r="AA2710" i="11"/>
  <c r="E2711" i="11"/>
  <c r="F2711" i="11"/>
  <c r="I2711" i="11"/>
  <c r="K2711" i="11"/>
  <c r="O2711" i="11"/>
  <c r="U2711" i="11"/>
  <c r="W2711" i="11"/>
  <c r="X2711" i="11"/>
  <c r="Z2711" i="11"/>
  <c r="AA2711" i="11"/>
  <c r="E2712" i="11"/>
  <c r="F2712" i="11"/>
  <c r="I2712" i="11"/>
  <c r="K2712" i="11"/>
  <c r="O2712" i="11"/>
  <c r="U2712" i="11"/>
  <c r="W2712" i="11"/>
  <c r="X2712" i="11"/>
  <c r="Z2712" i="11"/>
  <c r="AA2712" i="11"/>
  <c r="E2713" i="11"/>
  <c r="F2713" i="11"/>
  <c r="I2713" i="11"/>
  <c r="K2713" i="11"/>
  <c r="O2713" i="11"/>
  <c r="U2713" i="11"/>
  <c r="W2713" i="11"/>
  <c r="X2713" i="11"/>
  <c r="Z2713" i="11"/>
  <c r="AA2713" i="11"/>
  <c r="Z2721" i="11"/>
  <c r="AA2721" i="11"/>
  <c r="Z2722" i="11"/>
  <c r="AA2722" i="11"/>
  <c r="E2725" i="11"/>
  <c r="F2725" i="11"/>
  <c r="I2725" i="11"/>
  <c r="K2725" i="11"/>
  <c r="O2725" i="11"/>
  <c r="U2725" i="11"/>
  <c r="W2725" i="11"/>
  <c r="X2725" i="11"/>
  <c r="Z2725" i="11"/>
  <c r="AA2725" i="11"/>
  <c r="E2727" i="11"/>
  <c r="F2727" i="11"/>
  <c r="I2727" i="11"/>
  <c r="K2727" i="11"/>
  <c r="O2727" i="11"/>
  <c r="U2727" i="11"/>
  <c r="W2727" i="11"/>
  <c r="X2727" i="11"/>
  <c r="Z2727" i="11"/>
  <c r="AA2727" i="11"/>
  <c r="E2728" i="11"/>
  <c r="F2728" i="11"/>
  <c r="I2728" i="11"/>
  <c r="K2728" i="11"/>
  <c r="O2728" i="11"/>
  <c r="U2728" i="11"/>
  <c r="W2728" i="11"/>
  <c r="X2728" i="11"/>
  <c r="Z2728" i="11"/>
  <c r="AA2728" i="11"/>
  <c r="E2729" i="11"/>
  <c r="F2729" i="11"/>
  <c r="I2729" i="11"/>
  <c r="K2729" i="11"/>
  <c r="O2729" i="11"/>
  <c r="U2729" i="11"/>
  <c r="W2729" i="11"/>
  <c r="X2729" i="11"/>
  <c r="Z2729" i="11"/>
  <c r="AA2729" i="11"/>
  <c r="E2730" i="11"/>
  <c r="F2730" i="11"/>
  <c r="I2730" i="11"/>
  <c r="K2730" i="11"/>
  <c r="O2730" i="11"/>
  <c r="U2730" i="11"/>
  <c r="W2730" i="11"/>
  <c r="X2730" i="11"/>
  <c r="Z2730" i="11"/>
  <c r="AA2730" i="11"/>
  <c r="E2731" i="11"/>
  <c r="F2731" i="11"/>
  <c r="I2731" i="11"/>
  <c r="K2731" i="11"/>
  <c r="O2731" i="11"/>
  <c r="U2731" i="11"/>
  <c r="W2731" i="11"/>
  <c r="X2731" i="11"/>
  <c r="Z2731" i="11"/>
  <c r="AA2731" i="11"/>
  <c r="E2732" i="11"/>
  <c r="F2732" i="11"/>
  <c r="I2732" i="11"/>
  <c r="K2732" i="11"/>
  <c r="O2732" i="11"/>
  <c r="U2732" i="11"/>
  <c r="W2732" i="11"/>
  <c r="X2732" i="11"/>
  <c r="Z2732" i="11"/>
  <c r="AA2732" i="11"/>
  <c r="E2733" i="11"/>
  <c r="F2733" i="11"/>
  <c r="I2733" i="11"/>
  <c r="K2733" i="11"/>
  <c r="O2733" i="11"/>
  <c r="U2733" i="11"/>
  <c r="W2733" i="11"/>
  <c r="X2733" i="11"/>
  <c r="Z2733" i="11"/>
  <c r="AA2733" i="11"/>
  <c r="Z2741" i="11"/>
  <c r="AA2741" i="11"/>
  <c r="Z2742" i="11"/>
  <c r="AA2742" i="11"/>
  <c r="E2743" i="11"/>
  <c r="F2743" i="11"/>
  <c r="I2743" i="11"/>
  <c r="O2743" i="11"/>
  <c r="U2743" i="11"/>
  <c r="W2743" i="11"/>
  <c r="X2743" i="11"/>
  <c r="Z2743" i="11"/>
  <c r="AA2743" i="11"/>
  <c r="Z2744" i="11"/>
  <c r="AA2744" i="11"/>
  <c r="Z2745" i="11"/>
  <c r="AA2745" i="11"/>
  <c r="E2748" i="11"/>
  <c r="F2748" i="11"/>
  <c r="I2748" i="11"/>
  <c r="U2748" i="11" s="1"/>
  <c r="K2748" i="11"/>
  <c r="V2748" i="11" s="1"/>
  <c r="O2748" i="11"/>
  <c r="W2748" i="11"/>
  <c r="Z2748" i="11"/>
  <c r="AA2748" i="11"/>
  <c r="E2750" i="11"/>
  <c r="F2750" i="11"/>
  <c r="I2750" i="11"/>
  <c r="U2750" i="11" s="1"/>
  <c r="K2750" i="11"/>
  <c r="O2750" i="11"/>
  <c r="W2750" i="11"/>
  <c r="Z2750" i="11"/>
  <c r="AA2750" i="11"/>
  <c r="E2751" i="11"/>
  <c r="F2751" i="11"/>
  <c r="I2751" i="11"/>
  <c r="U2751" i="11" s="1"/>
  <c r="K2751" i="11"/>
  <c r="V2751" i="11" s="1"/>
  <c r="O2751" i="11"/>
  <c r="W2751" i="11"/>
  <c r="Z2751" i="11"/>
  <c r="AA2751" i="11"/>
  <c r="E2752" i="11"/>
  <c r="F2752" i="11"/>
  <c r="I2752" i="11"/>
  <c r="U2752" i="11" s="1"/>
  <c r="K2752" i="11"/>
  <c r="V2752" i="11" s="1"/>
  <c r="O2752" i="11"/>
  <c r="W2752" i="11"/>
  <c r="Z2752" i="11"/>
  <c r="AA2752" i="11"/>
  <c r="E2753" i="11"/>
  <c r="F2753" i="11"/>
  <c r="I2753" i="11"/>
  <c r="K2753" i="11"/>
  <c r="O2753" i="11"/>
  <c r="W2753" i="11"/>
  <c r="Z2753" i="11"/>
  <c r="AA2753" i="11"/>
  <c r="E2754" i="11"/>
  <c r="F2754" i="11"/>
  <c r="I2754" i="11"/>
  <c r="U2754" i="11" s="1"/>
  <c r="K2754" i="11"/>
  <c r="O2754" i="11"/>
  <c r="W2754" i="11"/>
  <c r="Z2754" i="11"/>
  <c r="AA2754" i="11"/>
  <c r="E2755" i="11"/>
  <c r="F2755" i="11"/>
  <c r="I2755" i="11"/>
  <c r="U2755" i="11" s="1"/>
  <c r="K2755" i="11"/>
  <c r="V2755" i="11" s="1"/>
  <c r="O2755" i="11"/>
  <c r="W2755" i="11"/>
  <c r="Z2755" i="11"/>
  <c r="AA2755" i="11"/>
  <c r="E2756" i="11"/>
  <c r="F2756" i="11"/>
  <c r="I2756" i="11"/>
  <c r="U2756" i="11" s="1"/>
  <c r="K2756" i="11"/>
  <c r="V2756" i="11" s="1"/>
  <c r="O2756" i="11"/>
  <c r="W2756" i="11"/>
  <c r="Z2756" i="11"/>
  <c r="AA2756" i="11"/>
  <c r="Z2764" i="11"/>
  <c r="AA2764" i="11"/>
  <c r="Z2765" i="11"/>
  <c r="AA2765" i="11"/>
  <c r="E2768" i="11"/>
  <c r="F2768" i="11"/>
  <c r="I2768" i="11"/>
  <c r="K2768" i="11"/>
  <c r="O2768" i="11"/>
  <c r="U2768" i="11"/>
  <c r="W2768" i="11"/>
  <c r="X2768" i="11"/>
  <c r="Z2768" i="11"/>
  <c r="AA2768" i="11"/>
  <c r="E2770" i="11"/>
  <c r="F2770" i="11"/>
  <c r="I2770" i="11"/>
  <c r="K2770" i="11"/>
  <c r="O2770" i="11"/>
  <c r="U2770" i="11"/>
  <c r="W2770" i="11"/>
  <c r="X2770" i="11"/>
  <c r="Z2770" i="11"/>
  <c r="AA2770" i="11"/>
  <c r="E2771" i="11"/>
  <c r="F2771" i="11"/>
  <c r="I2771" i="11"/>
  <c r="K2771" i="11"/>
  <c r="O2771" i="11"/>
  <c r="U2771" i="11"/>
  <c r="W2771" i="11"/>
  <c r="X2771" i="11"/>
  <c r="Z2771" i="11"/>
  <c r="AA2771" i="11"/>
  <c r="E2772" i="11"/>
  <c r="F2772" i="11"/>
  <c r="I2772" i="11"/>
  <c r="K2772" i="11"/>
  <c r="O2772" i="11"/>
  <c r="U2772" i="11"/>
  <c r="W2772" i="11"/>
  <c r="X2772" i="11"/>
  <c r="Z2772" i="11"/>
  <c r="AA2772" i="11"/>
  <c r="E2773" i="11"/>
  <c r="F2773" i="11"/>
  <c r="I2773" i="11"/>
  <c r="K2773" i="11"/>
  <c r="O2773" i="11"/>
  <c r="U2773" i="11"/>
  <c r="W2773" i="11"/>
  <c r="X2773" i="11"/>
  <c r="Z2773" i="11"/>
  <c r="AA2773" i="11"/>
  <c r="Z2784" i="11"/>
  <c r="AA2784" i="11"/>
  <c r="Z2785" i="11"/>
  <c r="AA2785" i="11"/>
  <c r="E2788" i="11"/>
  <c r="F2788" i="11"/>
  <c r="I2788" i="11"/>
  <c r="K2788" i="11"/>
  <c r="O2788" i="11"/>
  <c r="U2788" i="11"/>
  <c r="W2788" i="11"/>
  <c r="X2788" i="11"/>
  <c r="Z2788" i="11"/>
  <c r="AA2788" i="11"/>
  <c r="E2790" i="11"/>
  <c r="F2790" i="11"/>
  <c r="I2790" i="11"/>
  <c r="K2790" i="11"/>
  <c r="O2790" i="11"/>
  <c r="U2790" i="11"/>
  <c r="W2790" i="11"/>
  <c r="X2790" i="11"/>
  <c r="Z2790" i="11"/>
  <c r="AA2790" i="11"/>
  <c r="E2791" i="11"/>
  <c r="F2791" i="11"/>
  <c r="I2791" i="11"/>
  <c r="K2791" i="11"/>
  <c r="O2791" i="11"/>
  <c r="U2791" i="11"/>
  <c r="W2791" i="11"/>
  <c r="X2791" i="11"/>
  <c r="Z2791" i="11"/>
  <c r="AA2791" i="11"/>
  <c r="E2792" i="11"/>
  <c r="F2792" i="11"/>
  <c r="I2792" i="11"/>
  <c r="K2792" i="11"/>
  <c r="O2792" i="11"/>
  <c r="U2792" i="11"/>
  <c r="W2792" i="11"/>
  <c r="X2792" i="11"/>
  <c r="Z2792" i="11"/>
  <c r="AA2792" i="11"/>
  <c r="E2793" i="11"/>
  <c r="F2793" i="11"/>
  <c r="I2793" i="11"/>
  <c r="K2793" i="11"/>
  <c r="O2793" i="11"/>
  <c r="U2793" i="11"/>
  <c r="W2793" i="11"/>
  <c r="X2793" i="11"/>
  <c r="Z2793" i="11"/>
  <c r="AA2793" i="11"/>
  <c r="Z2804" i="11"/>
  <c r="AA2804" i="11"/>
  <c r="Z2805" i="11"/>
  <c r="AA2805" i="11"/>
  <c r="E2808" i="11"/>
  <c r="F2808" i="11"/>
  <c r="I2808" i="11"/>
  <c r="U2808" i="11" s="1"/>
  <c r="K2808" i="11"/>
  <c r="V2808" i="11" s="1"/>
  <c r="O2808" i="11"/>
  <c r="W2808" i="11"/>
  <c r="Z2808" i="11"/>
  <c r="AA2808" i="11"/>
  <c r="E2810" i="11"/>
  <c r="F2810" i="11"/>
  <c r="I2810" i="11"/>
  <c r="U2810" i="11" s="1"/>
  <c r="K2810" i="11"/>
  <c r="V2810" i="11" s="1"/>
  <c r="O2810" i="11"/>
  <c r="W2810" i="11"/>
  <c r="Z2810" i="11"/>
  <c r="AA2810" i="11"/>
  <c r="E2811" i="11"/>
  <c r="F2811" i="11"/>
  <c r="I2811" i="11"/>
  <c r="U2811" i="11" s="1"/>
  <c r="K2811" i="11"/>
  <c r="V2811" i="11" s="1"/>
  <c r="O2811" i="11"/>
  <c r="W2811" i="11"/>
  <c r="Z2811" i="11"/>
  <c r="AA2811" i="11"/>
  <c r="E2812" i="11"/>
  <c r="F2812" i="11"/>
  <c r="I2812" i="11"/>
  <c r="U2812" i="11" s="1"/>
  <c r="K2812" i="11"/>
  <c r="V2812" i="11" s="1"/>
  <c r="O2812" i="11"/>
  <c r="W2812" i="11"/>
  <c r="Z2812" i="11"/>
  <c r="AA2812" i="11"/>
  <c r="E2813" i="11"/>
  <c r="F2813" i="11"/>
  <c r="I2813" i="11"/>
  <c r="U2813" i="11" s="1"/>
  <c r="K2813" i="11"/>
  <c r="V2813" i="11" s="1"/>
  <c r="O2813" i="11"/>
  <c r="W2813" i="11"/>
  <c r="Z2813" i="11"/>
  <c r="AA2813" i="11"/>
  <c r="Z2824" i="11"/>
  <c r="AA2824" i="11"/>
  <c r="Z2825" i="11"/>
  <c r="AA2825" i="11"/>
  <c r="E2828" i="11"/>
  <c r="F2828" i="11"/>
  <c r="I2828" i="11"/>
  <c r="K2828" i="11"/>
  <c r="O2828" i="11"/>
  <c r="U2828" i="11"/>
  <c r="W2828" i="11"/>
  <c r="X2828" i="11"/>
  <c r="Z2828" i="11"/>
  <c r="AA2828" i="11"/>
  <c r="E2830" i="11"/>
  <c r="F2830" i="11"/>
  <c r="I2830" i="11"/>
  <c r="K2830" i="11"/>
  <c r="O2830" i="11"/>
  <c r="U2830" i="11"/>
  <c r="W2830" i="11"/>
  <c r="X2830" i="11"/>
  <c r="Z2830" i="11"/>
  <c r="AA2830" i="11"/>
  <c r="E2831" i="11"/>
  <c r="F2831" i="11"/>
  <c r="I2831" i="11"/>
  <c r="K2831" i="11"/>
  <c r="O2831" i="11"/>
  <c r="U2831" i="11"/>
  <c r="W2831" i="11"/>
  <c r="X2831" i="11"/>
  <c r="Z2831" i="11"/>
  <c r="AA2831" i="11"/>
  <c r="E2832" i="11"/>
  <c r="F2832" i="11"/>
  <c r="I2832" i="11"/>
  <c r="K2832" i="11"/>
  <c r="O2832" i="11"/>
  <c r="U2832" i="11"/>
  <c r="W2832" i="11"/>
  <c r="X2832" i="11"/>
  <c r="Z2832" i="11"/>
  <c r="AA2832" i="11"/>
  <c r="E2833" i="11"/>
  <c r="F2833" i="11"/>
  <c r="I2833" i="11"/>
  <c r="K2833" i="11"/>
  <c r="O2833" i="11"/>
  <c r="U2833" i="11"/>
  <c r="W2833" i="11"/>
  <c r="X2833" i="11"/>
  <c r="Z2833" i="11"/>
  <c r="AA2833" i="11"/>
  <c r="Z2844" i="11"/>
  <c r="AA2844" i="11"/>
  <c r="Z2845" i="11"/>
  <c r="AA2845" i="11"/>
  <c r="E2847" i="11"/>
  <c r="F2847" i="11"/>
  <c r="I2847" i="11"/>
  <c r="K2847" i="11"/>
  <c r="O2847" i="11"/>
  <c r="U2847" i="11"/>
  <c r="W2847" i="11"/>
  <c r="X2847" i="11"/>
  <c r="Z2847" i="11"/>
  <c r="AA2847" i="11"/>
  <c r="E2850" i="11"/>
  <c r="F2850" i="11"/>
  <c r="I2850" i="11"/>
  <c r="K2850" i="11"/>
  <c r="O2850" i="11"/>
  <c r="U2850" i="11"/>
  <c r="W2850" i="11"/>
  <c r="X2850" i="11"/>
  <c r="Z2850" i="11"/>
  <c r="AA2850" i="11"/>
  <c r="E2851" i="11"/>
  <c r="F2851" i="11"/>
  <c r="I2851" i="11"/>
  <c r="K2851" i="11"/>
  <c r="O2851" i="11"/>
  <c r="U2851" i="11"/>
  <c r="W2851" i="11"/>
  <c r="X2851" i="11"/>
  <c r="Z2851" i="11"/>
  <c r="AA2851" i="11"/>
  <c r="E2852" i="11"/>
  <c r="F2852" i="11"/>
  <c r="I2852" i="11"/>
  <c r="K2852" i="11"/>
  <c r="O2852" i="11"/>
  <c r="U2852" i="11"/>
  <c r="W2852" i="11"/>
  <c r="X2852" i="11"/>
  <c r="Z2852" i="11"/>
  <c r="AA2852" i="11"/>
  <c r="E2853" i="11"/>
  <c r="F2853" i="11"/>
  <c r="I2853" i="11"/>
  <c r="K2853" i="11"/>
  <c r="O2853" i="11"/>
  <c r="U2853" i="11"/>
  <c r="W2853" i="11"/>
  <c r="X2853" i="11"/>
  <c r="Z2853" i="11"/>
  <c r="AA2853" i="11"/>
  <c r="Z2864" i="11"/>
  <c r="AA2864" i="11"/>
  <c r="Z2865" i="11"/>
  <c r="AA2865" i="11"/>
  <c r="E2866" i="11"/>
  <c r="F2866" i="11"/>
  <c r="I2866" i="11"/>
  <c r="U2866" i="11" s="1"/>
  <c r="K2866" i="11"/>
  <c r="V2866" i="11" s="1"/>
  <c r="O2866" i="11"/>
  <c r="W2866" i="11"/>
  <c r="Z2866" i="11"/>
  <c r="AA2866" i="11"/>
  <c r="E2870" i="11"/>
  <c r="F2870" i="11"/>
  <c r="I2870" i="11"/>
  <c r="U2870" i="11" s="1"/>
  <c r="K2870" i="11"/>
  <c r="V2870" i="11" s="1"/>
  <c r="O2870" i="11"/>
  <c r="W2870" i="11"/>
  <c r="Z2870" i="11"/>
  <c r="AA2870" i="11"/>
  <c r="E2871" i="11"/>
  <c r="F2871" i="11"/>
  <c r="I2871" i="11"/>
  <c r="U2871" i="11" s="1"/>
  <c r="K2871" i="11"/>
  <c r="V2871" i="11" s="1"/>
  <c r="O2871" i="11"/>
  <c r="W2871" i="11"/>
  <c r="Z2871" i="11"/>
  <c r="AA2871" i="11"/>
  <c r="E2872" i="11"/>
  <c r="F2872" i="11"/>
  <c r="I2872" i="11"/>
  <c r="U2872" i="11" s="1"/>
  <c r="K2872" i="11"/>
  <c r="V2872" i="11" s="1"/>
  <c r="O2872" i="11"/>
  <c r="W2872" i="11"/>
  <c r="Z2872" i="11"/>
  <c r="AA2872" i="11"/>
  <c r="E2873" i="11"/>
  <c r="F2873" i="11"/>
  <c r="I2873" i="11"/>
  <c r="U2873" i="11" s="1"/>
  <c r="K2873" i="11"/>
  <c r="V2873" i="11" s="1"/>
  <c r="O2873" i="11"/>
  <c r="W2873" i="11"/>
  <c r="Z2873" i="11"/>
  <c r="AA2873" i="11"/>
  <c r="Z2884" i="11"/>
  <c r="AA2884" i="11"/>
  <c r="Z2885" i="11"/>
  <c r="AA2885" i="11"/>
  <c r="E2888" i="11"/>
  <c r="F2888" i="11"/>
  <c r="I2888" i="11"/>
  <c r="K2888" i="11"/>
  <c r="O2888" i="11"/>
  <c r="U2888" i="11"/>
  <c r="W2888" i="11"/>
  <c r="X2888" i="11"/>
  <c r="Z2888" i="11"/>
  <c r="AA2888" i="11"/>
  <c r="E2890" i="11"/>
  <c r="F2890" i="11"/>
  <c r="I2890" i="11"/>
  <c r="K2890" i="11"/>
  <c r="O2890" i="11"/>
  <c r="U2890" i="11"/>
  <c r="W2890" i="11"/>
  <c r="X2890" i="11"/>
  <c r="Z2890" i="11"/>
  <c r="AA2890" i="11"/>
  <c r="E2891" i="11"/>
  <c r="F2891" i="11"/>
  <c r="I2891" i="11"/>
  <c r="K2891" i="11"/>
  <c r="O2891" i="11"/>
  <c r="U2891" i="11"/>
  <c r="W2891" i="11"/>
  <c r="X2891" i="11"/>
  <c r="Z2891" i="11"/>
  <c r="AA2891" i="11"/>
  <c r="E2892" i="11"/>
  <c r="F2892" i="11"/>
  <c r="I2892" i="11"/>
  <c r="K2892" i="11"/>
  <c r="O2892" i="11"/>
  <c r="U2892" i="11"/>
  <c r="W2892" i="11"/>
  <c r="X2892" i="11"/>
  <c r="Z2892" i="11"/>
  <c r="AA2892" i="11"/>
  <c r="E2893" i="11"/>
  <c r="F2893" i="11"/>
  <c r="I2893" i="11"/>
  <c r="K2893" i="11"/>
  <c r="O2893" i="11"/>
  <c r="U2893" i="11"/>
  <c r="W2893" i="11"/>
  <c r="X2893" i="11"/>
  <c r="Z2893" i="11"/>
  <c r="AA2893" i="11"/>
  <c r="Z2904" i="11"/>
  <c r="AA2904" i="11"/>
  <c r="Z2905" i="11"/>
  <c r="AA2905" i="11"/>
  <c r="E2908" i="11"/>
  <c r="F2908" i="11"/>
  <c r="I2908" i="11"/>
  <c r="K2908" i="11"/>
  <c r="O2908" i="11"/>
  <c r="U2908" i="11"/>
  <c r="W2908" i="11"/>
  <c r="X2908" i="11"/>
  <c r="Z2908" i="11"/>
  <c r="AA2908" i="11"/>
  <c r="E2910" i="11"/>
  <c r="F2910" i="11"/>
  <c r="I2910" i="11"/>
  <c r="K2910" i="11"/>
  <c r="O2910" i="11"/>
  <c r="U2910" i="11"/>
  <c r="W2910" i="11"/>
  <c r="X2910" i="11"/>
  <c r="Z2910" i="11"/>
  <c r="AA2910" i="11"/>
  <c r="E2911" i="11"/>
  <c r="F2911" i="11"/>
  <c r="I2911" i="11"/>
  <c r="K2911" i="11"/>
  <c r="O2911" i="11"/>
  <c r="U2911" i="11"/>
  <c r="W2911" i="11"/>
  <c r="X2911" i="11"/>
  <c r="Z2911" i="11"/>
  <c r="AA2911" i="11"/>
  <c r="E2912" i="11"/>
  <c r="F2912" i="11"/>
  <c r="I2912" i="11"/>
  <c r="K2912" i="11"/>
  <c r="O2912" i="11"/>
  <c r="U2912" i="11"/>
  <c r="W2912" i="11"/>
  <c r="X2912" i="11"/>
  <c r="Z2912" i="11"/>
  <c r="AA2912" i="11"/>
  <c r="E2913" i="11"/>
  <c r="F2913" i="11"/>
  <c r="I2913" i="11"/>
  <c r="K2913" i="11"/>
  <c r="O2913" i="11"/>
  <c r="U2913" i="11"/>
  <c r="W2913" i="11"/>
  <c r="X2913" i="11"/>
  <c r="Z2913" i="11"/>
  <c r="AA2913" i="11"/>
  <c r="Z2924" i="11"/>
  <c r="AA2924" i="11"/>
  <c r="Z2925" i="11"/>
  <c r="AA2925" i="11"/>
  <c r="E2928" i="11"/>
  <c r="F2928" i="11"/>
  <c r="I2928" i="11"/>
  <c r="U2928" i="11" s="1"/>
  <c r="K2928" i="11"/>
  <c r="V2928" i="11" s="1"/>
  <c r="O2928" i="11"/>
  <c r="W2928" i="11"/>
  <c r="Z2928" i="11"/>
  <c r="AA2928" i="11"/>
  <c r="E2930" i="11"/>
  <c r="F2930" i="11"/>
  <c r="I2930" i="11"/>
  <c r="U2930" i="11" s="1"/>
  <c r="K2930" i="11"/>
  <c r="V2930" i="11" s="1"/>
  <c r="O2930" i="11"/>
  <c r="W2930" i="11"/>
  <c r="Z2930" i="11"/>
  <c r="AA2930" i="11"/>
  <c r="E2931" i="11"/>
  <c r="F2931" i="11"/>
  <c r="I2931" i="11"/>
  <c r="U2931" i="11" s="1"/>
  <c r="K2931" i="11"/>
  <c r="V2931" i="11" s="1"/>
  <c r="O2931" i="11"/>
  <c r="W2931" i="11"/>
  <c r="Z2931" i="11"/>
  <c r="AA2931" i="11"/>
  <c r="E2932" i="11"/>
  <c r="F2932" i="11"/>
  <c r="I2932" i="11"/>
  <c r="U2932" i="11" s="1"/>
  <c r="K2932" i="11"/>
  <c r="V2932" i="11" s="1"/>
  <c r="O2932" i="11"/>
  <c r="W2932" i="11"/>
  <c r="Z2932" i="11"/>
  <c r="AA2932" i="11"/>
  <c r="E2933" i="11"/>
  <c r="F2933" i="11"/>
  <c r="I2933" i="11"/>
  <c r="U2933" i="11" s="1"/>
  <c r="K2933" i="11"/>
  <c r="V2933" i="11" s="1"/>
  <c r="O2933" i="11"/>
  <c r="W2933" i="11"/>
  <c r="Z2933" i="11"/>
  <c r="AA2933" i="11"/>
  <c r="Z2944" i="11"/>
  <c r="AA2944" i="11"/>
  <c r="Z2945" i="11"/>
  <c r="AA2945" i="11"/>
  <c r="E2948" i="11"/>
  <c r="F2948" i="11"/>
  <c r="I2948" i="11"/>
  <c r="K2948" i="11"/>
  <c r="O2948" i="11"/>
  <c r="U2948" i="11"/>
  <c r="W2948" i="11"/>
  <c r="X2948" i="11"/>
  <c r="Z2948" i="11"/>
  <c r="AA2948" i="11"/>
  <c r="E2950" i="11"/>
  <c r="F2950" i="11"/>
  <c r="I2950" i="11"/>
  <c r="K2950" i="11"/>
  <c r="O2950" i="11"/>
  <c r="U2950" i="11"/>
  <c r="W2950" i="11"/>
  <c r="X2950" i="11"/>
  <c r="Z2950" i="11"/>
  <c r="AA2950" i="11"/>
  <c r="E2951" i="11"/>
  <c r="F2951" i="11"/>
  <c r="I2951" i="11"/>
  <c r="K2951" i="11"/>
  <c r="O2951" i="11"/>
  <c r="U2951" i="11"/>
  <c r="W2951" i="11"/>
  <c r="X2951" i="11"/>
  <c r="Z2951" i="11"/>
  <c r="AA2951" i="11"/>
  <c r="E2952" i="11"/>
  <c r="F2952" i="11"/>
  <c r="I2952" i="11"/>
  <c r="K2952" i="11"/>
  <c r="O2952" i="11"/>
  <c r="U2952" i="11"/>
  <c r="W2952" i="11"/>
  <c r="X2952" i="11"/>
  <c r="Z2952" i="11"/>
  <c r="AA2952" i="11"/>
  <c r="E2953" i="11"/>
  <c r="F2953" i="11"/>
  <c r="I2953" i="11"/>
  <c r="K2953" i="11"/>
  <c r="O2953" i="11"/>
  <c r="U2953" i="11"/>
  <c r="W2953" i="11"/>
  <c r="X2953" i="11"/>
  <c r="Z2953" i="11"/>
  <c r="AA2953" i="11"/>
  <c r="Z2964" i="11"/>
  <c r="AA2964" i="11"/>
  <c r="Z2965" i="11"/>
  <c r="AA2965" i="11"/>
  <c r="Z2967" i="11"/>
  <c r="AA2967" i="11"/>
  <c r="Z2968" i="11"/>
  <c r="AA2968" i="11"/>
  <c r="E2971" i="11"/>
  <c r="F2971" i="11"/>
  <c r="I2971" i="11"/>
  <c r="K2971" i="11"/>
  <c r="O2971" i="11"/>
  <c r="U2971" i="11"/>
  <c r="W2971" i="11"/>
  <c r="X2971" i="11"/>
  <c r="Z2971" i="11"/>
  <c r="AA2971" i="11"/>
  <c r="E2973" i="11"/>
  <c r="F2973" i="11"/>
  <c r="I2973" i="11"/>
  <c r="K2973" i="11"/>
  <c r="O2973" i="11"/>
  <c r="U2973" i="11"/>
  <c r="W2973" i="11"/>
  <c r="X2973" i="11"/>
  <c r="Z2973" i="11"/>
  <c r="AA2973" i="11"/>
  <c r="E2974" i="11"/>
  <c r="F2974" i="11"/>
  <c r="I2974" i="11"/>
  <c r="K2974" i="11"/>
  <c r="O2974" i="11"/>
  <c r="U2974" i="11"/>
  <c r="W2974" i="11"/>
  <c r="X2974" i="11"/>
  <c r="Z2974" i="11"/>
  <c r="AA2974" i="11"/>
  <c r="E2975" i="11"/>
  <c r="F2975" i="11"/>
  <c r="I2975" i="11"/>
  <c r="K2975" i="11"/>
  <c r="O2975" i="11"/>
  <c r="U2975" i="11"/>
  <c r="W2975" i="11"/>
  <c r="X2975" i="11"/>
  <c r="Z2975" i="11"/>
  <c r="AA2975" i="11"/>
  <c r="E2976" i="11"/>
  <c r="F2976" i="11"/>
  <c r="I2976" i="11"/>
  <c r="K2976" i="11"/>
  <c r="O2976" i="11"/>
  <c r="U2976" i="11"/>
  <c r="W2976" i="11"/>
  <c r="X2976" i="11"/>
  <c r="Z2976" i="11"/>
  <c r="AA2976" i="11"/>
  <c r="Z2987" i="11"/>
  <c r="AA2987" i="11"/>
  <c r="Z2988" i="11"/>
  <c r="AA2988" i="11"/>
  <c r="E2993" i="11"/>
  <c r="F2993" i="11"/>
  <c r="I2993" i="11"/>
  <c r="U2993" i="11" s="1"/>
  <c r="K2993" i="11"/>
  <c r="V2993" i="11" s="1"/>
  <c r="O2993" i="11"/>
  <c r="W2993" i="11"/>
  <c r="Z2993" i="11"/>
  <c r="AA2993" i="11"/>
  <c r="E2994" i="11"/>
  <c r="F2994" i="11"/>
  <c r="I2994" i="11"/>
  <c r="U2994" i="11" s="1"/>
  <c r="K2994" i="11"/>
  <c r="V2994" i="11" s="1"/>
  <c r="O2994" i="11"/>
  <c r="W2994" i="11"/>
  <c r="Z2994" i="11"/>
  <c r="AA2994" i="11"/>
  <c r="E2995" i="11"/>
  <c r="F2995" i="11"/>
  <c r="I2995" i="11"/>
  <c r="U2995" i="11" s="1"/>
  <c r="K2995" i="11"/>
  <c r="V2995" i="11" s="1"/>
  <c r="O2995" i="11"/>
  <c r="W2995" i="11"/>
  <c r="Z2995" i="11"/>
  <c r="AA2995" i="11"/>
  <c r="E2996" i="11"/>
  <c r="F2996" i="11"/>
  <c r="I2996" i="11"/>
  <c r="U2996" i="11" s="1"/>
  <c r="K2996" i="11"/>
  <c r="V2996" i="11" s="1"/>
  <c r="O2996" i="11"/>
  <c r="W2996" i="11"/>
  <c r="Z2996" i="11"/>
  <c r="AA2996" i="11"/>
  <c r="Z1995" i="11"/>
  <c r="AA1995" i="11"/>
  <c r="W1995" i="11"/>
  <c r="I1995" i="11"/>
  <c r="U1995" i="11" s="1"/>
  <c r="K1995" i="11"/>
  <c r="V1995" i="11" s="1"/>
  <c r="O1995" i="11"/>
  <c r="E1995" i="11"/>
  <c r="F1995" i="11"/>
  <c r="Z1992" i="11"/>
  <c r="AA1992" i="11"/>
  <c r="W1992" i="11"/>
  <c r="I1992" i="11"/>
  <c r="U1992" i="11" s="1"/>
  <c r="K1992" i="11"/>
  <c r="V1992" i="11" s="1"/>
  <c r="O1992" i="11"/>
  <c r="E1992" i="11"/>
  <c r="F1992" i="11"/>
  <c r="Z1975" i="11"/>
  <c r="AA1975" i="11"/>
  <c r="U1975" i="11"/>
  <c r="W1975" i="11"/>
  <c r="X1975" i="11"/>
  <c r="I1975" i="11"/>
  <c r="K1975" i="11"/>
  <c r="O1975" i="11"/>
  <c r="E1975" i="11"/>
  <c r="F1975" i="11"/>
  <c r="Z1972" i="11"/>
  <c r="AA1972" i="11"/>
  <c r="U1972" i="11"/>
  <c r="W1972" i="11"/>
  <c r="X1972" i="11"/>
  <c r="I1972" i="11"/>
  <c r="K1972" i="11"/>
  <c r="O1972" i="11"/>
  <c r="E1972" i="11"/>
  <c r="F1972" i="11"/>
  <c r="Z1952" i="11"/>
  <c r="AA1952" i="11"/>
  <c r="U1952" i="11"/>
  <c r="W1952" i="11"/>
  <c r="X1952" i="11"/>
  <c r="I1952" i="11"/>
  <c r="K1952" i="11"/>
  <c r="O1952" i="11"/>
  <c r="E1952" i="11"/>
  <c r="F1952" i="11"/>
  <c r="Z1949" i="11"/>
  <c r="AA1949" i="11"/>
  <c r="U1949" i="11"/>
  <c r="W1949" i="11"/>
  <c r="X1949" i="11"/>
  <c r="I1949" i="11"/>
  <c r="K1949" i="11"/>
  <c r="O1949" i="11"/>
  <c r="E1949" i="11"/>
  <c r="F1949" i="11"/>
  <c r="Z1932" i="11"/>
  <c r="AA1932" i="11"/>
  <c r="W1932" i="11"/>
  <c r="I1932" i="11"/>
  <c r="U1932" i="11" s="1"/>
  <c r="K1932" i="11"/>
  <c r="O1932" i="11"/>
  <c r="E1932" i="11"/>
  <c r="F1932" i="11"/>
  <c r="Z1929" i="11"/>
  <c r="AA1929" i="11"/>
  <c r="W1929" i="11"/>
  <c r="I1929" i="11"/>
  <c r="U1929" i="11" s="1"/>
  <c r="K1929" i="11"/>
  <c r="V1929" i="11" s="1"/>
  <c r="O1929" i="11"/>
  <c r="E1929" i="11"/>
  <c r="F1929" i="11"/>
  <c r="Z1915" i="11"/>
  <c r="AA1915" i="11"/>
  <c r="U1915" i="11"/>
  <c r="W1915" i="11"/>
  <c r="X1915" i="11"/>
  <c r="I1915" i="11"/>
  <c r="K1915" i="11"/>
  <c r="O1915" i="11"/>
  <c r="E1915" i="11"/>
  <c r="F1915" i="11"/>
  <c r="Z1909" i="11"/>
  <c r="AA1909" i="11"/>
  <c r="U1909" i="11"/>
  <c r="W1909" i="11"/>
  <c r="X1909" i="11"/>
  <c r="I1909" i="11"/>
  <c r="K1909" i="11"/>
  <c r="O1909" i="11"/>
  <c r="E1909" i="11"/>
  <c r="F1909" i="11"/>
  <c r="Z1892" i="11"/>
  <c r="AA1892" i="11"/>
  <c r="U1892" i="11"/>
  <c r="W1892" i="11"/>
  <c r="X1892" i="11"/>
  <c r="I1892" i="11"/>
  <c r="K1892" i="11"/>
  <c r="O1892" i="11"/>
  <c r="E1892" i="11"/>
  <c r="F1892" i="11"/>
  <c r="Z1889" i="11"/>
  <c r="AA1889" i="11"/>
  <c r="U1889" i="11"/>
  <c r="W1889" i="11"/>
  <c r="X1889" i="11"/>
  <c r="I1889" i="11"/>
  <c r="K1889" i="11"/>
  <c r="O1889" i="11"/>
  <c r="E1889" i="11"/>
  <c r="F1889" i="11"/>
  <c r="Z1872" i="11"/>
  <c r="AA1872" i="11"/>
  <c r="W1872" i="11"/>
  <c r="I1872" i="11"/>
  <c r="U1872" i="11" s="1"/>
  <c r="K1872" i="11"/>
  <c r="V1872" i="11" s="1"/>
  <c r="O1872" i="11"/>
  <c r="E1872" i="11"/>
  <c r="F1872" i="11"/>
  <c r="Z1869" i="11"/>
  <c r="AA1869" i="11"/>
  <c r="W1869" i="11"/>
  <c r="I1869" i="11"/>
  <c r="U1869" i="11" s="1"/>
  <c r="K1869" i="11"/>
  <c r="V1869" i="11" s="1"/>
  <c r="O1869" i="11"/>
  <c r="E1869" i="11"/>
  <c r="F1869" i="11"/>
  <c r="Z1851" i="11"/>
  <c r="AA1851" i="11"/>
  <c r="U1851" i="11"/>
  <c r="W1851" i="11"/>
  <c r="X1851" i="11"/>
  <c r="I1851" i="11"/>
  <c r="K1851" i="11"/>
  <c r="O1851" i="11"/>
  <c r="E1851" i="11"/>
  <c r="F1851" i="11"/>
  <c r="Z1849" i="11"/>
  <c r="AA1849" i="11"/>
  <c r="U1849" i="11"/>
  <c r="W1849" i="11"/>
  <c r="X1849" i="11"/>
  <c r="I1849" i="11"/>
  <c r="K1849" i="11"/>
  <c r="O1849" i="11"/>
  <c r="E1849" i="11"/>
  <c r="F1849" i="11"/>
  <c r="Z1832" i="11"/>
  <c r="AA1832" i="11"/>
  <c r="U1832" i="11"/>
  <c r="W1832" i="11"/>
  <c r="X1832" i="11"/>
  <c r="I1832" i="11"/>
  <c r="K1832" i="11"/>
  <c r="O1832" i="11"/>
  <c r="E1832" i="11"/>
  <c r="F1832" i="11"/>
  <c r="Z1829" i="11"/>
  <c r="AA1829" i="11"/>
  <c r="U1829" i="11"/>
  <c r="W1829" i="11"/>
  <c r="X1829" i="11"/>
  <c r="I1829" i="11"/>
  <c r="K1829" i="11"/>
  <c r="O1829" i="11"/>
  <c r="E1829" i="11"/>
  <c r="F1829" i="11"/>
  <c r="Z1812" i="11"/>
  <c r="AA1812" i="11"/>
  <c r="W1812" i="11"/>
  <c r="I1812" i="11"/>
  <c r="U1812" i="11" s="1"/>
  <c r="K1812" i="11"/>
  <c r="V1812" i="11" s="1"/>
  <c r="O1812" i="11"/>
  <c r="E1812" i="11"/>
  <c r="F1812" i="11"/>
  <c r="Z1809" i="11"/>
  <c r="AA1809" i="11"/>
  <c r="W1809" i="11"/>
  <c r="I1809" i="11"/>
  <c r="U1809" i="11" s="1"/>
  <c r="K1809" i="11"/>
  <c r="V1809" i="11" s="1"/>
  <c r="O1809" i="11"/>
  <c r="E1809" i="11"/>
  <c r="F1809" i="11"/>
  <c r="Z1792" i="11"/>
  <c r="AA1792" i="11"/>
  <c r="U1792" i="11"/>
  <c r="W1792" i="11"/>
  <c r="X1792" i="11"/>
  <c r="I1792" i="11"/>
  <c r="K1792" i="11"/>
  <c r="O1792" i="11"/>
  <c r="E1792" i="11"/>
  <c r="F1792" i="11"/>
  <c r="Z1789" i="11"/>
  <c r="AA1789" i="11"/>
  <c r="U1789" i="11"/>
  <c r="W1789" i="11"/>
  <c r="X1789" i="11"/>
  <c r="I1789" i="11"/>
  <c r="K1789" i="11"/>
  <c r="O1789" i="11"/>
  <c r="E1789" i="11"/>
  <c r="F1789" i="11"/>
  <c r="Z1772" i="11"/>
  <c r="AA1772" i="11"/>
  <c r="W1772" i="11"/>
  <c r="X1772" i="11"/>
  <c r="I1772" i="11"/>
  <c r="K1772" i="11"/>
  <c r="O1772" i="11"/>
  <c r="E1772" i="11"/>
  <c r="F1772" i="11"/>
  <c r="Z1769" i="11"/>
  <c r="AA1769" i="11"/>
  <c r="U1769" i="11"/>
  <c r="W1769" i="11"/>
  <c r="X1769" i="11"/>
  <c r="I1769" i="11"/>
  <c r="K1769" i="11"/>
  <c r="O1769" i="11"/>
  <c r="E1769" i="11"/>
  <c r="F1769" i="11"/>
  <c r="Z1754" i="11"/>
  <c r="AA1754" i="11"/>
  <c r="W1754" i="11"/>
  <c r="I1754" i="11"/>
  <c r="U1754" i="11" s="1"/>
  <c r="K1754" i="11"/>
  <c r="V1754" i="11" s="1"/>
  <c r="O1754" i="11"/>
  <c r="E1754" i="11"/>
  <c r="F1754" i="11"/>
  <c r="Z1752" i="11"/>
  <c r="AA1752" i="11"/>
  <c r="W1752" i="11"/>
  <c r="I1752" i="11"/>
  <c r="U1752" i="11" s="1"/>
  <c r="K1752" i="11"/>
  <c r="V1752" i="11" s="1"/>
  <c r="O1752" i="11"/>
  <c r="E1752" i="11"/>
  <c r="F1752" i="11"/>
  <c r="Z1732" i="11"/>
  <c r="AA1732" i="11"/>
  <c r="W1732" i="11"/>
  <c r="X1732" i="11"/>
  <c r="I1732" i="11"/>
  <c r="K1732" i="11"/>
  <c r="O1732" i="11"/>
  <c r="E1732" i="11"/>
  <c r="F1732" i="11"/>
  <c r="Z1729" i="11"/>
  <c r="AA1729" i="11"/>
  <c r="U1729" i="11"/>
  <c r="W1729" i="11"/>
  <c r="X1729" i="11"/>
  <c r="I1729" i="11"/>
  <c r="K1729" i="11"/>
  <c r="O1729" i="11"/>
  <c r="E1729" i="11"/>
  <c r="F1729" i="11"/>
  <c r="Z1715" i="11"/>
  <c r="AA1715" i="11"/>
  <c r="U1715" i="11"/>
  <c r="W1715" i="11"/>
  <c r="X1715" i="11"/>
  <c r="I1715" i="11"/>
  <c r="K1715" i="11"/>
  <c r="O1715" i="11"/>
  <c r="E1715" i="11"/>
  <c r="F1715" i="11"/>
  <c r="Z1709" i="11"/>
  <c r="AA1709" i="11"/>
  <c r="U1709" i="11"/>
  <c r="W1709" i="11"/>
  <c r="X1709" i="11"/>
  <c r="I1709" i="11"/>
  <c r="K1709" i="11"/>
  <c r="O1709" i="11"/>
  <c r="E1709" i="11"/>
  <c r="F1709" i="11"/>
  <c r="Z1691" i="11"/>
  <c r="AA1691" i="11"/>
  <c r="W1691" i="11"/>
  <c r="I1691" i="11"/>
  <c r="U1691" i="11" s="1"/>
  <c r="K1691" i="11"/>
  <c r="V1691" i="11" s="1"/>
  <c r="O1691" i="11"/>
  <c r="E1691" i="11"/>
  <c r="F1691" i="11"/>
  <c r="Z1689" i="11"/>
  <c r="AA1689" i="11"/>
  <c r="W1689" i="11"/>
  <c r="I1689" i="11"/>
  <c r="U1689" i="11" s="1"/>
  <c r="K1689" i="11"/>
  <c r="V1689" i="11" s="1"/>
  <c r="O1689" i="11"/>
  <c r="E1689" i="11"/>
  <c r="F1689" i="11"/>
  <c r="Z1672" i="11"/>
  <c r="AA1672" i="11"/>
  <c r="U1672" i="11"/>
  <c r="W1672" i="11"/>
  <c r="X1672" i="11"/>
  <c r="I1672" i="11"/>
  <c r="K1672" i="11"/>
  <c r="O1672" i="11"/>
  <c r="E1672" i="11"/>
  <c r="F1672" i="11"/>
  <c r="Z1669" i="11"/>
  <c r="AA1669" i="11"/>
  <c r="U1669" i="11"/>
  <c r="W1669" i="11"/>
  <c r="X1669" i="11"/>
  <c r="I1669" i="11"/>
  <c r="K1669" i="11"/>
  <c r="O1669" i="11"/>
  <c r="E1669" i="11"/>
  <c r="F1669" i="11"/>
  <c r="Z1652" i="11"/>
  <c r="AA1652" i="11"/>
  <c r="U1652" i="11"/>
  <c r="F1652" i="11" s="1"/>
  <c r="W1652" i="11"/>
  <c r="X1652" i="11"/>
  <c r="I1652" i="11"/>
  <c r="K1652" i="11"/>
  <c r="O1652" i="11"/>
  <c r="E1652" i="11"/>
  <c r="Z1649" i="11"/>
  <c r="AA1649" i="11"/>
  <c r="U1649" i="11"/>
  <c r="F1649" i="11" s="1"/>
  <c r="W1649" i="11"/>
  <c r="X1649" i="11"/>
  <c r="I1649" i="11"/>
  <c r="K1649" i="11"/>
  <c r="O1649" i="11"/>
  <c r="E1649" i="11"/>
  <c r="Z1634" i="11"/>
  <c r="AA1634" i="11"/>
  <c r="W1634" i="11"/>
  <c r="F1634" i="11" s="1"/>
  <c r="I1634" i="11"/>
  <c r="U1634" i="11" s="1"/>
  <c r="K1634" i="11"/>
  <c r="V1634" i="11" s="1"/>
  <c r="O1634" i="11"/>
  <c r="E1634" i="11"/>
  <c r="Z1639" i="11"/>
  <c r="AA1639" i="11"/>
  <c r="Z1632" i="11"/>
  <c r="AA1632" i="11"/>
  <c r="W1632" i="11"/>
  <c r="F1632" i="11" s="1"/>
  <c r="I1632" i="11"/>
  <c r="U1632" i="11" s="1"/>
  <c r="K1632" i="11"/>
  <c r="V1632" i="11" s="1"/>
  <c r="O1632" i="11"/>
  <c r="E1632" i="11"/>
  <c r="Z1615" i="11"/>
  <c r="AA1615" i="11"/>
  <c r="U1615" i="11"/>
  <c r="F1615" i="11" s="1"/>
  <c r="W1615" i="11"/>
  <c r="X1615" i="11"/>
  <c r="I1615" i="11"/>
  <c r="K1615" i="11"/>
  <c r="O1615" i="11"/>
  <c r="E1615" i="11"/>
  <c r="Z1612" i="11"/>
  <c r="AA1612" i="11"/>
  <c r="U1612" i="11"/>
  <c r="W1612" i="11"/>
  <c r="X1612" i="11"/>
  <c r="I1612" i="11"/>
  <c r="K1612" i="11"/>
  <c r="O1612" i="11"/>
  <c r="E1612" i="11"/>
  <c r="Z1592" i="11"/>
  <c r="AA1592" i="11"/>
  <c r="U1592" i="11"/>
  <c r="F1592" i="11" s="1"/>
  <c r="W1592" i="11"/>
  <c r="X1592" i="11"/>
  <c r="I1592" i="11"/>
  <c r="K1592" i="11"/>
  <c r="O1592" i="11"/>
  <c r="E1592" i="11"/>
  <c r="Z1589" i="11"/>
  <c r="AA1589" i="11"/>
  <c r="U1589" i="11"/>
  <c r="F1589" i="11" s="1"/>
  <c r="W1589" i="11"/>
  <c r="X1589" i="11"/>
  <c r="I1589" i="11"/>
  <c r="K1589" i="11"/>
  <c r="O1589" i="11"/>
  <c r="E1589" i="11"/>
  <c r="Z1574" i="11"/>
  <c r="AA1574" i="11"/>
  <c r="W1574" i="11"/>
  <c r="F1574" i="11" s="1"/>
  <c r="I1574" i="11"/>
  <c r="U1574" i="11" s="1"/>
  <c r="K1574" i="11"/>
  <c r="E1574" i="11"/>
  <c r="Z1572" i="11"/>
  <c r="AA1572" i="11"/>
  <c r="W1572" i="11"/>
  <c r="F1572" i="11" s="1"/>
  <c r="I1572" i="11"/>
  <c r="U1572" i="11" s="1"/>
  <c r="K1572" i="11"/>
  <c r="V1572" i="11" s="1"/>
  <c r="E1572" i="11"/>
  <c r="Z1555" i="11"/>
  <c r="AA1555" i="11"/>
  <c r="U1555" i="11"/>
  <c r="F1555" i="11" s="1"/>
  <c r="W1555" i="11"/>
  <c r="X1555" i="11"/>
  <c r="I1555" i="11"/>
  <c r="K1555" i="11"/>
  <c r="E1555" i="11"/>
  <c r="Z1552" i="11"/>
  <c r="AA1552" i="11"/>
  <c r="U1552" i="11"/>
  <c r="F1552" i="11" s="1"/>
  <c r="W1552" i="11"/>
  <c r="X1552" i="11"/>
  <c r="I1552" i="11"/>
  <c r="K1552" i="11"/>
  <c r="E1552" i="11"/>
  <c r="Z1532" i="11"/>
  <c r="AA1532" i="11"/>
  <c r="U1532" i="11"/>
  <c r="W1532" i="11"/>
  <c r="X1532" i="11"/>
  <c r="I1532" i="11"/>
  <c r="Z1528" i="11"/>
  <c r="AA1528" i="11"/>
  <c r="F1528" i="11"/>
  <c r="W1528" i="11"/>
  <c r="X1528" i="11"/>
  <c r="I1528" i="11"/>
  <c r="K1528" i="11"/>
  <c r="E1528" i="11"/>
  <c r="Z1525" i="11"/>
  <c r="AA1525" i="11"/>
  <c r="U1525" i="11"/>
  <c r="F1525" i="11" s="1"/>
  <c r="W1525" i="11"/>
  <c r="X1525" i="11"/>
  <c r="I1525" i="11"/>
  <c r="K1525" i="11"/>
  <c r="E1525" i="11"/>
  <c r="Z1498" i="11"/>
  <c r="W1498" i="11"/>
  <c r="I1498" i="11"/>
  <c r="U1498" i="11" s="1"/>
  <c r="K1498" i="11"/>
  <c r="V1498" i="11" s="1"/>
  <c r="O1498" i="11"/>
  <c r="E1498" i="11"/>
  <c r="F1498" i="11"/>
  <c r="Z1496" i="11"/>
  <c r="W1496" i="11"/>
  <c r="I1496" i="11"/>
  <c r="U1496" i="11" s="1"/>
  <c r="K1496" i="11"/>
  <c r="V1496" i="11" s="1"/>
  <c r="O1496" i="11"/>
  <c r="E1496" i="11"/>
  <c r="F1496" i="11"/>
  <c r="Z1478" i="11"/>
  <c r="U1478" i="11"/>
  <c r="W1478" i="11"/>
  <c r="X1478" i="11"/>
  <c r="I1478" i="11"/>
  <c r="K1478" i="11"/>
  <c r="O1478" i="11"/>
  <c r="E1478" i="11"/>
  <c r="F1478" i="11"/>
  <c r="Z1476" i="11"/>
  <c r="U1476" i="11"/>
  <c r="W1476" i="11"/>
  <c r="X1476" i="11"/>
  <c r="I1476" i="11"/>
  <c r="K1476" i="11"/>
  <c r="O1476" i="11"/>
  <c r="E1476" i="11"/>
  <c r="F1476" i="11"/>
  <c r="Z1467" i="11"/>
  <c r="U1467" i="11"/>
  <c r="W1467" i="11"/>
  <c r="X1467" i="11"/>
  <c r="AB1467" i="11" s="1"/>
  <c r="O1467" i="11"/>
  <c r="I1467" i="11"/>
  <c r="E1467" i="11"/>
  <c r="F1467" i="11"/>
  <c r="Z1454" i="11"/>
  <c r="U1454" i="11"/>
  <c r="W1454" i="11"/>
  <c r="X1454" i="11"/>
  <c r="I1454" i="11"/>
  <c r="K1454" i="11"/>
  <c r="O1454" i="11"/>
  <c r="E1454" i="11"/>
  <c r="F1454" i="11"/>
  <c r="Z1451" i="11"/>
  <c r="U1451" i="11"/>
  <c r="W1451" i="11"/>
  <c r="X1451" i="11"/>
  <c r="I1451" i="11"/>
  <c r="K1451" i="11"/>
  <c r="O1451" i="11"/>
  <c r="E1451" i="11"/>
  <c r="F1451" i="11"/>
  <c r="Z1433" i="11"/>
  <c r="W1433" i="11"/>
  <c r="I1433" i="11"/>
  <c r="U1433" i="11" s="1"/>
  <c r="K1433" i="11"/>
  <c r="V1433" i="11" s="1"/>
  <c r="O1433" i="11"/>
  <c r="E1433" i="11"/>
  <c r="F1433" i="11"/>
  <c r="Z1431" i="11"/>
  <c r="W1431" i="11"/>
  <c r="I1431" i="11"/>
  <c r="U1431" i="11" s="1"/>
  <c r="K1431" i="11"/>
  <c r="V1431" i="11" s="1"/>
  <c r="O1431" i="11"/>
  <c r="E1431" i="11"/>
  <c r="F1431" i="11"/>
  <c r="Z1414" i="11"/>
  <c r="U1414" i="11"/>
  <c r="W1414" i="11"/>
  <c r="X1414" i="11"/>
  <c r="I1414" i="11"/>
  <c r="K1414" i="11"/>
  <c r="O1414" i="11"/>
  <c r="E1414" i="11"/>
  <c r="F1414" i="11"/>
  <c r="Z1411" i="11"/>
  <c r="U1411" i="11"/>
  <c r="W1411" i="11"/>
  <c r="X1411" i="11"/>
  <c r="I1411" i="11"/>
  <c r="K1411" i="11"/>
  <c r="O1411" i="11"/>
  <c r="E1411" i="11"/>
  <c r="F1411" i="11"/>
  <c r="Z1393" i="11"/>
  <c r="U1393" i="11"/>
  <c r="W1393" i="11"/>
  <c r="X1393" i="11"/>
  <c r="I1393" i="11"/>
  <c r="K1393" i="11"/>
  <c r="O1393" i="11"/>
  <c r="E1393" i="11"/>
  <c r="F1393" i="11"/>
  <c r="Z1391" i="11"/>
  <c r="U1391" i="11"/>
  <c r="W1391" i="11"/>
  <c r="X1391" i="11"/>
  <c r="I1391" i="11"/>
  <c r="K1391" i="11"/>
  <c r="O1391" i="11"/>
  <c r="E1391" i="11"/>
  <c r="F1391" i="11"/>
  <c r="Z1373" i="11"/>
  <c r="W1373" i="11"/>
  <c r="I1373" i="11"/>
  <c r="K1373" i="11"/>
  <c r="V1373" i="11" s="1"/>
  <c r="O1373" i="11"/>
  <c r="E1373" i="11"/>
  <c r="F1373" i="11"/>
  <c r="Z1371" i="11"/>
  <c r="W1371" i="11"/>
  <c r="I1371" i="11"/>
  <c r="U1371" i="11" s="1"/>
  <c r="K1371" i="11"/>
  <c r="V1371" i="11" s="1"/>
  <c r="O1371" i="11"/>
  <c r="E1371" i="11"/>
  <c r="F1371" i="11"/>
  <c r="Z1354" i="11"/>
  <c r="U1354" i="11"/>
  <c r="W1354" i="11"/>
  <c r="X1354" i="11"/>
  <c r="I1354" i="11"/>
  <c r="K1354" i="11"/>
  <c r="O1354" i="11"/>
  <c r="E1354" i="11"/>
  <c r="F1354" i="11"/>
  <c r="Z1351" i="11"/>
  <c r="U1351" i="11"/>
  <c r="W1351" i="11"/>
  <c r="X1351" i="11"/>
  <c r="I1351" i="11"/>
  <c r="K1351" i="11"/>
  <c r="O1351" i="11"/>
  <c r="E1351" i="11"/>
  <c r="F1351" i="11"/>
  <c r="Z1333" i="11"/>
  <c r="U1333" i="11"/>
  <c r="W1333" i="11"/>
  <c r="X1333" i="11"/>
  <c r="I1333" i="11"/>
  <c r="K1333" i="11"/>
  <c r="O1333" i="11"/>
  <c r="E1333" i="11"/>
  <c r="F1333" i="11"/>
  <c r="Z1331" i="11"/>
  <c r="U1331" i="11"/>
  <c r="W1331" i="11"/>
  <c r="X1331" i="11"/>
  <c r="I1331" i="11"/>
  <c r="K1331" i="11"/>
  <c r="O1331" i="11"/>
  <c r="E1331" i="11"/>
  <c r="F1331" i="11"/>
  <c r="Z1313" i="11"/>
  <c r="W1313" i="11"/>
  <c r="I1313" i="11"/>
  <c r="U1313" i="11" s="1"/>
  <c r="K1313" i="11"/>
  <c r="V1313" i="11" s="1"/>
  <c r="O1313" i="11"/>
  <c r="E1313" i="11"/>
  <c r="F1313" i="11"/>
  <c r="Z1311" i="11"/>
  <c r="W1311" i="11"/>
  <c r="I1311" i="11"/>
  <c r="U1311" i="11" s="1"/>
  <c r="K1311" i="11"/>
  <c r="V1311" i="11" s="1"/>
  <c r="O1311" i="11"/>
  <c r="E1311" i="11"/>
  <c r="F1311" i="11"/>
  <c r="Z1294" i="11"/>
  <c r="U1294" i="11"/>
  <c r="W1294" i="11"/>
  <c r="X1294" i="11"/>
  <c r="I1294" i="11"/>
  <c r="K1294" i="11"/>
  <c r="O1294" i="11"/>
  <c r="E1294" i="11"/>
  <c r="F1294" i="11"/>
  <c r="Z1291" i="11"/>
  <c r="U1291" i="11"/>
  <c r="W1291" i="11"/>
  <c r="X1291" i="11"/>
  <c r="I1291" i="11"/>
  <c r="K1291" i="11"/>
  <c r="O1291" i="11"/>
  <c r="E1291" i="11"/>
  <c r="F1291" i="11"/>
  <c r="Z1274" i="11"/>
  <c r="U1274" i="11"/>
  <c r="W1274" i="11"/>
  <c r="X1274" i="11"/>
  <c r="I1274" i="11"/>
  <c r="K1274" i="11"/>
  <c r="O1274" i="11"/>
  <c r="E1274" i="11"/>
  <c r="F1274" i="11"/>
  <c r="Z1271" i="11"/>
  <c r="U1271" i="11"/>
  <c r="W1271" i="11"/>
  <c r="X1271" i="11"/>
  <c r="I1271" i="11"/>
  <c r="K1271" i="11"/>
  <c r="O1271" i="11"/>
  <c r="E1271" i="11"/>
  <c r="F1271" i="11"/>
  <c r="Z1256" i="11"/>
  <c r="W1256" i="11"/>
  <c r="I1256" i="11"/>
  <c r="U1256" i="11" s="1"/>
  <c r="K1256" i="11"/>
  <c r="V1256" i="11" s="1"/>
  <c r="O1256" i="11"/>
  <c r="E1256" i="11"/>
  <c r="F1256" i="11"/>
  <c r="Z1254" i="11"/>
  <c r="W1254" i="11"/>
  <c r="I1254" i="11"/>
  <c r="U1254" i="11" s="1"/>
  <c r="K1254" i="11"/>
  <c r="V1254" i="11" s="1"/>
  <c r="O1254" i="11"/>
  <c r="E1254" i="11"/>
  <c r="F1254" i="11"/>
  <c r="Z1243" i="11"/>
  <c r="U1243" i="11"/>
  <c r="W1243" i="11"/>
  <c r="X1243" i="11"/>
  <c r="O1243" i="11"/>
  <c r="I1243" i="11"/>
  <c r="E1243" i="11"/>
  <c r="F1243" i="11"/>
  <c r="Z1232" i="11"/>
  <c r="U1232" i="11"/>
  <c r="W1232" i="11"/>
  <c r="X1232" i="11"/>
  <c r="I1232" i="11"/>
  <c r="K1232" i="11"/>
  <c r="O1232" i="11"/>
  <c r="E1232" i="11"/>
  <c r="F1232" i="11"/>
  <c r="Z1229" i="11"/>
  <c r="U1229" i="11"/>
  <c r="W1229" i="11"/>
  <c r="X1229" i="11"/>
  <c r="I1229" i="11"/>
  <c r="K1229" i="11"/>
  <c r="O1229" i="11"/>
  <c r="E1229" i="11"/>
  <c r="F1229" i="11"/>
  <c r="Z1212" i="11"/>
  <c r="U1212" i="11"/>
  <c r="W1212" i="11"/>
  <c r="X1212" i="11"/>
  <c r="I1212" i="11"/>
  <c r="K1212" i="11"/>
  <c r="O1212" i="11"/>
  <c r="E1212" i="11"/>
  <c r="F1212" i="11"/>
  <c r="Z1209" i="11"/>
  <c r="U1209" i="11"/>
  <c r="W1209" i="11"/>
  <c r="X1209" i="11"/>
  <c r="I1209" i="11"/>
  <c r="K1209" i="11"/>
  <c r="O1209" i="11"/>
  <c r="E1209" i="11"/>
  <c r="F1209" i="11"/>
  <c r="Z1191" i="11"/>
  <c r="W1191" i="11"/>
  <c r="I1191" i="11"/>
  <c r="U1191" i="11" s="1"/>
  <c r="K1191" i="11"/>
  <c r="V1191" i="11" s="1"/>
  <c r="O1191" i="11"/>
  <c r="E1191" i="11"/>
  <c r="F1191" i="11"/>
  <c r="Z1189" i="11"/>
  <c r="W1189" i="11"/>
  <c r="I1189" i="11"/>
  <c r="K1189" i="11"/>
  <c r="V1189" i="11" s="1"/>
  <c r="O1189" i="11"/>
  <c r="E1189" i="11"/>
  <c r="F1189" i="11"/>
  <c r="Z1172" i="11"/>
  <c r="U1172" i="11"/>
  <c r="W1172" i="11"/>
  <c r="X1172" i="11"/>
  <c r="I1172" i="11"/>
  <c r="K1172" i="11"/>
  <c r="O1172" i="11"/>
  <c r="E1172" i="11"/>
  <c r="F1172" i="11"/>
  <c r="Z1169" i="11"/>
  <c r="U1169" i="11"/>
  <c r="W1169" i="11"/>
  <c r="X1169" i="11"/>
  <c r="I1169" i="11"/>
  <c r="K1169" i="11"/>
  <c r="O1169" i="11"/>
  <c r="E1169" i="11"/>
  <c r="F1169" i="11"/>
  <c r="Z1155" i="11"/>
  <c r="U1155" i="11"/>
  <c r="W1155" i="11"/>
  <c r="X1155" i="11"/>
  <c r="I1155" i="11"/>
  <c r="K1155" i="11"/>
  <c r="O1155" i="11"/>
  <c r="E1155" i="11"/>
  <c r="F1155" i="11"/>
  <c r="Z1149" i="11"/>
  <c r="U1149" i="11"/>
  <c r="W1149" i="11"/>
  <c r="X1149" i="11"/>
  <c r="I1149" i="11"/>
  <c r="K1149" i="11"/>
  <c r="O1149" i="11"/>
  <c r="E1149" i="11"/>
  <c r="F1149" i="11"/>
  <c r="Z1134" i="11"/>
  <c r="W1134" i="11"/>
  <c r="I1134" i="11"/>
  <c r="U1134" i="11" s="1"/>
  <c r="K1134" i="11"/>
  <c r="V1134" i="11" s="1"/>
  <c r="O1134" i="11"/>
  <c r="E1134" i="11"/>
  <c r="F1134" i="11"/>
  <c r="Z1132" i="11"/>
  <c r="W1132" i="11"/>
  <c r="I1132" i="11"/>
  <c r="U1132" i="11" s="1"/>
  <c r="K1132" i="11"/>
  <c r="O1132" i="11"/>
  <c r="E1132" i="11"/>
  <c r="F1132" i="11"/>
  <c r="Z1115" i="11"/>
  <c r="U1115" i="11"/>
  <c r="W1115" i="11"/>
  <c r="X1115" i="11"/>
  <c r="I1115" i="11"/>
  <c r="K1115" i="11"/>
  <c r="O1115" i="11"/>
  <c r="E1115" i="11"/>
  <c r="F1115" i="11"/>
  <c r="Z1112" i="11"/>
  <c r="U1112" i="11"/>
  <c r="W1112" i="11"/>
  <c r="X1112" i="11"/>
  <c r="I1112" i="11"/>
  <c r="K1112" i="11"/>
  <c r="O1112" i="11"/>
  <c r="E1112" i="11"/>
  <c r="F1112" i="11"/>
  <c r="Z1090" i="11"/>
  <c r="U1090" i="11"/>
  <c r="W1090" i="11"/>
  <c r="X1090" i="11"/>
  <c r="I1090" i="11"/>
  <c r="K1090" i="11"/>
  <c r="O1090" i="11"/>
  <c r="E1090" i="11"/>
  <c r="F1090" i="11"/>
  <c r="Z1087" i="11"/>
  <c r="U1087" i="11"/>
  <c r="W1087" i="11"/>
  <c r="X1087" i="11"/>
  <c r="I1087" i="11"/>
  <c r="K1087" i="11"/>
  <c r="O1087" i="11"/>
  <c r="E1087" i="11"/>
  <c r="F1087" i="11"/>
  <c r="Z1072" i="11"/>
  <c r="W1072" i="11"/>
  <c r="I1072" i="11"/>
  <c r="U1072" i="11" s="1"/>
  <c r="K1072" i="11"/>
  <c r="V1072" i="11" s="1"/>
  <c r="E1072" i="11"/>
  <c r="F1072" i="11"/>
  <c r="Z1070" i="11"/>
  <c r="W1070" i="11"/>
  <c r="I1070" i="11"/>
  <c r="U1070" i="11" s="1"/>
  <c r="K1070" i="11"/>
  <c r="V1070" i="11" s="1"/>
  <c r="E1070" i="11"/>
  <c r="F1070" i="11"/>
  <c r="Z1053" i="11"/>
  <c r="U1053" i="11"/>
  <c r="W1053" i="11"/>
  <c r="X1053" i="11"/>
  <c r="I1053" i="11"/>
  <c r="K1053" i="11"/>
  <c r="E1053" i="11"/>
  <c r="F1053" i="11"/>
  <c r="Z1050" i="11"/>
  <c r="U1050" i="11"/>
  <c r="W1050" i="11"/>
  <c r="X1050" i="11"/>
  <c r="I1050" i="11"/>
  <c r="K1050" i="11"/>
  <c r="E1050" i="11"/>
  <c r="F1050" i="11"/>
  <c r="Z1022" i="11"/>
  <c r="U1022" i="11"/>
  <c r="W1022" i="11"/>
  <c r="X1022" i="11"/>
  <c r="I1022" i="11"/>
  <c r="K1022" i="11"/>
  <c r="E1022" i="11"/>
  <c r="F1022" i="11"/>
  <c r="Z1025" i="11"/>
  <c r="U1025" i="11"/>
  <c r="W1025" i="11"/>
  <c r="X1025" i="11"/>
  <c r="I1025" i="11"/>
  <c r="K1025" i="11"/>
  <c r="E1025" i="11"/>
  <c r="F1025" i="11"/>
  <c r="I1011" i="11"/>
  <c r="E1009" i="11"/>
  <c r="F1009" i="11"/>
  <c r="I1009" i="11"/>
  <c r="K1009" i="11"/>
  <c r="U1009" i="11"/>
  <c r="W1009" i="11"/>
  <c r="X1009" i="11"/>
  <c r="Z1009" i="11"/>
  <c r="E1011" i="11"/>
  <c r="F1011" i="11"/>
  <c r="K1011" i="11"/>
  <c r="U1011" i="11"/>
  <c r="W1011" i="11"/>
  <c r="X1011" i="11"/>
  <c r="Z1011" i="11"/>
  <c r="E1012" i="11"/>
  <c r="F1012" i="11"/>
  <c r="I1012" i="11"/>
  <c r="K1012" i="11"/>
  <c r="U1012" i="11"/>
  <c r="W1012" i="11"/>
  <c r="X1012" i="11"/>
  <c r="Z1012" i="11"/>
  <c r="E1013" i="11"/>
  <c r="F1013" i="11"/>
  <c r="I1013" i="11"/>
  <c r="K1013" i="11"/>
  <c r="U1013" i="11"/>
  <c r="W1013" i="11"/>
  <c r="X1013" i="11"/>
  <c r="Z1013" i="11"/>
  <c r="E1014" i="11"/>
  <c r="F1014" i="11"/>
  <c r="I1014" i="11"/>
  <c r="K1014" i="11"/>
  <c r="U1014" i="11"/>
  <c r="W1014" i="11"/>
  <c r="X1014" i="11"/>
  <c r="Z1014" i="11"/>
  <c r="E1015" i="11"/>
  <c r="F1015" i="11"/>
  <c r="I1015" i="11"/>
  <c r="K1015" i="11"/>
  <c r="U1015" i="11"/>
  <c r="W1015" i="11"/>
  <c r="X1015" i="11"/>
  <c r="Z1015" i="11"/>
  <c r="E1016" i="11"/>
  <c r="F1016" i="11"/>
  <c r="I1016" i="11"/>
  <c r="K1016" i="11"/>
  <c r="U1016" i="11"/>
  <c r="W1016" i="11"/>
  <c r="X1016" i="11"/>
  <c r="Z1016" i="11"/>
  <c r="E1017" i="11"/>
  <c r="F1017" i="11"/>
  <c r="I1017" i="11"/>
  <c r="K1017" i="11"/>
  <c r="U1017" i="11"/>
  <c r="W1017" i="11"/>
  <c r="X1017" i="11"/>
  <c r="Z1017" i="11"/>
  <c r="E1019" i="11"/>
  <c r="F1019" i="11"/>
  <c r="I1019" i="11"/>
  <c r="K1019" i="11"/>
  <c r="U1019" i="11"/>
  <c r="W1019" i="11"/>
  <c r="X1019" i="11"/>
  <c r="Z1019" i="11"/>
  <c r="E1020" i="11"/>
  <c r="F1020" i="11"/>
  <c r="I1020" i="11"/>
  <c r="K1020" i="11"/>
  <c r="U1020" i="11"/>
  <c r="W1020" i="11"/>
  <c r="X1020" i="11"/>
  <c r="Z1020" i="11"/>
  <c r="E1021" i="11"/>
  <c r="F1021" i="11"/>
  <c r="I1021" i="11"/>
  <c r="K1021" i="11"/>
  <c r="U1021" i="11"/>
  <c r="W1021" i="11"/>
  <c r="X1021" i="11"/>
  <c r="Z1021" i="11"/>
  <c r="E1023" i="11"/>
  <c r="F1023" i="11"/>
  <c r="I1023" i="11"/>
  <c r="K1023" i="11"/>
  <c r="U1023" i="11"/>
  <c r="W1023" i="11"/>
  <c r="X1023" i="11"/>
  <c r="Z1023" i="11"/>
  <c r="Z1026" i="11"/>
  <c r="Z1027" i="11"/>
  <c r="F1028" i="11"/>
  <c r="I1028" i="11"/>
  <c r="U1028" i="11"/>
  <c r="W1028" i="11"/>
  <c r="X1028" i="11"/>
  <c r="Z1028" i="11"/>
  <c r="Z1029" i="11"/>
  <c r="Z1030" i="11"/>
  <c r="F1031" i="11"/>
  <c r="I1031" i="11"/>
  <c r="U1031" i="11"/>
  <c r="W1031" i="11"/>
  <c r="X1031" i="11"/>
  <c r="B1031" i="11" s="1"/>
  <c r="Z1031" i="11"/>
  <c r="F1032" i="11"/>
  <c r="I1032" i="11"/>
  <c r="U1032" i="11"/>
  <c r="W1032" i="11"/>
  <c r="X1032" i="11"/>
  <c r="B1032" i="11" s="1"/>
  <c r="Z1032" i="11"/>
  <c r="F1033" i="11"/>
  <c r="I1033" i="11"/>
  <c r="U1033" i="11"/>
  <c r="W1033" i="11"/>
  <c r="X1033" i="11"/>
  <c r="B1033" i="11" s="1"/>
  <c r="Z1033" i="11"/>
  <c r="Z1034" i="11"/>
  <c r="Z1035" i="11"/>
  <c r="E1037" i="11"/>
  <c r="F1037" i="11"/>
  <c r="I1037" i="11"/>
  <c r="K1037" i="11"/>
  <c r="U1037" i="11"/>
  <c r="W1037" i="11"/>
  <c r="X1037" i="11"/>
  <c r="Z1037" i="11"/>
  <c r="E1038" i="11"/>
  <c r="F1038" i="11"/>
  <c r="I1038" i="11"/>
  <c r="K1038" i="11"/>
  <c r="U1038" i="11"/>
  <c r="W1038" i="11"/>
  <c r="X1038" i="11"/>
  <c r="Z1038" i="11"/>
  <c r="E1039" i="11"/>
  <c r="F1039" i="11"/>
  <c r="I1039" i="11"/>
  <c r="K1039" i="11"/>
  <c r="U1039" i="11"/>
  <c r="W1039" i="11"/>
  <c r="X1039" i="11"/>
  <c r="Z1039" i="11"/>
  <c r="E1040" i="11"/>
  <c r="F1040" i="11"/>
  <c r="I1040" i="11"/>
  <c r="K1040" i="11"/>
  <c r="U1040" i="11"/>
  <c r="W1040" i="11"/>
  <c r="X1040" i="11"/>
  <c r="Z1040" i="11"/>
  <c r="E1041" i="11"/>
  <c r="F1041" i="11"/>
  <c r="I1041" i="11"/>
  <c r="K1041" i="11"/>
  <c r="U1041" i="11"/>
  <c r="W1041" i="11"/>
  <c r="X1041" i="11"/>
  <c r="Z1041" i="11"/>
  <c r="E1042" i="11"/>
  <c r="F1042" i="11"/>
  <c r="I1042" i="11"/>
  <c r="K1042" i="11"/>
  <c r="U1042" i="11"/>
  <c r="W1042" i="11"/>
  <c r="X1042" i="11"/>
  <c r="Z1042" i="11"/>
  <c r="E1043" i="11"/>
  <c r="F1043" i="11"/>
  <c r="I1043" i="11"/>
  <c r="K1043" i="11"/>
  <c r="U1043" i="11"/>
  <c r="W1043" i="11"/>
  <c r="X1043" i="11"/>
  <c r="Z1043" i="11"/>
  <c r="E1044" i="11"/>
  <c r="F1044" i="11"/>
  <c r="I1044" i="11"/>
  <c r="K1044" i="11"/>
  <c r="U1044" i="11"/>
  <c r="W1044" i="11"/>
  <c r="X1044" i="11"/>
  <c r="Z1044" i="11"/>
  <c r="E1045" i="11"/>
  <c r="F1045" i="11"/>
  <c r="I1045" i="11"/>
  <c r="K1045" i="11"/>
  <c r="U1045" i="11"/>
  <c r="W1045" i="11"/>
  <c r="X1045" i="11"/>
  <c r="Z1045" i="11"/>
  <c r="E1046" i="11"/>
  <c r="F1046" i="11"/>
  <c r="I1046" i="11"/>
  <c r="K1046" i="11"/>
  <c r="U1046" i="11"/>
  <c r="W1046" i="11"/>
  <c r="X1046" i="11"/>
  <c r="Z1046" i="11"/>
  <c r="E1047" i="11"/>
  <c r="F1047" i="11"/>
  <c r="I1047" i="11"/>
  <c r="K1047" i="11"/>
  <c r="U1047" i="11"/>
  <c r="W1047" i="11"/>
  <c r="X1047" i="11"/>
  <c r="Z1047" i="11"/>
  <c r="E1048" i="11"/>
  <c r="F1048" i="11"/>
  <c r="I1048" i="11"/>
  <c r="K1048" i="11"/>
  <c r="U1048" i="11"/>
  <c r="W1048" i="11"/>
  <c r="X1048" i="11"/>
  <c r="Z1048" i="11"/>
  <c r="E1049" i="11"/>
  <c r="F1049" i="11"/>
  <c r="I1049" i="11"/>
  <c r="K1049" i="11"/>
  <c r="U1049" i="11"/>
  <c r="W1049" i="11"/>
  <c r="X1049" i="11"/>
  <c r="Z1049" i="11"/>
  <c r="E1051" i="11"/>
  <c r="F1051" i="11"/>
  <c r="I1051" i="11"/>
  <c r="K1051" i="11"/>
  <c r="U1051" i="11"/>
  <c r="W1051" i="11"/>
  <c r="X1051" i="11"/>
  <c r="Z1051" i="11"/>
  <c r="Z1054" i="11"/>
  <c r="Z1055" i="11"/>
  <c r="E1057" i="11"/>
  <c r="F1057" i="11"/>
  <c r="I1057" i="11"/>
  <c r="U1057" i="11" s="1"/>
  <c r="K1057" i="11"/>
  <c r="V1057" i="11" s="1"/>
  <c r="W1057" i="11"/>
  <c r="Z1057" i="11"/>
  <c r="E1058" i="11"/>
  <c r="F1058" i="11"/>
  <c r="I1058" i="11"/>
  <c r="U1058" i="11" s="1"/>
  <c r="K1058" i="11"/>
  <c r="V1058" i="11" s="1"/>
  <c r="W1058" i="11"/>
  <c r="Z1058" i="11"/>
  <c r="E1059" i="11"/>
  <c r="F1059" i="11"/>
  <c r="I1059" i="11"/>
  <c r="U1059" i="11" s="1"/>
  <c r="K1059" i="11"/>
  <c r="W1059" i="11"/>
  <c r="Z1059" i="11"/>
  <c r="E1060" i="11"/>
  <c r="F1060" i="11"/>
  <c r="I1060" i="11"/>
  <c r="U1060" i="11" s="1"/>
  <c r="K1060" i="11"/>
  <c r="V1060" i="11" s="1"/>
  <c r="W1060" i="11"/>
  <c r="Z1060" i="11"/>
  <c r="E1061" i="11"/>
  <c r="F1061" i="11"/>
  <c r="I1061" i="11"/>
  <c r="U1061" i="11" s="1"/>
  <c r="K1061" i="11"/>
  <c r="V1061" i="11" s="1"/>
  <c r="W1061" i="11"/>
  <c r="Z1061" i="11"/>
  <c r="E1062" i="11"/>
  <c r="F1062" i="11"/>
  <c r="I1062" i="11"/>
  <c r="U1062" i="11" s="1"/>
  <c r="K1062" i="11"/>
  <c r="V1062" i="11" s="1"/>
  <c r="W1062" i="11"/>
  <c r="Z1062" i="11"/>
  <c r="E1063" i="11"/>
  <c r="F1063" i="11"/>
  <c r="I1063" i="11"/>
  <c r="U1063" i="11" s="1"/>
  <c r="K1063" i="11"/>
  <c r="V1063" i="11" s="1"/>
  <c r="W1063" i="11"/>
  <c r="Z1063" i="11"/>
  <c r="E1064" i="11"/>
  <c r="F1064" i="11"/>
  <c r="I1064" i="11"/>
  <c r="U1064" i="11" s="1"/>
  <c r="K1064" i="11"/>
  <c r="W1064" i="11"/>
  <c r="Z1064" i="11"/>
  <c r="E1065" i="11"/>
  <c r="F1065" i="11"/>
  <c r="I1065" i="11"/>
  <c r="U1065" i="11" s="1"/>
  <c r="K1065" i="11"/>
  <c r="W1065" i="11"/>
  <c r="Z1065" i="11"/>
  <c r="E1066" i="11"/>
  <c r="F1066" i="11"/>
  <c r="I1066" i="11"/>
  <c r="U1066" i="11" s="1"/>
  <c r="K1066" i="11"/>
  <c r="V1066" i="11" s="1"/>
  <c r="W1066" i="11"/>
  <c r="Z1066" i="11"/>
  <c r="E1067" i="11"/>
  <c r="F1067" i="11"/>
  <c r="I1067" i="11"/>
  <c r="U1067" i="11" s="1"/>
  <c r="K1067" i="11"/>
  <c r="W1067" i="11"/>
  <c r="Z1067" i="11"/>
  <c r="E1068" i="11"/>
  <c r="F1068" i="11"/>
  <c r="I1068" i="11"/>
  <c r="U1068" i="11" s="1"/>
  <c r="K1068" i="11"/>
  <c r="W1068" i="11"/>
  <c r="Z1068" i="11"/>
  <c r="E1069" i="11"/>
  <c r="F1069" i="11"/>
  <c r="I1069" i="11"/>
  <c r="U1069" i="11" s="1"/>
  <c r="K1069" i="11"/>
  <c r="V1069" i="11" s="1"/>
  <c r="W1069" i="11"/>
  <c r="Z1069" i="11"/>
  <c r="E1071" i="11"/>
  <c r="F1071" i="11"/>
  <c r="I1071" i="11"/>
  <c r="U1071" i="11" s="1"/>
  <c r="K1071" i="11"/>
  <c r="W1071" i="11"/>
  <c r="Z1071" i="11"/>
  <c r="Z1074" i="11"/>
  <c r="Z1075" i="11"/>
  <c r="E1077" i="11"/>
  <c r="F1077" i="11"/>
  <c r="I1077" i="11"/>
  <c r="K1077" i="11"/>
  <c r="O1077" i="11"/>
  <c r="U1077" i="11"/>
  <c r="W1077" i="11"/>
  <c r="X1077" i="11"/>
  <c r="Z1077" i="11"/>
  <c r="E1078" i="11"/>
  <c r="F1078" i="11"/>
  <c r="I1078" i="11"/>
  <c r="K1078" i="11"/>
  <c r="O1078" i="11"/>
  <c r="U1078" i="11"/>
  <c r="W1078" i="11"/>
  <c r="X1078" i="11"/>
  <c r="Z1078" i="11"/>
  <c r="E1079" i="11"/>
  <c r="F1079" i="11"/>
  <c r="I1079" i="11"/>
  <c r="K1079" i="11"/>
  <c r="O1079" i="11"/>
  <c r="U1079" i="11"/>
  <c r="W1079" i="11"/>
  <c r="X1079" i="11"/>
  <c r="Z1079" i="11"/>
  <c r="E1080" i="11"/>
  <c r="F1080" i="11"/>
  <c r="I1080" i="11"/>
  <c r="K1080" i="11"/>
  <c r="O1080" i="11"/>
  <c r="U1080" i="11"/>
  <c r="W1080" i="11"/>
  <c r="X1080" i="11"/>
  <c r="Z1080" i="11"/>
  <c r="E1081" i="11"/>
  <c r="F1081" i="11"/>
  <c r="I1081" i="11"/>
  <c r="K1081" i="11"/>
  <c r="O1081" i="11"/>
  <c r="U1081" i="11"/>
  <c r="W1081" i="11"/>
  <c r="X1081" i="11"/>
  <c r="Z1081" i="11"/>
  <c r="E1082" i="11"/>
  <c r="F1082" i="11"/>
  <c r="I1082" i="11"/>
  <c r="K1082" i="11"/>
  <c r="O1082" i="11"/>
  <c r="U1082" i="11"/>
  <c r="W1082" i="11"/>
  <c r="X1082" i="11"/>
  <c r="Z1082" i="11"/>
  <c r="E1083" i="11"/>
  <c r="F1083" i="11"/>
  <c r="I1083" i="11"/>
  <c r="K1083" i="11"/>
  <c r="O1083" i="11"/>
  <c r="U1083" i="11"/>
  <c r="W1083" i="11"/>
  <c r="X1083" i="11"/>
  <c r="Z1083" i="11"/>
  <c r="E1084" i="11"/>
  <c r="F1084" i="11"/>
  <c r="I1084" i="11"/>
  <c r="K1084" i="11"/>
  <c r="O1084" i="11"/>
  <c r="U1084" i="11"/>
  <c r="W1084" i="11"/>
  <c r="X1084" i="11"/>
  <c r="Z1084" i="11"/>
  <c r="E1085" i="11"/>
  <c r="F1085" i="11"/>
  <c r="I1085" i="11"/>
  <c r="K1085" i="11"/>
  <c r="O1085" i="11"/>
  <c r="U1085" i="11"/>
  <c r="W1085" i="11"/>
  <c r="X1085" i="11"/>
  <c r="Z1085" i="11"/>
  <c r="E1086" i="11"/>
  <c r="F1086" i="11"/>
  <c r="I1086" i="11"/>
  <c r="K1086" i="11"/>
  <c r="O1086" i="11"/>
  <c r="U1086" i="11"/>
  <c r="W1086" i="11"/>
  <c r="X1086" i="11"/>
  <c r="Z1086" i="11"/>
  <c r="E1088" i="11"/>
  <c r="F1088" i="11"/>
  <c r="I1088" i="11"/>
  <c r="K1088" i="11"/>
  <c r="O1088" i="11"/>
  <c r="U1088" i="11"/>
  <c r="W1088" i="11"/>
  <c r="X1088" i="11"/>
  <c r="Z1088" i="11"/>
  <c r="Z1094" i="11"/>
  <c r="Z1095" i="11"/>
  <c r="E1096" i="11"/>
  <c r="F1096" i="11"/>
  <c r="I1096" i="11"/>
  <c r="O1096" i="11"/>
  <c r="U1096" i="11"/>
  <c r="W1096" i="11"/>
  <c r="X1096" i="11"/>
  <c r="Z1096" i="11"/>
  <c r="E1097" i="11"/>
  <c r="F1097" i="11"/>
  <c r="I1097" i="11"/>
  <c r="O1097" i="11"/>
  <c r="U1097" i="11"/>
  <c r="W1097" i="11"/>
  <c r="X1097" i="11"/>
  <c r="Z1097" i="11"/>
  <c r="E1098" i="11"/>
  <c r="F1098" i="11"/>
  <c r="I1098" i="11"/>
  <c r="O1098" i="11"/>
  <c r="U1098" i="11"/>
  <c r="W1098" i="11"/>
  <c r="X1098" i="11"/>
  <c r="Z1098" i="11"/>
  <c r="Z1099" i="11"/>
  <c r="Z1100" i="11"/>
  <c r="E1102" i="11"/>
  <c r="F1102" i="11"/>
  <c r="I1102" i="11"/>
  <c r="K1102" i="11"/>
  <c r="O1102" i="11"/>
  <c r="U1102" i="11"/>
  <c r="W1102" i="11"/>
  <c r="X1102" i="11"/>
  <c r="Z1102" i="11"/>
  <c r="E1103" i="11"/>
  <c r="F1103" i="11"/>
  <c r="I1103" i="11"/>
  <c r="K1103" i="11"/>
  <c r="O1103" i="11"/>
  <c r="U1103" i="11"/>
  <c r="W1103" i="11"/>
  <c r="X1103" i="11"/>
  <c r="Z1103" i="11"/>
  <c r="E1104" i="11"/>
  <c r="F1104" i="11"/>
  <c r="I1104" i="11"/>
  <c r="K1104" i="11"/>
  <c r="O1104" i="11"/>
  <c r="U1104" i="11"/>
  <c r="W1104" i="11"/>
  <c r="X1104" i="11"/>
  <c r="Z1104" i="11"/>
  <c r="E1105" i="11"/>
  <c r="F1105" i="11"/>
  <c r="I1105" i="11"/>
  <c r="K1105" i="11"/>
  <c r="O1105" i="11"/>
  <c r="U1105" i="11"/>
  <c r="W1105" i="11"/>
  <c r="X1105" i="11"/>
  <c r="Z1105" i="11"/>
  <c r="E1106" i="11"/>
  <c r="F1106" i="11"/>
  <c r="I1106" i="11"/>
  <c r="K1106" i="11"/>
  <c r="O1106" i="11"/>
  <c r="U1106" i="11"/>
  <c r="W1106" i="11"/>
  <c r="X1106" i="11"/>
  <c r="Z1106" i="11"/>
  <c r="E1107" i="11"/>
  <c r="F1107" i="11"/>
  <c r="I1107" i="11"/>
  <c r="K1107" i="11"/>
  <c r="O1107" i="11"/>
  <c r="U1107" i="11"/>
  <c r="W1107" i="11"/>
  <c r="X1107" i="11"/>
  <c r="Z1107" i="11"/>
  <c r="E1108" i="11"/>
  <c r="F1108" i="11"/>
  <c r="I1108" i="11"/>
  <c r="K1108" i="11"/>
  <c r="O1108" i="11"/>
  <c r="U1108" i="11"/>
  <c r="W1108" i="11"/>
  <c r="X1108" i="11"/>
  <c r="Z1108" i="11"/>
  <c r="E1109" i="11"/>
  <c r="F1109" i="11"/>
  <c r="I1109" i="11"/>
  <c r="K1109" i="11"/>
  <c r="O1109" i="11"/>
  <c r="U1109" i="11"/>
  <c r="W1109" i="11"/>
  <c r="X1109" i="11"/>
  <c r="Z1109" i="11"/>
  <c r="E1110" i="11"/>
  <c r="F1110" i="11"/>
  <c r="I1110" i="11"/>
  <c r="K1110" i="11"/>
  <c r="O1110" i="11"/>
  <c r="U1110" i="11"/>
  <c r="W1110" i="11"/>
  <c r="X1110" i="11"/>
  <c r="Z1110" i="11"/>
  <c r="E1111" i="11"/>
  <c r="F1111" i="11"/>
  <c r="I1111" i="11"/>
  <c r="K1111" i="11"/>
  <c r="O1111" i="11"/>
  <c r="U1111" i="11"/>
  <c r="W1111" i="11"/>
  <c r="X1111" i="11"/>
  <c r="Z1111" i="11"/>
  <c r="E1113" i="11"/>
  <c r="F1113" i="11"/>
  <c r="I1113" i="11"/>
  <c r="K1113" i="11"/>
  <c r="O1113" i="11"/>
  <c r="U1113" i="11"/>
  <c r="W1113" i="11"/>
  <c r="X1113" i="11"/>
  <c r="Z1113" i="11"/>
  <c r="Z1119" i="11"/>
  <c r="Z1120" i="11"/>
  <c r="E1122" i="11"/>
  <c r="F1122" i="11"/>
  <c r="I1122" i="11"/>
  <c r="U1122" i="11" s="1"/>
  <c r="K1122" i="11"/>
  <c r="V1122" i="11" s="1"/>
  <c r="O1122" i="11"/>
  <c r="W1122" i="11"/>
  <c r="Z1122" i="11"/>
  <c r="E1123" i="11"/>
  <c r="F1123" i="11"/>
  <c r="I1123" i="11"/>
  <c r="U1123" i="11" s="1"/>
  <c r="K1123" i="11"/>
  <c r="V1123" i="11" s="1"/>
  <c r="O1123" i="11"/>
  <c r="W1123" i="11"/>
  <c r="Z1123" i="11"/>
  <c r="E1124" i="11"/>
  <c r="F1124" i="11"/>
  <c r="I1124" i="11"/>
  <c r="U1124" i="11" s="1"/>
  <c r="K1124" i="11"/>
  <c r="V1124" i="11" s="1"/>
  <c r="O1124" i="11"/>
  <c r="W1124" i="11"/>
  <c r="Z1124" i="11"/>
  <c r="E1125" i="11"/>
  <c r="F1125" i="11"/>
  <c r="I1125" i="11"/>
  <c r="K1125" i="11"/>
  <c r="V1125" i="11" s="1"/>
  <c r="O1125" i="11"/>
  <c r="W1125" i="11"/>
  <c r="Z1125" i="11"/>
  <c r="E1126" i="11"/>
  <c r="F1126" i="11"/>
  <c r="I1126" i="11"/>
  <c r="U1126" i="11" s="1"/>
  <c r="K1126" i="11"/>
  <c r="V1126" i="11" s="1"/>
  <c r="O1126" i="11"/>
  <c r="W1126" i="11"/>
  <c r="Z1126" i="11"/>
  <c r="E1127" i="11"/>
  <c r="F1127" i="11"/>
  <c r="I1127" i="11"/>
  <c r="U1127" i="11" s="1"/>
  <c r="K1127" i="11"/>
  <c r="V1127" i="11" s="1"/>
  <c r="O1127" i="11"/>
  <c r="W1127" i="11"/>
  <c r="Z1127" i="11"/>
  <c r="E1128" i="11"/>
  <c r="F1128" i="11"/>
  <c r="I1128" i="11"/>
  <c r="U1128" i="11" s="1"/>
  <c r="K1128" i="11"/>
  <c r="V1128" i="11" s="1"/>
  <c r="O1128" i="11"/>
  <c r="W1128" i="11"/>
  <c r="Z1128" i="11"/>
  <c r="E1129" i="11"/>
  <c r="F1129" i="11"/>
  <c r="I1129" i="11"/>
  <c r="U1129" i="11" s="1"/>
  <c r="K1129" i="11"/>
  <c r="V1129" i="11" s="1"/>
  <c r="O1129" i="11"/>
  <c r="W1129" i="11"/>
  <c r="Z1129" i="11"/>
  <c r="E1130" i="11"/>
  <c r="F1130" i="11"/>
  <c r="I1130" i="11"/>
  <c r="U1130" i="11" s="1"/>
  <c r="K1130" i="11"/>
  <c r="V1130" i="11" s="1"/>
  <c r="O1130" i="11"/>
  <c r="W1130" i="11"/>
  <c r="Z1130" i="11"/>
  <c r="E1131" i="11"/>
  <c r="F1131" i="11"/>
  <c r="I1131" i="11"/>
  <c r="U1131" i="11" s="1"/>
  <c r="K1131" i="11"/>
  <c r="V1131" i="11" s="1"/>
  <c r="O1131" i="11"/>
  <c r="W1131" i="11"/>
  <c r="Z1131" i="11"/>
  <c r="E1133" i="11"/>
  <c r="F1133" i="11"/>
  <c r="I1133" i="11"/>
  <c r="U1133" i="11" s="1"/>
  <c r="K1133" i="11"/>
  <c r="V1133" i="11" s="1"/>
  <c r="O1133" i="11"/>
  <c r="W1133" i="11"/>
  <c r="Z1133" i="11"/>
  <c r="Z1139" i="11"/>
  <c r="Z1140" i="11"/>
  <c r="E1142" i="11"/>
  <c r="F1142" i="11"/>
  <c r="I1142" i="11"/>
  <c r="K1142" i="11"/>
  <c r="O1142" i="11"/>
  <c r="U1142" i="11"/>
  <c r="W1142" i="11"/>
  <c r="X1142" i="11"/>
  <c r="Z1142" i="11"/>
  <c r="E1143" i="11"/>
  <c r="F1143" i="11"/>
  <c r="I1143" i="11"/>
  <c r="K1143" i="11"/>
  <c r="O1143" i="11"/>
  <c r="U1143" i="11"/>
  <c r="W1143" i="11"/>
  <c r="X1143" i="11"/>
  <c r="Z1143" i="11"/>
  <c r="E1144" i="11"/>
  <c r="F1144" i="11"/>
  <c r="I1144" i="11"/>
  <c r="K1144" i="11"/>
  <c r="O1144" i="11"/>
  <c r="U1144" i="11"/>
  <c r="W1144" i="11"/>
  <c r="X1144" i="11"/>
  <c r="Z1144" i="11"/>
  <c r="E1145" i="11"/>
  <c r="F1145" i="11"/>
  <c r="I1145" i="11"/>
  <c r="K1145" i="11"/>
  <c r="O1145" i="11"/>
  <c r="U1145" i="11"/>
  <c r="W1145" i="11"/>
  <c r="X1145" i="11"/>
  <c r="Z1145" i="11"/>
  <c r="E1146" i="11"/>
  <c r="F1146" i="11"/>
  <c r="I1146" i="11"/>
  <c r="K1146" i="11"/>
  <c r="O1146" i="11"/>
  <c r="U1146" i="11"/>
  <c r="W1146" i="11"/>
  <c r="X1146" i="11"/>
  <c r="Z1146" i="11"/>
  <c r="E1147" i="11"/>
  <c r="F1147" i="11"/>
  <c r="I1147" i="11"/>
  <c r="K1147" i="11"/>
  <c r="O1147" i="11"/>
  <c r="U1147" i="11"/>
  <c r="W1147" i="11"/>
  <c r="X1147" i="11"/>
  <c r="Z1147" i="11"/>
  <c r="E1148" i="11"/>
  <c r="F1148" i="11"/>
  <c r="I1148" i="11"/>
  <c r="K1148" i="11"/>
  <c r="O1148" i="11"/>
  <c r="U1148" i="11"/>
  <c r="W1148" i="11"/>
  <c r="X1148" i="11"/>
  <c r="Z1148" i="11"/>
  <c r="E1153" i="11"/>
  <c r="F1153" i="11"/>
  <c r="I1153" i="11"/>
  <c r="K1153" i="11"/>
  <c r="O1153" i="11"/>
  <c r="U1153" i="11"/>
  <c r="W1153" i="11"/>
  <c r="X1153" i="11"/>
  <c r="Z1153" i="11"/>
  <c r="Z1159" i="11"/>
  <c r="Z1160" i="11"/>
  <c r="E1162" i="11"/>
  <c r="F1162" i="11"/>
  <c r="I1162" i="11"/>
  <c r="K1162" i="11"/>
  <c r="O1162" i="11"/>
  <c r="U1162" i="11"/>
  <c r="W1162" i="11"/>
  <c r="X1162" i="11"/>
  <c r="Z1162" i="11"/>
  <c r="E1163" i="11"/>
  <c r="F1163" i="11"/>
  <c r="I1163" i="11"/>
  <c r="K1163" i="11"/>
  <c r="O1163" i="11"/>
  <c r="U1163" i="11"/>
  <c r="W1163" i="11"/>
  <c r="X1163" i="11"/>
  <c r="Z1163" i="11"/>
  <c r="E1164" i="11"/>
  <c r="F1164" i="11"/>
  <c r="I1164" i="11"/>
  <c r="K1164" i="11"/>
  <c r="O1164" i="11"/>
  <c r="U1164" i="11"/>
  <c r="W1164" i="11"/>
  <c r="X1164" i="11"/>
  <c r="Z1164" i="11"/>
  <c r="E1165" i="11"/>
  <c r="F1165" i="11"/>
  <c r="I1165" i="11"/>
  <c r="K1165" i="11"/>
  <c r="O1165" i="11"/>
  <c r="U1165" i="11"/>
  <c r="W1165" i="11"/>
  <c r="X1165" i="11"/>
  <c r="Z1165" i="11"/>
  <c r="E1166" i="11"/>
  <c r="F1166" i="11"/>
  <c r="I1166" i="11"/>
  <c r="K1166" i="11"/>
  <c r="O1166" i="11"/>
  <c r="U1166" i="11"/>
  <c r="W1166" i="11"/>
  <c r="X1166" i="11"/>
  <c r="Z1166" i="11"/>
  <c r="E1167" i="11"/>
  <c r="F1167" i="11"/>
  <c r="I1167" i="11"/>
  <c r="K1167" i="11"/>
  <c r="O1167" i="11"/>
  <c r="U1167" i="11"/>
  <c r="W1167" i="11"/>
  <c r="X1167" i="11"/>
  <c r="Z1167" i="11"/>
  <c r="E1168" i="11"/>
  <c r="F1168" i="11"/>
  <c r="I1168" i="11"/>
  <c r="K1168" i="11"/>
  <c r="O1168" i="11"/>
  <c r="U1168" i="11"/>
  <c r="W1168" i="11"/>
  <c r="X1168" i="11"/>
  <c r="Z1168" i="11"/>
  <c r="E1170" i="11"/>
  <c r="F1170" i="11"/>
  <c r="I1170" i="11"/>
  <c r="K1170" i="11"/>
  <c r="O1170" i="11"/>
  <c r="U1170" i="11"/>
  <c r="W1170" i="11"/>
  <c r="X1170" i="11"/>
  <c r="Z1170" i="11"/>
  <c r="Z1179" i="11"/>
  <c r="Z1180" i="11"/>
  <c r="E1182" i="11"/>
  <c r="F1182" i="11"/>
  <c r="I1182" i="11"/>
  <c r="U1182" i="11" s="1"/>
  <c r="K1182" i="11"/>
  <c r="V1182" i="11" s="1"/>
  <c r="O1182" i="11"/>
  <c r="W1182" i="11"/>
  <c r="Z1182" i="11"/>
  <c r="E1183" i="11"/>
  <c r="F1183" i="11"/>
  <c r="I1183" i="11"/>
  <c r="K1183" i="11"/>
  <c r="V1183" i="11" s="1"/>
  <c r="O1183" i="11"/>
  <c r="W1183" i="11"/>
  <c r="Z1183" i="11"/>
  <c r="E1184" i="11"/>
  <c r="F1184" i="11"/>
  <c r="I1184" i="11"/>
  <c r="K1184" i="11"/>
  <c r="V1184" i="11" s="1"/>
  <c r="O1184" i="11"/>
  <c r="W1184" i="11"/>
  <c r="Z1184" i="11"/>
  <c r="E1185" i="11"/>
  <c r="F1185" i="11"/>
  <c r="I1185" i="11"/>
  <c r="U1185" i="11" s="1"/>
  <c r="K1185" i="11"/>
  <c r="V1185" i="11" s="1"/>
  <c r="O1185" i="11"/>
  <c r="W1185" i="11"/>
  <c r="Z1185" i="11"/>
  <c r="E1186" i="11"/>
  <c r="F1186" i="11"/>
  <c r="I1186" i="11"/>
  <c r="U1186" i="11" s="1"/>
  <c r="K1186" i="11"/>
  <c r="V1186" i="11" s="1"/>
  <c r="O1186" i="11"/>
  <c r="W1186" i="11"/>
  <c r="Z1186" i="11"/>
  <c r="E1187" i="11"/>
  <c r="F1187" i="11"/>
  <c r="I1187" i="11"/>
  <c r="U1187" i="11" s="1"/>
  <c r="K1187" i="11"/>
  <c r="V1187" i="11" s="1"/>
  <c r="O1187" i="11"/>
  <c r="W1187" i="11"/>
  <c r="Z1187" i="11"/>
  <c r="E1188" i="11"/>
  <c r="F1188" i="11"/>
  <c r="I1188" i="11"/>
  <c r="K1188" i="11"/>
  <c r="V1188" i="11" s="1"/>
  <c r="O1188" i="11"/>
  <c r="W1188" i="11"/>
  <c r="Z1188" i="11"/>
  <c r="E1190" i="11"/>
  <c r="F1190" i="11"/>
  <c r="I1190" i="11"/>
  <c r="U1190" i="11" s="1"/>
  <c r="K1190" i="11"/>
  <c r="V1190" i="11" s="1"/>
  <c r="O1190" i="11"/>
  <c r="W1190" i="11"/>
  <c r="Z1190" i="11"/>
  <c r="Z1199" i="11"/>
  <c r="Z1200" i="11"/>
  <c r="E1202" i="11"/>
  <c r="F1202" i="11"/>
  <c r="I1202" i="11"/>
  <c r="K1202" i="11"/>
  <c r="O1202" i="11"/>
  <c r="U1202" i="11"/>
  <c r="W1202" i="11"/>
  <c r="X1202" i="11"/>
  <c r="Z1202" i="11"/>
  <c r="E1203" i="11"/>
  <c r="F1203" i="11"/>
  <c r="I1203" i="11"/>
  <c r="K1203" i="11"/>
  <c r="O1203" i="11"/>
  <c r="U1203" i="11"/>
  <c r="W1203" i="11"/>
  <c r="X1203" i="11"/>
  <c r="Z1203" i="11"/>
  <c r="E1204" i="11"/>
  <c r="F1204" i="11"/>
  <c r="I1204" i="11"/>
  <c r="K1204" i="11"/>
  <c r="O1204" i="11"/>
  <c r="U1204" i="11"/>
  <c r="W1204" i="11"/>
  <c r="X1204" i="11"/>
  <c r="Z1204" i="11"/>
  <c r="E1205" i="11"/>
  <c r="F1205" i="11"/>
  <c r="I1205" i="11"/>
  <c r="K1205" i="11"/>
  <c r="O1205" i="11"/>
  <c r="U1205" i="11"/>
  <c r="W1205" i="11"/>
  <c r="X1205" i="11"/>
  <c r="Z1205" i="11"/>
  <c r="E1206" i="11"/>
  <c r="F1206" i="11"/>
  <c r="I1206" i="11"/>
  <c r="K1206" i="11"/>
  <c r="O1206" i="11"/>
  <c r="U1206" i="11"/>
  <c r="W1206" i="11"/>
  <c r="X1206" i="11"/>
  <c r="Z1206" i="11"/>
  <c r="E1207" i="11"/>
  <c r="F1207" i="11"/>
  <c r="I1207" i="11"/>
  <c r="K1207" i="11"/>
  <c r="O1207" i="11"/>
  <c r="U1207" i="11"/>
  <c r="W1207" i="11"/>
  <c r="X1207" i="11"/>
  <c r="Z1207" i="11"/>
  <c r="E1208" i="11"/>
  <c r="F1208" i="11"/>
  <c r="I1208" i="11"/>
  <c r="K1208" i="11"/>
  <c r="O1208" i="11"/>
  <c r="U1208" i="11"/>
  <c r="W1208" i="11"/>
  <c r="X1208" i="11"/>
  <c r="Z1208" i="11"/>
  <c r="E1210" i="11"/>
  <c r="F1210" i="11"/>
  <c r="I1210" i="11"/>
  <c r="K1210" i="11"/>
  <c r="O1210" i="11"/>
  <c r="U1210" i="11"/>
  <c r="W1210" i="11"/>
  <c r="X1210" i="11"/>
  <c r="Z1210" i="11"/>
  <c r="Z1219" i="11"/>
  <c r="Z1220" i="11"/>
  <c r="E1222" i="11"/>
  <c r="F1222" i="11"/>
  <c r="I1222" i="11"/>
  <c r="K1222" i="11"/>
  <c r="O1222" i="11"/>
  <c r="U1222" i="11"/>
  <c r="W1222" i="11"/>
  <c r="X1222" i="11"/>
  <c r="Z1222" i="11"/>
  <c r="E1223" i="11"/>
  <c r="F1223" i="11"/>
  <c r="I1223" i="11"/>
  <c r="K1223" i="11"/>
  <c r="O1223" i="11"/>
  <c r="U1223" i="11"/>
  <c r="W1223" i="11"/>
  <c r="X1223" i="11"/>
  <c r="Z1223" i="11"/>
  <c r="E1224" i="11"/>
  <c r="F1224" i="11"/>
  <c r="I1224" i="11"/>
  <c r="K1224" i="11"/>
  <c r="O1224" i="11"/>
  <c r="U1224" i="11"/>
  <c r="W1224" i="11"/>
  <c r="X1224" i="11"/>
  <c r="Z1224" i="11"/>
  <c r="E1225" i="11"/>
  <c r="F1225" i="11"/>
  <c r="I1225" i="11"/>
  <c r="K1225" i="11"/>
  <c r="O1225" i="11"/>
  <c r="U1225" i="11"/>
  <c r="W1225" i="11"/>
  <c r="X1225" i="11"/>
  <c r="Z1225" i="11"/>
  <c r="E1226" i="11"/>
  <c r="F1226" i="11"/>
  <c r="I1226" i="11"/>
  <c r="K1226" i="11"/>
  <c r="O1226" i="11"/>
  <c r="U1226" i="11"/>
  <c r="W1226" i="11"/>
  <c r="X1226" i="11"/>
  <c r="Z1226" i="11"/>
  <c r="E1227" i="11"/>
  <c r="F1227" i="11"/>
  <c r="I1227" i="11"/>
  <c r="K1227" i="11"/>
  <c r="O1227" i="11"/>
  <c r="U1227" i="11"/>
  <c r="W1227" i="11"/>
  <c r="X1227" i="11"/>
  <c r="Z1227" i="11"/>
  <c r="E1228" i="11"/>
  <c r="F1228" i="11"/>
  <c r="I1228" i="11"/>
  <c r="K1228" i="11"/>
  <c r="O1228" i="11"/>
  <c r="U1228" i="11"/>
  <c r="W1228" i="11"/>
  <c r="X1228" i="11"/>
  <c r="Z1228" i="11"/>
  <c r="E1230" i="11"/>
  <c r="F1230" i="11"/>
  <c r="I1230" i="11"/>
  <c r="K1230" i="11"/>
  <c r="O1230" i="11"/>
  <c r="U1230" i="11"/>
  <c r="W1230" i="11"/>
  <c r="X1230" i="11"/>
  <c r="Z1230" i="11"/>
  <c r="Z1239" i="11"/>
  <c r="Z1240" i="11"/>
  <c r="E1241" i="11"/>
  <c r="F1241" i="11"/>
  <c r="I1241" i="11"/>
  <c r="O1241" i="11"/>
  <c r="U1241" i="11"/>
  <c r="W1241" i="11"/>
  <c r="X1241" i="11"/>
  <c r="Z1241" i="11"/>
  <c r="E1242" i="11"/>
  <c r="F1242" i="11"/>
  <c r="I1242" i="11"/>
  <c r="O1242" i="11"/>
  <c r="U1242" i="11"/>
  <c r="W1242" i="11"/>
  <c r="X1242" i="11"/>
  <c r="Z1242" i="11"/>
  <c r="Z1244" i="11"/>
  <c r="Z1245" i="11"/>
  <c r="E1247" i="11"/>
  <c r="F1247" i="11"/>
  <c r="I1247" i="11"/>
  <c r="K1247" i="11"/>
  <c r="V1247" i="11" s="1"/>
  <c r="O1247" i="11"/>
  <c r="W1247" i="11"/>
  <c r="Z1247" i="11"/>
  <c r="E1248" i="11"/>
  <c r="F1248" i="11"/>
  <c r="I1248" i="11"/>
  <c r="U1248" i="11" s="1"/>
  <c r="K1248" i="11"/>
  <c r="V1248" i="11" s="1"/>
  <c r="O1248" i="11"/>
  <c r="W1248" i="11"/>
  <c r="Z1248" i="11"/>
  <c r="E1249" i="11"/>
  <c r="F1249" i="11"/>
  <c r="I1249" i="11"/>
  <c r="U1249" i="11" s="1"/>
  <c r="K1249" i="11"/>
  <c r="V1249" i="11" s="1"/>
  <c r="O1249" i="11"/>
  <c r="W1249" i="11"/>
  <c r="Z1249" i="11"/>
  <c r="E1250" i="11"/>
  <c r="F1250" i="11"/>
  <c r="I1250" i="11"/>
  <c r="U1250" i="11" s="1"/>
  <c r="K1250" i="11"/>
  <c r="V1250" i="11" s="1"/>
  <c r="O1250" i="11"/>
  <c r="W1250" i="11"/>
  <c r="Z1250" i="11"/>
  <c r="E1251" i="11"/>
  <c r="F1251" i="11"/>
  <c r="I1251" i="11"/>
  <c r="U1251" i="11" s="1"/>
  <c r="K1251" i="11"/>
  <c r="V1251" i="11" s="1"/>
  <c r="O1251" i="11"/>
  <c r="W1251" i="11"/>
  <c r="Z1251" i="11"/>
  <c r="E1252" i="11"/>
  <c r="F1252" i="11"/>
  <c r="I1252" i="11"/>
  <c r="U1252" i="11" s="1"/>
  <c r="K1252" i="11"/>
  <c r="V1252" i="11" s="1"/>
  <c r="O1252" i="11"/>
  <c r="W1252" i="11"/>
  <c r="Z1252" i="11"/>
  <c r="E1253" i="11"/>
  <c r="F1253" i="11"/>
  <c r="I1253" i="11"/>
  <c r="U1253" i="11" s="1"/>
  <c r="K1253" i="11"/>
  <c r="V1253" i="11" s="1"/>
  <c r="O1253" i="11"/>
  <c r="W1253" i="11"/>
  <c r="Z1253" i="11"/>
  <c r="E1255" i="11"/>
  <c r="F1255" i="11"/>
  <c r="I1255" i="11"/>
  <c r="U1255" i="11" s="1"/>
  <c r="K1255" i="11"/>
  <c r="V1255" i="11" s="1"/>
  <c r="O1255" i="11"/>
  <c r="W1255" i="11"/>
  <c r="Z1255" i="11"/>
  <c r="Z1264" i="11"/>
  <c r="Z1265" i="11"/>
  <c r="E1267" i="11"/>
  <c r="F1267" i="11"/>
  <c r="I1267" i="11"/>
  <c r="K1267" i="11"/>
  <c r="O1267" i="11"/>
  <c r="U1267" i="11"/>
  <c r="W1267" i="11"/>
  <c r="X1267" i="11"/>
  <c r="Z1267" i="11"/>
  <c r="E1268" i="11"/>
  <c r="F1268" i="11"/>
  <c r="I1268" i="11"/>
  <c r="K1268" i="11"/>
  <c r="O1268" i="11"/>
  <c r="U1268" i="11"/>
  <c r="W1268" i="11"/>
  <c r="X1268" i="11"/>
  <c r="Z1268" i="11"/>
  <c r="E1269" i="11"/>
  <c r="F1269" i="11"/>
  <c r="I1269" i="11"/>
  <c r="K1269" i="11"/>
  <c r="O1269" i="11"/>
  <c r="U1269" i="11"/>
  <c r="W1269" i="11"/>
  <c r="X1269" i="11"/>
  <c r="Z1269" i="11"/>
  <c r="E1270" i="11"/>
  <c r="F1270" i="11"/>
  <c r="I1270" i="11"/>
  <c r="K1270" i="11"/>
  <c r="O1270" i="11"/>
  <c r="U1270" i="11"/>
  <c r="W1270" i="11"/>
  <c r="X1270" i="11"/>
  <c r="Z1270" i="11"/>
  <c r="E1272" i="11"/>
  <c r="F1272" i="11"/>
  <c r="I1272" i="11"/>
  <c r="K1272" i="11"/>
  <c r="O1272" i="11"/>
  <c r="U1272" i="11"/>
  <c r="W1272" i="11"/>
  <c r="X1272" i="11"/>
  <c r="Z1272" i="11"/>
  <c r="Z1284" i="11"/>
  <c r="Z1285" i="11"/>
  <c r="E1287" i="11"/>
  <c r="F1287" i="11"/>
  <c r="I1287" i="11"/>
  <c r="K1287" i="11"/>
  <c r="O1287" i="11"/>
  <c r="U1287" i="11"/>
  <c r="W1287" i="11"/>
  <c r="X1287" i="11"/>
  <c r="Z1287" i="11"/>
  <c r="E1288" i="11"/>
  <c r="F1288" i="11"/>
  <c r="I1288" i="11"/>
  <c r="K1288" i="11"/>
  <c r="O1288" i="11"/>
  <c r="U1288" i="11"/>
  <c r="W1288" i="11"/>
  <c r="X1288" i="11"/>
  <c r="Z1288" i="11"/>
  <c r="E1289" i="11"/>
  <c r="F1289" i="11"/>
  <c r="I1289" i="11"/>
  <c r="K1289" i="11"/>
  <c r="O1289" i="11"/>
  <c r="U1289" i="11"/>
  <c r="W1289" i="11"/>
  <c r="X1289" i="11"/>
  <c r="Z1289" i="11"/>
  <c r="E1290" i="11"/>
  <c r="F1290" i="11"/>
  <c r="I1290" i="11"/>
  <c r="K1290" i="11"/>
  <c r="O1290" i="11"/>
  <c r="U1290" i="11"/>
  <c r="W1290" i="11"/>
  <c r="X1290" i="11"/>
  <c r="Z1290" i="11"/>
  <c r="E1292" i="11"/>
  <c r="F1292" i="11"/>
  <c r="I1292" i="11"/>
  <c r="K1292" i="11"/>
  <c r="O1292" i="11"/>
  <c r="U1292" i="11"/>
  <c r="W1292" i="11"/>
  <c r="X1292" i="11"/>
  <c r="Z1292" i="11"/>
  <c r="Z1304" i="11"/>
  <c r="Z1305" i="11"/>
  <c r="E1307" i="11"/>
  <c r="F1307" i="11"/>
  <c r="I1307" i="11"/>
  <c r="U1307" i="11" s="1"/>
  <c r="K1307" i="11"/>
  <c r="V1307" i="11" s="1"/>
  <c r="O1307" i="11"/>
  <c r="W1307" i="11"/>
  <c r="Z1307" i="11"/>
  <c r="E1308" i="11"/>
  <c r="F1308" i="11"/>
  <c r="I1308" i="11"/>
  <c r="U1308" i="11" s="1"/>
  <c r="K1308" i="11"/>
  <c r="V1308" i="11" s="1"/>
  <c r="O1308" i="11"/>
  <c r="W1308" i="11"/>
  <c r="Z1308" i="11"/>
  <c r="E1309" i="11"/>
  <c r="F1309" i="11"/>
  <c r="I1309" i="11"/>
  <c r="U1309" i="11" s="1"/>
  <c r="K1309" i="11"/>
  <c r="V1309" i="11" s="1"/>
  <c r="O1309" i="11"/>
  <c r="W1309" i="11"/>
  <c r="Z1309" i="11"/>
  <c r="E1310" i="11"/>
  <c r="F1310" i="11"/>
  <c r="I1310" i="11"/>
  <c r="U1310" i="11" s="1"/>
  <c r="K1310" i="11"/>
  <c r="V1310" i="11" s="1"/>
  <c r="O1310" i="11"/>
  <c r="W1310" i="11"/>
  <c r="Z1310" i="11"/>
  <c r="E1312" i="11"/>
  <c r="F1312" i="11"/>
  <c r="I1312" i="11"/>
  <c r="U1312" i="11" s="1"/>
  <c r="K1312" i="11"/>
  <c r="V1312" i="11" s="1"/>
  <c r="O1312" i="11"/>
  <c r="W1312" i="11"/>
  <c r="Z1312" i="11"/>
  <c r="Z1324" i="11"/>
  <c r="Z1325" i="11"/>
  <c r="E1327" i="11"/>
  <c r="F1327" i="11"/>
  <c r="I1327" i="11"/>
  <c r="K1327" i="11"/>
  <c r="O1327" i="11"/>
  <c r="U1327" i="11"/>
  <c r="W1327" i="11"/>
  <c r="X1327" i="11"/>
  <c r="Z1327" i="11"/>
  <c r="E1328" i="11"/>
  <c r="F1328" i="11"/>
  <c r="I1328" i="11"/>
  <c r="K1328" i="11"/>
  <c r="O1328" i="11"/>
  <c r="U1328" i="11"/>
  <c r="W1328" i="11"/>
  <c r="X1328" i="11"/>
  <c r="Z1328" i="11"/>
  <c r="E1329" i="11"/>
  <c r="F1329" i="11"/>
  <c r="I1329" i="11"/>
  <c r="K1329" i="11"/>
  <c r="O1329" i="11"/>
  <c r="U1329" i="11"/>
  <c r="W1329" i="11"/>
  <c r="X1329" i="11"/>
  <c r="Z1329" i="11"/>
  <c r="E1330" i="11"/>
  <c r="F1330" i="11"/>
  <c r="I1330" i="11"/>
  <c r="K1330" i="11"/>
  <c r="O1330" i="11"/>
  <c r="U1330" i="11"/>
  <c r="W1330" i="11"/>
  <c r="X1330" i="11"/>
  <c r="Z1330" i="11"/>
  <c r="E1332" i="11"/>
  <c r="F1332" i="11"/>
  <c r="I1332" i="11"/>
  <c r="K1332" i="11"/>
  <c r="O1332" i="11"/>
  <c r="U1332" i="11"/>
  <c r="W1332" i="11"/>
  <c r="X1332" i="11"/>
  <c r="Z1332" i="11"/>
  <c r="Z1344" i="11"/>
  <c r="Z1345" i="11"/>
  <c r="E1347" i="11"/>
  <c r="F1347" i="11"/>
  <c r="I1347" i="11"/>
  <c r="K1347" i="11"/>
  <c r="O1347" i="11"/>
  <c r="U1347" i="11"/>
  <c r="W1347" i="11"/>
  <c r="X1347" i="11"/>
  <c r="Z1347" i="11"/>
  <c r="E1348" i="11"/>
  <c r="F1348" i="11"/>
  <c r="I1348" i="11"/>
  <c r="K1348" i="11"/>
  <c r="O1348" i="11"/>
  <c r="U1348" i="11"/>
  <c r="W1348" i="11"/>
  <c r="X1348" i="11"/>
  <c r="Z1348" i="11"/>
  <c r="E1349" i="11"/>
  <c r="F1349" i="11"/>
  <c r="I1349" i="11"/>
  <c r="K1349" i="11"/>
  <c r="O1349" i="11"/>
  <c r="U1349" i="11"/>
  <c r="W1349" i="11"/>
  <c r="X1349" i="11"/>
  <c r="Z1349" i="11"/>
  <c r="E1350" i="11"/>
  <c r="F1350" i="11"/>
  <c r="I1350" i="11"/>
  <c r="K1350" i="11"/>
  <c r="O1350" i="11"/>
  <c r="U1350" i="11"/>
  <c r="W1350" i="11"/>
  <c r="X1350" i="11"/>
  <c r="Z1350" i="11"/>
  <c r="E1352" i="11"/>
  <c r="F1352" i="11"/>
  <c r="I1352" i="11"/>
  <c r="K1352" i="11"/>
  <c r="O1352" i="11"/>
  <c r="U1352" i="11"/>
  <c r="W1352" i="11"/>
  <c r="X1352" i="11"/>
  <c r="Z1352" i="11"/>
  <c r="Z1364" i="11"/>
  <c r="Z1365" i="11"/>
  <c r="E1367" i="11"/>
  <c r="F1367" i="11"/>
  <c r="I1367" i="11"/>
  <c r="U1367" i="11" s="1"/>
  <c r="K1367" i="11"/>
  <c r="V1367" i="11" s="1"/>
  <c r="O1367" i="11"/>
  <c r="W1367" i="11"/>
  <c r="Z1367" i="11"/>
  <c r="E1368" i="11"/>
  <c r="F1368" i="11"/>
  <c r="I1368" i="11"/>
  <c r="U1368" i="11" s="1"/>
  <c r="K1368" i="11"/>
  <c r="V1368" i="11" s="1"/>
  <c r="O1368" i="11"/>
  <c r="W1368" i="11"/>
  <c r="Z1368" i="11"/>
  <c r="E1369" i="11"/>
  <c r="F1369" i="11"/>
  <c r="I1369" i="11"/>
  <c r="U1369" i="11" s="1"/>
  <c r="K1369" i="11"/>
  <c r="V1369" i="11" s="1"/>
  <c r="O1369" i="11"/>
  <c r="W1369" i="11"/>
  <c r="Z1369" i="11"/>
  <c r="E1370" i="11"/>
  <c r="F1370" i="11"/>
  <c r="I1370" i="11"/>
  <c r="K1370" i="11"/>
  <c r="V1370" i="11" s="1"/>
  <c r="O1370" i="11"/>
  <c r="W1370" i="11"/>
  <c r="Z1370" i="11"/>
  <c r="E1372" i="11"/>
  <c r="F1372" i="11"/>
  <c r="I1372" i="11"/>
  <c r="U1372" i="11" s="1"/>
  <c r="K1372" i="11"/>
  <c r="V1372" i="11" s="1"/>
  <c r="O1372" i="11"/>
  <c r="W1372" i="11"/>
  <c r="Z1372" i="11"/>
  <c r="Z1384" i="11"/>
  <c r="Z1385" i="11"/>
  <c r="E1387" i="11"/>
  <c r="F1387" i="11"/>
  <c r="I1387" i="11"/>
  <c r="K1387" i="11"/>
  <c r="O1387" i="11"/>
  <c r="U1387" i="11"/>
  <c r="W1387" i="11"/>
  <c r="X1387" i="11"/>
  <c r="Z1387" i="11"/>
  <c r="E1388" i="11"/>
  <c r="F1388" i="11"/>
  <c r="I1388" i="11"/>
  <c r="K1388" i="11"/>
  <c r="O1388" i="11"/>
  <c r="U1388" i="11"/>
  <c r="W1388" i="11"/>
  <c r="X1388" i="11"/>
  <c r="Z1388" i="11"/>
  <c r="E1389" i="11"/>
  <c r="F1389" i="11"/>
  <c r="I1389" i="11"/>
  <c r="K1389" i="11"/>
  <c r="O1389" i="11"/>
  <c r="U1389" i="11"/>
  <c r="W1389" i="11"/>
  <c r="X1389" i="11"/>
  <c r="Z1389" i="11"/>
  <c r="E1390" i="11"/>
  <c r="F1390" i="11"/>
  <c r="I1390" i="11"/>
  <c r="K1390" i="11"/>
  <c r="O1390" i="11"/>
  <c r="U1390" i="11"/>
  <c r="W1390" i="11"/>
  <c r="X1390" i="11"/>
  <c r="Z1390" i="11"/>
  <c r="E1392" i="11"/>
  <c r="F1392" i="11"/>
  <c r="I1392" i="11"/>
  <c r="K1392" i="11"/>
  <c r="O1392" i="11"/>
  <c r="U1392" i="11"/>
  <c r="W1392" i="11"/>
  <c r="X1392" i="11"/>
  <c r="Z1392" i="11"/>
  <c r="Z1404" i="11"/>
  <c r="Z1405" i="11"/>
  <c r="E1407" i="11"/>
  <c r="F1407" i="11"/>
  <c r="I1407" i="11"/>
  <c r="K1407" i="11"/>
  <c r="O1407" i="11"/>
  <c r="U1407" i="11"/>
  <c r="W1407" i="11"/>
  <c r="X1407" i="11"/>
  <c r="Z1407" i="11"/>
  <c r="E1408" i="11"/>
  <c r="F1408" i="11"/>
  <c r="I1408" i="11"/>
  <c r="K1408" i="11"/>
  <c r="O1408" i="11"/>
  <c r="U1408" i="11"/>
  <c r="W1408" i="11"/>
  <c r="X1408" i="11"/>
  <c r="Z1408" i="11"/>
  <c r="E1409" i="11"/>
  <c r="F1409" i="11"/>
  <c r="I1409" i="11"/>
  <c r="K1409" i="11"/>
  <c r="O1409" i="11"/>
  <c r="U1409" i="11"/>
  <c r="W1409" i="11"/>
  <c r="X1409" i="11"/>
  <c r="Z1409" i="11"/>
  <c r="E1410" i="11"/>
  <c r="F1410" i="11"/>
  <c r="I1410" i="11"/>
  <c r="K1410" i="11"/>
  <c r="O1410" i="11"/>
  <c r="U1410" i="11"/>
  <c r="W1410" i="11"/>
  <c r="X1410" i="11"/>
  <c r="Z1410" i="11"/>
  <c r="E1412" i="11"/>
  <c r="F1412" i="11"/>
  <c r="I1412" i="11"/>
  <c r="K1412" i="11"/>
  <c r="O1412" i="11"/>
  <c r="U1412" i="11"/>
  <c r="W1412" i="11"/>
  <c r="X1412" i="11"/>
  <c r="Z1412" i="11"/>
  <c r="Z1424" i="11"/>
  <c r="Z1425" i="11"/>
  <c r="E1427" i="11"/>
  <c r="F1427" i="11"/>
  <c r="I1427" i="11"/>
  <c r="U1427" i="11" s="1"/>
  <c r="K1427" i="11"/>
  <c r="V1427" i="11" s="1"/>
  <c r="O1427" i="11"/>
  <c r="W1427" i="11"/>
  <c r="Z1427" i="11"/>
  <c r="E1428" i="11"/>
  <c r="F1428" i="11"/>
  <c r="I1428" i="11"/>
  <c r="K1428" i="11"/>
  <c r="V1428" i="11" s="1"/>
  <c r="O1428" i="11"/>
  <c r="W1428" i="11"/>
  <c r="Z1428" i="11"/>
  <c r="E1429" i="11"/>
  <c r="F1429" i="11"/>
  <c r="I1429" i="11"/>
  <c r="U1429" i="11" s="1"/>
  <c r="K1429" i="11"/>
  <c r="V1429" i="11" s="1"/>
  <c r="O1429" i="11"/>
  <c r="W1429" i="11"/>
  <c r="Z1429" i="11"/>
  <c r="E1430" i="11"/>
  <c r="F1430" i="11"/>
  <c r="I1430" i="11"/>
  <c r="U1430" i="11" s="1"/>
  <c r="K1430" i="11"/>
  <c r="O1430" i="11"/>
  <c r="W1430" i="11"/>
  <c r="Z1430" i="11"/>
  <c r="E1432" i="11"/>
  <c r="F1432" i="11"/>
  <c r="I1432" i="11"/>
  <c r="U1432" i="11" s="1"/>
  <c r="K1432" i="11"/>
  <c r="V1432" i="11" s="1"/>
  <c r="O1432" i="11"/>
  <c r="W1432" i="11"/>
  <c r="Z1432" i="11"/>
  <c r="Z1444" i="11"/>
  <c r="Z1445" i="11"/>
  <c r="E1447" i="11"/>
  <c r="F1447" i="11"/>
  <c r="I1447" i="11"/>
  <c r="K1447" i="11"/>
  <c r="O1447" i="11"/>
  <c r="U1447" i="11"/>
  <c r="W1447" i="11"/>
  <c r="X1447" i="11"/>
  <c r="Z1447" i="11"/>
  <c r="E1448" i="11"/>
  <c r="F1448" i="11"/>
  <c r="I1448" i="11"/>
  <c r="K1448" i="11"/>
  <c r="O1448" i="11"/>
  <c r="U1448" i="11"/>
  <c r="W1448" i="11"/>
  <c r="X1448" i="11"/>
  <c r="Z1448" i="11"/>
  <c r="E1449" i="11"/>
  <c r="F1449" i="11"/>
  <c r="I1449" i="11"/>
  <c r="K1449" i="11"/>
  <c r="O1449" i="11"/>
  <c r="U1449" i="11"/>
  <c r="W1449" i="11"/>
  <c r="X1449" i="11"/>
  <c r="Z1449" i="11"/>
  <c r="E1450" i="11"/>
  <c r="F1450" i="11"/>
  <c r="I1450" i="11"/>
  <c r="K1450" i="11"/>
  <c r="O1450" i="11"/>
  <c r="U1450" i="11"/>
  <c r="W1450" i="11"/>
  <c r="X1450" i="11"/>
  <c r="Z1450" i="11"/>
  <c r="E1452" i="11"/>
  <c r="F1452" i="11"/>
  <c r="I1452" i="11"/>
  <c r="K1452" i="11"/>
  <c r="O1452" i="11"/>
  <c r="U1452" i="11"/>
  <c r="W1452" i="11"/>
  <c r="X1452" i="11"/>
  <c r="Z1452" i="11"/>
  <c r="Z1464" i="11"/>
  <c r="Z1465" i="11"/>
  <c r="E1466" i="11"/>
  <c r="F1466" i="11"/>
  <c r="I1466" i="11"/>
  <c r="O1466" i="11"/>
  <c r="U1466" i="11"/>
  <c r="W1466" i="11"/>
  <c r="X1466" i="11"/>
  <c r="Z1466" i="11"/>
  <c r="Z1469" i="11"/>
  <c r="Z1470" i="11"/>
  <c r="E1472" i="11"/>
  <c r="F1472" i="11"/>
  <c r="I1472" i="11"/>
  <c r="K1472" i="11"/>
  <c r="O1472" i="11"/>
  <c r="U1472" i="11"/>
  <c r="W1472" i="11"/>
  <c r="X1472" i="11"/>
  <c r="Z1472" i="11"/>
  <c r="E1473" i="11"/>
  <c r="F1473" i="11"/>
  <c r="I1473" i="11"/>
  <c r="K1473" i="11"/>
  <c r="O1473" i="11"/>
  <c r="U1473" i="11"/>
  <c r="W1473" i="11"/>
  <c r="X1473" i="11"/>
  <c r="Z1473" i="11"/>
  <c r="E1474" i="11"/>
  <c r="F1474" i="11"/>
  <c r="I1474" i="11"/>
  <c r="K1474" i="11"/>
  <c r="O1474" i="11"/>
  <c r="U1474" i="11"/>
  <c r="W1474" i="11"/>
  <c r="X1474" i="11"/>
  <c r="Z1474" i="11"/>
  <c r="E1475" i="11"/>
  <c r="F1475" i="11"/>
  <c r="I1475" i="11"/>
  <c r="K1475" i="11"/>
  <c r="O1475" i="11"/>
  <c r="U1475" i="11"/>
  <c r="W1475" i="11"/>
  <c r="X1475" i="11"/>
  <c r="Z1475" i="11"/>
  <c r="E1477" i="11"/>
  <c r="F1477" i="11"/>
  <c r="I1477" i="11"/>
  <c r="K1477" i="11"/>
  <c r="O1477" i="11"/>
  <c r="U1477" i="11"/>
  <c r="W1477" i="11"/>
  <c r="X1477" i="11"/>
  <c r="Z1477" i="11"/>
  <c r="E1493" i="11"/>
  <c r="F1493" i="11"/>
  <c r="I1493" i="11"/>
  <c r="U1493" i="11" s="1"/>
  <c r="K1493" i="11"/>
  <c r="V1493" i="11" s="1"/>
  <c r="O1493" i="11"/>
  <c r="W1493" i="11"/>
  <c r="Z1493" i="11"/>
  <c r="E1494" i="11"/>
  <c r="F1494" i="11"/>
  <c r="I1494" i="11"/>
  <c r="K1494" i="11"/>
  <c r="V1494" i="11" s="1"/>
  <c r="O1494" i="11"/>
  <c r="W1494" i="11"/>
  <c r="Z1494" i="11"/>
  <c r="E1495" i="11"/>
  <c r="F1495" i="11"/>
  <c r="I1495" i="11"/>
  <c r="U1495" i="11" s="1"/>
  <c r="K1495" i="11"/>
  <c r="V1495" i="11" s="1"/>
  <c r="O1495" i="11"/>
  <c r="W1495" i="11"/>
  <c r="Z1495" i="11"/>
  <c r="E1497" i="11"/>
  <c r="F1497" i="11"/>
  <c r="I1497" i="11"/>
  <c r="U1497" i="11" s="1"/>
  <c r="K1497" i="11"/>
  <c r="V1497" i="11" s="1"/>
  <c r="O1497" i="11"/>
  <c r="W1497" i="11"/>
  <c r="Z1497" i="11"/>
  <c r="Z1509" i="11"/>
  <c r="Z1510" i="11"/>
  <c r="E1512" i="11"/>
  <c r="I1512" i="11"/>
  <c r="K1512" i="11"/>
  <c r="U1512" i="11"/>
  <c r="F1512" i="11" s="1"/>
  <c r="W1512" i="11"/>
  <c r="X1512" i="11"/>
  <c r="Z1512" i="11"/>
  <c r="AA1512" i="11"/>
  <c r="E1513" i="11"/>
  <c r="I1513" i="11"/>
  <c r="K1513" i="11"/>
  <c r="U1513" i="11"/>
  <c r="F1513" i="11" s="1"/>
  <c r="W1513" i="11"/>
  <c r="X1513" i="11"/>
  <c r="Z1513" i="11"/>
  <c r="AA1513" i="11"/>
  <c r="E1514" i="11"/>
  <c r="I1514" i="11"/>
  <c r="K1514" i="11"/>
  <c r="U1514" i="11"/>
  <c r="F1514" i="11" s="1"/>
  <c r="W1514" i="11"/>
  <c r="X1514" i="11"/>
  <c r="Z1514" i="11"/>
  <c r="AA1514" i="11"/>
  <c r="E1515" i="11"/>
  <c r="I1515" i="11"/>
  <c r="K1515" i="11"/>
  <c r="U1515" i="11"/>
  <c r="F1515" i="11" s="1"/>
  <c r="W1515" i="11"/>
  <c r="X1515" i="11"/>
  <c r="Z1515" i="11"/>
  <c r="AA1515" i="11"/>
  <c r="E1516" i="11"/>
  <c r="I1516" i="11"/>
  <c r="K1516" i="11"/>
  <c r="U1516" i="11"/>
  <c r="W1516" i="11"/>
  <c r="X1516" i="11"/>
  <c r="Z1516" i="11"/>
  <c r="AA1516" i="11"/>
  <c r="E1517" i="11"/>
  <c r="I1517" i="11"/>
  <c r="K1517" i="11"/>
  <c r="U1517" i="11"/>
  <c r="F1517" i="11" s="1"/>
  <c r="W1517" i="11"/>
  <c r="X1517" i="11"/>
  <c r="Z1517" i="11"/>
  <c r="AA1517" i="11"/>
  <c r="E1518" i="11"/>
  <c r="I1518" i="11"/>
  <c r="K1518" i="11"/>
  <c r="U1518" i="11"/>
  <c r="W1518" i="11"/>
  <c r="X1518" i="11"/>
  <c r="Z1518" i="11"/>
  <c r="AA1518" i="11"/>
  <c r="E1519" i="11"/>
  <c r="I1519" i="11"/>
  <c r="K1519" i="11"/>
  <c r="U1519" i="11"/>
  <c r="F1519" i="11" s="1"/>
  <c r="W1519" i="11"/>
  <c r="X1519" i="11"/>
  <c r="Z1519" i="11"/>
  <c r="AA1519" i="11"/>
  <c r="E1520" i="11"/>
  <c r="I1520" i="11"/>
  <c r="K1520" i="11"/>
  <c r="U1520" i="11"/>
  <c r="F1520" i="11" s="1"/>
  <c r="W1520" i="11"/>
  <c r="X1520" i="11"/>
  <c r="Z1520" i="11"/>
  <c r="AA1520" i="11"/>
  <c r="E1521" i="11"/>
  <c r="I1521" i="11"/>
  <c r="K1521" i="11"/>
  <c r="U1521" i="11"/>
  <c r="F1521" i="11" s="1"/>
  <c r="W1521" i="11"/>
  <c r="X1521" i="11"/>
  <c r="Z1521" i="11"/>
  <c r="AA1521" i="11"/>
  <c r="E1522" i="11"/>
  <c r="I1522" i="11"/>
  <c r="K1522" i="11"/>
  <c r="U1522" i="11"/>
  <c r="W1522" i="11"/>
  <c r="X1522" i="11"/>
  <c r="Z1522" i="11"/>
  <c r="AA1522" i="11"/>
  <c r="E1523" i="11"/>
  <c r="I1523" i="11"/>
  <c r="K1523" i="11"/>
  <c r="U1523" i="11"/>
  <c r="F1523" i="11" s="1"/>
  <c r="W1523" i="11"/>
  <c r="X1523" i="11"/>
  <c r="Z1523" i="11"/>
  <c r="AA1523" i="11"/>
  <c r="E1524" i="11"/>
  <c r="I1524" i="11"/>
  <c r="K1524" i="11"/>
  <c r="U1524" i="11"/>
  <c r="F1524" i="11" s="1"/>
  <c r="W1524" i="11"/>
  <c r="X1524" i="11"/>
  <c r="Z1524" i="11"/>
  <c r="AA1524" i="11"/>
  <c r="E1526" i="11"/>
  <c r="I1526" i="11"/>
  <c r="K1526" i="11"/>
  <c r="U1526" i="11"/>
  <c r="F1526" i="11" s="1"/>
  <c r="W1526" i="11"/>
  <c r="X1526" i="11"/>
  <c r="Z1526" i="11"/>
  <c r="AA1526" i="11"/>
  <c r="Z1529" i="11"/>
  <c r="AA1529" i="11"/>
  <c r="Z1530" i="11"/>
  <c r="AA1530" i="11"/>
  <c r="I1531" i="11"/>
  <c r="U1531" i="11"/>
  <c r="F1531" i="11" s="1"/>
  <c r="W1531" i="11"/>
  <c r="X1531" i="11"/>
  <c r="Z1531" i="11"/>
  <c r="AA1531" i="11"/>
  <c r="Z1533" i="11"/>
  <c r="AA1533" i="11"/>
  <c r="Z1534" i="11"/>
  <c r="AA1534" i="11"/>
  <c r="I1535" i="11"/>
  <c r="U1535" i="11"/>
  <c r="F1535" i="11" s="1"/>
  <c r="W1535" i="11"/>
  <c r="X1535" i="11"/>
  <c r="Z1535" i="11"/>
  <c r="AA1535" i="11"/>
  <c r="Z1536" i="11"/>
  <c r="AA1536" i="11"/>
  <c r="Z1537" i="11"/>
  <c r="AA1537" i="11"/>
  <c r="E1539" i="11"/>
  <c r="I1539" i="11"/>
  <c r="K1539" i="11"/>
  <c r="U1539" i="11"/>
  <c r="F1539" i="11" s="1"/>
  <c r="W1539" i="11"/>
  <c r="X1539" i="11"/>
  <c r="Z1539" i="11"/>
  <c r="AA1539" i="11"/>
  <c r="E1540" i="11"/>
  <c r="I1540" i="11"/>
  <c r="K1540" i="11"/>
  <c r="U1540" i="11"/>
  <c r="F1540" i="11" s="1"/>
  <c r="W1540" i="11"/>
  <c r="X1540" i="11"/>
  <c r="Z1540" i="11"/>
  <c r="AA1540" i="11"/>
  <c r="E1541" i="11"/>
  <c r="I1541" i="11"/>
  <c r="K1541" i="11"/>
  <c r="U1541" i="11"/>
  <c r="F1541" i="11" s="1"/>
  <c r="W1541" i="11"/>
  <c r="X1541" i="11"/>
  <c r="Z1541" i="11"/>
  <c r="AA1541" i="11"/>
  <c r="E1542" i="11"/>
  <c r="I1542" i="11"/>
  <c r="K1542" i="11"/>
  <c r="U1542" i="11"/>
  <c r="F1542" i="11" s="1"/>
  <c r="W1542" i="11"/>
  <c r="X1542" i="11"/>
  <c r="Z1542" i="11"/>
  <c r="AA1542" i="11"/>
  <c r="E1543" i="11"/>
  <c r="I1543" i="11"/>
  <c r="K1543" i="11"/>
  <c r="U1543" i="11"/>
  <c r="F1543" i="11" s="1"/>
  <c r="W1543" i="11"/>
  <c r="X1543" i="11"/>
  <c r="Z1543" i="11"/>
  <c r="AA1543" i="11"/>
  <c r="E1544" i="11"/>
  <c r="I1544" i="11"/>
  <c r="K1544" i="11"/>
  <c r="U1544" i="11"/>
  <c r="F1544" i="11" s="1"/>
  <c r="W1544" i="11"/>
  <c r="X1544" i="11"/>
  <c r="Z1544" i="11"/>
  <c r="AA1544" i="11"/>
  <c r="E1545" i="11"/>
  <c r="I1545" i="11"/>
  <c r="K1545" i="11"/>
  <c r="U1545" i="11"/>
  <c r="F1545" i="11" s="1"/>
  <c r="W1545" i="11"/>
  <c r="X1545" i="11"/>
  <c r="Z1545" i="11"/>
  <c r="AA1545" i="11"/>
  <c r="E1546" i="11"/>
  <c r="I1546" i="11"/>
  <c r="K1546" i="11"/>
  <c r="U1546" i="11"/>
  <c r="F1546" i="11" s="1"/>
  <c r="W1546" i="11"/>
  <c r="X1546" i="11"/>
  <c r="Z1546" i="11"/>
  <c r="AA1546" i="11"/>
  <c r="E1547" i="11"/>
  <c r="I1547" i="11"/>
  <c r="K1547" i="11"/>
  <c r="U1547" i="11"/>
  <c r="W1547" i="11"/>
  <c r="X1547" i="11"/>
  <c r="Z1547" i="11"/>
  <c r="AA1547" i="11"/>
  <c r="E1548" i="11"/>
  <c r="I1548" i="11"/>
  <c r="K1548" i="11"/>
  <c r="U1548" i="11"/>
  <c r="F1548" i="11" s="1"/>
  <c r="W1548" i="11"/>
  <c r="X1548" i="11"/>
  <c r="Z1548" i="11"/>
  <c r="AA1548" i="11"/>
  <c r="E1549" i="11"/>
  <c r="I1549" i="11"/>
  <c r="K1549" i="11"/>
  <c r="U1549" i="11"/>
  <c r="F1549" i="11" s="1"/>
  <c r="W1549" i="11"/>
  <c r="X1549" i="11"/>
  <c r="Z1549" i="11"/>
  <c r="AA1549" i="11"/>
  <c r="E1550" i="11"/>
  <c r="I1550" i="11"/>
  <c r="K1550" i="11"/>
  <c r="U1550" i="11"/>
  <c r="W1550" i="11"/>
  <c r="X1550" i="11"/>
  <c r="Z1550" i="11"/>
  <c r="AA1550" i="11"/>
  <c r="E1551" i="11"/>
  <c r="I1551" i="11"/>
  <c r="K1551" i="11"/>
  <c r="U1551" i="11"/>
  <c r="F1551" i="11" s="1"/>
  <c r="W1551" i="11"/>
  <c r="X1551" i="11"/>
  <c r="Z1551" i="11"/>
  <c r="AA1551" i="11"/>
  <c r="E1553" i="11"/>
  <c r="I1553" i="11"/>
  <c r="K1553" i="11"/>
  <c r="U1553" i="11"/>
  <c r="F1553" i="11" s="1"/>
  <c r="W1553" i="11"/>
  <c r="X1553" i="11"/>
  <c r="Z1553" i="11"/>
  <c r="AA1553" i="11"/>
  <c r="Z1556" i="11"/>
  <c r="AA1556" i="11"/>
  <c r="Z1557" i="11"/>
  <c r="AA1557" i="11"/>
  <c r="E1559" i="11"/>
  <c r="I1559" i="11"/>
  <c r="U1559" i="11" s="1"/>
  <c r="K1559" i="11"/>
  <c r="V1559" i="11" s="1"/>
  <c r="W1559" i="11"/>
  <c r="F1559" i="11" s="1"/>
  <c r="Z1559" i="11"/>
  <c r="AA1559" i="11"/>
  <c r="E1560" i="11"/>
  <c r="I1560" i="11"/>
  <c r="K1560" i="11"/>
  <c r="V1560" i="11" s="1"/>
  <c r="W1560" i="11"/>
  <c r="F1560" i="11" s="1"/>
  <c r="Z1560" i="11"/>
  <c r="AA1560" i="11"/>
  <c r="E1561" i="11"/>
  <c r="I1561" i="11"/>
  <c r="U1561" i="11" s="1"/>
  <c r="K1561" i="11"/>
  <c r="W1561" i="11"/>
  <c r="F1561" i="11" s="1"/>
  <c r="Z1561" i="11"/>
  <c r="AA1561" i="11"/>
  <c r="E1562" i="11"/>
  <c r="I1562" i="11"/>
  <c r="U1562" i="11" s="1"/>
  <c r="K1562" i="11"/>
  <c r="V1562" i="11" s="1"/>
  <c r="W1562" i="11"/>
  <c r="Z1562" i="11"/>
  <c r="AA1562" i="11"/>
  <c r="E1563" i="11"/>
  <c r="I1563" i="11"/>
  <c r="U1563" i="11" s="1"/>
  <c r="K1563" i="11"/>
  <c r="V1563" i="11" s="1"/>
  <c r="W1563" i="11"/>
  <c r="F1563" i="11" s="1"/>
  <c r="Z1563" i="11"/>
  <c r="AA1563" i="11"/>
  <c r="E1564" i="11"/>
  <c r="I1564" i="11"/>
  <c r="U1564" i="11" s="1"/>
  <c r="K1564" i="11"/>
  <c r="V1564" i="11" s="1"/>
  <c r="W1564" i="11"/>
  <c r="F1564" i="11" s="1"/>
  <c r="Z1564" i="11"/>
  <c r="AA1564" i="11"/>
  <c r="E1565" i="11"/>
  <c r="I1565" i="11"/>
  <c r="U1565" i="11" s="1"/>
  <c r="K1565" i="11"/>
  <c r="V1565" i="11" s="1"/>
  <c r="W1565" i="11"/>
  <c r="F1565" i="11" s="1"/>
  <c r="Z1565" i="11"/>
  <c r="AA1565" i="11"/>
  <c r="E1566" i="11"/>
  <c r="I1566" i="11"/>
  <c r="U1566" i="11" s="1"/>
  <c r="K1566" i="11"/>
  <c r="V1566" i="11" s="1"/>
  <c r="W1566" i="11"/>
  <c r="Z1566" i="11"/>
  <c r="AA1566" i="11"/>
  <c r="E1567" i="11"/>
  <c r="I1567" i="11"/>
  <c r="U1567" i="11" s="1"/>
  <c r="K1567" i="11"/>
  <c r="W1567" i="11"/>
  <c r="F1567" i="11" s="1"/>
  <c r="Z1567" i="11"/>
  <c r="AA1567" i="11"/>
  <c r="E1568" i="11"/>
  <c r="I1568" i="11"/>
  <c r="U1568" i="11" s="1"/>
  <c r="K1568" i="11"/>
  <c r="V1568" i="11" s="1"/>
  <c r="W1568" i="11"/>
  <c r="F1568" i="11" s="1"/>
  <c r="Z1568" i="11"/>
  <c r="AA1568" i="11"/>
  <c r="E1569" i="11"/>
  <c r="I1569" i="11"/>
  <c r="U1569" i="11" s="1"/>
  <c r="K1569" i="11"/>
  <c r="V1569" i="11" s="1"/>
  <c r="W1569" i="11"/>
  <c r="F1569" i="11" s="1"/>
  <c r="Z1569" i="11"/>
  <c r="AA1569" i="11"/>
  <c r="E1570" i="11"/>
  <c r="I1570" i="11"/>
  <c r="U1570" i="11" s="1"/>
  <c r="K1570" i="11"/>
  <c r="W1570" i="11"/>
  <c r="F1570" i="11" s="1"/>
  <c r="Z1570" i="11"/>
  <c r="AA1570" i="11"/>
  <c r="E1571" i="11"/>
  <c r="I1571" i="11"/>
  <c r="U1571" i="11" s="1"/>
  <c r="K1571" i="11"/>
  <c r="V1571" i="11" s="1"/>
  <c r="W1571" i="11"/>
  <c r="F1571" i="11" s="1"/>
  <c r="Z1571" i="11"/>
  <c r="AA1571" i="11"/>
  <c r="E1573" i="11"/>
  <c r="I1573" i="11"/>
  <c r="U1573" i="11" s="1"/>
  <c r="K1573" i="11"/>
  <c r="V1573" i="11" s="1"/>
  <c r="W1573" i="11"/>
  <c r="F1573" i="11" s="1"/>
  <c r="Z1573" i="11"/>
  <c r="AA1573" i="11"/>
  <c r="Z1576" i="11"/>
  <c r="AA1576" i="11"/>
  <c r="Z1577" i="11"/>
  <c r="AA1577" i="11"/>
  <c r="E1579" i="11"/>
  <c r="I1579" i="11"/>
  <c r="K1579" i="11"/>
  <c r="O1579" i="11"/>
  <c r="U1579" i="11"/>
  <c r="F1579" i="11" s="1"/>
  <c r="W1579" i="11"/>
  <c r="X1579" i="11"/>
  <c r="Z1579" i="11"/>
  <c r="AA1579" i="11"/>
  <c r="E1580" i="11"/>
  <c r="I1580" i="11"/>
  <c r="K1580" i="11"/>
  <c r="O1580" i="11"/>
  <c r="U1580" i="11"/>
  <c r="W1580" i="11"/>
  <c r="X1580" i="11"/>
  <c r="Z1580" i="11"/>
  <c r="AA1580" i="11"/>
  <c r="E1581" i="11"/>
  <c r="I1581" i="11"/>
  <c r="K1581" i="11"/>
  <c r="O1581" i="11"/>
  <c r="U1581" i="11"/>
  <c r="F1581" i="11" s="1"/>
  <c r="W1581" i="11"/>
  <c r="X1581" i="11"/>
  <c r="Z1581" i="11"/>
  <c r="AA1581" i="11"/>
  <c r="E1582" i="11"/>
  <c r="I1582" i="11"/>
  <c r="K1582" i="11"/>
  <c r="O1582" i="11"/>
  <c r="U1582" i="11"/>
  <c r="W1582" i="11"/>
  <c r="X1582" i="11"/>
  <c r="Z1582" i="11"/>
  <c r="AA1582" i="11"/>
  <c r="E1583" i="11"/>
  <c r="I1583" i="11"/>
  <c r="K1583" i="11"/>
  <c r="O1583" i="11"/>
  <c r="U1583" i="11"/>
  <c r="F1583" i="11" s="1"/>
  <c r="W1583" i="11"/>
  <c r="X1583" i="11"/>
  <c r="Z1583" i="11"/>
  <c r="AA1583" i="11"/>
  <c r="E1584" i="11"/>
  <c r="I1584" i="11"/>
  <c r="K1584" i="11"/>
  <c r="O1584" i="11"/>
  <c r="U1584" i="11"/>
  <c r="W1584" i="11"/>
  <c r="X1584" i="11"/>
  <c r="Z1584" i="11"/>
  <c r="AA1584" i="11"/>
  <c r="E1585" i="11"/>
  <c r="I1585" i="11"/>
  <c r="K1585" i="11"/>
  <c r="O1585" i="11"/>
  <c r="U1585" i="11"/>
  <c r="F1585" i="11" s="1"/>
  <c r="W1585" i="11"/>
  <c r="X1585" i="11"/>
  <c r="Z1585" i="11"/>
  <c r="AA1585" i="11"/>
  <c r="E1586" i="11"/>
  <c r="I1586" i="11"/>
  <c r="K1586" i="11"/>
  <c r="O1586" i="11"/>
  <c r="U1586" i="11"/>
  <c r="F1586" i="11" s="1"/>
  <c r="W1586" i="11"/>
  <c r="X1586" i="11"/>
  <c r="Z1586" i="11"/>
  <c r="AA1586" i="11"/>
  <c r="E1587" i="11"/>
  <c r="I1587" i="11"/>
  <c r="K1587" i="11"/>
  <c r="O1587" i="11"/>
  <c r="U1587" i="11"/>
  <c r="F1587" i="11" s="1"/>
  <c r="W1587" i="11"/>
  <c r="X1587" i="11"/>
  <c r="Z1587" i="11"/>
  <c r="AA1587" i="11"/>
  <c r="E1588" i="11"/>
  <c r="I1588" i="11"/>
  <c r="K1588" i="11"/>
  <c r="O1588" i="11"/>
  <c r="U1588" i="11"/>
  <c r="W1588" i="11"/>
  <c r="X1588" i="11"/>
  <c r="Z1588" i="11"/>
  <c r="AA1588" i="11"/>
  <c r="E1590" i="11"/>
  <c r="I1590" i="11"/>
  <c r="K1590" i="11"/>
  <c r="O1590" i="11"/>
  <c r="U1590" i="11"/>
  <c r="F1590" i="11" s="1"/>
  <c r="W1590" i="11"/>
  <c r="X1590" i="11"/>
  <c r="Z1590" i="11"/>
  <c r="AA1590" i="11"/>
  <c r="Z1596" i="11"/>
  <c r="AA1596" i="11"/>
  <c r="Z1597" i="11"/>
  <c r="AA1597" i="11"/>
  <c r="E1598" i="11"/>
  <c r="I1598" i="11"/>
  <c r="O1598" i="11"/>
  <c r="U1598" i="11"/>
  <c r="F1598" i="11" s="1"/>
  <c r="W1598" i="11"/>
  <c r="X1598" i="11"/>
  <c r="Z1598" i="11"/>
  <c r="AA1598" i="11"/>
  <c r="Z1599" i="11"/>
  <c r="AA1599" i="11"/>
  <c r="Z1600" i="11"/>
  <c r="AA1600" i="11"/>
  <c r="E1602" i="11"/>
  <c r="I1602" i="11"/>
  <c r="K1602" i="11"/>
  <c r="O1602" i="11"/>
  <c r="U1602" i="11"/>
  <c r="F1602" i="11" s="1"/>
  <c r="W1602" i="11"/>
  <c r="X1602" i="11"/>
  <c r="Z1602" i="11"/>
  <c r="AA1602" i="11"/>
  <c r="E1603" i="11"/>
  <c r="I1603" i="11"/>
  <c r="K1603" i="11"/>
  <c r="O1603" i="11"/>
  <c r="U1603" i="11"/>
  <c r="F1603" i="11" s="1"/>
  <c r="W1603" i="11"/>
  <c r="X1603" i="11"/>
  <c r="Z1603" i="11"/>
  <c r="AA1603" i="11"/>
  <c r="E1604" i="11"/>
  <c r="I1604" i="11"/>
  <c r="K1604" i="11"/>
  <c r="O1604" i="11"/>
  <c r="U1604" i="11"/>
  <c r="W1604" i="11"/>
  <c r="X1604" i="11"/>
  <c r="Z1604" i="11"/>
  <c r="AA1604" i="11"/>
  <c r="E1605" i="11"/>
  <c r="I1605" i="11"/>
  <c r="K1605" i="11"/>
  <c r="O1605" i="11"/>
  <c r="U1605" i="11"/>
  <c r="W1605" i="11"/>
  <c r="X1605" i="11"/>
  <c r="Z1605" i="11"/>
  <c r="AA1605" i="11"/>
  <c r="E1606" i="11"/>
  <c r="I1606" i="11"/>
  <c r="K1606" i="11"/>
  <c r="O1606" i="11"/>
  <c r="U1606" i="11"/>
  <c r="F1606" i="11" s="1"/>
  <c r="W1606" i="11"/>
  <c r="X1606" i="11"/>
  <c r="Z1606" i="11"/>
  <c r="AA1606" i="11"/>
  <c r="E1607" i="11"/>
  <c r="I1607" i="11"/>
  <c r="K1607" i="11"/>
  <c r="O1607" i="11"/>
  <c r="U1607" i="11"/>
  <c r="F1607" i="11" s="1"/>
  <c r="W1607" i="11"/>
  <c r="X1607" i="11"/>
  <c r="Z1607" i="11"/>
  <c r="AA1607" i="11"/>
  <c r="E1608" i="11"/>
  <c r="I1608" i="11"/>
  <c r="K1608" i="11"/>
  <c r="O1608" i="11"/>
  <c r="U1608" i="11"/>
  <c r="W1608" i="11"/>
  <c r="X1608" i="11"/>
  <c r="Z1608" i="11"/>
  <c r="AA1608" i="11"/>
  <c r="E1609" i="11"/>
  <c r="I1609" i="11"/>
  <c r="K1609" i="11"/>
  <c r="O1609" i="11"/>
  <c r="U1609" i="11"/>
  <c r="W1609" i="11"/>
  <c r="X1609" i="11"/>
  <c r="Z1609" i="11"/>
  <c r="AA1609" i="11"/>
  <c r="E1610" i="11"/>
  <c r="I1610" i="11"/>
  <c r="K1610" i="11"/>
  <c r="O1610" i="11"/>
  <c r="U1610" i="11"/>
  <c r="F1610" i="11" s="1"/>
  <c r="W1610" i="11"/>
  <c r="X1610" i="11"/>
  <c r="Z1610" i="11"/>
  <c r="AA1610" i="11"/>
  <c r="E1611" i="11"/>
  <c r="I1611" i="11"/>
  <c r="K1611" i="11"/>
  <c r="O1611" i="11"/>
  <c r="U1611" i="11"/>
  <c r="F1611" i="11" s="1"/>
  <c r="W1611" i="11"/>
  <c r="X1611" i="11"/>
  <c r="Z1611" i="11"/>
  <c r="AA1611" i="11"/>
  <c r="E1613" i="11"/>
  <c r="I1613" i="11"/>
  <c r="K1613" i="11"/>
  <c r="O1613" i="11"/>
  <c r="U1613" i="11"/>
  <c r="W1613" i="11"/>
  <c r="X1613" i="11"/>
  <c r="Z1613" i="11"/>
  <c r="AA1613" i="11"/>
  <c r="Z1619" i="11"/>
  <c r="AA1619" i="11"/>
  <c r="Z1620" i="11"/>
  <c r="AA1620" i="11"/>
  <c r="E1622" i="11"/>
  <c r="I1622" i="11"/>
  <c r="U1622" i="11" s="1"/>
  <c r="K1622" i="11"/>
  <c r="V1622" i="11" s="1"/>
  <c r="O1622" i="11"/>
  <c r="W1622" i="11"/>
  <c r="F1622" i="11" s="1"/>
  <c r="Z1622" i="11"/>
  <c r="AA1622" i="11"/>
  <c r="E1623" i="11"/>
  <c r="I1623" i="11"/>
  <c r="U1623" i="11" s="1"/>
  <c r="K1623" i="11"/>
  <c r="O1623" i="11"/>
  <c r="W1623" i="11"/>
  <c r="Z1623" i="11"/>
  <c r="AA1623" i="11"/>
  <c r="E1624" i="11"/>
  <c r="I1624" i="11"/>
  <c r="U1624" i="11" s="1"/>
  <c r="K1624" i="11"/>
  <c r="V1624" i="11" s="1"/>
  <c r="O1624" i="11"/>
  <c r="W1624" i="11"/>
  <c r="Z1624" i="11"/>
  <c r="AA1624" i="11"/>
  <c r="E1625" i="11"/>
  <c r="I1625" i="11"/>
  <c r="K1625" i="11"/>
  <c r="V1625" i="11" s="1"/>
  <c r="O1625" i="11"/>
  <c r="W1625" i="11"/>
  <c r="F1625" i="11" s="1"/>
  <c r="Z1625" i="11"/>
  <c r="AA1625" i="11"/>
  <c r="E1626" i="11"/>
  <c r="I1626" i="11"/>
  <c r="U1626" i="11" s="1"/>
  <c r="K1626" i="11"/>
  <c r="V1626" i="11" s="1"/>
  <c r="O1626" i="11"/>
  <c r="W1626" i="11"/>
  <c r="F1626" i="11" s="1"/>
  <c r="Z1626" i="11"/>
  <c r="AA1626" i="11"/>
  <c r="E1627" i="11"/>
  <c r="I1627" i="11"/>
  <c r="U1627" i="11" s="1"/>
  <c r="K1627" i="11"/>
  <c r="V1627" i="11" s="1"/>
  <c r="O1627" i="11"/>
  <c r="W1627" i="11"/>
  <c r="F1627" i="11" s="1"/>
  <c r="Z1627" i="11"/>
  <c r="AA1627" i="11"/>
  <c r="E1628" i="11"/>
  <c r="I1628" i="11"/>
  <c r="U1628" i="11" s="1"/>
  <c r="K1628" i="11"/>
  <c r="V1628" i="11" s="1"/>
  <c r="O1628" i="11"/>
  <c r="W1628" i="11"/>
  <c r="F1628" i="11" s="1"/>
  <c r="Z1628" i="11"/>
  <c r="AA1628" i="11"/>
  <c r="E1629" i="11"/>
  <c r="I1629" i="11"/>
  <c r="U1629" i="11" s="1"/>
  <c r="K1629" i="11"/>
  <c r="V1629" i="11" s="1"/>
  <c r="O1629" i="11"/>
  <c r="W1629" i="11"/>
  <c r="F1629" i="11" s="1"/>
  <c r="Z1629" i="11"/>
  <c r="AA1629" i="11"/>
  <c r="E1630" i="11"/>
  <c r="I1630" i="11"/>
  <c r="K1630" i="11"/>
  <c r="V1630" i="11" s="1"/>
  <c r="O1630" i="11"/>
  <c r="W1630" i="11"/>
  <c r="F1630" i="11" s="1"/>
  <c r="Z1630" i="11"/>
  <c r="AA1630" i="11"/>
  <c r="E1631" i="11"/>
  <c r="I1631" i="11"/>
  <c r="K1631" i="11"/>
  <c r="V1631" i="11" s="1"/>
  <c r="O1631" i="11"/>
  <c r="W1631" i="11"/>
  <c r="F1631" i="11" s="1"/>
  <c r="Z1631" i="11"/>
  <c r="AA1631" i="11"/>
  <c r="E1633" i="11"/>
  <c r="I1633" i="11"/>
  <c r="U1633" i="11" s="1"/>
  <c r="K1633" i="11"/>
  <c r="V1633" i="11" s="1"/>
  <c r="O1633" i="11"/>
  <c r="W1633" i="11"/>
  <c r="F1633" i="11" s="1"/>
  <c r="Z1633" i="11"/>
  <c r="AA1633" i="11"/>
  <c r="Z1640" i="11"/>
  <c r="AA1640" i="11"/>
  <c r="E1642" i="11"/>
  <c r="I1642" i="11"/>
  <c r="K1642" i="11"/>
  <c r="O1642" i="11"/>
  <c r="U1642" i="11"/>
  <c r="F1642" i="11" s="1"/>
  <c r="W1642" i="11"/>
  <c r="X1642" i="11"/>
  <c r="Z1642" i="11"/>
  <c r="AA1642" i="11"/>
  <c r="E1643" i="11"/>
  <c r="I1643" i="11"/>
  <c r="K1643" i="11"/>
  <c r="O1643" i="11"/>
  <c r="U1643" i="11"/>
  <c r="W1643" i="11"/>
  <c r="X1643" i="11"/>
  <c r="Z1643" i="11"/>
  <c r="AA1643" i="11"/>
  <c r="E1644" i="11"/>
  <c r="I1644" i="11"/>
  <c r="K1644" i="11"/>
  <c r="O1644" i="11"/>
  <c r="U1644" i="11"/>
  <c r="F1644" i="11" s="1"/>
  <c r="W1644" i="11"/>
  <c r="X1644" i="11"/>
  <c r="Z1644" i="11"/>
  <c r="AA1644" i="11"/>
  <c r="E1645" i="11"/>
  <c r="I1645" i="11"/>
  <c r="K1645" i="11"/>
  <c r="O1645" i="11"/>
  <c r="U1645" i="11"/>
  <c r="F1645" i="11" s="1"/>
  <c r="W1645" i="11"/>
  <c r="X1645" i="11"/>
  <c r="Z1645" i="11"/>
  <c r="AA1645" i="11"/>
  <c r="E1646" i="11"/>
  <c r="I1646" i="11"/>
  <c r="K1646" i="11"/>
  <c r="O1646" i="11"/>
  <c r="U1646" i="11"/>
  <c r="F1646" i="11" s="1"/>
  <c r="W1646" i="11"/>
  <c r="X1646" i="11"/>
  <c r="Z1646" i="11"/>
  <c r="AA1646" i="11"/>
  <c r="E1647" i="11"/>
  <c r="I1647" i="11"/>
  <c r="K1647" i="11"/>
  <c r="O1647" i="11"/>
  <c r="U1647" i="11"/>
  <c r="W1647" i="11"/>
  <c r="X1647" i="11"/>
  <c r="Z1647" i="11"/>
  <c r="AA1647" i="11"/>
  <c r="E1648" i="11"/>
  <c r="I1648" i="11"/>
  <c r="K1648" i="11"/>
  <c r="O1648" i="11"/>
  <c r="U1648" i="11"/>
  <c r="W1648" i="11"/>
  <c r="X1648" i="11"/>
  <c r="Z1648" i="11"/>
  <c r="AA1648" i="11"/>
  <c r="E1650" i="11"/>
  <c r="I1650" i="11"/>
  <c r="K1650" i="11"/>
  <c r="O1650" i="11"/>
  <c r="U1650" i="11"/>
  <c r="F1650" i="11" s="1"/>
  <c r="W1650" i="11"/>
  <c r="X1650" i="11"/>
  <c r="Z1650" i="11"/>
  <c r="AA1650" i="11"/>
  <c r="Z1659" i="11"/>
  <c r="AA1659" i="11"/>
  <c r="Z1660" i="11"/>
  <c r="AA1660" i="11"/>
  <c r="E1662" i="11"/>
  <c r="F1662" i="11"/>
  <c r="I1662" i="11"/>
  <c r="K1662" i="11"/>
  <c r="O1662" i="11"/>
  <c r="U1662" i="11"/>
  <c r="W1662" i="11"/>
  <c r="X1662" i="11"/>
  <c r="Z1662" i="11"/>
  <c r="AA1662" i="11"/>
  <c r="E1663" i="11"/>
  <c r="F1663" i="11"/>
  <c r="I1663" i="11"/>
  <c r="K1663" i="11"/>
  <c r="O1663" i="11"/>
  <c r="U1663" i="11"/>
  <c r="W1663" i="11"/>
  <c r="X1663" i="11"/>
  <c r="Z1663" i="11"/>
  <c r="AA1663" i="11"/>
  <c r="E1664" i="11"/>
  <c r="F1664" i="11"/>
  <c r="I1664" i="11"/>
  <c r="K1664" i="11"/>
  <c r="O1664" i="11"/>
  <c r="U1664" i="11"/>
  <c r="W1664" i="11"/>
  <c r="X1664" i="11"/>
  <c r="Z1664" i="11"/>
  <c r="AA1664" i="11"/>
  <c r="E1665" i="11"/>
  <c r="F1665" i="11"/>
  <c r="I1665" i="11"/>
  <c r="K1665" i="11"/>
  <c r="O1665" i="11"/>
  <c r="U1665" i="11"/>
  <c r="W1665" i="11"/>
  <c r="X1665" i="11"/>
  <c r="Z1665" i="11"/>
  <c r="AA1665" i="11"/>
  <c r="E1666" i="11"/>
  <c r="F1666" i="11"/>
  <c r="I1666" i="11"/>
  <c r="K1666" i="11"/>
  <c r="O1666" i="11"/>
  <c r="U1666" i="11"/>
  <c r="W1666" i="11"/>
  <c r="X1666" i="11"/>
  <c r="Z1666" i="11"/>
  <c r="AA1666" i="11"/>
  <c r="E1667" i="11"/>
  <c r="F1667" i="11"/>
  <c r="I1667" i="11"/>
  <c r="K1667" i="11"/>
  <c r="O1667" i="11"/>
  <c r="U1667" i="11"/>
  <c r="W1667" i="11"/>
  <c r="X1667" i="11"/>
  <c r="Z1667" i="11"/>
  <c r="AA1667" i="11"/>
  <c r="E1668" i="11"/>
  <c r="F1668" i="11"/>
  <c r="I1668" i="11"/>
  <c r="K1668" i="11"/>
  <c r="O1668" i="11"/>
  <c r="U1668" i="11"/>
  <c r="W1668" i="11"/>
  <c r="X1668" i="11"/>
  <c r="Z1668" i="11"/>
  <c r="AA1668" i="11"/>
  <c r="E1670" i="11"/>
  <c r="F1670" i="11"/>
  <c r="I1670" i="11"/>
  <c r="K1670" i="11"/>
  <c r="O1670" i="11"/>
  <c r="U1670" i="11"/>
  <c r="W1670" i="11"/>
  <c r="X1670" i="11"/>
  <c r="Z1670" i="11"/>
  <c r="AA1670" i="11"/>
  <c r="Z1679" i="11"/>
  <c r="AA1679" i="11"/>
  <c r="Z1680" i="11"/>
  <c r="AA1680" i="11"/>
  <c r="E1682" i="11"/>
  <c r="F1682" i="11"/>
  <c r="I1682" i="11"/>
  <c r="U1682" i="11" s="1"/>
  <c r="K1682" i="11"/>
  <c r="V1682" i="11" s="1"/>
  <c r="O1682" i="11"/>
  <c r="W1682" i="11"/>
  <c r="Z1682" i="11"/>
  <c r="AA1682" i="11"/>
  <c r="E1683" i="11"/>
  <c r="F1683" i="11"/>
  <c r="I1683" i="11"/>
  <c r="U1683" i="11" s="1"/>
  <c r="K1683" i="11"/>
  <c r="V1683" i="11" s="1"/>
  <c r="O1683" i="11"/>
  <c r="W1683" i="11"/>
  <c r="Z1683" i="11"/>
  <c r="AA1683" i="11"/>
  <c r="E1684" i="11"/>
  <c r="F1684" i="11"/>
  <c r="I1684" i="11"/>
  <c r="U1684" i="11" s="1"/>
  <c r="K1684" i="11"/>
  <c r="V1684" i="11" s="1"/>
  <c r="O1684" i="11"/>
  <c r="W1684" i="11"/>
  <c r="Z1684" i="11"/>
  <c r="AA1684" i="11"/>
  <c r="E1685" i="11"/>
  <c r="F1685" i="11"/>
  <c r="I1685" i="11"/>
  <c r="U1685" i="11" s="1"/>
  <c r="K1685" i="11"/>
  <c r="V1685" i="11" s="1"/>
  <c r="O1685" i="11"/>
  <c r="W1685" i="11"/>
  <c r="Z1685" i="11"/>
  <c r="AA1685" i="11"/>
  <c r="E1686" i="11"/>
  <c r="F1686" i="11"/>
  <c r="I1686" i="11"/>
  <c r="U1686" i="11" s="1"/>
  <c r="K1686" i="11"/>
  <c r="V1686" i="11" s="1"/>
  <c r="O1686" i="11"/>
  <c r="W1686" i="11"/>
  <c r="Z1686" i="11"/>
  <c r="AA1686" i="11"/>
  <c r="E1687" i="11"/>
  <c r="F1687" i="11"/>
  <c r="I1687" i="11"/>
  <c r="U1687" i="11" s="1"/>
  <c r="K1687" i="11"/>
  <c r="V1687" i="11" s="1"/>
  <c r="O1687" i="11"/>
  <c r="W1687" i="11"/>
  <c r="Z1687" i="11"/>
  <c r="AA1687" i="11"/>
  <c r="E1688" i="11"/>
  <c r="F1688" i="11"/>
  <c r="I1688" i="11"/>
  <c r="U1688" i="11" s="1"/>
  <c r="K1688" i="11"/>
  <c r="V1688" i="11" s="1"/>
  <c r="O1688" i="11"/>
  <c r="W1688" i="11"/>
  <c r="Z1688" i="11"/>
  <c r="AA1688" i="11"/>
  <c r="E1690" i="11"/>
  <c r="F1690" i="11"/>
  <c r="I1690" i="11"/>
  <c r="K1690" i="11"/>
  <c r="V1690" i="11" s="1"/>
  <c r="O1690" i="11"/>
  <c r="W1690" i="11"/>
  <c r="Z1690" i="11"/>
  <c r="AA1690" i="11"/>
  <c r="Z1699" i="11"/>
  <c r="AA1699" i="11"/>
  <c r="Z1700" i="11"/>
  <c r="AA1700" i="11"/>
  <c r="E1702" i="11"/>
  <c r="F1702" i="11"/>
  <c r="I1702" i="11"/>
  <c r="K1702" i="11"/>
  <c r="O1702" i="11"/>
  <c r="U1702" i="11"/>
  <c r="W1702" i="11"/>
  <c r="X1702" i="11"/>
  <c r="Z1702" i="11"/>
  <c r="AA1702" i="11"/>
  <c r="E1703" i="11"/>
  <c r="F1703" i="11"/>
  <c r="I1703" i="11"/>
  <c r="K1703" i="11"/>
  <c r="O1703" i="11"/>
  <c r="U1703" i="11"/>
  <c r="W1703" i="11"/>
  <c r="X1703" i="11"/>
  <c r="Z1703" i="11"/>
  <c r="AA1703" i="11"/>
  <c r="E1704" i="11"/>
  <c r="F1704" i="11"/>
  <c r="I1704" i="11"/>
  <c r="K1704" i="11"/>
  <c r="O1704" i="11"/>
  <c r="U1704" i="11"/>
  <c r="W1704" i="11"/>
  <c r="X1704" i="11"/>
  <c r="Z1704" i="11"/>
  <c r="AA1704" i="11"/>
  <c r="E1705" i="11"/>
  <c r="F1705" i="11"/>
  <c r="I1705" i="11"/>
  <c r="K1705" i="11"/>
  <c r="O1705" i="11"/>
  <c r="U1705" i="11"/>
  <c r="W1705" i="11"/>
  <c r="X1705" i="11"/>
  <c r="Z1705" i="11"/>
  <c r="AA1705" i="11"/>
  <c r="E1706" i="11"/>
  <c r="F1706" i="11"/>
  <c r="I1706" i="11"/>
  <c r="K1706" i="11"/>
  <c r="O1706" i="11"/>
  <c r="U1706" i="11"/>
  <c r="W1706" i="11"/>
  <c r="X1706" i="11"/>
  <c r="Z1706" i="11"/>
  <c r="AA1706" i="11"/>
  <c r="E1707" i="11"/>
  <c r="F1707" i="11"/>
  <c r="I1707" i="11"/>
  <c r="K1707" i="11"/>
  <c r="O1707" i="11"/>
  <c r="U1707" i="11"/>
  <c r="W1707" i="11"/>
  <c r="X1707" i="11"/>
  <c r="Z1707" i="11"/>
  <c r="AA1707" i="11"/>
  <c r="E1708" i="11"/>
  <c r="F1708" i="11"/>
  <c r="I1708" i="11"/>
  <c r="K1708" i="11"/>
  <c r="O1708" i="11"/>
  <c r="U1708" i="11"/>
  <c r="W1708" i="11"/>
  <c r="X1708" i="11"/>
  <c r="Z1708" i="11"/>
  <c r="AA1708" i="11"/>
  <c r="E1713" i="11"/>
  <c r="F1713" i="11"/>
  <c r="I1713" i="11"/>
  <c r="K1713" i="11"/>
  <c r="O1713" i="11"/>
  <c r="U1713" i="11"/>
  <c r="W1713" i="11"/>
  <c r="X1713" i="11"/>
  <c r="Z1713" i="11"/>
  <c r="AA1713" i="11"/>
  <c r="Z1719" i="11"/>
  <c r="AA1719" i="11"/>
  <c r="Z1720" i="11"/>
  <c r="AA1720" i="11"/>
  <c r="E1722" i="11"/>
  <c r="F1722" i="11"/>
  <c r="I1722" i="11"/>
  <c r="K1722" i="11"/>
  <c r="O1722" i="11"/>
  <c r="U1722" i="11"/>
  <c r="W1722" i="11"/>
  <c r="X1722" i="11"/>
  <c r="Z1722" i="11"/>
  <c r="AA1722" i="11"/>
  <c r="E1723" i="11"/>
  <c r="F1723" i="11"/>
  <c r="I1723" i="11"/>
  <c r="K1723" i="11"/>
  <c r="O1723" i="11"/>
  <c r="U1723" i="11"/>
  <c r="W1723" i="11"/>
  <c r="X1723" i="11"/>
  <c r="Z1723" i="11"/>
  <c r="AA1723" i="11"/>
  <c r="E1724" i="11"/>
  <c r="F1724" i="11"/>
  <c r="I1724" i="11"/>
  <c r="K1724" i="11"/>
  <c r="O1724" i="11"/>
  <c r="U1724" i="11"/>
  <c r="W1724" i="11"/>
  <c r="X1724" i="11"/>
  <c r="Z1724" i="11"/>
  <c r="AA1724" i="11"/>
  <c r="E1725" i="11"/>
  <c r="F1725" i="11"/>
  <c r="I1725" i="11"/>
  <c r="K1725" i="11"/>
  <c r="O1725" i="11"/>
  <c r="U1725" i="11"/>
  <c r="W1725" i="11"/>
  <c r="X1725" i="11"/>
  <c r="Z1725" i="11"/>
  <c r="AA1725" i="11"/>
  <c r="E1726" i="11"/>
  <c r="F1726" i="11"/>
  <c r="I1726" i="11"/>
  <c r="K1726" i="11"/>
  <c r="O1726" i="11"/>
  <c r="U1726" i="11"/>
  <c r="W1726" i="11"/>
  <c r="X1726" i="11"/>
  <c r="Z1726" i="11"/>
  <c r="AA1726" i="11"/>
  <c r="E1727" i="11"/>
  <c r="F1727" i="11"/>
  <c r="I1727" i="11"/>
  <c r="K1727" i="11"/>
  <c r="O1727" i="11"/>
  <c r="U1727" i="11"/>
  <c r="W1727" i="11"/>
  <c r="X1727" i="11"/>
  <c r="Z1727" i="11"/>
  <c r="AA1727" i="11"/>
  <c r="E1728" i="11"/>
  <c r="F1728" i="11"/>
  <c r="I1728" i="11"/>
  <c r="K1728" i="11"/>
  <c r="O1728" i="11"/>
  <c r="U1728" i="11"/>
  <c r="W1728" i="11"/>
  <c r="X1728" i="11"/>
  <c r="Z1728" i="11"/>
  <c r="AA1728" i="11"/>
  <c r="E1730" i="11"/>
  <c r="F1730" i="11"/>
  <c r="I1730" i="11"/>
  <c r="K1730" i="11"/>
  <c r="O1730" i="11"/>
  <c r="U1730" i="11"/>
  <c r="W1730" i="11"/>
  <c r="X1730" i="11"/>
  <c r="Z1730" i="11"/>
  <c r="AA1730" i="11"/>
  <c r="Z1739" i="11"/>
  <c r="AA1739" i="11"/>
  <c r="Z1740" i="11"/>
  <c r="AA1740" i="11"/>
  <c r="E1741" i="11"/>
  <c r="F1741" i="11"/>
  <c r="I1741" i="11"/>
  <c r="O1741" i="11"/>
  <c r="U1741" i="11"/>
  <c r="W1741" i="11"/>
  <c r="X1741" i="11"/>
  <c r="Z1741" i="11"/>
  <c r="AA1741" i="11"/>
  <c r="Z1742" i="11"/>
  <c r="AA1742" i="11"/>
  <c r="Z1743" i="11"/>
  <c r="AA1743" i="11"/>
  <c r="E1745" i="11"/>
  <c r="F1745" i="11"/>
  <c r="I1745" i="11"/>
  <c r="U1745" i="11" s="1"/>
  <c r="K1745" i="11"/>
  <c r="V1745" i="11" s="1"/>
  <c r="O1745" i="11"/>
  <c r="W1745" i="11"/>
  <c r="Z1745" i="11"/>
  <c r="AA1745" i="11"/>
  <c r="E1746" i="11"/>
  <c r="F1746" i="11"/>
  <c r="I1746" i="11"/>
  <c r="K1746" i="11"/>
  <c r="V1746" i="11" s="1"/>
  <c r="O1746" i="11"/>
  <c r="W1746" i="11"/>
  <c r="Z1746" i="11"/>
  <c r="AA1746" i="11"/>
  <c r="E1747" i="11"/>
  <c r="F1747" i="11"/>
  <c r="I1747" i="11"/>
  <c r="U1747" i="11" s="1"/>
  <c r="K1747" i="11"/>
  <c r="V1747" i="11" s="1"/>
  <c r="O1747" i="11"/>
  <c r="W1747" i="11"/>
  <c r="Z1747" i="11"/>
  <c r="AA1747" i="11"/>
  <c r="E1748" i="11"/>
  <c r="F1748" i="11"/>
  <c r="I1748" i="11"/>
  <c r="U1748" i="11" s="1"/>
  <c r="K1748" i="11"/>
  <c r="V1748" i="11" s="1"/>
  <c r="O1748" i="11"/>
  <c r="W1748" i="11"/>
  <c r="Z1748" i="11"/>
  <c r="AA1748" i="11"/>
  <c r="E1749" i="11"/>
  <c r="F1749" i="11"/>
  <c r="I1749" i="11"/>
  <c r="U1749" i="11" s="1"/>
  <c r="K1749" i="11"/>
  <c r="V1749" i="11" s="1"/>
  <c r="O1749" i="11"/>
  <c r="W1749" i="11"/>
  <c r="Z1749" i="11"/>
  <c r="AA1749" i="11"/>
  <c r="E1750" i="11"/>
  <c r="F1750" i="11"/>
  <c r="I1750" i="11"/>
  <c r="U1750" i="11" s="1"/>
  <c r="K1750" i="11"/>
  <c r="V1750" i="11" s="1"/>
  <c r="O1750" i="11"/>
  <c r="W1750" i="11"/>
  <c r="Z1750" i="11"/>
  <c r="AA1750" i="11"/>
  <c r="E1751" i="11"/>
  <c r="F1751" i="11"/>
  <c r="I1751" i="11"/>
  <c r="U1751" i="11" s="1"/>
  <c r="K1751" i="11"/>
  <c r="V1751" i="11" s="1"/>
  <c r="O1751" i="11"/>
  <c r="W1751" i="11"/>
  <c r="Z1751" i="11"/>
  <c r="AA1751" i="11"/>
  <c r="E1753" i="11"/>
  <c r="F1753" i="11"/>
  <c r="I1753" i="11"/>
  <c r="K1753" i="11"/>
  <c r="V1753" i="11" s="1"/>
  <c r="O1753" i="11"/>
  <c r="W1753" i="11"/>
  <c r="Z1753" i="11"/>
  <c r="AA1753" i="11"/>
  <c r="Z1762" i="11"/>
  <c r="AA1762" i="11"/>
  <c r="Z1763" i="11"/>
  <c r="AA1763" i="11"/>
  <c r="E1765" i="11"/>
  <c r="F1765" i="11"/>
  <c r="I1765" i="11"/>
  <c r="K1765" i="11"/>
  <c r="O1765" i="11"/>
  <c r="U1765" i="11"/>
  <c r="W1765" i="11"/>
  <c r="X1765" i="11"/>
  <c r="Z1765" i="11"/>
  <c r="AA1765" i="11"/>
  <c r="E1766" i="11"/>
  <c r="F1766" i="11"/>
  <c r="I1766" i="11"/>
  <c r="K1766" i="11"/>
  <c r="O1766" i="11"/>
  <c r="U1766" i="11"/>
  <c r="W1766" i="11"/>
  <c r="X1766" i="11"/>
  <c r="Z1766" i="11"/>
  <c r="AA1766" i="11"/>
  <c r="E1767" i="11"/>
  <c r="F1767" i="11"/>
  <c r="I1767" i="11"/>
  <c r="K1767" i="11"/>
  <c r="O1767" i="11"/>
  <c r="U1767" i="11"/>
  <c r="W1767" i="11"/>
  <c r="X1767" i="11"/>
  <c r="Z1767" i="11"/>
  <c r="AA1767" i="11"/>
  <c r="E1768" i="11"/>
  <c r="F1768" i="11"/>
  <c r="I1768" i="11"/>
  <c r="K1768" i="11"/>
  <c r="O1768" i="11"/>
  <c r="U1768" i="11"/>
  <c r="W1768" i="11"/>
  <c r="X1768" i="11"/>
  <c r="Z1768" i="11"/>
  <c r="AA1768" i="11"/>
  <c r="E1770" i="11"/>
  <c r="F1770" i="11"/>
  <c r="I1770" i="11"/>
  <c r="K1770" i="11"/>
  <c r="O1770" i="11"/>
  <c r="U1770" i="11"/>
  <c r="W1770" i="11"/>
  <c r="X1770" i="11"/>
  <c r="Z1770" i="11"/>
  <c r="AA1770" i="11"/>
  <c r="Z1782" i="11"/>
  <c r="AA1782" i="11"/>
  <c r="Z1783" i="11"/>
  <c r="AA1783" i="11"/>
  <c r="E1784" i="11"/>
  <c r="F1784" i="11"/>
  <c r="I1784" i="11"/>
  <c r="K1784" i="11"/>
  <c r="O1784" i="11"/>
  <c r="U1784" i="11"/>
  <c r="W1784" i="11"/>
  <c r="X1784" i="11"/>
  <c r="Z1784" i="11"/>
  <c r="AA1784" i="11"/>
  <c r="E1785" i="11"/>
  <c r="F1785" i="11"/>
  <c r="I1785" i="11"/>
  <c r="K1785" i="11"/>
  <c r="O1785" i="11"/>
  <c r="U1785" i="11"/>
  <c r="W1785" i="11"/>
  <c r="X1785" i="11"/>
  <c r="Z1785" i="11"/>
  <c r="AA1785" i="11"/>
  <c r="E1786" i="11"/>
  <c r="F1786" i="11"/>
  <c r="I1786" i="11"/>
  <c r="K1786" i="11"/>
  <c r="O1786" i="11"/>
  <c r="U1786" i="11"/>
  <c r="W1786" i="11"/>
  <c r="X1786" i="11"/>
  <c r="Z1786" i="11"/>
  <c r="AA1786" i="11"/>
  <c r="E1787" i="11"/>
  <c r="F1787" i="11"/>
  <c r="I1787" i="11"/>
  <c r="K1787" i="11"/>
  <c r="O1787" i="11"/>
  <c r="U1787" i="11"/>
  <c r="W1787" i="11"/>
  <c r="X1787" i="11"/>
  <c r="Z1787" i="11"/>
  <c r="AA1787" i="11"/>
  <c r="E1788" i="11"/>
  <c r="F1788" i="11"/>
  <c r="I1788" i="11"/>
  <c r="K1788" i="11"/>
  <c r="O1788" i="11"/>
  <c r="U1788" i="11"/>
  <c r="W1788" i="11"/>
  <c r="X1788" i="11"/>
  <c r="Z1788" i="11"/>
  <c r="AA1788" i="11"/>
  <c r="E1790" i="11"/>
  <c r="F1790" i="11"/>
  <c r="I1790" i="11"/>
  <c r="K1790" i="11"/>
  <c r="O1790" i="11"/>
  <c r="U1790" i="11"/>
  <c r="W1790" i="11"/>
  <c r="X1790" i="11"/>
  <c r="Z1790" i="11"/>
  <c r="AA1790" i="11"/>
  <c r="Z1802" i="11"/>
  <c r="AA1802" i="11"/>
  <c r="Z1803" i="11"/>
  <c r="AA1803" i="11"/>
  <c r="E1805" i="11"/>
  <c r="F1805" i="11"/>
  <c r="I1805" i="11"/>
  <c r="K1805" i="11"/>
  <c r="V1805" i="11" s="1"/>
  <c r="O1805" i="11"/>
  <c r="W1805" i="11"/>
  <c r="Z1805" i="11"/>
  <c r="AA1805" i="11"/>
  <c r="E1806" i="11"/>
  <c r="F1806" i="11"/>
  <c r="I1806" i="11"/>
  <c r="U1806" i="11" s="1"/>
  <c r="K1806" i="11"/>
  <c r="V1806" i="11" s="1"/>
  <c r="O1806" i="11"/>
  <c r="W1806" i="11"/>
  <c r="Z1806" i="11"/>
  <c r="AA1806" i="11"/>
  <c r="E1807" i="11"/>
  <c r="F1807" i="11"/>
  <c r="I1807" i="11"/>
  <c r="U1807" i="11" s="1"/>
  <c r="K1807" i="11"/>
  <c r="V1807" i="11" s="1"/>
  <c r="O1807" i="11"/>
  <c r="W1807" i="11"/>
  <c r="Z1807" i="11"/>
  <c r="AA1807" i="11"/>
  <c r="E1808" i="11"/>
  <c r="F1808" i="11"/>
  <c r="I1808" i="11"/>
  <c r="U1808" i="11" s="1"/>
  <c r="K1808" i="11"/>
  <c r="V1808" i="11" s="1"/>
  <c r="O1808" i="11"/>
  <c r="W1808" i="11"/>
  <c r="Z1808" i="11"/>
  <c r="AA1808" i="11"/>
  <c r="E1810" i="11"/>
  <c r="F1810" i="11"/>
  <c r="I1810" i="11"/>
  <c r="U1810" i="11" s="1"/>
  <c r="K1810" i="11"/>
  <c r="V1810" i="11" s="1"/>
  <c r="O1810" i="11"/>
  <c r="W1810" i="11"/>
  <c r="Z1810" i="11"/>
  <c r="AA1810" i="11"/>
  <c r="Z1822" i="11"/>
  <c r="AA1822" i="11"/>
  <c r="Z1823" i="11"/>
  <c r="AA1823" i="11"/>
  <c r="E1825" i="11"/>
  <c r="F1825" i="11"/>
  <c r="I1825" i="11"/>
  <c r="K1825" i="11"/>
  <c r="O1825" i="11"/>
  <c r="U1825" i="11"/>
  <c r="W1825" i="11"/>
  <c r="X1825" i="11"/>
  <c r="Z1825" i="11"/>
  <c r="AA1825" i="11"/>
  <c r="E1826" i="11"/>
  <c r="F1826" i="11"/>
  <c r="I1826" i="11"/>
  <c r="K1826" i="11"/>
  <c r="O1826" i="11"/>
  <c r="U1826" i="11"/>
  <c r="W1826" i="11"/>
  <c r="X1826" i="11"/>
  <c r="Z1826" i="11"/>
  <c r="AA1826" i="11"/>
  <c r="E1827" i="11"/>
  <c r="F1827" i="11"/>
  <c r="I1827" i="11"/>
  <c r="K1827" i="11"/>
  <c r="O1827" i="11"/>
  <c r="U1827" i="11"/>
  <c r="W1827" i="11"/>
  <c r="X1827" i="11"/>
  <c r="Z1827" i="11"/>
  <c r="AA1827" i="11"/>
  <c r="E1828" i="11"/>
  <c r="F1828" i="11"/>
  <c r="I1828" i="11"/>
  <c r="K1828" i="11"/>
  <c r="O1828" i="11"/>
  <c r="U1828" i="11"/>
  <c r="W1828" i="11"/>
  <c r="X1828" i="11"/>
  <c r="Z1828" i="11"/>
  <c r="AA1828" i="11"/>
  <c r="E1830" i="11"/>
  <c r="F1830" i="11"/>
  <c r="I1830" i="11"/>
  <c r="K1830" i="11"/>
  <c r="O1830" i="11"/>
  <c r="U1830" i="11"/>
  <c r="W1830" i="11"/>
  <c r="X1830" i="11"/>
  <c r="Z1830" i="11"/>
  <c r="AA1830" i="11"/>
  <c r="Z1842" i="11"/>
  <c r="AA1842" i="11"/>
  <c r="Z1843" i="11"/>
  <c r="AA1843" i="11"/>
  <c r="E1845" i="11"/>
  <c r="F1845" i="11"/>
  <c r="I1845" i="11"/>
  <c r="K1845" i="11"/>
  <c r="O1845" i="11"/>
  <c r="U1845" i="11"/>
  <c r="W1845" i="11"/>
  <c r="X1845" i="11"/>
  <c r="Z1845" i="11"/>
  <c r="AA1845" i="11"/>
  <c r="E1846" i="11"/>
  <c r="F1846" i="11"/>
  <c r="I1846" i="11"/>
  <c r="K1846" i="11"/>
  <c r="O1846" i="11"/>
  <c r="U1846" i="11"/>
  <c r="W1846" i="11"/>
  <c r="X1846" i="11"/>
  <c r="Z1846" i="11"/>
  <c r="AA1846" i="11"/>
  <c r="E1847" i="11"/>
  <c r="F1847" i="11"/>
  <c r="I1847" i="11"/>
  <c r="K1847" i="11"/>
  <c r="O1847" i="11"/>
  <c r="U1847" i="11"/>
  <c r="W1847" i="11"/>
  <c r="X1847" i="11"/>
  <c r="Z1847" i="11"/>
  <c r="AA1847" i="11"/>
  <c r="E1848" i="11"/>
  <c r="F1848" i="11"/>
  <c r="I1848" i="11"/>
  <c r="K1848" i="11"/>
  <c r="O1848" i="11"/>
  <c r="U1848" i="11"/>
  <c r="W1848" i="11"/>
  <c r="X1848" i="11"/>
  <c r="Z1848" i="11"/>
  <c r="AA1848" i="11"/>
  <c r="E1850" i="11"/>
  <c r="F1850" i="11"/>
  <c r="I1850" i="11"/>
  <c r="K1850" i="11"/>
  <c r="O1850" i="11"/>
  <c r="U1850" i="11"/>
  <c r="W1850" i="11"/>
  <c r="X1850" i="11"/>
  <c r="Z1850" i="11"/>
  <c r="AA1850" i="11"/>
  <c r="Z1862" i="11"/>
  <c r="AA1862" i="11"/>
  <c r="Z1863" i="11"/>
  <c r="AA1863" i="11"/>
  <c r="E1864" i="11"/>
  <c r="F1864" i="11"/>
  <c r="I1864" i="11"/>
  <c r="U1864" i="11" s="1"/>
  <c r="K1864" i="11"/>
  <c r="V1864" i="11" s="1"/>
  <c r="O1864" i="11"/>
  <c r="W1864" i="11"/>
  <c r="Z1864" i="11"/>
  <c r="AA1864" i="11"/>
  <c r="E1865" i="11"/>
  <c r="F1865" i="11"/>
  <c r="I1865" i="11"/>
  <c r="K1865" i="11"/>
  <c r="V1865" i="11" s="1"/>
  <c r="O1865" i="11"/>
  <c r="W1865" i="11"/>
  <c r="Z1865" i="11"/>
  <c r="AA1865" i="11"/>
  <c r="E1866" i="11"/>
  <c r="F1866" i="11"/>
  <c r="I1866" i="11"/>
  <c r="U1866" i="11" s="1"/>
  <c r="K1866" i="11"/>
  <c r="V1866" i="11" s="1"/>
  <c r="O1866" i="11"/>
  <c r="W1866" i="11"/>
  <c r="Z1866" i="11"/>
  <c r="AA1866" i="11"/>
  <c r="E1867" i="11"/>
  <c r="F1867" i="11"/>
  <c r="I1867" i="11"/>
  <c r="K1867" i="11"/>
  <c r="V1867" i="11" s="1"/>
  <c r="O1867" i="11"/>
  <c r="W1867" i="11"/>
  <c r="Z1867" i="11"/>
  <c r="AA1867" i="11"/>
  <c r="E1868" i="11"/>
  <c r="F1868" i="11"/>
  <c r="I1868" i="11"/>
  <c r="U1868" i="11" s="1"/>
  <c r="K1868" i="11"/>
  <c r="V1868" i="11" s="1"/>
  <c r="O1868" i="11"/>
  <c r="W1868" i="11"/>
  <c r="Z1868" i="11"/>
  <c r="AA1868" i="11"/>
  <c r="E1870" i="11"/>
  <c r="F1870" i="11"/>
  <c r="I1870" i="11"/>
  <c r="U1870" i="11" s="1"/>
  <c r="K1870" i="11"/>
  <c r="V1870" i="11" s="1"/>
  <c r="O1870" i="11"/>
  <c r="W1870" i="11"/>
  <c r="Z1870" i="11"/>
  <c r="AA1870" i="11"/>
  <c r="Z1882" i="11"/>
  <c r="AA1882" i="11"/>
  <c r="Z1883" i="11"/>
  <c r="AA1883" i="11"/>
  <c r="E1885" i="11"/>
  <c r="F1885" i="11"/>
  <c r="I1885" i="11"/>
  <c r="K1885" i="11"/>
  <c r="O1885" i="11"/>
  <c r="U1885" i="11"/>
  <c r="W1885" i="11"/>
  <c r="X1885" i="11"/>
  <c r="Z1885" i="11"/>
  <c r="AA1885" i="11"/>
  <c r="E1886" i="11"/>
  <c r="F1886" i="11"/>
  <c r="I1886" i="11"/>
  <c r="K1886" i="11"/>
  <c r="O1886" i="11"/>
  <c r="U1886" i="11"/>
  <c r="W1886" i="11"/>
  <c r="X1886" i="11"/>
  <c r="Z1886" i="11"/>
  <c r="AA1886" i="11"/>
  <c r="E1887" i="11"/>
  <c r="F1887" i="11"/>
  <c r="I1887" i="11"/>
  <c r="K1887" i="11"/>
  <c r="O1887" i="11"/>
  <c r="U1887" i="11"/>
  <c r="W1887" i="11"/>
  <c r="X1887" i="11"/>
  <c r="Z1887" i="11"/>
  <c r="AA1887" i="11"/>
  <c r="E1888" i="11"/>
  <c r="F1888" i="11"/>
  <c r="I1888" i="11"/>
  <c r="K1888" i="11"/>
  <c r="O1888" i="11"/>
  <c r="U1888" i="11"/>
  <c r="W1888" i="11"/>
  <c r="X1888" i="11"/>
  <c r="Z1888" i="11"/>
  <c r="AA1888" i="11"/>
  <c r="E1890" i="11"/>
  <c r="F1890" i="11"/>
  <c r="I1890" i="11"/>
  <c r="K1890" i="11"/>
  <c r="O1890" i="11"/>
  <c r="U1890" i="11"/>
  <c r="W1890" i="11"/>
  <c r="X1890" i="11"/>
  <c r="Z1890" i="11"/>
  <c r="AA1890" i="11"/>
  <c r="Z1902" i="11"/>
  <c r="AA1902" i="11"/>
  <c r="Z1903" i="11"/>
  <c r="AA1903" i="11"/>
  <c r="E1905" i="11"/>
  <c r="F1905" i="11"/>
  <c r="I1905" i="11"/>
  <c r="K1905" i="11"/>
  <c r="O1905" i="11"/>
  <c r="U1905" i="11"/>
  <c r="W1905" i="11"/>
  <c r="X1905" i="11"/>
  <c r="Z1905" i="11"/>
  <c r="AA1905" i="11"/>
  <c r="E1906" i="11"/>
  <c r="F1906" i="11"/>
  <c r="I1906" i="11"/>
  <c r="K1906" i="11"/>
  <c r="O1906" i="11"/>
  <c r="U1906" i="11"/>
  <c r="W1906" i="11"/>
  <c r="X1906" i="11"/>
  <c r="Z1906" i="11"/>
  <c r="AA1906" i="11"/>
  <c r="E1907" i="11"/>
  <c r="F1907" i="11"/>
  <c r="I1907" i="11"/>
  <c r="K1907" i="11"/>
  <c r="O1907" i="11"/>
  <c r="U1907" i="11"/>
  <c r="W1907" i="11"/>
  <c r="X1907" i="11"/>
  <c r="Z1907" i="11"/>
  <c r="AA1907" i="11"/>
  <c r="E1908" i="11"/>
  <c r="F1908" i="11"/>
  <c r="I1908" i="11"/>
  <c r="K1908" i="11"/>
  <c r="O1908" i="11"/>
  <c r="U1908" i="11"/>
  <c r="W1908" i="11"/>
  <c r="X1908" i="11"/>
  <c r="Z1908" i="11"/>
  <c r="AA1908" i="11"/>
  <c r="E1913" i="11"/>
  <c r="F1913" i="11"/>
  <c r="I1913" i="11"/>
  <c r="K1913" i="11"/>
  <c r="O1913" i="11"/>
  <c r="U1913" i="11"/>
  <c r="W1913" i="11"/>
  <c r="X1913" i="11"/>
  <c r="Z1913" i="11"/>
  <c r="AA1913" i="11"/>
  <c r="Z1922" i="11"/>
  <c r="AA1922" i="11"/>
  <c r="Z1923" i="11"/>
  <c r="AA1923" i="11"/>
  <c r="E1925" i="11"/>
  <c r="F1925" i="11"/>
  <c r="I1925" i="11"/>
  <c r="U1925" i="11" s="1"/>
  <c r="K1925" i="11"/>
  <c r="V1925" i="11" s="1"/>
  <c r="O1925" i="11"/>
  <c r="W1925" i="11"/>
  <c r="Z1925" i="11"/>
  <c r="AA1925" i="11"/>
  <c r="E1926" i="11"/>
  <c r="F1926" i="11"/>
  <c r="I1926" i="11"/>
  <c r="U1926" i="11" s="1"/>
  <c r="K1926" i="11"/>
  <c r="V1926" i="11" s="1"/>
  <c r="O1926" i="11"/>
  <c r="W1926" i="11"/>
  <c r="Z1926" i="11"/>
  <c r="AA1926" i="11"/>
  <c r="E1927" i="11"/>
  <c r="F1927" i="11"/>
  <c r="I1927" i="11"/>
  <c r="U1927" i="11" s="1"/>
  <c r="K1927" i="11"/>
  <c r="V1927" i="11" s="1"/>
  <c r="O1927" i="11"/>
  <c r="W1927" i="11"/>
  <c r="Z1927" i="11"/>
  <c r="AA1927" i="11"/>
  <c r="E1928" i="11"/>
  <c r="F1928" i="11"/>
  <c r="I1928" i="11"/>
  <c r="U1928" i="11" s="1"/>
  <c r="K1928" i="11"/>
  <c r="V1928" i="11" s="1"/>
  <c r="O1928" i="11"/>
  <c r="W1928" i="11"/>
  <c r="Z1928" i="11"/>
  <c r="AA1928" i="11"/>
  <c r="E1930" i="11"/>
  <c r="F1930" i="11"/>
  <c r="I1930" i="11"/>
  <c r="K1930" i="11"/>
  <c r="V1930" i="11" s="1"/>
  <c r="O1930" i="11"/>
  <c r="W1930" i="11"/>
  <c r="Z1930" i="11"/>
  <c r="AA1930" i="11"/>
  <c r="Z1942" i="11"/>
  <c r="AA1942" i="11"/>
  <c r="Z1943" i="11"/>
  <c r="AA1943" i="11"/>
  <c r="E1945" i="11"/>
  <c r="F1945" i="11"/>
  <c r="I1945" i="11"/>
  <c r="K1945" i="11"/>
  <c r="O1945" i="11"/>
  <c r="U1945" i="11"/>
  <c r="W1945" i="11"/>
  <c r="X1945" i="11"/>
  <c r="Z1945" i="11"/>
  <c r="AA1945" i="11"/>
  <c r="E1946" i="11"/>
  <c r="F1946" i="11"/>
  <c r="I1946" i="11"/>
  <c r="K1946" i="11"/>
  <c r="O1946" i="11"/>
  <c r="U1946" i="11"/>
  <c r="W1946" i="11"/>
  <c r="X1946" i="11"/>
  <c r="Z1946" i="11"/>
  <c r="AA1946" i="11"/>
  <c r="E1947" i="11"/>
  <c r="F1947" i="11"/>
  <c r="I1947" i="11"/>
  <c r="K1947" i="11"/>
  <c r="O1947" i="11"/>
  <c r="U1947" i="11"/>
  <c r="W1947" i="11"/>
  <c r="X1947" i="11"/>
  <c r="Z1947" i="11"/>
  <c r="AA1947" i="11"/>
  <c r="E1948" i="11"/>
  <c r="F1948" i="11"/>
  <c r="I1948" i="11"/>
  <c r="K1948" i="11"/>
  <c r="O1948" i="11"/>
  <c r="U1948" i="11"/>
  <c r="W1948" i="11"/>
  <c r="X1948" i="11"/>
  <c r="Z1948" i="11"/>
  <c r="AA1948" i="11"/>
  <c r="E1950" i="11"/>
  <c r="F1950" i="11"/>
  <c r="I1950" i="11"/>
  <c r="K1950" i="11"/>
  <c r="O1950" i="11"/>
  <c r="U1950" i="11"/>
  <c r="W1950" i="11"/>
  <c r="X1950" i="11"/>
  <c r="Z1950" i="11"/>
  <c r="AA1950" i="11"/>
  <c r="Z1962" i="11"/>
  <c r="AA1962" i="11"/>
  <c r="Z1963" i="11"/>
  <c r="AA1963" i="11"/>
  <c r="E1964" i="11"/>
  <c r="F1964" i="11"/>
  <c r="I1964" i="11"/>
  <c r="O1964" i="11"/>
  <c r="U1964" i="11"/>
  <c r="W1964" i="11"/>
  <c r="X1964" i="11"/>
  <c r="Z1964" i="11"/>
  <c r="AA1964" i="11"/>
  <c r="Z1965" i="11"/>
  <c r="AA1965" i="11"/>
  <c r="Z1966" i="11"/>
  <c r="AA1966" i="11"/>
  <c r="E1968" i="11"/>
  <c r="F1968" i="11"/>
  <c r="I1968" i="11"/>
  <c r="K1968" i="11"/>
  <c r="O1968" i="11"/>
  <c r="U1968" i="11"/>
  <c r="W1968" i="11"/>
  <c r="X1968" i="11"/>
  <c r="Z1968" i="11"/>
  <c r="AA1968" i="11"/>
  <c r="E1969" i="11"/>
  <c r="F1969" i="11"/>
  <c r="I1969" i="11"/>
  <c r="K1969" i="11"/>
  <c r="O1969" i="11"/>
  <c r="U1969" i="11"/>
  <c r="W1969" i="11"/>
  <c r="X1969" i="11"/>
  <c r="Z1969" i="11"/>
  <c r="AA1969" i="11"/>
  <c r="E1970" i="11"/>
  <c r="F1970" i="11"/>
  <c r="I1970" i="11"/>
  <c r="K1970" i="11"/>
  <c r="O1970" i="11"/>
  <c r="U1970" i="11"/>
  <c r="W1970" i="11"/>
  <c r="X1970" i="11"/>
  <c r="Z1970" i="11"/>
  <c r="AA1970" i="11"/>
  <c r="E1971" i="11"/>
  <c r="F1971" i="11"/>
  <c r="I1971" i="11"/>
  <c r="K1971" i="11"/>
  <c r="O1971" i="11"/>
  <c r="U1971" i="11"/>
  <c r="W1971" i="11"/>
  <c r="X1971" i="11"/>
  <c r="Z1971" i="11"/>
  <c r="AA1971" i="11"/>
  <c r="E1973" i="11"/>
  <c r="F1973" i="11"/>
  <c r="I1973" i="11"/>
  <c r="K1973" i="11"/>
  <c r="O1973" i="11"/>
  <c r="U1973" i="11"/>
  <c r="W1973" i="11"/>
  <c r="X1973" i="11"/>
  <c r="Z1973" i="11"/>
  <c r="AA1973" i="11"/>
  <c r="Z1985" i="11"/>
  <c r="AA1985" i="11"/>
  <c r="Z1986" i="11"/>
  <c r="AA1986" i="11"/>
  <c r="E1988" i="11"/>
  <c r="F1988" i="11"/>
  <c r="I1988" i="11"/>
  <c r="U1988" i="11" s="1"/>
  <c r="K1988" i="11"/>
  <c r="V1988" i="11" s="1"/>
  <c r="O1988" i="11"/>
  <c r="W1988" i="11"/>
  <c r="Z1988" i="11"/>
  <c r="AA1988" i="11"/>
  <c r="E1989" i="11"/>
  <c r="F1989" i="11"/>
  <c r="I1989" i="11"/>
  <c r="U1989" i="11" s="1"/>
  <c r="K1989" i="11"/>
  <c r="V1989" i="11" s="1"/>
  <c r="O1989" i="11"/>
  <c r="W1989" i="11"/>
  <c r="Z1989" i="11"/>
  <c r="AA1989" i="11"/>
  <c r="E1990" i="11"/>
  <c r="F1990" i="11"/>
  <c r="I1990" i="11"/>
  <c r="U1990" i="11" s="1"/>
  <c r="K1990" i="11"/>
  <c r="V1990" i="11" s="1"/>
  <c r="O1990" i="11"/>
  <c r="W1990" i="11"/>
  <c r="Z1990" i="11"/>
  <c r="AA1990" i="11"/>
  <c r="E1991" i="11"/>
  <c r="F1991" i="11"/>
  <c r="I1991" i="11"/>
  <c r="U1991" i="11" s="1"/>
  <c r="K1991" i="11"/>
  <c r="V1991" i="11" s="1"/>
  <c r="O1991" i="11"/>
  <c r="W1991" i="11"/>
  <c r="Z1991" i="11"/>
  <c r="AA1991" i="11"/>
  <c r="E1993" i="11"/>
  <c r="F1993" i="11"/>
  <c r="I1993" i="11"/>
  <c r="U1993" i="11" s="1"/>
  <c r="K1993" i="11"/>
  <c r="V1993" i="11" s="1"/>
  <c r="O1993" i="11"/>
  <c r="W1993" i="11"/>
  <c r="Z1993" i="11"/>
  <c r="AA1993" i="11"/>
  <c r="I8" i="11"/>
  <c r="I11" i="9"/>
  <c r="I10" i="9"/>
  <c r="I9" i="9"/>
  <c r="I8" i="9"/>
  <c r="I7" i="9"/>
  <c r="I6" i="9"/>
  <c r="I5" i="9"/>
  <c r="I4" i="9"/>
  <c r="I3" i="9"/>
  <c r="W621" i="11"/>
  <c r="F621" i="11" s="1"/>
  <c r="W622" i="11"/>
  <c r="F622" i="11" s="1"/>
  <c r="W623" i="11"/>
  <c r="F623" i="11" s="1"/>
  <c r="W624" i="11"/>
  <c r="F624" i="11" s="1"/>
  <c r="W625" i="11"/>
  <c r="F625" i="11" s="1"/>
  <c r="W626" i="11"/>
  <c r="F626" i="11" s="1"/>
  <c r="W627" i="11"/>
  <c r="F627" i="11" s="1"/>
  <c r="W628" i="11"/>
  <c r="F628" i="11" s="1"/>
  <c r="W629" i="11"/>
  <c r="F629" i="11" s="1"/>
  <c r="W630" i="11"/>
  <c r="F630" i="11" s="1"/>
  <c r="W620" i="11"/>
  <c r="F620" i="11" s="1"/>
  <c r="W558" i="11"/>
  <c r="F558" i="11" s="1"/>
  <c r="W559" i="11"/>
  <c r="F559" i="11" s="1"/>
  <c r="W560" i="11"/>
  <c r="F560" i="11" s="1"/>
  <c r="W561" i="11"/>
  <c r="F561" i="11" s="1"/>
  <c r="W562" i="11"/>
  <c r="F562" i="11" s="1"/>
  <c r="W563" i="11"/>
  <c r="F563" i="11" s="1"/>
  <c r="W564" i="11"/>
  <c r="F564" i="11" s="1"/>
  <c r="W565" i="11"/>
  <c r="F565" i="11" s="1"/>
  <c r="W566" i="11"/>
  <c r="F566" i="11" s="1"/>
  <c r="W567" i="11"/>
  <c r="F567" i="11" s="1"/>
  <c r="W568" i="11"/>
  <c r="F568" i="11" s="1"/>
  <c r="W569" i="11"/>
  <c r="F569" i="11" s="1"/>
  <c r="W571" i="11"/>
  <c r="F571" i="11" s="1"/>
  <c r="W574" i="11"/>
  <c r="F574" i="11" s="1"/>
  <c r="W557" i="11"/>
  <c r="F557" i="11" s="1"/>
  <c r="W367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1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1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8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3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3" i="11"/>
  <c r="Z139" i="11"/>
  <c r="Z140" i="11"/>
  <c r="Z141" i="11"/>
  <c r="Z142" i="11"/>
  <c r="Z143" i="11"/>
  <c r="Z144" i="11"/>
  <c r="Z145" i="11"/>
  <c r="Z146" i="11"/>
  <c r="Z147" i="11"/>
  <c r="Z148" i="11"/>
  <c r="Z150" i="11"/>
  <c r="Z159" i="11"/>
  <c r="Z160" i="11"/>
  <c r="Z161" i="11"/>
  <c r="Z162" i="11"/>
  <c r="Z163" i="11"/>
  <c r="Z164" i="11"/>
  <c r="Z165" i="11"/>
  <c r="Z166" i="11"/>
  <c r="Z167" i="11"/>
  <c r="Z168" i="11"/>
  <c r="Z170" i="11"/>
  <c r="Z179" i="11"/>
  <c r="Z180" i="11"/>
  <c r="Z181" i="11"/>
  <c r="Z182" i="11"/>
  <c r="Z183" i="11"/>
  <c r="Z184" i="11"/>
  <c r="Z185" i="11"/>
  <c r="Z186" i="11"/>
  <c r="Z187" i="11"/>
  <c r="Z188" i="11"/>
  <c r="Z190" i="11"/>
  <c r="Z199" i="11"/>
  <c r="Z200" i="11"/>
  <c r="Z201" i="11"/>
  <c r="Z202" i="11"/>
  <c r="Z203" i="11"/>
  <c r="Z204" i="11"/>
  <c r="Z205" i="11"/>
  <c r="Z206" i="11"/>
  <c r="Z207" i="11"/>
  <c r="Z208" i="11"/>
  <c r="Z210" i="11"/>
  <c r="Z219" i="11"/>
  <c r="Z220" i="11"/>
  <c r="Z221" i="11"/>
  <c r="Z222" i="11"/>
  <c r="Z223" i="11"/>
  <c r="Z224" i="11"/>
  <c r="Z225" i="11"/>
  <c r="Z226" i="11"/>
  <c r="Z227" i="11"/>
  <c r="Z228" i="11"/>
  <c r="Z230" i="11"/>
  <c r="Z240" i="11"/>
  <c r="Z241" i="11"/>
  <c r="Z242" i="11"/>
  <c r="Z244" i="11"/>
  <c r="Z245" i="11"/>
  <c r="Z246" i="11"/>
  <c r="Z247" i="11"/>
  <c r="Z248" i="11"/>
  <c r="Z249" i="11"/>
  <c r="Z250" i="11"/>
  <c r="Z251" i="11"/>
  <c r="Z252" i="11"/>
  <c r="Z253" i="11"/>
  <c r="Z255" i="11"/>
  <c r="Z264" i="11"/>
  <c r="Z265" i="11"/>
  <c r="Z266" i="11"/>
  <c r="Z267" i="11"/>
  <c r="Z268" i="11"/>
  <c r="Z269" i="11"/>
  <c r="Z271" i="11"/>
  <c r="Z274" i="11"/>
  <c r="Z287" i="11"/>
  <c r="Z288" i="11"/>
  <c r="Z289" i="11"/>
  <c r="Z291" i="11"/>
  <c r="Z294" i="11"/>
  <c r="Z304" i="11"/>
  <c r="Z305" i="11"/>
  <c r="Z306" i="11"/>
  <c r="Z307" i="11"/>
  <c r="Z308" i="11"/>
  <c r="Z309" i="11"/>
  <c r="Z311" i="11"/>
  <c r="Z312" i="11"/>
  <c r="Z324" i="11"/>
  <c r="Z325" i="11"/>
  <c r="Z326" i="11"/>
  <c r="Z327" i="11"/>
  <c r="Z328" i="11"/>
  <c r="Z329" i="11"/>
  <c r="Z331" i="11"/>
  <c r="Z334" i="11"/>
  <c r="Z344" i="11"/>
  <c r="Z345" i="11"/>
  <c r="Z346" i="11"/>
  <c r="Z347" i="11"/>
  <c r="Z348" i="11"/>
  <c r="Z349" i="11"/>
  <c r="Z351" i="11"/>
  <c r="Z357" i="11"/>
  <c r="Z364" i="11"/>
  <c r="Z365" i="11"/>
  <c r="Z366" i="11"/>
  <c r="Z367" i="11"/>
  <c r="Z368" i="11"/>
  <c r="Z369" i="11"/>
  <c r="Z371" i="11"/>
  <c r="Z372" i="11"/>
  <c r="Z384" i="11"/>
  <c r="Z385" i="11"/>
  <c r="Z386" i="11"/>
  <c r="Z387" i="11"/>
  <c r="Z388" i="11"/>
  <c r="Z389" i="11"/>
  <c r="Z391" i="11"/>
  <c r="Z397" i="11"/>
  <c r="Z404" i="11"/>
  <c r="Z405" i="11"/>
  <c r="Z406" i="11"/>
  <c r="Z407" i="11"/>
  <c r="Z408" i="11"/>
  <c r="Z409" i="11"/>
  <c r="Z411" i="11"/>
  <c r="Z414" i="11"/>
  <c r="Z424" i="11"/>
  <c r="Z425" i="11"/>
  <c r="Z426" i="11"/>
  <c r="Z427" i="11"/>
  <c r="Z428" i="11"/>
  <c r="Z429" i="11"/>
  <c r="Z431" i="11"/>
  <c r="Z432" i="11"/>
  <c r="Z444" i="11"/>
  <c r="Z445" i="11"/>
  <c r="Z446" i="11"/>
  <c r="Z447" i="11"/>
  <c r="Z448" i="11"/>
  <c r="Z449" i="11"/>
  <c r="Z451" i="11"/>
  <c r="Z460" i="11"/>
  <c r="Z464" i="11"/>
  <c r="Z465" i="11"/>
  <c r="Z468" i="11"/>
  <c r="Z469" i="11"/>
  <c r="Z470" i="11"/>
  <c r="Z471" i="11"/>
  <c r="Z472" i="11"/>
  <c r="Z473" i="11"/>
  <c r="Z474" i="11"/>
  <c r="Z476" i="11"/>
  <c r="Z482" i="11"/>
  <c r="Z489" i="11"/>
  <c r="Z490" i="11"/>
  <c r="Z491" i="11"/>
  <c r="Z492" i="11"/>
  <c r="Z493" i="11"/>
  <c r="Z494" i="11"/>
  <c r="Z496" i="11"/>
  <c r="Z497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5" i="11"/>
  <c r="Z528" i="11"/>
  <c r="Z529" i="11"/>
  <c r="Z530" i="11"/>
  <c r="Z531" i="11"/>
  <c r="Z532" i="11"/>
  <c r="Z533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1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1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8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1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8" i="11"/>
  <c r="Z639" i="11"/>
  <c r="Z640" i="11"/>
  <c r="Z641" i="11"/>
  <c r="Z642" i="11"/>
  <c r="Z643" i="11"/>
  <c r="Z644" i="11"/>
  <c r="Z645" i="11"/>
  <c r="Z646" i="11"/>
  <c r="Z648" i="11"/>
  <c r="Z654" i="11"/>
  <c r="Z658" i="11"/>
  <c r="Z659" i="11"/>
  <c r="Z660" i="11"/>
  <c r="Z661" i="11"/>
  <c r="Z662" i="11"/>
  <c r="Z663" i="11"/>
  <c r="Z664" i="11"/>
  <c r="Z665" i="11"/>
  <c r="Z666" i="11"/>
  <c r="Z668" i="11"/>
  <c r="Z677" i="11"/>
  <c r="Z678" i="11"/>
  <c r="Z679" i="11"/>
  <c r="Z680" i="11"/>
  <c r="Z681" i="11"/>
  <c r="Z682" i="11"/>
  <c r="Z683" i="11"/>
  <c r="Z684" i="11"/>
  <c r="Z685" i="11"/>
  <c r="Z686" i="11"/>
  <c r="Z687" i="11"/>
  <c r="Z698" i="11"/>
  <c r="Z699" i="11"/>
  <c r="Z700" i="11"/>
  <c r="Z701" i="11"/>
  <c r="Z702" i="11"/>
  <c r="Z703" i="11"/>
  <c r="Z704" i="11"/>
  <c r="Z705" i="11"/>
  <c r="Z706" i="11"/>
  <c r="Z708" i="11"/>
  <c r="Z714" i="11"/>
  <c r="Z718" i="11"/>
  <c r="Z719" i="11"/>
  <c r="Z720" i="11"/>
  <c r="Z721" i="11"/>
  <c r="Z722" i="11"/>
  <c r="Z723" i="11"/>
  <c r="Z724" i="11"/>
  <c r="Z725" i="11"/>
  <c r="Z726" i="11"/>
  <c r="Z728" i="11"/>
  <c r="Z737" i="11"/>
  <c r="Z738" i="11"/>
  <c r="Z739" i="11"/>
  <c r="Z740" i="11"/>
  <c r="Z741" i="11"/>
  <c r="Z742" i="11"/>
  <c r="Z743" i="11"/>
  <c r="Z744" i="11"/>
  <c r="Z745" i="11"/>
  <c r="Z746" i="11"/>
  <c r="Z747" i="11"/>
  <c r="Z748" i="11"/>
  <c r="Z749" i="11"/>
  <c r="Z750" i="11"/>
  <c r="Z761" i="11"/>
  <c r="Z762" i="11"/>
  <c r="Z763" i="11"/>
  <c r="Z764" i="11"/>
  <c r="Z765" i="11"/>
  <c r="Z766" i="11"/>
  <c r="Z768" i="11"/>
  <c r="Z777" i="11"/>
  <c r="Z781" i="11"/>
  <c r="Z782" i="11"/>
  <c r="Z783" i="11"/>
  <c r="Z784" i="11"/>
  <c r="Z785" i="11"/>
  <c r="Z786" i="11"/>
  <c r="Z788" i="11"/>
  <c r="Z800" i="11"/>
  <c r="Z801" i="11"/>
  <c r="Z802" i="11"/>
  <c r="Z803" i="11"/>
  <c r="Z804" i="11"/>
  <c r="Z805" i="11"/>
  <c r="Z806" i="11"/>
  <c r="Z808" i="11"/>
  <c r="Z809" i="11"/>
  <c r="Z821" i="11"/>
  <c r="Z822" i="11"/>
  <c r="Z823" i="11"/>
  <c r="Z824" i="11"/>
  <c r="Z825" i="11"/>
  <c r="Z826" i="11"/>
  <c r="Z828" i="11"/>
  <c r="Z840" i="11"/>
  <c r="Z841" i="11"/>
  <c r="Z842" i="11"/>
  <c r="Z843" i="11"/>
  <c r="Z844" i="11"/>
  <c r="Z845" i="11"/>
  <c r="Z846" i="11"/>
  <c r="Z848" i="11"/>
  <c r="Z860" i="11"/>
  <c r="Z861" i="11"/>
  <c r="Z862" i="11"/>
  <c r="Z863" i="11"/>
  <c r="Z864" i="11"/>
  <c r="Z865" i="11"/>
  <c r="Z866" i="11"/>
  <c r="Z868" i="11"/>
  <c r="Z869" i="11"/>
  <c r="Z881" i="11"/>
  <c r="Z882" i="11"/>
  <c r="Z883" i="11"/>
  <c r="Z884" i="11"/>
  <c r="Z885" i="11"/>
  <c r="Z886" i="11"/>
  <c r="Z888" i="11"/>
  <c r="Z900" i="11"/>
  <c r="Z901" i="11"/>
  <c r="Z902" i="11"/>
  <c r="Z903" i="11"/>
  <c r="Z904" i="11"/>
  <c r="Z905" i="11"/>
  <c r="Z906" i="11"/>
  <c r="Z908" i="11"/>
  <c r="Z920" i="11"/>
  <c r="Z921" i="11"/>
  <c r="Z922" i="11"/>
  <c r="Z923" i="11"/>
  <c r="Z924" i="11"/>
  <c r="Z925" i="11"/>
  <c r="Z926" i="11"/>
  <c r="Z928" i="11"/>
  <c r="Z929" i="11"/>
  <c r="Z941" i="11"/>
  <c r="Z942" i="11"/>
  <c r="Z943" i="11"/>
  <c r="Z944" i="11"/>
  <c r="Z945" i="11"/>
  <c r="Z946" i="11"/>
  <c r="Z948" i="11"/>
  <c r="Z960" i="11"/>
  <c r="Z961" i="11"/>
  <c r="Z962" i="11"/>
  <c r="Z963" i="11"/>
  <c r="Z964" i="11"/>
  <c r="Z965" i="11"/>
  <c r="Z966" i="11"/>
  <c r="Z967" i="11"/>
  <c r="Z968" i="11"/>
  <c r="Z969" i="11"/>
  <c r="Z971" i="11"/>
  <c r="Z983" i="11"/>
  <c r="Z984" i="11"/>
  <c r="Z985" i="11"/>
  <c r="Z986" i="11"/>
  <c r="Z987" i="11"/>
  <c r="Z988" i="11"/>
  <c r="Z990" i="11"/>
  <c r="Z991" i="11"/>
  <c r="Z992" i="11"/>
  <c r="Z8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5" i="11"/>
  <c r="AA528" i="11"/>
  <c r="AA530" i="11"/>
  <c r="AA531" i="11"/>
  <c r="AA532" i="11"/>
  <c r="AA533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1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1" i="11"/>
  <c r="AA574" i="11"/>
  <c r="AA575" i="11"/>
  <c r="AA576" i="11"/>
  <c r="AA577" i="11"/>
  <c r="AA578" i="11"/>
  <c r="AA579" i="11"/>
  <c r="AA580" i="11"/>
  <c r="AA581" i="11"/>
  <c r="AA582" i="11"/>
  <c r="AA583" i="11"/>
  <c r="AA584" i="11"/>
  <c r="AA585" i="11"/>
  <c r="AA586" i="11"/>
  <c r="AA588" i="11"/>
  <c r="AA594" i="11"/>
  <c r="AA595" i="11"/>
  <c r="AA596" i="11"/>
  <c r="AA597" i="11"/>
  <c r="AA598" i="11"/>
  <c r="AA599" i="11"/>
  <c r="AA600" i="11"/>
  <c r="AA601" i="11"/>
  <c r="AA602" i="11"/>
  <c r="AA603" i="11"/>
  <c r="AA604" i="11"/>
  <c r="AA605" i="11"/>
  <c r="AA606" i="11"/>
  <c r="AA607" i="11"/>
  <c r="AA608" i="11"/>
  <c r="AA609" i="11"/>
  <c r="AA611" i="11"/>
  <c r="AA617" i="11"/>
  <c r="AA618" i="11"/>
  <c r="AA619" i="11"/>
  <c r="AA620" i="11"/>
  <c r="AA621" i="11"/>
  <c r="AA622" i="11"/>
  <c r="AA623" i="11"/>
  <c r="AA624" i="11"/>
  <c r="AA625" i="11"/>
  <c r="AA626" i="11"/>
  <c r="AA627" i="11"/>
  <c r="AA628" i="11"/>
  <c r="AA629" i="11"/>
  <c r="AA630" i="11"/>
  <c r="AA638" i="11"/>
  <c r="AA639" i="11"/>
  <c r="AA640" i="11"/>
  <c r="AA641" i="11"/>
  <c r="AA642" i="11"/>
  <c r="AA643" i="11"/>
  <c r="AA644" i="11"/>
  <c r="AA645" i="11"/>
  <c r="AA646" i="11"/>
  <c r="AA648" i="11"/>
  <c r="AA654" i="11"/>
  <c r="AA658" i="11"/>
  <c r="AA659" i="11"/>
  <c r="AA660" i="11"/>
  <c r="AA661" i="11"/>
  <c r="AA662" i="11"/>
  <c r="AA663" i="11"/>
  <c r="AA664" i="11"/>
  <c r="AA665" i="11"/>
  <c r="AA666" i="11"/>
  <c r="AA668" i="11"/>
  <c r="AA677" i="11"/>
  <c r="AA678" i="11"/>
  <c r="AA679" i="11"/>
  <c r="AA680" i="11"/>
  <c r="AA681" i="11"/>
  <c r="AA682" i="11"/>
  <c r="AA683" i="11"/>
  <c r="AA684" i="11"/>
  <c r="AA685" i="11"/>
  <c r="AA686" i="11"/>
  <c r="AA687" i="11"/>
  <c r="AA698" i="11"/>
  <c r="AA699" i="11"/>
  <c r="AA700" i="11"/>
  <c r="AA701" i="11"/>
  <c r="AA702" i="11"/>
  <c r="AA703" i="11"/>
  <c r="AA704" i="11"/>
  <c r="AA705" i="11"/>
  <c r="AA706" i="11"/>
  <c r="AA708" i="11"/>
  <c r="AA714" i="11"/>
  <c r="AA718" i="11"/>
  <c r="AA719" i="11"/>
  <c r="AA720" i="11"/>
  <c r="AA721" i="11"/>
  <c r="AA722" i="11"/>
  <c r="AA723" i="11"/>
  <c r="AA724" i="11"/>
  <c r="AA725" i="11"/>
  <c r="AA726" i="11"/>
  <c r="AA728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61" i="11"/>
  <c r="AA762" i="11"/>
  <c r="AA763" i="11"/>
  <c r="AA764" i="11"/>
  <c r="AA765" i="11"/>
  <c r="AA766" i="11"/>
  <c r="AA768" i="11"/>
  <c r="AA777" i="11"/>
  <c r="AA781" i="11"/>
  <c r="AA782" i="11"/>
  <c r="AA783" i="11"/>
  <c r="AA784" i="11"/>
  <c r="AA785" i="11"/>
  <c r="AA786" i="11"/>
  <c r="AA788" i="11"/>
  <c r="AA800" i="11"/>
  <c r="AA801" i="11"/>
  <c r="AA802" i="11"/>
  <c r="AA803" i="11"/>
  <c r="AA804" i="11"/>
  <c r="AA805" i="11"/>
  <c r="AA806" i="11"/>
  <c r="AA808" i="11"/>
  <c r="AA809" i="11"/>
  <c r="AA821" i="11"/>
  <c r="AA822" i="11"/>
  <c r="AA823" i="11"/>
  <c r="AA824" i="11"/>
  <c r="AA825" i="11"/>
  <c r="AA826" i="11"/>
  <c r="AA828" i="11"/>
  <c r="AA840" i="11"/>
  <c r="AA841" i="11"/>
  <c r="AA842" i="11"/>
  <c r="AA843" i="11"/>
  <c r="AA844" i="11"/>
  <c r="AA845" i="11"/>
  <c r="AA846" i="11"/>
  <c r="AA848" i="11"/>
  <c r="AA860" i="11"/>
  <c r="AA861" i="11"/>
  <c r="AA862" i="11"/>
  <c r="AA863" i="11"/>
  <c r="AA864" i="11"/>
  <c r="AA865" i="11"/>
  <c r="AA866" i="11"/>
  <c r="AA868" i="11"/>
  <c r="AA869" i="11"/>
  <c r="AA881" i="11"/>
  <c r="AA882" i="11"/>
  <c r="AA883" i="11"/>
  <c r="AA884" i="11"/>
  <c r="AA885" i="11"/>
  <c r="AA886" i="11"/>
  <c r="AA888" i="11"/>
  <c r="AA900" i="11"/>
  <c r="AA901" i="11"/>
  <c r="AA902" i="11"/>
  <c r="AA903" i="11"/>
  <c r="AA904" i="11"/>
  <c r="AA905" i="11"/>
  <c r="AA906" i="11"/>
  <c r="AA908" i="11"/>
  <c r="AA920" i="11"/>
  <c r="AA921" i="11"/>
  <c r="AA922" i="11"/>
  <c r="AA923" i="11"/>
  <c r="AA924" i="11"/>
  <c r="AA925" i="11"/>
  <c r="AA926" i="11"/>
  <c r="AA928" i="11"/>
  <c r="AA929" i="11"/>
  <c r="AA941" i="11"/>
  <c r="AA942" i="11"/>
  <c r="AA943" i="11"/>
  <c r="AA944" i="11"/>
  <c r="AA945" i="11"/>
  <c r="AA946" i="11"/>
  <c r="AA948" i="11"/>
  <c r="AA960" i="11"/>
  <c r="AA961" i="11"/>
  <c r="AA962" i="11"/>
  <c r="AA963" i="11"/>
  <c r="AA964" i="11"/>
  <c r="AA965" i="11"/>
  <c r="AA966" i="11"/>
  <c r="AA967" i="11"/>
  <c r="AA968" i="11"/>
  <c r="AA969" i="11"/>
  <c r="AA971" i="11"/>
  <c r="AA983" i="11"/>
  <c r="AA984" i="11"/>
  <c r="AA985" i="11"/>
  <c r="AA986" i="11"/>
  <c r="AA987" i="11"/>
  <c r="AA988" i="11"/>
  <c r="AA990" i="11"/>
  <c r="AA991" i="11"/>
  <c r="AA992" i="11"/>
  <c r="AA529" i="11"/>
  <c r="U640" i="11"/>
  <c r="U641" i="11"/>
  <c r="U642" i="11"/>
  <c r="U643" i="11"/>
  <c r="U644" i="11"/>
  <c r="U645" i="11"/>
  <c r="U646" i="11"/>
  <c r="U648" i="11"/>
  <c r="U654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5" i="11"/>
  <c r="U528" i="11"/>
  <c r="U531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1" i="11"/>
  <c r="U554" i="11"/>
  <c r="U577" i="11"/>
  <c r="U578" i="11"/>
  <c r="U579" i="11"/>
  <c r="U580" i="11"/>
  <c r="U581" i="11"/>
  <c r="U582" i="11"/>
  <c r="U583" i="11"/>
  <c r="U584" i="11"/>
  <c r="U585" i="11"/>
  <c r="U586" i="11"/>
  <c r="U588" i="11"/>
  <c r="U597" i="11"/>
  <c r="U600" i="11"/>
  <c r="U601" i="11"/>
  <c r="U602" i="11"/>
  <c r="U603" i="11"/>
  <c r="U604" i="11"/>
  <c r="U605" i="11"/>
  <c r="U606" i="11"/>
  <c r="U607" i="11"/>
  <c r="U608" i="11"/>
  <c r="U609" i="11"/>
  <c r="U611" i="11"/>
  <c r="U617" i="11"/>
  <c r="U511" i="11"/>
  <c r="E992" i="11"/>
  <c r="E991" i="11"/>
  <c r="E990" i="11"/>
  <c r="E988" i="11"/>
  <c r="E987" i="11"/>
  <c r="E986" i="11"/>
  <c r="E983" i="11"/>
  <c r="E971" i="11"/>
  <c r="E969" i="11"/>
  <c r="E968" i="11"/>
  <c r="E967" i="11"/>
  <c r="E966" i="11"/>
  <c r="E963" i="11"/>
  <c r="E960" i="11"/>
  <c r="E948" i="11"/>
  <c r="E946" i="11"/>
  <c r="E945" i="11"/>
  <c r="E944" i="11"/>
  <c r="E943" i="11"/>
  <c r="E929" i="11"/>
  <c r="E928" i="11"/>
  <c r="E926" i="11"/>
  <c r="E925" i="11"/>
  <c r="E924" i="11"/>
  <c r="E923" i="11"/>
  <c r="E920" i="11"/>
  <c r="E908" i="11"/>
  <c r="E906" i="11"/>
  <c r="E905" i="11"/>
  <c r="E904" i="11"/>
  <c r="E903" i="11"/>
  <c r="E900" i="11"/>
  <c r="E888" i="11"/>
  <c r="E886" i="11"/>
  <c r="E885" i="11"/>
  <c r="E884" i="11"/>
  <c r="E883" i="11"/>
  <c r="E869" i="11"/>
  <c r="E868" i="11"/>
  <c r="E866" i="11"/>
  <c r="E865" i="11"/>
  <c r="E864" i="11"/>
  <c r="E863" i="11"/>
  <c r="E860" i="11"/>
  <c r="E848" i="11"/>
  <c r="E846" i="11"/>
  <c r="E845" i="11"/>
  <c r="E844" i="11"/>
  <c r="E843" i="11"/>
  <c r="E840" i="11"/>
  <c r="E828" i="11"/>
  <c r="E826" i="11"/>
  <c r="E825" i="11"/>
  <c r="E824" i="11"/>
  <c r="E823" i="11"/>
  <c r="E809" i="11"/>
  <c r="E808" i="11"/>
  <c r="E806" i="11"/>
  <c r="E805" i="11"/>
  <c r="E804" i="11"/>
  <c r="E803" i="11"/>
  <c r="E800" i="11"/>
  <c r="E788" i="11"/>
  <c r="E786" i="11"/>
  <c r="E785" i="11"/>
  <c r="E784" i="11"/>
  <c r="E783" i="11"/>
  <c r="E777" i="11"/>
  <c r="E768" i="11"/>
  <c r="E766" i="11"/>
  <c r="E765" i="11"/>
  <c r="E764" i="11"/>
  <c r="E763" i="11"/>
  <c r="E750" i="11"/>
  <c r="E749" i="11"/>
  <c r="E748" i="11"/>
  <c r="E747" i="11"/>
  <c r="E746" i="11"/>
  <c r="E745" i="11"/>
  <c r="E744" i="11"/>
  <c r="E743" i="11"/>
  <c r="E740" i="11"/>
  <c r="E737" i="11"/>
  <c r="E728" i="11"/>
  <c r="E726" i="11"/>
  <c r="E725" i="11"/>
  <c r="E724" i="11"/>
  <c r="E723" i="11"/>
  <c r="E722" i="11"/>
  <c r="E721" i="11"/>
  <c r="E720" i="11"/>
  <c r="E714" i="11"/>
  <c r="E708" i="11"/>
  <c r="E706" i="11"/>
  <c r="E705" i="11"/>
  <c r="E704" i="11"/>
  <c r="E703" i="11"/>
  <c r="E702" i="11"/>
  <c r="E701" i="11"/>
  <c r="E700" i="11"/>
  <c r="E687" i="11"/>
  <c r="E686" i="11"/>
  <c r="E685" i="11"/>
  <c r="E684" i="11"/>
  <c r="E683" i="11"/>
  <c r="E682" i="11"/>
  <c r="E681" i="11"/>
  <c r="E680" i="11"/>
  <c r="E677" i="11"/>
  <c r="E668" i="11"/>
  <c r="E666" i="11"/>
  <c r="E665" i="11"/>
  <c r="E664" i="11"/>
  <c r="E663" i="11"/>
  <c r="E662" i="11"/>
  <c r="E661" i="11"/>
  <c r="E660" i="11"/>
  <c r="W654" i="11"/>
  <c r="E654" i="11"/>
  <c r="W648" i="11"/>
  <c r="E648" i="11"/>
  <c r="W646" i="11"/>
  <c r="E646" i="11"/>
  <c r="W645" i="11"/>
  <c r="E645" i="11"/>
  <c r="W644" i="11"/>
  <c r="E644" i="11"/>
  <c r="W643" i="11"/>
  <c r="E643" i="11"/>
  <c r="W642" i="11"/>
  <c r="E642" i="11"/>
  <c r="W641" i="11"/>
  <c r="E641" i="11"/>
  <c r="W640" i="11"/>
  <c r="E640" i="11"/>
  <c r="E630" i="11"/>
  <c r="E629" i="11"/>
  <c r="E628" i="11"/>
  <c r="E627" i="11"/>
  <c r="E626" i="11"/>
  <c r="E625" i="11"/>
  <c r="E624" i="11"/>
  <c r="E623" i="11"/>
  <c r="E622" i="11"/>
  <c r="E621" i="11"/>
  <c r="E620" i="11"/>
  <c r="W617" i="11"/>
  <c r="E617" i="11"/>
  <c r="W611" i="11"/>
  <c r="E611" i="11"/>
  <c r="W609" i="11"/>
  <c r="E609" i="11"/>
  <c r="W608" i="11"/>
  <c r="E608" i="11"/>
  <c r="W607" i="11"/>
  <c r="E607" i="11"/>
  <c r="W606" i="11"/>
  <c r="E606" i="11"/>
  <c r="W605" i="11"/>
  <c r="E605" i="11"/>
  <c r="W604" i="11"/>
  <c r="E604" i="11"/>
  <c r="W603" i="11"/>
  <c r="E603" i="11"/>
  <c r="W602" i="11"/>
  <c r="E602" i="11"/>
  <c r="W601" i="11"/>
  <c r="E601" i="11"/>
  <c r="W600" i="11"/>
  <c r="E600" i="11"/>
  <c r="W597" i="11"/>
  <c r="E597" i="11"/>
  <c r="W594" i="11"/>
  <c r="E594" i="11"/>
  <c r="W588" i="11"/>
  <c r="E588" i="11"/>
  <c r="W586" i="11"/>
  <c r="E586" i="11"/>
  <c r="W585" i="11"/>
  <c r="E585" i="11"/>
  <c r="W584" i="11"/>
  <c r="E584" i="11"/>
  <c r="W583" i="11"/>
  <c r="E583" i="11"/>
  <c r="W582" i="11"/>
  <c r="E582" i="11"/>
  <c r="W581" i="11"/>
  <c r="E581" i="11"/>
  <c r="W580" i="11"/>
  <c r="E580" i="11"/>
  <c r="W579" i="11"/>
  <c r="E579" i="11"/>
  <c r="W578" i="11"/>
  <c r="E578" i="11"/>
  <c r="W577" i="11"/>
  <c r="E577" i="11"/>
  <c r="E574" i="11"/>
  <c r="E571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W554" i="11"/>
  <c r="E554" i="11"/>
  <c r="W551" i="11"/>
  <c r="E551" i="11"/>
  <c r="W549" i="11"/>
  <c r="E549" i="11"/>
  <c r="W548" i="11"/>
  <c r="E548" i="11"/>
  <c r="W547" i="11"/>
  <c r="E547" i="11"/>
  <c r="W546" i="11"/>
  <c r="E546" i="11"/>
  <c r="W545" i="11"/>
  <c r="E545" i="11"/>
  <c r="W544" i="11"/>
  <c r="E544" i="11"/>
  <c r="W543" i="11"/>
  <c r="E543" i="11"/>
  <c r="W542" i="11"/>
  <c r="E542" i="11"/>
  <c r="W541" i="11"/>
  <c r="E541" i="11"/>
  <c r="W540" i="11"/>
  <c r="E540" i="11"/>
  <c r="W539" i="11"/>
  <c r="E539" i="11"/>
  <c r="W538" i="11"/>
  <c r="E538" i="11"/>
  <c r="W537" i="11"/>
  <c r="E537" i="11"/>
  <c r="W531" i="11"/>
  <c r="E528" i="11"/>
  <c r="E525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W528" i="11"/>
  <c r="W525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F700" i="11"/>
  <c r="I700" i="11"/>
  <c r="K700" i="11"/>
  <c r="O700" i="11"/>
  <c r="U700" i="11"/>
  <c r="W700" i="11"/>
  <c r="X700" i="11"/>
  <c r="F701" i="11"/>
  <c r="I701" i="11"/>
  <c r="K701" i="11"/>
  <c r="O701" i="11"/>
  <c r="U701" i="11"/>
  <c r="W701" i="11"/>
  <c r="X701" i="11"/>
  <c r="F702" i="11"/>
  <c r="I702" i="11"/>
  <c r="K702" i="11"/>
  <c r="O702" i="11"/>
  <c r="U702" i="11"/>
  <c r="W702" i="11"/>
  <c r="X702" i="11"/>
  <c r="F703" i="11"/>
  <c r="I703" i="11"/>
  <c r="K703" i="11"/>
  <c r="O703" i="11"/>
  <c r="U703" i="11"/>
  <c r="W703" i="11"/>
  <c r="X703" i="11"/>
  <c r="F704" i="11"/>
  <c r="I704" i="11"/>
  <c r="K704" i="11"/>
  <c r="O704" i="11"/>
  <c r="U704" i="11"/>
  <c r="W704" i="11"/>
  <c r="X704" i="11"/>
  <c r="F705" i="11"/>
  <c r="I705" i="11"/>
  <c r="K705" i="11"/>
  <c r="O705" i="11"/>
  <c r="U705" i="11"/>
  <c r="W705" i="11"/>
  <c r="X705" i="11"/>
  <c r="F706" i="11"/>
  <c r="I706" i="11"/>
  <c r="K706" i="11"/>
  <c r="O706" i="11"/>
  <c r="U706" i="11"/>
  <c r="W706" i="11"/>
  <c r="X706" i="11"/>
  <c r="F708" i="11"/>
  <c r="I708" i="11"/>
  <c r="K708" i="11"/>
  <c r="O708" i="11"/>
  <c r="W708" i="11"/>
  <c r="X708" i="11"/>
  <c r="F714" i="11"/>
  <c r="I714" i="11"/>
  <c r="K714" i="11"/>
  <c r="O714" i="11"/>
  <c r="W714" i="11"/>
  <c r="X714" i="11"/>
  <c r="F720" i="11"/>
  <c r="I720" i="11"/>
  <c r="K720" i="11"/>
  <c r="O720" i="11"/>
  <c r="U720" i="11"/>
  <c r="W720" i="11"/>
  <c r="X720" i="11"/>
  <c r="F721" i="11"/>
  <c r="I721" i="11"/>
  <c r="K721" i="11"/>
  <c r="O721" i="11"/>
  <c r="U721" i="11"/>
  <c r="W721" i="11"/>
  <c r="X721" i="11"/>
  <c r="F722" i="11"/>
  <c r="I722" i="11"/>
  <c r="K722" i="11"/>
  <c r="O722" i="11"/>
  <c r="U722" i="11"/>
  <c r="W722" i="11"/>
  <c r="X722" i="11"/>
  <c r="F723" i="11"/>
  <c r="I723" i="11"/>
  <c r="K723" i="11"/>
  <c r="O723" i="11"/>
  <c r="U723" i="11"/>
  <c r="W723" i="11"/>
  <c r="X723" i="11"/>
  <c r="F724" i="11"/>
  <c r="I724" i="11"/>
  <c r="K724" i="11"/>
  <c r="O724" i="11"/>
  <c r="U724" i="11"/>
  <c r="W724" i="11"/>
  <c r="X724" i="11"/>
  <c r="F725" i="11"/>
  <c r="I725" i="11"/>
  <c r="K725" i="11"/>
  <c r="O725" i="11"/>
  <c r="U725" i="11"/>
  <c r="W725" i="11"/>
  <c r="X725" i="11"/>
  <c r="F726" i="11"/>
  <c r="I726" i="11"/>
  <c r="K726" i="11"/>
  <c r="O726" i="11"/>
  <c r="U726" i="11"/>
  <c r="W726" i="11"/>
  <c r="X726" i="11"/>
  <c r="F728" i="11"/>
  <c r="I728" i="11"/>
  <c r="K728" i="11"/>
  <c r="O728" i="11"/>
  <c r="U728" i="11"/>
  <c r="W728" i="11"/>
  <c r="X728" i="11"/>
  <c r="F737" i="11"/>
  <c r="I737" i="11"/>
  <c r="K737" i="11"/>
  <c r="O737" i="11"/>
  <c r="W737" i="11"/>
  <c r="X737" i="11"/>
  <c r="F740" i="11"/>
  <c r="I740" i="11"/>
  <c r="O740" i="11"/>
  <c r="U740" i="11"/>
  <c r="W740" i="11"/>
  <c r="X740" i="11"/>
  <c r="F743" i="11"/>
  <c r="I743" i="11"/>
  <c r="U743" i="11" s="1"/>
  <c r="K743" i="11"/>
  <c r="V743" i="11" s="1"/>
  <c r="O743" i="11"/>
  <c r="W743" i="11"/>
  <c r="F744" i="11"/>
  <c r="I744" i="11"/>
  <c r="U744" i="11" s="1"/>
  <c r="K744" i="11"/>
  <c r="V744" i="11" s="1"/>
  <c r="O744" i="11"/>
  <c r="W744" i="11"/>
  <c r="F745" i="11"/>
  <c r="I745" i="11"/>
  <c r="K745" i="11"/>
  <c r="V745" i="11" s="1"/>
  <c r="O745" i="11"/>
  <c r="W745" i="11"/>
  <c r="F746" i="11"/>
  <c r="I746" i="11"/>
  <c r="U746" i="11" s="1"/>
  <c r="K746" i="11"/>
  <c r="V746" i="11" s="1"/>
  <c r="O746" i="11"/>
  <c r="W746" i="11"/>
  <c r="F747" i="11"/>
  <c r="I747" i="11"/>
  <c r="U747" i="11" s="1"/>
  <c r="K747" i="11"/>
  <c r="V747" i="11" s="1"/>
  <c r="O747" i="11"/>
  <c r="W747" i="11"/>
  <c r="F748" i="11"/>
  <c r="I748" i="11"/>
  <c r="U748" i="11" s="1"/>
  <c r="K748" i="11"/>
  <c r="V748" i="11" s="1"/>
  <c r="O748" i="11"/>
  <c r="W748" i="11"/>
  <c r="F749" i="11"/>
  <c r="I749" i="11"/>
  <c r="K749" i="11"/>
  <c r="O749" i="11"/>
  <c r="W749" i="11"/>
  <c r="F750" i="11"/>
  <c r="I750" i="11"/>
  <c r="U750" i="11" s="1"/>
  <c r="K750" i="11"/>
  <c r="V750" i="11" s="1"/>
  <c r="O750" i="11"/>
  <c r="W750" i="11"/>
  <c r="F763" i="11"/>
  <c r="I763" i="11"/>
  <c r="K763" i="11"/>
  <c r="O763" i="11"/>
  <c r="U763" i="11"/>
  <c r="W763" i="11"/>
  <c r="X763" i="11"/>
  <c r="F764" i="11"/>
  <c r="I764" i="11"/>
  <c r="K764" i="11"/>
  <c r="O764" i="11"/>
  <c r="U764" i="11"/>
  <c r="W764" i="11"/>
  <c r="X764" i="11"/>
  <c r="F765" i="11"/>
  <c r="I765" i="11"/>
  <c r="K765" i="11"/>
  <c r="O765" i="11"/>
  <c r="U765" i="11"/>
  <c r="W765" i="11"/>
  <c r="X765" i="11"/>
  <c r="F766" i="11"/>
  <c r="I766" i="11"/>
  <c r="K766" i="11"/>
  <c r="O766" i="11"/>
  <c r="U766" i="11"/>
  <c r="W766" i="11"/>
  <c r="X766" i="11"/>
  <c r="F768" i="11"/>
  <c r="I768" i="11"/>
  <c r="K768" i="11"/>
  <c r="O768" i="11"/>
  <c r="W768" i="11"/>
  <c r="X768" i="11"/>
  <c r="F777" i="11"/>
  <c r="I777" i="11"/>
  <c r="K777" i="11"/>
  <c r="O777" i="11"/>
  <c r="U777" i="11"/>
  <c r="W777" i="11"/>
  <c r="X777" i="11"/>
  <c r="F783" i="11"/>
  <c r="I783" i="11"/>
  <c r="K783" i="11"/>
  <c r="O783" i="11"/>
  <c r="U783" i="11"/>
  <c r="W783" i="11"/>
  <c r="X783" i="11"/>
  <c r="F784" i="11"/>
  <c r="I784" i="11"/>
  <c r="K784" i="11"/>
  <c r="O784" i="11"/>
  <c r="U784" i="11"/>
  <c r="W784" i="11"/>
  <c r="X784" i="11"/>
  <c r="F785" i="11"/>
  <c r="I785" i="11"/>
  <c r="K785" i="11"/>
  <c r="O785" i="11"/>
  <c r="U785" i="11"/>
  <c r="W785" i="11"/>
  <c r="X785" i="11"/>
  <c r="F786" i="11"/>
  <c r="I786" i="11"/>
  <c r="K786" i="11"/>
  <c r="O786" i="11"/>
  <c r="U786" i="11"/>
  <c r="W786" i="11"/>
  <c r="X786" i="11"/>
  <c r="F788" i="11"/>
  <c r="I788" i="11"/>
  <c r="K788" i="11"/>
  <c r="O788" i="11"/>
  <c r="U788" i="11"/>
  <c r="W788" i="11"/>
  <c r="X788" i="11"/>
  <c r="F800" i="11"/>
  <c r="I800" i="11"/>
  <c r="K800" i="11"/>
  <c r="O800" i="11"/>
  <c r="U800" i="11"/>
  <c r="W800" i="11"/>
  <c r="X800" i="11"/>
  <c r="F803" i="11"/>
  <c r="I803" i="11"/>
  <c r="U803" i="11" s="1"/>
  <c r="K803" i="11"/>
  <c r="V803" i="11" s="1"/>
  <c r="O803" i="11"/>
  <c r="W803" i="11"/>
  <c r="F804" i="11"/>
  <c r="I804" i="11"/>
  <c r="U804" i="11" s="1"/>
  <c r="K804" i="11"/>
  <c r="V804" i="11" s="1"/>
  <c r="O804" i="11"/>
  <c r="W804" i="11"/>
  <c r="F805" i="11"/>
  <c r="I805" i="11"/>
  <c r="U805" i="11" s="1"/>
  <c r="K805" i="11"/>
  <c r="V805" i="11" s="1"/>
  <c r="O805" i="11"/>
  <c r="W805" i="11"/>
  <c r="F806" i="11"/>
  <c r="I806" i="11"/>
  <c r="U806" i="11" s="1"/>
  <c r="K806" i="11"/>
  <c r="V806" i="11" s="1"/>
  <c r="O806" i="11"/>
  <c r="W806" i="11"/>
  <c r="F808" i="11"/>
  <c r="I808" i="11"/>
  <c r="U808" i="11" s="1"/>
  <c r="K808" i="11"/>
  <c r="V808" i="11" s="1"/>
  <c r="O808" i="11"/>
  <c r="W808" i="11"/>
  <c r="F809" i="11"/>
  <c r="I809" i="11"/>
  <c r="U809" i="11" s="1"/>
  <c r="K809" i="11"/>
  <c r="V809" i="11" s="1"/>
  <c r="O809" i="11"/>
  <c r="W809" i="11"/>
  <c r="F823" i="11"/>
  <c r="I823" i="11"/>
  <c r="K823" i="11"/>
  <c r="O823" i="11"/>
  <c r="U823" i="11"/>
  <c r="W823" i="11"/>
  <c r="X823" i="11"/>
  <c r="F824" i="11"/>
  <c r="I824" i="11"/>
  <c r="K824" i="11"/>
  <c r="O824" i="11"/>
  <c r="U824" i="11"/>
  <c r="W824" i="11"/>
  <c r="X824" i="11"/>
  <c r="F825" i="11"/>
  <c r="I825" i="11"/>
  <c r="K825" i="11"/>
  <c r="O825" i="11"/>
  <c r="U825" i="11"/>
  <c r="W825" i="11"/>
  <c r="X825" i="11"/>
  <c r="F826" i="11"/>
  <c r="I826" i="11"/>
  <c r="K826" i="11"/>
  <c r="O826" i="11"/>
  <c r="U826" i="11"/>
  <c r="W826" i="11"/>
  <c r="X826" i="11"/>
  <c r="F828" i="11"/>
  <c r="I828" i="11"/>
  <c r="K828" i="11"/>
  <c r="O828" i="11"/>
  <c r="U828" i="11"/>
  <c r="W828" i="11"/>
  <c r="X828" i="11"/>
  <c r="F840" i="11"/>
  <c r="I840" i="11"/>
  <c r="K840" i="11"/>
  <c r="O840" i="11"/>
  <c r="U840" i="11"/>
  <c r="W840" i="11"/>
  <c r="X840" i="11"/>
  <c r="F843" i="11"/>
  <c r="I843" i="11"/>
  <c r="K843" i="11"/>
  <c r="O843" i="11"/>
  <c r="U843" i="11"/>
  <c r="W843" i="11"/>
  <c r="X843" i="11"/>
  <c r="F844" i="11"/>
  <c r="I844" i="11"/>
  <c r="K844" i="11"/>
  <c r="O844" i="11"/>
  <c r="U844" i="11"/>
  <c r="W844" i="11"/>
  <c r="X844" i="11"/>
  <c r="F845" i="11"/>
  <c r="I845" i="11"/>
  <c r="K845" i="11"/>
  <c r="O845" i="11"/>
  <c r="U845" i="11"/>
  <c r="W845" i="11"/>
  <c r="X845" i="11"/>
  <c r="F846" i="11"/>
  <c r="I846" i="11"/>
  <c r="K846" i="11"/>
  <c r="O846" i="11"/>
  <c r="U846" i="11"/>
  <c r="W846" i="11"/>
  <c r="X846" i="11"/>
  <c r="F848" i="11"/>
  <c r="I848" i="11"/>
  <c r="K848" i="11"/>
  <c r="O848" i="11"/>
  <c r="U848" i="11"/>
  <c r="W848" i="11"/>
  <c r="X848" i="11"/>
  <c r="F860" i="11"/>
  <c r="I860" i="11"/>
  <c r="K860" i="11"/>
  <c r="O860" i="11"/>
  <c r="U860" i="11"/>
  <c r="W860" i="11"/>
  <c r="X860" i="11"/>
  <c r="F863" i="11"/>
  <c r="I863" i="11"/>
  <c r="U863" i="11" s="1"/>
  <c r="K863" i="11"/>
  <c r="V863" i="11" s="1"/>
  <c r="O863" i="11"/>
  <c r="W863" i="11"/>
  <c r="F864" i="11"/>
  <c r="I864" i="11"/>
  <c r="U864" i="11" s="1"/>
  <c r="K864" i="11"/>
  <c r="V864" i="11" s="1"/>
  <c r="O864" i="11"/>
  <c r="W864" i="11"/>
  <c r="F865" i="11"/>
  <c r="I865" i="11"/>
  <c r="U865" i="11" s="1"/>
  <c r="K865" i="11"/>
  <c r="V865" i="11" s="1"/>
  <c r="O865" i="11"/>
  <c r="W865" i="11"/>
  <c r="F866" i="11"/>
  <c r="I866" i="11"/>
  <c r="U866" i="11" s="1"/>
  <c r="K866" i="11"/>
  <c r="V866" i="11" s="1"/>
  <c r="O866" i="11"/>
  <c r="W866" i="11"/>
  <c r="F868" i="11"/>
  <c r="I868" i="11"/>
  <c r="U868" i="11" s="1"/>
  <c r="K868" i="11"/>
  <c r="V868" i="11" s="1"/>
  <c r="O868" i="11"/>
  <c r="W868" i="11"/>
  <c r="F869" i="11"/>
  <c r="I869" i="11"/>
  <c r="U869" i="11" s="1"/>
  <c r="K869" i="11"/>
  <c r="V869" i="11" s="1"/>
  <c r="O869" i="11"/>
  <c r="W869" i="11"/>
  <c r="F883" i="11"/>
  <c r="I883" i="11"/>
  <c r="K883" i="11"/>
  <c r="O883" i="11"/>
  <c r="U883" i="11"/>
  <c r="W883" i="11"/>
  <c r="X883" i="11"/>
  <c r="F884" i="11"/>
  <c r="I884" i="11"/>
  <c r="K884" i="11"/>
  <c r="O884" i="11"/>
  <c r="U884" i="11"/>
  <c r="W884" i="11"/>
  <c r="X884" i="11"/>
  <c r="F885" i="11"/>
  <c r="I885" i="11"/>
  <c r="K885" i="11"/>
  <c r="O885" i="11"/>
  <c r="U885" i="11"/>
  <c r="W885" i="11"/>
  <c r="X885" i="11"/>
  <c r="F886" i="11"/>
  <c r="I886" i="11"/>
  <c r="K886" i="11"/>
  <c r="O886" i="11"/>
  <c r="U886" i="11"/>
  <c r="W886" i="11"/>
  <c r="X886" i="11"/>
  <c r="F888" i="11"/>
  <c r="I888" i="11"/>
  <c r="K888" i="11"/>
  <c r="O888" i="11"/>
  <c r="U888" i="11"/>
  <c r="W888" i="11"/>
  <c r="X888" i="11"/>
  <c r="F900" i="11"/>
  <c r="I900" i="11"/>
  <c r="K900" i="11"/>
  <c r="O900" i="11"/>
  <c r="U900" i="11"/>
  <c r="W900" i="11"/>
  <c r="X900" i="11"/>
  <c r="F903" i="11"/>
  <c r="I903" i="11"/>
  <c r="K903" i="11"/>
  <c r="O903" i="11"/>
  <c r="U903" i="11"/>
  <c r="W903" i="11"/>
  <c r="X903" i="11"/>
  <c r="F904" i="11"/>
  <c r="I904" i="11"/>
  <c r="K904" i="11"/>
  <c r="O904" i="11"/>
  <c r="U904" i="11"/>
  <c r="W904" i="11"/>
  <c r="X904" i="11"/>
  <c r="F905" i="11"/>
  <c r="I905" i="11"/>
  <c r="K905" i="11"/>
  <c r="O905" i="11"/>
  <c r="U905" i="11"/>
  <c r="W905" i="11"/>
  <c r="X905" i="11"/>
  <c r="F906" i="11"/>
  <c r="I906" i="11"/>
  <c r="K906" i="11"/>
  <c r="O906" i="11"/>
  <c r="U906" i="11"/>
  <c r="W906" i="11"/>
  <c r="X906" i="11"/>
  <c r="F908" i="11"/>
  <c r="I908" i="11"/>
  <c r="K908" i="11"/>
  <c r="O908" i="11"/>
  <c r="U908" i="11"/>
  <c r="W908" i="11"/>
  <c r="X908" i="11"/>
  <c r="F920" i="11"/>
  <c r="I920" i="11"/>
  <c r="K920" i="11"/>
  <c r="O920" i="11"/>
  <c r="U920" i="11"/>
  <c r="W920" i="11"/>
  <c r="X920" i="11"/>
  <c r="F923" i="11"/>
  <c r="I923" i="11"/>
  <c r="U923" i="11" s="1"/>
  <c r="K923" i="11"/>
  <c r="V923" i="11" s="1"/>
  <c r="O923" i="11"/>
  <c r="W923" i="11"/>
  <c r="F924" i="11"/>
  <c r="I924" i="11"/>
  <c r="U924" i="11" s="1"/>
  <c r="K924" i="11"/>
  <c r="V924" i="11" s="1"/>
  <c r="O924" i="11"/>
  <c r="W924" i="11"/>
  <c r="F925" i="11"/>
  <c r="I925" i="11"/>
  <c r="U925" i="11" s="1"/>
  <c r="K925" i="11"/>
  <c r="V925" i="11" s="1"/>
  <c r="O925" i="11"/>
  <c r="W925" i="11"/>
  <c r="F926" i="11"/>
  <c r="I926" i="11"/>
  <c r="U926" i="11" s="1"/>
  <c r="K926" i="11"/>
  <c r="V926" i="11" s="1"/>
  <c r="O926" i="11"/>
  <c r="W926" i="11"/>
  <c r="F928" i="11"/>
  <c r="I928" i="11"/>
  <c r="U928" i="11" s="1"/>
  <c r="K928" i="11"/>
  <c r="V928" i="11" s="1"/>
  <c r="O928" i="11"/>
  <c r="W928" i="11"/>
  <c r="F929" i="11"/>
  <c r="I929" i="11"/>
  <c r="K929" i="11"/>
  <c r="V929" i="11" s="1"/>
  <c r="O929" i="11"/>
  <c r="W929" i="11"/>
  <c r="F943" i="11"/>
  <c r="I943" i="11"/>
  <c r="K943" i="11"/>
  <c r="O943" i="11"/>
  <c r="U943" i="11"/>
  <c r="W943" i="11"/>
  <c r="X943" i="11"/>
  <c r="F944" i="11"/>
  <c r="I944" i="11"/>
  <c r="K944" i="11"/>
  <c r="O944" i="11"/>
  <c r="U944" i="11"/>
  <c r="W944" i="11"/>
  <c r="X944" i="11"/>
  <c r="F945" i="11"/>
  <c r="I945" i="11"/>
  <c r="K945" i="11"/>
  <c r="O945" i="11"/>
  <c r="U945" i="11"/>
  <c r="W945" i="11"/>
  <c r="X945" i="11"/>
  <c r="F946" i="11"/>
  <c r="I946" i="11"/>
  <c r="K946" i="11"/>
  <c r="O946" i="11"/>
  <c r="U946" i="11"/>
  <c r="W946" i="11"/>
  <c r="X946" i="11"/>
  <c r="F948" i="11"/>
  <c r="I948" i="11"/>
  <c r="K948" i="11"/>
  <c r="O948" i="11"/>
  <c r="U948" i="11"/>
  <c r="W948" i="11"/>
  <c r="X948" i="11"/>
  <c r="F960" i="11"/>
  <c r="I960" i="11"/>
  <c r="K960" i="11"/>
  <c r="O960" i="11"/>
  <c r="U960" i="11"/>
  <c r="W960" i="11"/>
  <c r="X960" i="11"/>
  <c r="F963" i="11"/>
  <c r="I963" i="11"/>
  <c r="O963" i="11"/>
  <c r="U963" i="11"/>
  <c r="W963" i="11"/>
  <c r="X963" i="11"/>
  <c r="F966" i="11"/>
  <c r="I966" i="11"/>
  <c r="K966" i="11"/>
  <c r="O966" i="11"/>
  <c r="U966" i="11"/>
  <c r="W966" i="11"/>
  <c r="X966" i="11"/>
  <c r="F967" i="11"/>
  <c r="I967" i="11"/>
  <c r="K967" i="11"/>
  <c r="O967" i="11"/>
  <c r="U967" i="11"/>
  <c r="W967" i="11"/>
  <c r="X967" i="11"/>
  <c r="F968" i="11"/>
  <c r="I968" i="11"/>
  <c r="K968" i="11"/>
  <c r="O968" i="11"/>
  <c r="U968" i="11"/>
  <c r="W968" i="11"/>
  <c r="X968" i="11"/>
  <c r="F969" i="11"/>
  <c r="I969" i="11"/>
  <c r="K969" i="11"/>
  <c r="O969" i="11"/>
  <c r="U969" i="11"/>
  <c r="W969" i="11"/>
  <c r="X969" i="11"/>
  <c r="F971" i="11"/>
  <c r="I971" i="11"/>
  <c r="K971" i="11"/>
  <c r="O971" i="11"/>
  <c r="U971" i="11"/>
  <c r="W971" i="11"/>
  <c r="X971" i="11"/>
  <c r="F983" i="11"/>
  <c r="I983" i="11"/>
  <c r="K983" i="11"/>
  <c r="O983" i="11"/>
  <c r="U983" i="11"/>
  <c r="W983" i="11"/>
  <c r="X983" i="11"/>
  <c r="F986" i="11"/>
  <c r="I986" i="11"/>
  <c r="U986" i="11" s="1"/>
  <c r="K986" i="11"/>
  <c r="V986" i="11" s="1"/>
  <c r="O986" i="11"/>
  <c r="W986" i="11"/>
  <c r="F987" i="11"/>
  <c r="I987" i="11"/>
  <c r="K987" i="11"/>
  <c r="V987" i="11" s="1"/>
  <c r="O987" i="11"/>
  <c r="W987" i="11"/>
  <c r="F988" i="11"/>
  <c r="I988" i="11"/>
  <c r="U988" i="11" s="1"/>
  <c r="K988" i="11"/>
  <c r="V988" i="11" s="1"/>
  <c r="O988" i="11"/>
  <c r="W988" i="11"/>
  <c r="F990" i="11"/>
  <c r="I990" i="11"/>
  <c r="K990" i="11"/>
  <c r="O990" i="11"/>
  <c r="W990" i="11"/>
  <c r="F991" i="11"/>
  <c r="I991" i="11"/>
  <c r="U991" i="11" s="1"/>
  <c r="K991" i="11"/>
  <c r="V991" i="11" s="1"/>
  <c r="O991" i="11"/>
  <c r="W991" i="11"/>
  <c r="F992" i="11"/>
  <c r="I992" i="11"/>
  <c r="K992" i="11"/>
  <c r="V992" i="11" s="1"/>
  <c r="O992" i="11"/>
  <c r="W992" i="11"/>
  <c r="F680" i="11"/>
  <c r="I680" i="11"/>
  <c r="U680" i="11" s="1"/>
  <c r="K680" i="11"/>
  <c r="V680" i="11" s="1"/>
  <c r="O680" i="11"/>
  <c r="W680" i="11"/>
  <c r="F681" i="11"/>
  <c r="I681" i="11"/>
  <c r="K681" i="11"/>
  <c r="O681" i="11"/>
  <c r="W681" i="11"/>
  <c r="F682" i="11"/>
  <c r="I682" i="11"/>
  <c r="U682" i="11" s="1"/>
  <c r="K682" i="11"/>
  <c r="V682" i="11" s="1"/>
  <c r="O682" i="11"/>
  <c r="W682" i="11"/>
  <c r="F683" i="11"/>
  <c r="I683" i="11"/>
  <c r="U683" i="11" s="1"/>
  <c r="K683" i="11"/>
  <c r="V683" i="11" s="1"/>
  <c r="O683" i="11"/>
  <c r="W683" i="11"/>
  <c r="F684" i="11"/>
  <c r="I684" i="11"/>
  <c r="U684" i="11" s="1"/>
  <c r="K684" i="11"/>
  <c r="V684" i="11" s="1"/>
  <c r="O684" i="11"/>
  <c r="W684" i="11"/>
  <c r="F685" i="11"/>
  <c r="I685" i="11"/>
  <c r="U685" i="11" s="1"/>
  <c r="K685" i="11"/>
  <c r="V685" i="11" s="1"/>
  <c r="O685" i="11"/>
  <c r="W685" i="11"/>
  <c r="F686" i="11"/>
  <c r="I686" i="11"/>
  <c r="U686" i="11" s="1"/>
  <c r="K686" i="11"/>
  <c r="V686" i="11" s="1"/>
  <c r="O686" i="11"/>
  <c r="W686" i="11"/>
  <c r="F687" i="11"/>
  <c r="I687" i="11"/>
  <c r="U687" i="11" s="1"/>
  <c r="K687" i="11"/>
  <c r="V687" i="11" s="1"/>
  <c r="O687" i="11"/>
  <c r="W687" i="11"/>
  <c r="F660" i="11"/>
  <c r="I660" i="11"/>
  <c r="K660" i="11"/>
  <c r="O660" i="11"/>
  <c r="U660" i="11"/>
  <c r="W660" i="11"/>
  <c r="X660" i="11"/>
  <c r="F661" i="11"/>
  <c r="I661" i="11"/>
  <c r="K661" i="11"/>
  <c r="O661" i="11"/>
  <c r="U661" i="11"/>
  <c r="W661" i="11"/>
  <c r="X661" i="11"/>
  <c r="F662" i="11"/>
  <c r="I662" i="11"/>
  <c r="K662" i="11"/>
  <c r="O662" i="11"/>
  <c r="U662" i="11"/>
  <c r="W662" i="11"/>
  <c r="X662" i="11"/>
  <c r="F663" i="11"/>
  <c r="I663" i="11"/>
  <c r="K663" i="11"/>
  <c r="O663" i="11"/>
  <c r="U663" i="11"/>
  <c r="W663" i="11"/>
  <c r="X663" i="11"/>
  <c r="F664" i="11"/>
  <c r="I664" i="11"/>
  <c r="K664" i="11"/>
  <c r="O664" i="11"/>
  <c r="U664" i="11"/>
  <c r="W664" i="11"/>
  <c r="X664" i="11"/>
  <c r="F665" i="11"/>
  <c r="I665" i="11"/>
  <c r="K665" i="11"/>
  <c r="O665" i="11"/>
  <c r="U665" i="11"/>
  <c r="W665" i="11"/>
  <c r="X665" i="11"/>
  <c r="F666" i="11"/>
  <c r="I666" i="11"/>
  <c r="K666" i="11"/>
  <c r="O666" i="11"/>
  <c r="U666" i="11"/>
  <c r="W666" i="11"/>
  <c r="X666" i="11"/>
  <c r="F668" i="11"/>
  <c r="I668" i="11"/>
  <c r="K668" i="11"/>
  <c r="O668" i="11"/>
  <c r="W668" i="11"/>
  <c r="X668" i="11"/>
  <c r="F677" i="11"/>
  <c r="I677" i="11"/>
  <c r="K677" i="11"/>
  <c r="O677" i="11"/>
  <c r="U677" i="11"/>
  <c r="W677" i="11"/>
  <c r="X677" i="11"/>
  <c r="I640" i="11"/>
  <c r="K640" i="11"/>
  <c r="O640" i="11"/>
  <c r="X640" i="11"/>
  <c r="I641" i="11"/>
  <c r="K641" i="11"/>
  <c r="O641" i="11"/>
  <c r="X641" i="11"/>
  <c r="I642" i="11"/>
  <c r="K642" i="11"/>
  <c r="O642" i="11"/>
  <c r="X642" i="11"/>
  <c r="I643" i="11"/>
  <c r="K643" i="11"/>
  <c r="O643" i="11"/>
  <c r="X643" i="11"/>
  <c r="I644" i="11"/>
  <c r="K644" i="11"/>
  <c r="O644" i="11"/>
  <c r="X644" i="11"/>
  <c r="I645" i="11"/>
  <c r="K645" i="11"/>
  <c r="O645" i="11"/>
  <c r="X645" i="11"/>
  <c r="I646" i="11"/>
  <c r="K646" i="11"/>
  <c r="O646" i="11"/>
  <c r="X646" i="11"/>
  <c r="I648" i="11"/>
  <c r="K648" i="11"/>
  <c r="O648" i="11"/>
  <c r="X648" i="11"/>
  <c r="I654" i="11"/>
  <c r="K654" i="11"/>
  <c r="O654" i="11"/>
  <c r="X654" i="11"/>
  <c r="I620" i="11"/>
  <c r="U620" i="11" s="1"/>
  <c r="K620" i="11"/>
  <c r="V620" i="11" s="1"/>
  <c r="O620" i="11"/>
  <c r="I621" i="11"/>
  <c r="U621" i="11" s="1"/>
  <c r="K621" i="11"/>
  <c r="V621" i="11" s="1"/>
  <c r="O621" i="11"/>
  <c r="I622" i="11"/>
  <c r="U622" i="11" s="1"/>
  <c r="K622" i="11"/>
  <c r="V622" i="11" s="1"/>
  <c r="O622" i="11"/>
  <c r="I623" i="11"/>
  <c r="U623" i="11" s="1"/>
  <c r="K623" i="11"/>
  <c r="V623" i="11" s="1"/>
  <c r="O623" i="11"/>
  <c r="I624" i="11"/>
  <c r="U624" i="11" s="1"/>
  <c r="K624" i="11"/>
  <c r="V624" i="11" s="1"/>
  <c r="O624" i="11"/>
  <c r="I625" i="11"/>
  <c r="U625" i="11" s="1"/>
  <c r="K625" i="11"/>
  <c r="V625" i="11" s="1"/>
  <c r="O625" i="11"/>
  <c r="I626" i="11"/>
  <c r="U626" i="11" s="1"/>
  <c r="K626" i="11"/>
  <c r="V626" i="11" s="1"/>
  <c r="O626" i="11"/>
  <c r="I627" i="11"/>
  <c r="U627" i="11" s="1"/>
  <c r="K627" i="11"/>
  <c r="V627" i="11" s="1"/>
  <c r="O627" i="11"/>
  <c r="I628" i="11"/>
  <c r="U628" i="11" s="1"/>
  <c r="K628" i="11"/>
  <c r="V628" i="11" s="1"/>
  <c r="O628" i="11"/>
  <c r="I629" i="11"/>
  <c r="U629" i="11" s="1"/>
  <c r="K629" i="11"/>
  <c r="V629" i="11" s="1"/>
  <c r="O629" i="11"/>
  <c r="I630" i="11"/>
  <c r="U630" i="11" s="1"/>
  <c r="K630" i="11"/>
  <c r="V630" i="11" s="1"/>
  <c r="O630" i="11"/>
  <c r="I600" i="11"/>
  <c r="K600" i="11"/>
  <c r="O600" i="11"/>
  <c r="X600" i="11"/>
  <c r="I601" i="11"/>
  <c r="K601" i="11"/>
  <c r="O601" i="11"/>
  <c r="X601" i="11"/>
  <c r="I602" i="11"/>
  <c r="K602" i="11"/>
  <c r="O602" i="11"/>
  <c r="X602" i="11"/>
  <c r="I603" i="11"/>
  <c r="K603" i="11"/>
  <c r="O603" i="11"/>
  <c r="X603" i="11"/>
  <c r="I604" i="11"/>
  <c r="K604" i="11"/>
  <c r="O604" i="11"/>
  <c r="X604" i="11"/>
  <c r="I605" i="11"/>
  <c r="K605" i="11"/>
  <c r="O605" i="11"/>
  <c r="X605" i="11"/>
  <c r="I606" i="11"/>
  <c r="K606" i="11"/>
  <c r="O606" i="11"/>
  <c r="X606" i="11"/>
  <c r="I607" i="11"/>
  <c r="K607" i="11"/>
  <c r="O607" i="11"/>
  <c r="X607" i="11"/>
  <c r="I608" i="11"/>
  <c r="K608" i="11"/>
  <c r="O608" i="11"/>
  <c r="X608" i="11"/>
  <c r="I609" i="11"/>
  <c r="K609" i="11"/>
  <c r="O609" i="11"/>
  <c r="X609" i="11"/>
  <c r="I611" i="11"/>
  <c r="K611" i="11"/>
  <c r="O611" i="11"/>
  <c r="X611" i="11"/>
  <c r="I617" i="11"/>
  <c r="K617" i="11"/>
  <c r="O617" i="11"/>
  <c r="X617" i="11"/>
  <c r="I597" i="11"/>
  <c r="O597" i="11"/>
  <c r="X597" i="11"/>
  <c r="I577" i="11"/>
  <c r="K577" i="11"/>
  <c r="O577" i="11"/>
  <c r="X577" i="11"/>
  <c r="I578" i="11"/>
  <c r="K578" i="11"/>
  <c r="O578" i="11"/>
  <c r="X578" i="11"/>
  <c r="I579" i="11"/>
  <c r="K579" i="11"/>
  <c r="O579" i="11"/>
  <c r="X579" i="11"/>
  <c r="I580" i="11"/>
  <c r="K580" i="11"/>
  <c r="O580" i="11"/>
  <c r="X580" i="11"/>
  <c r="I581" i="11"/>
  <c r="K581" i="11"/>
  <c r="O581" i="11"/>
  <c r="X581" i="11"/>
  <c r="I582" i="11"/>
  <c r="K582" i="11"/>
  <c r="O582" i="11"/>
  <c r="X582" i="11"/>
  <c r="I583" i="11"/>
  <c r="K583" i="11"/>
  <c r="O583" i="11"/>
  <c r="X583" i="11"/>
  <c r="I584" i="11"/>
  <c r="K584" i="11"/>
  <c r="O584" i="11"/>
  <c r="X584" i="11"/>
  <c r="I585" i="11"/>
  <c r="K585" i="11"/>
  <c r="O585" i="11"/>
  <c r="X585" i="11"/>
  <c r="I586" i="11"/>
  <c r="K586" i="11"/>
  <c r="O586" i="11"/>
  <c r="X586" i="11"/>
  <c r="I588" i="11"/>
  <c r="K588" i="11"/>
  <c r="O588" i="11"/>
  <c r="X588" i="11"/>
  <c r="I594" i="11"/>
  <c r="K594" i="11"/>
  <c r="O594" i="11"/>
  <c r="X594" i="11"/>
  <c r="I557" i="11"/>
  <c r="U557" i="11" s="1"/>
  <c r="K557" i="11"/>
  <c r="V557" i="11" s="1"/>
  <c r="I558" i="11"/>
  <c r="K558" i="11"/>
  <c r="V558" i="11" s="1"/>
  <c r="I559" i="11"/>
  <c r="U559" i="11" s="1"/>
  <c r="K559" i="11"/>
  <c r="V559" i="11" s="1"/>
  <c r="I560" i="11"/>
  <c r="U560" i="11" s="1"/>
  <c r="K560" i="11"/>
  <c r="I561" i="11"/>
  <c r="K561" i="11"/>
  <c r="V561" i="11" s="1"/>
  <c r="I562" i="11"/>
  <c r="U562" i="11" s="1"/>
  <c r="K562" i="11"/>
  <c r="V562" i="11" s="1"/>
  <c r="I563" i="11"/>
  <c r="K563" i="11"/>
  <c r="V563" i="11" s="1"/>
  <c r="I564" i="11"/>
  <c r="U564" i="11" s="1"/>
  <c r="K564" i="11"/>
  <c r="V564" i="11" s="1"/>
  <c r="I565" i="11"/>
  <c r="U565" i="11" s="1"/>
  <c r="K565" i="11"/>
  <c r="V565" i="11" s="1"/>
  <c r="I566" i="11"/>
  <c r="K566" i="11"/>
  <c r="V566" i="11" s="1"/>
  <c r="I567" i="11"/>
  <c r="U567" i="11" s="1"/>
  <c r="K567" i="11"/>
  <c r="V567" i="11" s="1"/>
  <c r="I568" i="11"/>
  <c r="U568" i="11" s="1"/>
  <c r="K568" i="11"/>
  <c r="V568" i="11" s="1"/>
  <c r="I569" i="11"/>
  <c r="U569" i="11" s="1"/>
  <c r="K569" i="11"/>
  <c r="V569" i="11" s="1"/>
  <c r="I571" i="11"/>
  <c r="U571" i="11" s="1"/>
  <c r="K571" i="11"/>
  <c r="I574" i="11"/>
  <c r="U574" i="11" s="1"/>
  <c r="K574" i="11"/>
  <c r="V574" i="11" s="1"/>
  <c r="I537" i="11"/>
  <c r="K537" i="11"/>
  <c r="X537" i="11"/>
  <c r="I538" i="11"/>
  <c r="K538" i="11"/>
  <c r="X538" i="11"/>
  <c r="I539" i="11"/>
  <c r="K539" i="11"/>
  <c r="X539" i="11"/>
  <c r="I540" i="11"/>
  <c r="K540" i="11"/>
  <c r="X540" i="11"/>
  <c r="I541" i="11"/>
  <c r="K541" i="11"/>
  <c r="X541" i="11"/>
  <c r="I542" i="11"/>
  <c r="K542" i="11"/>
  <c r="X542" i="11"/>
  <c r="I543" i="11"/>
  <c r="K543" i="11"/>
  <c r="X543" i="11"/>
  <c r="I544" i="11"/>
  <c r="K544" i="11"/>
  <c r="X544" i="11"/>
  <c r="I545" i="11"/>
  <c r="K545" i="11"/>
  <c r="X545" i="11"/>
  <c r="I546" i="11"/>
  <c r="K546" i="11"/>
  <c r="X546" i="11"/>
  <c r="I547" i="11"/>
  <c r="K547" i="11"/>
  <c r="X547" i="11"/>
  <c r="I548" i="11"/>
  <c r="K548" i="11"/>
  <c r="X548" i="11"/>
  <c r="I549" i="11"/>
  <c r="K549" i="11"/>
  <c r="X549" i="11"/>
  <c r="I551" i="11"/>
  <c r="K551" i="11"/>
  <c r="X551" i="11"/>
  <c r="I554" i="11"/>
  <c r="K554" i="11"/>
  <c r="X554" i="11"/>
  <c r="I531" i="11"/>
  <c r="X531" i="11"/>
  <c r="I511" i="11"/>
  <c r="K511" i="11"/>
  <c r="X511" i="11"/>
  <c r="I512" i="11"/>
  <c r="K512" i="11"/>
  <c r="X512" i="11"/>
  <c r="I513" i="11"/>
  <c r="K513" i="11"/>
  <c r="X513" i="11"/>
  <c r="I514" i="11"/>
  <c r="K514" i="11"/>
  <c r="X514" i="11"/>
  <c r="I515" i="11"/>
  <c r="K515" i="11"/>
  <c r="X515" i="11"/>
  <c r="I516" i="11"/>
  <c r="K516" i="11"/>
  <c r="X516" i="11"/>
  <c r="I517" i="11"/>
  <c r="K517" i="11"/>
  <c r="X517" i="11"/>
  <c r="I518" i="11"/>
  <c r="K518" i="11"/>
  <c r="X518" i="11"/>
  <c r="I519" i="11"/>
  <c r="K519" i="11"/>
  <c r="X519" i="11"/>
  <c r="I520" i="11"/>
  <c r="K520" i="11"/>
  <c r="X520" i="11"/>
  <c r="I521" i="11"/>
  <c r="K521" i="11"/>
  <c r="X521" i="11"/>
  <c r="I522" i="11"/>
  <c r="K522" i="11"/>
  <c r="X522" i="11"/>
  <c r="I523" i="11"/>
  <c r="K523" i="11"/>
  <c r="X523" i="11"/>
  <c r="I525" i="11"/>
  <c r="K525" i="11"/>
  <c r="X525" i="11"/>
  <c r="I528" i="11"/>
  <c r="K528" i="11"/>
  <c r="X528" i="11"/>
  <c r="X96" i="11"/>
  <c r="O77" i="11"/>
  <c r="O78" i="11"/>
  <c r="O79" i="11"/>
  <c r="O80" i="11"/>
  <c r="O81" i="11"/>
  <c r="O82" i="11"/>
  <c r="O83" i="11"/>
  <c r="O84" i="11"/>
  <c r="O85" i="11"/>
  <c r="O86" i="11"/>
  <c r="O88" i="11"/>
  <c r="O96" i="11"/>
  <c r="O97" i="11"/>
  <c r="O98" i="11"/>
  <c r="O101" i="11"/>
  <c r="O102" i="11"/>
  <c r="O103" i="11"/>
  <c r="O104" i="11"/>
  <c r="O105" i="11"/>
  <c r="O106" i="11"/>
  <c r="O107" i="11"/>
  <c r="O108" i="11"/>
  <c r="O109" i="11"/>
  <c r="O110" i="11"/>
  <c r="O111" i="11"/>
  <c r="O113" i="11"/>
  <c r="O121" i="11"/>
  <c r="O122" i="11"/>
  <c r="O123" i="11"/>
  <c r="O124" i="11"/>
  <c r="O125" i="11"/>
  <c r="O126" i="11"/>
  <c r="O127" i="11"/>
  <c r="O128" i="11"/>
  <c r="O129" i="11"/>
  <c r="O130" i="11"/>
  <c r="O131" i="11"/>
  <c r="O133" i="11"/>
  <c r="O141" i="11"/>
  <c r="O142" i="11"/>
  <c r="O143" i="11"/>
  <c r="O144" i="11"/>
  <c r="O145" i="11"/>
  <c r="O146" i="11"/>
  <c r="O147" i="11"/>
  <c r="O148" i="11"/>
  <c r="O150" i="11"/>
  <c r="O161" i="11"/>
  <c r="O162" i="11"/>
  <c r="O163" i="11"/>
  <c r="O164" i="11"/>
  <c r="O165" i="11"/>
  <c r="O166" i="11"/>
  <c r="O167" i="11"/>
  <c r="O168" i="11"/>
  <c r="O170" i="11"/>
  <c r="O181" i="11"/>
  <c r="O182" i="11"/>
  <c r="O183" i="11"/>
  <c r="O184" i="11"/>
  <c r="O185" i="11"/>
  <c r="O186" i="11"/>
  <c r="O187" i="11"/>
  <c r="O188" i="11"/>
  <c r="O190" i="11"/>
  <c r="O201" i="11"/>
  <c r="O202" i="11"/>
  <c r="O203" i="11"/>
  <c r="O204" i="11"/>
  <c r="O205" i="11"/>
  <c r="O206" i="11"/>
  <c r="O207" i="11"/>
  <c r="O208" i="11"/>
  <c r="O210" i="11"/>
  <c r="O221" i="11"/>
  <c r="O222" i="11"/>
  <c r="O223" i="11"/>
  <c r="O224" i="11"/>
  <c r="O225" i="11"/>
  <c r="O226" i="11"/>
  <c r="O227" i="11"/>
  <c r="O228" i="11"/>
  <c r="O230" i="11"/>
  <c r="O241" i="11"/>
  <c r="O242" i="11"/>
  <c r="O246" i="11"/>
  <c r="O247" i="11"/>
  <c r="O248" i="11"/>
  <c r="O249" i="11"/>
  <c r="O250" i="11"/>
  <c r="O251" i="11"/>
  <c r="O252" i="11"/>
  <c r="O253" i="11"/>
  <c r="O255" i="11"/>
  <c r="O266" i="11"/>
  <c r="O267" i="11"/>
  <c r="O268" i="11"/>
  <c r="O269" i="11"/>
  <c r="O271" i="11"/>
  <c r="O274" i="11"/>
  <c r="O287" i="11"/>
  <c r="O288" i="11"/>
  <c r="O289" i="11"/>
  <c r="O291" i="11"/>
  <c r="O294" i="11"/>
  <c r="O306" i="11"/>
  <c r="O307" i="11"/>
  <c r="O308" i="11"/>
  <c r="O309" i="11"/>
  <c r="O311" i="11"/>
  <c r="O312" i="11"/>
  <c r="O326" i="11"/>
  <c r="O327" i="11"/>
  <c r="O328" i="11"/>
  <c r="O329" i="11"/>
  <c r="O331" i="11"/>
  <c r="O334" i="11"/>
  <c r="O346" i="11"/>
  <c r="O347" i="11"/>
  <c r="O348" i="11"/>
  <c r="O349" i="11"/>
  <c r="O351" i="11"/>
  <c r="O357" i="11"/>
  <c r="O366" i="11"/>
  <c r="O367" i="11"/>
  <c r="O368" i="11"/>
  <c r="O369" i="11"/>
  <c r="O371" i="11"/>
  <c r="O372" i="11"/>
  <c r="O386" i="11"/>
  <c r="O387" i="11"/>
  <c r="O388" i="11"/>
  <c r="O389" i="11"/>
  <c r="O391" i="11"/>
  <c r="O397" i="11"/>
  <c r="O406" i="11"/>
  <c r="O407" i="11"/>
  <c r="O408" i="11"/>
  <c r="O409" i="11"/>
  <c r="O411" i="11"/>
  <c r="O414" i="11"/>
  <c r="O426" i="11"/>
  <c r="O427" i="11"/>
  <c r="O428" i="11"/>
  <c r="O429" i="11"/>
  <c r="O431" i="11"/>
  <c r="O432" i="11"/>
  <c r="O446" i="11"/>
  <c r="O447" i="11"/>
  <c r="O448" i="11"/>
  <c r="O449" i="11"/>
  <c r="O451" i="11"/>
  <c r="O460" i="11"/>
  <c r="O468" i="11"/>
  <c r="O471" i="11"/>
  <c r="O472" i="11"/>
  <c r="O473" i="11"/>
  <c r="O474" i="11"/>
  <c r="O476" i="11"/>
  <c r="O482" i="11"/>
  <c r="O491" i="11"/>
  <c r="O492" i="11"/>
  <c r="O493" i="11"/>
  <c r="O494" i="11"/>
  <c r="O496" i="11"/>
  <c r="O497" i="11"/>
  <c r="O76" i="11"/>
  <c r="K497" i="11"/>
  <c r="V497" i="11" s="1"/>
  <c r="K496" i="11"/>
  <c r="K494" i="11"/>
  <c r="V494" i="11" s="1"/>
  <c r="K493" i="11"/>
  <c r="K492" i="11"/>
  <c r="K491" i="11"/>
  <c r="V491" i="11" s="1"/>
  <c r="K482" i="11"/>
  <c r="K476" i="11"/>
  <c r="K474" i="11"/>
  <c r="K473" i="11"/>
  <c r="K472" i="11"/>
  <c r="K471" i="11"/>
  <c r="K460" i="11"/>
  <c r="K451" i="11"/>
  <c r="K449" i="11"/>
  <c r="K448" i="11"/>
  <c r="K447" i="11"/>
  <c r="K446" i="11"/>
  <c r="K432" i="11"/>
  <c r="V432" i="11" s="1"/>
  <c r="K431" i="11"/>
  <c r="K429" i="11"/>
  <c r="V429" i="11" s="1"/>
  <c r="K428" i="11"/>
  <c r="K427" i="11"/>
  <c r="K426" i="11"/>
  <c r="V426" i="11" s="1"/>
  <c r="K414" i="11"/>
  <c r="K411" i="11"/>
  <c r="K409" i="11"/>
  <c r="K408" i="11"/>
  <c r="K407" i="11"/>
  <c r="K406" i="11"/>
  <c r="K397" i="11"/>
  <c r="K391" i="11"/>
  <c r="K389" i="11"/>
  <c r="K388" i="11"/>
  <c r="K387" i="11"/>
  <c r="K386" i="11"/>
  <c r="K372" i="11"/>
  <c r="V372" i="11" s="1"/>
  <c r="K371" i="11"/>
  <c r="K369" i="11"/>
  <c r="V369" i="11" s="1"/>
  <c r="K368" i="11"/>
  <c r="K367" i="11"/>
  <c r="K366" i="11"/>
  <c r="V366" i="11" s="1"/>
  <c r="K357" i="11"/>
  <c r="K351" i="11"/>
  <c r="K349" i="11"/>
  <c r="K348" i="11"/>
  <c r="K347" i="11"/>
  <c r="K346" i="11"/>
  <c r="K334" i="11"/>
  <c r="K331" i="11"/>
  <c r="K329" i="11"/>
  <c r="K328" i="11"/>
  <c r="K327" i="11"/>
  <c r="K326" i="11"/>
  <c r="K312" i="11"/>
  <c r="V312" i="11" s="1"/>
  <c r="K311" i="11"/>
  <c r="K309" i="11"/>
  <c r="V309" i="11" s="1"/>
  <c r="K308" i="11"/>
  <c r="K307" i="11"/>
  <c r="K306" i="11"/>
  <c r="V306" i="11" s="1"/>
  <c r="K294" i="11"/>
  <c r="K291" i="11"/>
  <c r="K289" i="11"/>
  <c r="K288" i="11"/>
  <c r="K287" i="11"/>
  <c r="K274" i="11"/>
  <c r="K271" i="11"/>
  <c r="K269" i="11"/>
  <c r="K268" i="11"/>
  <c r="K267" i="11"/>
  <c r="K266" i="11"/>
  <c r="K255" i="11"/>
  <c r="V255" i="11" s="1"/>
  <c r="K253" i="11"/>
  <c r="K252" i="11"/>
  <c r="V252" i="11" s="1"/>
  <c r="K251" i="11"/>
  <c r="K250" i="11"/>
  <c r="K249" i="11"/>
  <c r="V249" i="11" s="1"/>
  <c r="K248" i="11"/>
  <c r="K247" i="11"/>
  <c r="K246" i="11"/>
  <c r="V246" i="11" s="1"/>
  <c r="K230" i="11"/>
  <c r="K228" i="11"/>
  <c r="K227" i="11"/>
  <c r="K226" i="11"/>
  <c r="K225" i="11"/>
  <c r="K224" i="11"/>
  <c r="K223" i="11"/>
  <c r="K222" i="11"/>
  <c r="K221" i="11"/>
  <c r="K210" i="11"/>
  <c r="K208" i="11"/>
  <c r="K207" i="11"/>
  <c r="K206" i="11"/>
  <c r="K205" i="11"/>
  <c r="K204" i="11"/>
  <c r="K203" i="11"/>
  <c r="K202" i="11"/>
  <c r="K201" i="11"/>
  <c r="K190" i="11"/>
  <c r="V190" i="11" s="1"/>
  <c r="K188" i="11"/>
  <c r="K187" i="11"/>
  <c r="V187" i="11" s="1"/>
  <c r="K186" i="11"/>
  <c r="V186" i="11" s="1"/>
  <c r="K185" i="11"/>
  <c r="K184" i="11"/>
  <c r="K183" i="11"/>
  <c r="K182" i="11"/>
  <c r="K181" i="11"/>
  <c r="V181" i="11" s="1"/>
  <c r="K170" i="11"/>
  <c r="K168" i="11"/>
  <c r="K167" i="11"/>
  <c r="K166" i="11"/>
  <c r="K165" i="11"/>
  <c r="K164" i="11"/>
  <c r="K163" i="11"/>
  <c r="K162" i="11"/>
  <c r="K161" i="11"/>
  <c r="K150" i="11"/>
  <c r="K148" i="11"/>
  <c r="K147" i="11"/>
  <c r="K146" i="11"/>
  <c r="K145" i="11"/>
  <c r="K144" i="11"/>
  <c r="K143" i="11"/>
  <c r="K142" i="11"/>
  <c r="K141" i="11"/>
  <c r="K133" i="11"/>
  <c r="V133" i="11" s="1"/>
  <c r="K131" i="11"/>
  <c r="V131" i="11" s="1"/>
  <c r="K130" i="11"/>
  <c r="K129" i="11"/>
  <c r="K128" i="11"/>
  <c r="V128" i="11" s="1"/>
  <c r="K127" i="11"/>
  <c r="K126" i="11"/>
  <c r="K125" i="11"/>
  <c r="K124" i="11"/>
  <c r="V124" i="11" s="1"/>
  <c r="K123" i="11"/>
  <c r="K122" i="11"/>
  <c r="K121" i="11"/>
  <c r="V121" i="11" s="1"/>
  <c r="K113" i="11"/>
  <c r="K111" i="11"/>
  <c r="K110" i="11"/>
  <c r="K109" i="11"/>
  <c r="K108" i="11"/>
  <c r="K107" i="11"/>
  <c r="K106" i="11"/>
  <c r="K105" i="11"/>
  <c r="K104" i="11"/>
  <c r="K103" i="11"/>
  <c r="K102" i="11"/>
  <c r="K101" i="11"/>
  <c r="K88" i="11"/>
  <c r="K86" i="11"/>
  <c r="K85" i="11"/>
  <c r="K84" i="11"/>
  <c r="K83" i="11"/>
  <c r="K82" i="11"/>
  <c r="K81" i="11"/>
  <c r="K80" i="11"/>
  <c r="K79" i="11"/>
  <c r="K78" i="11"/>
  <c r="K77" i="11"/>
  <c r="K76" i="11"/>
  <c r="K71" i="11"/>
  <c r="V71" i="11" s="1"/>
  <c r="K69" i="11"/>
  <c r="K68" i="11"/>
  <c r="V68" i="11" s="1"/>
  <c r="K67" i="11"/>
  <c r="K66" i="11"/>
  <c r="V66" i="11" s="1"/>
  <c r="K65" i="11"/>
  <c r="K64" i="11"/>
  <c r="K63" i="11"/>
  <c r="K62" i="11"/>
  <c r="V62" i="11" s="1"/>
  <c r="K61" i="11"/>
  <c r="K60" i="11"/>
  <c r="V60" i="11" s="1"/>
  <c r="K59" i="11"/>
  <c r="K58" i="11"/>
  <c r="K57" i="11"/>
  <c r="V57" i="11" s="1"/>
  <c r="K56" i="11"/>
  <c r="K51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8" i="11"/>
  <c r="I31" i="11"/>
  <c r="I32" i="11"/>
  <c r="I33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1" i="11"/>
  <c r="I56" i="11"/>
  <c r="U56" i="11" s="1"/>
  <c r="I57" i="11"/>
  <c r="U57" i="11" s="1"/>
  <c r="I58" i="11"/>
  <c r="U58" i="11" s="1"/>
  <c r="I59" i="11"/>
  <c r="U59" i="11" s="1"/>
  <c r="I60" i="11"/>
  <c r="U60" i="11" s="1"/>
  <c r="I61" i="11"/>
  <c r="U61" i="11" s="1"/>
  <c r="I62" i="11"/>
  <c r="U62" i="11" s="1"/>
  <c r="I63" i="11"/>
  <c r="U63" i="11" s="1"/>
  <c r="I64" i="11"/>
  <c r="U64" i="11" s="1"/>
  <c r="I65" i="11"/>
  <c r="U65" i="11" s="1"/>
  <c r="I66" i="11"/>
  <c r="U66" i="11" s="1"/>
  <c r="I67" i="11"/>
  <c r="U67" i="11" s="1"/>
  <c r="I68" i="11"/>
  <c r="U68" i="11" s="1"/>
  <c r="I69" i="11"/>
  <c r="U69" i="11" s="1"/>
  <c r="I71" i="11"/>
  <c r="U71" i="11" s="1"/>
  <c r="I76" i="11"/>
  <c r="I77" i="11"/>
  <c r="I78" i="11"/>
  <c r="I79" i="11"/>
  <c r="I80" i="11"/>
  <c r="I81" i="11"/>
  <c r="I82" i="11"/>
  <c r="I83" i="11"/>
  <c r="I84" i="11"/>
  <c r="I85" i="11"/>
  <c r="I86" i="11"/>
  <c r="I88" i="11"/>
  <c r="I96" i="11"/>
  <c r="I97" i="11"/>
  <c r="I98" i="11"/>
  <c r="I101" i="11"/>
  <c r="I102" i="11"/>
  <c r="I103" i="11"/>
  <c r="I104" i="11"/>
  <c r="I105" i="11"/>
  <c r="I106" i="11"/>
  <c r="I107" i="11"/>
  <c r="I108" i="11"/>
  <c r="I109" i="11"/>
  <c r="I110" i="11"/>
  <c r="I111" i="11"/>
  <c r="I113" i="11"/>
  <c r="I121" i="11"/>
  <c r="U121" i="11" s="1"/>
  <c r="I122" i="11"/>
  <c r="U122" i="11" s="1"/>
  <c r="I123" i="11"/>
  <c r="U123" i="11" s="1"/>
  <c r="I124" i="11"/>
  <c r="U124" i="11" s="1"/>
  <c r="I125" i="11"/>
  <c r="U125" i="11" s="1"/>
  <c r="I126" i="11"/>
  <c r="U126" i="11" s="1"/>
  <c r="I127" i="11"/>
  <c r="U127" i="11" s="1"/>
  <c r="I128" i="11"/>
  <c r="U128" i="11" s="1"/>
  <c r="I129" i="11"/>
  <c r="U129" i="11" s="1"/>
  <c r="I130" i="11"/>
  <c r="U130" i="11" s="1"/>
  <c r="I131" i="11"/>
  <c r="U131" i="11" s="1"/>
  <c r="I133" i="11"/>
  <c r="U133" i="11" s="1"/>
  <c r="I141" i="11"/>
  <c r="I142" i="11"/>
  <c r="I143" i="11"/>
  <c r="I144" i="11"/>
  <c r="I145" i="11"/>
  <c r="I146" i="11"/>
  <c r="I147" i="11"/>
  <c r="I148" i="11"/>
  <c r="I150" i="11"/>
  <c r="I161" i="11"/>
  <c r="I162" i="11"/>
  <c r="I163" i="11"/>
  <c r="I164" i="11"/>
  <c r="I165" i="11"/>
  <c r="I166" i="11"/>
  <c r="I167" i="11"/>
  <c r="I168" i="11"/>
  <c r="I170" i="11"/>
  <c r="I181" i="11"/>
  <c r="U181" i="11" s="1"/>
  <c r="I182" i="11"/>
  <c r="U182" i="11" s="1"/>
  <c r="I183" i="11"/>
  <c r="U183" i="11" s="1"/>
  <c r="I184" i="11"/>
  <c r="U184" i="11" s="1"/>
  <c r="I185" i="11"/>
  <c r="U185" i="11" s="1"/>
  <c r="I186" i="11"/>
  <c r="U186" i="11" s="1"/>
  <c r="I187" i="11"/>
  <c r="U187" i="11" s="1"/>
  <c r="I188" i="11"/>
  <c r="U188" i="11" s="1"/>
  <c r="I190" i="11"/>
  <c r="U190" i="11" s="1"/>
  <c r="I201" i="11"/>
  <c r="I202" i="11"/>
  <c r="I203" i="11"/>
  <c r="I204" i="11"/>
  <c r="I205" i="11"/>
  <c r="I206" i="11"/>
  <c r="I207" i="11"/>
  <c r="I208" i="11"/>
  <c r="I210" i="11"/>
  <c r="I221" i="11"/>
  <c r="I222" i="11"/>
  <c r="I223" i="11"/>
  <c r="I224" i="11"/>
  <c r="I225" i="11"/>
  <c r="I226" i="11"/>
  <c r="I227" i="11"/>
  <c r="I228" i="11"/>
  <c r="I230" i="11"/>
  <c r="I241" i="11"/>
  <c r="I242" i="11"/>
  <c r="I246" i="11"/>
  <c r="U246" i="11" s="1"/>
  <c r="I247" i="11"/>
  <c r="U247" i="11" s="1"/>
  <c r="I248" i="11"/>
  <c r="U248" i="11" s="1"/>
  <c r="I249" i="11"/>
  <c r="U249" i="11" s="1"/>
  <c r="I250" i="11"/>
  <c r="U250" i="11" s="1"/>
  <c r="I251" i="11"/>
  <c r="U251" i="11" s="1"/>
  <c r="I252" i="11"/>
  <c r="U252" i="11" s="1"/>
  <c r="I253" i="11"/>
  <c r="U253" i="11" s="1"/>
  <c r="I255" i="11"/>
  <c r="U255" i="11" s="1"/>
  <c r="I266" i="11"/>
  <c r="I267" i="11"/>
  <c r="I268" i="11"/>
  <c r="I269" i="11"/>
  <c r="I271" i="11"/>
  <c r="I274" i="11"/>
  <c r="I287" i="11"/>
  <c r="I288" i="11"/>
  <c r="I289" i="11"/>
  <c r="I291" i="11"/>
  <c r="I294" i="11"/>
  <c r="I306" i="11"/>
  <c r="U306" i="11" s="1"/>
  <c r="I307" i="11"/>
  <c r="U307" i="11" s="1"/>
  <c r="I308" i="11"/>
  <c r="U308" i="11" s="1"/>
  <c r="I309" i="11"/>
  <c r="U309" i="11" s="1"/>
  <c r="I311" i="11"/>
  <c r="U311" i="11" s="1"/>
  <c r="I312" i="11"/>
  <c r="U312" i="11" s="1"/>
  <c r="I326" i="11"/>
  <c r="I327" i="11"/>
  <c r="I328" i="11"/>
  <c r="I329" i="11"/>
  <c r="I331" i="11"/>
  <c r="I334" i="11"/>
  <c r="I346" i="11"/>
  <c r="I347" i="11"/>
  <c r="I348" i="11"/>
  <c r="I349" i="11"/>
  <c r="I351" i="11"/>
  <c r="I357" i="11"/>
  <c r="I366" i="11"/>
  <c r="U366" i="11" s="1"/>
  <c r="I367" i="11"/>
  <c r="U367" i="11" s="1"/>
  <c r="I368" i="11"/>
  <c r="U368" i="11" s="1"/>
  <c r="I369" i="11"/>
  <c r="U369" i="11" s="1"/>
  <c r="I371" i="11"/>
  <c r="U371" i="11" s="1"/>
  <c r="I372" i="11"/>
  <c r="U372" i="11" s="1"/>
  <c r="I386" i="11"/>
  <c r="I387" i="11"/>
  <c r="I388" i="11"/>
  <c r="I389" i="11"/>
  <c r="I391" i="11"/>
  <c r="I397" i="11"/>
  <c r="I406" i="11"/>
  <c r="I407" i="11"/>
  <c r="I408" i="11"/>
  <c r="I409" i="11"/>
  <c r="I411" i="11"/>
  <c r="I414" i="11"/>
  <c r="I426" i="11"/>
  <c r="U426" i="11" s="1"/>
  <c r="I427" i="11"/>
  <c r="U427" i="11" s="1"/>
  <c r="I428" i="11"/>
  <c r="U428" i="11" s="1"/>
  <c r="I429" i="11"/>
  <c r="U429" i="11" s="1"/>
  <c r="I431" i="11"/>
  <c r="U431" i="11" s="1"/>
  <c r="I432" i="11"/>
  <c r="U432" i="11" s="1"/>
  <c r="I446" i="11"/>
  <c r="I447" i="11"/>
  <c r="I448" i="11"/>
  <c r="I449" i="11"/>
  <c r="I451" i="11"/>
  <c r="I460" i="11"/>
  <c r="I468" i="11"/>
  <c r="I471" i="11"/>
  <c r="I472" i="11"/>
  <c r="I473" i="11"/>
  <c r="I474" i="11"/>
  <c r="I476" i="11"/>
  <c r="I482" i="11"/>
  <c r="I491" i="11"/>
  <c r="U491" i="11" s="1"/>
  <c r="I492" i="11"/>
  <c r="U492" i="11" s="1"/>
  <c r="I493" i="11"/>
  <c r="U493" i="11" s="1"/>
  <c r="I494" i="11"/>
  <c r="U494" i="11" s="1"/>
  <c r="I496" i="11"/>
  <c r="U496" i="11" s="1"/>
  <c r="I497" i="11"/>
  <c r="U497" i="11" s="1"/>
  <c r="F28" i="11"/>
  <c r="F31" i="11"/>
  <c r="F32" i="11"/>
  <c r="F33" i="11"/>
  <c r="F96" i="11"/>
  <c r="F97" i="11"/>
  <c r="F98" i="11"/>
  <c r="F241" i="11"/>
  <c r="F242" i="11"/>
  <c r="F468" i="11"/>
  <c r="F497" i="11"/>
  <c r="F494" i="11"/>
  <c r="F496" i="11"/>
  <c r="F491" i="11"/>
  <c r="F492" i="11"/>
  <c r="F493" i="11"/>
  <c r="F482" i="11"/>
  <c r="F474" i="11"/>
  <c r="F476" i="11"/>
  <c r="F471" i="11"/>
  <c r="F472" i="11"/>
  <c r="F473" i="11"/>
  <c r="F460" i="11"/>
  <c r="F449" i="11"/>
  <c r="F451" i="11"/>
  <c r="F446" i="11"/>
  <c r="F447" i="11"/>
  <c r="F448" i="11"/>
  <c r="F432" i="11"/>
  <c r="F429" i="11"/>
  <c r="F431" i="11"/>
  <c r="F426" i="11"/>
  <c r="F427" i="11"/>
  <c r="F428" i="11"/>
  <c r="F414" i="11"/>
  <c r="F409" i="11"/>
  <c r="F411" i="11"/>
  <c r="F406" i="11"/>
  <c r="F407" i="11"/>
  <c r="F408" i="11"/>
  <c r="F397" i="11"/>
  <c r="F389" i="11"/>
  <c r="F391" i="11"/>
  <c r="F386" i="11"/>
  <c r="F387" i="11"/>
  <c r="F388" i="11"/>
  <c r="F372" i="11"/>
  <c r="F369" i="11"/>
  <c r="F371" i="11"/>
  <c r="F366" i="11"/>
  <c r="F367" i="11"/>
  <c r="F368" i="11"/>
  <c r="F357" i="11"/>
  <c r="F349" i="11"/>
  <c r="F351" i="11"/>
  <c r="F346" i="11"/>
  <c r="F347" i="11"/>
  <c r="F348" i="11"/>
  <c r="F334" i="11"/>
  <c r="F329" i="11"/>
  <c r="F331" i="11"/>
  <c r="F326" i="11"/>
  <c r="F327" i="11"/>
  <c r="F328" i="11"/>
  <c r="F312" i="11"/>
  <c r="F309" i="11"/>
  <c r="F311" i="11"/>
  <c r="F306" i="11"/>
  <c r="F307" i="11"/>
  <c r="F308" i="11"/>
  <c r="F294" i="11"/>
  <c r="F289" i="11"/>
  <c r="F291" i="11"/>
  <c r="F287" i="11"/>
  <c r="F288" i="11"/>
  <c r="F274" i="11"/>
  <c r="F269" i="11"/>
  <c r="F271" i="11"/>
  <c r="F266" i="11"/>
  <c r="F267" i="11"/>
  <c r="F268" i="11"/>
  <c r="F255" i="11"/>
  <c r="F252" i="11"/>
  <c r="F253" i="11"/>
  <c r="F249" i="11"/>
  <c r="F250" i="11"/>
  <c r="F251" i="11"/>
  <c r="F246" i="11"/>
  <c r="F247" i="11"/>
  <c r="F248" i="11"/>
  <c r="F230" i="11"/>
  <c r="F227" i="11"/>
  <c r="F228" i="11"/>
  <c r="F224" i="11"/>
  <c r="F225" i="11"/>
  <c r="F226" i="11"/>
  <c r="F221" i="11"/>
  <c r="F222" i="11"/>
  <c r="F223" i="11"/>
  <c r="F210" i="11"/>
  <c r="F207" i="11"/>
  <c r="F208" i="11"/>
  <c r="F204" i="11"/>
  <c r="F205" i="11"/>
  <c r="F206" i="11"/>
  <c r="F201" i="11"/>
  <c r="F202" i="11"/>
  <c r="F203" i="11"/>
  <c r="F190" i="11"/>
  <c r="F187" i="11"/>
  <c r="F188" i="11"/>
  <c r="F184" i="11"/>
  <c r="F185" i="11"/>
  <c r="F186" i="11"/>
  <c r="F181" i="11"/>
  <c r="F182" i="11"/>
  <c r="F183" i="11"/>
  <c r="F170" i="11"/>
  <c r="F167" i="11"/>
  <c r="F168" i="11"/>
  <c r="F164" i="11"/>
  <c r="F165" i="11"/>
  <c r="F166" i="11"/>
  <c r="F161" i="11"/>
  <c r="F162" i="11"/>
  <c r="F163" i="11"/>
  <c r="F150" i="11"/>
  <c r="F147" i="11"/>
  <c r="F148" i="11"/>
  <c r="F144" i="11"/>
  <c r="F145" i="11"/>
  <c r="F146" i="11"/>
  <c r="F141" i="11"/>
  <c r="F142" i="11"/>
  <c r="F143" i="11"/>
  <c r="F133" i="11"/>
  <c r="F130" i="11"/>
  <c r="F131" i="11"/>
  <c r="F127" i="11"/>
  <c r="F128" i="11"/>
  <c r="F129" i="11"/>
  <c r="F124" i="11"/>
  <c r="F125" i="11"/>
  <c r="F126" i="11"/>
  <c r="F121" i="11"/>
  <c r="F122" i="11"/>
  <c r="F123" i="11"/>
  <c r="F113" i="11"/>
  <c r="F110" i="11"/>
  <c r="F111" i="11"/>
  <c r="F107" i="11"/>
  <c r="F108" i="11"/>
  <c r="F109" i="11"/>
  <c r="F104" i="11"/>
  <c r="F105" i="11"/>
  <c r="F106" i="11"/>
  <c r="F101" i="11"/>
  <c r="F102" i="11"/>
  <c r="F103" i="11"/>
  <c r="F88" i="11"/>
  <c r="F85" i="11"/>
  <c r="F86" i="11"/>
  <c r="F82" i="11"/>
  <c r="F83" i="11"/>
  <c r="F84" i="11"/>
  <c r="F79" i="11"/>
  <c r="F80" i="11"/>
  <c r="F81" i="11"/>
  <c r="F76" i="11"/>
  <c r="F77" i="11"/>
  <c r="F78" i="11"/>
  <c r="F71" i="11"/>
  <c r="F68" i="11"/>
  <c r="F69" i="11"/>
  <c r="F65" i="11"/>
  <c r="F66" i="11"/>
  <c r="F67" i="11"/>
  <c r="F62" i="11"/>
  <c r="F63" i="11"/>
  <c r="F64" i="11"/>
  <c r="F59" i="11"/>
  <c r="F60" i="11"/>
  <c r="F61" i="11"/>
  <c r="F56" i="11"/>
  <c r="F57" i="11"/>
  <c r="F58" i="11"/>
  <c r="F51" i="11"/>
  <c r="F48" i="11"/>
  <c r="F49" i="11"/>
  <c r="F45" i="11"/>
  <c r="F46" i="11"/>
  <c r="F47" i="11"/>
  <c r="F42" i="11"/>
  <c r="F43" i="11"/>
  <c r="F44" i="11"/>
  <c r="F39" i="11"/>
  <c r="F40" i="11"/>
  <c r="F41" i="11"/>
  <c r="F36" i="11"/>
  <c r="F37" i="11"/>
  <c r="F3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8" i="11"/>
  <c r="E497" i="11"/>
  <c r="E494" i="11"/>
  <c r="E496" i="11"/>
  <c r="E491" i="11"/>
  <c r="E492" i="11"/>
  <c r="E493" i="11"/>
  <c r="E468" i="11"/>
  <c r="E482" i="11"/>
  <c r="E474" i="11"/>
  <c r="E476" i="11"/>
  <c r="E471" i="11"/>
  <c r="E472" i="11"/>
  <c r="E473" i="11"/>
  <c r="E460" i="11"/>
  <c r="E449" i="11"/>
  <c r="E451" i="11"/>
  <c r="E446" i="11"/>
  <c r="E447" i="11"/>
  <c r="E448" i="11"/>
  <c r="E432" i="11"/>
  <c r="E429" i="11"/>
  <c r="E431" i="11"/>
  <c r="E426" i="11"/>
  <c r="E427" i="11"/>
  <c r="E428" i="11"/>
  <c r="E414" i="11"/>
  <c r="E409" i="11"/>
  <c r="E411" i="11"/>
  <c r="E406" i="11"/>
  <c r="E407" i="11"/>
  <c r="E408" i="11"/>
  <c r="E397" i="11"/>
  <c r="E389" i="11"/>
  <c r="E391" i="11"/>
  <c r="E386" i="11"/>
  <c r="E387" i="11"/>
  <c r="E388" i="11"/>
  <c r="E372" i="11"/>
  <c r="E369" i="11"/>
  <c r="E371" i="11"/>
  <c r="E366" i="11"/>
  <c r="E367" i="11"/>
  <c r="E368" i="11"/>
  <c r="E357" i="11"/>
  <c r="E349" i="11"/>
  <c r="E351" i="11"/>
  <c r="E346" i="11"/>
  <c r="E347" i="11"/>
  <c r="E348" i="11"/>
  <c r="E334" i="11"/>
  <c r="E329" i="11"/>
  <c r="E331" i="11"/>
  <c r="E326" i="11"/>
  <c r="E327" i="11"/>
  <c r="E328" i="11"/>
  <c r="E312" i="11"/>
  <c r="E309" i="11"/>
  <c r="E311" i="11"/>
  <c r="E306" i="11"/>
  <c r="E307" i="11"/>
  <c r="E308" i="11"/>
  <c r="E294" i="11"/>
  <c r="E289" i="11"/>
  <c r="E291" i="11"/>
  <c r="E287" i="11"/>
  <c r="E288" i="11"/>
  <c r="E274" i="11"/>
  <c r="E269" i="11"/>
  <c r="E271" i="11"/>
  <c r="E266" i="11"/>
  <c r="E267" i="11"/>
  <c r="E268" i="11"/>
  <c r="E241" i="11"/>
  <c r="E242" i="11"/>
  <c r="E255" i="11"/>
  <c r="E252" i="11"/>
  <c r="E253" i="11"/>
  <c r="E249" i="11"/>
  <c r="E250" i="11"/>
  <c r="E251" i="11"/>
  <c r="E246" i="11"/>
  <c r="E247" i="11"/>
  <c r="E248" i="11"/>
  <c r="E230" i="11"/>
  <c r="E227" i="11"/>
  <c r="E228" i="11"/>
  <c r="E224" i="11"/>
  <c r="E225" i="11"/>
  <c r="E226" i="11"/>
  <c r="E221" i="11"/>
  <c r="E222" i="11"/>
  <c r="E223" i="11"/>
  <c r="E210" i="11"/>
  <c r="E207" i="11"/>
  <c r="E208" i="11"/>
  <c r="E204" i="11"/>
  <c r="E205" i="11"/>
  <c r="E206" i="11"/>
  <c r="E201" i="11"/>
  <c r="E202" i="11"/>
  <c r="E203" i="11"/>
  <c r="E190" i="11"/>
  <c r="E187" i="11"/>
  <c r="E188" i="11"/>
  <c r="E184" i="11"/>
  <c r="E185" i="11"/>
  <c r="E186" i="11"/>
  <c r="E181" i="11"/>
  <c r="E182" i="11"/>
  <c r="E183" i="11"/>
  <c r="E170" i="11"/>
  <c r="E167" i="11"/>
  <c r="E168" i="11"/>
  <c r="E164" i="11"/>
  <c r="E165" i="11"/>
  <c r="E166" i="11"/>
  <c r="E161" i="11"/>
  <c r="E162" i="11"/>
  <c r="E163" i="11"/>
  <c r="E150" i="11"/>
  <c r="E147" i="11"/>
  <c r="E148" i="11"/>
  <c r="E144" i="11"/>
  <c r="E145" i="11"/>
  <c r="E146" i="11"/>
  <c r="E141" i="11"/>
  <c r="E142" i="11"/>
  <c r="E143" i="11"/>
  <c r="E133" i="11"/>
  <c r="E130" i="11"/>
  <c r="E131" i="11"/>
  <c r="E127" i="11"/>
  <c r="E128" i="11"/>
  <c r="E129" i="11"/>
  <c r="E124" i="11"/>
  <c r="E125" i="11"/>
  <c r="E126" i="11"/>
  <c r="E121" i="11"/>
  <c r="E122" i="11"/>
  <c r="E123" i="11"/>
  <c r="E113" i="11"/>
  <c r="E110" i="11"/>
  <c r="E111" i="11"/>
  <c r="E107" i="11"/>
  <c r="E108" i="11"/>
  <c r="E109" i="11"/>
  <c r="E104" i="11"/>
  <c r="E105" i="11"/>
  <c r="E106" i="11"/>
  <c r="E101" i="11"/>
  <c r="E102" i="11"/>
  <c r="E103" i="11"/>
  <c r="E88" i="11"/>
  <c r="E97" i="11"/>
  <c r="E98" i="11"/>
  <c r="E96" i="11"/>
  <c r="E85" i="11"/>
  <c r="E86" i="11"/>
  <c r="E82" i="11"/>
  <c r="E83" i="11"/>
  <c r="E84" i="11"/>
  <c r="E79" i="11"/>
  <c r="E80" i="11"/>
  <c r="E81" i="11"/>
  <c r="E76" i="11"/>
  <c r="E77" i="11"/>
  <c r="E78" i="11"/>
  <c r="E71" i="11"/>
  <c r="E68" i="11"/>
  <c r="E69" i="11"/>
  <c r="E65" i="11"/>
  <c r="E66" i="11"/>
  <c r="E67" i="11"/>
  <c r="E62" i="11"/>
  <c r="E63" i="11"/>
  <c r="E64" i="11"/>
  <c r="E59" i="11"/>
  <c r="E60" i="11"/>
  <c r="E61" i="11"/>
  <c r="E56" i="11"/>
  <c r="E57" i="11"/>
  <c r="E58" i="11"/>
  <c r="E45" i="11"/>
  <c r="E46" i="11"/>
  <c r="E47" i="11"/>
  <c r="E48" i="11"/>
  <c r="E49" i="11"/>
  <c r="E51" i="11"/>
  <c r="E42" i="11"/>
  <c r="E43" i="11"/>
  <c r="E44" i="11"/>
  <c r="E39" i="11"/>
  <c r="E40" i="11"/>
  <c r="E41" i="11"/>
  <c r="E36" i="11"/>
  <c r="E37" i="11"/>
  <c r="E3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8" i="11"/>
  <c r="U468" i="11"/>
  <c r="W468" i="11"/>
  <c r="X468" i="11"/>
  <c r="U241" i="11"/>
  <c r="W241" i="11"/>
  <c r="X241" i="11"/>
  <c r="U242" i="11"/>
  <c r="W242" i="11"/>
  <c r="X242" i="11"/>
  <c r="U96" i="11"/>
  <c r="W96" i="11"/>
  <c r="U97" i="11"/>
  <c r="W97" i="11"/>
  <c r="X97" i="11"/>
  <c r="U98" i="11"/>
  <c r="W98" i="11"/>
  <c r="X98" i="11"/>
  <c r="U33" i="11"/>
  <c r="W33" i="11"/>
  <c r="X33" i="11"/>
  <c r="B33" i="11" s="1"/>
  <c r="U32" i="11"/>
  <c r="W32" i="11"/>
  <c r="X32" i="11"/>
  <c r="B32" i="11" s="1"/>
  <c r="U31" i="11"/>
  <c r="W31" i="11"/>
  <c r="X31" i="11"/>
  <c r="B31" i="11" s="1"/>
  <c r="X28" i="11"/>
  <c r="U482" i="11"/>
  <c r="U476" i="11"/>
  <c r="U474" i="11"/>
  <c r="U473" i="11"/>
  <c r="U472" i="11"/>
  <c r="U471" i="11"/>
  <c r="U460" i="11"/>
  <c r="U451" i="11"/>
  <c r="U449" i="11"/>
  <c r="U448" i="11"/>
  <c r="U447" i="11"/>
  <c r="U446" i="11"/>
  <c r="U414" i="11"/>
  <c r="U409" i="11"/>
  <c r="U408" i="11"/>
  <c r="U407" i="11"/>
  <c r="U406" i="11"/>
  <c r="U397" i="11"/>
  <c r="U391" i="11"/>
  <c r="U389" i="11"/>
  <c r="U388" i="11"/>
  <c r="U387" i="11"/>
  <c r="U386" i="11"/>
  <c r="U357" i="11"/>
  <c r="U351" i="11"/>
  <c r="U349" i="11"/>
  <c r="U348" i="11"/>
  <c r="U347" i="11"/>
  <c r="U346" i="11"/>
  <c r="U334" i="11"/>
  <c r="U331" i="11"/>
  <c r="U329" i="11"/>
  <c r="U328" i="11"/>
  <c r="U327" i="11"/>
  <c r="U326" i="11"/>
  <c r="U294" i="11"/>
  <c r="U291" i="11"/>
  <c r="U289" i="11"/>
  <c r="U288" i="11"/>
  <c r="U287" i="11"/>
  <c r="U274" i="11"/>
  <c r="U269" i="11"/>
  <c r="U268" i="11"/>
  <c r="U267" i="11"/>
  <c r="U266" i="11"/>
  <c r="U230" i="11"/>
  <c r="U228" i="11"/>
  <c r="U227" i="11"/>
  <c r="U226" i="11"/>
  <c r="U225" i="11"/>
  <c r="U224" i="11"/>
  <c r="U223" i="11"/>
  <c r="U222" i="11"/>
  <c r="U221" i="11"/>
  <c r="U210" i="11"/>
  <c r="U208" i="11"/>
  <c r="U207" i="11"/>
  <c r="U206" i="11"/>
  <c r="U205" i="11"/>
  <c r="U204" i="11"/>
  <c r="U203" i="11"/>
  <c r="U202" i="11"/>
  <c r="U201" i="11"/>
  <c r="U170" i="11"/>
  <c r="U168" i="11"/>
  <c r="U167" i="11"/>
  <c r="U166" i="11"/>
  <c r="U165" i="11"/>
  <c r="U164" i="11"/>
  <c r="U163" i="11"/>
  <c r="U162" i="11"/>
  <c r="U161" i="11"/>
  <c r="U150" i="11"/>
  <c r="U148" i="11"/>
  <c r="U147" i="11"/>
  <c r="U146" i="11"/>
  <c r="U145" i="11"/>
  <c r="U144" i="11"/>
  <c r="U143" i="11"/>
  <c r="U142" i="11"/>
  <c r="U141" i="11"/>
  <c r="U113" i="11"/>
  <c r="U111" i="11"/>
  <c r="U110" i="11"/>
  <c r="U109" i="11"/>
  <c r="U108" i="11"/>
  <c r="U107" i="11"/>
  <c r="U106" i="11"/>
  <c r="U105" i="11"/>
  <c r="U104" i="11"/>
  <c r="U103" i="11"/>
  <c r="U102" i="11"/>
  <c r="U101" i="11"/>
  <c r="U88" i="11"/>
  <c r="U86" i="11"/>
  <c r="U85" i="11"/>
  <c r="U84" i="11"/>
  <c r="U83" i="11"/>
  <c r="U82" i="11"/>
  <c r="U81" i="11"/>
  <c r="U80" i="11"/>
  <c r="U79" i="11"/>
  <c r="U78" i="11"/>
  <c r="U77" i="11"/>
  <c r="U76" i="11"/>
  <c r="U28" i="11"/>
  <c r="U51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W497" i="11"/>
  <c r="W496" i="11"/>
  <c r="W494" i="11"/>
  <c r="W493" i="11"/>
  <c r="W492" i="11"/>
  <c r="W491" i="11"/>
  <c r="X482" i="11"/>
  <c r="W482" i="11"/>
  <c r="X476" i="11"/>
  <c r="W476" i="11"/>
  <c r="X474" i="11"/>
  <c r="W474" i="11"/>
  <c r="X473" i="11"/>
  <c r="W473" i="11"/>
  <c r="X472" i="11"/>
  <c r="W472" i="11"/>
  <c r="X471" i="11"/>
  <c r="W471" i="11"/>
  <c r="X460" i="11"/>
  <c r="W460" i="11"/>
  <c r="X451" i="11"/>
  <c r="W451" i="11"/>
  <c r="X449" i="11"/>
  <c r="W449" i="11"/>
  <c r="X448" i="11"/>
  <c r="W448" i="11"/>
  <c r="X447" i="11"/>
  <c r="W447" i="11"/>
  <c r="X446" i="11"/>
  <c r="W446" i="11"/>
  <c r="W432" i="11"/>
  <c r="W431" i="11"/>
  <c r="W429" i="11"/>
  <c r="W428" i="11"/>
  <c r="W427" i="11"/>
  <c r="W426" i="11"/>
  <c r="X414" i="11"/>
  <c r="W414" i="11"/>
  <c r="X411" i="11"/>
  <c r="W411" i="11"/>
  <c r="X409" i="11"/>
  <c r="W409" i="11"/>
  <c r="X408" i="11"/>
  <c r="W408" i="11"/>
  <c r="X407" i="11"/>
  <c r="W407" i="11"/>
  <c r="X406" i="11"/>
  <c r="W406" i="11"/>
  <c r="X397" i="11"/>
  <c r="W397" i="11"/>
  <c r="X391" i="11"/>
  <c r="W391" i="11"/>
  <c r="X389" i="11"/>
  <c r="W389" i="11"/>
  <c r="X388" i="11"/>
  <c r="W388" i="11"/>
  <c r="X387" i="11"/>
  <c r="W387" i="11"/>
  <c r="X386" i="11"/>
  <c r="W386" i="11"/>
  <c r="W372" i="11"/>
  <c r="W371" i="11"/>
  <c r="W369" i="11"/>
  <c r="W368" i="11"/>
  <c r="W366" i="11"/>
  <c r="X357" i="11"/>
  <c r="W357" i="11"/>
  <c r="X351" i="11"/>
  <c r="W351" i="11"/>
  <c r="X349" i="11"/>
  <c r="W349" i="11"/>
  <c r="X348" i="11"/>
  <c r="W348" i="11"/>
  <c r="X347" i="11"/>
  <c r="W347" i="11"/>
  <c r="X346" i="11"/>
  <c r="W346" i="11"/>
  <c r="X334" i="11"/>
  <c r="W334" i="11"/>
  <c r="X331" i="11"/>
  <c r="W331" i="11"/>
  <c r="X329" i="11"/>
  <c r="W329" i="11"/>
  <c r="X328" i="11"/>
  <c r="W328" i="11"/>
  <c r="X327" i="11"/>
  <c r="W327" i="11"/>
  <c r="X326" i="11"/>
  <c r="W326" i="11"/>
  <c r="W312" i="11"/>
  <c r="W311" i="11"/>
  <c r="W309" i="11"/>
  <c r="W308" i="11"/>
  <c r="W307" i="11"/>
  <c r="W306" i="11"/>
  <c r="X294" i="11"/>
  <c r="W294" i="11"/>
  <c r="X291" i="11"/>
  <c r="W291" i="11"/>
  <c r="X289" i="11"/>
  <c r="W289" i="11"/>
  <c r="X288" i="11"/>
  <c r="W288" i="11"/>
  <c r="X287" i="11"/>
  <c r="W287" i="11"/>
  <c r="X274" i="11"/>
  <c r="W274" i="11"/>
  <c r="X271" i="11"/>
  <c r="W271" i="11"/>
  <c r="X269" i="11"/>
  <c r="W269" i="11"/>
  <c r="X268" i="11"/>
  <c r="W268" i="11"/>
  <c r="X267" i="11"/>
  <c r="W267" i="11"/>
  <c r="X266" i="11"/>
  <c r="W266" i="11"/>
  <c r="W255" i="11"/>
  <c r="W253" i="11"/>
  <c r="W252" i="11"/>
  <c r="W251" i="11"/>
  <c r="W250" i="11"/>
  <c r="W249" i="11"/>
  <c r="W248" i="11"/>
  <c r="W247" i="11"/>
  <c r="W246" i="11"/>
  <c r="X230" i="11"/>
  <c r="W230" i="11"/>
  <c r="X228" i="11"/>
  <c r="W228" i="11"/>
  <c r="X227" i="11"/>
  <c r="W227" i="11"/>
  <c r="X226" i="11"/>
  <c r="W226" i="11"/>
  <c r="X225" i="11"/>
  <c r="W225" i="11"/>
  <c r="X224" i="11"/>
  <c r="W224" i="11"/>
  <c r="X223" i="11"/>
  <c r="W223" i="11"/>
  <c r="X222" i="11"/>
  <c r="W222" i="11"/>
  <c r="X221" i="11"/>
  <c r="W221" i="11"/>
  <c r="X210" i="11"/>
  <c r="W210" i="11"/>
  <c r="X208" i="11"/>
  <c r="W208" i="11"/>
  <c r="X207" i="11"/>
  <c r="W207" i="11"/>
  <c r="X206" i="11"/>
  <c r="W206" i="11"/>
  <c r="X205" i="11"/>
  <c r="W205" i="11"/>
  <c r="X204" i="11"/>
  <c r="W204" i="11"/>
  <c r="X203" i="11"/>
  <c r="W203" i="11"/>
  <c r="X202" i="11"/>
  <c r="W202" i="11"/>
  <c r="X201" i="11"/>
  <c r="W201" i="11"/>
  <c r="W190" i="11"/>
  <c r="W188" i="11"/>
  <c r="W187" i="11"/>
  <c r="W186" i="11"/>
  <c r="W185" i="11"/>
  <c r="W184" i="11"/>
  <c r="W183" i="11"/>
  <c r="W182" i="11"/>
  <c r="W181" i="11"/>
  <c r="X170" i="11"/>
  <c r="W170" i="11"/>
  <c r="X168" i="11"/>
  <c r="W168" i="11"/>
  <c r="X167" i="11"/>
  <c r="W167" i="11"/>
  <c r="X166" i="11"/>
  <c r="W166" i="11"/>
  <c r="X165" i="11"/>
  <c r="W165" i="11"/>
  <c r="X164" i="11"/>
  <c r="W164" i="11"/>
  <c r="X163" i="11"/>
  <c r="W163" i="11"/>
  <c r="X162" i="11"/>
  <c r="W162" i="11"/>
  <c r="X161" i="11"/>
  <c r="W161" i="11"/>
  <c r="X150" i="11"/>
  <c r="W150" i="11"/>
  <c r="X148" i="11"/>
  <c r="W148" i="11"/>
  <c r="X147" i="11"/>
  <c r="W147" i="11"/>
  <c r="X146" i="11"/>
  <c r="W146" i="11"/>
  <c r="X145" i="11"/>
  <c r="W145" i="11"/>
  <c r="X144" i="11"/>
  <c r="W144" i="11"/>
  <c r="X143" i="11"/>
  <c r="W143" i="11"/>
  <c r="X142" i="11"/>
  <c r="W142" i="11"/>
  <c r="X141" i="11"/>
  <c r="W141" i="11"/>
  <c r="W133" i="11"/>
  <c r="W131" i="11"/>
  <c r="W130" i="11"/>
  <c r="W129" i="11"/>
  <c r="W128" i="11"/>
  <c r="W127" i="11"/>
  <c r="W126" i="11"/>
  <c r="W125" i="11"/>
  <c r="W124" i="11"/>
  <c r="W123" i="11"/>
  <c r="W122" i="11"/>
  <c r="W121" i="11"/>
  <c r="X113" i="11"/>
  <c r="W113" i="11"/>
  <c r="X111" i="11"/>
  <c r="W111" i="11"/>
  <c r="X110" i="11"/>
  <c r="W110" i="11"/>
  <c r="X109" i="11"/>
  <c r="W109" i="11"/>
  <c r="X108" i="11"/>
  <c r="W108" i="11"/>
  <c r="X107" i="11"/>
  <c r="W107" i="11"/>
  <c r="X106" i="11"/>
  <c r="W106" i="11"/>
  <c r="X105" i="11"/>
  <c r="W105" i="11"/>
  <c r="X104" i="11"/>
  <c r="W104" i="11"/>
  <c r="X103" i="11"/>
  <c r="W103" i="11"/>
  <c r="X102" i="11"/>
  <c r="W102" i="11"/>
  <c r="X101" i="11"/>
  <c r="W101" i="11"/>
  <c r="X88" i="11"/>
  <c r="W88" i="11"/>
  <c r="X86" i="11"/>
  <c r="W86" i="11"/>
  <c r="X85" i="11"/>
  <c r="W85" i="11"/>
  <c r="X84" i="11"/>
  <c r="W84" i="11"/>
  <c r="X83" i="11"/>
  <c r="W83" i="11"/>
  <c r="X82" i="11"/>
  <c r="W82" i="11"/>
  <c r="X81" i="11"/>
  <c r="W81" i="11"/>
  <c r="X80" i="11"/>
  <c r="W80" i="11"/>
  <c r="X79" i="11"/>
  <c r="W79" i="11"/>
  <c r="X78" i="11"/>
  <c r="W78" i="11"/>
  <c r="X77" i="11"/>
  <c r="W77" i="11"/>
  <c r="X76" i="11"/>
  <c r="W76" i="11"/>
  <c r="W28" i="11"/>
  <c r="X21" i="11"/>
  <c r="W21" i="11"/>
  <c r="X20" i="11"/>
  <c r="W20" i="11"/>
  <c r="X19" i="11"/>
  <c r="W19" i="11"/>
  <c r="X18" i="11"/>
  <c r="W18" i="11"/>
  <c r="X17" i="11"/>
  <c r="W17" i="11"/>
  <c r="X16" i="11"/>
  <c r="W16" i="11"/>
  <c r="X15" i="11"/>
  <c r="W15" i="11"/>
  <c r="X14" i="11"/>
  <c r="W14" i="11"/>
  <c r="X13" i="11"/>
  <c r="W13" i="11"/>
  <c r="X12" i="11"/>
  <c r="W12" i="11"/>
  <c r="X11" i="11"/>
  <c r="W11" i="11"/>
  <c r="X10" i="11"/>
  <c r="W10" i="11"/>
  <c r="X9" i="11"/>
  <c r="W9" i="11"/>
  <c r="X8" i="11"/>
  <c r="W8" i="11"/>
  <c r="X51" i="11"/>
  <c r="W51" i="11"/>
  <c r="X49" i="11"/>
  <c r="W49" i="11"/>
  <c r="X48" i="11"/>
  <c r="W48" i="11"/>
  <c r="X47" i="11"/>
  <c r="W47" i="11"/>
  <c r="X46" i="11"/>
  <c r="W46" i="11"/>
  <c r="X45" i="11"/>
  <c r="W45" i="11"/>
  <c r="X44" i="11"/>
  <c r="W44" i="11"/>
  <c r="X43" i="11"/>
  <c r="W43" i="11"/>
  <c r="X42" i="11"/>
  <c r="W42" i="11"/>
  <c r="X41" i="11"/>
  <c r="W41" i="11"/>
  <c r="X40" i="11"/>
  <c r="W40" i="11"/>
  <c r="X39" i="11"/>
  <c r="W39" i="11"/>
  <c r="X38" i="11"/>
  <c r="W38" i="11"/>
  <c r="X37" i="11"/>
  <c r="W37" i="11"/>
  <c r="X36" i="11"/>
  <c r="W3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1" i="11"/>
  <c r="W56" i="11"/>
  <c r="AF4" i="11"/>
  <c r="AD4" i="11"/>
  <c r="K4" i="11"/>
  <c r="I4" i="11"/>
  <c r="F56" i="10"/>
  <c r="G56" i="10" s="1"/>
  <c r="H56" i="10" s="1"/>
  <c r="I56" i="10" s="1"/>
  <c r="J56" i="10" s="1"/>
  <c r="K56" i="10" s="1"/>
  <c r="L56" i="10" s="1"/>
  <c r="F49" i="10"/>
  <c r="G49" i="10" s="1"/>
  <c r="H49" i="10" s="1"/>
  <c r="I49" i="10" s="1"/>
  <c r="J49" i="10" s="1"/>
  <c r="K49" i="10" s="1"/>
  <c r="L49" i="10" s="1"/>
  <c r="AD1503" i="11" l="1"/>
  <c r="AE1503" i="11" s="1"/>
  <c r="AD1501" i="11"/>
  <c r="AE1501" i="11" s="1"/>
  <c r="AD1505" i="11"/>
  <c r="AE1505" i="11" s="1"/>
  <c r="AB2243" i="11"/>
  <c r="AB2099" i="11"/>
  <c r="AC2099" i="11" s="1"/>
  <c r="AD1504" i="11"/>
  <c r="AE1504" i="11" s="1"/>
  <c r="B1535" i="11"/>
  <c r="AB1535" i="11"/>
  <c r="AB1468" i="11"/>
  <c r="AD1440" i="11"/>
  <c r="AE1440" i="11" s="1"/>
  <c r="AD1499" i="11"/>
  <c r="AE1499" i="11" s="1"/>
  <c r="AB1466" i="11"/>
  <c r="AD1467" i="11"/>
  <c r="AE1467" i="11" s="1"/>
  <c r="AC1467" i="11"/>
  <c r="AB1598" i="11"/>
  <c r="AB2244" i="11"/>
  <c r="AB2097" i="11"/>
  <c r="AB2242" i="11"/>
  <c r="AB2098" i="11"/>
  <c r="AC2098" i="11" s="1"/>
  <c r="AD2242" i="11"/>
  <c r="AE2242" i="11" s="1"/>
  <c r="AC2242" i="11"/>
  <c r="AD2098" i="11"/>
  <c r="AE2098" i="11" s="1"/>
  <c r="B2033" i="11"/>
  <c r="AB2033" i="11"/>
  <c r="AD2197" i="11"/>
  <c r="AE2197" i="11" s="1"/>
  <c r="AD1696" i="11"/>
  <c r="AE1696" i="11" s="1"/>
  <c r="AD1939" i="11"/>
  <c r="AD1756" i="11"/>
  <c r="AE1756" i="11" s="1"/>
  <c r="AD2262" i="11"/>
  <c r="AE2262" i="11" s="1"/>
  <c r="AD2377" i="11"/>
  <c r="AE2377" i="11" s="1"/>
  <c r="AD1817" i="11"/>
  <c r="AE1817" i="11" s="1"/>
  <c r="AD2260" i="11"/>
  <c r="AE2260" i="11" s="1"/>
  <c r="AD2378" i="11"/>
  <c r="AE2378" i="11" s="1"/>
  <c r="AD2002" i="11"/>
  <c r="AE2002" i="11" s="1"/>
  <c r="AD2318" i="11"/>
  <c r="AE2318" i="11" s="1"/>
  <c r="AD1757" i="11"/>
  <c r="AE1757" i="11" s="1"/>
  <c r="AD1695" i="11"/>
  <c r="AE1695" i="11" s="1"/>
  <c r="AD1938" i="11"/>
  <c r="AD1636" i="11"/>
  <c r="AE1636" i="11" s="1"/>
  <c r="AD1635" i="11"/>
  <c r="AE1635" i="11" s="1"/>
  <c r="AD2320" i="11"/>
  <c r="AE2320" i="11" s="1"/>
  <c r="AD1878" i="11"/>
  <c r="AE1878" i="11" s="1"/>
  <c r="AD2243" i="11"/>
  <c r="AE2243" i="11" s="1"/>
  <c r="AC2243" i="11"/>
  <c r="AD2099" i="11"/>
  <c r="AE2099" i="11" s="1"/>
  <c r="AD1877" i="11"/>
  <c r="AE1877" i="11" s="1"/>
  <c r="AD2138" i="11"/>
  <c r="AE2138" i="11" s="1"/>
  <c r="AD2194" i="11"/>
  <c r="AE2194" i="11" s="1"/>
  <c r="AD1819" i="11"/>
  <c r="AE1819" i="11" s="1"/>
  <c r="AD1761" i="11"/>
  <c r="AE1761" i="11" s="1"/>
  <c r="AD2321" i="11"/>
  <c r="AE2321" i="11" s="1"/>
  <c r="AD1875" i="11"/>
  <c r="AE1875" i="11" s="1"/>
  <c r="AD1998" i="11"/>
  <c r="AE1998" i="11" s="1"/>
  <c r="AD2261" i="11"/>
  <c r="AE2261" i="11" s="1"/>
  <c r="AD1694" i="11"/>
  <c r="AE1694" i="11" s="1"/>
  <c r="AD2324" i="11"/>
  <c r="AE2324" i="11" s="1"/>
  <c r="AD1941" i="11"/>
  <c r="B2034" i="11"/>
  <c r="AB2034" i="11"/>
  <c r="B2032" i="11"/>
  <c r="AB2032" i="11"/>
  <c r="AD2001" i="11"/>
  <c r="AE2001" i="11" s="1"/>
  <c r="AD2139" i="11"/>
  <c r="AE2139" i="11" s="1"/>
  <c r="AD2376" i="11"/>
  <c r="AE2376" i="11" s="1"/>
  <c r="AD1698" i="11"/>
  <c r="AE1698" i="11" s="1"/>
  <c r="AD1937" i="11"/>
  <c r="AD2384" i="11"/>
  <c r="AE2384" i="11" s="1"/>
  <c r="AD2264" i="11"/>
  <c r="AE2264" i="11" s="1"/>
  <c r="AD1693" i="11"/>
  <c r="AE1693" i="11" s="1"/>
  <c r="AD2196" i="11"/>
  <c r="AE2196" i="11" s="1"/>
  <c r="AD1821" i="11"/>
  <c r="AE1821" i="11" s="1"/>
  <c r="AB1741" i="11"/>
  <c r="AD2244" i="11"/>
  <c r="AE2244" i="11" s="1"/>
  <c r="AC2244" i="11"/>
  <c r="AD2097" i="11"/>
  <c r="AE2097" i="11" s="1"/>
  <c r="AC2097" i="11"/>
  <c r="AD1935" i="11"/>
  <c r="AD2195" i="11"/>
  <c r="AE2195" i="11" s="1"/>
  <c r="AD2380" i="11"/>
  <c r="AE2380" i="11" s="1"/>
  <c r="AD2381" i="11"/>
  <c r="AE2381" i="11" s="1"/>
  <c r="AD2382" i="11"/>
  <c r="AE2382" i="11" s="1"/>
  <c r="AD1879" i="11"/>
  <c r="AE1879" i="11" s="1"/>
  <c r="AD2383" i="11"/>
  <c r="AE2383" i="11" s="1"/>
  <c r="AD1999" i="11"/>
  <c r="AE1999" i="11" s="1"/>
  <c r="AD1638" i="11"/>
  <c r="AE1638" i="11" s="1"/>
  <c r="AD2198" i="11"/>
  <c r="AE2198" i="11" s="1"/>
  <c r="AD1755" i="11"/>
  <c r="AE1755" i="11" s="1"/>
  <c r="AB1964" i="11"/>
  <c r="AD2004" i="11"/>
  <c r="AE2004" i="11" s="1"/>
  <c r="AD1816" i="11"/>
  <c r="AE1816" i="11" s="1"/>
  <c r="AD2322" i="11"/>
  <c r="AE2322" i="11" s="1"/>
  <c r="AD1815" i="11"/>
  <c r="AE1815" i="11" s="1"/>
  <c r="AB2467" i="11"/>
  <c r="AC2467" i="11" s="1"/>
  <c r="AD2439" i="11"/>
  <c r="AE2439" i="11" s="1"/>
  <c r="AB2468" i="11"/>
  <c r="AD2469" i="11"/>
  <c r="AE2469" i="11" s="1"/>
  <c r="AC2469" i="11"/>
  <c r="AD2505" i="11"/>
  <c r="AE2505" i="11" s="1"/>
  <c r="AD2507" i="11"/>
  <c r="AE2507" i="11" s="1"/>
  <c r="AD2509" i="11"/>
  <c r="AE2509" i="11" s="1"/>
  <c r="AD2442" i="11"/>
  <c r="AE2442" i="11" s="1"/>
  <c r="B2537" i="11"/>
  <c r="AB2537" i="11"/>
  <c r="AD2437" i="11"/>
  <c r="AE2437" i="11" s="1"/>
  <c r="AD2444" i="11"/>
  <c r="AE2444" i="11" s="1"/>
  <c r="B2467" i="11"/>
  <c r="B2469" i="11"/>
  <c r="B2468" i="11"/>
  <c r="B2244" i="11"/>
  <c r="B2242" i="11"/>
  <c r="B2243" i="11"/>
  <c r="B2099" i="11"/>
  <c r="B2097" i="11"/>
  <c r="B2098" i="11"/>
  <c r="B1964" i="11"/>
  <c r="B1741" i="11"/>
  <c r="B2743" i="11"/>
  <c r="B2600" i="11"/>
  <c r="AB2600" i="11"/>
  <c r="AB2743" i="11"/>
  <c r="B1598" i="11"/>
  <c r="B1467" i="11"/>
  <c r="B1468" i="11"/>
  <c r="B1466" i="11"/>
  <c r="B1243" i="11"/>
  <c r="B1241" i="11"/>
  <c r="B1242" i="11"/>
  <c r="B1098" i="11"/>
  <c r="B1096" i="11"/>
  <c r="B1097" i="11"/>
  <c r="B597" i="11"/>
  <c r="B466" i="11"/>
  <c r="B467" i="11"/>
  <c r="B468" i="11"/>
  <c r="B97" i="11"/>
  <c r="B98" i="11"/>
  <c r="B243" i="11"/>
  <c r="B242" i="11"/>
  <c r="B241" i="11"/>
  <c r="B2966" i="11"/>
  <c r="B96" i="11"/>
  <c r="AB2966" i="11"/>
  <c r="V2617" i="11"/>
  <c r="V2453" i="11"/>
  <c r="AB2453" i="11" s="1"/>
  <c r="V534" i="11"/>
  <c r="V1149" i="11"/>
  <c r="V2477" i="11"/>
  <c r="AB2477" i="11" s="1"/>
  <c r="V2026" i="11"/>
  <c r="AB2026" i="11" s="1"/>
  <c r="X2574" i="11"/>
  <c r="AB2574" i="11" s="1"/>
  <c r="V2211" i="11"/>
  <c r="V2011" i="11"/>
  <c r="AB2011" i="11" s="1"/>
  <c r="V2048" i="11"/>
  <c r="AB2048" i="11" s="1"/>
  <c r="X1869" i="11"/>
  <c r="AB1869" i="11" s="1"/>
  <c r="V1949" i="11"/>
  <c r="AB1949" i="11" s="1"/>
  <c r="V2728" i="11"/>
  <c r="V2014" i="11"/>
  <c r="AB2014" i="11" s="1"/>
  <c r="V2209" i="11"/>
  <c r="V2110" i="11"/>
  <c r="V2975" i="11"/>
  <c r="X1189" i="11"/>
  <c r="V2152" i="11"/>
  <c r="AB2152" i="11" s="1"/>
  <c r="V2210" i="11"/>
  <c r="AB2210" i="11" s="1"/>
  <c r="V2616" i="11"/>
  <c r="V2612" i="11"/>
  <c r="V1172" i="11"/>
  <c r="V1769" i="11"/>
  <c r="V1715" i="11"/>
  <c r="AB1715" i="11" s="1"/>
  <c r="X2866" i="11"/>
  <c r="B2866" i="11" s="1"/>
  <c r="X2810" i="11"/>
  <c r="AB2810" i="11" s="1"/>
  <c r="X2753" i="11"/>
  <c r="V1333" i="11"/>
  <c r="V2525" i="11"/>
  <c r="AB2525" i="11" s="1"/>
  <c r="V2522" i="11"/>
  <c r="AB2522" i="11" s="1"/>
  <c r="V2113" i="11"/>
  <c r="AB2113" i="11" s="1"/>
  <c r="X1498" i="11"/>
  <c r="B1498" i="11" s="1"/>
  <c r="X2932" i="11"/>
  <c r="B2932" i="11" s="1"/>
  <c r="V2049" i="11"/>
  <c r="AB2049" i="11" s="1"/>
  <c r="V2041" i="11"/>
  <c r="AB2041" i="11" s="1"/>
  <c r="V2029" i="11"/>
  <c r="AB2029" i="11" s="1"/>
  <c r="U1189" i="11"/>
  <c r="X1496" i="11"/>
  <c r="B1496" i="11" s="1"/>
  <c r="V1849" i="11"/>
  <c r="AB1849" i="11" s="1"/>
  <c r="V2851" i="11"/>
  <c r="V2833" i="11"/>
  <c r="V2791" i="11"/>
  <c r="U2753" i="11"/>
  <c r="X2067" i="11"/>
  <c r="AB2067" i="11" s="1"/>
  <c r="V2116" i="11"/>
  <c r="V2556" i="11"/>
  <c r="AB2556" i="11" s="1"/>
  <c r="V2532" i="11"/>
  <c r="AB2532" i="11" s="1"/>
  <c r="V2017" i="11"/>
  <c r="AB2017" i="11" s="1"/>
  <c r="V2711" i="11"/>
  <c r="V2614" i="11"/>
  <c r="X2249" i="11"/>
  <c r="B2249" i="11" s="1"/>
  <c r="X2065" i="11"/>
  <c r="X1254" i="11"/>
  <c r="B1254" i="11" s="1"/>
  <c r="V1351" i="11"/>
  <c r="B1351" i="11" s="1"/>
  <c r="V2852" i="11"/>
  <c r="V2610" i="11"/>
  <c r="V2168" i="11"/>
  <c r="AB2168" i="11" s="1"/>
  <c r="V1294" i="11"/>
  <c r="B1294" i="11" s="1"/>
  <c r="V1476" i="11"/>
  <c r="V1525" i="11"/>
  <c r="AB1525" i="11" s="1"/>
  <c r="V1672" i="11"/>
  <c r="AB1672" i="11" s="1"/>
  <c r="V2948" i="11"/>
  <c r="X2933" i="11"/>
  <c r="B2933" i="11" s="1"/>
  <c r="V2912" i="11"/>
  <c r="X2187" i="11"/>
  <c r="AB2187" i="11" s="1"/>
  <c r="V2773" i="11"/>
  <c r="V2587" i="11"/>
  <c r="V2514" i="11"/>
  <c r="AB2514" i="11" s="1"/>
  <c r="V2054" i="11"/>
  <c r="AB2054" i="11" s="1"/>
  <c r="V2233" i="11"/>
  <c r="AB2233" i="11" s="1"/>
  <c r="V2914" i="11"/>
  <c r="V1555" i="11"/>
  <c r="AB1555" i="11" s="1"/>
  <c r="V2615" i="11"/>
  <c r="V2951" i="11"/>
  <c r="V2555" i="11"/>
  <c r="AB2555" i="11" s="1"/>
  <c r="V2546" i="11"/>
  <c r="AB2546" i="11" s="1"/>
  <c r="V2047" i="11"/>
  <c r="AB2047" i="11" s="1"/>
  <c r="V2019" i="11"/>
  <c r="AB2019" i="11" s="1"/>
  <c r="V2832" i="11"/>
  <c r="V1229" i="11"/>
  <c r="V1451" i="11"/>
  <c r="V2971" i="11"/>
  <c r="V2710" i="11"/>
  <c r="V2521" i="11"/>
  <c r="AB2521" i="11" s="1"/>
  <c r="X2431" i="11"/>
  <c r="B2431" i="11" s="1"/>
  <c r="X2251" i="11"/>
  <c r="B2251" i="11" s="1"/>
  <c r="X2129" i="11"/>
  <c r="AB2129" i="11" s="1"/>
  <c r="V2106" i="11"/>
  <c r="V2834" i="11"/>
  <c r="V1169" i="11"/>
  <c r="V1952" i="11"/>
  <c r="AB1952" i="11" s="1"/>
  <c r="X2928" i="11"/>
  <c r="B2928" i="11" s="1"/>
  <c r="X2808" i="11"/>
  <c r="AB2808" i="11" s="1"/>
  <c r="X2693" i="11"/>
  <c r="AB2693" i="11" s="1"/>
  <c r="V2528" i="11"/>
  <c r="AB2528" i="11" s="1"/>
  <c r="V2476" i="11"/>
  <c r="V2411" i="11"/>
  <c r="AB2411" i="11" s="1"/>
  <c r="V2333" i="11"/>
  <c r="AB2333" i="11" s="1"/>
  <c r="V2297" i="11"/>
  <c r="V2226" i="11"/>
  <c r="AB2226" i="11" s="1"/>
  <c r="V2206" i="11"/>
  <c r="X2186" i="11"/>
  <c r="AB2186" i="11" s="1"/>
  <c r="V2088" i="11"/>
  <c r="AB2088" i="11" s="1"/>
  <c r="X2064" i="11"/>
  <c r="AB2064" i="11" s="1"/>
  <c r="V2734" i="11"/>
  <c r="X1070" i="11"/>
  <c r="V1115" i="11"/>
  <c r="V1393" i="11"/>
  <c r="AB1393" i="11" s="1"/>
  <c r="V1615" i="11"/>
  <c r="AB1615" i="11" s="1"/>
  <c r="V2973" i="11"/>
  <c r="X2870" i="11"/>
  <c r="B2870" i="11" s="1"/>
  <c r="V2853" i="11"/>
  <c r="V2667" i="11"/>
  <c r="V2409" i="11"/>
  <c r="AB2409" i="11" s="1"/>
  <c r="V2393" i="11"/>
  <c r="X2255" i="11"/>
  <c r="AB2255" i="11" s="1"/>
  <c r="V2147" i="11"/>
  <c r="AB2147" i="11" s="1"/>
  <c r="V2018" i="11"/>
  <c r="AB2018" i="11" s="1"/>
  <c r="V2013" i="11"/>
  <c r="AB2013" i="11" s="1"/>
  <c r="V2275" i="11"/>
  <c r="X2814" i="11"/>
  <c r="AB2814" i="11" s="1"/>
  <c r="V1155" i="11"/>
  <c r="X2567" i="11"/>
  <c r="B2567" i="11" s="1"/>
  <c r="V2334" i="11"/>
  <c r="X2313" i="11"/>
  <c r="AB2313" i="11" s="1"/>
  <c r="X2252" i="11"/>
  <c r="AB2252" i="11" s="1"/>
  <c r="V2208" i="11"/>
  <c r="AB2208" i="11" s="1"/>
  <c r="V2166" i="11"/>
  <c r="AB2166" i="11" s="1"/>
  <c r="V2146" i="11"/>
  <c r="AB2146" i="11" s="1"/>
  <c r="V2046" i="11"/>
  <c r="AB2046" i="11" s="1"/>
  <c r="V2173" i="11"/>
  <c r="AB2173" i="11" s="1"/>
  <c r="V2977" i="11"/>
  <c r="V1087" i="11"/>
  <c r="B1087" i="11" s="1"/>
  <c r="X1373" i="11"/>
  <c r="X1932" i="11"/>
  <c r="V2950" i="11"/>
  <c r="V2913" i="11"/>
  <c r="V2708" i="11"/>
  <c r="X2691" i="11"/>
  <c r="AB2691" i="11" s="1"/>
  <c r="V2673" i="11"/>
  <c r="X2636" i="11"/>
  <c r="AB2636" i="11" s="1"/>
  <c r="V2613" i="11"/>
  <c r="V2545" i="11"/>
  <c r="AB2545" i="11" s="1"/>
  <c r="X2494" i="11"/>
  <c r="B2494" i="11" s="1"/>
  <c r="V2449" i="11"/>
  <c r="AB2449" i="11" s="1"/>
  <c r="V2090" i="11"/>
  <c r="AB2090" i="11" s="1"/>
  <c r="X2062" i="11"/>
  <c r="AB2062" i="11" s="1"/>
  <c r="V2023" i="11"/>
  <c r="AB2023" i="11" s="1"/>
  <c r="V1090" i="11"/>
  <c r="V1271" i="11"/>
  <c r="X1431" i="11"/>
  <c r="AB1431" i="11" s="1"/>
  <c r="X1691" i="11"/>
  <c r="B1691" i="11" s="1"/>
  <c r="V2890" i="11"/>
  <c r="V2830" i="11"/>
  <c r="V2713" i="11"/>
  <c r="V2707" i="11"/>
  <c r="V2517" i="11"/>
  <c r="AB2517" i="11" s="1"/>
  <c r="X2369" i="11"/>
  <c r="AB2369" i="11" s="1"/>
  <c r="V2229" i="11"/>
  <c r="AB2229" i="11" s="1"/>
  <c r="V2149" i="11"/>
  <c r="V2109" i="11"/>
  <c r="AB2109" i="11" s="1"/>
  <c r="X2500" i="11"/>
  <c r="B2500" i="11" s="1"/>
  <c r="V2674" i="11"/>
  <c r="V2794" i="11"/>
  <c r="X2874" i="11"/>
  <c r="V1053" i="11"/>
  <c r="V1532" i="11"/>
  <c r="AB1532" i="11" s="1"/>
  <c r="V2908" i="11"/>
  <c r="X2499" i="11"/>
  <c r="AB2499" i="11" s="1"/>
  <c r="V2391" i="11"/>
  <c r="V2353" i="11"/>
  <c r="V2329" i="11"/>
  <c r="V2291" i="11"/>
  <c r="AB2291" i="11" s="1"/>
  <c r="V2148" i="11"/>
  <c r="AB2148" i="11" s="1"/>
  <c r="V2015" i="11"/>
  <c r="AB2015" i="11" s="1"/>
  <c r="X2136" i="11"/>
  <c r="B2136" i="11" s="1"/>
  <c r="X1132" i="11"/>
  <c r="V1274" i="11"/>
  <c r="V1411" i="11"/>
  <c r="AB1411" i="11" s="1"/>
  <c r="V1789" i="11"/>
  <c r="AB1789" i="11" s="1"/>
  <c r="V2771" i="11"/>
  <c r="X2573" i="11"/>
  <c r="B2573" i="11" s="1"/>
  <c r="V2527" i="11"/>
  <c r="AB2527" i="11" s="1"/>
  <c r="V2478" i="11"/>
  <c r="AB2478" i="11" s="1"/>
  <c r="X2429" i="11"/>
  <c r="B2429" i="11" s="1"/>
  <c r="V2292" i="11"/>
  <c r="V2170" i="11"/>
  <c r="AB2170" i="11" s="1"/>
  <c r="V2112" i="11"/>
  <c r="V2111" i="11"/>
  <c r="AB2111" i="11" s="1"/>
  <c r="V2052" i="11"/>
  <c r="AB2052" i="11" s="1"/>
  <c r="V2020" i="11"/>
  <c r="AB2020" i="11" s="1"/>
  <c r="V2594" i="11"/>
  <c r="V2893" i="11"/>
  <c r="X2692" i="11"/>
  <c r="V2452" i="11"/>
  <c r="AB2452" i="11" s="1"/>
  <c r="V2331" i="11"/>
  <c r="AB2331" i="11" s="1"/>
  <c r="V2086" i="11"/>
  <c r="AB2086" i="11" s="1"/>
  <c r="V1232" i="11"/>
  <c r="B1232" i="11" s="1"/>
  <c r="V1732" i="11"/>
  <c r="AB1732" i="11" s="1"/>
  <c r="V1772" i="11"/>
  <c r="AB1772" i="11" s="1"/>
  <c r="X1872" i="11"/>
  <c r="AB1872" i="11" s="1"/>
  <c r="V2709" i="11"/>
  <c r="V2232" i="11"/>
  <c r="X2135" i="11"/>
  <c r="V2104" i="11"/>
  <c r="AB2104" i="11" s="1"/>
  <c r="X2934" i="11"/>
  <c r="B2934" i="11" s="1"/>
  <c r="V1050" i="11"/>
  <c r="X1256" i="11"/>
  <c r="B1256" i="11" s="1"/>
  <c r="X1313" i="11"/>
  <c r="B1313" i="11" s="1"/>
  <c r="V1331" i="11"/>
  <c r="V1612" i="11"/>
  <c r="AB1612" i="11" s="1"/>
  <c r="V1649" i="11"/>
  <c r="V1669" i="11"/>
  <c r="AB1669" i="11" s="1"/>
  <c r="X1754" i="11"/>
  <c r="B1754" i="11" s="1"/>
  <c r="X1812" i="11"/>
  <c r="AB1812" i="11" s="1"/>
  <c r="X2994" i="11"/>
  <c r="AB2994" i="11" s="1"/>
  <c r="AD2994" i="11" s="1"/>
  <c r="AE2994" i="11" s="1"/>
  <c r="X2993" i="11"/>
  <c r="AB2993" i="11" s="1"/>
  <c r="AD2993" i="11" s="1"/>
  <c r="AE2993" i="11" s="1"/>
  <c r="X2930" i="11"/>
  <c r="B2930" i="11" s="1"/>
  <c r="X2748" i="11"/>
  <c r="B2748" i="11" s="1"/>
  <c r="X2496" i="11"/>
  <c r="B2496" i="11" s="1"/>
  <c r="V2454" i="11"/>
  <c r="AB2454" i="11" s="1"/>
  <c r="V2412" i="11"/>
  <c r="AB2412" i="11" s="1"/>
  <c r="V2272" i="11"/>
  <c r="AB2272" i="11" s="1"/>
  <c r="V2224" i="11"/>
  <c r="AB2224" i="11" s="1"/>
  <c r="X2191" i="11"/>
  <c r="AB2191" i="11" s="1"/>
  <c r="X2184" i="11"/>
  <c r="B2184" i="11" s="1"/>
  <c r="V2081" i="11"/>
  <c r="AB2081" i="11" s="1"/>
  <c r="V2213" i="11"/>
  <c r="AB2213" i="11" s="1"/>
  <c r="V2874" i="11"/>
  <c r="X1191" i="11"/>
  <c r="U1373" i="11"/>
  <c r="V1589" i="11"/>
  <c r="AB1589" i="11" s="1"/>
  <c r="V1829" i="11"/>
  <c r="AB1829" i="11" s="1"/>
  <c r="V1892" i="11"/>
  <c r="AB1892" i="11" s="1"/>
  <c r="X2995" i="11"/>
  <c r="B2995" i="11" s="1"/>
  <c r="V2976" i="11"/>
  <c r="V2793" i="11"/>
  <c r="V2792" i="11"/>
  <c r="V2732" i="11"/>
  <c r="V2729" i="11"/>
  <c r="V2692" i="11"/>
  <c r="V2668" i="11"/>
  <c r="F2636" i="11"/>
  <c r="F2613" i="11"/>
  <c r="V2605" i="11"/>
  <c r="V2551" i="11"/>
  <c r="AB2551" i="11" s="1"/>
  <c r="F2527" i="11"/>
  <c r="F2514" i="11"/>
  <c r="V2392" i="11"/>
  <c r="AB2392" i="11" s="1"/>
  <c r="X2374" i="11"/>
  <c r="AB2374" i="11" s="1"/>
  <c r="V2273" i="11"/>
  <c r="AB2273" i="11" s="1"/>
  <c r="X2124" i="11"/>
  <c r="B2124" i="11" s="1"/>
  <c r="V2654" i="11"/>
  <c r="X2694" i="11"/>
  <c r="B2694" i="11" s="1"/>
  <c r="V2894" i="11"/>
  <c r="V1478" i="11"/>
  <c r="AB1478" i="11" s="1"/>
  <c r="V1652" i="11"/>
  <c r="AB1652" i="11" s="1"/>
  <c r="V1709" i="11"/>
  <c r="AB1709" i="11" s="1"/>
  <c r="X1809" i="11"/>
  <c r="AB1809" i="11" s="1"/>
  <c r="X2931" i="11"/>
  <c r="B2931" i="11" s="1"/>
  <c r="V2911" i="11"/>
  <c r="V2731" i="11"/>
  <c r="X2688" i="11"/>
  <c r="AB2688" i="11" s="1"/>
  <c r="X2625" i="11"/>
  <c r="U2574" i="11"/>
  <c r="F2573" i="11"/>
  <c r="V2547" i="11"/>
  <c r="AB2547" i="11" s="1"/>
  <c r="V2542" i="11"/>
  <c r="AB2542" i="11" s="1"/>
  <c r="X2432" i="11"/>
  <c r="B2432" i="11" s="1"/>
  <c r="U2429" i="11"/>
  <c r="V2416" i="11"/>
  <c r="AB2416" i="11" s="1"/>
  <c r="V2394" i="11"/>
  <c r="AB2394" i="11" s="1"/>
  <c r="V2271" i="11"/>
  <c r="AB2271" i="11" s="1"/>
  <c r="V2171" i="11"/>
  <c r="AB2171" i="11" s="1"/>
  <c r="V2135" i="11"/>
  <c r="AB2135" i="11" s="1"/>
  <c r="X2127" i="11"/>
  <c r="AB2127" i="11" s="1"/>
  <c r="V2082" i="11"/>
  <c r="AB2082" i="11" s="1"/>
  <c r="V2042" i="11"/>
  <c r="AB2042" i="11" s="1"/>
  <c r="V2355" i="11"/>
  <c r="V2854" i="11"/>
  <c r="V1132" i="11"/>
  <c r="X1311" i="11"/>
  <c r="B1311" i="11" s="1"/>
  <c r="X1371" i="11"/>
  <c r="B1371" i="11" s="1"/>
  <c r="V1592" i="11"/>
  <c r="AB1592" i="11" s="1"/>
  <c r="X1752" i="11"/>
  <c r="B1752" i="11" s="1"/>
  <c r="V1889" i="11"/>
  <c r="AB1889" i="11" s="1"/>
  <c r="V1932" i="11"/>
  <c r="V1975" i="11"/>
  <c r="AB1975" i="11" s="1"/>
  <c r="V2888" i="11"/>
  <c r="X2872" i="11"/>
  <c r="AB2872" i="11" s="1"/>
  <c r="X2755" i="11"/>
  <c r="B2755" i="11" s="1"/>
  <c r="V2750" i="11"/>
  <c r="V2733" i="11"/>
  <c r="V2609" i="11"/>
  <c r="V2593" i="11"/>
  <c r="V2351" i="11"/>
  <c r="AB2351" i="11" s="1"/>
  <c r="X2309" i="11"/>
  <c r="B2309" i="11" s="1"/>
  <c r="V2164" i="11"/>
  <c r="AB2164" i="11" s="1"/>
  <c r="V2115" i="11"/>
  <c r="V2050" i="11"/>
  <c r="AB2050" i="11" s="1"/>
  <c r="X2315" i="11"/>
  <c r="AB2315" i="11" s="1"/>
  <c r="V2455" i="11"/>
  <c r="AB2455" i="11" s="1"/>
  <c r="F2594" i="11"/>
  <c r="X2637" i="11"/>
  <c r="X2372" i="11"/>
  <c r="B2372" i="11" s="1"/>
  <c r="X2371" i="11"/>
  <c r="B2371" i="11" s="1"/>
  <c r="X2311" i="11"/>
  <c r="B2311" i="11" s="1"/>
  <c r="F1532" i="11"/>
  <c r="X1634" i="11"/>
  <c r="B1634" i="11" s="1"/>
  <c r="X1929" i="11"/>
  <c r="B1929" i="11" s="1"/>
  <c r="X2996" i="11"/>
  <c r="AB2996" i="11" s="1"/>
  <c r="AD2996" i="11" s="1"/>
  <c r="AE2996" i="11" s="1"/>
  <c r="X2873" i="11"/>
  <c r="B2873" i="11" s="1"/>
  <c r="X2871" i="11"/>
  <c r="AB2871" i="11" s="1"/>
  <c r="V2768" i="11"/>
  <c r="X2756" i="11"/>
  <c r="AB2756" i="11" s="1"/>
  <c r="V2712" i="11"/>
  <c r="X2635" i="11"/>
  <c r="B2635" i="11" s="1"/>
  <c r="X2627" i="11"/>
  <c r="AB2627" i="11" s="1"/>
  <c r="V2352" i="11"/>
  <c r="AB2352" i="11" s="1"/>
  <c r="X2312" i="11"/>
  <c r="AB2312" i="11" s="1"/>
  <c r="V2296" i="11"/>
  <c r="X2254" i="11"/>
  <c r="B2254" i="11" s="1"/>
  <c r="V2228" i="11"/>
  <c r="X2128" i="11"/>
  <c r="B2128" i="11" s="1"/>
  <c r="X2066" i="11"/>
  <c r="AB2066" i="11" s="1"/>
  <c r="V2153" i="11"/>
  <c r="V2954" i="11"/>
  <c r="X1574" i="11"/>
  <c r="V1915" i="11"/>
  <c r="AB1915" i="11" s="1"/>
  <c r="V2828" i="11"/>
  <c r="X2752" i="11"/>
  <c r="B2752" i="11" s="1"/>
  <c r="V2669" i="11"/>
  <c r="V2651" i="11"/>
  <c r="V2608" i="11"/>
  <c r="X2253" i="11"/>
  <c r="AB2253" i="11" s="1"/>
  <c r="V2230" i="11"/>
  <c r="AB2230" i="11" s="1"/>
  <c r="V2227" i="11"/>
  <c r="AB2227" i="11" s="1"/>
  <c r="X2133" i="11"/>
  <c r="B2133" i="11" s="1"/>
  <c r="V2107" i="11"/>
  <c r="V2051" i="11"/>
  <c r="AB2051" i="11" s="1"/>
  <c r="V2044" i="11"/>
  <c r="AB2044" i="11" s="1"/>
  <c r="V2024" i="11"/>
  <c r="AB2024" i="11" s="1"/>
  <c r="V2395" i="11"/>
  <c r="AB2395" i="11" s="1"/>
  <c r="V2774" i="11"/>
  <c r="V1354" i="11"/>
  <c r="B1354" i="11" s="1"/>
  <c r="V1414" i="11"/>
  <c r="AB1414" i="11" s="1"/>
  <c r="V1574" i="11"/>
  <c r="X1689" i="11"/>
  <c r="B1689" i="11" s="1"/>
  <c r="V1729" i="11"/>
  <c r="AB1729" i="11" s="1"/>
  <c r="V2953" i="11"/>
  <c r="V2891" i="11"/>
  <c r="V2788" i="11"/>
  <c r="X2750" i="11"/>
  <c r="V2727" i="11"/>
  <c r="X2690" i="11"/>
  <c r="B2690" i="11" s="1"/>
  <c r="V2671" i="11"/>
  <c r="V2670" i="11"/>
  <c r="V2647" i="11"/>
  <c r="F2609" i="11"/>
  <c r="V2589" i="11"/>
  <c r="V2582" i="11"/>
  <c r="V2549" i="11"/>
  <c r="AB2549" i="11" s="1"/>
  <c r="V2417" i="11"/>
  <c r="AB2417" i="11" s="1"/>
  <c r="V2231" i="11"/>
  <c r="AB2231" i="11" s="1"/>
  <c r="V2204" i="11"/>
  <c r="X2188" i="11"/>
  <c r="AB2188" i="11" s="1"/>
  <c r="V2167" i="11"/>
  <c r="V2150" i="11"/>
  <c r="AB2150" i="11" s="1"/>
  <c r="V2108" i="11"/>
  <c r="AB2108" i="11" s="1"/>
  <c r="V2085" i="11"/>
  <c r="AB2085" i="11" s="1"/>
  <c r="V2083" i="11"/>
  <c r="AB2083" i="11" s="1"/>
  <c r="X2063" i="11"/>
  <c r="AB2063" i="11" s="1"/>
  <c r="V1112" i="11"/>
  <c r="V1291" i="11"/>
  <c r="V1454" i="11"/>
  <c r="AB1454" i="11" s="1"/>
  <c r="V1851" i="11"/>
  <c r="AB1851" i="11" s="1"/>
  <c r="V1972" i="11"/>
  <c r="AB1972" i="11" s="1"/>
  <c r="V2892" i="11"/>
  <c r="V2850" i="11"/>
  <c r="X2562" i="11"/>
  <c r="AB2562" i="11" s="1"/>
  <c r="V2389" i="11"/>
  <c r="AB2389" i="11" s="1"/>
  <c r="X2073" i="11"/>
  <c r="AB2073" i="11" s="1"/>
  <c r="V2045" i="11"/>
  <c r="AB2045" i="11" s="1"/>
  <c r="X2757" i="11"/>
  <c r="V1209" i="11"/>
  <c r="B1209" i="11" s="1"/>
  <c r="X2813" i="11"/>
  <c r="AB2813" i="11" s="1"/>
  <c r="X2689" i="11"/>
  <c r="AB2689" i="11" s="1"/>
  <c r="V2672" i="11"/>
  <c r="V2611" i="11"/>
  <c r="X2576" i="11"/>
  <c r="AB2576" i="11" s="1"/>
  <c r="V2526" i="11"/>
  <c r="AB2526" i="11" s="1"/>
  <c r="X2433" i="11"/>
  <c r="B2433" i="11" s="1"/>
  <c r="V2151" i="11"/>
  <c r="AB2151" i="11" s="1"/>
  <c r="X2130" i="11"/>
  <c r="B2130" i="11" s="1"/>
  <c r="V2084" i="11"/>
  <c r="AB2084" i="11" s="1"/>
  <c r="V2039" i="11"/>
  <c r="AB2039" i="11" s="1"/>
  <c r="X2375" i="11"/>
  <c r="B2375" i="11" s="1"/>
  <c r="X2997" i="11"/>
  <c r="B2997" i="11" s="1"/>
  <c r="X1134" i="11"/>
  <c r="B1134" i="11" s="1"/>
  <c r="V1212" i="11"/>
  <c r="V1391" i="11"/>
  <c r="AB1391" i="11" s="1"/>
  <c r="V1832" i="11"/>
  <c r="AB1832" i="11" s="1"/>
  <c r="V2910" i="11"/>
  <c r="X2811" i="11"/>
  <c r="B2811" i="11" s="1"/>
  <c r="V2665" i="11"/>
  <c r="F2647" i="11"/>
  <c r="F2635" i="11"/>
  <c r="X2630" i="11"/>
  <c r="AB2630" i="11" s="1"/>
  <c r="V2625" i="11"/>
  <c r="V2591" i="11"/>
  <c r="V2585" i="11"/>
  <c r="X2190" i="11"/>
  <c r="AB2190" i="11" s="1"/>
  <c r="V2169" i="11"/>
  <c r="AB2169" i="11" s="1"/>
  <c r="X2126" i="11"/>
  <c r="B2126" i="11" s="1"/>
  <c r="V2087" i="11"/>
  <c r="AB2087" i="11" s="1"/>
  <c r="V2025" i="11"/>
  <c r="AB2025" i="11" s="1"/>
  <c r="V2021" i="11"/>
  <c r="AB2021" i="11" s="1"/>
  <c r="U2757" i="11"/>
  <c r="V1016" i="11"/>
  <c r="X1072" i="11"/>
  <c r="X1433" i="11"/>
  <c r="AB1433" i="11" s="1"/>
  <c r="X1632" i="11"/>
  <c r="B1632" i="11" s="1"/>
  <c r="V1792" i="11"/>
  <c r="AB1792" i="11" s="1"/>
  <c r="V1528" i="11"/>
  <c r="AB1528" i="11" s="1"/>
  <c r="V1552" i="11"/>
  <c r="AB1552" i="11" s="1"/>
  <c r="F1612" i="11"/>
  <c r="X2812" i="11"/>
  <c r="AB2812" i="11" s="1"/>
  <c r="V2847" i="11"/>
  <c r="V2770" i="11"/>
  <c r="V2705" i="11"/>
  <c r="X1572" i="11"/>
  <c r="AB1572" i="11" s="1"/>
  <c r="X1995" i="11"/>
  <c r="B1995" i="11" s="1"/>
  <c r="V2952" i="11"/>
  <c r="V2754" i="11"/>
  <c r="X2754" i="11"/>
  <c r="X1992" i="11"/>
  <c r="AB1992" i="11" s="1"/>
  <c r="V2685" i="11"/>
  <c r="X2685" i="11"/>
  <c r="V2592" i="11"/>
  <c r="V1909" i="11"/>
  <c r="AB1909" i="11" s="1"/>
  <c r="V2974" i="11"/>
  <c r="V2831" i="11"/>
  <c r="V2772" i="11"/>
  <c r="X2629" i="11"/>
  <c r="AB2629" i="11" s="1"/>
  <c r="F2629" i="11"/>
  <c r="V2753" i="11"/>
  <c r="AB2753" i="11" s="1"/>
  <c r="F2648" i="11"/>
  <c r="V2648" i="11"/>
  <c r="X2566" i="11"/>
  <c r="AB2566" i="11" s="1"/>
  <c r="V2649" i="11"/>
  <c r="V2645" i="11"/>
  <c r="F2645" i="11"/>
  <c r="X2632" i="11"/>
  <c r="B2632" i="11" s="1"/>
  <c r="V2552" i="11"/>
  <c r="AB2552" i="11" s="1"/>
  <c r="F2552" i="11"/>
  <c r="V2725" i="11"/>
  <c r="F2652" i="11"/>
  <c r="V2652" i="11"/>
  <c r="X2570" i="11"/>
  <c r="AB2570" i="11" s="1"/>
  <c r="V2653" i="11"/>
  <c r="V2650" i="11"/>
  <c r="F2650" i="11"/>
  <c r="V2631" i="11"/>
  <c r="V2586" i="11"/>
  <c r="V2584" i="11"/>
  <c r="F2519" i="11"/>
  <c r="V2519" i="11"/>
  <c r="AB2519" i="11" s="1"/>
  <c r="U2631" i="11"/>
  <c r="X2631" i="11"/>
  <c r="V2553" i="11"/>
  <c r="AB2553" i="11" s="1"/>
  <c r="F2553" i="11"/>
  <c r="U2257" i="11"/>
  <c r="X2257" i="11"/>
  <c r="AB2257" i="11" s="1"/>
  <c r="X2687" i="11"/>
  <c r="B2687" i="11" s="1"/>
  <c r="F2571" i="11"/>
  <c r="X2571" i="11"/>
  <c r="B2571" i="11" s="1"/>
  <c r="V2548" i="11"/>
  <c r="AB2548" i="11" s="1"/>
  <c r="V2544" i="11"/>
  <c r="AB2544" i="11" s="1"/>
  <c r="U2434" i="11"/>
  <c r="X2434" i="11"/>
  <c r="AB2434" i="11" s="1"/>
  <c r="X2751" i="11"/>
  <c r="AB2751" i="11" s="1"/>
  <c r="V2730" i="11"/>
  <c r="V2607" i="11"/>
  <c r="V2590" i="11"/>
  <c r="V2588" i="11"/>
  <c r="X2568" i="11"/>
  <c r="AB2568" i="11" s="1"/>
  <c r="F2568" i="11"/>
  <c r="V2790" i="11"/>
  <c r="X2633" i="11"/>
  <c r="AB2633" i="11" s="1"/>
  <c r="X2628" i="11"/>
  <c r="B2628" i="11" s="1"/>
  <c r="X2565" i="11"/>
  <c r="AB2565" i="11" s="1"/>
  <c r="X2564" i="11"/>
  <c r="AB2564" i="11" s="1"/>
  <c r="V2520" i="11"/>
  <c r="AB2520" i="11" s="1"/>
  <c r="V2451" i="11"/>
  <c r="AB2451" i="11" s="1"/>
  <c r="V2354" i="11"/>
  <c r="AB2354" i="11" s="1"/>
  <c r="V2207" i="11"/>
  <c r="V2114" i="11"/>
  <c r="AB2114" i="11" s="1"/>
  <c r="V2022" i="11"/>
  <c r="AB2022" i="11" s="1"/>
  <c r="X2074" i="11"/>
  <c r="AB2074" i="11" s="1"/>
  <c r="U2074" i="11"/>
  <c r="X2634" i="11"/>
  <c r="AB2634" i="11" s="1"/>
  <c r="X2572" i="11"/>
  <c r="B2572" i="11" s="1"/>
  <c r="V2524" i="11"/>
  <c r="AB2524" i="11" s="1"/>
  <c r="V2269" i="11"/>
  <c r="V2418" i="11"/>
  <c r="AB2418" i="11" s="1"/>
  <c r="V2516" i="11"/>
  <c r="AB2516" i="11" s="1"/>
  <c r="X2498" i="11"/>
  <c r="AB2498" i="11" s="1"/>
  <c r="V2479" i="11"/>
  <c r="V2332" i="11"/>
  <c r="AB2332" i="11" s="1"/>
  <c r="V2274" i="11"/>
  <c r="AB2274" i="11" s="1"/>
  <c r="U2253" i="11"/>
  <c r="U2071" i="11"/>
  <c r="X2071" i="11"/>
  <c r="AB2071" i="11" s="1"/>
  <c r="V2550" i="11"/>
  <c r="AB2550" i="11" s="1"/>
  <c r="X2497" i="11"/>
  <c r="AB2497" i="11" s="1"/>
  <c r="V2474" i="11"/>
  <c r="AB2474" i="11" s="1"/>
  <c r="X2575" i="11"/>
  <c r="AB2575" i="11" s="1"/>
  <c r="V2518" i="11"/>
  <c r="AB2518" i="11" s="1"/>
  <c r="V2554" i="11"/>
  <c r="AB2554" i="11" s="1"/>
  <c r="X2569" i="11"/>
  <c r="AB2569" i="11" s="1"/>
  <c r="X2373" i="11"/>
  <c r="AB2373" i="11" s="1"/>
  <c r="X2131" i="11"/>
  <c r="X2068" i="11"/>
  <c r="AB2068" i="11" s="1"/>
  <c r="X2258" i="11"/>
  <c r="B2258" i="11" s="1"/>
  <c r="V2529" i="11"/>
  <c r="AB2529" i="11" s="1"/>
  <c r="F2529" i="11"/>
  <c r="V2533" i="11"/>
  <c r="AB2533" i="11" s="1"/>
  <c r="V2523" i="11"/>
  <c r="AB2523" i="11" s="1"/>
  <c r="V2144" i="11"/>
  <c r="V2069" i="11"/>
  <c r="V2131" i="11"/>
  <c r="AB2131" i="11" s="1"/>
  <c r="V2193" i="11"/>
  <c r="AB2193" i="11" s="1"/>
  <c r="X2314" i="11"/>
  <c r="B2314" i="11" s="1"/>
  <c r="U2070" i="11"/>
  <c r="X2070" i="11"/>
  <c r="AB2070" i="11" s="1"/>
  <c r="X2059" i="11"/>
  <c r="X2193" i="11"/>
  <c r="V2349" i="11"/>
  <c r="AB2349" i="11" s="1"/>
  <c r="U2134" i="11"/>
  <c r="X2134" i="11"/>
  <c r="AB2134" i="11" s="1"/>
  <c r="X2256" i="11"/>
  <c r="AB2256" i="11" s="1"/>
  <c r="V2212" i="11"/>
  <c r="AB2212" i="11" s="1"/>
  <c r="V2079" i="11"/>
  <c r="AB2079" i="11" s="1"/>
  <c r="V2059" i="11"/>
  <c r="AB2059" i="11" s="1"/>
  <c r="V2053" i="11"/>
  <c r="AB2053" i="11" s="1"/>
  <c r="X2132" i="11"/>
  <c r="AB2132" i="11" s="1"/>
  <c r="V2065" i="11"/>
  <c r="AB2065" i="11" s="1"/>
  <c r="V2335" i="11"/>
  <c r="AB2335" i="11" s="1"/>
  <c r="V2480" i="11"/>
  <c r="AB2480" i="11" s="1"/>
  <c r="V2557" i="11"/>
  <c r="AB2557" i="11" s="1"/>
  <c r="F2557" i="11"/>
  <c r="U2061" i="11"/>
  <c r="X2061" i="11"/>
  <c r="AB2061" i="11" s="1"/>
  <c r="V2298" i="11"/>
  <c r="X2189" i="11"/>
  <c r="AB2189" i="11" s="1"/>
  <c r="X2072" i="11"/>
  <c r="AB2072" i="11" s="1"/>
  <c r="V2043" i="11"/>
  <c r="AB2043" i="11" s="1"/>
  <c r="V2016" i="11"/>
  <c r="AB2016" i="11" s="1"/>
  <c r="V2534" i="11"/>
  <c r="AB2534" i="11" s="1"/>
  <c r="F2534" i="11"/>
  <c r="X2435" i="11"/>
  <c r="AB2435" i="11" s="1"/>
  <c r="X2192" i="11"/>
  <c r="AB2192" i="11" s="1"/>
  <c r="V2091" i="11"/>
  <c r="AB2091" i="11" s="1"/>
  <c r="X2577" i="11"/>
  <c r="AB2577" i="11" s="1"/>
  <c r="F2577" i="11"/>
  <c r="V2172" i="11"/>
  <c r="AB2172" i="11" s="1"/>
  <c r="V2089" i="11"/>
  <c r="AB2089" i="11" s="1"/>
  <c r="X2069" i="11"/>
  <c r="V2714" i="11"/>
  <c r="F2617" i="11"/>
  <c r="X1687" i="11"/>
  <c r="AB1687" i="11" s="1"/>
  <c r="V1722" i="11"/>
  <c r="AB1722" i="11" s="1"/>
  <c r="X1252" i="11"/>
  <c r="V1448" i="11"/>
  <c r="V1950" i="11"/>
  <c r="AB1950" i="11" s="1"/>
  <c r="V1046" i="11"/>
  <c r="X1627" i="11"/>
  <c r="B1627" i="11" s="1"/>
  <c r="V1222" i="11"/>
  <c r="V1108" i="11"/>
  <c r="V1227" i="11"/>
  <c r="B1227" i="11" s="1"/>
  <c r="V1606" i="11"/>
  <c r="AB1606" i="11" s="1"/>
  <c r="V1203" i="11"/>
  <c r="V1167" i="11"/>
  <c r="V1390" i="11"/>
  <c r="AB1390" i="11" s="1"/>
  <c r="X1310" i="11"/>
  <c r="B1310" i="11" s="1"/>
  <c r="X1753" i="11"/>
  <c r="AB1753" i="11" s="1"/>
  <c r="V1726" i="11"/>
  <c r="AB1726" i="11" s="1"/>
  <c r="V1707" i="11"/>
  <c r="AB1707" i="11" s="1"/>
  <c r="V1081" i="11"/>
  <c r="B1081" i="11" s="1"/>
  <c r="V1022" i="11"/>
  <c r="X1925" i="11"/>
  <c r="AB1925" i="11" s="1"/>
  <c r="X1750" i="11"/>
  <c r="AB1750" i="11" s="1"/>
  <c r="V1848" i="11"/>
  <c r="AB1848" i="11" s="1"/>
  <c r="V1583" i="11"/>
  <c r="AB1583" i="11" s="1"/>
  <c r="V1906" i="11"/>
  <c r="AB1906" i="11" s="1"/>
  <c r="X1866" i="11"/>
  <c r="B1866" i="11" s="1"/>
  <c r="X1751" i="11"/>
  <c r="AB1751" i="11" s="1"/>
  <c r="X1069" i="11"/>
  <c r="X1623" i="11"/>
  <c r="V1408" i="11"/>
  <c r="AB1408" i="11" s="1"/>
  <c r="X1372" i="11"/>
  <c r="B1372" i="11" s="1"/>
  <c r="V1039" i="11"/>
  <c r="X1930" i="11"/>
  <c r="AB1930" i="11" s="1"/>
  <c r="V1846" i="11"/>
  <c r="AB1846" i="11" s="1"/>
  <c r="V1520" i="11"/>
  <c r="AB1520" i="11" s="1"/>
  <c r="V1017" i="11"/>
  <c r="V1648" i="11"/>
  <c r="AB1648" i="11" s="1"/>
  <c r="V1349" i="11"/>
  <c r="V1145" i="11"/>
  <c r="B1145" i="11" s="1"/>
  <c r="V1113" i="11"/>
  <c r="V1106" i="11"/>
  <c r="V1025" i="11"/>
  <c r="V1945" i="11"/>
  <c r="AB1945" i="11" s="1"/>
  <c r="X1865" i="11"/>
  <c r="B1865" i="11" s="1"/>
  <c r="V1704" i="11"/>
  <c r="X1562" i="11"/>
  <c r="AB1562" i="11" s="1"/>
  <c r="V1103" i="11"/>
  <c r="V1713" i="11"/>
  <c r="AB1713" i="11" s="1"/>
  <c r="V1269" i="11"/>
  <c r="V1790" i="11"/>
  <c r="AB1790" i="11" s="1"/>
  <c r="V1767" i="11"/>
  <c r="AB1767" i="11" s="1"/>
  <c r="X1494" i="11"/>
  <c r="B1494" i="11" s="1"/>
  <c r="V1268" i="11"/>
  <c r="X1187" i="11"/>
  <c r="B1187" i="11" s="1"/>
  <c r="X1057" i="11"/>
  <c r="B1057" i="11" s="1"/>
  <c r="X1560" i="11"/>
  <c r="B1560" i="11" s="1"/>
  <c r="X1183" i="11"/>
  <c r="B1183" i="11" s="1"/>
  <c r="V1148" i="11"/>
  <c r="V1650" i="11"/>
  <c r="AB1650" i="11" s="1"/>
  <c r="V1522" i="11"/>
  <c r="AB1522" i="11" s="1"/>
  <c r="V1409" i="11"/>
  <c r="AB1409" i="11" s="1"/>
  <c r="X1129" i="11"/>
  <c r="B1129" i="11" s="1"/>
  <c r="X1060" i="11"/>
  <c r="V1044" i="11"/>
  <c r="V1040" i="11"/>
  <c r="X1864" i="11"/>
  <c r="B1864" i="11" s="1"/>
  <c r="V1786" i="11"/>
  <c r="V1664" i="11"/>
  <c r="AB1664" i="11" s="1"/>
  <c r="V1332" i="11"/>
  <c r="V1603" i="11"/>
  <c r="AB1603" i="11" s="1"/>
  <c r="V1581" i="11"/>
  <c r="AB1581" i="11" s="1"/>
  <c r="V1887" i="11"/>
  <c r="AB1887" i="11" s="1"/>
  <c r="V1787" i="11"/>
  <c r="AB1787" i="11" s="1"/>
  <c r="F1522" i="11"/>
  <c r="V1163" i="11"/>
  <c r="B1163" i="11" s="1"/>
  <c r="X1123" i="11"/>
  <c r="B1123" i="11" s="1"/>
  <c r="V1028" i="11"/>
  <c r="V1023" i="11"/>
  <c r="V1708" i="11"/>
  <c r="AB1708" i="11" s="1"/>
  <c r="X1429" i="11"/>
  <c r="AB1429" i="11" s="1"/>
  <c r="V1350" i="11"/>
  <c r="V1272" i="11"/>
  <c r="X1185" i="11"/>
  <c r="V1144" i="11"/>
  <c r="V1109" i="11"/>
  <c r="V1078" i="11"/>
  <c r="U1865" i="11"/>
  <c r="X1630" i="11"/>
  <c r="B1630" i="11" s="1"/>
  <c r="V1544" i="11"/>
  <c r="AB1544" i="11" s="1"/>
  <c r="V1514" i="11"/>
  <c r="AB1514" i="11" s="1"/>
  <c r="V1327" i="11"/>
  <c r="V1164" i="11"/>
  <c r="B1164" i="11" s="1"/>
  <c r="V1045" i="11"/>
  <c r="V1011" i="11"/>
  <c r="X1746" i="11"/>
  <c r="B1746" i="11" s="1"/>
  <c r="V1513" i="11"/>
  <c r="AB1513" i="11" s="1"/>
  <c r="X1428" i="11"/>
  <c r="AB1428" i="11" s="1"/>
  <c r="X1125" i="11"/>
  <c r="B1125" i="11" s="1"/>
  <c r="V1080" i="11"/>
  <c r="V1706" i="11"/>
  <c r="AB1706" i="11" s="1"/>
  <c r="V1645" i="11"/>
  <c r="V1968" i="11"/>
  <c r="AB1968" i="11" s="1"/>
  <c r="X1928" i="11"/>
  <c r="B1928" i="11" s="1"/>
  <c r="V1825" i="11"/>
  <c r="AB1825" i="11" s="1"/>
  <c r="V1785" i="11"/>
  <c r="AB1785" i="11" s="1"/>
  <c r="V1602" i="11"/>
  <c r="AB1602" i="11" s="1"/>
  <c r="V1547" i="11"/>
  <c r="AB1547" i="11" s="1"/>
  <c r="V1472" i="11"/>
  <c r="V1292" i="11"/>
  <c r="X1186" i="11"/>
  <c r="B1186" i="11" s="1"/>
  <c r="V1042" i="11"/>
  <c r="X1690" i="11"/>
  <c r="AB1690" i="11" s="1"/>
  <c r="X1624" i="11"/>
  <c r="B1624" i="11" s="1"/>
  <c r="V1540" i="11"/>
  <c r="AB1540" i="11" s="1"/>
  <c r="V1474" i="11"/>
  <c r="AB1474" i="11" s="1"/>
  <c r="V1287" i="11"/>
  <c r="V1202" i="11"/>
  <c r="V1146" i="11"/>
  <c r="V1020" i="11"/>
  <c r="V1908" i="11"/>
  <c r="AB1908" i="11" s="1"/>
  <c r="V1886" i="11"/>
  <c r="AB1886" i="11" s="1"/>
  <c r="V1850" i="11"/>
  <c r="AB1850" i="11" s="1"/>
  <c r="U1753" i="11"/>
  <c r="V1730" i="11"/>
  <c r="V1587" i="11"/>
  <c r="AB1587" i="11" s="1"/>
  <c r="X1559" i="11"/>
  <c r="AB1559" i="11" s="1"/>
  <c r="V1330" i="11"/>
  <c r="V1270" i="11"/>
  <c r="V1021" i="11"/>
  <c r="V1971" i="11"/>
  <c r="AB1971" i="11" s="1"/>
  <c r="V1885" i="11"/>
  <c r="AB1885" i="11" s="1"/>
  <c r="V1828" i="11"/>
  <c r="AB1828" i="11" s="1"/>
  <c r="X1628" i="11"/>
  <c r="AB1628" i="11" s="1"/>
  <c r="V1613" i="11"/>
  <c r="AB1613" i="11" s="1"/>
  <c r="V1608" i="11"/>
  <c r="AB1608" i="11" s="1"/>
  <c r="F1562" i="11"/>
  <c r="U1560" i="11"/>
  <c r="F1547" i="11"/>
  <c r="V1348" i="11"/>
  <c r="V1210" i="11"/>
  <c r="V1970" i="11"/>
  <c r="AB1970" i="11" s="1"/>
  <c r="U1930" i="11"/>
  <c r="V1913" i="11"/>
  <c r="AB1913" i="11" s="1"/>
  <c r="V1827" i="11"/>
  <c r="AB1827" i="11" s="1"/>
  <c r="V1579" i="11"/>
  <c r="AB1579" i="11" s="1"/>
  <c r="X1312" i="11"/>
  <c r="B1312" i="11" s="1"/>
  <c r="X1133" i="11"/>
  <c r="B1133" i="11" s="1"/>
  <c r="X1128" i="11"/>
  <c r="B1128" i="11" s="1"/>
  <c r="X1307" i="11"/>
  <c r="B1307" i="11" s="1"/>
  <c r="V1110" i="11"/>
  <c r="V1079" i="11"/>
  <c r="V1888" i="11"/>
  <c r="AB1888" i="11" s="1"/>
  <c r="X1868" i="11"/>
  <c r="B1868" i="11" s="1"/>
  <c r="X1867" i="11"/>
  <c r="AB1867" i="11" s="1"/>
  <c r="V1705" i="11"/>
  <c r="F1624" i="11"/>
  <c r="V1609" i="11"/>
  <c r="AB1609" i="11" s="1"/>
  <c r="V1551" i="11"/>
  <c r="AB1551" i="11" s="1"/>
  <c r="V1519" i="11"/>
  <c r="AB1519" i="11" s="1"/>
  <c r="V1475" i="11"/>
  <c r="AB1475" i="11" s="1"/>
  <c r="V1389" i="11"/>
  <c r="AB1389" i="11" s="1"/>
  <c r="V1288" i="11"/>
  <c r="V1267" i="11"/>
  <c r="V1166" i="11"/>
  <c r="V1147" i="11"/>
  <c r="V1142" i="11"/>
  <c r="V1084" i="11"/>
  <c r="X1061" i="11"/>
  <c r="V1013" i="11"/>
  <c r="X1810" i="11"/>
  <c r="B1810" i="11" s="1"/>
  <c r="V1784" i="11"/>
  <c r="V1768" i="11"/>
  <c r="U1746" i="11"/>
  <c r="V1725" i="11"/>
  <c r="V1667" i="11"/>
  <c r="X1631" i="11"/>
  <c r="B1631" i="11" s="1"/>
  <c r="V1545" i="11"/>
  <c r="AB1545" i="11" s="1"/>
  <c r="V1523" i="11"/>
  <c r="AB1523" i="11" s="1"/>
  <c r="V1449" i="11"/>
  <c r="V1392" i="11"/>
  <c r="AB1392" i="11" s="1"/>
  <c r="V1290" i="11"/>
  <c r="B1290" i="11" s="1"/>
  <c r="X1251" i="11"/>
  <c r="V1205" i="11"/>
  <c r="V1153" i="11"/>
  <c r="U1125" i="11"/>
  <c r="V1086" i="11"/>
  <c r="B1086" i="11" s="1"/>
  <c r="V1041" i="11"/>
  <c r="V1037" i="11"/>
  <c r="X1988" i="11"/>
  <c r="B1988" i="11" s="1"/>
  <c r="V1905" i="11"/>
  <c r="AB1905" i="11" s="1"/>
  <c r="V1847" i="11"/>
  <c r="AB1847" i="11" s="1"/>
  <c r="X1806" i="11"/>
  <c r="B1806" i="11" s="1"/>
  <c r="X1805" i="11"/>
  <c r="B1805" i="11" s="1"/>
  <c r="X1747" i="11"/>
  <c r="B1747" i="11" s="1"/>
  <c r="V1724" i="11"/>
  <c r="F1648" i="11"/>
  <c r="X1625" i="11"/>
  <c r="B1625" i="11" s="1"/>
  <c r="V1605" i="11"/>
  <c r="AB1605" i="11" s="1"/>
  <c r="V1542" i="11"/>
  <c r="AB1542" i="11" s="1"/>
  <c r="X1495" i="11"/>
  <c r="AB1495" i="11" s="1"/>
  <c r="X1370" i="11"/>
  <c r="V1289" i="11"/>
  <c r="V1226" i="11"/>
  <c r="V1207" i="11"/>
  <c r="B1207" i="11" s="1"/>
  <c r="V1105" i="11"/>
  <c r="X1993" i="11"/>
  <c r="AB1993" i="11" s="1"/>
  <c r="X1989" i="11"/>
  <c r="AB1989" i="11" s="1"/>
  <c r="V1946" i="11"/>
  <c r="AB1946" i="11" s="1"/>
  <c r="V1788" i="11"/>
  <c r="V1765" i="11"/>
  <c r="AB1765" i="11" s="1"/>
  <c r="V1665" i="11"/>
  <c r="AB1665" i="11" s="1"/>
  <c r="V1663" i="11"/>
  <c r="U1630" i="11"/>
  <c r="V1585" i="11"/>
  <c r="AB1585" i="11" s="1"/>
  <c r="X1565" i="11"/>
  <c r="AB1565" i="11" s="1"/>
  <c r="V1477" i="11"/>
  <c r="X1432" i="11"/>
  <c r="AB1432" i="11" s="1"/>
  <c r="V1407" i="11"/>
  <c r="AB1407" i="11" s="1"/>
  <c r="U1370" i="11"/>
  <c r="V1328" i="11"/>
  <c r="V1224" i="11"/>
  <c r="B1224" i="11" s="1"/>
  <c r="V1204" i="11"/>
  <c r="V1170" i="11"/>
  <c r="V1162" i="11"/>
  <c r="X1063" i="11"/>
  <c r="V1043" i="11"/>
  <c r="V1907" i="11"/>
  <c r="AB1907" i="11" s="1"/>
  <c r="V1890" i="11"/>
  <c r="AB1890" i="11" s="1"/>
  <c r="V1845" i="11"/>
  <c r="V1727" i="11"/>
  <c r="X1688" i="11"/>
  <c r="B1688" i="11" s="1"/>
  <c r="V1644" i="11"/>
  <c r="V1610" i="11"/>
  <c r="AB1610" i="11" s="1"/>
  <c r="F1608" i="11"/>
  <c r="V1541" i="11"/>
  <c r="AB1541" i="11" s="1"/>
  <c r="V1410" i="11"/>
  <c r="AB1410" i="11" s="1"/>
  <c r="V1051" i="11"/>
  <c r="V1049" i="11"/>
  <c r="V1973" i="11"/>
  <c r="V1947" i="11"/>
  <c r="AB1947" i="11" s="1"/>
  <c r="U1867" i="11"/>
  <c r="V1830" i="11"/>
  <c r="U1805" i="11"/>
  <c r="V1766" i="11"/>
  <c r="AB1766" i="11" s="1"/>
  <c r="V1666" i="11"/>
  <c r="AB1666" i="11" s="1"/>
  <c r="V1646" i="11"/>
  <c r="AB1646" i="11" s="1"/>
  <c r="U1631" i="11"/>
  <c r="V1604" i="11"/>
  <c r="AB1604" i="11" s="1"/>
  <c r="V1586" i="11"/>
  <c r="AB1586" i="11" s="1"/>
  <c r="V1582" i="11"/>
  <c r="AB1582" i="11" s="1"/>
  <c r="V1549" i="11"/>
  <c r="AB1549" i="11" s="1"/>
  <c r="V1447" i="11"/>
  <c r="AB1447" i="11" s="1"/>
  <c r="V1329" i="11"/>
  <c r="V1228" i="11"/>
  <c r="V1225" i="11"/>
  <c r="B1225" i="11" s="1"/>
  <c r="X1124" i="11"/>
  <c r="B1124" i="11" s="1"/>
  <c r="X1066" i="11"/>
  <c r="B1066" i="11" s="1"/>
  <c r="V1012" i="11"/>
  <c r="F1609" i="11"/>
  <c r="X1308" i="11"/>
  <c r="V1948" i="11"/>
  <c r="AB1948" i="11" s="1"/>
  <c r="X1926" i="11"/>
  <c r="B1926" i="11" s="1"/>
  <c r="V1387" i="11"/>
  <c r="AB1387" i="11" s="1"/>
  <c r="X1367" i="11"/>
  <c r="V1347" i="11"/>
  <c r="X1255" i="11"/>
  <c r="V1230" i="11"/>
  <c r="B1230" i="11" s="1"/>
  <c r="V1088" i="11"/>
  <c r="B1088" i="11" s="1"/>
  <c r="X1927" i="11"/>
  <c r="B1927" i="11" s="1"/>
  <c r="X1745" i="11"/>
  <c r="B1745" i="11" s="1"/>
  <c r="X1682" i="11"/>
  <c r="AB1682" i="11" s="1"/>
  <c r="X1569" i="11"/>
  <c r="AB1569" i="11" s="1"/>
  <c r="X1563" i="11"/>
  <c r="AB1563" i="11" s="1"/>
  <c r="X1368" i="11"/>
  <c r="B1368" i="11" s="1"/>
  <c r="X1309" i="11"/>
  <c r="B1309" i="11" s="1"/>
  <c r="X1249" i="11"/>
  <c r="B1249" i="11" s="1"/>
  <c r="X1248" i="11"/>
  <c r="B1248" i="11" s="1"/>
  <c r="X1126" i="11"/>
  <c r="V1969" i="11"/>
  <c r="AB1969" i="11" s="1"/>
  <c r="V1826" i="11"/>
  <c r="V1728" i="11"/>
  <c r="AB1728" i="11" s="1"/>
  <c r="V1723" i="11"/>
  <c r="V1702" i="11"/>
  <c r="AB1702" i="11" s="1"/>
  <c r="V1668" i="11"/>
  <c r="AB1668" i="11" s="1"/>
  <c r="V1642" i="11"/>
  <c r="AB1642" i="11" s="1"/>
  <c r="U1625" i="11"/>
  <c r="X1622" i="11"/>
  <c r="AB1622" i="11" s="1"/>
  <c r="V1611" i="11"/>
  <c r="AB1611" i="11" s="1"/>
  <c r="F1604" i="11"/>
  <c r="F1582" i="11"/>
  <c r="X1573" i="11"/>
  <c r="AB1573" i="11" s="1"/>
  <c r="V1412" i="11"/>
  <c r="V1388" i="11"/>
  <c r="AB1388" i="11" s="1"/>
  <c r="V1206" i="11"/>
  <c r="V1165" i="11"/>
  <c r="X1071" i="11"/>
  <c r="X1058" i="11"/>
  <c r="V1019" i="11"/>
  <c r="V1770" i="11"/>
  <c r="AB1770" i="11" s="1"/>
  <c r="X1686" i="11"/>
  <c r="AB1686" i="11" s="1"/>
  <c r="V1662" i="11"/>
  <c r="F1605" i="11"/>
  <c r="V1543" i="11"/>
  <c r="AB1543" i="11" s="1"/>
  <c r="V1539" i="11"/>
  <c r="AB1539" i="11" s="1"/>
  <c r="U1494" i="11"/>
  <c r="V1450" i="11"/>
  <c r="AB1450" i="11" s="1"/>
  <c r="X1250" i="11"/>
  <c r="B1250" i="11" s="1"/>
  <c r="V1223" i="11"/>
  <c r="X1190" i="11"/>
  <c r="B1190" i="11" s="1"/>
  <c r="V1670" i="11"/>
  <c r="AB1670" i="11" s="1"/>
  <c r="V1590" i="11"/>
  <c r="AB1590" i="11" s="1"/>
  <c r="U1428" i="11"/>
  <c r="X1369" i="11"/>
  <c r="B1369" i="11" s="1"/>
  <c r="X1131" i="11"/>
  <c r="B1131" i="11" s="1"/>
  <c r="V1102" i="11"/>
  <c r="V1083" i="11"/>
  <c r="B1083" i="11" s="1"/>
  <c r="V1077" i="11"/>
  <c r="X1062" i="11"/>
  <c r="B1062" i="11" s="1"/>
  <c r="V1048" i="11"/>
  <c r="V1038" i="11"/>
  <c r="F1613" i="11"/>
  <c r="V1104" i="11"/>
  <c r="V1085" i="11"/>
  <c r="B1085" i="11" s="1"/>
  <c r="V1009" i="11"/>
  <c r="V1570" i="11"/>
  <c r="V1643" i="11"/>
  <c r="F1643" i="11"/>
  <c r="V1567" i="11"/>
  <c r="V1517" i="11"/>
  <c r="AB1517" i="11" s="1"/>
  <c r="V1518" i="11"/>
  <c r="AB1518" i="11" s="1"/>
  <c r="F1518" i="11"/>
  <c r="V1703" i="11"/>
  <c r="U1690" i="11"/>
  <c r="V1647" i="11"/>
  <c r="AB1647" i="11" s="1"/>
  <c r="F1647" i="11"/>
  <c r="V1584" i="11"/>
  <c r="AB1584" i="11" s="1"/>
  <c r="F1584" i="11"/>
  <c r="V1561" i="11"/>
  <c r="V1607" i="11"/>
  <c r="AB1607" i="11" s="1"/>
  <c r="V1515" i="11"/>
  <c r="AB1515" i="11" s="1"/>
  <c r="V1623" i="11"/>
  <c r="AB1623" i="11" s="1"/>
  <c r="X1991" i="11"/>
  <c r="B1991" i="11" s="1"/>
  <c r="X1808" i="11"/>
  <c r="B1808" i="11" s="1"/>
  <c r="X1749" i="11"/>
  <c r="AB1749" i="11" s="1"/>
  <c r="X1684" i="11"/>
  <c r="B1684" i="11" s="1"/>
  <c r="X1683" i="11"/>
  <c r="AB1683" i="11" s="1"/>
  <c r="X1566" i="11"/>
  <c r="AB1566" i="11" s="1"/>
  <c r="F1566" i="11"/>
  <c r="X1990" i="11"/>
  <c r="B1990" i="11" s="1"/>
  <c r="X1870" i="11"/>
  <c r="AB1870" i="11" s="1"/>
  <c r="X1807" i="11"/>
  <c r="AB1807" i="11" s="1"/>
  <c r="X1748" i="11"/>
  <c r="B1748" i="11" s="1"/>
  <c r="X1685" i="11"/>
  <c r="AB1685" i="11" s="1"/>
  <c r="F1516" i="11"/>
  <c r="V1516" i="11"/>
  <c r="AB1516" i="11" s="1"/>
  <c r="V1580" i="11"/>
  <c r="AB1580" i="11" s="1"/>
  <c r="F1580" i="11"/>
  <c r="X1633" i="11"/>
  <c r="B1633" i="11" s="1"/>
  <c r="V1588" i="11"/>
  <c r="AB1588" i="11" s="1"/>
  <c r="F1588" i="11"/>
  <c r="V1550" i="11"/>
  <c r="AB1550" i="11" s="1"/>
  <c r="F1550" i="11"/>
  <c r="V1473" i="11"/>
  <c r="AB1473" i="11" s="1"/>
  <c r="U1247" i="11"/>
  <c r="X1247" i="11"/>
  <c r="B1247" i="11" s="1"/>
  <c r="F1623" i="11"/>
  <c r="V1526" i="11"/>
  <c r="AB1526" i="11" s="1"/>
  <c r="X1629" i="11"/>
  <c r="B1629" i="11" s="1"/>
  <c r="X1564" i="11"/>
  <c r="B1564" i="11" s="1"/>
  <c r="V1548" i="11"/>
  <c r="AB1548" i="11" s="1"/>
  <c r="V1524" i="11"/>
  <c r="AB1524" i="11" s="1"/>
  <c r="V1430" i="11"/>
  <c r="AB1430" i="11" s="1"/>
  <c r="X1626" i="11"/>
  <c r="AB1626" i="11" s="1"/>
  <c r="X1571" i="11"/>
  <c r="AB1571" i="11" s="1"/>
  <c r="X1568" i="11"/>
  <c r="B1568" i="11" s="1"/>
  <c r="V1452" i="11"/>
  <c r="AB1452" i="11" s="1"/>
  <c r="V1553" i="11"/>
  <c r="AB1553" i="11" s="1"/>
  <c r="V1546" i="11"/>
  <c r="AB1546" i="11" s="1"/>
  <c r="V1521" i="11"/>
  <c r="AB1521" i="11" s="1"/>
  <c r="V1512" i="11"/>
  <c r="AB1512" i="11" s="1"/>
  <c r="X1570" i="11"/>
  <c r="X1567" i="11"/>
  <c r="X1561" i="11"/>
  <c r="X1493" i="11"/>
  <c r="B1493" i="11" s="1"/>
  <c r="X1497" i="11"/>
  <c r="AB1497" i="11" s="1"/>
  <c r="V1531" i="11"/>
  <c r="AB1531" i="11" s="1"/>
  <c r="X1430" i="11"/>
  <c r="X1427" i="11"/>
  <c r="AB1427" i="11" s="1"/>
  <c r="V1208" i="11"/>
  <c r="B1208" i="11" s="1"/>
  <c r="V1067" i="11"/>
  <c r="X1068" i="11"/>
  <c r="V1068" i="11"/>
  <c r="X1064" i="11"/>
  <c r="X1059" i="11"/>
  <c r="V1047" i="11"/>
  <c r="V1107" i="11"/>
  <c r="V1064" i="11"/>
  <c r="V1059" i="11"/>
  <c r="U1184" i="11"/>
  <c r="X1184" i="11"/>
  <c r="B1184" i="11" s="1"/>
  <c r="V1143" i="11"/>
  <c r="V1111" i="11"/>
  <c r="B1111" i="11" s="1"/>
  <c r="X1182" i="11"/>
  <c r="B1182" i="11" s="1"/>
  <c r="X1065" i="11"/>
  <c r="X1253" i="11"/>
  <c r="B1253" i="11" s="1"/>
  <c r="V1071" i="11"/>
  <c r="V1065" i="11"/>
  <c r="V1168" i="11"/>
  <c r="V1352" i="11"/>
  <c r="U1188" i="11"/>
  <c r="X1188" i="11"/>
  <c r="V1082" i="11"/>
  <c r="X1067" i="11"/>
  <c r="U1183" i="11"/>
  <c r="X1127" i="11"/>
  <c r="B1127" i="11" s="1"/>
  <c r="V1015" i="11"/>
  <c r="V1014" i="11"/>
  <c r="X1130" i="11"/>
  <c r="X1122" i="11"/>
  <c r="B1122" i="11" s="1"/>
  <c r="X865" i="11"/>
  <c r="X558" i="11"/>
  <c r="B558" i="11" s="1"/>
  <c r="X563" i="11"/>
  <c r="B563" i="11" s="1"/>
  <c r="X744" i="11"/>
  <c r="B744" i="11" s="1"/>
  <c r="V668" i="11"/>
  <c r="X624" i="11"/>
  <c r="V740" i="11"/>
  <c r="X561" i="11"/>
  <c r="B561" i="11" s="1"/>
  <c r="V946" i="11"/>
  <c r="V783" i="11"/>
  <c r="X566" i="11"/>
  <c r="B566" i="11" s="1"/>
  <c r="X992" i="11"/>
  <c r="V963" i="11"/>
  <c r="V826" i="11"/>
  <c r="V666" i="11"/>
  <c r="V724" i="11"/>
  <c r="V765" i="11"/>
  <c r="V966" i="11"/>
  <c r="V905" i="11"/>
  <c r="V983" i="11"/>
  <c r="X620" i="11"/>
  <c r="V708" i="11"/>
  <c r="V8" i="11"/>
  <c r="B8" i="11" s="1"/>
  <c r="X987" i="11"/>
  <c r="V960" i="11"/>
  <c r="V943" i="11"/>
  <c r="X926" i="11"/>
  <c r="B926" i="11" s="1"/>
  <c r="V920" i="11"/>
  <c r="V884" i="11"/>
  <c r="U563" i="11"/>
  <c r="V706" i="11"/>
  <c r="B706" i="11" s="1"/>
  <c r="X986" i="11"/>
  <c r="V944" i="11"/>
  <c r="V906" i="11"/>
  <c r="V777" i="11"/>
  <c r="U561" i="11"/>
  <c r="V844" i="11"/>
  <c r="V840" i="11"/>
  <c r="V704" i="11"/>
  <c r="X557" i="11"/>
  <c r="X923" i="11"/>
  <c r="B923" i="11" s="1"/>
  <c r="X806" i="11"/>
  <c r="V702" i="11"/>
  <c r="U558" i="11"/>
  <c r="X687" i="11"/>
  <c r="V908" i="11"/>
  <c r="V904" i="11"/>
  <c r="V768" i="11"/>
  <c r="X627" i="11"/>
  <c r="B627" i="11" s="1"/>
  <c r="X623" i="11"/>
  <c r="B623" i="11" s="1"/>
  <c r="V843" i="11"/>
  <c r="V968" i="11"/>
  <c r="V800" i="11"/>
  <c r="U566" i="11"/>
  <c r="X869" i="11"/>
  <c r="V824" i="11"/>
  <c r="V723" i="11"/>
  <c r="B723" i="11" s="1"/>
  <c r="V677" i="11"/>
  <c r="V846" i="11"/>
  <c r="V721" i="11"/>
  <c r="V714" i="11"/>
  <c r="X567" i="11"/>
  <c r="B567" i="11" s="1"/>
  <c r="X565" i="11"/>
  <c r="X568" i="11"/>
  <c r="X559" i="11"/>
  <c r="B559" i="11" s="1"/>
  <c r="X628" i="11"/>
  <c r="B628" i="11" s="1"/>
  <c r="X574" i="11"/>
  <c r="X562" i="11"/>
  <c r="B562" i="11" s="1"/>
  <c r="X924" i="11"/>
  <c r="B924" i="11" s="1"/>
  <c r="X866" i="11"/>
  <c r="V848" i="11"/>
  <c r="V720" i="11"/>
  <c r="V665" i="11"/>
  <c r="B665" i="11" s="1"/>
  <c r="V885" i="11"/>
  <c r="V825" i="11"/>
  <c r="X683" i="11"/>
  <c r="B683" i="11" s="1"/>
  <c r="U992" i="11"/>
  <c r="U987" i="11"/>
  <c r="X928" i="11"/>
  <c r="X864" i="11"/>
  <c r="X808" i="11"/>
  <c r="X747" i="11"/>
  <c r="V701" i="11"/>
  <c r="B701" i="11" s="1"/>
  <c r="V660" i="11"/>
  <c r="B660" i="11" s="1"/>
  <c r="V766" i="11"/>
  <c r="B766" i="11" s="1"/>
  <c r="V764" i="11"/>
  <c r="B764" i="11" s="1"/>
  <c r="X743" i="11"/>
  <c r="V883" i="11"/>
  <c r="B883" i="11" s="1"/>
  <c r="V845" i="11"/>
  <c r="V663" i="11"/>
  <c r="V726" i="11"/>
  <c r="V661" i="11"/>
  <c r="V860" i="11"/>
  <c r="B860" i="11" s="1"/>
  <c r="V886" i="11"/>
  <c r="V784" i="11"/>
  <c r="X686" i="11"/>
  <c r="B686" i="11" s="1"/>
  <c r="V945" i="11"/>
  <c r="V700" i="11"/>
  <c r="V664" i="11"/>
  <c r="V662" i="11"/>
  <c r="V969" i="11"/>
  <c r="V888" i="11"/>
  <c r="V785" i="11"/>
  <c r="B785" i="11" s="1"/>
  <c r="V728" i="11"/>
  <c r="V725" i="11"/>
  <c r="X560" i="11"/>
  <c r="X621" i="11"/>
  <c r="B621" i="11" s="1"/>
  <c r="V560" i="11"/>
  <c r="V681" i="11"/>
  <c r="X929" i="11"/>
  <c r="B929" i="11" s="1"/>
  <c r="U929" i="11"/>
  <c r="X925" i="11"/>
  <c r="B925" i="11" s="1"/>
  <c r="X868" i="11"/>
  <c r="V749" i="11"/>
  <c r="X569" i="11"/>
  <c r="V990" i="11"/>
  <c r="X805" i="11"/>
  <c r="V786" i="11"/>
  <c r="V722" i="11"/>
  <c r="X571" i="11"/>
  <c r="X564" i="11"/>
  <c r="X685" i="11"/>
  <c r="B685" i="11" s="1"/>
  <c r="V948" i="11"/>
  <c r="V900" i="11"/>
  <c r="B900" i="11" s="1"/>
  <c r="X863" i="11"/>
  <c r="V763" i="11"/>
  <c r="X748" i="11"/>
  <c r="B748" i="11" s="1"/>
  <c r="X746" i="11"/>
  <c r="B746" i="11" s="1"/>
  <c r="X745" i="11"/>
  <c r="U745" i="11"/>
  <c r="X684" i="11"/>
  <c r="B684" i="11" s="1"/>
  <c r="X682" i="11"/>
  <c r="B682" i="11" s="1"/>
  <c r="X681" i="11"/>
  <c r="U681" i="11"/>
  <c r="V971" i="11"/>
  <c r="B971" i="11" s="1"/>
  <c r="V788" i="11"/>
  <c r="X749" i="11"/>
  <c r="U749" i="11"/>
  <c r="X991" i="11"/>
  <c r="X990" i="11"/>
  <c r="U990" i="11"/>
  <c r="V571" i="11"/>
  <c r="X625" i="11"/>
  <c r="B625" i="11" s="1"/>
  <c r="X622" i="11"/>
  <c r="B622" i="11" s="1"/>
  <c r="V705" i="11"/>
  <c r="V703" i="11"/>
  <c r="X626" i="11"/>
  <c r="X680" i="11"/>
  <c r="B680" i="11" s="1"/>
  <c r="V903" i="11"/>
  <c r="X988" i="11"/>
  <c r="X809" i="11"/>
  <c r="X629" i="11"/>
  <c r="V828" i="11"/>
  <c r="B828" i="11" s="1"/>
  <c r="X804" i="11"/>
  <c r="X630" i="11"/>
  <c r="B630" i="11" s="1"/>
  <c r="V967" i="11"/>
  <c r="V823" i="11"/>
  <c r="X803" i="11"/>
  <c r="B803" i="11" s="1"/>
  <c r="X750" i="11"/>
  <c r="V737" i="11"/>
  <c r="X492" i="11"/>
  <c r="X493" i="11"/>
  <c r="X494" i="11"/>
  <c r="B494" i="11" s="1"/>
  <c r="X496" i="11"/>
  <c r="X497" i="11"/>
  <c r="B497" i="11" s="1"/>
  <c r="X427" i="11"/>
  <c r="X432" i="11"/>
  <c r="B432" i="11" s="1"/>
  <c r="X366" i="11"/>
  <c r="X491" i="11"/>
  <c r="X428" i="11"/>
  <c r="X429" i="11"/>
  <c r="B429" i="11" s="1"/>
  <c r="X431" i="11"/>
  <c r="X368" i="11"/>
  <c r="X426" i="11"/>
  <c r="X369" i="11"/>
  <c r="B369" i="11" s="1"/>
  <c r="X371" i="11"/>
  <c r="X372" i="11"/>
  <c r="X367" i="11"/>
  <c r="X306" i="11"/>
  <c r="X307" i="11"/>
  <c r="X308" i="11"/>
  <c r="X309" i="11"/>
  <c r="X311" i="11"/>
  <c r="X312" i="11"/>
  <c r="B312" i="11" s="1"/>
  <c r="X252" i="11"/>
  <c r="X255" i="11"/>
  <c r="X246" i="11"/>
  <c r="B246" i="11" s="1"/>
  <c r="X249" i="11"/>
  <c r="X187" i="11"/>
  <c r="X188" i="11"/>
  <c r="X190" i="11"/>
  <c r="X181" i="11"/>
  <c r="X182" i="11"/>
  <c r="X183" i="11"/>
  <c r="X184" i="11"/>
  <c r="X185" i="11"/>
  <c r="X186" i="11"/>
  <c r="X56" i="11"/>
  <c r="X59" i="11"/>
  <c r="X129" i="11"/>
  <c r="X71" i="11"/>
  <c r="X58" i="11"/>
  <c r="X69" i="11"/>
  <c r="X57" i="11"/>
  <c r="B57" i="11" s="1"/>
  <c r="X68" i="11"/>
  <c r="X67" i="11"/>
  <c r="X66" i="11"/>
  <c r="X65" i="11"/>
  <c r="X64" i="11"/>
  <c r="X63" i="11"/>
  <c r="X62" i="11"/>
  <c r="X61" i="11"/>
  <c r="X60" i="11"/>
  <c r="X128" i="11"/>
  <c r="X130" i="11"/>
  <c r="X131" i="11"/>
  <c r="X133" i="11"/>
  <c r="X121" i="11"/>
  <c r="X122" i="11"/>
  <c r="X123" i="11"/>
  <c r="X124" i="11"/>
  <c r="X125" i="11"/>
  <c r="X126" i="11"/>
  <c r="X127" i="11"/>
  <c r="V150" i="11"/>
  <c r="B150" i="11" s="1"/>
  <c r="V407" i="11"/>
  <c r="V78" i="11"/>
  <c r="V18" i="11"/>
  <c r="B18" i="11" s="1"/>
  <c r="V230" i="11"/>
  <c r="B230" i="11" s="1"/>
  <c r="V109" i="11"/>
  <c r="V142" i="11"/>
  <c r="V210" i="11"/>
  <c r="B210" i="11" s="1"/>
  <c r="V388" i="11"/>
  <c r="V105" i="11"/>
  <c r="V331" i="11"/>
  <c r="V223" i="11"/>
  <c r="V46" i="11"/>
  <c r="B46" i="11" s="1"/>
  <c r="V104" i="11"/>
  <c r="V10" i="11"/>
  <c r="B10" i="11" s="1"/>
  <c r="V148" i="11"/>
  <c r="B148" i="11" s="1"/>
  <c r="V202" i="11"/>
  <c r="B202" i="11" s="1"/>
  <c r="V84" i="11"/>
  <c r="B84" i="11" s="1"/>
  <c r="V203" i="11"/>
  <c r="B203" i="11" s="1"/>
  <c r="V40" i="11"/>
  <c r="B40" i="11" s="1"/>
  <c r="V268" i="11"/>
  <c r="V110" i="11"/>
  <c r="V170" i="11"/>
  <c r="V162" i="11"/>
  <c r="V28" i="11"/>
  <c r="B28" i="11" s="1"/>
  <c r="V357" i="11"/>
  <c r="V16" i="11"/>
  <c r="B16" i="11" s="1"/>
  <c r="V39" i="11"/>
  <c r="B39" i="11" s="1"/>
  <c r="V48" i="11"/>
  <c r="B48" i="11" s="1"/>
  <c r="V59" i="11"/>
  <c r="V65" i="11"/>
  <c r="V77" i="11"/>
  <c r="B77" i="11" s="1"/>
  <c r="V108" i="11"/>
  <c r="V144" i="11"/>
  <c r="V271" i="11"/>
  <c r="V446" i="11"/>
  <c r="B446" i="11" s="1"/>
  <c r="V17" i="11"/>
  <c r="B17" i="11" s="1"/>
  <c r="V49" i="11"/>
  <c r="B49" i="11" s="1"/>
  <c r="V88" i="11"/>
  <c r="V145" i="11"/>
  <c r="B145" i="11" s="1"/>
  <c r="V164" i="11"/>
  <c r="B164" i="11" s="1"/>
  <c r="V274" i="11"/>
  <c r="V447" i="11"/>
  <c r="V51" i="11"/>
  <c r="B51" i="11" s="1"/>
  <c r="V101" i="11"/>
  <c r="V130" i="11"/>
  <c r="V165" i="11"/>
  <c r="V201" i="11"/>
  <c r="V221" i="11"/>
  <c r="V334" i="11"/>
  <c r="V389" i="11"/>
  <c r="B389" i="11" s="1"/>
  <c r="V448" i="11"/>
  <c r="V41" i="11"/>
  <c r="B41" i="11" s="1"/>
  <c r="V79" i="11"/>
  <c r="B79" i="11" s="1"/>
  <c r="V102" i="11"/>
  <c r="V147" i="11"/>
  <c r="B147" i="11" s="1"/>
  <c r="V166" i="11"/>
  <c r="V184" i="11"/>
  <c r="V222" i="11"/>
  <c r="B222" i="11" s="1"/>
  <c r="V287" i="11"/>
  <c r="V346" i="11"/>
  <c r="V391" i="11"/>
  <c r="B391" i="11" s="1"/>
  <c r="V449" i="11"/>
  <c r="V9" i="11"/>
  <c r="B9" i="11" s="1"/>
  <c r="V42" i="11"/>
  <c r="B42" i="11" s="1"/>
  <c r="V167" i="11"/>
  <c r="V288" i="11"/>
  <c r="V347" i="11"/>
  <c r="B347" i="11" s="1"/>
  <c r="V397" i="11"/>
  <c r="V451" i="11"/>
  <c r="V20" i="11"/>
  <c r="B20" i="11" s="1"/>
  <c r="V43" i="11"/>
  <c r="B43" i="11" s="1"/>
  <c r="V111" i="11"/>
  <c r="V168" i="11"/>
  <c r="B168" i="11" s="1"/>
  <c r="V185" i="11"/>
  <c r="V289" i="11"/>
  <c r="V406" i="11"/>
  <c r="B406" i="11" s="1"/>
  <c r="V460" i="11"/>
  <c r="V21" i="11"/>
  <c r="B21" i="11" s="1"/>
  <c r="V56" i="11"/>
  <c r="V113" i="11"/>
  <c r="V224" i="11"/>
  <c r="B224" i="11" s="1"/>
  <c r="V291" i="11"/>
  <c r="V349" i="11"/>
  <c r="V471" i="11"/>
  <c r="V11" i="11"/>
  <c r="B11" i="11" s="1"/>
  <c r="V82" i="11"/>
  <c r="B82" i="11" s="1"/>
  <c r="V141" i="11"/>
  <c r="B141" i="11" s="1"/>
  <c r="V204" i="11"/>
  <c r="V225" i="11"/>
  <c r="B225" i="11" s="1"/>
  <c r="V266" i="11"/>
  <c r="V294" i="11"/>
  <c r="V351" i="11"/>
  <c r="V472" i="11"/>
  <c r="B472" i="11" s="1"/>
  <c r="V12" i="11"/>
  <c r="B12" i="11" s="1"/>
  <c r="V36" i="11"/>
  <c r="B36" i="11" s="1"/>
  <c r="V45" i="11"/>
  <c r="B45" i="11" s="1"/>
  <c r="V83" i="11"/>
  <c r="V127" i="11"/>
  <c r="V161" i="11"/>
  <c r="B161" i="11" s="1"/>
  <c r="V205" i="11"/>
  <c r="V267" i="11"/>
  <c r="V326" i="11"/>
  <c r="V37" i="11"/>
  <c r="B37" i="11" s="1"/>
  <c r="V227" i="11"/>
  <c r="V327" i="11"/>
  <c r="V409" i="11"/>
  <c r="V474" i="11"/>
  <c r="V14" i="11"/>
  <c r="B14" i="11" s="1"/>
  <c r="V106" i="11"/>
  <c r="V207" i="11"/>
  <c r="B207" i="11" s="1"/>
  <c r="V228" i="11"/>
  <c r="V328" i="11"/>
  <c r="V386" i="11"/>
  <c r="V411" i="11"/>
  <c r="V476" i="11"/>
  <c r="V15" i="11"/>
  <c r="B15" i="11" s="1"/>
  <c r="V47" i="11"/>
  <c r="B47" i="11" s="1"/>
  <c r="V76" i="11"/>
  <c r="V85" i="11"/>
  <c r="B85" i="11" s="1"/>
  <c r="V107" i="11"/>
  <c r="V208" i="11"/>
  <c r="B208" i="11" s="1"/>
  <c r="V269" i="11"/>
  <c r="V329" i="11"/>
  <c r="V387" i="11"/>
  <c r="B387" i="11" s="1"/>
  <c r="V414" i="11"/>
  <c r="V482" i="11"/>
  <c r="B482" i="11" s="1"/>
  <c r="V371" i="11"/>
  <c r="V496" i="11"/>
  <c r="V431" i="11"/>
  <c r="V473" i="11"/>
  <c r="V408" i="11"/>
  <c r="B408" i="11" s="1"/>
  <c r="V348" i="11"/>
  <c r="V206" i="11"/>
  <c r="B206" i="11" s="1"/>
  <c r="V250" i="11"/>
  <c r="V253" i="11"/>
  <c r="V226" i="11"/>
  <c r="B226" i="11" s="1"/>
  <c r="V311" i="11"/>
  <c r="X247" i="11"/>
  <c r="V163" i="11"/>
  <c r="B163" i="11" s="1"/>
  <c r="V146" i="11"/>
  <c r="B146" i="11" s="1"/>
  <c r="V143" i="11"/>
  <c r="B143" i="11" s="1"/>
  <c r="V188" i="11"/>
  <c r="V103" i="11"/>
  <c r="V129" i="11"/>
  <c r="V69" i="11"/>
  <c r="V67" i="11"/>
  <c r="V81" i="11"/>
  <c r="B81" i="11" s="1"/>
  <c r="V86" i="11"/>
  <c r="B86" i="11" s="1"/>
  <c r="V58" i="11"/>
  <c r="V61" i="11"/>
  <c r="V13" i="11"/>
  <c r="B13" i="11" s="1"/>
  <c r="V19" i="11"/>
  <c r="B19" i="11" s="1"/>
  <c r="V38" i="11"/>
  <c r="B38" i="11" s="1"/>
  <c r="V44" i="11"/>
  <c r="B44" i="11" s="1"/>
  <c r="AD1495" i="11" l="1"/>
  <c r="AE1495" i="11" s="1"/>
  <c r="AD1429" i="11"/>
  <c r="AE1429" i="11" s="1"/>
  <c r="AD1559" i="11"/>
  <c r="AE1559" i="11" s="1"/>
  <c r="AD1427" i="11"/>
  <c r="AE1427" i="11" s="1"/>
  <c r="AD1433" i="11"/>
  <c r="AE1433" i="11" s="1"/>
  <c r="AD1573" i="11"/>
  <c r="AE1573" i="11" s="1"/>
  <c r="AD1571" i="11"/>
  <c r="AE1571" i="11" s="1"/>
  <c r="AD1572" i="11"/>
  <c r="AE1572" i="11" s="1"/>
  <c r="AD1497" i="11"/>
  <c r="AE1497" i="11" s="1"/>
  <c r="AD1432" i="11"/>
  <c r="AE1432" i="11" s="1"/>
  <c r="AD1428" i="11"/>
  <c r="AE1428" i="11" s="1"/>
  <c r="AD1566" i="11"/>
  <c r="AE1566" i="11" s="1"/>
  <c r="AD1565" i="11"/>
  <c r="AE1565" i="11" s="1"/>
  <c r="AD1431" i="11"/>
  <c r="AE1431" i="11" s="1"/>
  <c r="AD1563" i="11"/>
  <c r="AE1563" i="11" s="1"/>
  <c r="AD1569" i="11"/>
  <c r="AE1569" i="11" s="1"/>
  <c r="AD1562" i="11"/>
  <c r="AE1562" i="11" s="1"/>
  <c r="AD1512" i="11"/>
  <c r="AE1512" i="11" s="1"/>
  <c r="AD1580" i="11"/>
  <c r="AE1580" i="11" s="1"/>
  <c r="AD1410" i="11"/>
  <c r="AE1410" i="11" s="1"/>
  <c r="AD1545" i="11"/>
  <c r="AE1545" i="11" s="1"/>
  <c r="AD1552" i="11"/>
  <c r="AE1552" i="11" s="1"/>
  <c r="AD1391" i="11"/>
  <c r="AE1391" i="11" s="1"/>
  <c r="AB1496" i="11"/>
  <c r="AB1498" i="11"/>
  <c r="AD1521" i="11"/>
  <c r="AE1521" i="11" s="1"/>
  <c r="AD1526" i="11"/>
  <c r="AE1526" i="11" s="1"/>
  <c r="AD1516" i="11"/>
  <c r="AE1516" i="11" s="1"/>
  <c r="AD1541" i="11"/>
  <c r="AE1541" i="11" s="1"/>
  <c r="AD1528" i="11"/>
  <c r="AE1528" i="11" s="1"/>
  <c r="AD1478" i="11"/>
  <c r="AE1478" i="11" s="1"/>
  <c r="AD1589" i="11"/>
  <c r="AE1589" i="11" s="1"/>
  <c r="AD1546" i="11"/>
  <c r="AE1546" i="11" s="1"/>
  <c r="AD1518" i="11"/>
  <c r="AE1518" i="11" s="1"/>
  <c r="AD1450" i="11"/>
  <c r="AE1450" i="11" s="1"/>
  <c r="AD1542" i="11"/>
  <c r="AE1542" i="11" s="1"/>
  <c r="AD1474" i="11"/>
  <c r="AE1474" i="11" s="1"/>
  <c r="AD1454" i="11"/>
  <c r="AE1454" i="11" s="1"/>
  <c r="AD1553" i="11"/>
  <c r="AE1553" i="11" s="1"/>
  <c r="AD1517" i="11"/>
  <c r="AE1517" i="11" s="1"/>
  <c r="AD1388" i="11"/>
  <c r="AE1388" i="11" s="1"/>
  <c r="AD1540" i="11"/>
  <c r="AE1540" i="11" s="1"/>
  <c r="AD1514" i="11"/>
  <c r="AE1514" i="11" s="1"/>
  <c r="AB1494" i="11"/>
  <c r="AB1493" i="11"/>
  <c r="AD1452" i="11"/>
  <c r="AE1452" i="11" s="1"/>
  <c r="AD1515" i="11"/>
  <c r="AE1515" i="11" s="1"/>
  <c r="AB1567" i="11"/>
  <c r="AD1539" i="11"/>
  <c r="AE1539" i="11" s="1"/>
  <c r="B1412" i="11"/>
  <c r="AB1412" i="11"/>
  <c r="AD1389" i="11"/>
  <c r="AE1389" i="11" s="1"/>
  <c r="AD1587" i="11"/>
  <c r="AE1587" i="11" s="1"/>
  <c r="AD1544" i="11"/>
  <c r="AE1544" i="11" s="1"/>
  <c r="AD1408" i="11"/>
  <c r="AE1408" i="11" s="1"/>
  <c r="AB2692" i="11"/>
  <c r="AD1598" i="11"/>
  <c r="AE1598" i="11" s="1"/>
  <c r="AC1598" i="11"/>
  <c r="AD1535" i="11"/>
  <c r="AE1535" i="11" s="1"/>
  <c r="AC1535" i="11"/>
  <c r="AD1473" i="11"/>
  <c r="AE1473" i="11" s="1"/>
  <c r="AD1543" i="11"/>
  <c r="AE1543" i="11" s="1"/>
  <c r="AD1475" i="11"/>
  <c r="AE1475" i="11" s="1"/>
  <c r="AD1393" i="11"/>
  <c r="AE1393" i="11" s="1"/>
  <c r="AD1555" i="11"/>
  <c r="AE1555" i="11" s="1"/>
  <c r="AD1525" i="11"/>
  <c r="AE1525" i="11" s="1"/>
  <c r="AD1531" i="11"/>
  <c r="AE1531" i="11" s="1"/>
  <c r="AC1531" i="11"/>
  <c r="AB1561" i="11"/>
  <c r="AD1407" i="11"/>
  <c r="AE1407" i="11" s="1"/>
  <c r="AD1519" i="11"/>
  <c r="AE1519" i="11" s="1"/>
  <c r="AB1574" i="11"/>
  <c r="AB1932" i="11"/>
  <c r="AD1411" i="11"/>
  <c r="AE1411" i="11" s="1"/>
  <c r="AD1532" i="11"/>
  <c r="AE1532" i="11" s="1"/>
  <c r="AC1532" i="11"/>
  <c r="B1476" i="11"/>
  <c r="AB1476" i="11"/>
  <c r="AB1560" i="11"/>
  <c r="AD1550" i="11"/>
  <c r="AE1550" i="11" s="1"/>
  <c r="AB1570" i="11"/>
  <c r="AD1551" i="11"/>
  <c r="AE1551" i="11" s="1"/>
  <c r="B1448" i="11"/>
  <c r="AB1448" i="11"/>
  <c r="AD1414" i="11"/>
  <c r="AE1414" i="11" s="1"/>
  <c r="AD1430" i="11"/>
  <c r="AE1430" i="11" s="1"/>
  <c r="AD1584" i="11"/>
  <c r="AE1584" i="11" s="1"/>
  <c r="AD1447" i="11"/>
  <c r="AE1447" i="11" s="1"/>
  <c r="B1477" i="11"/>
  <c r="AB1477" i="11"/>
  <c r="AD1579" i="11"/>
  <c r="AE1579" i="11" s="1"/>
  <c r="AD1390" i="11"/>
  <c r="AE1390" i="11" s="1"/>
  <c r="B1451" i="11"/>
  <c r="AB1451" i="11"/>
  <c r="AD1466" i="11"/>
  <c r="AE1466" i="11" s="1"/>
  <c r="AC1466" i="11"/>
  <c r="AB1564" i="11"/>
  <c r="AD1524" i="11"/>
  <c r="AE1524" i="11" s="1"/>
  <c r="AD1588" i="11"/>
  <c r="AE1588" i="11" s="1"/>
  <c r="AD1590" i="11"/>
  <c r="AE1590" i="11" s="1"/>
  <c r="AD1387" i="11"/>
  <c r="AE1387" i="11" s="1"/>
  <c r="AD1549" i="11"/>
  <c r="AE1549" i="11" s="1"/>
  <c r="AD1392" i="11"/>
  <c r="AE1392" i="11" s="1"/>
  <c r="B1472" i="11"/>
  <c r="AB1472" i="11"/>
  <c r="AD1513" i="11"/>
  <c r="AE1513" i="11" s="1"/>
  <c r="AD1409" i="11"/>
  <c r="AE1409" i="11" s="1"/>
  <c r="AD1592" i="11"/>
  <c r="AE1592" i="11" s="1"/>
  <c r="AD1468" i="11"/>
  <c r="AE1468" i="11" s="1"/>
  <c r="AC1468" i="11"/>
  <c r="AD1548" i="11"/>
  <c r="AE1548" i="11" s="1"/>
  <c r="AD1582" i="11"/>
  <c r="AE1582" i="11" s="1"/>
  <c r="AD1585" i="11"/>
  <c r="AE1585" i="11" s="1"/>
  <c r="B1449" i="11"/>
  <c r="AB1449" i="11"/>
  <c r="AD1547" i="11"/>
  <c r="AE1547" i="11" s="1"/>
  <c r="AD1581" i="11"/>
  <c r="AE1581" i="11" s="1"/>
  <c r="AD1522" i="11"/>
  <c r="AE1522" i="11" s="1"/>
  <c r="AD1583" i="11"/>
  <c r="AE1583" i="11" s="1"/>
  <c r="AB1568" i="11"/>
  <c r="AD1586" i="11"/>
  <c r="AE1586" i="11" s="1"/>
  <c r="AD1523" i="11"/>
  <c r="AE1523" i="11" s="1"/>
  <c r="AD1520" i="11"/>
  <c r="AE1520" i="11" s="1"/>
  <c r="AD1604" i="11"/>
  <c r="AE1604" i="11" s="1"/>
  <c r="AD1610" i="11"/>
  <c r="AE1610" i="11" s="1"/>
  <c r="AD1605" i="11"/>
  <c r="AE1605" i="11" s="1"/>
  <c r="AD1607" i="11"/>
  <c r="AE1607" i="11" s="1"/>
  <c r="AD1615" i="11"/>
  <c r="AE1615" i="11" s="1"/>
  <c r="AD1608" i="11"/>
  <c r="AE1608" i="11" s="1"/>
  <c r="AD1611" i="11"/>
  <c r="AE1611" i="11" s="1"/>
  <c r="AD1613" i="11"/>
  <c r="AE1613" i="11" s="1"/>
  <c r="AD1609" i="11"/>
  <c r="AE1609" i="11" s="1"/>
  <c r="AD1612" i="11"/>
  <c r="AE1612" i="11" s="1"/>
  <c r="AD1602" i="11"/>
  <c r="AE1602" i="11" s="1"/>
  <c r="AD1603" i="11"/>
  <c r="AE1603" i="11" s="1"/>
  <c r="AD1606" i="11"/>
  <c r="AE1606" i="11" s="1"/>
  <c r="AD1622" i="11"/>
  <c r="AE1622" i="11" s="1"/>
  <c r="AD1628" i="11"/>
  <c r="AE1628" i="11" s="1"/>
  <c r="AD2071" i="11"/>
  <c r="AE2071" i="11" s="1"/>
  <c r="AD2191" i="11"/>
  <c r="AE2191" i="11" s="1"/>
  <c r="AD1872" i="11"/>
  <c r="AE1872" i="11" s="1"/>
  <c r="AD1683" i="11"/>
  <c r="AE1683" i="11" s="1"/>
  <c r="AD2312" i="11"/>
  <c r="AE2312" i="11" s="1"/>
  <c r="AD2255" i="11"/>
  <c r="AE2255" i="11" s="1"/>
  <c r="AD2064" i="11"/>
  <c r="AE2064" i="11" s="1"/>
  <c r="AD2067" i="11"/>
  <c r="AE2067" i="11" s="1"/>
  <c r="AD1687" i="11"/>
  <c r="AE1687" i="11" s="1"/>
  <c r="AD2070" i="11"/>
  <c r="AE2070" i="11" s="1"/>
  <c r="AD2068" i="11"/>
  <c r="AE2068" i="11" s="1"/>
  <c r="AD2074" i="11"/>
  <c r="AE2074" i="11" s="1"/>
  <c r="AD1809" i="11"/>
  <c r="AE1809" i="11" s="1"/>
  <c r="AD1749" i="11"/>
  <c r="AE1749" i="11" s="1"/>
  <c r="AD1867" i="11"/>
  <c r="AE1867" i="11" s="1"/>
  <c r="AD2132" i="11"/>
  <c r="AE2132" i="11" s="1"/>
  <c r="AD2188" i="11"/>
  <c r="AE2188" i="11" s="1"/>
  <c r="AD2252" i="11"/>
  <c r="AE2252" i="11" s="1"/>
  <c r="AD2186" i="11"/>
  <c r="AE2186" i="11" s="1"/>
  <c r="AD1682" i="11"/>
  <c r="AE1682" i="11" s="1"/>
  <c r="AD1750" i="11"/>
  <c r="AE1750" i="11" s="1"/>
  <c r="AD2373" i="11"/>
  <c r="AE2373" i="11" s="1"/>
  <c r="AD2257" i="11"/>
  <c r="AE2257" i="11" s="1"/>
  <c r="AD2313" i="11"/>
  <c r="AE2313" i="11" s="1"/>
  <c r="AD2187" i="11"/>
  <c r="AE2187" i="11" s="1"/>
  <c r="AD1930" i="11"/>
  <c r="AD1925" i="11"/>
  <c r="AD2072" i="11"/>
  <c r="AE2072" i="11" s="1"/>
  <c r="AD1992" i="11"/>
  <c r="AE1992" i="11" s="1"/>
  <c r="AD2190" i="11"/>
  <c r="AE2190" i="11" s="1"/>
  <c r="AD1685" i="11"/>
  <c r="AE1685" i="11" s="1"/>
  <c r="AD2189" i="11"/>
  <c r="AE2189" i="11" s="1"/>
  <c r="AD2062" i="11"/>
  <c r="AE2062" i="11" s="1"/>
  <c r="AD2129" i="11"/>
  <c r="AE2129" i="11" s="1"/>
  <c r="AD2369" i="11"/>
  <c r="AE2369" i="11" s="1"/>
  <c r="AD2061" i="11"/>
  <c r="AE2061" i="11" s="1"/>
  <c r="AD2256" i="11"/>
  <c r="AE2256" i="11" s="1"/>
  <c r="AD2066" i="11"/>
  <c r="AE2066" i="11" s="1"/>
  <c r="AD2315" i="11"/>
  <c r="AE2315" i="11" s="1"/>
  <c r="AD2127" i="11"/>
  <c r="AE2127" i="11" s="1"/>
  <c r="AD1807" i="11"/>
  <c r="AE1807" i="11" s="1"/>
  <c r="AD1690" i="11"/>
  <c r="AE1690" i="11" s="1"/>
  <c r="AD2134" i="11"/>
  <c r="AE2134" i="11" s="1"/>
  <c r="AD1626" i="11"/>
  <c r="AE1626" i="11" s="1"/>
  <c r="AD1993" i="11"/>
  <c r="AE1993" i="11" s="1"/>
  <c r="AD1753" i="11"/>
  <c r="AE1753" i="11" s="1"/>
  <c r="AD2253" i="11"/>
  <c r="AE2253" i="11" s="1"/>
  <c r="AD1812" i="11"/>
  <c r="AE1812" i="11" s="1"/>
  <c r="AD1870" i="11"/>
  <c r="AE1870" i="11" s="1"/>
  <c r="AD1989" i="11"/>
  <c r="AE1989" i="11" s="1"/>
  <c r="AD2063" i="11"/>
  <c r="AE2063" i="11" s="1"/>
  <c r="AD1686" i="11"/>
  <c r="AE1686" i="11" s="1"/>
  <c r="AD1751" i="11"/>
  <c r="AE1751" i="11" s="1"/>
  <c r="AD2192" i="11"/>
  <c r="AE2192" i="11" s="1"/>
  <c r="AD2073" i="11"/>
  <c r="AE2073" i="11" s="1"/>
  <c r="AD2374" i="11"/>
  <c r="AE2374" i="11" s="1"/>
  <c r="AD1869" i="11"/>
  <c r="AE1869" i="11" s="1"/>
  <c r="AD1702" i="11"/>
  <c r="AE1702" i="11" s="1"/>
  <c r="B1663" i="11"/>
  <c r="AB1663" i="11"/>
  <c r="AD1970" i="11"/>
  <c r="AE1970" i="11" s="1"/>
  <c r="AD1785" i="11"/>
  <c r="AE1785" i="11" s="1"/>
  <c r="AD1846" i="11"/>
  <c r="AE1846" i="11" s="1"/>
  <c r="AD2043" i="11"/>
  <c r="AE2043" i="11" s="1"/>
  <c r="AD2053" i="11"/>
  <c r="AE2053" i="11" s="1"/>
  <c r="AD2332" i="11"/>
  <c r="AE2332" i="11" s="1"/>
  <c r="AD2114" i="11"/>
  <c r="AE2114" i="11" s="1"/>
  <c r="AD2169" i="11"/>
  <c r="AE2169" i="11" s="1"/>
  <c r="AD1972" i="11"/>
  <c r="AE1972" i="11" s="1"/>
  <c r="B2204" i="11"/>
  <c r="AB2204" i="11"/>
  <c r="AD2044" i="11"/>
  <c r="AE2044" i="11" s="1"/>
  <c r="AD1915" i="11"/>
  <c r="AE1915" i="11" s="1"/>
  <c r="AD1652" i="11"/>
  <c r="AE1652" i="11" s="1"/>
  <c r="AD1829" i="11"/>
  <c r="AE1829" i="11" s="1"/>
  <c r="AD2086" i="11"/>
  <c r="AE2086" i="11" s="1"/>
  <c r="AD2291" i="11"/>
  <c r="AE2291" i="11" s="1"/>
  <c r="AD2109" i="11"/>
  <c r="AE2109" i="11" s="1"/>
  <c r="B2206" i="11"/>
  <c r="AB2206" i="11"/>
  <c r="AD2047" i="11"/>
  <c r="AE2047" i="11" s="1"/>
  <c r="AD2026" i="11"/>
  <c r="AE2026" i="11" s="1"/>
  <c r="AB1745" i="11"/>
  <c r="AB2311" i="11"/>
  <c r="AB1991" i="11"/>
  <c r="AB2249" i="11"/>
  <c r="B1723" i="11"/>
  <c r="AB1723" i="11"/>
  <c r="AD1665" i="11"/>
  <c r="AE1665" i="11" s="1"/>
  <c r="AD1888" i="11"/>
  <c r="AE1888" i="11" s="1"/>
  <c r="AD1825" i="11"/>
  <c r="AE1825" i="11" s="1"/>
  <c r="B1704" i="11"/>
  <c r="AB1704" i="11"/>
  <c r="AD2059" i="11"/>
  <c r="AE2059" i="11" s="1"/>
  <c r="AD2193" i="11"/>
  <c r="AE2193" i="11" s="1"/>
  <c r="B2207" i="11"/>
  <c r="AB2207" i="11"/>
  <c r="AD1851" i="11"/>
  <c r="AE1851" i="11" s="1"/>
  <c r="AD2231" i="11"/>
  <c r="AE2231" i="11" s="1"/>
  <c r="AD2051" i="11"/>
  <c r="AE2051" i="11" s="1"/>
  <c r="AD2331" i="11"/>
  <c r="AE2331" i="11" s="1"/>
  <c r="B2329" i="11"/>
  <c r="AB2329" i="11"/>
  <c r="B2149" i="11"/>
  <c r="AB2149" i="11"/>
  <c r="AD2023" i="11"/>
  <c r="AE2023" i="11" s="1"/>
  <c r="B2334" i="11"/>
  <c r="AB2334" i="11"/>
  <c r="AD2226" i="11"/>
  <c r="AE2226" i="11" s="1"/>
  <c r="B2106" i="11"/>
  <c r="AB2106" i="11"/>
  <c r="AB1748" i="11"/>
  <c r="AB1689" i="11"/>
  <c r="AB1926" i="11"/>
  <c r="AB2128" i="11"/>
  <c r="AD2034" i="11"/>
  <c r="AE2034" i="11" s="1"/>
  <c r="AC2034" i="11"/>
  <c r="AB2372" i="11"/>
  <c r="AD1623" i="11"/>
  <c r="AE1623" i="11" s="1"/>
  <c r="AD1728" i="11"/>
  <c r="AE1728" i="11" s="1"/>
  <c r="AD1646" i="11"/>
  <c r="AE1646" i="11" s="1"/>
  <c r="AD1765" i="11"/>
  <c r="AE1765" i="11" s="1"/>
  <c r="B1667" i="11"/>
  <c r="AB1667" i="11"/>
  <c r="AD1708" i="11"/>
  <c r="AE1708" i="11" s="1"/>
  <c r="AD1664" i="11"/>
  <c r="AE1664" i="11" s="1"/>
  <c r="AD2089" i="11"/>
  <c r="AE2089" i="11" s="1"/>
  <c r="AD2079" i="11"/>
  <c r="AE2079" i="11" s="1"/>
  <c r="AD2131" i="11"/>
  <c r="AE2131" i="11" s="1"/>
  <c r="AD2354" i="11"/>
  <c r="AE2354" i="11" s="1"/>
  <c r="AD1792" i="11"/>
  <c r="AE1792" i="11" s="1"/>
  <c r="B2107" i="11"/>
  <c r="AB2107" i="11"/>
  <c r="B2355" i="11"/>
  <c r="AB2355" i="11"/>
  <c r="B2353" i="11"/>
  <c r="AB2353" i="11"/>
  <c r="AD2229" i="11"/>
  <c r="AE2229" i="11" s="1"/>
  <c r="B2297" i="11"/>
  <c r="AB2297" i="11"/>
  <c r="AD1849" i="11"/>
  <c r="AE1849" i="11" s="1"/>
  <c r="B2110" i="11"/>
  <c r="AB2110" i="11"/>
  <c r="AB1633" i="11"/>
  <c r="AB2133" i="11"/>
  <c r="AB2130" i="11"/>
  <c r="AB2309" i="11"/>
  <c r="AB1929" i="11"/>
  <c r="B1826" i="11"/>
  <c r="AB1826" i="11"/>
  <c r="AD1666" i="11"/>
  <c r="AE1666" i="11" s="1"/>
  <c r="B1788" i="11"/>
  <c r="AB1788" i="11"/>
  <c r="B1725" i="11"/>
  <c r="AB1725" i="11"/>
  <c r="AD1968" i="11"/>
  <c r="AE1968" i="11" s="1"/>
  <c r="B1786" i="11"/>
  <c r="AB1786" i="11"/>
  <c r="AD1945" i="11"/>
  <c r="AE1945" i="11" s="1"/>
  <c r="AD2172" i="11"/>
  <c r="AE2172" i="11" s="1"/>
  <c r="B2298" i="11"/>
  <c r="AB2298" i="11"/>
  <c r="AD2212" i="11"/>
  <c r="AE2212" i="11" s="1"/>
  <c r="AB2069" i="11"/>
  <c r="B2153" i="11"/>
  <c r="AB2153" i="11"/>
  <c r="AD2042" i="11"/>
  <c r="AE2042" i="11" s="1"/>
  <c r="AD2090" i="11"/>
  <c r="AE2090" i="11" s="1"/>
  <c r="AD2333" i="11"/>
  <c r="AE2333" i="11" s="1"/>
  <c r="B2209" i="11"/>
  <c r="AB2209" i="11"/>
  <c r="AB2184" i="11"/>
  <c r="AB1752" i="11"/>
  <c r="AD1969" i="11"/>
  <c r="AE1969" i="11" s="1"/>
  <c r="AD1766" i="11"/>
  <c r="AE1766" i="11" s="1"/>
  <c r="B1644" i="11"/>
  <c r="AB1644" i="11"/>
  <c r="AD1946" i="11"/>
  <c r="AE1946" i="11" s="1"/>
  <c r="B1645" i="11"/>
  <c r="AB1645" i="11"/>
  <c r="AD1707" i="11"/>
  <c r="AE1707" i="11" s="1"/>
  <c r="B2144" i="11"/>
  <c r="AB2144" i="11"/>
  <c r="AD1729" i="11"/>
  <c r="AE1729" i="11" s="1"/>
  <c r="AD2227" i="11"/>
  <c r="AE2227" i="11" s="1"/>
  <c r="AD2082" i="11"/>
  <c r="AE2082" i="11" s="1"/>
  <c r="AD2104" i="11"/>
  <c r="AE2104" i="11" s="1"/>
  <c r="AD1672" i="11"/>
  <c r="AE1672" i="11" s="1"/>
  <c r="AD2014" i="11"/>
  <c r="AE2014" i="11" s="1"/>
  <c r="AB1995" i="11"/>
  <c r="AB2251" i="11"/>
  <c r="AB1631" i="11"/>
  <c r="B1643" i="11"/>
  <c r="AB1643" i="11"/>
  <c r="B1768" i="11"/>
  <c r="AB1768" i="11"/>
  <c r="B1730" i="11"/>
  <c r="AB1730" i="11"/>
  <c r="AD1706" i="11"/>
  <c r="AE1706" i="11" s="1"/>
  <c r="AD1726" i="11"/>
  <c r="AE1726" i="11" s="1"/>
  <c r="B2269" i="11"/>
  <c r="AB2269" i="11"/>
  <c r="AD2039" i="11"/>
  <c r="AE2039" i="11" s="1"/>
  <c r="AD2230" i="11"/>
  <c r="AE2230" i="11" s="1"/>
  <c r="AD2050" i="11"/>
  <c r="AE2050" i="11" s="1"/>
  <c r="AD1975" i="11"/>
  <c r="AE1975" i="11" s="1"/>
  <c r="AD2213" i="11"/>
  <c r="AE2213" i="11" s="1"/>
  <c r="AD1789" i="11"/>
  <c r="AE1789" i="11" s="1"/>
  <c r="B2275" i="11"/>
  <c r="AB2275" i="11"/>
  <c r="AD2017" i="11"/>
  <c r="AE2017" i="11" s="1"/>
  <c r="AD2029" i="11"/>
  <c r="AE2029" i="11" s="1"/>
  <c r="AC2029" i="11"/>
  <c r="AD1715" i="11"/>
  <c r="AE1715" i="11" s="1"/>
  <c r="AB1634" i="11"/>
  <c r="AB1629" i="11"/>
  <c r="AB1691" i="11"/>
  <c r="AB1805" i="11"/>
  <c r="AB1684" i="11"/>
  <c r="B1662" i="11"/>
  <c r="AB1662" i="11"/>
  <c r="B1830" i="11"/>
  <c r="AB1830" i="11"/>
  <c r="B1727" i="11"/>
  <c r="AB1727" i="11"/>
  <c r="B1724" i="11"/>
  <c r="AB1724" i="11"/>
  <c r="B1784" i="11"/>
  <c r="AB1784" i="11"/>
  <c r="AD1950" i="11"/>
  <c r="AE1950" i="11" s="1"/>
  <c r="AD2091" i="11"/>
  <c r="AE2091" i="11" s="1"/>
  <c r="AD2084" i="11"/>
  <c r="AE2084" i="11" s="1"/>
  <c r="AD2045" i="11"/>
  <c r="AE2045" i="11" s="1"/>
  <c r="AD2083" i="11"/>
  <c r="AE2083" i="11" s="1"/>
  <c r="B2228" i="11"/>
  <c r="AB2228" i="11"/>
  <c r="B2115" i="11"/>
  <c r="AB2115" i="11"/>
  <c r="AD1932" i="11"/>
  <c r="AD2135" i="11"/>
  <c r="AE2135" i="11" s="1"/>
  <c r="AD2273" i="11"/>
  <c r="AE2273" i="11" s="1"/>
  <c r="AD2081" i="11"/>
  <c r="AE2081" i="11" s="1"/>
  <c r="B2232" i="11"/>
  <c r="AB2232" i="11"/>
  <c r="AD2020" i="11"/>
  <c r="AE2020" i="11" s="1"/>
  <c r="AD2173" i="11"/>
  <c r="AE2173" i="11" s="1"/>
  <c r="AD2013" i="11"/>
  <c r="AE2013" i="11" s="1"/>
  <c r="AD2041" i="11"/>
  <c r="AE2041" i="11" s="1"/>
  <c r="B1769" i="11"/>
  <c r="AB1769" i="11"/>
  <c r="AD1949" i="11"/>
  <c r="AE1949" i="11" s="1"/>
  <c r="AB1630" i="11"/>
  <c r="AB1747" i="11"/>
  <c r="AB1624" i="11"/>
  <c r="AB1808" i="11"/>
  <c r="AB2314" i="11"/>
  <c r="B1845" i="11"/>
  <c r="AB1845" i="11"/>
  <c r="AD1850" i="11"/>
  <c r="AE1850" i="11" s="1"/>
  <c r="AD1767" i="11"/>
  <c r="AE1767" i="11" s="1"/>
  <c r="AD2349" i="11"/>
  <c r="AE2349" i="11" s="1"/>
  <c r="AD2085" i="11"/>
  <c r="AE2085" i="11" s="1"/>
  <c r="AD2164" i="11"/>
  <c r="AE2164" i="11" s="1"/>
  <c r="AD1889" i="11"/>
  <c r="AE1889" i="11" s="1"/>
  <c r="AD2171" i="11"/>
  <c r="AE2171" i="11" s="1"/>
  <c r="AD2052" i="11"/>
  <c r="AE2052" i="11" s="1"/>
  <c r="AD2046" i="11"/>
  <c r="AE2046" i="11" s="1"/>
  <c r="AD2018" i="11"/>
  <c r="AE2018" i="11" s="1"/>
  <c r="AD2233" i="11"/>
  <c r="AE2233" i="11" s="1"/>
  <c r="AD2049" i="11"/>
  <c r="AE2049" i="11" s="1"/>
  <c r="AB2258" i="11"/>
  <c r="AB1627" i="11"/>
  <c r="AB1866" i="11"/>
  <c r="AB1990" i="11"/>
  <c r="AB1754" i="11"/>
  <c r="AD1770" i="11"/>
  <c r="AE1770" i="11" s="1"/>
  <c r="AD1947" i="11"/>
  <c r="AE1947" i="11" s="1"/>
  <c r="AD1890" i="11"/>
  <c r="AE1890" i="11" s="1"/>
  <c r="AD1886" i="11"/>
  <c r="AE1886" i="11" s="1"/>
  <c r="AD1787" i="11"/>
  <c r="AE1787" i="11" s="1"/>
  <c r="AD1790" i="11"/>
  <c r="AE1790" i="11" s="1"/>
  <c r="AD2021" i="11"/>
  <c r="AE2021" i="11" s="1"/>
  <c r="AD2151" i="11"/>
  <c r="AE2151" i="11" s="1"/>
  <c r="AD2108" i="11"/>
  <c r="AE2108" i="11" s="1"/>
  <c r="B2296" i="11"/>
  <c r="AB2296" i="11"/>
  <c r="AD2271" i="11"/>
  <c r="AE2271" i="11" s="1"/>
  <c r="AD1669" i="11"/>
  <c r="AE1669" i="11" s="1"/>
  <c r="AD2111" i="11"/>
  <c r="AE2111" i="11" s="1"/>
  <c r="AD2146" i="11"/>
  <c r="AE2146" i="11" s="1"/>
  <c r="AD2147" i="11"/>
  <c r="AE2147" i="11" s="1"/>
  <c r="AD2054" i="11"/>
  <c r="AE2054" i="11" s="1"/>
  <c r="AD2168" i="11"/>
  <c r="AE2168" i="11" s="1"/>
  <c r="B2116" i="11"/>
  <c r="AB2116" i="11"/>
  <c r="AD2048" i="11"/>
  <c r="AE2048" i="11" s="1"/>
  <c r="AD1741" i="11"/>
  <c r="AE1741" i="11" s="1"/>
  <c r="AC1741" i="11"/>
  <c r="AD1647" i="11"/>
  <c r="AE1647" i="11" s="1"/>
  <c r="AD1670" i="11"/>
  <c r="AE1670" i="11" s="1"/>
  <c r="B1973" i="11"/>
  <c r="AB1973" i="11"/>
  <c r="AD1907" i="11"/>
  <c r="AE1907" i="11" s="1"/>
  <c r="AD1827" i="11"/>
  <c r="AE1827" i="11" s="1"/>
  <c r="AD1828" i="11"/>
  <c r="AE1828" i="11" s="1"/>
  <c r="AD1908" i="11"/>
  <c r="AE1908" i="11" s="1"/>
  <c r="AD1887" i="11"/>
  <c r="AE1887" i="11" s="1"/>
  <c r="AD1648" i="11"/>
  <c r="AE1648" i="11" s="1"/>
  <c r="AD1906" i="11"/>
  <c r="AE1906" i="11" s="1"/>
  <c r="AD1722" i="11"/>
  <c r="AE1722" i="11" s="1"/>
  <c r="AD2335" i="11"/>
  <c r="AE2335" i="11" s="1"/>
  <c r="AD1909" i="11"/>
  <c r="AE1909" i="11" s="1"/>
  <c r="AD2025" i="11"/>
  <c r="AE2025" i="11" s="1"/>
  <c r="AD2150" i="11"/>
  <c r="AE2150" i="11" s="1"/>
  <c r="AD2351" i="11"/>
  <c r="AE2351" i="11" s="1"/>
  <c r="AD2224" i="11"/>
  <c r="AE2224" i="11" s="1"/>
  <c r="B1649" i="11"/>
  <c r="AB1649" i="11"/>
  <c r="AD1772" i="11"/>
  <c r="AE1772" i="11" s="1"/>
  <c r="B2112" i="11"/>
  <c r="AB2112" i="11"/>
  <c r="AD2166" i="11"/>
  <c r="AE2166" i="11" s="1"/>
  <c r="AD2011" i="11"/>
  <c r="AE2011" i="11" s="1"/>
  <c r="AD2467" i="11"/>
  <c r="AE2467" i="11" s="1"/>
  <c r="AB2136" i="11"/>
  <c r="AB1806" i="11"/>
  <c r="AB2124" i="11"/>
  <c r="AB1632" i="11"/>
  <c r="AB2375" i="11"/>
  <c r="AB1865" i="11"/>
  <c r="AD1642" i="11"/>
  <c r="AE1642" i="11" s="1"/>
  <c r="AD1847" i="11"/>
  <c r="AE1847" i="11" s="1"/>
  <c r="B1705" i="11"/>
  <c r="AB1705" i="11"/>
  <c r="AD1913" i="11"/>
  <c r="AE1913" i="11" s="1"/>
  <c r="AD1885" i="11"/>
  <c r="AE1885" i="11" s="1"/>
  <c r="AD1713" i="11"/>
  <c r="AE1713" i="11" s="1"/>
  <c r="AD2065" i="11"/>
  <c r="AE2065" i="11" s="1"/>
  <c r="AD2087" i="11"/>
  <c r="AE2087" i="11" s="1"/>
  <c r="B2167" i="11"/>
  <c r="AB2167" i="11"/>
  <c r="AD2352" i="11"/>
  <c r="AE2352" i="11" s="1"/>
  <c r="AD2272" i="11"/>
  <c r="AE2272" i="11" s="1"/>
  <c r="AD1732" i="11"/>
  <c r="AE1732" i="11" s="1"/>
  <c r="AD2170" i="11"/>
  <c r="AE2170" i="11" s="1"/>
  <c r="AD2015" i="11"/>
  <c r="AE2015" i="11" s="1"/>
  <c r="AD2208" i="11"/>
  <c r="AE2208" i="11" s="1"/>
  <c r="AD2088" i="11"/>
  <c r="AE2088" i="11" s="1"/>
  <c r="AD1952" i="11"/>
  <c r="AE1952" i="11" s="1"/>
  <c r="AD2113" i="11"/>
  <c r="AE2113" i="11" s="1"/>
  <c r="AD2210" i="11"/>
  <c r="AE2210" i="11" s="1"/>
  <c r="B2211" i="11"/>
  <c r="AB2211" i="11"/>
  <c r="AD1964" i="11"/>
  <c r="AE1964" i="11" s="1"/>
  <c r="AC1964" i="11"/>
  <c r="AB2371" i="11"/>
  <c r="AB2126" i="11"/>
  <c r="AB1810" i="11"/>
  <c r="AB1688" i="11"/>
  <c r="AB1928" i="11"/>
  <c r="AB1746" i="11"/>
  <c r="AD2033" i="11"/>
  <c r="AE2033" i="11" s="1"/>
  <c r="AC2033" i="11"/>
  <c r="AB1868" i="11"/>
  <c r="B1703" i="11"/>
  <c r="AB1703" i="11"/>
  <c r="AD1668" i="11"/>
  <c r="AE1668" i="11" s="1"/>
  <c r="AD1948" i="11"/>
  <c r="AE1948" i="11" s="1"/>
  <c r="AD1905" i="11"/>
  <c r="AE1905" i="11" s="1"/>
  <c r="AD1971" i="11"/>
  <c r="AE1971" i="11" s="1"/>
  <c r="AD1650" i="11"/>
  <c r="AE1650" i="11" s="1"/>
  <c r="AD1848" i="11"/>
  <c r="AE1848" i="11" s="1"/>
  <c r="AD2016" i="11"/>
  <c r="AE2016" i="11" s="1"/>
  <c r="AD2274" i="11"/>
  <c r="AE2274" i="11" s="1"/>
  <c r="AD2022" i="11"/>
  <c r="AE2022" i="11" s="1"/>
  <c r="AD1832" i="11"/>
  <c r="AE1832" i="11" s="1"/>
  <c r="AD2024" i="11"/>
  <c r="AE2024" i="11" s="1"/>
  <c r="AD1709" i="11"/>
  <c r="AE1709" i="11" s="1"/>
  <c r="AD1892" i="11"/>
  <c r="AE1892" i="11" s="1"/>
  <c r="B2292" i="11"/>
  <c r="AB2292" i="11"/>
  <c r="AD2148" i="11"/>
  <c r="AE2148" i="11" s="1"/>
  <c r="AD2019" i="11"/>
  <c r="AE2019" i="11" s="1"/>
  <c r="AD2152" i="11"/>
  <c r="AE2152" i="11" s="1"/>
  <c r="AB1625" i="11"/>
  <c r="AB2254" i="11"/>
  <c r="AB1864" i="11"/>
  <c r="AB1988" i="11"/>
  <c r="AD2032" i="11"/>
  <c r="AE2032" i="11" s="1"/>
  <c r="AC2032" i="11"/>
  <c r="AB1927" i="11"/>
  <c r="AB2494" i="11"/>
  <c r="AD2494" i="11" s="1"/>
  <c r="AE2494" i="11" s="1"/>
  <c r="AB2625" i="11"/>
  <c r="AB2635" i="11"/>
  <c r="AD2635" i="11" s="1"/>
  <c r="AE2635" i="11" s="1"/>
  <c r="AB2631" i="11"/>
  <c r="AD2568" i="11"/>
  <c r="AE2568" i="11" s="1"/>
  <c r="AD2576" i="11"/>
  <c r="AE2576" i="11" s="1"/>
  <c r="AD2627" i="11"/>
  <c r="AE2627" i="11" s="1"/>
  <c r="AD2636" i="11"/>
  <c r="AE2636" i="11" s="1"/>
  <c r="AD2808" i="11"/>
  <c r="AE2808" i="11" s="1"/>
  <c r="AD2569" i="11"/>
  <c r="AE2569" i="11" s="1"/>
  <c r="AD2566" i="11"/>
  <c r="AE2566" i="11" s="1"/>
  <c r="AD2498" i="11"/>
  <c r="AE2498" i="11" s="1"/>
  <c r="AD2691" i="11"/>
  <c r="AE2691" i="11" s="1"/>
  <c r="AD2577" i="11"/>
  <c r="AE2577" i="11" s="1"/>
  <c r="AD2570" i="11"/>
  <c r="AE2570" i="11" s="1"/>
  <c r="AD2689" i="11"/>
  <c r="AE2689" i="11" s="1"/>
  <c r="AD2756" i="11"/>
  <c r="AE2756" i="11" s="1"/>
  <c r="AD2575" i="11"/>
  <c r="AE2575" i="11" s="1"/>
  <c r="AD2813" i="11"/>
  <c r="AE2813" i="11" s="1"/>
  <c r="AD2872" i="11"/>
  <c r="AE2872" i="11" s="1"/>
  <c r="AD2574" i="11"/>
  <c r="AE2574" i="11" s="1"/>
  <c r="AD2751" i="11"/>
  <c r="AE2751" i="11" s="1"/>
  <c r="AD2871" i="11"/>
  <c r="AE2871" i="11" s="1"/>
  <c r="AD2435" i="11"/>
  <c r="AE2435" i="11" s="1"/>
  <c r="AD2497" i="11"/>
  <c r="AE2497" i="11" s="1"/>
  <c r="AD2564" i="11"/>
  <c r="AE2564" i="11" s="1"/>
  <c r="AD2434" i="11"/>
  <c r="AE2434" i="11" s="1"/>
  <c r="AD2629" i="11"/>
  <c r="AE2629" i="11" s="1"/>
  <c r="AD2565" i="11"/>
  <c r="AE2565" i="11" s="1"/>
  <c r="AD2688" i="11"/>
  <c r="AE2688" i="11" s="1"/>
  <c r="AD2814" i="11"/>
  <c r="AE2814" i="11" s="1"/>
  <c r="AD2810" i="11"/>
  <c r="AE2810" i="11" s="1"/>
  <c r="AD2634" i="11"/>
  <c r="AE2634" i="11" s="1"/>
  <c r="AD2633" i="11"/>
  <c r="AE2633" i="11" s="1"/>
  <c r="AD2562" i="11"/>
  <c r="AE2562" i="11" s="1"/>
  <c r="AD2812" i="11"/>
  <c r="AE2812" i="11" s="1"/>
  <c r="AD2693" i="11"/>
  <c r="AE2693" i="11" s="1"/>
  <c r="AB2429" i="11"/>
  <c r="AD2516" i="11"/>
  <c r="AE2516" i="11" s="1"/>
  <c r="AD2630" i="11"/>
  <c r="AE2630" i="11" s="1"/>
  <c r="AD2418" i="11"/>
  <c r="AE2418" i="11" s="1"/>
  <c r="AD2451" i="11"/>
  <c r="AE2451" i="11" s="1"/>
  <c r="B2730" i="11"/>
  <c r="AB2730" i="11"/>
  <c r="AD2553" i="11"/>
  <c r="AE2553" i="11" s="1"/>
  <c r="B2652" i="11"/>
  <c r="AB2652" i="11"/>
  <c r="AD2753" i="11"/>
  <c r="AE2753" i="11" s="1"/>
  <c r="AB2754" i="11"/>
  <c r="B2591" i="11"/>
  <c r="AB2591" i="11"/>
  <c r="AD2549" i="11"/>
  <c r="AE2549" i="11" s="1"/>
  <c r="B2953" i="11"/>
  <c r="AB2953" i="11"/>
  <c r="B2768" i="11"/>
  <c r="AB2768" i="11"/>
  <c r="AD2455" i="11"/>
  <c r="AE2455" i="11" s="1"/>
  <c r="B2668" i="11"/>
  <c r="AB2668" i="11"/>
  <c r="AD2452" i="11"/>
  <c r="AE2452" i="11" s="1"/>
  <c r="AD2478" i="11"/>
  <c r="AE2478" i="11" s="1"/>
  <c r="B2913" i="11"/>
  <c r="AB2913" i="11"/>
  <c r="B2667" i="11"/>
  <c r="AB2667" i="11"/>
  <c r="B2834" i="11"/>
  <c r="AB2834" i="11"/>
  <c r="B2773" i="11"/>
  <c r="AB2773" i="11"/>
  <c r="B2791" i="11"/>
  <c r="AB2791" i="11"/>
  <c r="AD2522" i="11"/>
  <c r="AE2522" i="11" s="1"/>
  <c r="AB2632" i="11"/>
  <c r="AB2496" i="11"/>
  <c r="AB2748" i="11"/>
  <c r="AD2518" i="11"/>
  <c r="AE2518" i="11" s="1"/>
  <c r="B2607" i="11"/>
  <c r="AB2607" i="11"/>
  <c r="B2585" i="11"/>
  <c r="AB2585" i="11"/>
  <c r="AD2417" i="11"/>
  <c r="AE2417" i="11" s="1"/>
  <c r="B2954" i="11"/>
  <c r="AB2954" i="11"/>
  <c r="AD2547" i="11"/>
  <c r="AE2547" i="11" s="1"/>
  <c r="B2852" i="11"/>
  <c r="AB2852" i="11"/>
  <c r="AD2499" i="11"/>
  <c r="AE2499" i="11" s="1"/>
  <c r="AD2557" i="11"/>
  <c r="AE2557" i="11" s="1"/>
  <c r="AD2523" i="11"/>
  <c r="AE2523" i="11" s="1"/>
  <c r="AD2474" i="11"/>
  <c r="AE2474" i="11" s="1"/>
  <c r="AD2520" i="11"/>
  <c r="AE2520" i="11" s="1"/>
  <c r="B2952" i="11"/>
  <c r="AB2952" i="11"/>
  <c r="AD2625" i="11"/>
  <c r="AE2625" i="11" s="1"/>
  <c r="B2582" i="11"/>
  <c r="AB2582" i="11"/>
  <c r="B2888" i="11"/>
  <c r="AB2888" i="11"/>
  <c r="B2654" i="11"/>
  <c r="AB2654" i="11"/>
  <c r="AD2692" i="11"/>
  <c r="AE2692" i="11" s="1"/>
  <c r="AB2874" i="11"/>
  <c r="AD2527" i="11"/>
  <c r="AE2527" i="11" s="1"/>
  <c r="B2950" i="11"/>
  <c r="AB2950" i="11"/>
  <c r="B2853" i="11"/>
  <c r="AB2853" i="11"/>
  <c r="AD2546" i="11"/>
  <c r="AE2546" i="11" s="1"/>
  <c r="B2833" i="11"/>
  <c r="AB2833" i="11"/>
  <c r="AD2525" i="11"/>
  <c r="AE2525" i="11" s="1"/>
  <c r="AD2468" i="11"/>
  <c r="AE2468" i="11" s="1"/>
  <c r="AC2468" i="11"/>
  <c r="AB2752" i="11"/>
  <c r="AD2480" i="11"/>
  <c r="AE2480" i="11" s="1"/>
  <c r="AD2533" i="11"/>
  <c r="AE2533" i="11" s="1"/>
  <c r="AC2533" i="11"/>
  <c r="B2725" i="11"/>
  <c r="AB2725" i="11"/>
  <c r="B2589" i="11"/>
  <c r="AB2589" i="11"/>
  <c r="B2729" i="11"/>
  <c r="AB2729" i="11"/>
  <c r="B2893" i="11"/>
  <c r="AB2893" i="11"/>
  <c r="B2391" i="11"/>
  <c r="AB2391" i="11"/>
  <c r="AD2555" i="11"/>
  <c r="AE2555" i="11" s="1"/>
  <c r="B2912" i="11"/>
  <c r="AB2912" i="11"/>
  <c r="B2851" i="11"/>
  <c r="AB2851" i="11"/>
  <c r="B2975" i="11"/>
  <c r="AB2975" i="11"/>
  <c r="AD2477" i="11"/>
  <c r="AE2477" i="11" s="1"/>
  <c r="AB2755" i="11"/>
  <c r="B2732" i="11"/>
  <c r="AB2732" i="11"/>
  <c r="B2594" i="11"/>
  <c r="AB2594" i="11"/>
  <c r="B2771" i="11"/>
  <c r="AB2771" i="11"/>
  <c r="B2973" i="11"/>
  <c r="AB2973" i="11"/>
  <c r="B2951" i="11"/>
  <c r="AB2951" i="11"/>
  <c r="AB2866" i="11"/>
  <c r="AB2811" i="11"/>
  <c r="B2891" i="11"/>
  <c r="AB2891" i="11"/>
  <c r="B2708" i="11"/>
  <c r="AB2708" i="11"/>
  <c r="B2587" i="11"/>
  <c r="AB2587" i="11"/>
  <c r="AD2524" i="11"/>
  <c r="AE2524" i="11" s="1"/>
  <c r="B2772" i="11"/>
  <c r="AB2772" i="11"/>
  <c r="AD2534" i="11"/>
  <c r="AE2534" i="11" s="1"/>
  <c r="AC2534" i="11"/>
  <c r="AD2529" i="11"/>
  <c r="AE2529" i="11" s="1"/>
  <c r="AD2544" i="11"/>
  <c r="AE2544" i="11" s="1"/>
  <c r="AD2552" i="11"/>
  <c r="AE2552" i="11" s="1"/>
  <c r="B2831" i="11"/>
  <c r="AB2831" i="11"/>
  <c r="B2705" i="11"/>
  <c r="AB2705" i="11"/>
  <c r="B2647" i="11"/>
  <c r="AB2647" i="11"/>
  <c r="B2608" i="11"/>
  <c r="AB2608" i="11"/>
  <c r="B2731" i="11"/>
  <c r="AB2731" i="11"/>
  <c r="B2792" i="11"/>
  <c r="AB2792" i="11"/>
  <c r="B2908" i="11"/>
  <c r="AB2908" i="11"/>
  <c r="AD2517" i="11"/>
  <c r="AE2517" i="11" s="1"/>
  <c r="AD2449" i="11"/>
  <c r="AE2449" i="11" s="1"/>
  <c r="AD2411" i="11"/>
  <c r="AE2411" i="11" s="1"/>
  <c r="B2615" i="11"/>
  <c r="AB2615" i="11"/>
  <c r="B2948" i="11"/>
  <c r="AB2948" i="11"/>
  <c r="B2614" i="11"/>
  <c r="AB2614" i="11"/>
  <c r="AB2572" i="11"/>
  <c r="AB2934" i="11"/>
  <c r="AB2567" i="11"/>
  <c r="AB2687" i="11"/>
  <c r="AB2870" i="11"/>
  <c r="B2894" i="11"/>
  <c r="AB2894" i="11"/>
  <c r="AD2409" i="11"/>
  <c r="AE2409" i="11" s="1"/>
  <c r="AD2550" i="11"/>
  <c r="AE2550" i="11" s="1"/>
  <c r="AD2519" i="11"/>
  <c r="AE2519" i="11" s="1"/>
  <c r="AD2548" i="11"/>
  <c r="AE2548" i="11" s="1"/>
  <c r="B2584" i="11"/>
  <c r="AB2584" i="11"/>
  <c r="B2974" i="11"/>
  <c r="AB2974" i="11"/>
  <c r="B2770" i="11"/>
  <c r="AB2770" i="11"/>
  <c r="B2665" i="11"/>
  <c r="AB2665" i="11"/>
  <c r="AD2389" i="11"/>
  <c r="AE2389" i="11" s="1"/>
  <c r="B2670" i="11"/>
  <c r="AB2670" i="11"/>
  <c r="B2651" i="11"/>
  <c r="AB2651" i="11"/>
  <c r="B2911" i="11"/>
  <c r="AB2911" i="11"/>
  <c r="AD2392" i="11"/>
  <c r="AE2392" i="11" s="1"/>
  <c r="B2793" i="11"/>
  <c r="AB2793" i="11"/>
  <c r="B2709" i="11"/>
  <c r="AB2709" i="11"/>
  <c r="B2707" i="11"/>
  <c r="AB2707" i="11"/>
  <c r="B2977" i="11"/>
  <c r="AB2977" i="11"/>
  <c r="B2476" i="11"/>
  <c r="AB2476" i="11"/>
  <c r="AD2521" i="11"/>
  <c r="AE2521" i="11" s="1"/>
  <c r="B2711" i="11"/>
  <c r="AB2711" i="11"/>
  <c r="AD2453" i="11"/>
  <c r="AE2453" i="11" s="1"/>
  <c r="AB2931" i="11"/>
  <c r="AB2757" i="11"/>
  <c r="AB2690" i="11"/>
  <c r="AB2873" i="11"/>
  <c r="B2714" i="11"/>
  <c r="AB2714" i="11"/>
  <c r="B2790" i="11"/>
  <c r="AB2790" i="11"/>
  <c r="B2586" i="11"/>
  <c r="AB2586" i="11"/>
  <c r="B2847" i="11"/>
  <c r="AB2847" i="11"/>
  <c r="B2671" i="11"/>
  <c r="AB2671" i="11"/>
  <c r="B2774" i="11"/>
  <c r="AB2774" i="11"/>
  <c r="B2669" i="11"/>
  <c r="AB2669" i="11"/>
  <c r="AD2394" i="11"/>
  <c r="AE2394" i="11" s="1"/>
  <c r="B2976" i="11"/>
  <c r="AB2976" i="11"/>
  <c r="B2713" i="11"/>
  <c r="AB2713" i="11"/>
  <c r="AD2545" i="11"/>
  <c r="AE2545" i="11" s="1"/>
  <c r="AD2528" i="11"/>
  <c r="AE2528" i="11" s="1"/>
  <c r="B2710" i="11"/>
  <c r="AB2710" i="11"/>
  <c r="B2914" i="11"/>
  <c r="AB2914" i="11"/>
  <c r="B2728" i="11"/>
  <c r="AB2728" i="11"/>
  <c r="AB2571" i="11"/>
  <c r="AB2928" i="11"/>
  <c r="AB2628" i="11"/>
  <c r="AB2573" i="11"/>
  <c r="AB2932" i="11"/>
  <c r="AD2631" i="11"/>
  <c r="AE2631" i="11" s="1"/>
  <c r="B2910" i="11"/>
  <c r="AB2910" i="11"/>
  <c r="B2613" i="11"/>
  <c r="AB2613" i="11"/>
  <c r="B2649" i="11"/>
  <c r="AB2649" i="11"/>
  <c r="B2892" i="11"/>
  <c r="AB2892" i="11"/>
  <c r="B2727" i="11"/>
  <c r="AB2727" i="11"/>
  <c r="B2828" i="11"/>
  <c r="AB2828" i="11"/>
  <c r="B2609" i="11"/>
  <c r="AB2609" i="11"/>
  <c r="AD2551" i="11"/>
  <c r="AE2551" i="11" s="1"/>
  <c r="AD2412" i="11"/>
  <c r="AE2412" i="11" s="1"/>
  <c r="B2794" i="11"/>
  <c r="AB2794" i="11"/>
  <c r="B2890" i="11"/>
  <c r="AB2890" i="11"/>
  <c r="B2734" i="11"/>
  <c r="AB2734" i="11"/>
  <c r="AD2556" i="11"/>
  <c r="AE2556" i="11" s="1"/>
  <c r="AB2500" i="11"/>
  <c r="AB2637" i="11"/>
  <c r="B2592" i="11"/>
  <c r="AB2592" i="11"/>
  <c r="AD2526" i="11"/>
  <c r="AE2526" i="11" s="1"/>
  <c r="B2850" i="11"/>
  <c r="AB2850" i="11"/>
  <c r="AD2395" i="11"/>
  <c r="AE2395" i="11" s="1"/>
  <c r="B2830" i="11"/>
  <c r="AB2830" i="11"/>
  <c r="B2971" i="11"/>
  <c r="AB2971" i="11"/>
  <c r="AD2532" i="11"/>
  <c r="AE2532" i="11" s="1"/>
  <c r="AC2532" i="11"/>
  <c r="B2617" i="11"/>
  <c r="AB2617" i="11"/>
  <c r="B2479" i="11"/>
  <c r="AB2479" i="11"/>
  <c r="B2588" i="11"/>
  <c r="AB2588" i="11"/>
  <c r="B2650" i="11"/>
  <c r="AB2650" i="11"/>
  <c r="AB2685" i="11"/>
  <c r="B2611" i="11"/>
  <c r="AB2611" i="11"/>
  <c r="B2733" i="11"/>
  <c r="AB2733" i="11"/>
  <c r="B2605" i="11"/>
  <c r="AB2605" i="11"/>
  <c r="AD2454" i="11"/>
  <c r="AE2454" i="11" s="1"/>
  <c r="B2674" i="11"/>
  <c r="AB2674" i="11"/>
  <c r="B2673" i="11"/>
  <c r="AB2673" i="11"/>
  <c r="B2612" i="11"/>
  <c r="AB2612" i="11"/>
  <c r="AD2537" i="11"/>
  <c r="AE2537" i="11" s="1"/>
  <c r="AC2537" i="11"/>
  <c r="AB2431" i="11"/>
  <c r="AB2930" i="11"/>
  <c r="B2645" i="11"/>
  <c r="AB2645" i="11"/>
  <c r="B2593" i="11"/>
  <c r="AB2593" i="11"/>
  <c r="AD2416" i="11"/>
  <c r="AE2416" i="11" s="1"/>
  <c r="AD2554" i="11"/>
  <c r="AE2554" i="11" s="1"/>
  <c r="B2590" i="11"/>
  <c r="AB2590" i="11"/>
  <c r="B2653" i="11"/>
  <c r="AB2653" i="11"/>
  <c r="B2648" i="11"/>
  <c r="AB2648" i="11"/>
  <c r="B2672" i="11"/>
  <c r="AB2672" i="11"/>
  <c r="B2788" i="11"/>
  <c r="AB2788" i="11"/>
  <c r="B2712" i="11"/>
  <c r="AB2712" i="11"/>
  <c r="AB2750" i="11"/>
  <c r="B2854" i="11"/>
  <c r="AB2854" i="11"/>
  <c r="AD2542" i="11"/>
  <c r="AE2542" i="11" s="1"/>
  <c r="B2393" i="11"/>
  <c r="AB2393" i="11"/>
  <c r="B2832" i="11"/>
  <c r="AB2832" i="11"/>
  <c r="AD2514" i="11"/>
  <c r="AE2514" i="11" s="1"/>
  <c r="B2610" i="11"/>
  <c r="AB2610" i="11"/>
  <c r="B2616" i="11"/>
  <c r="AB2616" i="11"/>
  <c r="AB2433" i="11"/>
  <c r="AB2933" i="11"/>
  <c r="AB2694" i="11"/>
  <c r="AB2432" i="11"/>
  <c r="B2568" i="11"/>
  <c r="B2562" i="11"/>
  <c r="B2575" i="11"/>
  <c r="B2570" i="11"/>
  <c r="B2565" i="11"/>
  <c r="B2577" i="11"/>
  <c r="B2564" i="11"/>
  <c r="B2574" i="11"/>
  <c r="B2569" i="11"/>
  <c r="B2576" i="11"/>
  <c r="B2566" i="11"/>
  <c r="B2545" i="11"/>
  <c r="B2553" i="11"/>
  <c r="B2551" i="11"/>
  <c r="B2532" i="11"/>
  <c r="B2533" i="11"/>
  <c r="B2542" i="11"/>
  <c r="B2550" i="11"/>
  <c r="B2549" i="11"/>
  <c r="B2547" i="11"/>
  <c r="B2557" i="11"/>
  <c r="B2556" i="11"/>
  <c r="B2534" i="11"/>
  <c r="B2544" i="11"/>
  <c r="B2548" i="11"/>
  <c r="B2546" i="11"/>
  <c r="B2552" i="11"/>
  <c r="B2555" i="11"/>
  <c r="B2554" i="11"/>
  <c r="B2517" i="11"/>
  <c r="B2518" i="11"/>
  <c r="B2516" i="11"/>
  <c r="B2528" i="11"/>
  <c r="B2526" i="11"/>
  <c r="B2521" i="11"/>
  <c r="B2523" i="11"/>
  <c r="B2520" i="11"/>
  <c r="B2524" i="11"/>
  <c r="B2514" i="11"/>
  <c r="B2529" i="11"/>
  <c r="B2519" i="11"/>
  <c r="B2522" i="11"/>
  <c r="B2527" i="11"/>
  <c r="B2525" i="11"/>
  <c r="B2497" i="11"/>
  <c r="B2499" i="11"/>
  <c r="B2498" i="11"/>
  <c r="B2480" i="11"/>
  <c r="B2474" i="11"/>
  <c r="B2478" i="11"/>
  <c r="B2477" i="11"/>
  <c r="B2449" i="11"/>
  <c r="B2454" i="11"/>
  <c r="B2453" i="11"/>
  <c r="B2452" i="11"/>
  <c r="B2455" i="11"/>
  <c r="B2451" i="11"/>
  <c r="B2435" i="11"/>
  <c r="B2434" i="11"/>
  <c r="B2416" i="11"/>
  <c r="B2412" i="11"/>
  <c r="B2411" i="11"/>
  <c r="B2418" i="11"/>
  <c r="B2409" i="11"/>
  <c r="B2417" i="11"/>
  <c r="B2374" i="11"/>
  <c r="B2369" i="11"/>
  <c r="B2392" i="11"/>
  <c r="B2389" i="11"/>
  <c r="B2395" i="11"/>
  <c r="B2394" i="11"/>
  <c r="B2373" i="11"/>
  <c r="B2349" i="11"/>
  <c r="B2354" i="11"/>
  <c r="B2352" i="11"/>
  <c r="B2351" i="11"/>
  <c r="B2333" i="11"/>
  <c r="B2332" i="11"/>
  <c r="B2335" i="11"/>
  <c r="B2331" i="11"/>
  <c r="B2313" i="11"/>
  <c r="B2291" i="11"/>
  <c r="B2312" i="11"/>
  <c r="B2315" i="11"/>
  <c r="B2271" i="11"/>
  <c r="B2274" i="11"/>
  <c r="B2273" i="11"/>
  <c r="B2272" i="11"/>
  <c r="B2193" i="11"/>
  <c r="B2255" i="11"/>
  <c r="B2256" i="11"/>
  <c r="B2257" i="11"/>
  <c r="B2253" i="11"/>
  <c r="B2252" i="11"/>
  <c r="B2233" i="11"/>
  <c r="B2227" i="11"/>
  <c r="B2231" i="11"/>
  <c r="B2226" i="11"/>
  <c r="B2230" i="11"/>
  <c r="B2224" i="11"/>
  <c r="B2229" i="11"/>
  <c r="B2210" i="11"/>
  <c r="B2213" i="11"/>
  <c r="B2208" i="11"/>
  <c r="B2212" i="11"/>
  <c r="B2186" i="11"/>
  <c r="B2188" i="11"/>
  <c r="B2190" i="11"/>
  <c r="B2189" i="11"/>
  <c r="B2192" i="11"/>
  <c r="B2191" i="11"/>
  <c r="B2187" i="11"/>
  <c r="B2173" i="11"/>
  <c r="B2171" i="11"/>
  <c r="B2166" i="11"/>
  <c r="B2170" i="11"/>
  <c r="B2164" i="11"/>
  <c r="B2169" i="11"/>
  <c r="B2168" i="11"/>
  <c r="B2172" i="11"/>
  <c r="B2148" i="11"/>
  <c r="B2152" i="11"/>
  <c r="B2147" i="11"/>
  <c r="B2151" i="11"/>
  <c r="B2146" i="11"/>
  <c r="B2150" i="11"/>
  <c r="B2131" i="11"/>
  <c r="B2135" i="11"/>
  <c r="B2132" i="11"/>
  <c r="B2127" i="11"/>
  <c r="B2134" i="11"/>
  <c r="B2129" i="11"/>
  <c r="B2108" i="11"/>
  <c r="B2114" i="11"/>
  <c r="B2104" i="11"/>
  <c r="B2109" i="11"/>
  <c r="B2113" i="11"/>
  <c r="B2111" i="11"/>
  <c r="B2079" i="11"/>
  <c r="B2084" i="11"/>
  <c r="B2088" i="11"/>
  <c r="B2091" i="11"/>
  <c r="B2083" i="11"/>
  <c r="B2087" i="11"/>
  <c r="B2082" i="11"/>
  <c r="B2086" i="11"/>
  <c r="B2090" i="11"/>
  <c r="B2081" i="11"/>
  <c r="B2085" i="11"/>
  <c r="B2089" i="11"/>
  <c r="B2064" i="11"/>
  <c r="B2063" i="11"/>
  <c r="B2069" i="11"/>
  <c r="B2066" i="11"/>
  <c r="B2067" i="11"/>
  <c r="B2068" i="11"/>
  <c r="B2071" i="11"/>
  <c r="B2065" i="11"/>
  <c r="B2070" i="11"/>
  <c r="B2073" i="11"/>
  <c r="B2072" i="11"/>
  <c r="B2059" i="11"/>
  <c r="B2062" i="11"/>
  <c r="B2074" i="11"/>
  <c r="B2061" i="11"/>
  <c r="B2050" i="11"/>
  <c r="B2049" i="11"/>
  <c r="B2045" i="11"/>
  <c r="B2048" i="11"/>
  <c r="B2047" i="11"/>
  <c r="B2052" i="11"/>
  <c r="B2044" i="11"/>
  <c r="B2051" i="11"/>
  <c r="B2042" i="11"/>
  <c r="B2046" i="11"/>
  <c r="B2043" i="11"/>
  <c r="B2053" i="11"/>
  <c r="B2039" i="11"/>
  <c r="B2054" i="11"/>
  <c r="B2041" i="11"/>
  <c r="B2029" i="11"/>
  <c r="B2022" i="11"/>
  <c r="B2021" i="11"/>
  <c r="B2019" i="11"/>
  <c r="B2011" i="11"/>
  <c r="B2025" i="11"/>
  <c r="B2023" i="11"/>
  <c r="B2020" i="11"/>
  <c r="B2026" i="11"/>
  <c r="B2024" i="11"/>
  <c r="B2013" i="11"/>
  <c r="B2014" i="11"/>
  <c r="B2016" i="11"/>
  <c r="B2015" i="11"/>
  <c r="B2018" i="11"/>
  <c r="B2017" i="11"/>
  <c r="B1992" i="11"/>
  <c r="B1989" i="11"/>
  <c r="B1993" i="11"/>
  <c r="B1970" i="11"/>
  <c r="B1972" i="11"/>
  <c r="B1969" i="11"/>
  <c r="B1975" i="11"/>
  <c r="B1968" i="11"/>
  <c r="B1971" i="11"/>
  <c r="B1949" i="11"/>
  <c r="B1952" i="11"/>
  <c r="B1950" i="11"/>
  <c r="B1948" i="11"/>
  <c r="B1947" i="11"/>
  <c r="B1946" i="11"/>
  <c r="B1945" i="11"/>
  <c r="B1925" i="11"/>
  <c r="B1932" i="11"/>
  <c r="B1930" i="11"/>
  <c r="B1913" i="11"/>
  <c r="B1915" i="11"/>
  <c r="B1908" i="11"/>
  <c r="B1907" i="11"/>
  <c r="B1906" i="11"/>
  <c r="B1905" i="11"/>
  <c r="B1909" i="11"/>
  <c r="B1886" i="11"/>
  <c r="B1885" i="11"/>
  <c r="B1890" i="11"/>
  <c r="B1889" i="11"/>
  <c r="B1888" i="11"/>
  <c r="B1892" i="11"/>
  <c r="B1887" i="11"/>
  <c r="B1867" i="11"/>
  <c r="B1869" i="11"/>
  <c r="B1870" i="11"/>
  <c r="B1872" i="11"/>
  <c r="B1850" i="11"/>
  <c r="B1851" i="11"/>
  <c r="B1848" i="11"/>
  <c r="B1847" i="11"/>
  <c r="B1846" i="11"/>
  <c r="B1849" i="11"/>
  <c r="B1825" i="11"/>
  <c r="B1829" i="11"/>
  <c r="B1828" i="11"/>
  <c r="B1832" i="11"/>
  <c r="B1827" i="11"/>
  <c r="B1809" i="11"/>
  <c r="B1812" i="11"/>
  <c r="B1807" i="11"/>
  <c r="B1789" i="11"/>
  <c r="B1787" i="11"/>
  <c r="B1792" i="11"/>
  <c r="B1785" i="11"/>
  <c r="B1790" i="11"/>
  <c r="B1765" i="11"/>
  <c r="B1770" i="11"/>
  <c r="B1772" i="11"/>
  <c r="B1767" i="11"/>
  <c r="B1766" i="11"/>
  <c r="B2753" i="11"/>
  <c r="B1751" i="11"/>
  <c r="B1749" i="11"/>
  <c r="B1753" i="11"/>
  <c r="B1750" i="11"/>
  <c r="B1722" i="11"/>
  <c r="B1728" i="11"/>
  <c r="B1729" i="11"/>
  <c r="B1732" i="11"/>
  <c r="B1726" i="11"/>
  <c r="B1709" i="11"/>
  <c r="B1713" i="11"/>
  <c r="B1715" i="11"/>
  <c r="B1702" i="11"/>
  <c r="B1708" i="11"/>
  <c r="B1707" i="11"/>
  <c r="B1706" i="11"/>
  <c r="B1682" i="11"/>
  <c r="B1685" i="11"/>
  <c r="B1683" i="11"/>
  <c r="B1686" i="11"/>
  <c r="B1690" i="11"/>
  <c r="B1687" i="11"/>
  <c r="B2625" i="11"/>
  <c r="B1670" i="11"/>
  <c r="B1668" i="11"/>
  <c r="B1666" i="11"/>
  <c r="B1669" i="11"/>
  <c r="B1665" i="11"/>
  <c r="B1672" i="11"/>
  <c r="B1664" i="11"/>
  <c r="B2874" i="11"/>
  <c r="B2685" i="11"/>
  <c r="B1652" i="11"/>
  <c r="B1647" i="11"/>
  <c r="B1642" i="11"/>
  <c r="B1646" i="11"/>
  <c r="B1650" i="11"/>
  <c r="B1648" i="11"/>
  <c r="B2693" i="11"/>
  <c r="B2689" i="11"/>
  <c r="B2756" i="11"/>
  <c r="B2634" i="11"/>
  <c r="B2750" i="11"/>
  <c r="AC2743" i="11"/>
  <c r="AD2743" i="11"/>
  <c r="AE2743" i="11" s="1"/>
  <c r="B2633" i="11"/>
  <c r="B2808" i="11"/>
  <c r="B2754" i="11"/>
  <c r="B2757" i="11"/>
  <c r="B2812" i="11"/>
  <c r="B2993" i="11"/>
  <c r="B2630" i="11"/>
  <c r="B2627" i="11"/>
  <c r="B2871" i="11"/>
  <c r="AC2966" i="11"/>
  <c r="AD2966" i="11"/>
  <c r="AE2966" i="11" s="1"/>
  <c r="B2996" i="11"/>
  <c r="B2692" i="11"/>
  <c r="B2629" i="11"/>
  <c r="B2637" i="11"/>
  <c r="B2814" i="11"/>
  <c r="B2751" i="11"/>
  <c r="B2994" i="11"/>
  <c r="B2636" i="11"/>
  <c r="B2810" i="11"/>
  <c r="B2631" i="11"/>
  <c r="B2813" i="11"/>
  <c r="B2688" i="11"/>
  <c r="B2691" i="11"/>
  <c r="B2872" i="11"/>
  <c r="AC2600" i="11"/>
  <c r="AD2600" i="11"/>
  <c r="AE2600" i="11" s="1"/>
  <c r="B1622" i="11"/>
  <c r="B1628" i="11"/>
  <c r="B1623" i="11"/>
  <c r="B1626" i="11"/>
  <c r="B1604" i="11"/>
  <c r="B1608" i="11"/>
  <c r="B1613" i="11"/>
  <c r="B1615" i="11"/>
  <c r="B1603" i="11"/>
  <c r="B1607" i="11"/>
  <c r="B1611" i="11"/>
  <c r="B1605" i="11"/>
  <c r="B1602" i="11"/>
  <c r="B1609" i="11"/>
  <c r="B1606" i="11"/>
  <c r="B1612" i="11"/>
  <c r="B1610" i="11"/>
  <c r="B1583" i="11"/>
  <c r="B1587" i="11"/>
  <c r="B1582" i="11"/>
  <c r="B1586" i="11"/>
  <c r="B1581" i="11"/>
  <c r="B1585" i="11"/>
  <c r="B1590" i="11"/>
  <c r="B1589" i="11"/>
  <c r="B1580" i="11"/>
  <c r="B1584" i="11"/>
  <c r="B1588" i="11"/>
  <c r="B1579" i="11"/>
  <c r="B1592" i="11"/>
  <c r="B1570" i="11"/>
  <c r="B1563" i="11"/>
  <c r="B1562" i="11"/>
  <c r="B1574" i="11"/>
  <c r="B1565" i="11"/>
  <c r="B1569" i="11"/>
  <c r="B1572" i="11"/>
  <c r="B1571" i="11"/>
  <c r="B1566" i="11"/>
  <c r="B1567" i="11"/>
  <c r="B1559" i="11"/>
  <c r="B1573" i="11"/>
  <c r="B1561" i="11"/>
  <c r="B1541" i="11"/>
  <c r="B1545" i="11"/>
  <c r="B1531" i="11"/>
  <c r="B1539" i="11"/>
  <c r="B1542" i="11"/>
  <c r="B1555" i="11"/>
  <c r="B1543" i="11"/>
  <c r="B1550" i="11"/>
  <c r="B1540" i="11"/>
  <c r="B1544" i="11"/>
  <c r="B1548" i="11"/>
  <c r="B1551" i="11"/>
  <c r="B1549" i="11"/>
  <c r="B1546" i="11"/>
  <c r="B1553" i="11"/>
  <c r="B1547" i="11"/>
  <c r="B1552" i="11"/>
  <c r="B1532" i="11"/>
  <c r="B1517" i="11"/>
  <c r="B1520" i="11"/>
  <c r="B1528" i="11"/>
  <c r="B1515" i="11"/>
  <c r="B1525" i="11"/>
  <c r="B1514" i="11"/>
  <c r="B1524" i="11"/>
  <c r="B1519" i="11"/>
  <c r="B1512" i="11"/>
  <c r="B1521" i="11"/>
  <c r="B1526" i="11"/>
  <c r="B1516" i="11"/>
  <c r="B1513" i="11"/>
  <c r="B1518" i="11"/>
  <c r="B1523" i="11"/>
  <c r="B1522" i="11"/>
  <c r="B1497" i="11"/>
  <c r="B1495" i="11"/>
  <c r="B1478" i="11"/>
  <c r="B1475" i="11"/>
  <c r="B1474" i="11"/>
  <c r="B1473" i="11"/>
  <c r="B1450" i="11"/>
  <c r="B1454" i="11"/>
  <c r="B1447" i="11"/>
  <c r="B1452" i="11"/>
  <c r="B1430" i="11"/>
  <c r="B1428" i="11"/>
  <c r="B1431" i="11"/>
  <c r="B1427" i="11"/>
  <c r="B1429" i="11"/>
  <c r="B1432" i="11"/>
  <c r="B1433" i="11"/>
  <c r="B1414" i="11"/>
  <c r="B1408" i="11"/>
  <c r="B1407" i="11"/>
  <c r="B1410" i="11"/>
  <c r="B1411" i="11"/>
  <c r="B1409" i="11"/>
  <c r="B1388" i="11"/>
  <c r="B1391" i="11"/>
  <c r="B1367" i="11"/>
  <c r="B1387" i="11"/>
  <c r="B1392" i="11"/>
  <c r="B1393" i="11"/>
  <c r="B1390" i="11"/>
  <c r="B1389" i="11"/>
  <c r="B1373" i="11"/>
  <c r="B1370" i="11"/>
  <c r="B1348" i="11"/>
  <c r="B1347" i="11"/>
  <c r="B1352" i="11"/>
  <c r="B1350" i="11"/>
  <c r="B1349" i="11"/>
  <c r="B1330" i="11"/>
  <c r="B1329" i="11"/>
  <c r="B1328" i="11"/>
  <c r="B1331" i="11"/>
  <c r="B1327" i="11"/>
  <c r="B1332" i="11"/>
  <c r="B1333" i="11"/>
  <c r="B1308" i="11"/>
  <c r="B1287" i="11"/>
  <c r="B1292" i="11"/>
  <c r="B1289" i="11"/>
  <c r="B1288" i="11"/>
  <c r="B1291" i="11"/>
  <c r="B1274" i="11"/>
  <c r="B1270" i="11"/>
  <c r="B1269" i="11"/>
  <c r="B1268" i="11"/>
  <c r="B1271" i="11"/>
  <c r="B1267" i="11"/>
  <c r="B1272" i="11"/>
  <c r="B1251" i="11"/>
  <c r="B1252" i="11"/>
  <c r="B1255" i="11"/>
  <c r="B1228" i="11"/>
  <c r="B1223" i="11"/>
  <c r="B1229" i="11"/>
  <c r="B1222" i="11"/>
  <c r="B1226" i="11"/>
  <c r="B1204" i="11"/>
  <c r="B1212" i="11"/>
  <c r="B1203" i="11"/>
  <c r="B1202" i="11"/>
  <c r="B1206" i="11"/>
  <c r="B1205" i="11"/>
  <c r="B1210" i="11"/>
  <c r="B1191" i="11"/>
  <c r="B1189" i="11"/>
  <c r="B1188" i="11"/>
  <c r="B1185" i="11"/>
  <c r="B1168" i="11"/>
  <c r="B1167" i="11"/>
  <c r="B1162" i="11"/>
  <c r="B1166" i="11"/>
  <c r="B1169" i="11"/>
  <c r="B1165" i="11"/>
  <c r="B1170" i="11"/>
  <c r="B1172" i="11"/>
  <c r="B1143" i="11"/>
  <c r="B1147" i="11"/>
  <c r="B1149" i="11"/>
  <c r="B1142" i="11"/>
  <c r="B1146" i="11"/>
  <c r="B1155" i="11"/>
  <c r="B1153" i="11"/>
  <c r="B1144" i="11"/>
  <c r="B1148" i="11"/>
  <c r="B1132" i="11"/>
  <c r="B1130" i="11"/>
  <c r="B1126" i="11"/>
  <c r="B1103" i="11"/>
  <c r="B1107" i="11"/>
  <c r="B1102" i="11"/>
  <c r="B1106" i="11"/>
  <c r="B1112" i="11"/>
  <c r="B1110" i="11"/>
  <c r="B1104" i="11"/>
  <c r="B1108" i="11"/>
  <c r="B1113" i="11"/>
  <c r="B1105" i="11"/>
  <c r="B1115" i="11"/>
  <c r="B1109" i="11"/>
  <c r="B1078" i="11"/>
  <c r="B1082" i="11"/>
  <c r="B1090" i="11"/>
  <c r="B1077" i="11"/>
  <c r="B1080" i="11"/>
  <c r="B1079" i="11"/>
  <c r="B1084" i="11"/>
  <c r="B1070" i="11"/>
  <c r="B1065" i="11"/>
  <c r="B1058" i="11"/>
  <c r="B1071" i="11"/>
  <c r="B1068" i="11"/>
  <c r="B1061" i="11"/>
  <c r="B1060" i="11"/>
  <c r="B1067" i="11"/>
  <c r="B1063" i="11"/>
  <c r="B1069" i="11"/>
  <c r="B1059" i="11"/>
  <c r="B1064" i="11"/>
  <c r="B1072" i="11"/>
  <c r="B1047" i="11"/>
  <c r="B1039" i="11"/>
  <c r="B1028" i="11"/>
  <c r="B1053" i="11"/>
  <c r="B1041" i="11"/>
  <c r="B1040" i="11"/>
  <c r="B1042" i="11"/>
  <c r="B1044" i="11"/>
  <c r="B1050" i="11"/>
  <c r="B1038" i="11"/>
  <c r="B1049" i="11"/>
  <c r="B1043" i="11"/>
  <c r="B1046" i="11"/>
  <c r="B1048" i="11"/>
  <c r="B1051" i="11"/>
  <c r="B1037" i="11"/>
  <c r="B1045" i="11"/>
  <c r="B1012" i="11"/>
  <c r="B1011" i="11"/>
  <c r="B1017" i="11"/>
  <c r="B1021" i="11"/>
  <c r="B1014" i="11"/>
  <c r="B1015" i="11"/>
  <c r="B1009" i="11"/>
  <c r="B1023" i="11"/>
  <c r="B1022" i="11"/>
  <c r="B1025" i="11"/>
  <c r="B1019" i="11"/>
  <c r="B1013" i="11"/>
  <c r="B1016" i="11"/>
  <c r="B1020" i="11"/>
  <c r="B990" i="11"/>
  <c r="B992" i="11"/>
  <c r="B987" i="11"/>
  <c r="B986" i="11"/>
  <c r="B991" i="11"/>
  <c r="B988" i="11"/>
  <c r="B983" i="11"/>
  <c r="B963" i="11"/>
  <c r="B966" i="11"/>
  <c r="B968" i="11"/>
  <c r="B967" i="11"/>
  <c r="B969" i="11"/>
  <c r="B945" i="11"/>
  <c r="B948" i="11"/>
  <c r="B943" i="11"/>
  <c r="B944" i="11"/>
  <c r="B946" i="11"/>
  <c r="B960" i="11"/>
  <c r="B928" i="11"/>
  <c r="B904" i="11"/>
  <c r="B906" i="11"/>
  <c r="B920" i="11"/>
  <c r="B903" i="11"/>
  <c r="B905" i="11"/>
  <c r="B908" i="11"/>
  <c r="B884" i="11"/>
  <c r="B886" i="11"/>
  <c r="B888" i="11"/>
  <c r="B885" i="11"/>
  <c r="B864" i="11"/>
  <c r="B868" i="11"/>
  <c r="B865" i="11"/>
  <c r="B863" i="11"/>
  <c r="B869" i="11"/>
  <c r="B866" i="11"/>
  <c r="B843" i="11"/>
  <c r="B845" i="11"/>
  <c r="B848" i="11"/>
  <c r="B844" i="11"/>
  <c r="B846" i="11"/>
  <c r="B824" i="11"/>
  <c r="B826" i="11"/>
  <c r="B840" i="11"/>
  <c r="B823" i="11"/>
  <c r="B825" i="11"/>
  <c r="B806" i="11"/>
  <c r="B804" i="11"/>
  <c r="B808" i="11"/>
  <c r="B805" i="11"/>
  <c r="B809" i="11"/>
  <c r="B788" i="11"/>
  <c r="B784" i="11"/>
  <c r="B786" i="11"/>
  <c r="B800" i="11"/>
  <c r="B783" i="11"/>
  <c r="B749" i="11"/>
  <c r="B777" i="11"/>
  <c r="B763" i="11"/>
  <c r="B765" i="11"/>
  <c r="B768" i="11"/>
  <c r="B61" i="11"/>
  <c r="B371" i="11"/>
  <c r="B750" i="11"/>
  <c r="B743" i="11"/>
  <c r="B740" i="11"/>
  <c r="B745" i="11"/>
  <c r="B747" i="11"/>
  <c r="B725" i="11"/>
  <c r="B720" i="11"/>
  <c r="B728" i="11"/>
  <c r="B722" i="11"/>
  <c r="B724" i="11"/>
  <c r="B726" i="11"/>
  <c r="B721" i="11"/>
  <c r="B737" i="11"/>
  <c r="B714" i="11"/>
  <c r="B703" i="11"/>
  <c r="B705" i="11"/>
  <c r="B700" i="11"/>
  <c r="B708" i="11"/>
  <c r="B702" i="11"/>
  <c r="B704" i="11"/>
  <c r="B681" i="11"/>
  <c r="B687" i="11"/>
  <c r="B496" i="11"/>
  <c r="B668" i="11"/>
  <c r="B662" i="11"/>
  <c r="B664" i="11"/>
  <c r="B666" i="11"/>
  <c r="B661" i="11"/>
  <c r="B677" i="11"/>
  <c r="B663" i="11"/>
  <c r="B58" i="11"/>
  <c r="B65" i="11"/>
  <c r="B129" i="11"/>
  <c r="B629" i="11"/>
  <c r="B620" i="11"/>
  <c r="B624" i="11"/>
  <c r="B431" i="11"/>
  <c r="B184" i="11"/>
  <c r="B626" i="11"/>
  <c r="B311" i="11"/>
  <c r="B188" i="11"/>
  <c r="B130" i="11"/>
  <c r="B185" i="11"/>
  <c r="B571" i="11"/>
  <c r="B56" i="11"/>
  <c r="B59" i="11"/>
  <c r="B67" i="11"/>
  <c r="B127" i="11"/>
  <c r="B252" i="11"/>
  <c r="B186" i="11"/>
  <c r="B60" i="11"/>
  <c r="B124" i="11"/>
  <c r="B560" i="11"/>
  <c r="B255" i="11"/>
  <c r="B306" i="11"/>
  <c r="B426" i="11"/>
  <c r="B568" i="11"/>
  <c r="B366" i="11"/>
  <c r="B557" i="11"/>
  <c r="B564" i="11"/>
  <c r="B565" i="11"/>
  <c r="B181" i="11"/>
  <c r="B131" i="11"/>
  <c r="B574" i="11"/>
  <c r="B569" i="11"/>
  <c r="B121" i="11"/>
  <c r="B190" i="11"/>
  <c r="B69" i="11"/>
  <c r="B372" i="11"/>
  <c r="B309" i="11"/>
  <c r="B187" i="11"/>
  <c r="B249" i="11"/>
  <c r="B66" i="11"/>
  <c r="B62" i="11"/>
  <c r="B491" i="11"/>
  <c r="B128" i="11"/>
  <c r="B133" i="11"/>
  <c r="B71" i="11"/>
  <c r="B68" i="11"/>
  <c r="B534" i="11"/>
  <c r="B471" i="11"/>
  <c r="B473" i="11"/>
  <c r="B474" i="11"/>
  <c r="B476" i="11"/>
  <c r="B447" i="11"/>
  <c r="B448" i="11"/>
  <c r="B449" i="11"/>
  <c r="B451" i="11"/>
  <c r="B460" i="11"/>
  <c r="B407" i="11"/>
  <c r="B409" i="11"/>
  <c r="B411" i="11"/>
  <c r="B414" i="11"/>
  <c r="B388" i="11"/>
  <c r="B397" i="11"/>
  <c r="B386" i="11"/>
  <c r="B346" i="11"/>
  <c r="B348" i="11"/>
  <c r="B349" i="11"/>
  <c r="B351" i="11"/>
  <c r="B357" i="11"/>
  <c r="B331" i="11"/>
  <c r="B334" i="11"/>
  <c r="B326" i="11"/>
  <c r="B327" i="11"/>
  <c r="B328" i="11"/>
  <c r="B329" i="11"/>
  <c r="B287" i="11"/>
  <c r="B288" i="11"/>
  <c r="B289" i="11"/>
  <c r="B291" i="11"/>
  <c r="B294" i="11"/>
  <c r="B267" i="11"/>
  <c r="B268" i="11"/>
  <c r="B269" i="11"/>
  <c r="B271" i="11"/>
  <c r="B274" i="11"/>
  <c r="B266" i="11"/>
  <c r="B165" i="11"/>
  <c r="B170" i="11"/>
  <c r="B227" i="11"/>
  <c r="B113" i="11"/>
  <c r="B166" i="11"/>
  <c r="B144" i="11"/>
  <c r="B110" i="11"/>
  <c r="B105" i="11"/>
  <c r="B108" i="11"/>
  <c r="B167" i="11"/>
  <c r="B142" i="11"/>
  <c r="B109" i="11"/>
  <c r="B205" i="11"/>
  <c r="B204" i="11"/>
  <c r="B228" i="11"/>
  <c r="B88" i="11"/>
  <c r="B107" i="11"/>
  <c r="B111" i="11"/>
  <c r="B104" i="11"/>
  <c r="B102" i="11"/>
  <c r="B83" i="11"/>
  <c r="B103" i="11"/>
  <c r="B101" i="11"/>
  <c r="B106" i="11"/>
  <c r="B221" i="11"/>
  <c r="B76" i="11"/>
  <c r="B201" i="11"/>
  <c r="B162" i="11"/>
  <c r="B223" i="11"/>
  <c r="B78" i="11"/>
  <c r="AB2995" i="11"/>
  <c r="AB2997" i="11"/>
  <c r="X253" i="11"/>
  <c r="B253" i="11" s="1"/>
  <c r="X250" i="11"/>
  <c r="B250" i="11" s="1"/>
  <c r="V493" i="11"/>
  <c r="B493" i="11" s="1"/>
  <c r="V492" i="11"/>
  <c r="B492" i="11" s="1"/>
  <c r="V307" i="11"/>
  <c r="B307" i="11" s="1"/>
  <c r="V63" i="11"/>
  <c r="B63" i="11" s="1"/>
  <c r="V125" i="11"/>
  <c r="B125" i="11" s="1"/>
  <c r="V428" i="11"/>
  <c r="B428" i="11" s="1"/>
  <c r="V427" i="11"/>
  <c r="B427" i="11" s="1"/>
  <c r="V368" i="11"/>
  <c r="B368" i="11" s="1"/>
  <c r="V367" i="11"/>
  <c r="B367" i="11" s="1"/>
  <c r="V80" i="11"/>
  <c r="V122" i="11"/>
  <c r="B122" i="11" s="1"/>
  <c r="V182" i="11"/>
  <c r="B182" i="11" s="1"/>
  <c r="V247" i="11"/>
  <c r="B247" i="11" s="1"/>
  <c r="V308" i="11"/>
  <c r="B308" i="11" s="1"/>
  <c r="V183" i="11"/>
  <c r="B183" i="11" s="1"/>
  <c r="V123" i="11"/>
  <c r="B123" i="11" s="1"/>
  <c r="V126" i="11"/>
  <c r="B126" i="11" s="1"/>
  <c r="V64" i="11"/>
  <c r="B64" i="11" s="1"/>
  <c r="I14" i="8"/>
  <c r="I15" i="8"/>
  <c r="I16" i="8"/>
  <c r="I17" i="8"/>
  <c r="I10" i="8"/>
  <c r="I11" i="8"/>
  <c r="I12" i="8"/>
  <c r="I13" i="8"/>
  <c r="I6" i="8"/>
  <c r="I5" i="8"/>
  <c r="I4" i="8"/>
  <c r="I3" i="8"/>
  <c r="AD1451" i="11" l="1"/>
  <c r="AE1451" i="11" s="1"/>
  <c r="AD1560" i="11"/>
  <c r="AE1560" i="11" s="1"/>
  <c r="AD1476" i="11"/>
  <c r="AE1476" i="11" s="1"/>
  <c r="AD1561" i="11"/>
  <c r="AE1561" i="11" s="1"/>
  <c r="AD1449" i="11"/>
  <c r="AE1449" i="11" s="1"/>
  <c r="AD1493" i="11"/>
  <c r="AE1493" i="11" s="1"/>
  <c r="AD1494" i="11"/>
  <c r="AE1494" i="11" s="1"/>
  <c r="AD1568" i="11"/>
  <c r="AE1568" i="11" s="1"/>
  <c r="AD1448" i="11"/>
  <c r="AE1448" i="11" s="1"/>
  <c r="AD1412" i="11"/>
  <c r="AE1412" i="11" s="1"/>
  <c r="AD1498" i="11"/>
  <c r="AE1498" i="11" s="1"/>
  <c r="AD1472" i="11"/>
  <c r="AE1472" i="11" s="1"/>
  <c r="AD1477" i="11"/>
  <c r="AE1477" i="11" s="1"/>
  <c r="AD1496" i="11"/>
  <c r="AE1496" i="11" s="1"/>
  <c r="AD1574" i="11"/>
  <c r="AE1574" i="11" s="1"/>
  <c r="AD1564" i="11"/>
  <c r="AE1564" i="11" s="1"/>
  <c r="AD1570" i="11"/>
  <c r="AE1570" i="11" s="1"/>
  <c r="AD1567" i="11"/>
  <c r="AE1567" i="11" s="1"/>
  <c r="AD1625" i="11"/>
  <c r="AE1625" i="11" s="1"/>
  <c r="AD2211" i="11"/>
  <c r="AE2211" i="11" s="1"/>
  <c r="AD1990" i="11"/>
  <c r="AE1990" i="11" s="1"/>
  <c r="AD1629" i="11"/>
  <c r="AE1629" i="11" s="1"/>
  <c r="AD1995" i="11"/>
  <c r="AE1995" i="11" s="1"/>
  <c r="AD1786" i="11"/>
  <c r="AE1786" i="11" s="1"/>
  <c r="AD1929" i="11"/>
  <c r="AD1689" i="11"/>
  <c r="AE1689" i="11" s="1"/>
  <c r="AD2329" i="11"/>
  <c r="AE2329" i="11" s="1"/>
  <c r="AD1723" i="11"/>
  <c r="AE1723" i="11" s="1"/>
  <c r="AD1868" i="11"/>
  <c r="AE1868" i="11" s="1"/>
  <c r="AD1973" i="11"/>
  <c r="AE1973" i="11" s="1"/>
  <c r="AD1866" i="11"/>
  <c r="AE1866" i="11" s="1"/>
  <c r="AD1769" i="11"/>
  <c r="AE1769" i="11" s="1"/>
  <c r="AD1724" i="11"/>
  <c r="AE1724" i="11" s="1"/>
  <c r="AD1634" i="11"/>
  <c r="AE1634" i="11" s="1"/>
  <c r="AD2144" i="11"/>
  <c r="AE2144" i="11" s="1"/>
  <c r="AD2153" i="11"/>
  <c r="AE2153" i="11" s="1"/>
  <c r="AD2309" i="11"/>
  <c r="AE2309" i="11" s="1"/>
  <c r="AD2353" i="11"/>
  <c r="AE2353" i="11" s="1"/>
  <c r="AD1748" i="11"/>
  <c r="AE1748" i="11" s="1"/>
  <c r="AD1627" i="11"/>
  <c r="AE1627" i="11" s="1"/>
  <c r="AD2130" i="11"/>
  <c r="AE2130" i="11" s="1"/>
  <c r="AD2106" i="11"/>
  <c r="AE2106" i="11" s="1"/>
  <c r="AD2249" i="11"/>
  <c r="AE2249" i="11" s="1"/>
  <c r="AD2204" i="11"/>
  <c r="AE2204" i="11" s="1"/>
  <c r="AD2112" i="11"/>
  <c r="AE2112" i="11" s="1"/>
  <c r="AD2296" i="11"/>
  <c r="AE2296" i="11" s="1"/>
  <c r="AD2258" i="11"/>
  <c r="AE2258" i="11" s="1"/>
  <c r="AD1727" i="11"/>
  <c r="AE1727" i="11" s="1"/>
  <c r="AD1752" i="11"/>
  <c r="AE1752" i="11" s="1"/>
  <c r="AD2069" i="11"/>
  <c r="AE2069" i="11" s="1"/>
  <c r="AD2133" i="11"/>
  <c r="AE2133" i="11" s="1"/>
  <c r="AD2355" i="11"/>
  <c r="AE2355" i="11" s="1"/>
  <c r="AD1991" i="11"/>
  <c r="AE1991" i="11" s="1"/>
  <c r="AD1746" i="11"/>
  <c r="AE1746" i="11" s="1"/>
  <c r="AD1865" i="11"/>
  <c r="AE1865" i="11" s="1"/>
  <c r="AD1845" i="11"/>
  <c r="AE1845" i="11" s="1"/>
  <c r="AD1730" i="11"/>
  <c r="AE1730" i="11" s="1"/>
  <c r="AD2184" i="11"/>
  <c r="AE2184" i="11" s="1"/>
  <c r="AD1725" i="11"/>
  <c r="AE1725" i="11" s="1"/>
  <c r="AD1633" i="11"/>
  <c r="AE1633" i="11" s="1"/>
  <c r="AD1704" i="11"/>
  <c r="AE1704" i="11" s="1"/>
  <c r="AD2311" i="11"/>
  <c r="AE2311" i="11" s="1"/>
  <c r="AD1928" i="11"/>
  <c r="AD2375" i="11"/>
  <c r="AE2375" i="11" s="1"/>
  <c r="AD1830" i="11"/>
  <c r="AE1830" i="11" s="1"/>
  <c r="AD1645" i="11"/>
  <c r="AE1645" i="11" s="1"/>
  <c r="AD2209" i="11"/>
  <c r="AE2209" i="11" s="1"/>
  <c r="AD2110" i="11"/>
  <c r="AE2110" i="11" s="1"/>
  <c r="AD2107" i="11"/>
  <c r="AE2107" i="11" s="1"/>
  <c r="AD1745" i="11"/>
  <c r="AE1745" i="11" s="1"/>
  <c r="AD1927" i="11"/>
  <c r="AD1688" i="11"/>
  <c r="AE1688" i="11" s="1"/>
  <c r="AD1632" i="11"/>
  <c r="AE1632" i="11" s="1"/>
  <c r="AD2314" i="11"/>
  <c r="AE2314" i="11" s="1"/>
  <c r="AD1768" i="11"/>
  <c r="AE1768" i="11" s="1"/>
  <c r="AD2298" i="11"/>
  <c r="AE2298" i="11" s="1"/>
  <c r="AD1788" i="11"/>
  <c r="AE1788" i="11" s="1"/>
  <c r="AD2334" i="11"/>
  <c r="AE2334" i="11" s="1"/>
  <c r="AD2292" i="11"/>
  <c r="AE2292" i="11" s="1"/>
  <c r="AD1810" i="11"/>
  <c r="AE1810" i="11" s="1"/>
  <c r="AD2124" i="11"/>
  <c r="AE2124" i="11" s="1"/>
  <c r="AD1649" i="11"/>
  <c r="AE1649" i="11" s="1"/>
  <c r="AD1808" i="11"/>
  <c r="AE1808" i="11" s="1"/>
  <c r="AD1662" i="11"/>
  <c r="AE1662" i="11" s="1"/>
  <c r="AD2372" i="11"/>
  <c r="AE2372" i="11" s="1"/>
  <c r="AD2126" i="11"/>
  <c r="AE2126" i="11" s="1"/>
  <c r="AD1806" i="11"/>
  <c r="AE1806" i="11" s="1"/>
  <c r="AD1624" i="11"/>
  <c r="AE1624" i="11" s="1"/>
  <c r="AD2275" i="11"/>
  <c r="AE2275" i="11" s="1"/>
  <c r="AD1643" i="11"/>
  <c r="AE1643" i="11" s="1"/>
  <c r="AD1988" i="11"/>
  <c r="AE1988" i="11" s="1"/>
  <c r="AD2371" i="11"/>
  <c r="AE2371" i="11" s="1"/>
  <c r="AD2136" i="11"/>
  <c r="AE2136" i="11" s="1"/>
  <c r="AD1747" i="11"/>
  <c r="AE1747" i="11" s="1"/>
  <c r="AD2115" i="11"/>
  <c r="AE2115" i="11" s="1"/>
  <c r="AD1684" i="11"/>
  <c r="AE1684" i="11" s="1"/>
  <c r="AD1644" i="11"/>
  <c r="AE1644" i="11" s="1"/>
  <c r="AD2297" i="11"/>
  <c r="AE2297" i="11" s="1"/>
  <c r="AD1667" i="11"/>
  <c r="AE1667" i="11" s="1"/>
  <c r="AD1864" i="11"/>
  <c r="AE1864" i="11" s="1"/>
  <c r="AD2167" i="11"/>
  <c r="AE2167" i="11" s="1"/>
  <c r="AD1705" i="11"/>
  <c r="AE1705" i="11" s="1"/>
  <c r="AD1630" i="11"/>
  <c r="AE1630" i="11" s="1"/>
  <c r="AD1805" i="11"/>
  <c r="AE1805" i="11" s="1"/>
  <c r="AD2269" i="11"/>
  <c r="AE2269" i="11" s="1"/>
  <c r="AD1631" i="11"/>
  <c r="AE1631" i="11" s="1"/>
  <c r="AD1826" i="11"/>
  <c r="AE1826" i="11" s="1"/>
  <c r="AD2128" i="11"/>
  <c r="AE2128" i="11" s="1"/>
  <c r="AD2149" i="11"/>
  <c r="AE2149" i="11" s="1"/>
  <c r="AD2207" i="11"/>
  <c r="AE2207" i="11" s="1"/>
  <c r="AD2206" i="11"/>
  <c r="AE2206" i="11" s="1"/>
  <c r="AD1663" i="11"/>
  <c r="AE1663" i="11" s="1"/>
  <c r="AD2254" i="11"/>
  <c r="AE2254" i="11" s="1"/>
  <c r="AD1703" i="11"/>
  <c r="AE1703" i="11" s="1"/>
  <c r="AD2116" i="11"/>
  <c r="AE2116" i="11" s="1"/>
  <c r="AD1754" i="11"/>
  <c r="AE1754" i="11" s="1"/>
  <c r="AD2232" i="11"/>
  <c r="AE2232" i="11" s="1"/>
  <c r="AD2228" i="11"/>
  <c r="AE2228" i="11" s="1"/>
  <c r="AD1784" i="11"/>
  <c r="AE1784" i="11" s="1"/>
  <c r="AD1691" i="11"/>
  <c r="AE1691" i="11" s="1"/>
  <c r="AD2251" i="11"/>
  <c r="AE2251" i="11" s="1"/>
  <c r="AD1926" i="11"/>
  <c r="AD2610" i="11"/>
  <c r="AE2610" i="11" s="1"/>
  <c r="AD2750" i="11"/>
  <c r="AE2750" i="11" s="1"/>
  <c r="AD2592" i="11"/>
  <c r="AE2592" i="11" s="1"/>
  <c r="AD2649" i="11"/>
  <c r="AE2649" i="11" s="1"/>
  <c r="AD2571" i="11"/>
  <c r="AE2571" i="11" s="1"/>
  <c r="AD2614" i="11"/>
  <c r="AE2614" i="11" s="1"/>
  <c r="AD2908" i="11"/>
  <c r="AE2908" i="11" s="1"/>
  <c r="AD2831" i="11"/>
  <c r="AE2831" i="11" s="1"/>
  <c r="AD2973" i="11"/>
  <c r="AE2973" i="11" s="1"/>
  <c r="AD2874" i="11"/>
  <c r="AE2874" i="11" s="1"/>
  <c r="AD2667" i="11"/>
  <c r="AE2667" i="11" s="1"/>
  <c r="AD2768" i="11"/>
  <c r="AE2768" i="11" s="1"/>
  <c r="AD2728" i="11"/>
  <c r="AE2728" i="11" s="1"/>
  <c r="AD2976" i="11"/>
  <c r="AE2976" i="11" s="1"/>
  <c r="AD2586" i="11"/>
  <c r="AE2586" i="11" s="1"/>
  <c r="AD2711" i="11"/>
  <c r="AE2711" i="11" s="1"/>
  <c r="AD2793" i="11"/>
  <c r="AE2793" i="11" s="1"/>
  <c r="AD2665" i="11"/>
  <c r="AE2665" i="11" s="1"/>
  <c r="AD2748" i="11"/>
  <c r="AE2748" i="11" s="1"/>
  <c r="AD2971" i="11"/>
  <c r="AE2971" i="11" s="1"/>
  <c r="AD2637" i="11"/>
  <c r="AE2637" i="11" s="1"/>
  <c r="AD2613" i="11"/>
  <c r="AE2613" i="11" s="1"/>
  <c r="AD2948" i="11"/>
  <c r="AE2948" i="11" s="1"/>
  <c r="AD2792" i="11"/>
  <c r="AE2792" i="11" s="1"/>
  <c r="AD2587" i="11"/>
  <c r="AE2587" i="11" s="1"/>
  <c r="AD2771" i="11"/>
  <c r="AE2771" i="11" s="1"/>
  <c r="AD2833" i="11"/>
  <c r="AE2833" i="11" s="1"/>
  <c r="AD2496" i="11"/>
  <c r="AE2496" i="11" s="1"/>
  <c r="AD2913" i="11"/>
  <c r="AE2913" i="11" s="1"/>
  <c r="AD2953" i="11"/>
  <c r="AE2953" i="11" s="1"/>
  <c r="AD2712" i="11"/>
  <c r="AE2712" i="11" s="1"/>
  <c r="AD2612" i="11"/>
  <c r="AE2612" i="11" s="1"/>
  <c r="AD2611" i="11"/>
  <c r="AE2611" i="11" s="1"/>
  <c r="AD2589" i="11"/>
  <c r="AE2589" i="11" s="1"/>
  <c r="AD2788" i="11"/>
  <c r="AE2788" i="11" s="1"/>
  <c r="AD2673" i="11"/>
  <c r="AE2673" i="11" s="1"/>
  <c r="AD2685" i="11"/>
  <c r="AE2685" i="11" s="1"/>
  <c r="AD2500" i="11"/>
  <c r="AE2500" i="11" s="1"/>
  <c r="AD2914" i="11"/>
  <c r="AE2914" i="11" s="1"/>
  <c r="AD2790" i="11"/>
  <c r="AE2790" i="11" s="1"/>
  <c r="AD2770" i="11"/>
  <c r="AE2770" i="11" s="1"/>
  <c r="AD2912" i="11"/>
  <c r="AE2912" i="11" s="1"/>
  <c r="AD2725" i="11"/>
  <c r="AE2725" i="11" s="1"/>
  <c r="AD2654" i="11"/>
  <c r="AE2654" i="11" s="1"/>
  <c r="AD2954" i="11"/>
  <c r="AE2954" i="11" s="1"/>
  <c r="AD2632" i="11"/>
  <c r="AE2632" i="11" s="1"/>
  <c r="AD2730" i="11"/>
  <c r="AE2730" i="11" s="1"/>
  <c r="AD2832" i="11"/>
  <c r="AE2832" i="11" s="1"/>
  <c r="AD2650" i="11"/>
  <c r="AE2650" i="11" s="1"/>
  <c r="AD2830" i="11"/>
  <c r="AE2830" i="11" s="1"/>
  <c r="AD2609" i="11"/>
  <c r="AE2609" i="11" s="1"/>
  <c r="AD2910" i="11"/>
  <c r="AE2910" i="11" s="1"/>
  <c r="AD2615" i="11"/>
  <c r="AE2615" i="11" s="1"/>
  <c r="AD2731" i="11"/>
  <c r="AE2731" i="11" s="1"/>
  <c r="AD2708" i="11"/>
  <c r="AE2708" i="11" s="1"/>
  <c r="AD2594" i="11"/>
  <c r="AE2594" i="11" s="1"/>
  <c r="AD2672" i="11"/>
  <c r="AE2672" i="11" s="1"/>
  <c r="AD2593" i="11"/>
  <c r="AE2593" i="11" s="1"/>
  <c r="AD2674" i="11"/>
  <c r="AE2674" i="11" s="1"/>
  <c r="AD2710" i="11"/>
  <c r="AE2710" i="11" s="1"/>
  <c r="AD2669" i="11"/>
  <c r="AE2669" i="11" s="1"/>
  <c r="AD2714" i="11"/>
  <c r="AE2714" i="11" s="1"/>
  <c r="AD2476" i="11"/>
  <c r="AE2476" i="11" s="1"/>
  <c r="AD2911" i="11"/>
  <c r="AE2911" i="11" s="1"/>
  <c r="AD2974" i="11"/>
  <c r="AE2974" i="11" s="1"/>
  <c r="AD2894" i="11"/>
  <c r="AE2894" i="11" s="1"/>
  <c r="AD2888" i="11"/>
  <c r="AE2888" i="11" s="1"/>
  <c r="AD2429" i="11"/>
  <c r="AE2429" i="11" s="1"/>
  <c r="AD2851" i="11"/>
  <c r="AE2851" i="11" s="1"/>
  <c r="AD2432" i="11"/>
  <c r="AE2432" i="11" s="1"/>
  <c r="AD2393" i="11"/>
  <c r="AE2393" i="11" s="1"/>
  <c r="AD2588" i="11"/>
  <c r="AE2588" i="11" s="1"/>
  <c r="AD2734" i="11"/>
  <c r="AE2734" i="11" s="1"/>
  <c r="AD2828" i="11"/>
  <c r="AE2828" i="11" s="1"/>
  <c r="AD2608" i="11"/>
  <c r="AE2608" i="11" s="1"/>
  <c r="AD2891" i="11"/>
  <c r="AE2891" i="11" s="1"/>
  <c r="AD2732" i="11"/>
  <c r="AE2732" i="11" s="1"/>
  <c r="AD2853" i="11"/>
  <c r="AE2853" i="11" s="1"/>
  <c r="AD2791" i="11"/>
  <c r="AE2791" i="11" s="1"/>
  <c r="AD2591" i="11"/>
  <c r="AE2591" i="11" s="1"/>
  <c r="AD2694" i="11"/>
  <c r="AE2694" i="11" s="1"/>
  <c r="AD2648" i="11"/>
  <c r="AE2648" i="11" s="1"/>
  <c r="AD2645" i="11"/>
  <c r="AE2645" i="11" s="1"/>
  <c r="AD2774" i="11"/>
  <c r="AE2774" i="11" s="1"/>
  <c r="AD2873" i="11"/>
  <c r="AE2873" i="11" s="1"/>
  <c r="AD2977" i="11"/>
  <c r="AE2977" i="11" s="1"/>
  <c r="AD2651" i="11"/>
  <c r="AE2651" i="11" s="1"/>
  <c r="AD2584" i="11"/>
  <c r="AE2584" i="11" s="1"/>
  <c r="AD2870" i="11"/>
  <c r="AE2870" i="11" s="1"/>
  <c r="AD2391" i="11"/>
  <c r="AE2391" i="11" s="1"/>
  <c r="AD2582" i="11"/>
  <c r="AE2582" i="11" s="1"/>
  <c r="AD2585" i="11"/>
  <c r="AE2585" i="11" s="1"/>
  <c r="AD2933" i="11"/>
  <c r="AE2933" i="11" s="1"/>
  <c r="AD2479" i="11"/>
  <c r="AE2479" i="11" s="1"/>
  <c r="AD2850" i="11"/>
  <c r="AE2850" i="11" s="1"/>
  <c r="AD2890" i="11"/>
  <c r="AE2890" i="11" s="1"/>
  <c r="AD2727" i="11"/>
  <c r="AE2727" i="11" s="1"/>
  <c r="AD2932" i="11"/>
  <c r="AE2932" i="11" s="1"/>
  <c r="AD2690" i="11"/>
  <c r="AE2690" i="11" s="1"/>
  <c r="AD2687" i="11"/>
  <c r="AE2687" i="11" s="1"/>
  <c r="AD2647" i="11"/>
  <c r="AE2647" i="11" s="1"/>
  <c r="AD2811" i="11"/>
  <c r="AE2811" i="11" s="1"/>
  <c r="AD2755" i="11"/>
  <c r="AE2755" i="11" s="1"/>
  <c r="AD2950" i="11"/>
  <c r="AE2950" i="11" s="1"/>
  <c r="AD2773" i="11"/>
  <c r="AE2773" i="11" s="1"/>
  <c r="AD2668" i="11"/>
  <c r="AE2668" i="11" s="1"/>
  <c r="AD2754" i="11"/>
  <c r="AE2754" i="11" s="1"/>
  <c r="AD2433" i="11"/>
  <c r="AE2433" i="11" s="1"/>
  <c r="AD2653" i="11"/>
  <c r="AE2653" i="11" s="1"/>
  <c r="AD2930" i="11"/>
  <c r="AE2930" i="11" s="1"/>
  <c r="AD2605" i="11"/>
  <c r="AE2605" i="11" s="1"/>
  <c r="AD2573" i="11"/>
  <c r="AE2573" i="11" s="1"/>
  <c r="AD2671" i="11"/>
  <c r="AE2671" i="11" s="1"/>
  <c r="AD2757" i="11"/>
  <c r="AE2757" i="11" s="1"/>
  <c r="AD2707" i="11"/>
  <c r="AE2707" i="11" s="1"/>
  <c r="AD2670" i="11"/>
  <c r="AE2670" i="11" s="1"/>
  <c r="AD2567" i="11"/>
  <c r="AE2567" i="11" s="1"/>
  <c r="AD2866" i="11"/>
  <c r="AE2866" i="11" s="1"/>
  <c r="AD2893" i="11"/>
  <c r="AE2893" i="11" s="1"/>
  <c r="AD2752" i="11"/>
  <c r="AE2752" i="11" s="1"/>
  <c r="AD2607" i="11"/>
  <c r="AE2607" i="11" s="1"/>
  <c r="AD2616" i="11"/>
  <c r="AE2616" i="11" s="1"/>
  <c r="AD2854" i="11"/>
  <c r="AE2854" i="11" s="1"/>
  <c r="AD2431" i="11"/>
  <c r="AE2431" i="11" s="1"/>
  <c r="AD2617" i="11"/>
  <c r="AE2617" i="11" s="1"/>
  <c r="AD2794" i="11"/>
  <c r="AE2794" i="11" s="1"/>
  <c r="AD2892" i="11"/>
  <c r="AE2892" i="11" s="1"/>
  <c r="AD2628" i="11"/>
  <c r="AE2628" i="11" s="1"/>
  <c r="AD2931" i="11"/>
  <c r="AE2931" i="11" s="1"/>
  <c r="AD2934" i="11"/>
  <c r="AE2934" i="11" s="1"/>
  <c r="AD2705" i="11"/>
  <c r="AE2705" i="11" s="1"/>
  <c r="AD2772" i="11"/>
  <c r="AE2772" i="11" s="1"/>
  <c r="AD2951" i="11"/>
  <c r="AE2951" i="11" s="1"/>
  <c r="AD2834" i="11"/>
  <c r="AE2834" i="11" s="1"/>
  <c r="AD2590" i="11"/>
  <c r="AE2590" i="11" s="1"/>
  <c r="AD2733" i="11"/>
  <c r="AE2733" i="11" s="1"/>
  <c r="AD2928" i="11"/>
  <c r="AE2928" i="11" s="1"/>
  <c r="AD2713" i="11"/>
  <c r="AE2713" i="11" s="1"/>
  <c r="AD2847" i="11"/>
  <c r="AE2847" i="11" s="1"/>
  <c r="AD2709" i="11"/>
  <c r="AE2709" i="11" s="1"/>
  <c r="AD2572" i="11"/>
  <c r="AE2572" i="11" s="1"/>
  <c r="AD2975" i="11"/>
  <c r="AE2975" i="11" s="1"/>
  <c r="AD2729" i="11"/>
  <c r="AE2729" i="11" s="1"/>
  <c r="AD2952" i="11"/>
  <c r="AE2952" i="11" s="1"/>
  <c r="AD2852" i="11"/>
  <c r="AE2852" i="11" s="1"/>
  <c r="AD2652" i="11"/>
  <c r="AE2652" i="11" s="1"/>
  <c r="AD2997" i="11"/>
  <c r="AE2997" i="11" s="1"/>
  <c r="AD2995" i="11"/>
  <c r="AE2995" i="11" s="1"/>
  <c r="B80" i="11"/>
  <c r="V248" i="11"/>
  <c r="X248" i="11"/>
  <c r="V251" i="11"/>
  <c r="X251" i="11"/>
  <c r="B15" i="2"/>
  <c r="B248" i="11" l="1"/>
  <c r="B251" i="11"/>
  <c r="K16" i="2"/>
  <c r="K15" i="2"/>
  <c r="K26" i="2"/>
  <c r="K25" i="2"/>
  <c r="K59" i="2"/>
  <c r="K60" i="2"/>
  <c r="K62" i="2"/>
  <c r="K58" i="2"/>
  <c r="K54" i="2"/>
  <c r="K52" i="2"/>
  <c r="K50" i="2"/>
  <c r="K49" i="2"/>
  <c r="K48" i="2"/>
  <c r="L59" i="2"/>
  <c r="L60" i="2"/>
  <c r="L62" i="2"/>
  <c r="L58" i="2"/>
  <c r="L54" i="2"/>
  <c r="L52" i="2"/>
  <c r="L50" i="2"/>
  <c r="L49" i="2"/>
  <c r="L48" i="2"/>
  <c r="L37" i="2"/>
  <c r="L38" i="2"/>
  <c r="L39" i="2"/>
  <c r="L40" i="2"/>
  <c r="L41" i="2"/>
  <c r="L42" i="2"/>
  <c r="L43" i="2"/>
  <c r="L36" i="2"/>
  <c r="L21" i="2"/>
  <c r="L22" i="2"/>
  <c r="L23" i="2"/>
  <c r="L24" i="2"/>
  <c r="L25" i="2"/>
  <c r="L26" i="2"/>
  <c r="L20" i="2"/>
  <c r="L42" i="7"/>
  <c r="L43" i="7"/>
  <c r="L44" i="7"/>
  <c r="L45" i="7"/>
  <c r="L46" i="7"/>
  <c r="L47" i="7"/>
  <c r="L48" i="7"/>
  <c r="L49" i="7"/>
  <c r="L50" i="7"/>
  <c r="L51" i="7"/>
  <c r="L52" i="7"/>
  <c r="L53" i="7"/>
  <c r="L41" i="7"/>
  <c r="G53" i="2"/>
  <c r="G52" i="2"/>
  <c r="G45" i="2"/>
  <c r="G44" i="2"/>
  <c r="G43" i="2"/>
  <c r="G42" i="2"/>
  <c r="G41" i="2"/>
  <c r="G40" i="2"/>
  <c r="G39" i="2"/>
  <c r="G38" i="2"/>
  <c r="G37" i="2"/>
  <c r="G36" i="2"/>
  <c r="AC3" i="2"/>
  <c r="AC4" i="2"/>
  <c r="AC6" i="2"/>
  <c r="AC7" i="2"/>
  <c r="AC8" i="2"/>
  <c r="AC9" i="2"/>
  <c r="AC10" i="2"/>
  <c r="AC11" i="2"/>
  <c r="AC15" i="2"/>
  <c r="AC16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6" i="2"/>
  <c r="AC37" i="2"/>
  <c r="AC38" i="2"/>
  <c r="AC39" i="2"/>
  <c r="AC40" i="2"/>
  <c r="AC41" i="2"/>
  <c r="AC42" i="2"/>
  <c r="AC43" i="2"/>
  <c r="AC44" i="2"/>
  <c r="AC45" i="2"/>
  <c r="AC48" i="2"/>
  <c r="AC49" i="2"/>
  <c r="AC50" i="2"/>
  <c r="AC52" i="2"/>
  <c r="AC53" i="2"/>
  <c r="AC58" i="2"/>
  <c r="AC59" i="2"/>
  <c r="AC60" i="2"/>
  <c r="AC62" i="2"/>
  <c r="AB3" i="2"/>
  <c r="AB4" i="2"/>
  <c r="AB6" i="2"/>
  <c r="AB7" i="2"/>
  <c r="AB8" i="2"/>
  <c r="AB9" i="2"/>
  <c r="AB10" i="2"/>
  <c r="AB11" i="2"/>
  <c r="AB15" i="2"/>
  <c r="AB16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6" i="2"/>
  <c r="AB37" i="2"/>
  <c r="AB38" i="2"/>
  <c r="AB39" i="2"/>
  <c r="AB40" i="2"/>
  <c r="AB41" i="2"/>
  <c r="AB42" i="2"/>
  <c r="AB43" i="2"/>
  <c r="AB44" i="2"/>
  <c r="AB45" i="2"/>
  <c r="AB48" i="2"/>
  <c r="AB49" i="2"/>
  <c r="AB50" i="2"/>
  <c r="AB52" i="2"/>
  <c r="AB53" i="2"/>
  <c r="AB58" i="2"/>
  <c r="AB59" i="2"/>
  <c r="AB60" i="2"/>
  <c r="AB62" i="2"/>
  <c r="K4" i="7" l="1"/>
  <c r="K5" i="7"/>
  <c r="K6" i="7"/>
  <c r="K7" i="7"/>
  <c r="K8" i="7"/>
  <c r="K3" i="7"/>
  <c r="B4" i="7"/>
  <c r="B5" i="7"/>
  <c r="B6" i="7"/>
  <c r="B7" i="7"/>
  <c r="B8" i="7"/>
  <c r="B3" i="7"/>
  <c r="B37" i="2"/>
  <c r="B38" i="2"/>
  <c r="B39" i="2"/>
  <c r="B40" i="2"/>
  <c r="B41" i="2"/>
  <c r="B42" i="2"/>
  <c r="B43" i="2"/>
  <c r="B48" i="2"/>
  <c r="B49" i="2"/>
  <c r="B50" i="2"/>
  <c r="B52" i="2"/>
  <c r="B54" i="2"/>
  <c r="B58" i="2"/>
  <c r="B59" i="2"/>
  <c r="B60" i="2"/>
  <c r="B62" i="2"/>
  <c r="B36" i="2"/>
  <c r="B25" i="2"/>
  <c r="B26" i="2"/>
  <c r="B27" i="2"/>
  <c r="B28" i="2"/>
  <c r="B29" i="2"/>
  <c r="B30" i="2"/>
  <c r="B24" i="2"/>
  <c r="B23" i="2"/>
  <c r="B22" i="2"/>
  <c r="B21" i="2"/>
  <c r="B20" i="2"/>
  <c r="B16" i="2"/>
  <c r="D214" i="5"/>
  <c r="D215" i="5"/>
  <c r="D213" i="5"/>
  <c r="J15" i="7"/>
  <c r="I15" i="7" s="1"/>
  <c r="J17" i="7"/>
  <c r="I17" i="7" s="1"/>
  <c r="J18" i="7"/>
  <c r="I18" i="7" s="1"/>
  <c r="J19" i="7"/>
  <c r="I19" i="7" s="1"/>
  <c r="J20" i="7"/>
  <c r="I20" i="7" s="1"/>
  <c r="J21" i="7"/>
  <c r="I21" i="7" s="1"/>
  <c r="J22" i="7"/>
  <c r="I22" i="7" s="1"/>
  <c r="J23" i="7"/>
  <c r="I23" i="7" s="1"/>
  <c r="J24" i="7"/>
  <c r="I24" i="7" s="1"/>
  <c r="J26" i="7"/>
  <c r="I26" i="7" s="1"/>
  <c r="J27" i="7"/>
  <c r="I27" i="7" s="1"/>
  <c r="J28" i="7"/>
  <c r="I28" i="7" s="1"/>
  <c r="J29" i="7"/>
  <c r="I29" i="7" s="1"/>
  <c r="J30" i="7"/>
  <c r="I30" i="7" s="1"/>
  <c r="J31" i="7"/>
  <c r="I31" i="7" s="1"/>
  <c r="J32" i="7"/>
  <c r="I32" i="7" s="1"/>
  <c r="J33" i="7"/>
  <c r="I33" i="7" s="1"/>
  <c r="J35" i="7"/>
  <c r="I35" i="7" s="1"/>
  <c r="J36" i="7"/>
  <c r="I36" i="7" s="1"/>
  <c r="J37" i="7"/>
  <c r="I37" i="7" s="1"/>
  <c r="J38" i="7"/>
  <c r="I38" i="7" s="1"/>
  <c r="J39" i="7"/>
  <c r="I39" i="7" s="1"/>
  <c r="J40" i="7"/>
  <c r="I40" i="7" s="1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14" i="7"/>
  <c r="I14" i="7" s="1"/>
  <c r="F19" i="7"/>
  <c r="F20" i="7"/>
  <c r="F21" i="7"/>
  <c r="F22" i="7"/>
  <c r="F23" i="7"/>
  <c r="F24" i="7"/>
  <c r="F26" i="7"/>
  <c r="F27" i="7"/>
  <c r="F28" i="7"/>
  <c r="F29" i="7"/>
  <c r="F30" i="7"/>
  <c r="F31" i="7"/>
  <c r="F32" i="7"/>
  <c r="F33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18" i="7"/>
  <c r="A56" i="7"/>
  <c r="A15" i="7"/>
  <c r="B15" i="7" s="1"/>
  <c r="A17" i="7"/>
  <c r="B17" i="7" s="1"/>
  <c r="A18" i="7"/>
  <c r="A19" i="7"/>
  <c r="A20" i="7"/>
  <c r="A21" i="7"/>
  <c r="A22" i="7"/>
  <c r="A23" i="7"/>
  <c r="A24" i="7"/>
  <c r="A26" i="7"/>
  <c r="A27" i="7"/>
  <c r="A28" i="7"/>
  <c r="A29" i="7"/>
  <c r="A30" i="7"/>
  <c r="A31" i="7"/>
  <c r="A32" i="7"/>
  <c r="A33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14" i="7"/>
  <c r="B14" i="7" s="1"/>
  <c r="I239" i="5" l="1"/>
  <c r="I238" i="5"/>
  <c r="I232" i="5"/>
  <c r="S228" i="5"/>
  <c r="S229" i="5"/>
  <c r="R228" i="5"/>
  <c r="R229" i="5"/>
  <c r="Q228" i="5"/>
  <c r="I243" i="5"/>
  <c r="R226" i="5"/>
  <c r="Q226" i="5"/>
  <c r="P226" i="5"/>
  <c r="O226" i="5"/>
  <c r="S225" i="5"/>
  <c r="K55" i="7"/>
  <c r="B55" i="7"/>
  <c r="K54" i="7"/>
  <c r="B54" i="7"/>
  <c r="K53" i="7"/>
  <c r="B53" i="7"/>
  <c r="K52" i="7"/>
  <c r="B52" i="7"/>
  <c r="K51" i="7"/>
  <c r="B51" i="7"/>
  <c r="K50" i="7"/>
  <c r="B50" i="7"/>
  <c r="K49" i="7"/>
  <c r="B49" i="7"/>
  <c r="K48" i="7"/>
  <c r="B48" i="7"/>
  <c r="K47" i="7"/>
  <c r="B47" i="7"/>
  <c r="K46" i="7"/>
  <c r="B46" i="7"/>
  <c r="K45" i="7"/>
  <c r="B45" i="7"/>
  <c r="K44" i="7"/>
  <c r="B44" i="7"/>
  <c r="K43" i="7"/>
  <c r="B43" i="7"/>
  <c r="K42" i="7"/>
  <c r="B42" i="7"/>
  <c r="K41" i="7"/>
  <c r="B41" i="7"/>
  <c r="K40" i="7"/>
  <c r="B40" i="7"/>
  <c r="K39" i="7"/>
  <c r="B39" i="7"/>
  <c r="K38" i="7"/>
  <c r="B38" i="7"/>
  <c r="K37" i="7"/>
  <c r="B37" i="7"/>
  <c r="K36" i="7"/>
  <c r="B36" i="7"/>
  <c r="K35" i="7"/>
  <c r="B35" i="7"/>
  <c r="K33" i="7"/>
  <c r="B33" i="7"/>
  <c r="K32" i="7"/>
  <c r="B32" i="7"/>
  <c r="K31" i="7"/>
  <c r="B31" i="7"/>
  <c r="K30" i="7"/>
  <c r="B30" i="7"/>
  <c r="K29" i="7"/>
  <c r="B29" i="7"/>
  <c r="K28" i="7"/>
  <c r="B28" i="7"/>
  <c r="K27" i="7"/>
  <c r="B27" i="7"/>
  <c r="K26" i="7"/>
  <c r="B26" i="7"/>
  <c r="K24" i="7"/>
  <c r="B24" i="7"/>
  <c r="K23" i="7"/>
  <c r="B23" i="7"/>
  <c r="K22" i="7"/>
  <c r="B22" i="7"/>
  <c r="K21" i="7"/>
  <c r="B21" i="7"/>
  <c r="K20" i="7"/>
  <c r="B20" i="7"/>
  <c r="K19" i="7"/>
  <c r="B19" i="7"/>
  <c r="K18" i="7"/>
  <c r="B18" i="7"/>
  <c r="K56" i="7"/>
  <c r="B56" i="7"/>
  <c r="R227" i="5"/>
  <c r="S227" i="5"/>
  <c r="Q227" i="5"/>
  <c r="I226" i="5"/>
  <c r="S226" i="5"/>
  <c r="P227" i="5"/>
  <c r="N225" i="5"/>
  <c r="O225" i="5"/>
  <c r="P225" i="5"/>
  <c r="Q225" i="5"/>
  <c r="R225" i="5"/>
  <c r="I227" i="5"/>
  <c r="I230" i="5"/>
  <c r="I231" i="5"/>
  <c r="I233" i="5"/>
  <c r="I234" i="5"/>
  <c r="I236" i="5"/>
  <c r="I237" i="5"/>
  <c r="I235" i="5"/>
  <c r="I241" i="5"/>
  <c r="I228" i="5"/>
  <c r="I242" i="5"/>
  <c r="I240" i="5"/>
  <c r="I229" i="5"/>
  <c r="V581" i="11"/>
  <c r="V579" i="11"/>
  <c r="V602" i="11"/>
  <c r="V646" i="11"/>
  <c r="V642" i="11"/>
  <c r="V554" i="11"/>
  <c r="V551" i="11"/>
  <c r="V549" i="11"/>
  <c r="V546" i="11"/>
  <c r="V545" i="11"/>
  <c r="V609" i="11"/>
  <c r="V644" i="11"/>
  <c r="V547" i="11"/>
  <c r="V601" i="11"/>
  <c r="V604" i="11"/>
  <c r="V645" i="11"/>
  <c r="V544" i="11"/>
  <c r="V542" i="11"/>
  <c r="V605" i="11"/>
  <c r="V578" i="11"/>
  <c r="V548" i="11"/>
  <c r="V643" i="11"/>
  <c r="V582" i="11"/>
  <c r="V641" i="11"/>
  <c r="V541" i="11"/>
  <c r="V607" i="11"/>
  <c r="V521" i="11"/>
  <c r="V603" i="11"/>
  <c r="V577" i="11"/>
  <c r="V606" i="11"/>
  <c r="V518" i="11"/>
  <c r="V584" i="11"/>
  <c r="V519" i="11"/>
  <c r="V580" i="11"/>
  <c r="V537" i="11"/>
  <c r="V585" i="11"/>
  <c r="V594" i="11"/>
  <c r="V588" i="11"/>
  <c r="V640" i="11"/>
  <c r="V513" i="11"/>
  <c r="V528" i="11"/>
  <c r="V648" i="11"/>
  <c r="V520" i="11"/>
  <c r="V512" i="11"/>
  <c r="V525" i="11"/>
  <c r="V600" i="11"/>
  <c r="V583" i="11"/>
  <c r="V540" i="11"/>
  <c r="V522" i="11"/>
  <c r="V617" i="11"/>
  <c r="V516" i="11"/>
  <c r="V523" i="11"/>
  <c r="V611" i="11"/>
  <c r="V538" i="11"/>
  <c r="V608" i="11"/>
  <c r="V515" i="11"/>
  <c r="F515" i="11"/>
  <c r="V531" i="11"/>
  <c r="F531" i="11"/>
  <c r="F540" i="11"/>
  <c r="F546" i="11"/>
  <c r="F549" i="11"/>
  <c r="F577" i="11"/>
  <c r="F580" i="11"/>
  <c r="F583" i="11"/>
  <c r="F603" i="11"/>
  <c r="F606" i="11"/>
  <c r="F609" i="11"/>
  <c r="F643" i="11"/>
  <c r="F646" i="11"/>
  <c r="F511" i="11"/>
  <c r="V511" i="11"/>
  <c r="V586" i="11"/>
  <c r="F640" i="11"/>
  <c r="F600" i="11"/>
  <c r="F512" i="11"/>
  <c r="F516" i="11"/>
  <c r="F525" i="11"/>
  <c r="F523" i="11"/>
  <c r="F520" i="11"/>
  <c r="F537" i="11"/>
  <c r="F586" i="11"/>
  <c r="F538" i="11"/>
  <c r="F541" i="11"/>
  <c r="F544" i="11"/>
  <c r="F547" i="11"/>
  <c r="F551" i="11"/>
  <c r="F578" i="11"/>
  <c r="F584" i="11"/>
  <c r="F601" i="11"/>
  <c r="F611" i="11"/>
  <c r="F648" i="11"/>
  <c r="F543" i="11"/>
  <c r="V543" i="11"/>
  <c r="F597" i="11"/>
  <c r="F644" i="11"/>
  <c r="V517" i="11"/>
  <c r="F517" i="11"/>
  <c r="F521" i="11"/>
  <c r="F513" i="11"/>
  <c r="F607" i="11"/>
  <c r="F588" i="11"/>
  <c r="F581" i="11"/>
  <c r="F604" i="11"/>
  <c r="F641" i="11"/>
  <c r="F528" i="11"/>
  <c r="F519" i="11"/>
  <c r="V654" i="11"/>
  <c r="V514" i="11"/>
  <c r="F514" i="11"/>
  <c r="F518" i="11"/>
  <c r="F522" i="11"/>
  <c r="V539" i="11"/>
  <c r="F539" i="11"/>
  <c r="F545" i="11"/>
  <c r="F548" i="11"/>
  <c r="F554" i="11"/>
  <c r="F579" i="11"/>
  <c r="F582" i="11"/>
  <c r="F585" i="11"/>
  <c r="F594" i="11"/>
  <c r="F602" i="11"/>
  <c r="F605" i="11"/>
  <c r="F608" i="11"/>
  <c r="F642" i="11"/>
  <c r="F645" i="11"/>
  <c r="F654" i="11"/>
  <c r="F542" i="11"/>
  <c r="F617" i="11"/>
  <c r="B648" i="11" l="1"/>
  <c r="B642" i="11"/>
  <c r="B645" i="11"/>
  <c r="B646" i="11"/>
  <c r="B640" i="11"/>
  <c r="B654" i="11"/>
  <c r="B641" i="11"/>
  <c r="B644" i="11"/>
  <c r="B643" i="11"/>
  <c r="B608" i="11"/>
  <c r="B611" i="11"/>
  <c r="B606" i="11"/>
  <c r="B602" i="11"/>
  <c r="B609" i="11"/>
  <c r="B600" i="11"/>
  <c r="B605" i="11"/>
  <c r="B603" i="11"/>
  <c r="B604" i="11"/>
  <c r="B617" i="11"/>
  <c r="B607" i="11"/>
  <c r="B601" i="11"/>
  <c r="B584" i="11"/>
  <c r="B586" i="11"/>
  <c r="B588" i="11"/>
  <c r="B579" i="11"/>
  <c r="B578" i="11"/>
  <c r="B581" i="11"/>
  <c r="B594" i="11"/>
  <c r="B585" i="11"/>
  <c r="B577" i="11"/>
  <c r="B583" i="11"/>
  <c r="B582" i="11"/>
  <c r="B580" i="11"/>
  <c r="B554" i="11"/>
  <c r="B551" i="11"/>
  <c r="B544" i="11"/>
  <c r="B549" i="11"/>
  <c r="B541" i="11"/>
  <c r="B547" i="11"/>
  <c r="B540" i="11"/>
  <c r="B542" i="11"/>
  <c r="B531" i="11"/>
  <c r="B537" i="11"/>
  <c r="B538" i="11"/>
  <c r="B545" i="11"/>
  <c r="B539" i="11"/>
  <c r="B543" i="11"/>
  <c r="B548" i="11"/>
  <c r="B546" i="11"/>
  <c r="B512" i="11"/>
  <c r="B520" i="11"/>
  <c r="B523" i="11"/>
  <c r="B513" i="11"/>
  <c r="B521" i="11"/>
  <c r="B528" i="11"/>
  <c r="B514" i="11"/>
  <c r="B511" i="11"/>
  <c r="B522" i="11"/>
  <c r="B518" i="11"/>
  <c r="B517" i="11"/>
  <c r="B516" i="11"/>
  <c r="B515" i="11"/>
  <c r="B525" i="11"/>
  <c r="B51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<sst xmlns="http://schemas.openxmlformats.org/spreadsheetml/2006/main" count="39042" uniqueCount="5111">
  <si>
    <t>Instruction</t>
  </si>
  <si>
    <t>Opcode[6:0]</t>
  </si>
  <si>
    <t>Not Supported</t>
  </si>
  <si>
    <t>Ext[1:0]</t>
  </si>
  <si>
    <t>Dest[1:0]</t>
  </si>
  <si>
    <t>SrcA[4:0]</t>
  </si>
  <si>
    <t>SrcB[4:0]</t>
  </si>
  <si>
    <t>SrcC[4:0]</t>
  </si>
  <si>
    <t>Imm Type</t>
  </si>
  <si>
    <t>EncType[4:0]</t>
  </si>
  <si>
    <t>funct3[2:0]</t>
  </si>
  <si>
    <t>funct7[6:0]</t>
  </si>
  <si>
    <t>Description</t>
  </si>
  <si>
    <t>vm</t>
  </si>
  <si>
    <t>sew[2:0]</t>
  </si>
  <si>
    <t>lmul[2:0]</t>
  </si>
  <si>
    <t>mop[1:0]</t>
  </si>
  <si>
    <t>nf[2:0]</t>
  </si>
  <si>
    <t># CSR Instructions</t>
  </si>
  <si>
    <t>CSRRW</t>
  </si>
  <si>
    <t>I_Ext</t>
  </si>
  <si>
    <t>rd</t>
  </si>
  <si>
    <t>rs1</t>
  </si>
  <si>
    <t>E</t>
  </si>
  <si>
    <t xml:space="preserve">rd = ZE(CSR), new CSR = rs1. No CSR read if rd = x0 </t>
  </si>
  <si>
    <t>CSRRS</t>
  </si>
  <si>
    <t xml:space="preserve">rd = ZE(CSR), new CSR = 1 if rs1[i]. No CSR write if rs1 = x0 </t>
  </si>
  <si>
    <t>CSRRC</t>
  </si>
  <si>
    <t xml:space="preserve">rd = ZE(CSR), new CSR = 0 if rs1[i]. No CSR write if rs1 = x0 </t>
  </si>
  <si>
    <t>CSRRWI</t>
  </si>
  <si>
    <t xml:space="preserve">rd = ZE(CSR), new CSR = ZE(uimm[4:0]). No CSR read if rd = x0 </t>
  </si>
  <si>
    <t>CSRRSI</t>
  </si>
  <si>
    <t xml:space="preserve">rd = ZE(CSR), new CSR = 1 if uimm[i]. No CSR write if uimm[4:0] = 0 </t>
  </si>
  <si>
    <t>CSRRCI</t>
  </si>
  <si>
    <t xml:space="preserve">rd = ZE(CSR), new CSR = 0 if uimm[i]. No CSR write if uimm[4:0] = 0 </t>
  </si>
  <si>
    <t>CSRR</t>
  </si>
  <si>
    <t>Pseudo Instr</t>
  </si>
  <si>
    <t>CSRR rd, csr is encoded as CSRRS rd, csr, x0</t>
  </si>
  <si>
    <t>CSRW</t>
  </si>
  <si>
    <t>CSRW csr, rs1 is encoded as CSRRW x0, csr, rs1</t>
  </si>
  <si>
    <t>CSRWI csr, uimm is encoded as CSRRWI x0, csr, uimm</t>
  </si>
  <si>
    <t># Long Imm</t>
  </si>
  <si>
    <t>---</t>
  </si>
  <si>
    <t># Branch Instructions</t>
  </si>
  <si>
    <t>rs2</t>
  </si>
  <si>
    <t># Load/Store Instructions</t>
  </si>
  <si>
    <t># Arithmetic/Logical Instructions</t>
  </si>
  <si>
    <t>Shift amount is imm[4:0]</t>
  </si>
  <si>
    <t>Serialized Op</t>
  </si>
  <si>
    <t>00000</t>
  </si>
  <si>
    <t>00001</t>
  </si>
  <si>
    <t># TTI instructions are treated as stores with no offset</t>
  </si>
  <si>
    <t>ILLEGAL</t>
  </si>
  <si>
    <t>0000000</t>
  </si>
  <si>
    <t>11111</t>
  </si>
  <si>
    <t>000</t>
  </si>
  <si>
    <t>TTI00</t>
  </si>
  <si>
    <t>-----00</t>
  </si>
  <si>
    <t>S</t>
  </si>
  <si>
    <t>TTI01</t>
  </si>
  <si>
    <t>-----01</t>
  </si>
  <si>
    <t>TTI10</t>
  </si>
  <si>
    <t>-----10</t>
  </si>
  <si>
    <t>Type</t>
  </si>
  <si>
    <t>31</t>
  </si>
  <si>
    <t>30:27</t>
  </si>
  <si>
    <t>26:25</t>
  </si>
  <si>
    <t>24:21</t>
  </si>
  <si>
    <t>20</t>
  </si>
  <si>
    <t>19:15</t>
  </si>
  <si>
    <t>14:12</t>
  </si>
  <si>
    <t>11:8</t>
  </si>
  <si>
    <t>7</t>
  </si>
  <si>
    <t>6:0</t>
  </si>
  <si>
    <t>0</t>
  </si>
  <si>
    <t>0000</t>
  </si>
  <si>
    <t>00</t>
  </si>
  <si>
    <t>0_0000</t>
  </si>
  <si>
    <t>000_0000</t>
  </si>
  <si>
    <t>R</t>
  </si>
  <si>
    <t>funct7</t>
  </si>
  <si>
    <t>funct3</t>
  </si>
  <si>
    <t>opcode</t>
  </si>
  <si>
    <t>Register-Register</t>
  </si>
  <si>
    <t>R4</t>
  </si>
  <si>
    <t>rs3</t>
  </si>
  <si>
    <t>funct2</t>
  </si>
  <si>
    <t>01010</t>
  </si>
  <si>
    <t>Register-Register ( 3 sources)</t>
  </si>
  <si>
    <t>I</t>
  </si>
  <si>
    <t>imm[11:0]</t>
  </si>
  <si>
    <t>00010</t>
  </si>
  <si>
    <t>Short Imm and Loads</t>
  </si>
  <si>
    <t>imm[11:5]</t>
  </si>
  <si>
    <t>imm[4:0]</t>
  </si>
  <si>
    <t>00011</t>
  </si>
  <si>
    <t>Store</t>
  </si>
  <si>
    <t>B</t>
  </si>
  <si>
    <t>imm[12]</t>
  </si>
  <si>
    <t>imm[10:5]</t>
  </si>
  <si>
    <t>imm[4:1]</t>
  </si>
  <si>
    <t>imm[11]</t>
  </si>
  <si>
    <t>00100</t>
  </si>
  <si>
    <t>Conditional Branches, (S-variant)</t>
  </si>
  <si>
    <t>U</t>
  </si>
  <si>
    <t>imm[31:12]</t>
  </si>
  <si>
    <t>00101</t>
  </si>
  <si>
    <t>Long Imm</t>
  </si>
  <si>
    <t>J</t>
  </si>
  <si>
    <t>imm[20]</t>
  </si>
  <si>
    <t>imm[10:1]</t>
  </si>
  <si>
    <t>imm[19:12]</t>
  </si>
  <si>
    <t>00110</t>
  </si>
  <si>
    <t>Unconditional jumps (U-variant)</t>
  </si>
  <si>
    <t>F</t>
  </si>
  <si>
    <t>fm</t>
  </si>
  <si>
    <t>pred</t>
  </si>
  <si>
    <t>succ</t>
  </si>
  <si>
    <t>00111</t>
  </si>
  <si>
    <t>Fence instruction</t>
  </si>
  <si>
    <t>Ecall/Ebreak/CSR</t>
  </si>
  <si>
    <t>30:20</t>
  </si>
  <si>
    <t>19:12</t>
  </si>
  <si>
    <t>11</t>
  </si>
  <si>
    <t>10:5</t>
  </si>
  <si>
    <t>4:1</t>
  </si>
  <si>
    <t>000_0000_0000</t>
  </si>
  <si>
    <t>0000_0000</t>
  </si>
  <si>
    <t>00_0000</t>
  </si>
  <si>
    <t>inst[31]</t>
  </si>
  <si>
    <t>inst[30:25]</t>
  </si>
  <si>
    <t>inst[24:21]</t>
  </si>
  <si>
    <t>inst[20]</t>
  </si>
  <si>
    <t>inst[11:8]</t>
  </si>
  <si>
    <t>inst[7]</t>
  </si>
  <si>
    <t>inst[30:20]</t>
  </si>
  <si>
    <t>inst[19:12]</t>
  </si>
  <si>
    <t>inst[19:16]</t>
  </si>
  <si>
    <t>inst[15]</t>
  </si>
  <si>
    <t>ISA Spec Table</t>
  </si>
  <si>
    <t>LUI</t>
  </si>
  <si>
    <t>0110111</t>
  </si>
  <si>
    <t>AUIPC</t>
  </si>
  <si>
    <t>0010111</t>
  </si>
  <si>
    <t>JAL</t>
  </si>
  <si>
    <t>imm[20|10:1|11|19:12]</t>
  </si>
  <si>
    <t>1101111</t>
  </si>
  <si>
    <t>JALR</t>
  </si>
  <si>
    <t>1100111</t>
  </si>
  <si>
    <t>BEQ</t>
  </si>
  <si>
    <t>imm[12|10:5]</t>
  </si>
  <si>
    <t>imm[4:1|11]</t>
  </si>
  <si>
    <t>1100011</t>
  </si>
  <si>
    <t>BNE</t>
  </si>
  <si>
    <t>001</t>
  </si>
  <si>
    <t>BLT</t>
  </si>
  <si>
    <t>100</t>
  </si>
  <si>
    <t>BGE</t>
  </si>
  <si>
    <t>101</t>
  </si>
  <si>
    <t>BLTU</t>
  </si>
  <si>
    <t>110</t>
  </si>
  <si>
    <t>BGEU</t>
  </si>
  <si>
    <t>111</t>
  </si>
  <si>
    <t>LB</t>
  </si>
  <si>
    <t>0000011</t>
  </si>
  <si>
    <t>LH</t>
  </si>
  <si>
    <t>LW</t>
  </si>
  <si>
    <t>010</t>
  </si>
  <si>
    <t>LBU</t>
  </si>
  <si>
    <t>LHU</t>
  </si>
  <si>
    <t>SB</t>
  </si>
  <si>
    <t>0100011</t>
  </si>
  <si>
    <t>SH</t>
  </si>
  <si>
    <t>SW</t>
  </si>
  <si>
    <t>ADDI</t>
  </si>
  <si>
    <t>0010011</t>
  </si>
  <si>
    <t>SLTI</t>
  </si>
  <si>
    <t>SLTIU</t>
  </si>
  <si>
    <t>011</t>
  </si>
  <si>
    <t>XORI</t>
  </si>
  <si>
    <t>ORI</t>
  </si>
  <si>
    <t>ANDI</t>
  </si>
  <si>
    <t>SLLI</t>
  </si>
  <si>
    <t>SRLI</t>
  </si>
  <si>
    <t>SRAI</t>
  </si>
  <si>
    <t>0100000</t>
  </si>
  <si>
    <t>ADD</t>
  </si>
  <si>
    <t>0110011</t>
  </si>
  <si>
    <t>SUB</t>
  </si>
  <si>
    <t>SLL</t>
  </si>
  <si>
    <t>SLT</t>
  </si>
  <si>
    <t>SLTU</t>
  </si>
  <si>
    <t>XOR</t>
  </si>
  <si>
    <t>SRL</t>
  </si>
  <si>
    <t>SRA</t>
  </si>
  <si>
    <t>OR</t>
  </si>
  <si>
    <t>AND</t>
  </si>
  <si>
    <t>FENCE</t>
  </si>
  <si>
    <t>0001111</t>
  </si>
  <si>
    <t>ECALL</t>
  </si>
  <si>
    <t>000000000000</t>
  </si>
  <si>
    <t>1110011</t>
  </si>
  <si>
    <t>EBREAK</t>
  </si>
  <si>
    <t>000000000001</t>
  </si>
  <si>
    <t>csr</t>
  </si>
  <si>
    <t>uimm[4:0]</t>
  </si>
  <si>
    <t>Zb_instr[4:0]</t>
  </si>
  <si>
    <t># Bit Manip</t>
  </si>
  <si>
    <t>CLZ</t>
  </si>
  <si>
    <t>Zb_Ext</t>
  </si>
  <si>
    <t>IB</t>
  </si>
  <si>
    <t>0110000</t>
  </si>
  <si>
    <t>Count leading zeros</t>
  </si>
  <si>
    <t>CTZ</t>
  </si>
  <si>
    <t>Count trailing zeros</t>
  </si>
  <si>
    <t>CPOP</t>
  </si>
  <si>
    <t>Count bits set</t>
  </si>
  <si>
    <t>MIN</t>
  </si>
  <si>
    <t>RB</t>
  </si>
  <si>
    <t>0000101</t>
  </si>
  <si>
    <t>Minimum</t>
  </si>
  <si>
    <t>MINU</t>
  </si>
  <si>
    <t>Minimum unsigned</t>
  </si>
  <si>
    <t>MAX</t>
  </si>
  <si>
    <t>Maximum</t>
  </si>
  <si>
    <t>MAXU</t>
  </si>
  <si>
    <t>Maximum unsigned</t>
  </si>
  <si>
    <t>SEXT.B</t>
  </si>
  <si>
    <t>01000</t>
  </si>
  <si>
    <t>sign extend byte</t>
  </si>
  <si>
    <t>SEXT.H</t>
  </si>
  <si>
    <t>01001</t>
  </si>
  <si>
    <t>sign extend halfword</t>
  </si>
  <si>
    <t>ZEXT.H</t>
  </si>
  <si>
    <t>zext.h rd, rs is encoded as pack rd, rs, zero</t>
  </si>
  <si>
    <t>PACK</t>
  </si>
  <si>
    <t>0000100</t>
  </si>
  <si>
    <t>{rs2[15:0], rs1[15:0]}</t>
  </si>
  <si>
    <t>ANDN</t>
  </si>
  <si>
    <t>01011</t>
  </si>
  <si>
    <t>rs1 &amp; ~rs2</t>
  </si>
  <si>
    <t>ORN</t>
  </si>
  <si>
    <t>01100</t>
  </si>
  <si>
    <t>rs1 | ~rs2</t>
  </si>
  <si>
    <t>XNOR</t>
  </si>
  <si>
    <t>01101</t>
  </si>
  <si>
    <t>rs1 ^ ~rs2</t>
  </si>
  <si>
    <t>ROL</t>
  </si>
  <si>
    <t>01110</t>
  </si>
  <si>
    <t>Circular shift/rotate left</t>
  </si>
  <si>
    <t>ROR</t>
  </si>
  <si>
    <t>01111</t>
  </si>
  <si>
    <t>RORI</t>
  </si>
  <si>
    <t>01100--</t>
  </si>
  <si>
    <t>10000</t>
  </si>
  <si>
    <t>REV8</t>
  </si>
  <si>
    <t>Reverse endianness
rev8.rd, rs1 is encoded as grevi rd, rs1, -8</t>
  </si>
  <si>
    <t>GREVI</t>
  </si>
  <si>
    <t>01101--</t>
  </si>
  <si>
    <t>10001</t>
  </si>
  <si>
    <t>Generalized reverse instruction</t>
  </si>
  <si>
    <t>ORC.B</t>
  </si>
  <si>
    <t>OR combine
orc.b rd, rs1, rs2 is encoded as gorci rd, rs1, 7</t>
  </si>
  <si>
    <t>GORCI</t>
  </si>
  <si>
    <t>00101--</t>
  </si>
  <si>
    <t>10010</t>
  </si>
  <si>
    <t>Generalized OR combine</t>
  </si>
  <si>
    <t>SH1ADD</t>
  </si>
  <si>
    <t>0010000</t>
  </si>
  <si>
    <t>10011</t>
  </si>
  <si>
    <t>rd = (rs1 &lt;&lt; 1) + rs2</t>
  </si>
  <si>
    <t>SH2ADD</t>
  </si>
  <si>
    <t>10100</t>
  </si>
  <si>
    <t>rd = (rs1 &lt;&lt; 2) + rs2</t>
  </si>
  <si>
    <t>SH3ADD</t>
  </si>
  <si>
    <t>10101</t>
  </si>
  <si>
    <t>rd = (rs1 &lt;&lt; 3) + rs2</t>
  </si>
  <si>
    <t># Multiply</t>
  </si>
  <si>
    <t>MUL</t>
  </si>
  <si>
    <t>M_Ext</t>
  </si>
  <si>
    <t>RM</t>
  </si>
  <si>
    <t>0000001</t>
  </si>
  <si>
    <t>MULH</t>
  </si>
  <si>
    <t>MULHSU</t>
  </si>
  <si>
    <t>MULHU</t>
  </si>
  <si>
    <t>MULW</t>
  </si>
  <si>
    <t>0111011</t>
  </si>
  <si>
    <t>RV64 only</t>
  </si>
  <si>
    <t># Divide/Remainder</t>
  </si>
  <si>
    <t>DIV</t>
  </si>
  <si>
    <t>DIVU</t>
  </si>
  <si>
    <t>DIVW</t>
  </si>
  <si>
    <t>Use Compiler flag</t>
  </si>
  <si>
    <t>DIVUW</t>
  </si>
  <si>
    <t>REM</t>
  </si>
  <si>
    <t>REMU</t>
  </si>
  <si>
    <t>REMW</t>
  </si>
  <si>
    <t>REMUW</t>
  </si>
  <si>
    <t>AMOSWAP</t>
  </si>
  <si>
    <t>0101111</t>
  </si>
  <si>
    <t>A_Ext</t>
  </si>
  <si>
    <t>A</t>
  </si>
  <si>
    <t>00001--</t>
  </si>
  <si>
    <t>Tensix op</t>
  </si>
  <si>
    <t>AMOADD</t>
  </si>
  <si>
    <t>000----</t>
  </si>
  <si>
    <t>AMOXOR</t>
  </si>
  <si>
    <t>001----</t>
  </si>
  <si>
    <t>AMOAND</t>
  </si>
  <si>
    <t>010----</t>
  </si>
  <si>
    <t>AMOOR</t>
  </si>
  <si>
    <t>011----</t>
  </si>
  <si>
    <t>AMOMIN</t>
  </si>
  <si>
    <t>100----</t>
  </si>
  <si>
    <t>AMOMAX</t>
  </si>
  <si>
    <t>101----</t>
  </si>
  <si>
    <t>AMOMINU</t>
  </si>
  <si>
    <t>110----</t>
  </si>
  <si>
    <t>AMOMAXU</t>
  </si>
  <si>
    <t>111----</t>
  </si>
  <si>
    <t>SrcImm</t>
  </si>
  <si>
    <t>fmt_currently_hardcoded</t>
  </si>
  <si>
    <t>fp_rf_rd_op_valid</t>
  </si>
  <si>
    <t>fp_mad_type_inst</t>
  </si>
  <si>
    <t>fp_dest_wr_addr[4:0]</t>
  </si>
  <si>
    <t>fp_rf_store_rd_en</t>
  </si>
  <si>
    <t>fp_rf_math_fmt_currently_hardcoded)</t>
  </si>
  <si>
    <t>fp_op_int_rs1</t>
  </si>
  <si>
    <t>fp_rf_rd_addr_p0</t>
  </si>
  <si>
    <t>fp_rf_rd_addr_p1</t>
  </si>
  <si>
    <t>fp_rf_rd_p2_is_rs2</t>
  </si>
  <si>
    <t>fp_rd_zero_p2</t>
  </si>
  <si>
    <t>fp_rd_one_p1</t>
  </si>
  <si>
    <t>fp_rd_neg_p1</t>
  </si>
  <si>
    <t>fp_rd_neg_p2</t>
  </si>
  <si>
    <t>fp_load_vld</t>
  </si>
  <si>
    <t>int_to_fp_mov</t>
  </si>
  <si>
    <t>fp_to_int_mov</t>
  </si>
  <si>
    <t>int_to_fp_cvt</t>
  </si>
  <si>
    <t>fp_is_f16</t>
  </si>
  <si>
    <t>fp_take_f16_src</t>
  </si>
  <si>
    <t xml:space="preserve"># FCSR: 
31:8 = Reserved
7:5 = Rounding Mode (frm)
4:0 = Accrued Exceptions (fflags)
  </t>
  </si>
  <si>
    <t>FRCSR</t>
  </si>
  <si>
    <t>F_Ext</t>
  </si>
  <si>
    <t xml:space="preserve">FRCSR reads fcsr by copying it into integer register rd. FRCSR rd, is a pseudo Instruction for  CSRRS rd, fcsr, x0 </t>
  </si>
  <si>
    <t>FSCSR</t>
  </si>
  <si>
    <t xml:space="preserve">FSCSR swaps the value in fcsr by copying the original value into integer register rd, and then writing a new value obtained from integer register rs1 into fcsr.
FSCSR rd, rs is a pseudo Instruction for  CSRRW rd, fcsr, rs 
FSCSR rs, is a pseudo Instruction for  CSRRW x0, fcsr, rs </t>
  </si>
  <si>
    <t>FRRM</t>
  </si>
  <si>
    <t xml:space="preserve">The FRRM instruction reads the Rounding Mode field frm and copies it into the least-significant three bits of integer register rd, with zero in all other bits
FRRM rd, is a pseudo Instruction for  CSRRS rd, frm, x0 </t>
  </si>
  <si>
    <t>FSRM</t>
  </si>
  <si>
    <t xml:space="preserve">FSRM swaps the value in frm by copying the original value into integer register rd, and then writing a new value obtained 
from the three least-significant bits of integer register rs1 into frm.
FSRM rd, rs is a pseudo Instruction for  CSRRW rd, frm, rs 
FSRM rs, is a pseudo Instruction for  CSRRW x0, frm, rs </t>
  </si>
  <si>
    <t>FRFLAGS</t>
  </si>
  <si>
    <t xml:space="preserve">The FRFLGS instruction reads the Exception Flags field fflags and copies it into the least-significant five bits of integer register rd, with zero in all other bits
FRFLGS rd, is a pseudo Instruction for  CSRRS rd, fflags, x0 </t>
  </si>
  <si>
    <t>FSFLAGS</t>
  </si>
  <si>
    <t xml:space="preserve">FSFLAGS swaps the value in fflags by copying the original value into integer register rd, and then writing a new value obtained 
from the three least-significant bits of integer register rs1 into frm.
FSFLAGS rd, rs is a pseudo Instruction for  CSRRW rd, fflags, rs
FSFLAGS rs, is a pseudo Instruction for  CSRRW x0, fflags, rs  </t>
  </si>
  <si>
    <t>FSRMI</t>
  </si>
  <si>
    <t>Not in Spec</t>
  </si>
  <si>
    <t>imm?</t>
  </si>
  <si>
    <t>Imm version. No longer supported</t>
  </si>
  <si>
    <t>FSFLAGSI</t>
  </si>
  <si>
    <t># FP Load/Store</t>
  </si>
  <si>
    <t>DestReg</t>
  </si>
  <si>
    <t>Src A</t>
  </si>
  <si>
    <t>Src B</t>
  </si>
  <si>
    <t>SrcC</t>
  </si>
  <si>
    <t>fmt</t>
  </si>
  <si>
    <t>FLW</t>
  </si>
  <si>
    <t>fd</t>
  </si>
  <si>
    <t>IF</t>
  </si>
  <si>
    <t>-</t>
  </si>
  <si>
    <t>The FLW instruction loads a single-precision floating-point value from memory into floating-point register rd. Addr : rs1 + imm[11:0]</t>
  </si>
  <si>
    <t>FSW</t>
  </si>
  <si>
    <t>fs2</t>
  </si>
  <si>
    <t>SF</t>
  </si>
  <si>
    <t>FSW stores a single-precision value from floating-point register rs2 to memory. Addr : rs1 + imm[11:0]</t>
  </si>
  <si>
    <t># FP compute</t>
  </si>
  <si>
    <t>FADD.S</t>
  </si>
  <si>
    <t>fs1</t>
  </si>
  <si>
    <t>RF</t>
  </si>
  <si>
    <t>FADD performs single-precision floating-point addition between rs1 and rs2 and the result is written to rd</t>
  </si>
  <si>
    <t>FSUB.S</t>
  </si>
  <si>
    <t>FSUB performs single-precision floating-point subtraction of rs2 from rs1 and the result is written to rd</t>
  </si>
  <si>
    <t>FMUL.S</t>
  </si>
  <si>
    <t>FMUL performs single-precision floating-point multiplication between rs1 and rs2 and the result is written to rd</t>
  </si>
  <si>
    <t>FDIV.S</t>
  </si>
  <si>
    <t>FDIV performs single-precision floating-point division of rs1 by rs2 and the result is written to rd</t>
  </si>
  <si>
    <t>FSQRT.S</t>
  </si>
  <si>
    <t>FQSRT computes the square root of rs1 and the result is written to rd</t>
  </si>
  <si>
    <t>FMIN.S</t>
  </si>
  <si>
    <t>FMIN writes the smaller of rs1 and rs2 to rd</t>
  </si>
  <si>
    <t>FMAX.S</t>
  </si>
  <si>
    <t>FMAX writes the larger of rs1 and rs2 to rd</t>
  </si>
  <si>
    <t>FMADD.S</t>
  </si>
  <si>
    <t>fs3</t>
  </si>
  <si>
    <t>FMADD multiplies the values in rs1 and rs2, adds the value in rs3, and writes the final result to rd. FMADD computes (rs1×rs2)+rs3.</t>
  </si>
  <si>
    <t>FMSUB.S</t>
  </si>
  <si>
    <t>FMSUB multiplies the values in rs1 and rs2, subtracts the value in rs3, and writes the final result to rd. FMSUB computes (rs1×rs2)-rs3.</t>
  </si>
  <si>
    <t>FNMADD.S</t>
  </si>
  <si>
    <t>FNMADD multiplies the values in rs1 and rs2,j negates the product, subtracts the value in rs3, and writes the final result to rd. FNMADD computes -(rs1×rs2)-rs3.</t>
  </si>
  <si>
    <t>FNMSUB.S</t>
  </si>
  <si>
    <t>FNMSUB multiplies the values in rs1 and rs2, negates the product, adds the value in rs3, and writes the final result to rd. FNMSUB computes -(rs1×rs2)+rs3.</t>
  </si>
  <si>
    <t>FNEG.S</t>
  </si>
  <si>
    <t>Moves the negation of rs1 to rd. pseudo-instruction for FSGNJN rd, rs1, rs1. (rs2=rs1)</t>
  </si>
  <si>
    <t>FABS.S</t>
  </si>
  <si>
    <t>Moves the absolute of rs1 to rd. pseudo-instruction for FSGNJX rd, rs1, rs1. (rs2=rs1)</t>
  </si>
  <si>
    <t># FP Move</t>
  </si>
  <si>
    <t>FCVT.W.S</t>
  </si>
  <si>
    <t>FCVT.W.S converts a floating-point number in floating point register rs1 to a signed 32-bit, in integer register rd. rs2 = W</t>
  </si>
  <si>
    <t>FCVT.L.S</t>
  </si>
  <si>
    <t>FCVT.L.S converts a floating-point number in floating point register rs1 to a signed 64-bit, in integer register rd. rs2 = L. RV64 only</t>
  </si>
  <si>
    <t>FCVT.S.W</t>
  </si>
  <si>
    <t>FCVT.S.W converts a 32-bit signed integer, in integer register rs1 into a floating-point number in floating-point register rd. rs2 = W</t>
  </si>
  <si>
    <t>FCVT.S.L</t>
  </si>
  <si>
    <t>FCVT.S.L converts a 64-bit signed integer, in integer register rs1 into a floating-point number in floating-point register rd.  rs2 = L. RV64 only</t>
  </si>
  <si>
    <t>FCVT.WU.S</t>
  </si>
  <si>
    <t>FCVT.WU.S converts a floating-point number in floating point register rs1 to an unsigned 32-bit, in integer register rd. rs2 = WU
For RV64 - sign-extends the 32b result</t>
  </si>
  <si>
    <t>FCVT.LU.S</t>
  </si>
  <si>
    <t>FCVT.LU.S converts a floating-point number in floatingpoint register rs1 to an unsigned 64-bit, in integer register rd. rs2 = LU. RV64 only</t>
  </si>
  <si>
    <t>FCVT.S.WU</t>
  </si>
  <si>
    <t>FCVT.S.WU converts a 32-bit unsigned integer, in integer register rs1 into a floating-point number in floating-point register rd. rs2 = WU</t>
  </si>
  <si>
    <t>FCVT.S.LU</t>
  </si>
  <si>
    <t>FCVT.S.LU converts a 64-bit unsigned integer, in integer register rs1 into a floating-point number in floating-point register rd.  rs2 = LU. RV64 only</t>
  </si>
  <si>
    <t>FCVT.S.D</t>
  </si>
  <si>
    <t>F*</t>
  </si>
  <si>
    <t>D to S conversion. Both rs1 and rd are floating point registers. rs2 = D. Rounds according to RM field</t>
  </si>
  <si>
    <t>FCVT.D.S</t>
  </si>
  <si>
    <t>D</t>
  </si>
  <si>
    <t>S to D conversion. Both rs1 and rd are floating point registers. rs2 = S. No rounding (RM is ignored)</t>
  </si>
  <si>
    <t>FSGNJ.S</t>
  </si>
  <si>
    <t>FSGNJ produces a result that takes all bits except the sign bit from rs1. The results sign bit is rs2's sign bit</t>
  </si>
  <si>
    <t>FSGNJN.S</t>
  </si>
  <si>
    <t>FSGNJN produces a result that takes all bits except the sign bit from rs1. The results sign bit is the opposite of rs2's sign bit</t>
  </si>
  <si>
    <t>FSGNJX.S</t>
  </si>
  <si>
    <t>FSGNJX produces a result that takes all bits except the sign bit from rs1. The results sign bit is the XOR of  sign bits of rs1 and rs2</t>
  </si>
  <si>
    <t>FMV.X.W</t>
  </si>
  <si>
    <t>fp2int
FMV.X.W moves the single-precision value in floating-point register rs1 to the lower 32 bits of integer register rd.
Same as FMV.X.S</t>
  </si>
  <si>
    <t>FMV.X.L?</t>
  </si>
  <si>
    <t>To decide</t>
  </si>
  <si>
    <t>FMV.X.W moves the single-precision value in floating-point register rs1 to the lower 32 bits of integer register rd.
For RV64 - The higher 32b of the destination register rd are filled with copies of the floating-point number's sign bit</t>
  </si>
  <si>
    <t>FMV.W.X</t>
  </si>
  <si>
    <t>int2fp FMV.W.X moves the single-precision value encoded in IEEE 754-2008 standard encoding from the
lower 32 bits of integer register rs1 to the floating-point register rd.
Same as FMV.S.X</t>
  </si>
  <si>
    <t># FP Compare</t>
  </si>
  <si>
    <t>FEQ.S</t>
  </si>
  <si>
    <t>FEQ.S performs the specified comparison between floating-point registers (rs1 = rs2) writing 1 to the integer register rd
if the condition holds, and 0 otherwise</t>
  </si>
  <si>
    <t>FLT.S</t>
  </si>
  <si>
    <t>FEQ.S performs the specified comparison between floating-point registers (rs1 &lt; rs2) writing 1 to the integer register rd
if the condition holds, and 0 otherwise</t>
  </si>
  <si>
    <t>FLE.S</t>
  </si>
  <si>
    <t>FEQ.S performs the specified comparison between floating-point registers (rs1 ≤ rs2) writing 1 to the integer register rd
if the condition holds, and 0 otherwise</t>
  </si>
  <si>
    <t>FCLASS.S</t>
  </si>
  <si>
    <t>The FCLASS instruction examines the value in floating-point register rs1 and writes to integer register rd a 10-bit mask that indicates the class of the floating-point number.</t>
  </si>
  <si>
    <t>BFLOAT16</t>
  </si>
  <si>
    <t>Not supported</t>
  </si>
  <si>
    <t xml:space="preserve">Look at SiFive core </t>
  </si>
  <si>
    <t>TF32</t>
  </si>
  <si>
    <t>Low Priority</t>
  </si>
  <si>
    <t># Zfh - Half precision FP</t>
  </si>
  <si>
    <t>FLH</t>
  </si>
  <si>
    <t>The FLH instruction loads a half-precision floating-point value from memory into floating-point register rd. Addr : rs1 + imm[11:0]</t>
  </si>
  <si>
    <t>FSH</t>
  </si>
  <si>
    <t>FSH stores a half-precision value from floating-point register rs2 to memory. Addr : rs1 + imm[11:0]</t>
  </si>
  <si>
    <t>FADD.H</t>
  </si>
  <si>
    <t>FADD performs half-precision floating-point addition between rs1 and rs2 and the result is written to rd</t>
  </si>
  <si>
    <t>FSUB.H</t>
  </si>
  <si>
    <t>FSUB performs half-precision floating-point subtraction of rs2 from rs1 and the result is written to rd</t>
  </si>
  <si>
    <t>FMUL.H</t>
  </si>
  <si>
    <t>FMUL performs half-precision floating-point multiplication between rs1 and rs2 and the result is written to rd</t>
  </si>
  <si>
    <t>FDIV.H</t>
  </si>
  <si>
    <t>FDIV performs half-precision floating-point division of rs1 by rs2 and the result is written to rd</t>
  </si>
  <si>
    <t>FSQRT.H</t>
  </si>
  <si>
    <t>FMIN.H</t>
  </si>
  <si>
    <t>FMAX.H</t>
  </si>
  <si>
    <t>FMADD.H</t>
  </si>
  <si>
    <t>FMSUB.H</t>
  </si>
  <si>
    <t>FNMADD.H</t>
  </si>
  <si>
    <t>FNMSUB.H</t>
  </si>
  <si>
    <t>FNEG.H</t>
  </si>
  <si>
    <t>FABS.H</t>
  </si>
  <si>
    <t>FCVT.W.H</t>
  </si>
  <si>
    <t>FCVT.W.H converts a floating-point number in floating point register rs1 to a signed 16-bit, in integer register rd. rs2 = W</t>
  </si>
  <si>
    <t>FCVT.L.H</t>
  </si>
  <si>
    <t>FCVT.L.H converts a floating-point number in floating point register rs1 to a signed 64-bit, in integer register rd. rs2 = L. RV64 only</t>
  </si>
  <si>
    <t>FCVT.H.W</t>
  </si>
  <si>
    <t>FCVT.H.W converts a 16-bit signed integer, in integer register rs1 into a floating-point number in floating-point register rd. rs2 = W</t>
  </si>
  <si>
    <t>FCVT.H.L</t>
  </si>
  <si>
    <t>FCVT.H.L converts a 64-bit signed integer, in integer register rs1 into a floating-point number in floating-point register rd.  rs2 = L. RV64 only</t>
  </si>
  <si>
    <t>FCVT.WU.H</t>
  </si>
  <si>
    <t>FCVT.WU.H converts a floating-point number in floating point register rs1 to an unsigned 16-bit, in integer register rd. rs2 = WU
For RV64 - sign-extends the 32b result</t>
  </si>
  <si>
    <t>FCVT.LU.H</t>
  </si>
  <si>
    <t>FCVT.LU.H converts a floating-point number in floatingpoint register rs1 to an unsigned 64-bit, in integer register rd. rs2 = LU. RV64 only</t>
  </si>
  <si>
    <t>FCVT.H.WU</t>
  </si>
  <si>
    <t>FCVT.H.WU converts a 16-bit unsigned integer, in integer register rs1 into a floating-point number in floating-point register rd. rs2 = WU</t>
  </si>
  <si>
    <t>FCVT.H.LU</t>
  </si>
  <si>
    <t>FCVT.H.LU converts a 64-bit unsigned integer, in integer register rs1 into a floating-point number in floating-point register rd.  rs2 = LU. RV64 only</t>
  </si>
  <si>
    <t>FCVT.H.S</t>
  </si>
  <si>
    <t>S to H conversion. Both rs1 and rd are floating point registers. rs2 = D. Rounds according to RM field</t>
  </si>
  <si>
    <t>FCVT.S.H</t>
  </si>
  <si>
    <t>H to S conversion. Both rs1 and rd are floating point registers. rs2 = S. No rounding (RM is ignored)</t>
  </si>
  <si>
    <t>FSGNJ.H</t>
  </si>
  <si>
    <t>FSGNJN.H</t>
  </si>
  <si>
    <t>FSGNJX.H</t>
  </si>
  <si>
    <t>FMV.X.H</t>
  </si>
  <si>
    <t>fp2int
FMV.X.H moves the half-precision value in floating-point register rs1 to the lower 16 bits of integer register rd.</t>
  </si>
  <si>
    <t>FMV.H.X</t>
  </si>
  <si>
    <t>int2fp FMV.H.X moves the half-precision value encoded in IEEE 754-2008 standard encoding from the
lower 16 bits of integer register rs1 to the floating-point register rd.</t>
  </si>
  <si>
    <t>FEQ.H</t>
  </si>
  <si>
    <t>FEQ.H performs the specified comparison between floating-point registers (rs1 = rs2) writing 1 to the integer register rd
if the condition holds, and 0 otherwise</t>
  </si>
  <si>
    <t>FLT.H</t>
  </si>
  <si>
    <t>FEQ.H performs the specified comparison between floating-point registers (rs1 &lt; rs2) writing 1 to the integer register rd
if the condition holds, and 0 otherwise</t>
  </si>
  <si>
    <t>FLE.H</t>
  </si>
  <si>
    <t>FEQ.H performs the specified comparison between floating-point registers (rs1 ≤ rs2) writing 1 to the integer register rd
if the condition holds, and 0 otherwise</t>
  </si>
  <si>
    <t>FCLASS.H</t>
  </si>
  <si>
    <t>W = width (funct3)</t>
  </si>
  <si>
    <t>W</t>
  </si>
  <si>
    <t>32b Single-precision</t>
  </si>
  <si>
    <t>64b Double-precision</t>
  </si>
  <si>
    <t>RM = Rounding Mode (frm)</t>
  </si>
  <si>
    <t>Rounding Mode</t>
  </si>
  <si>
    <t>Mnemonic</t>
  </si>
  <si>
    <t>Meaning</t>
  </si>
  <si>
    <t>RNE</t>
  </si>
  <si>
    <t xml:space="preserve">Round to Nearest, ties to Even </t>
  </si>
  <si>
    <t>RTZ</t>
  </si>
  <si>
    <t xml:space="preserve">Round towards Zero </t>
  </si>
  <si>
    <t>RDN</t>
  </si>
  <si>
    <t>Round Down (towards −∞)</t>
  </si>
  <si>
    <t>RUP</t>
  </si>
  <si>
    <t xml:space="preserve">Round Up (towards +∞) </t>
  </si>
  <si>
    <t>RMM</t>
  </si>
  <si>
    <t xml:space="preserve">Round to Nearest, ties to Max Magnitude </t>
  </si>
  <si>
    <t>Invalid. Reserved for future use.</t>
  </si>
  <si>
    <t>DYN</t>
  </si>
  <si>
    <t>In instruction’s rm field, selects dynamic rounding mode; In Rounding Mode register, Invalid.</t>
  </si>
  <si>
    <t>Accrued Exceptions (fflags)</t>
  </si>
  <si>
    <t>4-NV</t>
  </si>
  <si>
    <t>Invalid Operation</t>
  </si>
  <si>
    <t>3-DZ</t>
  </si>
  <si>
    <t xml:space="preserve"> Divide by Zero</t>
  </si>
  <si>
    <t>2-OF</t>
  </si>
  <si>
    <t>Overflow</t>
  </si>
  <si>
    <t>1-UF</t>
  </si>
  <si>
    <t>Underflow</t>
  </si>
  <si>
    <t>0-NX</t>
  </si>
  <si>
    <t>Inexact</t>
  </si>
  <si>
    <t>fmt = Format field</t>
  </si>
  <si>
    <t xml:space="preserve">fmt </t>
  </si>
  <si>
    <t>32-b single precision</t>
  </si>
  <si>
    <t>01</t>
  </si>
  <si>
    <t>64-b double-precision</t>
  </si>
  <si>
    <t>10</t>
  </si>
  <si>
    <t>H</t>
  </si>
  <si>
    <t>16-b half-precision</t>
  </si>
  <si>
    <t>Q</t>
  </si>
  <si>
    <t>128-b quad-precision</t>
  </si>
  <si>
    <t>Class (one-hot) - FCLASS instruction</t>
  </si>
  <si>
    <t>rd bit</t>
  </si>
  <si>
    <t xml:space="preserve">rs1 is −∞. </t>
  </si>
  <si>
    <t xml:space="preserve">rs1 is a negative normal number. </t>
  </si>
  <si>
    <t xml:space="preserve">rs1 is a negative subnormal number. </t>
  </si>
  <si>
    <t xml:space="preserve">rs1 is −0. </t>
  </si>
  <si>
    <t xml:space="preserve">rs1 is +0. </t>
  </si>
  <si>
    <t>rs1 is a positive subnormal number.</t>
  </si>
  <si>
    <t xml:space="preserve"> rs1 is a positive normal number. </t>
  </si>
  <si>
    <t xml:space="preserve">rs1 is +∞. </t>
  </si>
  <si>
    <t xml:space="preserve">rs1 is a signaling NaN. </t>
  </si>
  <si>
    <t>rs1 is a quiet NaN.</t>
  </si>
  <si>
    <t>Ext[1:0] - Decoded instruction</t>
  </si>
  <si>
    <t>I-Ext</t>
  </si>
  <si>
    <t>F-Ext</t>
  </si>
  <si>
    <t>V-Ext</t>
  </si>
  <si>
    <t>Converts (rs2[4:0])</t>
  </si>
  <si>
    <t>Precisions</t>
  </si>
  <si>
    <t>D.S</t>
  </si>
  <si>
    <t>S.D</t>
  </si>
  <si>
    <t>D.Q</t>
  </si>
  <si>
    <t>Q.S</t>
  </si>
  <si>
    <t>Q.D</t>
  </si>
  <si>
    <t>S.Q</t>
  </si>
  <si>
    <t>Standard</t>
  </si>
  <si>
    <t>W.S</t>
  </si>
  <si>
    <t>WU.S</t>
  </si>
  <si>
    <t>L.S</t>
  </si>
  <si>
    <t>LU.S</t>
  </si>
  <si>
    <t>S.W</t>
  </si>
  <si>
    <t>S.WU</t>
  </si>
  <si>
    <t>S.L</t>
  </si>
  <si>
    <t>S.LU</t>
  </si>
  <si>
    <t>X.W</t>
  </si>
  <si>
    <t>W.X</t>
  </si>
  <si>
    <t>D-Ext</t>
  </si>
  <si>
    <t>W.D</t>
  </si>
  <si>
    <t>WU.D</t>
  </si>
  <si>
    <t>L.D</t>
  </si>
  <si>
    <t>LU.D</t>
  </si>
  <si>
    <t>D.W</t>
  </si>
  <si>
    <t>D.WU</t>
  </si>
  <si>
    <t>D.L</t>
  </si>
  <si>
    <t>D.LU</t>
  </si>
  <si>
    <t>D.X</t>
  </si>
  <si>
    <t>X.D</t>
  </si>
  <si>
    <t>Q-Ext</t>
  </si>
  <si>
    <t>W.Q</t>
  </si>
  <si>
    <t>WU.Q</t>
  </si>
  <si>
    <t>L.Q</t>
  </si>
  <si>
    <t>LU.Q</t>
  </si>
  <si>
    <t>Q.W</t>
  </si>
  <si>
    <t>Q.WU</t>
  </si>
  <si>
    <t>Q.L</t>
  </si>
  <si>
    <t>Q.LU</t>
  </si>
  <si>
    <t>0000111</t>
  </si>
  <si>
    <t>0100111</t>
  </si>
  <si>
    <t>rm</t>
  </si>
  <si>
    <t>0001000</t>
  </si>
  <si>
    <t>0001100</t>
  </si>
  <si>
    <t>0101100</t>
  </si>
  <si>
    <t>0010100</t>
  </si>
  <si>
    <t>1100000</t>
  </si>
  <si>
    <t>1110000</t>
  </si>
  <si>
    <t>1010000</t>
  </si>
  <si>
    <t>1101000</t>
  </si>
  <si>
    <t>1111000</t>
  </si>
  <si>
    <t>0000010</t>
  </si>
  <si>
    <t>0000110</t>
  </si>
  <si>
    <t>0001010</t>
  </si>
  <si>
    <t>0001110</t>
  </si>
  <si>
    <t>0101110</t>
  </si>
  <si>
    <t>0010010</t>
  </si>
  <si>
    <t>0010110</t>
  </si>
  <si>
    <t>1100010</t>
  </si>
  <si>
    <t>1110010</t>
  </si>
  <si>
    <t>1010010</t>
  </si>
  <si>
    <t>1101010</t>
  </si>
  <si>
    <t>1111010</t>
  </si>
  <si>
    <t>0100010</t>
  </si>
  <si>
    <t xml:space="preserve">Fields </t>
  </si>
  <si>
    <t>An instruction requires data to be read from FP regfile</t>
  </si>
  <si>
    <t>FP math instruction of type ADD/SUB/MUL/MAD etc.</t>
  </si>
  <si>
    <t>fp_dest_wr_valid</t>
  </si>
  <si>
    <t>Instruction result needs to written back to register file</t>
  </si>
  <si>
    <t>Dest write addr</t>
  </si>
  <si>
    <t>fp_dest_rf_int_or_fp</t>
  </si>
  <si>
    <t>Destination result should be written to Int or FP register file 0 or 1)</t>
  </si>
  <si>
    <t>FSW instruction</t>
  </si>
  <si>
    <t>4-bit signal with one hot encoding of math format</t>
  </si>
  <si>
    <t>Read integer operand for an FP operation (CVT), To be replaced by a preceeding MOV instruction to non-arch register.</t>
  </si>
  <si>
    <t>FP RD RS1</t>
  </si>
  <si>
    <t>FP RD RS2</t>
  </si>
  <si>
    <t>Send RS2 address to P2 port (P0,P1,P2 ports available)</t>
  </si>
  <si>
    <t>fp_rf_rd_en_p0</t>
  </si>
  <si>
    <t>fp_rf_rd_en_p1</t>
  </si>
  <si>
    <t>fp_rf_rd_en_p2</t>
  </si>
  <si>
    <t>FLW instl</t>
  </si>
  <si>
    <t>Smoke Enabled</t>
  </si>
  <si>
    <t>Bringup Phase</t>
  </si>
  <si>
    <t>funct5</t>
  </si>
  <si>
    <t>out_from_vec_int</t>
  </si>
  <si>
    <t>vfp_rf_rd_op_valid</t>
  </si>
  <si>
    <t>vfp_mad_type_inst</t>
  </si>
  <si>
    <t>v_wdeop</t>
  </si>
  <si>
    <t>v_nrwop</t>
  </si>
  <si>
    <t>v_src1hw</t>
  </si>
  <si>
    <t>v_rf_store_rd_en</t>
  </si>
  <si>
    <t>v_math_fmt[3:0]</t>
  </si>
  <si>
    <t>v_rf_rd_p2_is_rs2</t>
  </si>
  <si>
    <t>v_acc_val</t>
  </si>
  <si>
    <t>v_rd_onep1</t>
  </si>
  <si>
    <t>v_rd_zerop2</t>
  </si>
  <si>
    <t>v_rf_rdneg0</t>
  </si>
  <si>
    <t>v_rd_neg1</t>
  </si>
  <si>
    <t>v_rd_neg2</t>
  </si>
  <si>
    <t>v_cmpmul</t>
  </si>
  <si>
    <t>v_rnden</t>
  </si>
  <si>
    <t>v_saturate</t>
  </si>
  <si>
    <t>v_mulh</t>
  </si>
  <si>
    <t>v_usemask</t>
  </si>
  <si>
    <t>v_wrmask</t>
  </si>
  <si>
    <t>v_inversesub</t>
  </si>
  <si>
    <t>v_issgn_src2</t>
  </si>
  <si>
    <t>v_issgn_src1</t>
  </si>
  <si>
    <t>v_cryorbrw</t>
  </si>
  <si>
    <t>v_addorsub</t>
  </si>
  <si>
    <t>v_imulop</t>
  </si>
  <si>
    <t>v_iaddop</t>
  </si>
  <si>
    <t>v_sel_scalar</t>
  </si>
  <si>
    <t>v_sel_imm</t>
  </si>
  <si>
    <t>v_fp_sel_scalar</t>
  </si>
  <si>
    <t>v_shftop</t>
  </si>
  <si>
    <t>v_permuteop</t>
  </si>
  <si>
    <t>v_mask_only</t>
  </si>
  <si>
    <t>v_bitwiseop</t>
  </si>
  <si>
    <t>v_scalar_dest</t>
  </si>
  <si>
    <t>v_avg</t>
  </si>
  <si>
    <t>v_sat_instrn</t>
  </si>
  <si>
    <t>v_p1_dest</t>
  </si>
  <si>
    <t>v_onecycle_iterate</t>
  </si>
  <si>
    <t>v_iterate</t>
  </si>
  <si>
    <t>v_reductop</t>
  </si>
  <si>
    <t>v_vmvgrp</t>
  </si>
  <si>
    <t xml:space="preserve"># VCSRs
Address | Privilege | Name | Description | @Reset |
0x008 | URW | vstart | Vector start position | x |
0x009 | URW | vxsat | Fixed-Point Saturate Flag | x | 
0x00A | URW | vxrm | Fixed-Point Rounding Mode | x |
0x00F | URW | vcsr | Vector control and status register | x |
0xC20 | URO | vl | Vector length | 0 |
0xC21 | URO | vtype | Vector data type register | 0 (vill=1) | 
0xC22 | URO | vlenb | VLEN/8 (vector register length in bytes) | 0 | </t>
  </si>
  <si>
    <t>funct7[6:0] is really {funct6[5:0],x}</t>
  </si>
  <si>
    <t>v_rf_rd_p2_is_rs3</t>
  </si>
  <si>
    <t>VSETVLI</t>
  </si>
  <si>
    <t>V_SET</t>
  </si>
  <si>
    <t>Y</t>
  </si>
  <si>
    <t>v9a</t>
  </si>
  <si>
    <t>V_Ext</t>
  </si>
  <si>
    <t>C1</t>
  </si>
  <si>
    <t>OPCFG</t>
  </si>
  <si>
    <t>0------</t>
  </si>
  <si>
    <t>v_rf_rd_p2_is_rs4</t>
  </si>
  <si>
    <t># rd = new vl, rs1 = AVL, vtypei = new vtype setting</t>
  </si>
  <si>
    <t>VSETIVLI</t>
  </si>
  <si>
    <t>uimm5</t>
  </si>
  <si>
    <t>C2</t>
  </si>
  <si>
    <t>11-----</t>
  </si>
  <si>
    <t>v_rf_rd_p2_is_rs5</t>
  </si>
  <si>
    <t># rd = new vl, uimm = AVL, vtypei = new vtype setting</t>
  </si>
  <si>
    <t>VSETVL</t>
  </si>
  <si>
    <t>C3</t>
  </si>
  <si>
    <t>100000-</t>
  </si>
  <si>
    <t>v_rf_rd_p2_is_rs6</t>
  </si>
  <si>
    <t># rd = new vl, rs1 = AVL, rs2 = new vtype value</t>
  </si>
  <si>
    <t>v_rf_rd_p2_is_rs7</t>
  </si>
  <si>
    <t># Vector Load</t>
  </si>
  <si>
    <t>v_rf_rd_p2_is_rs8</t>
  </si>
  <si>
    <t>Opcode</t>
  </si>
  <si>
    <t>Enc Type</t>
  </si>
  <si>
    <t>VLE8.v</t>
  </si>
  <si>
    <t>V_LD</t>
  </si>
  <si>
    <t>v0a</t>
  </si>
  <si>
    <t>see V-LdSt</t>
  </si>
  <si>
    <t>vd</t>
  </si>
  <si>
    <t>L1</t>
  </si>
  <si>
    <t>Unit Stride - loads floating-point vector from memory into floating-point register vd. Addr : rs1 (+1 stride)</t>
  </si>
  <si>
    <t>VLE16.v</t>
  </si>
  <si>
    <t>VLE32.v</t>
  </si>
  <si>
    <t>VLE1.v</t>
  </si>
  <si>
    <t>Unit Stride - Load mask values (EEW=1) from memory. 
The same as unmasked byte loads, except that the effective vector length is evl=ceil(vl/8), and the
destination register is always written with a tail-agnostic policy.</t>
  </si>
  <si>
    <t>VLE8ff.v</t>
  </si>
  <si>
    <t>Unit Stride - Fault-only-first. Regular Load but only take a trap caused by a synchronous exception on element 0. 
For non element 0, No trap but vector length vl is reduced to the new element</t>
  </si>
  <si>
    <t>VLE16ff.v</t>
  </si>
  <si>
    <t>VLE32ff.v</t>
  </si>
  <si>
    <t>VLSEG&lt;nf&gt;E8.v</t>
  </si>
  <si>
    <t>Unit Stride - Segment Load. Load &lt;nf&gt; vector registers with &lt;eew&gt; byte fields</t>
  </si>
  <si>
    <t>VLSEG&lt;nf&gt;E16.v</t>
  </si>
  <si>
    <t>VLSEG&lt;nf&gt;E32.v</t>
  </si>
  <si>
    <t>VLSEG&lt;nf&gt;E8ff.v</t>
  </si>
  <si>
    <t>Unit Stride - Fault-only-first Segment Load. Load &lt;nf&gt; vector registers with &lt;eew&gt; byte fields</t>
  </si>
  <si>
    <t>VLSEG&lt;nf&gt;E16ff.v</t>
  </si>
  <si>
    <t>VLSEG&lt;nf&gt;E32ff.v</t>
  </si>
  <si>
    <t>VL&lt;nf&gt;RE8.v</t>
  </si>
  <si>
    <t>Unit Stride - Whole register load &lt;nf&gt;*VLEN/&lt;eew&gt; bytes from memory into floating-point register vd,vd+1,... Addr : rs1</t>
  </si>
  <si>
    <t>VL&lt;nf&gt;RE16.v</t>
  </si>
  <si>
    <t>VL&lt;nf&gt;RE32.v</t>
  </si>
  <si>
    <t>VLSE8.v</t>
  </si>
  <si>
    <t>L2</t>
  </si>
  <si>
    <t>Constant Stride - loads floating-point vector from memory into floating-point register vd. Addr : rs1 (+i*(rs2+x) stride)</t>
  </si>
  <si>
    <t>VLSE16.v</t>
  </si>
  <si>
    <t>VLSE32.v</t>
  </si>
  <si>
    <t>VLSSEG&lt;nf&gt;E8.v</t>
  </si>
  <si>
    <t>Constant Strided segment Load. Load &lt;nf&gt; vector registers with &lt;eew&gt; byte fields.  Addr: rs1 (+rs2 stride)</t>
  </si>
  <si>
    <t>VLSSEG&lt;nf&gt;E16.v</t>
  </si>
  <si>
    <t>VLSSEG&lt;nf&gt;E32.v</t>
  </si>
  <si>
    <t>VLUXEI8.v</t>
  </si>
  <si>
    <t>v0b</t>
  </si>
  <si>
    <t>vs2</t>
  </si>
  <si>
    <t>L3</t>
  </si>
  <si>
    <t>Indexed-Unordered - loads floating-point vector from memory into floating-point register vd. Addr : rs1 (+vs2[i])</t>
  </si>
  <si>
    <t>VLUXEI16.v</t>
  </si>
  <si>
    <t>VLUXEI32.v</t>
  </si>
  <si>
    <t>VLUXSEG&lt;nf&gt;EI8.v</t>
  </si>
  <si>
    <t>Indexed-Unordered - Segment loads &lt;nf&gt; floating-point vector with &lt;eew&gt; byte fields from memory into floating-point register vd,vd+1,.. Addr : rs1 (+vs2[i])</t>
  </si>
  <si>
    <t>VLUXSEG&lt;nf&gt;EI16.v</t>
  </si>
  <si>
    <t>VLUXSEG&lt;nf&gt;EI32.v</t>
  </si>
  <si>
    <t>VLOXEI8.v</t>
  </si>
  <si>
    <t>Indexed-Ordered - loads floating-point vector from memory into floating-point register vd. Addr : rs1 (+vs2[i])</t>
  </si>
  <si>
    <t>VLOXEI16.v</t>
  </si>
  <si>
    <t>VLOXEI32.v</t>
  </si>
  <si>
    <t>VLOXSEG&lt;nf&gt;EI8.v</t>
  </si>
  <si>
    <t>Indexed-Ordered - Segment loads &lt;nf&gt; floating-point vector with &lt;eew&gt; byte fields from memory into floating-point register vd,vd+1,.. Addr : rs1 (+vs2[i])</t>
  </si>
  <si>
    <t># Vector Store</t>
  </si>
  <si>
    <t>VSE8.v</t>
  </si>
  <si>
    <t>V_ST</t>
  </si>
  <si>
    <t>v0c</t>
  </si>
  <si>
    <t>vs3</t>
  </si>
  <si>
    <t>S1</t>
  </si>
  <si>
    <t>Unit Stride - stores floating-point vector from register vs3 into memory. Addr : rs1 (+1 stride)</t>
  </si>
  <si>
    <t>VSE16.v</t>
  </si>
  <si>
    <t>VSE32.v</t>
  </si>
  <si>
    <t>VSE1.v</t>
  </si>
  <si>
    <t>Unit Stride - Store mask values (EEW=1) to memory. The same as unmasked byte stores, except that the 
effective vector length is evl=ceil(vl/8), and the destination register is always written with a tail-agnostic policy.</t>
  </si>
  <si>
    <t>VSSEG&lt;nf&gt;E8.v</t>
  </si>
  <si>
    <t>Unit Stride - Segment Store. Store packed vector of &lt;nf&gt;*&lt;eew&gt; byte segments from vs3, vs3+1, … to memory</t>
  </si>
  <si>
    <t>VSSEG&lt;nf&gt;E16.v</t>
  </si>
  <si>
    <t>VSSEG&lt;nf&gt;E32.v</t>
  </si>
  <si>
    <t>VS&lt;nf&gt;R.v</t>
  </si>
  <si>
    <t>VSSE8.v</t>
  </si>
  <si>
    <t>S2</t>
  </si>
  <si>
    <t>Constant Stride - stores floating-point vector from register vs3 into memory. Addr : rs1 (+rs2 stride)</t>
  </si>
  <si>
    <t>VSSE16.v</t>
  </si>
  <si>
    <t>VSSE32.v</t>
  </si>
  <si>
    <t>VSSSEG&lt;nf&gt;E8.v</t>
  </si>
  <si>
    <t>Constant Strided segment Store. Store packed vector of &lt;nf&gt;*&lt;eew&gt; byte segments from vs3,vs3+rs2,vs3+2*rs2,...Addr: rs1 (+i*(rs2+x) stride)</t>
  </si>
  <si>
    <t>VSSSEG&lt;nf&gt;E16.v</t>
  </si>
  <si>
    <t>VSSSEG&lt;nf&gt;E32.v</t>
  </si>
  <si>
    <t>VSUXEI8.v</t>
  </si>
  <si>
    <t>v0d</t>
  </si>
  <si>
    <t>S3</t>
  </si>
  <si>
    <t>Indexed-Unordered - stores floating-point vector from register vs3 into memory. Addr : rs1 (+vs2[i])</t>
  </si>
  <si>
    <t>VSUXEI16.v</t>
  </si>
  <si>
    <t>VSUXEI32.v</t>
  </si>
  <si>
    <t>VSUXSEG&lt;nf&gt;EI8.v</t>
  </si>
  <si>
    <t>Indexed-Unordered - Segment Store packed vector of &lt;nf&gt;*&lt;eew&gt; byte segments from vs3,vs3+1,vs3+2,...Addr: rs1 (+i*(vs2[i]) stride)</t>
  </si>
  <si>
    <t>VSUXSEG&lt;nf&gt;EI16.v</t>
  </si>
  <si>
    <t>VSUXSEG&lt;nf&gt;EI32.v</t>
  </si>
  <si>
    <t>VSOXEI8.v</t>
  </si>
  <si>
    <t>Indexed-Ordered - stores floating-point vector from register vs3 into memory. Addr : rs1 (+vs2[i])</t>
  </si>
  <si>
    <t>VSOXEI16.v</t>
  </si>
  <si>
    <t>VSOXEI32.v</t>
  </si>
  <si>
    <t>VSOXSEG&lt;nf&gt;EI8.v</t>
  </si>
  <si>
    <t>Indexed-Ordered - Segment Store packed vector of &lt;nf&gt;*&lt;eew&gt; byte segments from vs3,vs3+1,vs3+2,...Addr: rs1 (+i*(vs2[i]) stride)</t>
  </si>
  <si>
    <t>VSOXSEG&lt;nf&gt;EI16.v</t>
  </si>
  <si>
    <t>VSOXSEG&lt;nf&gt;EI32.v</t>
  </si>
  <si>
    <t># Vector AMO</t>
  </si>
  <si>
    <t>VAMOSWAPEI&lt;eew&gt;.v</t>
  </si>
  <si>
    <t>V_AMO</t>
  </si>
  <si>
    <t>A2</t>
  </si>
  <si>
    <t>wd=1</t>
  </si>
  <si>
    <t>Write original value to register</t>
  </si>
  <si>
    <t>x0</t>
  </si>
  <si>
    <t>A1</t>
  </si>
  <si>
    <t>wd=0</t>
  </si>
  <si>
    <t>Do not write original value to register</t>
  </si>
  <si>
    <t>VAMOADDEI&lt;eew&gt;.v</t>
  </si>
  <si>
    <t>VAMOXOREI&lt;eew&gt;.v</t>
  </si>
  <si>
    <t>VAMOANDEI&lt;eew&gt;.v</t>
  </si>
  <si>
    <t>VAMOOREI&lt;eew&gt;.v</t>
  </si>
  <si>
    <t>VAMOMINEI&lt;eew&gt;.v</t>
  </si>
  <si>
    <t>VAMOMAXEI&lt;eew&gt;.v</t>
  </si>
  <si>
    <t>VAMOMINUEI&lt;eew&gt;.v</t>
  </si>
  <si>
    <t>11000</t>
  </si>
  <si>
    <t>VAMOMAXUEI&lt;eew&gt;.v</t>
  </si>
  <si>
    <t>11100</t>
  </si>
  <si>
    <t># Vector Integer Arithmetic</t>
  </si>
  <si>
    <t>VOP.vv</t>
  </si>
  <si>
    <t>V_OP</t>
  </si>
  <si>
    <t>Vector Template</t>
  </si>
  <si>
    <t>vs1</t>
  </si>
  <si>
    <t>Vvv</t>
  </si>
  <si>
    <t># integer vector-vector vd[i] = vs2[i] op vs1[i]</t>
  </si>
  <si>
    <t>VOP.vx</t>
  </si>
  <si>
    <t>Vvx</t>
  </si>
  <si>
    <t># integer vector-scalar vd[i] = vs2[i] op x[rs1]</t>
  </si>
  <si>
    <t>VOP.vi</t>
  </si>
  <si>
    <t>imm</t>
  </si>
  <si>
    <t>Vvi</t>
  </si>
  <si>
    <t># integer vector-imm vd[i] = vs2[i] op imm</t>
  </si>
  <si>
    <t>VFOP.vv</t>
  </si>
  <si>
    <t># FP vector-vector operation vd[i] = vs2[i] fop vs1[i]</t>
  </si>
  <si>
    <t>VFOP.vf</t>
  </si>
  <si>
    <t># FP vector-scalar operation vd[i] = vs2[i] fop f[rs1]</t>
  </si>
  <si>
    <t># Vector Integer Add/Sub</t>
  </si>
  <si>
    <t>VADD.vv</t>
  </si>
  <si>
    <t>v2a</t>
  </si>
  <si>
    <t># integer vector-vector vd[i] = vs2[i] + vs1[i]</t>
  </si>
  <si>
    <t>VADD.vx</t>
  </si>
  <si>
    <t>v2b</t>
  </si>
  <si>
    <t># integer vector-scalar vd[i] = vs2[i] + x[rs1]</t>
  </si>
  <si>
    <t>VADD.vi</t>
  </si>
  <si>
    <t># integer vector-imm vd[i] = vs2[i] + imm</t>
  </si>
  <si>
    <t>VSUB.vv</t>
  </si>
  <si>
    <t># integer vector-vector vd[i] = vs2[i] - vs1[i]</t>
  </si>
  <si>
    <t>VSUB.vx</t>
  </si>
  <si>
    <t># integer vector-scalar vd[i] = vs2[i] - x[rs1]</t>
  </si>
  <si>
    <t>VSUB.vi</t>
  </si>
  <si>
    <t># integer vector-imm vd[i] = vs2[i] - imm</t>
  </si>
  <si>
    <t>VRSUB.vv</t>
  </si>
  <si>
    <t># integer vector-imm vd[i] = vs1[i] - vs2[i]</t>
  </si>
  <si>
    <t>VRSUB.vx</t>
  </si>
  <si>
    <t># integer vector-scalar vd[i] = x[rs1] - vs2[i]</t>
  </si>
  <si>
    <t>VRSUB.vi</t>
  </si>
  <si>
    <t xml:space="preserve"># integer vector-vector vd[i] = imm - vs2[i]  </t>
  </si>
  <si>
    <t>VNEG.V</t>
  </si>
  <si>
    <t>Moves the negation of vs to vd. pseudo-instruction for VRSUB.vx vd, vs, x0. (vs2=x0)</t>
  </si>
  <si>
    <t>VWADDU.vv</t>
  </si>
  <si>
    <t>v2c</t>
  </si>
  <si>
    <t># Unsigned integer vector-vector Widening add vd[i] = vs2[i] + vs1[i], 2*SEW = SEW + SEW</t>
  </si>
  <si>
    <t>VWADDU.vx</t>
  </si>
  <si>
    <t># Unsigned integer vector-scalar Widening add vd[i] = vs2[i] + x[rs1], 2*SEW = SEW + SEW</t>
  </si>
  <si>
    <t>VWSUBU.vv</t>
  </si>
  <si>
    <t># Unsigned integer vector-vector Widening subtract vd[i] = vs2[i] - vs1[i], 2*SEW = SEW - SEW</t>
  </si>
  <si>
    <t>VWSUBU.vx</t>
  </si>
  <si>
    <t># Unsigned integer vector-scalar Widening subtract vd[i] = vs2[i] - x[rs1], 2*SEW = SEW - SEW</t>
  </si>
  <si>
    <t>VWADD.vv</t>
  </si>
  <si>
    <t># Signed integer vector-vector Widening add vd[i] = vs2[i] + vs1[i], 2*SEW = SEW + SEW</t>
  </si>
  <si>
    <t>VWADD.vx</t>
  </si>
  <si>
    <t># Signed integer vector-scalar Widening add vd[i] = vs2[i] + x[rs1], 2*SEW = SEW + SEW</t>
  </si>
  <si>
    <t>VWSUB.vv</t>
  </si>
  <si>
    <t># Signed integer vector-vector Widening subtract vd[i] = vs2[i] - vs1[i], 2*SEW = SEW - SEW</t>
  </si>
  <si>
    <t>VWSUB.vx</t>
  </si>
  <si>
    <t># Signed integer vector-scalar Widening subtract vd[i] = vs2[i] - x[rs1], 2*SEW = SEW - SEW</t>
  </si>
  <si>
    <t>VWADDU.wv</t>
  </si>
  <si>
    <t># Unsigned integer vector-vector Widening add vd[i] = vs2[i] + vs1[i], 2*SEW = 2*SEW + SEW</t>
  </si>
  <si>
    <t>VWADDU.wx</t>
  </si>
  <si>
    <t># Unsigned integer vector-scalar Widening add vd[i] = vs2[i] + x[rs1], 2*SEW = 2*SEW + SEW</t>
  </si>
  <si>
    <t>VWSUBU.wv</t>
  </si>
  <si>
    <t>VWSUBU.wx</t>
  </si>
  <si>
    <t>VWADD.wv</t>
  </si>
  <si>
    <t>VWADD.wx</t>
  </si>
  <si>
    <t>VWSUB.wv</t>
  </si>
  <si>
    <t>VWSUB.wx</t>
  </si>
  <si>
    <t>VWCVT.x.x.v</t>
  </si>
  <si>
    <t>Double integer value. Pseudo-instruction for VWADD.vx vd, vs, x0 (rs1=x0)</t>
  </si>
  <si>
    <t>VWCVTU.x.x.v</t>
  </si>
  <si>
    <t>Double integer value. Pseudo-instruction for VWADDU.vx vd, vs, x0 (rs1=x0)</t>
  </si>
  <si>
    <t># Vector Integer Add/Sub with carry/borrow</t>
  </si>
  <si>
    <t>VADC.vvm</t>
  </si>
  <si>
    <t># integer vector-vector sum with carry vd[i] =  vs2[i] + vs1[i] + v0.mask[i]. vd != v0</t>
  </si>
  <si>
    <t>VADC.vxm</t>
  </si>
  <si>
    <t># integer vector-scalar  sum with carry vd[i] = vs2[i] + x[rs1] + v0.mask[i]. vd != v0</t>
  </si>
  <si>
    <t>VADC.vim</t>
  </si>
  <si>
    <t># integer vector-imm  sum with carry vd[i] = vs2[i] + imm + v0.mask[i]. vd != v0</t>
  </si>
  <si>
    <t>VMADC.vvm</t>
  </si>
  <si>
    <t># integer vector-vector Carry out in mask reg vd.mask[i] = CO(vs2[i] + vs1[i] + v0.mask[i])</t>
  </si>
  <si>
    <t>VMADC.vxm</t>
  </si>
  <si>
    <t># integer vector-scalar Carry out in mask reg vd.mask[i] = CO(vs2[i] + x[rs1] + v0.mask[i])</t>
  </si>
  <si>
    <t>VMADC.vim</t>
  </si>
  <si>
    <t># integer vector-imm Carry out in mask reg vd.mask[i] = CO(vs2[i] + imm + v0.mask[i])</t>
  </si>
  <si>
    <t>VMADC.vv</t>
  </si>
  <si>
    <t># integer vector-vector Carry out no carry in vd.mask[i] = CO(vs2[i] + vs1[i])</t>
  </si>
  <si>
    <t>VMADC.vx</t>
  </si>
  <si>
    <t># integer vector-scalar Carry out no carry in vd.mask[i] = CO(vs2[i] + x[rs1])</t>
  </si>
  <si>
    <t>VMADC.vi</t>
  </si>
  <si>
    <t># integer vector-imm Carry out no carry in vd.mask[i] = CO(vs2[i] + imm)</t>
  </si>
  <si>
    <t>VSBC.vvm</t>
  </si>
  <si>
    <t># integer vector-vector difference with borrow vd[i] =  vs2[i] - vs1[i] - v0.mask[i]. vd != v0</t>
  </si>
  <si>
    <t>VSBC.vxm</t>
  </si>
  <si>
    <t># integer vector-scalar  difference with borrow vd[i] = vs2[i] - x[rs1] - v0.mask[i]. vd != v0</t>
  </si>
  <si>
    <t>VSBC.vi</t>
  </si>
  <si>
    <t># integer vector-imm  difference with borrow vd[i] = vs2[i] - imm - v0.mask[i]</t>
  </si>
  <si>
    <t>VMSBC.vvm</t>
  </si>
  <si>
    <t># integer vector-vector borrow out in mask reg vd.mask[i] = CO(vs2[i] - vs1[i] - v0.mask[i])</t>
  </si>
  <si>
    <t>VMSBC.vxm</t>
  </si>
  <si>
    <t># integer vector-scalar borrow out in mask reg vd.mask[i] = CO(vs2[i] - x[rs1] - v0.mask[i])</t>
  </si>
  <si>
    <t>VMSBC.vim</t>
  </si>
  <si>
    <t># integer vector-imm borrow out in mask reg vd.mask[i] = CO(vs2[i] + imm - v0.mask[i])</t>
  </si>
  <si>
    <t>VMSBC.vv</t>
  </si>
  <si>
    <t># integer vector-scalar borrow out, no borrow in vd.mask[i] = CO(vs2[i] - vs1[i])</t>
  </si>
  <si>
    <t>VMSBC.vx</t>
  </si>
  <si>
    <t># integer vector-scalar borrow out, no borrow in reg vd.mask[i] = CO(vs2[i] - x[rs1])</t>
  </si>
  <si>
    <t>VMSBC.vi</t>
  </si>
  <si>
    <t># integer vector-imm borrow out in mask reg vd.mask[i] = CO(vs2[i] + imm)</t>
  </si>
  <si>
    <t># Vector Integer Bitwise Logicals</t>
  </si>
  <si>
    <t>VAND.vv</t>
  </si>
  <si>
    <t># integer vector-vector bitwise AND vd[i] = vs1[i] &amp; vs2[i]</t>
  </si>
  <si>
    <t>VAND.vx</t>
  </si>
  <si>
    <t># integer vector-scalar bitwise AND vd[i] = x[rs1] &amp; vs2[i]</t>
  </si>
  <si>
    <t>VAND.vi</t>
  </si>
  <si>
    <t># integer vector-imm bitwise AND vd[i] = imm &amp; vs2[i]</t>
  </si>
  <si>
    <t>VOR.vv</t>
  </si>
  <si>
    <t># integer vector-vector bitwise OR vd[i] = vs1[i] &amp; vs2[i]</t>
  </si>
  <si>
    <t>VOR.vx</t>
  </si>
  <si>
    <t># integer vector-scalar bitwise OR vd[i] = x[rs1] &amp; vs2[i]</t>
  </si>
  <si>
    <t>VOR.vi</t>
  </si>
  <si>
    <t># integer vector-imm bitwise OR vd[i] = imm &amp; vs2[i]</t>
  </si>
  <si>
    <t>VXOR.vv</t>
  </si>
  <si>
    <t># integer vector-vector bitwise XOR vd[i] = vs1[i] &amp; vs2[i]</t>
  </si>
  <si>
    <t>VXOR.vx</t>
  </si>
  <si>
    <t># integer vector-scalar bitwise XOR vd[i] = x[rs1] &amp; vs2[i]</t>
  </si>
  <si>
    <t>VXOR.vi</t>
  </si>
  <si>
    <t># integer vector-imm bitwise XOR vd[i] = imm &amp; vs2[i]</t>
  </si>
  <si>
    <t>VNOT.vv</t>
  </si>
  <si>
    <t># integer vector-vector bitwise NOT vd[i] = vs1[i] &amp; vs2[i]</t>
  </si>
  <si>
    <t>VNOT.vx</t>
  </si>
  <si>
    <t># integer vector-scalar bitwise NOT vd[i] = x[rs1] &amp; vs2[i]</t>
  </si>
  <si>
    <t>VNOT.vi</t>
  </si>
  <si>
    <t># integer vector-imm bitwise NOT vd[i] = imm &amp; vs2[i]</t>
  </si>
  <si>
    <t># Vector Integer Extension</t>
  </si>
  <si>
    <t>VZEXT.vf2</t>
  </si>
  <si>
    <t>OPMVV</t>
  </si>
  <si>
    <t>010010-</t>
  </si>
  <si>
    <t># Zero-extend SEW/2 source to SEW destination</t>
  </si>
  <si>
    <t>VSEXT.vf2</t>
  </si>
  <si>
    <t># Sign-extend SEW/2 source to SEW destination</t>
  </si>
  <si>
    <t>VZEXT.vf4</t>
  </si>
  <si>
    <t># Zero-extend SEW/4 source to SEW destination</t>
  </si>
  <si>
    <t>VSEXT.vf4</t>
  </si>
  <si>
    <t># Sign-extend SEW/4 source to SEW destination</t>
  </si>
  <si>
    <t>VSEXT.vf8</t>
  </si>
  <si>
    <t># Zero-extend SEW/8 source to SEW destination</t>
  </si>
  <si>
    <t># Sign-extend SEW/8 source to SEW destination</t>
  </si>
  <si>
    <t># Vector Integer single-width shift</t>
  </si>
  <si>
    <t>VSLL.vv</t>
  </si>
  <si>
    <t># integer vector-vector logical (zero-extending) shift left vd[i] = vs2[i] &lt;&lt; vs1[i]</t>
  </si>
  <si>
    <t>VSLL.vx</t>
  </si>
  <si>
    <t># integer vector-scalar logical (zero-extending) shift left vd[i] = vs2[i] &lt;&lt; x[rs1]</t>
  </si>
  <si>
    <t>VSLL.vi</t>
  </si>
  <si>
    <t># integer vector-imm logical (zero-extending) shift left vd[i] = vs2[i] &lt;&lt; imm</t>
  </si>
  <si>
    <t>VSRL.vv</t>
  </si>
  <si>
    <t># integer vector-vector logical (zero-extending) shift right vd[i] = vs2[i] &gt;&gt; vs1[i]</t>
  </si>
  <si>
    <t>VSRL.vx</t>
  </si>
  <si>
    <t># integer vector-scalar logical (zero-extending) shift right vd[i] = vs2[i] &gt;&gt; x[rs1]</t>
  </si>
  <si>
    <t>VSRL.vi</t>
  </si>
  <si>
    <t># integer vector-imm logical (zero-extending) shift right vd[i] = vs2[i] &gt;&gt; imm</t>
  </si>
  <si>
    <t>VSRA.vv</t>
  </si>
  <si>
    <t># integer vector-vector arithmetic (sign-extending) shift right vd[i] = vs2[i] &gt;&gt; vs1[i]</t>
  </si>
  <si>
    <t>VSRA.vx</t>
  </si>
  <si>
    <t># integer vector-scalar arithmetic (sign-extending) shift right vd[i] = vs2[i] &gt;&gt; x[rs1]</t>
  </si>
  <si>
    <t>VSRA.vi</t>
  </si>
  <si>
    <t># integer vector-imm arithmetic (sign-extending) shift right vd[i] = vs2[i] &gt;&gt; imm</t>
  </si>
  <si>
    <t>VNSRL.wv</t>
  </si>
  <si>
    <t># integer vector-vector narrowing logical (zero-extending) shift right vd[i] = vs2[i] (2*SEW) &gt;&gt; vs1[i][5:0] (Use lower 6b only)</t>
  </si>
  <si>
    <t>VNSRL.wx</t>
  </si>
  <si>
    <t># integer vector-scalar narrowing logical (zero-extending) shift right vd[i] = vs2[i] (2*SEW) &gt;&gt; x[rs1][5:0] (Use lower 6b only)</t>
  </si>
  <si>
    <t>VNSRL.wi</t>
  </si>
  <si>
    <t># integer vector-imm narrowing logical (zero-extending) shift right vd[i] = vs2[i] (2*SEW) &gt;&gt; imm[5:0] (Use lower 6b only)</t>
  </si>
  <si>
    <t>VNSRA.wv</t>
  </si>
  <si>
    <t># integer vector-vector narrowing arithmetic (sign-extending) shift right vd[i] = vs2[i] (2*SEW) &gt;&gt; vs1[i][5:0] (Use lower 6b only)</t>
  </si>
  <si>
    <t>VNSRA.wx</t>
  </si>
  <si>
    <t># integer vector-scalar narrowing arithmetic (sign-extending) shift right vd[i] = vs2[i] (2*SEW) &gt;&gt; x[rs1][5:0] (Use lower 6b only)</t>
  </si>
  <si>
    <t>VNSRA.wi</t>
  </si>
  <si>
    <t># integer vector-imm narrowing arithmetic (sign-extending) shift right vd[i] = vs2[i] (2*SEW)  &gt;&gt; imm[5:0] (Use lower 6b only)</t>
  </si>
  <si>
    <t>VNCVT.x.x.w</t>
  </si>
  <si>
    <t>Halving integer value in width. Pseudo-instruction for VNSRL.wx vd, vs, x0 (rs1=x0)</t>
  </si>
  <si>
    <t># Vector Integer Compare</t>
  </si>
  <si>
    <t>VMSEQ.vv</t>
  </si>
  <si>
    <t># integer vector-vector Set mask if Equal vd.mask[i] = vs2[i] == vs1[i]</t>
  </si>
  <si>
    <t>VMSEQ.vx</t>
  </si>
  <si>
    <t># integer vector-scalar Set mask if Equal vd.mask[i] = vs2[i] == x[rs1]</t>
  </si>
  <si>
    <t>VMSEQ.vi</t>
  </si>
  <si>
    <t># integer vector-imm Set mask if Equal vd.mask[i] = vs2[i] == uimm</t>
  </si>
  <si>
    <t>VMSNE.vv</t>
  </si>
  <si>
    <t># integer vector-vector Set mask if not equal vd.mask[i] = vs2[i] != vs1[i]</t>
  </si>
  <si>
    <t>VMSNE.vx</t>
  </si>
  <si>
    <t># integer vector-scalar Set mask if not equal vd.mask[i] = vs2[i] != x[rs1]</t>
  </si>
  <si>
    <t>VMSNE.vi</t>
  </si>
  <si>
    <t># integer vector-imm Set mask if not equal vd.mask[i] = vs2[i] != uimm</t>
  </si>
  <si>
    <t>VMSLTU.vv</t>
  </si>
  <si>
    <t># integer vector-vector Set mask if less than, unsigned vd.mask[i] = vs2[i] &lt; vs1[i]</t>
  </si>
  <si>
    <t>VMSLTU.vx</t>
  </si>
  <si>
    <t># integer vector-scalar Set mask if less than, unsigned vd.mask[i] = vs2[i] &lt; x[rs1]</t>
  </si>
  <si>
    <t>VMSLTU.vi</t>
  </si>
  <si>
    <t>uimm</t>
  </si>
  <si>
    <t># integer vector-imm Set mask if less than, unsigned vd.mask[i] = vs2[i] &lt; uimm
Pseudo-instruction for VMSLEU.vi vd, vs2, imm-1 (Effective uimm Range is 1 to 16)</t>
  </si>
  <si>
    <t>VMSLT.vv</t>
  </si>
  <si>
    <t># integer vector-vector Set mask if less than, signed vd.mask[i] = vs2[i] &lt; vs1[i]</t>
  </si>
  <si>
    <t>VMSLT.vx</t>
  </si>
  <si>
    <t># integer vector-scalar Set mask if less than, signed vd.mask[i] = vs2[i] &lt; x[rs1]</t>
  </si>
  <si>
    <t>VMSLT.vi</t>
  </si>
  <si>
    <t># integer vector-imm Set mask if less than, signed vd.mask[i] = vs2[i] &lt; imm
Pseudo-instruction for VMSLE.vi vd, vs2, imm-1 (Effective imm Range is -15 to 16)</t>
  </si>
  <si>
    <t>VMSLEU.vv</t>
  </si>
  <si>
    <t># integer vector-vector Set mask if less than or equal, unsigned vd.mask[i] = vs2[i] ≤ vs1[i]</t>
  </si>
  <si>
    <t>VMSLEU.vx</t>
  </si>
  <si>
    <t># integer vector-scalar Set mask if less than or equal, unsigned vd.mask[i] = vs2[i] ≤ x[rs1]</t>
  </si>
  <si>
    <t>VMSLEU.vi</t>
  </si>
  <si>
    <t># integer vector-imm Set mask if less than or equal, unsigned vd.mask[i] = vs2[i] ≤ uimm</t>
  </si>
  <si>
    <t>VMSLE.vv</t>
  </si>
  <si>
    <t># integer vector-vector Set mask if less than or equal, signed vd.mask[i] = vs2[i] ≤ vs1[i]</t>
  </si>
  <si>
    <t>VMSLE.vx</t>
  </si>
  <si>
    <t># integer vector-scalar Set mask if less than or equal, signed vd.mask[i] = vs2[i] ≤ x[rs1]</t>
  </si>
  <si>
    <t>VMSLE.vi</t>
  </si>
  <si>
    <t># integer vector-imm Set mask if less than or equal, signed vd.mask[i] = vs2[i] ≤ imm</t>
  </si>
  <si>
    <t>VMSGTU.vv</t>
  </si>
  <si>
    <t># integer vector-vector Set mask if greater than, unsigned vd.mask[i] = vs2[i] &gt; vs1[i]
Pseudo-instruction for VMSLTU.vv vd, vs2, vs1</t>
  </si>
  <si>
    <t>VMSGTU.vx</t>
  </si>
  <si>
    <t># integer vector-scalar Set mask if greater than, unsigned vd.mask[i] = vs2[i] &gt; x[rs1]</t>
  </si>
  <si>
    <t>VMSGTU.vi</t>
  </si>
  <si>
    <t># integer vector-imm Set mask if greater than, unsigned vd.mask[i] = vs2[i] &gt; uimm</t>
  </si>
  <si>
    <t>VMSGT.vv</t>
  </si>
  <si>
    <t># integer vector-vector Set mask if greater than, signed vd.mask[i] = vs2[i] &gt; vs1[i]
Pseudo-instruction for VMSLT.vv vd, vs2, vs1</t>
  </si>
  <si>
    <t>VMSGT.vx</t>
  </si>
  <si>
    <t># integer vector-scalar Set mask if greater than, signed vd.mask[i] = vs2[i] &gt; x[rs1]</t>
  </si>
  <si>
    <t>VMSGT.vi</t>
  </si>
  <si>
    <t># integer vector-imm Set mask if greater than, signed vd.mask[i] = vs2[i] &gt; imm</t>
  </si>
  <si>
    <t>VMSGEU.vv</t>
  </si>
  <si>
    <t># integer vector-vector Set mask if greater than or equal, unsigned vd.mask[i] = vs2[i] ≥ vs1[i]
Pseudo-instruction for VMSLEU.vv vd, vs2, vs1</t>
  </si>
  <si>
    <t>VMSGEU.vx</t>
  </si>
  <si>
    <t># integer vector-scalar Set mask if greater than or equal, unsigned vd.mask[i] = vs2[i] ≥ x[rs1]
Left out. Needs to be broken down by compiler OR other interesting encoding formats can be used (see ISA spec 12.8) Or just support it</t>
  </si>
  <si>
    <t>VMSGEU.vi</t>
  </si>
  <si>
    <t># integer vector-imm Set mask if greater than or equal, unsigned vd.mask[i] = vs2[i] ≥ uimm
Pseudo-instruction for VMSGTU.vi vd, vs2,  uimm-1. (Effective uimm Range is 1 to 16)</t>
  </si>
  <si>
    <t>VMSGE.vv</t>
  </si>
  <si>
    <t># integer vector-vector Set mask if greater than or equal, signed vd.mask[i] = vs2[i] ≥ vs1[i]
Pseudo-instruction for VMSLE.vv vd, vs2, vs1</t>
  </si>
  <si>
    <t>VMSGE.vx</t>
  </si>
  <si>
    <t># integer vector-scalar Set mask if greater than or equal, signed vd.mask[i] = vs2[i] ≥ x[rs1]
Left out. Needs to be broken down by compiler  OR other interesting encoding formats can be used (see ISA spec 12.8) Or just support it</t>
  </si>
  <si>
    <t>VMSGE.vi</t>
  </si>
  <si>
    <t># integer vector-imm Set mask if greater than or equal, signed vd.mask[i] = vs2[i] ≥ imm
Pseudo-instruction for VMSGT.vi vd, vs2, imm-1. (Effective imm Range is -15 to 16)</t>
  </si>
  <si>
    <t># Vector Integer Min/Max</t>
  </si>
  <si>
    <t>VMINU.vv</t>
  </si>
  <si>
    <t># integer vector-vector unsigned minimum vd[i] = min( vs2[i], vs1[i])</t>
  </si>
  <si>
    <t>VMINU.vx</t>
  </si>
  <si>
    <t># integer vector-scalar unsigned minimum vd[i] = min(vs2[i], x[rs1])</t>
  </si>
  <si>
    <t>VMINU.vi</t>
  </si>
  <si>
    <t># integer vector-imm unsigned minimum vd[i] = min(vs2[i], imm)</t>
  </si>
  <si>
    <t>VMIN.vv</t>
  </si>
  <si>
    <t># integer vector-vector signed minimum vd[i] = min( vs2[i], vs1[i])</t>
  </si>
  <si>
    <t>VMIN.vx</t>
  </si>
  <si>
    <t># integer vector-scalar signed minimum vd[i] = min(vs2[i], x[rs1])</t>
  </si>
  <si>
    <t>VMIN.vi</t>
  </si>
  <si>
    <t># integer vector-imm signed minimum vd[i] = min(vs2[i], imm)</t>
  </si>
  <si>
    <t>VMAXU.vv</t>
  </si>
  <si>
    <t># integer vector-vector unsigned maximum vd[i] = max( vs2[i], vs1[i])</t>
  </si>
  <si>
    <t>VMAXU.vx</t>
  </si>
  <si>
    <t># integer vector-scalar unsigned maximum vd[i] = max(vs2[i], x[rs1])</t>
  </si>
  <si>
    <t>VMAXU.vi</t>
  </si>
  <si>
    <t># integer vector-imm unsigned maximum vd[i] = max(vs2[i], imm)</t>
  </si>
  <si>
    <t>VMAX.vv</t>
  </si>
  <si>
    <t># integer vector-vector signed maximum vd[i] = max( vs2[i], vs1[i])</t>
  </si>
  <si>
    <t>VMAX.vx</t>
  </si>
  <si>
    <t># integer vector-scalar signed maximum vd[i] = max(vs2[i], x[rs1])</t>
  </si>
  <si>
    <t>VMAX.vi</t>
  </si>
  <si>
    <t># integer vector-imm signed maximum vd[i] = max(vs2[i], imm)</t>
  </si>
  <si>
    <t># Vector Integer Mul</t>
  </si>
  <si>
    <t>VMULU.vv</t>
  </si>
  <si>
    <t># integer vector-vector Unsigned multiply, Low result vd[i] = vs2[i] * vs1[i]</t>
  </si>
  <si>
    <t>VMULU.vx</t>
  </si>
  <si>
    <t># integer vector-scalar Unsigned multiply, Low result vd[i] = vs2[i] * x[rs1]</t>
  </si>
  <si>
    <t>VMULU.vi</t>
  </si>
  <si>
    <t># integer vector-imm Unsigned multiply, Low result vd[i] = vs2[i] * imm</t>
  </si>
  <si>
    <t>VMUL.vv</t>
  </si>
  <si>
    <t># integer vector-vector Signed multiply, Low result vd[i] = vs2[i] * vs1[i]</t>
  </si>
  <si>
    <t>VMUL.vx</t>
  </si>
  <si>
    <t># integer vector-scalar Signed multiply, Low result vd[i] = vs2[i] * x[rs1]</t>
  </si>
  <si>
    <t>VMUL.vi</t>
  </si>
  <si>
    <t># integer vector-imm Signed multiply, Low result vd[i] = vs2[i] * imm</t>
  </si>
  <si>
    <t>VMULH.vv</t>
  </si>
  <si>
    <t># integer vector-vector Signed multiply, High result vd[i] = vs2[i] * vs1[i]</t>
  </si>
  <si>
    <t>VMULH.vx</t>
  </si>
  <si>
    <t># integer vector-scalar Signed multiply, High result vd[i] = vs2[i] * x[rs1]</t>
  </si>
  <si>
    <t>VMULH.vi</t>
  </si>
  <si>
    <t># integer vector-imm Signed multiply, High result vd[i] = vs2[i] * imm</t>
  </si>
  <si>
    <t>VMULHU.vv</t>
  </si>
  <si>
    <t># integer vector-vector Unsigned Multiply, High result vd[i] = vs2[i] * vs1[i]</t>
  </si>
  <si>
    <t>VMULHU.vx</t>
  </si>
  <si>
    <t># integer vector-scalar Unsigned Multiply, High result vd[i] = vs2[i] * x[rs1]</t>
  </si>
  <si>
    <t>VMULHU.vi</t>
  </si>
  <si>
    <t># integer vector-imm Unsigned Multiply, High result vd[i] = vs2[i] * imm</t>
  </si>
  <si>
    <t>VMULHSU.vv</t>
  </si>
  <si>
    <t># integer vector-vector Signed-Unsigned Multiply, High result vd[i] = vs2[i] * vs1[i]</t>
  </si>
  <si>
    <t>VMULHSU.vx</t>
  </si>
  <si>
    <t># integer vector-scalar Signed-Unsigned Multiply, High result vd[i] = vs2[i] * x[rs1]</t>
  </si>
  <si>
    <t>VMULHSU.vi</t>
  </si>
  <si>
    <t># integer vector-imm Signed-Unsigned Multiply, High result vd[i] = vs2[i] * imm</t>
  </si>
  <si>
    <t>VWMULU.vv</t>
  </si>
  <si>
    <t># Widening unsigned integer vector-vector widening MUL vd[i] = vs2[i] * vs1[i], 2*SEW = SEW * SEW</t>
  </si>
  <si>
    <t>VWMULU.vx</t>
  </si>
  <si>
    <t># Widening unsigned integer vector-scalar widening MUL vd[i] = vs2[i] * x[rs1], 2*SEW = SEW * SEW</t>
  </si>
  <si>
    <t>VWMULU.vi</t>
  </si>
  <si>
    <t># Widening unsigned integer vector-scalar widening MUL vd[i] = vs2[i] * uimm, 2*SEW = SEW * SEW</t>
  </si>
  <si>
    <t>VWMUL.vv</t>
  </si>
  <si>
    <t># Widening signed integer vector-vector widening MUL vd[i] = vs2[i] * vs1[i], 2*SEW = SEW * SEW</t>
  </si>
  <si>
    <t>VWMUL.vx</t>
  </si>
  <si>
    <t># Widening signed integer vector-scalar widening MUL vd[i] = vs2[i] * x[rs1], 2*SEW = SEW * SEW</t>
  </si>
  <si>
    <t>VWMUL.vi</t>
  </si>
  <si>
    <t># Widening signed integer vector-scalar widening MUL vd[i] = vs2[i] * uimm, 2*SEW = SEW * SEW</t>
  </si>
  <si>
    <t>VWMULSU.vv</t>
  </si>
  <si>
    <t># Widening signed-unsigned integer vector-vector widening MUL vd[i] = vs2[i] * vs1[i], 2*SEW = SEW * SEW</t>
  </si>
  <si>
    <t>VWMULSU.vx</t>
  </si>
  <si>
    <t># Widening signed-unsigned integer vector-scalar widening MUL vd[i] = vs2[i] * x[rs1], 2*SEW = SEW * SEW</t>
  </si>
  <si>
    <t>VWMULSU.vi</t>
  </si>
  <si>
    <t># Widening signed-unsigned integer vector-scalar widening MUL vd[i] = vs2[i] * uimm, 2*SEW = SEW * SEW</t>
  </si>
  <si>
    <t># Vector Integer Div</t>
  </si>
  <si>
    <t>VDIVU.vv</t>
  </si>
  <si>
    <t># integer vector-vector Unsigned divide,  vd[i] = vs2[i] / vs1[i]</t>
  </si>
  <si>
    <t>VDIVU.vx</t>
  </si>
  <si>
    <t># integer vector-scalar Unsigned divide,  vd[i] = vs2[i] / x[rs1]</t>
  </si>
  <si>
    <t>VDIVU.vi</t>
  </si>
  <si>
    <t># integer vector-imm Unsigned divide,  vd[i] = vs2[i] / imm</t>
  </si>
  <si>
    <t>VDIV.vv</t>
  </si>
  <si>
    <t># integer vector-vector Signed divide,  vd[i] = vs2[i] / vs1[i]</t>
  </si>
  <si>
    <t>VDIV.vx</t>
  </si>
  <si>
    <t># integer vector-scalar Signed divide,  vd[i] = vs2[i] / x[rs1]</t>
  </si>
  <si>
    <t>VDIV.vi</t>
  </si>
  <si>
    <t># integer vector-imm Signed divide,  vd[i] = vs2[i] / imm</t>
  </si>
  <si>
    <t>VREMU.vv</t>
  </si>
  <si>
    <t># integer vector-vector Unsigned remainder,  vd[i] = vs2[i] / vs1[i]</t>
  </si>
  <si>
    <t>VREMU.vx</t>
  </si>
  <si>
    <t># integer vector-scalar Unsigned remainder,  vd[i] = vs2[i] / x[rs1]</t>
  </si>
  <si>
    <t>VREMU.vi</t>
  </si>
  <si>
    <t># integer vector-imm Unsigned remainder,  vd[i] = vs2[i] / imm</t>
  </si>
  <si>
    <t>VREM.vv</t>
  </si>
  <si>
    <t># integer vector-vector Signed remainder,  vd[i] = vs2[i] / vs1[i]</t>
  </si>
  <si>
    <t>VREM.vx</t>
  </si>
  <si>
    <t># integer vector-scalar Signed remainder,  vd[i] = vs2[i] / x[rs1]</t>
  </si>
  <si>
    <t>VREM.vi</t>
  </si>
  <si>
    <t># integer vector-imm Signed remainder,  vd[i] = vs2[i] / imm</t>
  </si>
  <si>
    <t># Vector Single-Width Integer MAC</t>
  </si>
  <si>
    <t>VMACC.vv</t>
  </si>
  <si>
    <t># integer vector-vector multiply-add, overwrite addend vd[i] = vs2[i] * vs1[i] + vd[i]</t>
  </si>
  <si>
    <t>VMACC.vx</t>
  </si>
  <si>
    <t># integer vector-scalar multiply-add, overwrite addend vd[i] = vs2[i] * x[rs1] + vd[i]</t>
  </si>
  <si>
    <t>VMACC.vi</t>
  </si>
  <si>
    <t># integer vector-imm multiply-add, overwrite addend vd[i] = vs2[i] * imm + vd[i]</t>
  </si>
  <si>
    <t>VNMSAC.vv</t>
  </si>
  <si>
    <t># integer vector-vector multiply-sub, overwrite minuend vd[i] = -(vs2[i] * vs1[i]) + vd[i]</t>
  </si>
  <si>
    <t>VNMSAC.vx</t>
  </si>
  <si>
    <t># integer vector-scalar multiply-sub, overwrite minuend vd[i] = -(vs2[i] * x[rs1]) + vd[i]</t>
  </si>
  <si>
    <t>VNMSAC.vi</t>
  </si>
  <si>
    <t># integer vector-imm multiply-sub, overwrite minuend vd[i] = -(vs2[i] * imm) + vd[i]</t>
  </si>
  <si>
    <t>VMADD.vv</t>
  </si>
  <si>
    <t># integer vector-vector multiply-add, overwrite multiplicand vd[i] = vs2[i] + (vs1[i] * vd[i])</t>
  </si>
  <si>
    <t>VMADD.vx</t>
  </si>
  <si>
    <t># integer vector-scalar multiply-add, overwrite multiplicand vd[i] = vs2[i] + (x[rs1] * vd[i])</t>
  </si>
  <si>
    <t>VMADD.vi</t>
  </si>
  <si>
    <t># integer vector-imm multiply-add, overwrite multiplicand vd[i] = vs2[i] + (imm * vd[i])</t>
  </si>
  <si>
    <t>VNMSUB.vv</t>
  </si>
  <si>
    <t># integer vector-vector multiply-sub, overwrite multiplicand vd[i] = vs2[i] - (vs1[i] * vd[i])</t>
  </si>
  <si>
    <t>VNMSUB.vx</t>
  </si>
  <si>
    <t># integer vector-scalar multiply-sub, overwrite multiplicand vd[i] = vs2[i] - (x[rs1] * vd[i])</t>
  </si>
  <si>
    <t>VNMSUB.vi</t>
  </si>
  <si>
    <t># integer vector-imm multiply-sub, overwrite multiplicand vd[i] = vs2[i] - (imm * vd[i])</t>
  </si>
  <si>
    <t>VWMACCU.vv</t>
  </si>
  <si>
    <t># Widening unsigned-integer vector-vector multiply-add, overwrite addend vd[i] = vs2[i] * vs1[i] + vd[i], 2*SEW = SEW * SEW + 2*SEW</t>
  </si>
  <si>
    <t>VWMACCU.vx</t>
  </si>
  <si>
    <t># Widening unsigned-integer vector-scalar multiply-add, overwrite addend vd[i] = vs2[i] * x[rs1] + vd[i], 2*SEW = SEW * SEW + 2*SEW</t>
  </si>
  <si>
    <t>VWMACCU.vi</t>
  </si>
  <si>
    <t># Widening unsigned-integer vector-imm multiply-add, overwrite addend vd[i] = vs2[i] * imm + vd[i], 2*SEW = SEW * SEW</t>
  </si>
  <si>
    <t>VWMACC.vv</t>
  </si>
  <si>
    <t># Widening signed-integer vector-vector multiply-add, overwrite addend vd[i] = vs2[i] * vs1[i] + vd[i], 2*SEW = SEW * SEW + 2*SEW</t>
  </si>
  <si>
    <t>VWMACC.vx</t>
  </si>
  <si>
    <t># Widening signed-integer vector-scalar multiply-add, overwrite addend vd[i] = vs2[i] * x[rs1] + vd[i], 2*SEW = SEW * SEW + 2*SEW</t>
  </si>
  <si>
    <t>VWMACC.vi</t>
  </si>
  <si>
    <t># Widening signed-integer vector-imm multiply-add, overwrite addend vd[i] = vs2[i] * imm + vd[i], 2*SEW = SEW * SEW</t>
  </si>
  <si>
    <t>VWMACCSU.vv</t>
  </si>
  <si>
    <t># Widening signed-unsigned-integer vector-vector multiply-add, overwrite addend vd[i] = vs2[i] * vs1[i] + vd[i], vs2 is unsigned 2*SEW = SEW * SEW + 2*SEW</t>
  </si>
  <si>
    <t>VWMACCSU.vx</t>
  </si>
  <si>
    <t># Widening signed-unsigned-integer vector-scalar multiply-add, overwrite addend vd[i] = vs2[i] * x[rs1] + vd[i], vs2 is unsigned. 2*SEW = SEW * SEW + 2*SEW</t>
  </si>
  <si>
    <t>VWMACCSU.vi</t>
  </si>
  <si>
    <t># Widening signed-unsigned-integer vector-imm multiply-add, overwrite addend vd[i] = vs2[i] * imm + vd[i], vs2 is unsigned. 2*SEW = SEW * SEW</t>
  </si>
  <si>
    <t>VWMACCUS.vv</t>
  </si>
  <si>
    <t># Widening unsigned-signed-integer vector-vector multiply-add, overwrite addend vd[i] = vs2[i] * vs1[i] + vd[i], vs2 is signed 2*SEW = SEW * SEW</t>
  </si>
  <si>
    <t>VWMACCUS.vx</t>
  </si>
  <si>
    <t># Widening unsigned-signed-integer vector-scalar multiply-add, overwrite addend vd[i] = vs2[i] * x[rs1] + vd[i], vs2 is signed. 2*SEW = SEW * SEW + 2*SEW</t>
  </si>
  <si>
    <t>VWMACCUS.vi</t>
  </si>
  <si>
    <t># Widening unsigned-signed-integer vector-imm multiply-add, overwrite addend vd[i] = vs2[i] * imm + vd[i], vs2 is signed. 2*SEW = SEW * SEW</t>
  </si>
  <si>
    <t># Vector Integer merge</t>
  </si>
  <si>
    <t>VMERGE.vvm</t>
  </si>
  <si>
    <t>v7</t>
  </si>
  <si>
    <t># integer vector-vector merge vd[i] = v0.mask[i] ? vs1[i] : vs2[i]</t>
  </si>
  <si>
    <t>VMERGE.vxm</t>
  </si>
  <si>
    <t># integer vector-vector merge vd[i] = v0.mask[i] ? x[rs1] : vs2[i]</t>
  </si>
  <si>
    <t>VMERGE.vim</t>
  </si>
  <si>
    <t># integer vector-vector merge vd[i] = v0.mask[i] ? imm : vs2[i]</t>
  </si>
  <si>
    <t># Vector Integer Move</t>
  </si>
  <si>
    <t>VMV.v.v</t>
  </si>
  <si>
    <t>v1a</t>
  </si>
  <si>
    <t>Copy vector register group from vs1 to vd. (vs2 = v0, vm = 1)</t>
  </si>
  <si>
    <t>VMV.v.x</t>
  </si>
  <si>
    <t>Splat a scalar register to all active elements of vd. (vs2 = v0, vm = 1)</t>
  </si>
  <si>
    <t>VMV.v.i</t>
  </si>
  <si>
    <t>Splat the imm value to all active elements of vd. (vs2 = v0, vm = 1)</t>
  </si>
  <si>
    <t># Vector Fixed-Point Single-Width Add/Sub</t>
  </si>
  <si>
    <t>VSADDU.vv</t>
  </si>
  <si>
    <t>v3a</t>
  </si>
  <si>
    <t># Unsigned integer vector-vector saturating add vd[i] = vs2[i] + vs1[i]</t>
  </si>
  <si>
    <t>VSADDU.vx</t>
  </si>
  <si>
    <t># Unsigned integer vector-scalar saturating add vd[i] = vs2[i] + x[rs1]</t>
  </si>
  <si>
    <t>VSADDU.vi</t>
  </si>
  <si>
    <t># Unsigned integer vector-imm saturating add vd[i] = vs2[i] + imm</t>
  </si>
  <si>
    <t>VSADD.vv</t>
  </si>
  <si>
    <t># Signed integer vector-vector saturating add vd[i] = vs2[i] + vs1[i]</t>
  </si>
  <si>
    <t>VSADD.vx</t>
  </si>
  <si>
    <t># Signed integer vector-scalar saturating add vd[i] = vs2[i] + x[rs1]</t>
  </si>
  <si>
    <t>VSADD.vi</t>
  </si>
  <si>
    <t># Signed integer vector-imm saturating add vd[i] = vs2[i] + imm</t>
  </si>
  <si>
    <t>VSSUBU.vv</t>
  </si>
  <si>
    <t># Unsigned integer vector-vector saturating subtract vd[i] = vs2[i] - vs1[i]</t>
  </si>
  <si>
    <t>VSSUBU.vx</t>
  </si>
  <si>
    <t># Unsigned integer vector-scalar saturating subtract vd[i] = vs2[i] - x[rs1]</t>
  </si>
  <si>
    <t>VSSUBU.vi</t>
  </si>
  <si>
    <t># Unsigned integer vector-imm saturating subtract vd[i] = vs2[i] - imm</t>
  </si>
  <si>
    <t>VSSUB.vv</t>
  </si>
  <si>
    <t># Signed integer vector-vector saturating subtract vd[i] = vs2[i] - vs1[i]</t>
  </si>
  <si>
    <t>VSSUB.vx</t>
  </si>
  <si>
    <t># Signed integer vector-scalar saturating subtract vd[i] = vs2[i] - x[rs1]</t>
  </si>
  <si>
    <t>VSSUB.vi</t>
  </si>
  <si>
    <t># Signed integer vector-imm saturating subtract vd[i] = vs2[i] - imm</t>
  </si>
  <si>
    <t>VAADDU.vv</t>
  </si>
  <si>
    <t># Unsigned integer vector-vector averaging add vd[i] = round_unsigned(vs2[i] + vs1[i], 1)</t>
  </si>
  <si>
    <t>VAADDU.vx</t>
  </si>
  <si>
    <t># Unsigned integer vector-scalar averaging add vd[i] = round_unsigned(vs2[i] + x[rs1], 1)</t>
  </si>
  <si>
    <t>VAADDU.vi</t>
  </si>
  <si>
    <t># Unsigned integer vector-imm averaging add vd[i] = round_unsigned(vs2[i] + imm, 1)</t>
  </si>
  <si>
    <t>VAADD.vv</t>
  </si>
  <si>
    <t># Signed integer vector-vector averaging add vd[i] = round_Signed(vs2[i] + vs1[i], 1)</t>
  </si>
  <si>
    <t>VAADD.vx</t>
  </si>
  <si>
    <t># Signed integer vector-scalar averaging add vd[i] = round_Signed(vs2[i] + x[rs1], 1)</t>
  </si>
  <si>
    <t>VAADD.vi</t>
  </si>
  <si>
    <t># Signed integer vector-imm averaging add vd[i] = round_Signed(vs2[i] + imm, 1)</t>
  </si>
  <si>
    <t>VASUBU.vv</t>
  </si>
  <si>
    <t># Unsigned integer vector-vector averaging subtract vd[i] = round_unsigned(vs2[i] - vs1[i], 1)</t>
  </si>
  <si>
    <t>VASUBU.vx</t>
  </si>
  <si>
    <t># Unsigned integer vector-scalar averaging subtract vd[i] = round_unsigned(vs2[i] - x[rs1], 1)</t>
  </si>
  <si>
    <t>VASUBU.vi</t>
  </si>
  <si>
    <t># Unsigned integer vector-imm averaging subtract vd[i] = round_unsigned(vs2[i] - imm, 1)</t>
  </si>
  <si>
    <t>VASUB.vv</t>
  </si>
  <si>
    <t># Signed integer vector-vector averaging subtract vd[i] = round_Signed(vs2[i] - vs1[i], 1)</t>
  </si>
  <si>
    <t>VASUB.vx</t>
  </si>
  <si>
    <t># Signed integer vector-scalar averaging subtract vd[i] = round_Signed(vs2[i] - x[rs1], 1)</t>
  </si>
  <si>
    <t>VASUB.vi</t>
  </si>
  <si>
    <t># Signed integer vector-imm averaging subtract vd[i] = round_Signed(vs2[i] - imm, 1)</t>
  </si>
  <si>
    <t># Vector Fixed-Point Single-Width Fractional Mul</t>
  </si>
  <si>
    <t>VSMUL.vv</t>
  </si>
  <si>
    <t>v3b</t>
  </si>
  <si>
    <t># Signed integer vector-vector saturating and rounding fractional multiply vd[i] = clip(round_signed(vs2[i] * vs1[i], SEW-1))</t>
  </si>
  <si>
    <t>VSMUL.vx</t>
  </si>
  <si>
    <t># Signed integer vector-scalar saturating and rounding fractional multiply vd[i] = clip(round_signed(vs2[i] * x[rs1], SEW-1))</t>
  </si>
  <si>
    <t>VSMUL.vi</t>
  </si>
  <si>
    <t># Signed integer vector-imm saturating and rounding fractional multiply vd[i] = clip(round_signed(vs2[i] * imm, SEW-1))</t>
  </si>
  <si>
    <t>VMV1R.v</t>
  </si>
  <si>
    <t>Copy one vector register group from vs2 to vd. (simm5 = 0)</t>
  </si>
  <si>
    <t>VMV2R.v</t>
  </si>
  <si>
    <t>Copy two vector register groups from [vs2,vs2+1] to [vd,vd+1]. (simm5 = 1)</t>
  </si>
  <si>
    <t>VMV4R.v</t>
  </si>
  <si>
    <t>Copy four vector register groups from [vs2..vs2+3] to [vd..vd+3]. (simm5 = 3)</t>
  </si>
  <si>
    <t>VMV8R.v</t>
  </si>
  <si>
    <t>Copy eight vector register groups from [vs2..vs2+7] to [vd..vd+7]. (simm5 = 7)</t>
  </si>
  <si>
    <t># Vector Fixed-Point single-width Scaling shift</t>
  </si>
  <si>
    <t>VSSRL.vv</t>
  </si>
  <si>
    <t>v3c</t>
  </si>
  <si>
    <t># integer vector-vector logical (zero-extending) scaling shift right vd[i] = round_unsigned(vs2[i], vs1[i])</t>
  </si>
  <si>
    <t>VSSRL.vx</t>
  </si>
  <si>
    <t># integer vector-scalar logical (zero-extending) scaling shift right vd[i] = round_unsigned(vs2[i], x[rs1])</t>
  </si>
  <si>
    <t>VSSRL.vi</t>
  </si>
  <si>
    <t># integer vector-imm logical (zero-extending) scaling shift right vd[i] = round_unsigned(vs2[i], uimm)</t>
  </si>
  <si>
    <t>VSSRA.vv</t>
  </si>
  <si>
    <t># integer vector-vector arithmetic (sign-extending) scaling shift right vd[i] = round_signed(vs2[i], vs1[i])</t>
  </si>
  <si>
    <t>VSSRA.vx</t>
  </si>
  <si>
    <t># integer vector-scalar arithmetic (sign-extending) scaling shift right vd[i] = round_signed(vs2[i], x[rs1])</t>
  </si>
  <si>
    <t>VSSRA.vi</t>
  </si>
  <si>
    <t># integer vector-imm arithmetic (sign-extending) scaling shift right vd[i] = round_signed(vs2[i], uimm)</t>
  </si>
  <si>
    <t># Vector Fixed-Point single-width Narrowing Clip</t>
  </si>
  <si>
    <t>VNCLIPU.wv</t>
  </si>
  <si>
    <t># integer vector-vector narrowing unsigned clip of scaled shift right vd[i] = clip(round_unsigned(vs2[i], vs1[i]))</t>
  </si>
  <si>
    <t>VNCLIPU.wx</t>
  </si>
  <si>
    <t># integer vector-scalar narrowing unsigned clip of scaled shift right vd[i] = clip(round_unsigned(vs2[i], x[rs1]))</t>
  </si>
  <si>
    <t>VNCLIPU.wi</t>
  </si>
  <si>
    <t>OPIVI</t>
  </si>
  <si>
    <t>101110-</t>
  </si>
  <si>
    <t># integer vector-imm narrowing unsigned clip of scaled shift right vd[i] = clip(round_unsigned(vs2[i], uimm5))</t>
  </si>
  <si>
    <t>VNCLIP.wv</t>
  </si>
  <si>
    <t># integer vector-vector narrowing signed clip of scaled shift right vd[i] = clip(round_signed(vs2[i], vs1[i]))</t>
  </si>
  <si>
    <t>VNCLIP.wx</t>
  </si>
  <si>
    <t># integer vector-scalar narrowing signed clip of scaled shift right vd[i] = clip(round_signed(vs2[i], x[rs1]))</t>
  </si>
  <si>
    <t>VNCLIP.wi</t>
  </si>
  <si>
    <t>101111-</t>
  </si>
  <si>
    <t># integer vector-imm narrowing signed clip of scaled shift right vd[i] = clip(round_signed(vs2[i], uimm5))</t>
  </si>
  <si>
    <t># Vector Single-Width FP Add/Sub</t>
  </si>
  <si>
    <t>VFADD.vv</t>
  </si>
  <si>
    <t>v4a</t>
  </si>
  <si>
    <t># FP vector-vector add vd[i] = vs2[i] + vs1[i]</t>
  </si>
  <si>
    <t>VFADD.vf</t>
  </si>
  <si>
    <t># FP vector-scalar add  vd[i] = vs2[i] + f[rs1]</t>
  </si>
  <si>
    <t>VFSUB.vv</t>
  </si>
  <si>
    <t># FP vector-vector subtract vd[i] = vs2[i] - vs1[i]</t>
  </si>
  <si>
    <t>VFSUB.vf</t>
  </si>
  <si>
    <t># FP vector-scalar subtract vd[i] = vs2[i] - f[rs1]</t>
  </si>
  <si>
    <t>VFRSUB.vf</t>
  </si>
  <si>
    <t># FP vector-scalar subtract vd[i] = f[rs1] - vs2[i]</t>
  </si>
  <si>
    <t>VFWADD.vv</t>
  </si>
  <si>
    <t>v4d</t>
  </si>
  <si>
    <t># Widening FP vector-vector add vd[i] = vs2[i] + vs1[i]. 2*SEW = SEW + SEW</t>
  </si>
  <si>
    <t>VFWADD.vf</t>
  </si>
  <si>
    <t>VFWADD.wv</t>
  </si>
  <si>
    <t># Widening FP vector-scalar add  vd[i] = vs2[i] + f[rs1]. 2*SEW = 2*SEW + SEW</t>
  </si>
  <si>
    <t>VFWADD.wf</t>
  </si>
  <si>
    <t>VFWSUB.vv</t>
  </si>
  <si>
    <t># Widening FP vector-vector subtract vd[i] = vs2[i] - vs1[i]. 2*SEW = SEW - SEW</t>
  </si>
  <si>
    <t>VFWSUB.vf</t>
  </si>
  <si>
    <t>VFWSUB.wv</t>
  </si>
  <si>
    <t># Widening FP vector-scalar subtract vd[i] = vs2[i] - f[rs1]. 2*SEW = 2*SEW - SEW</t>
  </si>
  <si>
    <t>VFWSUB.wf</t>
  </si>
  <si>
    <t># Vector Single-Width FP Mul/Div</t>
  </si>
  <si>
    <t>VFMUL.vv</t>
  </si>
  <si>
    <t># FP vector-vector multiply,  vd[i] = vs2[i] * vs1[i]</t>
  </si>
  <si>
    <t>VFMUL.vf</t>
  </si>
  <si>
    <t># FP vector-scalar multiply, vd[i] = vs2[i] * f[rs1]</t>
  </si>
  <si>
    <t>VFWMUL.vv</t>
  </si>
  <si>
    <t># Widening FP vector-vector multiply,  vd[i] = vs2[i] * vs1[i]</t>
  </si>
  <si>
    <t>VFWMUL.vf</t>
  </si>
  <si>
    <t># Widening FP vector-scalar multiply, vd[i] = vs2[i] * f[rs1]</t>
  </si>
  <si>
    <t>VFMACC.vv</t>
  </si>
  <si>
    <t># FP vector-vector multiply-accumulate, overwrites addend,  vd[i] = (vs2[i] * vs1[i]) + vd[i]</t>
  </si>
  <si>
    <t>VFMACC.vf</t>
  </si>
  <si>
    <t># FP vector-scalar multiply-accumulate, overwrites addend, vd[i] = (vs2[i] * f[rs1]) + vd[i]</t>
  </si>
  <si>
    <t>VFNMACC.vv</t>
  </si>
  <si>
    <t># FP vector-vector negate-multiply-accumulate, overwrites subtrahend,  vd[i] = -(vs2[i] * vs1[i]) - vd[i]</t>
  </si>
  <si>
    <t>VFNMACC.vf</t>
  </si>
  <si>
    <t># FP vector-scalar negate-multiply-accumulate, overwrites subtrahend, vd[i] = -(vs2[i] * f[rs1]) - vd[i]</t>
  </si>
  <si>
    <t>VFMSAC.vv</t>
  </si>
  <si>
    <t># FP vector-vector multiply-subtract-accumulate, overwrites subtrahend,  vd[i] = (vs2[i] * vs1[i]) - vd[i]</t>
  </si>
  <si>
    <t>VFMSAC.vf</t>
  </si>
  <si>
    <t># FP vector-scalar multiply-subtract-accumulate, overwrites subtrahend, vd[i] = (vs2[i] * f[rs1]) - vd[i]</t>
  </si>
  <si>
    <t>VFNMSAC.vv</t>
  </si>
  <si>
    <t># FP vector-vector negate-multiply-subtract-accumulate, overwrites subtrahend,  vd[i] = -(vs2[i] * vs1[i]) + vd[i]</t>
  </si>
  <si>
    <t>VFNMSAC.vf</t>
  </si>
  <si>
    <t># FP vector-scalar negate-multiply-subtract-accumulate, overwrites subtrahend, vd[i] = -(vs2[i] * f[rs1]) + vd[i]</t>
  </si>
  <si>
    <t>VFMADD.vv</t>
  </si>
  <si>
    <t># FP vector-vector multiply-add, overwrites multiplicand,  vd[i] = (vd[i] * vs1[i]) + vs2[i]</t>
  </si>
  <si>
    <t>VFMADD.vf</t>
  </si>
  <si>
    <t># FP vector-scalar multiply-add, overwrites multiplicand, vd[i] = (vd[i] * f[rs1]) + vs2[i]</t>
  </si>
  <si>
    <t>VFNMADD.vv</t>
  </si>
  <si>
    <t># FP vector-vector negate-multiply-add, overwrites multiplicand,  vd[i] = -(vd[i] * vs1[i]) - vs2[i]</t>
  </si>
  <si>
    <t>VFNMADD.vf</t>
  </si>
  <si>
    <t># FP vector-scalar negate-multiply-add, overwrites multiplicand, vd[i] = -(vd[i] * f[rs1]) - vs2[i]</t>
  </si>
  <si>
    <t>VFMSUB.vv</t>
  </si>
  <si>
    <t># FP vector-vector multiply-subtract, overwrites multiplicand,  vd[i] = (vd[i] * vs1[i]) - vs2[i]</t>
  </si>
  <si>
    <t>VFMSUB.vf</t>
  </si>
  <si>
    <t># FP vector-scalar multiply-subtract, overwrites multiplicand, vd[i] = (vd[i] * f[rs1]) - vs2[i]</t>
  </si>
  <si>
    <t>VFNMSUB.vv</t>
  </si>
  <si>
    <t># FP vector-vector negate-multiply-subtract, overwrites multiplicand,  vd[i] = -(vd[i] * vs1[i]) + vs2[i]</t>
  </si>
  <si>
    <t>VFNMSUB.vf</t>
  </si>
  <si>
    <t># FP vector-scalar negate-multiply-subtract, overwrites multiplicand, vd[i] = -(vd[i] * f[rs1]) + vs2[i]</t>
  </si>
  <si>
    <t>VFWMACC.vv</t>
  </si>
  <si>
    <t># Widening FP vector-vector multiply-accumulate, overwrites addend,  vd[i] = (vs2[i] * vs1[i]) + vd[i]</t>
  </si>
  <si>
    <t>VFWMACC.vf</t>
  </si>
  <si>
    <t># Widening FP vector-scalar multiply-accumulate, overwrites addend, vd[i] = (vs2[i] * f[rs1]) + vd[i]</t>
  </si>
  <si>
    <t>VFWNMACC.vv</t>
  </si>
  <si>
    <t># Widening FP vector-vector negate-multiply-accumulate, overwrites subtrahend,  vd[i] = -(vs2[i] * vs1[i]) - vd[i]</t>
  </si>
  <si>
    <t>VFWNMACC.vf</t>
  </si>
  <si>
    <t># Widening FP vector-scalar negate-multiply-accumulate, overwrites subtrahend, vd[i] = -(vs2[i] * f[rs1]) - vd[i]</t>
  </si>
  <si>
    <t>VFWMSAC.vv</t>
  </si>
  <si>
    <t># Widening FP vector-vector multiply-subtract-accumulate, overwrites subtrahend,  vd[i] = (vs2[i] * vs1[i]) - vd[i]</t>
  </si>
  <si>
    <t>VFWMSAC.vf</t>
  </si>
  <si>
    <t># Widening FP vector-scalar multiply-subtract-accumulate, overwrites subtrahend, vd[i] = (vs2[i] * f[rs1]) - vd[i]</t>
  </si>
  <si>
    <t>VFWNMSAC.vv</t>
  </si>
  <si>
    <t># Widening FP vector-vector negate-multiply-subtract-accumulate, overwrites subtrahend,  vd[i] = -(vs2[i] * vs1[i]) + vd[i]</t>
  </si>
  <si>
    <t>VFWNMSAC.vf</t>
  </si>
  <si>
    <t># Widening FP vector-scalar negate-multiply-subtract-accumulate, overwrites subtrahend, vd[i] = -(vs2[i] * f[rs1]) + vd[i]</t>
  </si>
  <si>
    <t>VFDIV.vv</t>
  </si>
  <si>
    <t># FP vector-vector divide,  vd[i] = vs2[i] / vs1[i]</t>
  </si>
  <si>
    <t>VFDIV.vf</t>
  </si>
  <si>
    <t># FP vector-scalar divide, vd[i] = vs2[i] / f[rs1]</t>
  </si>
  <si>
    <t>VFRDIV.vf</t>
  </si>
  <si>
    <t># FP scalar-vector divide, vd[i] =  f[rs1] / vs2[i]</t>
  </si>
  <si>
    <t>VFSQRT.v</t>
  </si>
  <si>
    <t># FP unary vector-vector square root,  vd[i] = sqrt(vs2[i])</t>
  </si>
  <si>
    <t>VFRSQRT7.v</t>
  </si>
  <si>
    <t># FP unary vector-vector reciprocal square root estimation to 7 bits,  vd[i] = 1/sqrt(vs2[i])</t>
  </si>
  <si>
    <t>VFRSQRTE7.v</t>
  </si>
  <si>
    <t># Old notation No longer supported. Pseudo for VFRSQRT7</t>
  </si>
  <si>
    <t>VFREC7.v</t>
  </si>
  <si>
    <t># FP unary vector-vector reciprocal estimation to 7 bits,  vd[i] = 1/vs2[i]</t>
  </si>
  <si>
    <t>VFRECE7.v</t>
  </si>
  <si>
    <t># Old notation No longer supported. Pseudo for VFREC7</t>
  </si>
  <si>
    <t># Vector Single-Width FP Min/Max</t>
  </si>
  <si>
    <t>VFMIN.vv</t>
  </si>
  <si>
    <t>v4b</t>
  </si>
  <si>
    <t># FP vector-vector Minimum,  vd[i] = min(vs2[i], vs1[i])</t>
  </si>
  <si>
    <t>VFMIN.vf</t>
  </si>
  <si>
    <t># FP vector-scalar Minimum, vd[i] = min(vs2[i], f[rs1])</t>
  </si>
  <si>
    <t>VFMAX.vv</t>
  </si>
  <si>
    <t># FP vector-vector Maximum,  vd[i] = MAX(vs2[i], vs1[i])</t>
  </si>
  <si>
    <t>VFMAX.vf</t>
  </si>
  <si>
    <t># FP vector-scalar Maximum, vd[i] = MAX(vs2[i], f[rs1])</t>
  </si>
  <si>
    <t># Vector Single-Width FP Sign-Injection</t>
  </si>
  <si>
    <t>VFSGNJ.vv</t>
  </si>
  <si>
    <t># FP vector-vector Sign bit from vs2 and rest from vs1.  vd[i] = {Sign(vs2[i]), vs1[i]}</t>
  </si>
  <si>
    <t>VFSGNJ.vf</t>
  </si>
  <si>
    <t># FP vector-scalar. Sign bit from vs2 and rest from f[rs1].  vd[i] = {Sign(vs2[i]), f[rs1]}</t>
  </si>
  <si>
    <t>VFSGNJN.vv</t>
  </si>
  <si>
    <t># FP vector-vector Sign bit from vs2 and rest from vs1.  vd[i] = {~Sign(vs2[i]), vs1[i]}</t>
  </si>
  <si>
    <t>VFSGNJN.vf</t>
  </si>
  <si>
    <t># FP vector-scalar. Sign bit from vs2 and rest from f[rs1].  vd[i] = {~Sign(vs2[i]), f[rs1]}</t>
  </si>
  <si>
    <t>VFSGNJX.vv</t>
  </si>
  <si>
    <t># FP vector-vector Sign bit is XOR of vs2 and f[rs1] and rest from vs1.  vd[i] = {~Sign(vs2[i])^Sign(vs1[i]), vs1[i]}</t>
  </si>
  <si>
    <t>VFSGNJX.vf</t>
  </si>
  <si>
    <t># FP vector-scalar. Sign bit is XOR of vs2 and f[rs1] and rest from f[rs1].  vd[i] = {~Sign(vs2[i])^Sign(f[rs1]), f[rs1]}</t>
  </si>
  <si>
    <t># Vector Single-Width FP Compare</t>
  </si>
  <si>
    <t>VMFEQ.vv</t>
  </si>
  <si>
    <t># FP vector-vector compare equal vd[i] = (vs1[i] == vs2[i])</t>
  </si>
  <si>
    <t>VMFEQ.vf</t>
  </si>
  <si>
    <t># FP vector-vector compare equal vd[i] = (f[rs1] == vs2[i])</t>
  </si>
  <si>
    <t>VMFNE.vv</t>
  </si>
  <si>
    <t># FP vector-vector compare not equal vd[i] = (vs1[i] != vs2[i])</t>
  </si>
  <si>
    <t>VMFNE.vf</t>
  </si>
  <si>
    <t># FP vector-vector compare not equal vd[i] = (f[rs1] != vs2[i])</t>
  </si>
  <si>
    <t>VMFLT.vv</t>
  </si>
  <si>
    <t># FP vector-vector compare less than vd[i] = (vs1[i] &lt; vs2[i])</t>
  </si>
  <si>
    <t>VMFLT.vf</t>
  </si>
  <si>
    <t># FP vector-vector compare less than vd[i] = (f[rs1] &lt; vs2[i])</t>
  </si>
  <si>
    <t>VMFLE.vv</t>
  </si>
  <si>
    <t># FP vector-vector compare less than or equal vd[i] = (vs1[i] ≤ vs2[i])</t>
  </si>
  <si>
    <t>VMFLE.vf</t>
  </si>
  <si>
    <t># FP vector-vector compare less than or equal vd[i] = (f[rs1] ≤ vs2[i])</t>
  </si>
  <si>
    <t>VMFGT.vv</t>
  </si>
  <si>
    <t># Pseudo Instruction for VMFLT with sources flipped</t>
  </si>
  <si>
    <t>VMFGE.vv</t>
  </si>
  <si>
    <t># Pseudo Instruction for VMFLE with sources flipped</t>
  </si>
  <si>
    <t>VMFGT.vf</t>
  </si>
  <si>
    <t># FP vector-vector compare greater than vd[i] = (vs2[i] &gt; f[rs1])</t>
  </si>
  <si>
    <t>VMFGE.vf</t>
  </si>
  <si>
    <t># FP vector-vector compare greater than or equal vd[i] = (f[rs1] ≤ vs2[i])</t>
  </si>
  <si>
    <t>VFCLASS.v</t>
  </si>
  <si>
    <t>OPFVV</t>
  </si>
  <si>
    <t>010011-</t>
  </si>
  <si>
    <t># FP vector-vector FCLASS instruction examines the value in FP register vs2[i] and writes to vd[i] a 10-bit mask that indicates the class of the floating-point number.</t>
  </si>
  <si>
    <t># Vector FP Merge/Move</t>
  </si>
  <si>
    <t>VFMERGE.vfm</t>
  </si>
  <si>
    <t># FP vector-vector merge vd[i] = v0.mask[i] ? f[rs1] : vs2[i]</t>
  </si>
  <si>
    <t>VFMV.v.f</t>
  </si>
  <si>
    <t>v1b</t>
  </si>
  <si>
    <t># FP move splats a FP scalar operand to the vector register group (all active elements) vd[i] = f[rs1] (vs2 = v0 and vm = 1)</t>
  </si>
  <si>
    <t># Vector Single-Width FP/Integer Convert</t>
  </si>
  <si>
    <t>VFCVT.xu.f.v</t>
  </si>
  <si>
    <t>v4c</t>
  </si>
  <si>
    <t>fp2uint: VFCVT converts a FP value in vs2 to an unsigned integer vd</t>
  </si>
  <si>
    <t>VFCVT.x.f.v</t>
  </si>
  <si>
    <t>fp2int: VFCVT converts a FP value in vs2 to a signed integer vd</t>
  </si>
  <si>
    <t>VFCVT.rtz.xu.f.v</t>
  </si>
  <si>
    <t>fp2uint: VFCVT converts a FP value in vs2 to an unsigned integer vd, truncating the result</t>
  </si>
  <si>
    <t>VFCVT.rtz.x.f.v</t>
  </si>
  <si>
    <t>fp2int: VFCVT converts a FP value in vs2 to a signed integer vd, truncating the result</t>
  </si>
  <si>
    <t>VFCVT.f.xu.v</t>
  </si>
  <si>
    <t>uint2fp: VFCVT converts an unsigned integer in vs2 to FP reg vs2</t>
  </si>
  <si>
    <t>VFCVT.f.x.v</t>
  </si>
  <si>
    <t>int2fp: VFCVT converts an signed integer in vs2 to FP reg vs2</t>
  </si>
  <si>
    <t>VFWCVT.xu.f.v</t>
  </si>
  <si>
    <t>Widening fp2uint:  converts a FP value in vs2 to an double-width unsigned integer vd</t>
  </si>
  <si>
    <t>VFWCVT.x.f.v</t>
  </si>
  <si>
    <t>Widening fp2int:  converts a FP value in vs2 to a double-width signed integer vd</t>
  </si>
  <si>
    <t>VFWCVT.rtz.xu.f.v</t>
  </si>
  <si>
    <t>Widening fp2uint:  converts a FP value in vs2 to an double-width unsigned integer vd, truncating the result</t>
  </si>
  <si>
    <t>VFWCVT.rtz.x.f.v</t>
  </si>
  <si>
    <t>Widening fp2int:  converts a FP value in vs2 to a double-width signed integer vd, truncating the result</t>
  </si>
  <si>
    <t>VFWCVT.f.xu.v</t>
  </si>
  <si>
    <t>Widening unt2fp:  converts an unsigned integer in vs2 to double-width float in FP reg vd</t>
  </si>
  <si>
    <t>VFWCVT.f.x.v</t>
  </si>
  <si>
    <t>Widening int2fp:  converts an signed integer in vs2 to double-width float in FP reg vd</t>
  </si>
  <si>
    <t>VFWCVT.f.f.v</t>
  </si>
  <si>
    <t>Widening fp2fp:  converts an single-width float in vs2 to double-width float in FP reg vd</t>
  </si>
  <si>
    <t>VFNCVT.xu.f.w</t>
  </si>
  <si>
    <t>Narrowing fp2uint:  converts a double-width float FP value in vs2 to an unsigned integer vd</t>
  </si>
  <si>
    <t>VFNCVT.x.f.w</t>
  </si>
  <si>
    <t>Narrowing fp2int:  converts a double-width float FP value in vs2 to a signed integer vd</t>
  </si>
  <si>
    <t>VFNCVT.rtz.xu.f.w</t>
  </si>
  <si>
    <t>Narrowing fp2uint:  converts a double-width float FP value in vs2 to an unsigned integer vd, truncating the result</t>
  </si>
  <si>
    <t>VFNCVT.rtz.x.f.w</t>
  </si>
  <si>
    <t>Narrowing fp2int:  converts a double-width float FP value in vs2 to a signed integer vd, truncating the result</t>
  </si>
  <si>
    <t>VFNCVT.f.xu.w</t>
  </si>
  <si>
    <t>Narrowing unt2fp:  converts an double-width unsigned integer in vs2 to float in FP reg vd</t>
  </si>
  <si>
    <t>VFNCVT.f.x.w</t>
  </si>
  <si>
    <t>Narrowing int2fp:  converts an double-width signed integer in vs2 to float in FP reg vd</t>
  </si>
  <si>
    <t>VFNCVT.f.f.w</t>
  </si>
  <si>
    <t>Narrowing fp2fp:  converts an double-width float in vs2 to single-width float in FP reg vd</t>
  </si>
  <si>
    <t>VFNCVT.rod.f.f.w</t>
  </si>
  <si>
    <t>Narrowing fp2fp:  converts an double-width float in vs2 to single-width float in FP reg vd, rounding towards odd</t>
  </si>
  <si>
    <t># Vector Single-Width Integer Reduction</t>
  </si>
  <si>
    <t>VREDSUM.vs</t>
  </si>
  <si>
    <t>v6b</t>
  </si>
  <si>
    <t># Reduction Op add vd[0] = sum( vs1[0] , vs2[*] )</t>
  </si>
  <si>
    <t>VREDMAXU.vs</t>
  </si>
  <si>
    <t># Reduction Op Max Unsigned vd[0] = maxu( vs1[0] , vs2[*] )</t>
  </si>
  <si>
    <t>VREDMAX.vs</t>
  </si>
  <si>
    <t># Reduction Op Max signed vd[0] = max( vs1[0] , vs2[*] )</t>
  </si>
  <si>
    <t>VREDMINU.vs</t>
  </si>
  <si>
    <t># Reduction Op Min Unsigned vd[0] = minu( vs1[0] , vs2[*] )</t>
  </si>
  <si>
    <t>VREDMIN.vs</t>
  </si>
  <si>
    <t># Reduction Op Min signed vd[0] = min( vs1[0] , vs2[*] )</t>
  </si>
  <si>
    <t>VREDAND.vs</t>
  </si>
  <si>
    <t># Reduction Op AND vd[0] = and( vs1[0] , vs2[*] )</t>
  </si>
  <si>
    <t>VREDOR.vs</t>
  </si>
  <si>
    <t># Reduction Op OR vd[0] = or( vs1[0] , vs2[*] )</t>
  </si>
  <si>
    <t>VREDXOR.vs</t>
  </si>
  <si>
    <t># Reduction Op XOR vd[0] = xor( vs1[0] , vs2[*] )</t>
  </si>
  <si>
    <t>VWREDSUMU.vs</t>
  </si>
  <si>
    <t># Widening  vector Reduction add vd[i] = sum(vs1[0] + zero-extend(vs2[i]). 2*SEW = 2*SEW + sum(zero-extend(SEW))</t>
  </si>
  <si>
    <t>VWREDSUM.vs</t>
  </si>
  <si>
    <t># Widening vector Reduction add vd[i] = sum(vs1[0] + sign-extend(vs2[i]). 2*SEW = 2*SEW + sum(sign-extend(SEW))</t>
  </si>
  <si>
    <t>VFREDOSUM.vs</t>
  </si>
  <si>
    <t># Single width FP Reduction Op Ordered Sum vd[0] = sum( vs1[0] , vs2[0], vs2[1],..,vs2[vl-1] )</t>
  </si>
  <si>
    <t>VFREDSUM.vs</t>
  </si>
  <si>
    <t># Single width FP Reduction Op Unordered Sum vd[0] = sum( vs1[0] , vs2[*] )</t>
  </si>
  <si>
    <t>VFREDMAX.vs</t>
  </si>
  <si>
    <t># Single width FP Reduction Op Maximum value vd[0] = max( vs1[0] , vs2[*] )</t>
  </si>
  <si>
    <t>VFREDMIN.vs</t>
  </si>
  <si>
    <t># Single width FP Reduction Op Minimum value vd[0] = min( vs1[0] , vs2[*] )</t>
  </si>
  <si>
    <t>VFWREDOSUM.vs</t>
  </si>
  <si>
    <t># Widening FP vector Reduction Ordered Sum vd[i] = sum(vs1[0] + ZE(vs2[0], ZE(vs2[1]),..,ZE(vs2[vl-1])). 2*SEW = 2*SEW + sum(zero-extend(SEW))</t>
  </si>
  <si>
    <t>VFWREDSUM.vs</t>
  </si>
  <si>
    <t># Widening FP vector Reduction Unordered Sum vd[i] = sum(vs1[0] + SE(vs2[i]). 2*SEW = 2*SEW + sum(sign-extend(SEW))</t>
  </si>
  <si>
    <t># Vector Mask-Register Logicals</t>
  </si>
  <si>
    <t>VMAND.mm</t>
  </si>
  <si>
    <t>v7b</t>
  </si>
  <si>
    <t># vd.mask[i] = vs2.mask[i] &amp;&amp; vs1.mask[i]</t>
  </si>
  <si>
    <t>VMNAND.mm</t>
  </si>
  <si>
    <t># vd.mask[i] = !(vs2.mask[i] &amp;&amp; vs1.mask[i])</t>
  </si>
  <si>
    <t>VMANDNOT.mm</t>
  </si>
  <si>
    <t># vd.mask[i] = vs2.mask[i] &amp;&amp; !vs1.mask[i]</t>
  </si>
  <si>
    <t>VMXOR.mm</t>
  </si>
  <si>
    <t># vd.mask[i] = vs2.mask[i] ^^ vs1.mask[i]</t>
  </si>
  <si>
    <t>VMOR.mm</t>
  </si>
  <si>
    <t># vd.mask[i] = vs2.mask[i] || vs1.mask[i]</t>
  </si>
  <si>
    <t>VMNOR.mm</t>
  </si>
  <si>
    <t># vd.mask[i] = !(vs2.mask[i] || vs1.mask[i])</t>
  </si>
  <si>
    <t>VMORNOT.mm</t>
  </si>
  <si>
    <t># vd.mask[i] = vs2.mask[i] || !vs1.mask[i]</t>
  </si>
  <si>
    <t>VMXNOR.mm</t>
  </si>
  <si>
    <t># vd.mask[i] = !(vs2.mask[i] ^^ vs1.mask[i])</t>
  </si>
  <si>
    <t>VMMV.m</t>
  </si>
  <si>
    <t>Copy Mask Register. Pseudo Instruction for VMAND vd, vs, vs
Previously VMCPY.m</t>
  </si>
  <si>
    <t>VMCLR.m</t>
  </si>
  <si>
    <t>Clear Mask Register. Pseudo Instruction for VMXOR vd, vd, vd</t>
  </si>
  <si>
    <t>VMSET.m</t>
  </si>
  <si>
    <t>Set Mask Register. Pseudo Instruction for VMXNOR vd, vd, vd</t>
  </si>
  <si>
    <t>VMNOT.m</t>
  </si>
  <si>
    <t>Invert Mask Register. Pseudo Instruction for VMNAND vd, vs, vs</t>
  </si>
  <si>
    <t># Vector Mask Operations</t>
  </si>
  <si>
    <t>VPOPC.m</t>
  </si>
  <si>
    <t>Vm</t>
  </si>
  <si>
    <t>010000-</t>
  </si>
  <si>
    <t>PopCnt: Counts the number of mask elements with value 1. Output is a scalar x register # x[rd] = sum_i ( vs2.mask[i] )
Src itself can be masked: # x[rd] = sum_i ( vs2.mask[i] &amp;&amp; v0.mask[i] )</t>
  </si>
  <si>
    <t>VFIRST.m</t>
  </si>
  <si>
    <t>Find First: Finds the lowest numbered active element with value 1. Output is that element's index written to a scalar x register</t>
  </si>
  <si>
    <t>VMSBF.m</t>
  </si>
  <si>
    <t>010100-</t>
  </si>
  <si>
    <t>Set-before-first mask bit - Write 1 to all elements before the first source element and 0 for everything on-or-after</t>
  </si>
  <si>
    <t>VMSIF.m</t>
  </si>
  <si>
    <t>Vector Mask Set-including-first mask bit - Write 1 to all elements before AND at the first source element and 0 for everything after</t>
  </si>
  <si>
    <t>VMSOF.m</t>
  </si>
  <si>
    <t>Vector Mask Set-only-first mask bit - Write 1 to element at the first source element and 0 for everything else before-or-after</t>
  </si>
  <si>
    <t>VIOTA.m</t>
  </si>
  <si>
    <t>Vector Iota: Parallel prefix sum of all the mask values with index less than the element. Vd.mask[i] = sum(vs2.mask[x]) with x ranging from [0,i-1]</t>
  </si>
  <si>
    <t>VID.v</t>
  </si>
  <si>
    <t>Vector Element Index - writes each element's index to the dest vector group (vs2 = v0)</t>
  </si>
  <si>
    <t># Vector Permutation Operations</t>
  </si>
  <si>
    <t>mop[1:0][1:0]</t>
  </si>
  <si>
    <t>VMV.x.s</t>
  </si>
  <si>
    <t>v1c</t>
  </si>
  <si>
    <t>Vsx</t>
  </si>
  <si>
    <t>Integer Scalar Move of single vector element 0 to scalar x register # x[rd] = vs2[0] (rs1=0)</t>
  </si>
  <si>
    <t>VMV.s.x</t>
  </si>
  <si>
    <t>OPMVX</t>
  </si>
  <si>
    <t>Integer Scalar Move of single x register to vector element 0 # vd[0] = x[rs1] (vs2=0)</t>
  </si>
  <si>
    <t>VFMV.f.s</t>
  </si>
  <si>
    <t>v1d</t>
  </si>
  <si>
    <t>Vsf</t>
  </si>
  <si>
    <t>FP scalar Move of single vector element 0 to scalar f register # f[rd] = vs2[0] (rs1=0)</t>
  </si>
  <si>
    <t>VFMV.s.f</t>
  </si>
  <si>
    <t>OPFVF</t>
  </si>
  <si>
    <t>FP Scalar Move of single f register to vector element 0 # vd[0] = f[rs1] (vs2=0)</t>
  </si>
  <si>
    <t>VSLIDEUP.vx</t>
  </si>
  <si>
    <t>v8</t>
  </si>
  <si>
    <t>Vector Slide - Move elements up a reg group by rs1 elements. # vd[i+rs1] = vs2[i]</t>
  </si>
  <si>
    <t>VSLIDEUP.vi</t>
  </si>
  <si>
    <t>Vector Slide - Move elements up a reg group by uimm elements. # vd[i+uimm] = vs2[i]</t>
  </si>
  <si>
    <t>VSLIDEDOWN.vx</t>
  </si>
  <si>
    <t>Vector Slide - Move elements down a reg group by rs1 elements. # vd[i] = vs2[i+rs1]</t>
  </si>
  <si>
    <t>VSLIDEDOWN.vi</t>
  </si>
  <si>
    <t>Vector Slide - Move elements down a reg group by uimm elements. # vd[i] = vs2[i+uimm]</t>
  </si>
  <si>
    <t>VSLIDE1UP.vx</t>
  </si>
  <si>
    <t>Vector Slide - Move elements up a reg group by 1 element. Insert Scalar x register # vd[0]=x[rs1], vd[i+1] = vs2[i]</t>
  </si>
  <si>
    <t>VFSLIDE1UP.vf</t>
  </si>
  <si>
    <t>Vector Slide - Move elements up a reg group by 1 element. Insert Scalar f register # vd[0]=f[rs1], vd[i+1] = vs2[i]</t>
  </si>
  <si>
    <t>VSLIDE1DOWN.vx</t>
  </si>
  <si>
    <t>Vector Slide - Move elements down a reg group by 1 element. Insert Scalar x register # vd[vl-1]=x[rs1], vd[i] = vs2[i+1]</t>
  </si>
  <si>
    <t>VFSLIDE1DOWN.vf</t>
  </si>
  <si>
    <t>Vector Slide - Move elements down a reg group by 1 element. Insert Scalar f register # vd[vl-1]=f[rs1], vd[i] = vs2[i+1]</t>
  </si>
  <si>
    <t>VRGATHER.vv</t>
  </si>
  <si>
    <t>Indexed Read of one vector group using another vector register values # vd[i] = (vs1[i] &gt;= VLMAX) ? 0 : vs2[vs1[i]]; EEW = SEW/LMUL</t>
  </si>
  <si>
    <t>VRGATHER.vx</t>
  </si>
  <si>
    <t>Indexed Read of one vector group using another scalar register value # vd[i] = (x[rs1] &gt;= VLMAX) ? 0 : vs2[x[rs1]]; EEW = SEW/LMUL</t>
  </si>
  <si>
    <t>VRGATHER.vi</t>
  </si>
  <si>
    <t>Indexed Read of one vector group using another vector uimm values # vd[i] = (uimm &gt;= VLMAX) ? 0 : vs2[uimm]; 
vs2:EEW = SEW/LMUL, vs1:EEW=16/SEW*LMUL</t>
  </si>
  <si>
    <t>VRGATHEREI16.vv</t>
  </si>
  <si>
    <t>Indexed Read of one vector group using another vector register values # vd[i] = (vs1[i] &gt;= VLMAX) ? 0 : vs2[vs1[i]]; 
vs2:EEW = SEW/LMUL, vs1:EEW=16/SEW*LMUL</t>
  </si>
  <si>
    <t>VCOMPRESS.vm</t>
  </si>
  <si>
    <t>v</t>
  </si>
  <si>
    <t>VDECOMPRESS.vm</t>
  </si>
  <si>
    <t>No explicit instr. Can be synthesized using a combination of
iota and masked vrgather</t>
  </si>
  <si>
    <t>31:29</t>
  </si>
  <si>
    <t>28</t>
  </si>
  <si>
    <t>27</t>
  </si>
  <si>
    <t>26</t>
  </si>
  <si>
    <t>25</t>
  </si>
  <si>
    <t>24:20</t>
  </si>
  <si>
    <t>LOADS</t>
  </si>
  <si>
    <t>nf</t>
  </si>
  <si>
    <t>mew</t>
  </si>
  <si>
    <t>mop</t>
  </si>
  <si>
    <t>lumop</t>
  </si>
  <si>
    <t>Unit Stride</t>
  </si>
  <si>
    <t>Constant Stride</t>
  </si>
  <si>
    <t>Indexed  / Scatter-Gather</t>
  </si>
  <si>
    <t>STORES</t>
  </si>
  <si>
    <t/>
  </si>
  <si>
    <t>sumop</t>
  </si>
  <si>
    <t>10110</t>
  </si>
  <si>
    <t>10111</t>
  </si>
  <si>
    <t>AMO</t>
  </si>
  <si>
    <t>wd</t>
  </si>
  <si>
    <t>No write orig value</t>
  </si>
  <si>
    <t>Wr Orig Value</t>
  </si>
  <si>
    <t>ARITHMETIC</t>
  </si>
  <si>
    <t>funct6</t>
  </si>
  <si>
    <t>11001</t>
  </si>
  <si>
    <t>11010</t>
  </si>
  <si>
    <t>simm5</t>
  </si>
  <si>
    <t>11011</t>
  </si>
  <si>
    <t>11101</t>
  </si>
  <si>
    <t>11110</t>
  </si>
  <si>
    <t>CSR</t>
  </si>
  <si>
    <t>{0,zimm[10:0]}</t>
  </si>
  <si>
    <t>{11,zimm[9:0]}</t>
  </si>
  <si>
    <t>vtype register</t>
  </si>
  <si>
    <t>Bits</t>
  </si>
  <si>
    <t>Name</t>
  </si>
  <si>
    <t>XLEN-1</t>
  </si>
  <si>
    <t>vill</t>
  </si>
  <si>
    <t xml:space="preserve">Illegal value if set </t>
  </si>
  <si>
    <t>XLEN-2:8</t>
  </si>
  <si>
    <t xml:space="preserve">Reserved (write 0) </t>
  </si>
  <si>
    <t>vma</t>
  </si>
  <si>
    <t xml:space="preserve">Vector mask agnostic </t>
  </si>
  <si>
    <t>vta</t>
  </si>
  <si>
    <t xml:space="preserve">Vector tail agnostic </t>
  </si>
  <si>
    <t>5:3</t>
  </si>
  <si>
    <t>vsew[2:0]</t>
  </si>
  <si>
    <t>Selected element width (SEW) setting 2:0 vlmul</t>
  </si>
  <si>
    <t>2:0</t>
  </si>
  <si>
    <t>vlmul[2:0]</t>
  </si>
  <si>
    <t>Vector register group multiplier (LMUL) setting</t>
  </si>
  <si>
    <t>vsew[2:0] = vector selected element width</t>
  </si>
  <si>
    <t>SEW</t>
  </si>
  <si>
    <t>e8</t>
  </si>
  <si>
    <t>e16</t>
  </si>
  <si>
    <t>e32</t>
  </si>
  <si>
    <t>e64</t>
  </si>
  <si>
    <t>e128</t>
  </si>
  <si>
    <t>Reserved</t>
  </si>
  <si>
    <t>e256</t>
  </si>
  <si>
    <t>e512</t>
  </si>
  <si>
    <t>e1024</t>
  </si>
  <si>
    <t>vlmul[2:0] = vector register group multiplier</t>
  </si>
  <si>
    <t>LMUL</t>
  </si>
  <si>
    <t>m1</t>
  </si>
  <si>
    <t>m2</t>
  </si>
  <si>
    <t>m4</t>
  </si>
  <si>
    <t>m8</t>
  </si>
  <si>
    <t>mf8</t>
  </si>
  <si>
    <t>NOT SUPPORTED</t>
  </si>
  <si>
    <t>mf4</t>
  </si>
  <si>
    <t>mf2</t>
  </si>
  <si>
    <t>vxrm = Vector Fixed-Point Rounding Mode (v &gt;&gt; d + r)</t>
  </si>
  <si>
    <t>Integer</t>
  </si>
  <si>
    <t>FP Support</t>
  </si>
  <si>
    <t>vxrm</t>
  </si>
  <si>
    <t>Abbr</t>
  </si>
  <si>
    <t>Rounding Incr</t>
  </si>
  <si>
    <t>rnu</t>
  </si>
  <si>
    <t>nearest up</t>
  </si>
  <si>
    <t>v[d-1]</t>
  </si>
  <si>
    <t>Yes</t>
  </si>
  <si>
    <t>rne</t>
  </si>
  <si>
    <t>nearest even</t>
  </si>
  <si>
    <t>v[d-1] &amp; (v[d-2!=0 | v[d])</t>
  </si>
  <si>
    <t>Only this currently</t>
  </si>
  <si>
    <t>rdn</t>
  </si>
  <si>
    <t>down</t>
  </si>
  <si>
    <t>rod</t>
  </si>
  <si>
    <t>to odd</t>
  </si>
  <si>
    <t>!v[d] &amp; v[d-1:0]!=0)</t>
  </si>
  <si>
    <t>Load/Store Encodings</t>
  </si>
  <si>
    <t>Field</t>
  </si>
  <si>
    <t xml:space="preserve">rs1[4:0] </t>
  </si>
  <si>
    <t>specifies x register holding base address</t>
  </si>
  <si>
    <t>rs2[4:0]</t>
  </si>
  <si>
    <t>specifies x register holding stride</t>
  </si>
  <si>
    <t>vs2[4:0]</t>
  </si>
  <si>
    <t>specifies v register holding address offsets</t>
  </si>
  <si>
    <t>vs3[4:0]</t>
  </si>
  <si>
    <t>specifies v register holding store data</t>
  </si>
  <si>
    <t>vd[4:0]</t>
  </si>
  <si>
    <t>specifies v register destination of load</t>
  </si>
  <si>
    <t>specifies whether vector masking is enabled (0 = mask enabled, 1 = mask disabled)</t>
  </si>
  <si>
    <t>width[2:0]</t>
  </si>
  <si>
    <t>specifies size of memory elements, and distinguishes from FP scalar</t>
  </si>
  <si>
    <t>mew extended memory element width. See Vector Load/Store Width Encoding</t>
  </si>
  <si>
    <t>specifies memory addressing mode</t>
  </si>
  <si>
    <t>specifies the number of fields in each segment, for segment load/stores</t>
  </si>
  <si>
    <t>umop[4:0]/sumop[4:0]</t>
  </si>
  <si>
    <t xml:space="preserve"> are additional fields encoding variants of unit-stride instructions</t>
  </si>
  <si>
    <t>Mask Encoding</t>
  </si>
  <si>
    <t>vector result only where v0.mask[i] = 1</t>
  </si>
  <si>
    <t>unmasked</t>
  </si>
  <si>
    <t>x</t>
  </si>
  <si>
    <t>0
elem/index</t>
  </si>
  <si>
    <t>1
elem/index
(reserved)</t>
  </si>
  <si>
    <t>Vector 8b</t>
  </si>
  <si>
    <t>Vector 128b</t>
  </si>
  <si>
    <t>Scalar FP 16b</t>
  </si>
  <si>
    <t>Scalar FP 32b</t>
  </si>
  <si>
    <t>Scalar FP 64b</t>
  </si>
  <si>
    <t>Scalar FP 128b</t>
  </si>
  <si>
    <t>Vector 16b</t>
  </si>
  <si>
    <t>Vector 256b</t>
  </si>
  <si>
    <t>Vector 32b</t>
  </si>
  <si>
    <t>Vector 512b</t>
  </si>
  <si>
    <t>Vector 64b</t>
  </si>
  <si>
    <t>Vector 1Kb</t>
  </si>
  <si>
    <t>mop[1:0] = memory addressing mode</t>
  </si>
  <si>
    <t>Enc</t>
  </si>
  <si>
    <t>unit-stride</t>
  </si>
  <si>
    <t>VLE&lt;EEW&gt;</t>
  </si>
  <si>
    <t>indexed-
unordered</t>
  </si>
  <si>
    <t>VLUXEI&lt;EEW&gt;</t>
  </si>
  <si>
    <t>strided</t>
  </si>
  <si>
    <t>VLSE&lt;EEW&gt;</t>
  </si>
  <si>
    <t>indexed-
ordered</t>
  </si>
  <si>
    <t>VLOXEI&lt;EEW&gt;</t>
  </si>
  <si>
    <t>lumop5</t>
  </si>
  <si>
    <t>lumop[4:0]</t>
  </si>
  <si>
    <t xml:space="preserve">unit-stride </t>
  </si>
  <si>
    <t>00x01</t>
  </si>
  <si>
    <t xml:space="preserve">reserved </t>
  </si>
  <si>
    <t>00x10</t>
  </si>
  <si>
    <t xml:space="preserve">unit-stride, mask load, EEW=1 </t>
  </si>
  <si>
    <t xml:space="preserve">unit-stride, whole registers </t>
  </si>
  <si>
    <t>01xxx</t>
  </si>
  <si>
    <t xml:space="preserve">reserved, x !=0 </t>
  </si>
  <si>
    <t xml:space="preserve">unit-stride fault-only-first </t>
  </si>
  <si>
    <t>1xxxx</t>
  </si>
  <si>
    <t>reserved, x!=0</t>
  </si>
  <si>
    <t>sumop5</t>
  </si>
  <si>
    <t>sumop[4:0]</t>
  </si>
  <si>
    <t xml:space="preserve">unit-stride, mask store, EEW=1 </t>
  </si>
  <si>
    <t>00xxx</t>
  </si>
  <si>
    <t>reserved</t>
  </si>
  <si>
    <t>nf[2:0] Number of Fields in Segment Load/Store</t>
  </si>
  <si>
    <t>NFIELDS</t>
  </si>
  <si>
    <t>nf1</t>
  </si>
  <si>
    <t>nf2</t>
  </si>
  <si>
    <t>nf3</t>
  </si>
  <si>
    <t>nf4</t>
  </si>
  <si>
    <t>nf5</t>
  </si>
  <si>
    <t>nf6</t>
  </si>
  <si>
    <t>nf7</t>
  </si>
  <si>
    <t>nf8</t>
  </si>
  <si>
    <t>amoop5 Atomic operation</t>
  </si>
  <si>
    <t>amoop[4:0]</t>
  </si>
  <si>
    <t>AMO Operation</t>
  </si>
  <si>
    <t>vamoadd</t>
  </si>
  <si>
    <t>vamoswap</t>
  </si>
  <si>
    <t>vamoxor</t>
  </si>
  <si>
    <t>vamoand</t>
  </si>
  <si>
    <t>vamoor</t>
  </si>
  <si>
    <t>vamomin</t>
  </si>
  <si>
    <t>vamomax</t>
  </si>
  <si>
    <t>vamominu</t>
  </si>
  <si>
    <t>vamomaxu</t>
  </si>
  <si>
    <t>V_OP funct3 Category</t>
  </si>
  <si>
    <t>Category</t>
  </si>
  <si>
    <t>Operands</t>
  </si>
  <si>
    <t>Type of Scalar Operand</t>
  </si>
  <si>
    <t>OPIVV</t>
  </si>
  <si>
    <t>vec-vec</t>
  </si>
  <si>
    <t>n/a</t>
  </si>
  <si>
    <t>vec-imm</t>
  </si>
  <si>
    <t>OPIVX</t>
  </si>
  <si>
    <t>vec-sca</t>
  </si>
  <si>
    <t>xGPR rs1</t>
  </si>
  <si>
    <t>fFP rs1</t>
  </si>
  <si>
    <t>sca-imm</t>
  </si>
  <si>
    <t>xGPR rs1 &amp; rs2/imm</t>
  </si>
  <si>
    <t>Opcode Encodings</t>
  </si>
  <si>
    <t>1010111</t>
  </si>
  <si>
    <t>(Same encoding as V_OP)</t>
  </si>
  <si>
    <t>NOT SUPPORTING</t>
  </si>
  <si>
    <t>ELEN &gt; VLEN for LMUL &gt; 1</t>
  </si>
  <si>
    <t>We will limit SEW &lt;= VLEN</t>
  </si>
  <si>
    <t>We will limit SEW = 8, 16, 32</t>
  </si>
  <si>
    <t>FIXED VALUES</t>
  </si>
  <si>
    <t>Bytes</t>
  </si>
  <si>
    <t>XLEN =</t>
  </si>
  <si>
    <t>FLEN =</t>
  </si>
  <si>
    <t xml:space="preserve">VLEN = </t>
  </si>
  <si>
    <t>Specied minimum VLEN=128 for the base "V" vector extension.</t>
  </si>
  <si>
    <t xml:space="preserve">SEW = </t>
  </si>
  <si>
    <t>8, 16, 32</t>
  </si>
  <si>
    <t>1,2,4</t>
  </si>
  <si>
    <t>In the base vector "V" extension, only SEW up to ELEN = max(XLEN,FLEN) are required to be supported.</t>
  </si>
  <si>
    <t>Alternatively, a profile can mandate the minimum SEW at each LMUL setting.</t>
  </si>
  <si>
    <t>For fractional LMUL setting, implementations must support SEW settings between [ SEWLMUL1MIN and LMUL * SEWLMUL1MAX ] inclusive</t>
  </si>
  <si>
    <t>LMUL =</t>
  </si>
  <si>
    <t>1/2, 1, 2, 4, 8</t>
  </si>
  <si>
    <t>Made clear that implementations must support LMUL 1,2,4,8.</t>
  </si>
  <si>
    <t>Set vill if LMUL &lt; SEWLMUL1MIN/SEWLMUL1MAX</t>
  </si>
  <si>
    <t xml:space="preserve">VLMAX = </t>
  </si>
  <si>
    <t>4, 8, 16, 32</t>
  </si>
  <si>
    <t>Claried that vsetvl{i} x0, x0, … form instructions may set vill when new SEW/LMUL ratio would change VLMAX.</t>
  </si>
  <si>
    <t xml:space="preserve">VLMAX Table </t>
  </si>
  <si>
    <t>VARIABLE VALUES</t>
  </si>
  <si>
    <t>(Max number of SEW sized elements operated on with a single vector instruction)</t>
  </si>
  <si>
    <t>64,128 elems might naturally work out, but we should throw an exception</t>
  </si>
  <si>
    <t>16B</t>
  </si>
  <si>
    <t>Derived
Values</t>
  </si>
  <si>
    <t>VLMAX</t>
  </si>
  <si>
    <t>SEW\LMUL</t>
  </si>
  <si>
    <t>Hi64 : 8B</t>
  </si>
  <si>
    <t>Lo64: 8B</t>
  </si>
  <si>
    <t>=VLEN/SEW*LMUL</t>
  </si>
  <si>
    <r>
      <t>SEW</t>
    </r>
    <r>
      <rPr>
        <vertAlign val="subscript"/>
        <sz val="12"/>
        <color theme="1"/>
        <rFont val="Calibri (Body)"/>
      </rPr>
      <t>LMUL1MIN</t>
    </r>
  </si>
  <si>
    <t>0-X</t>
  </si>
  <si>
    <t>0 - X , [3:0]</t>
  </si>
  <si>
    <t>0 - [7:0]</t>
  </si>
  <si>
    <r>
      <t>SEW</t>
    </r>
    <r>
      <rPr>
        <vertAlign val="subscript"/>
        <sz val="12"/>
        <color theme="1"/>
        <rFont val="Calibri (Body)"/>
      </rPr>
      <t>LMUL1MAX</t>
    </r>
  </si>
  <si>
    <t>0 - [15:8]</t>
  </si>
  <si>
    <t>0 - [15:8]
1 - [31:24]</t>
  </si>
  <si>
    <t>0 - [7:0]
1 - [23:16]</t>
  </si>
  <si>
    <t>0 - [15:8]
1 - [31:24]
2 - [47:40]
3 - [63:56]</t>
  </si>
  <si>
    <t>0 - [7:0]
1 - [23:16]
2 - [39:32]
3 - [55:48]</t>
  </si>
  <si>
    <t>0 - [15:8]
1 - [31:24]
2 - [47:40]
3 - [63:56]
4 - [79:72]
5 - [95:88]
6 - [111:104]
7 - [127:120]</t>
  </si>
  <si>
    <t>0 - [7:0]
1 - [23:16]
2 - [39:32]
3 - [55:48]
4 - [71:64]
5 - [87:80]
6 - [103:96]
7 - [119:112]</t>
  </si>
  <si>
    <t>0 - X</t>
  </si>
  <si>
    <t>0 - X, [1:0]</t>
  </si>
  <si>
    <t>0 - [3:0]</t>
  </si>
  <si>
    <t>0 - [7:4]</t>
  </si>
  <si>
    <t>0 - [7:4]
1 - [15:12]</t>
  </si>
  <si>
    <t>0 - [3:0]
1 - [11:8]</t>
  </si>
  <si>
    <t>0 - [7:4]
1 - [15:12]
2 - [23:20]
3 - [31:28]</t>
  </si>
  <si>
    <t>0 - [3:0]
1 - [11:8]
2 - [19:16]
3 - [27:24]</t>
  </si>
  <si>
    <t>0 - [7:4]
1 - [15:12]
2 - [23:20]
3 - [31:28]
4 - [39:36]
5 - [47:44]
6 - [55:52]
7 - [63:60]</t>
  </si>
  <si>
    <t>0 - [3:0]
1 - [11:8]
2 - [19:16]
3 - [27:24]
4 - [35:32]
5 - [43:40]
6 - [51:48]
7 - [59:56]</t>
  </si>
  <si>
    <t>0 - X, [0]</t>
  </si>
  <si>
    <t>0 - [1:0]</t>
  </si>
  <si>
    <t>0 - [3:2]</t>
  </si>
  <si>
    <t>0 - [3:2]
1 - [7:6]</t>
  </si>
  <si>
    <t>0 - [1:0]
1 - [5:4]</t>
  </si>
  <si>
    <t>0 - [3:2]
1 - [7:6]
2 - [11:10]
3 - [15:14]</t>
  </si>
  <si>
    <t>0 - [1:0]
1 - [5:4]
2 - [9:8]
3 - [13:12]</t>
  </si>
  <si>
    <t>0 - [3:2]
1 - [7:6]
2 - [11:10]
3 - [15:14]
4 - [19:18]
5 - [23:22]
6 - [27:26]
7 - [31:30]</t>
  </si>
  <si>
    <t>0 - [1:0]
1 - [5:4]
2 - [9:8]
3 - [13:12]
4 - [17:16]
5 - [21:20]
6 - [25:24]
7 - [29:28]</t>
  </si>
  <si>
    <t>Vector Instruction Listing (ISA Spec)</t>
  </si>
  <si>
    <t># OPI</t>
  </si>
  <si>
    <t>000000</t>
  </si>
  <si>
    <t>000010</t>
  </si>
  <si>
    <t>000011</t>
  </si>
  <si>
    <t>000100</t>
  </si>
  <si>
    <t>000101</t>
  </si>
  <si>
    <t>000110</t>
  </si>
  <si>
    <t>000111</t>
  </si>
  <si>
    <t>001001</t>
  </si>
  <si>
    <t>001010</t>
  </si>
  <si>
    <t>001011</t>
  </si>
  <si>
    <t>001100</t>
  </si>
  <si>
    <t>001110</t>
  </si>
  <si>
    <t>001111</t>
  </si>
  <si>
    <t>010000</t>
  </si>
  <si>
    <t>v0</t>
  </si>
  <si>
    <t>010001</t>
  </si>
  <si>
    <t>010010</t>
  </si>
  <si>
    <t>010011</t>
  </si>
  <si>
    <t>010111</t>
  </si>
  <si>
    <t>011000</t>
  </si>
  <si>
    <t>011001</t>
  </si>
  <si>
    <t>011010</t>
  </si>
  <si>
    <t>011011</t>
  </si>
  <si>
    <t>011100</t>
  </si>
  <si>
    <t>011101</t>
  </si>
  <si>
    <t>011110</t>
  </si>
  <si>
    <t>011111</t>
  </si>
  <si>
    <t>100000</t>
  </si>
  <si>
    <t>100001</t>
  </si>
  <si>
    <t>100010</t>
  </si>
  <si>
    <t>100011</t>
  </si>
  <si>
    <t>100101</t>
  </si>
  <si>
    <t>100111</t>
  </si>
  <si>
    <t>101000</t>
  </si>
  <si>
    <t>101001</t>
  </si>
  <si>
    <t>101010</t>
  </si>
  <si>
    <t>101011</t>
  </si>
  <si>
    <t>101100</t>
  </si>
  <si>
    <t>101101</t>
  </si>
  <si>
    <t>101110</t>
  </si>
  <si>
    <t>101111</t>
  </si>
  <si>
    <t>110000</t>
  </si>
  <si>
    <t>110001</t>
  </si>
  <si>
    <t># OPM</t>
  </si>
  <si>
    <t>000001</t>
  </si>
  <si>
    <t>001000</t>
  </si>
  <si>
    <t>VWXUNARY0.vv</t>
  </si>
  <si>
    <t>This is a separate encoding space</t>
  </si>
  <si>
    <t>VRXUNARY0.vx</t>
  </si>
  <si>
    <t>VXUNARY0.vv</t>
  </si>
  <si>
    <t>VMUNARY0.vv</t>
  </si>
  <si>
    <t>010100</t>
  </si>
  <si>
    <t>100100</t>
  </si>
  <si>
    <t>100110</t>
  </si>
  <si>
    <t>110010</t>
  </si>
  <si>
    <t>110011</t>
  </si>
  <si>
    <t>110100</t>
  </si>
  <si>
    <t>110101</t>
  </si>
  <si>
    <t>110110</t>
  </si>
  <si>
    <t>110111</t>
  </si>
  <si>
    <t>111000</t>
  </si>
  <si>
    <t>111010</t>
  </si>
  <si>
    <t>111011</t>
  </si>
  <si>
    <t>111100</t>
  </si>
  <si>
    <t>111101</t>
  </si>
  <si>
    <t>111110</t>
  </si>
  <si>
    <t>111111</t>
  </si>
  <si>
    <t># OPF</t>
  </si>
  <si>
    <t>VWFUNARY0.vv</t>
  </si>
  <si>
    <t>VRFUNARY0.vf</t>
  </si>
  <si>
    <t>VFUNARY0.vv</t>
  </si>
  <si>
    <t>VFUNARY1.vv</t>
  </si>
  <si>
    <t>funct7[2:0]</t>
  </si>
  <si>
    <t>EEW(Data)</t>
  </si>
  <si>
    <t>EMUL(Data)</t>
  </si>
  <si>
    <t>EEW(Indx)</t>
  </si>
  <si>
    <t>EMUL(Indx)</t>
  </si>
  <si>
    <t>v_rf_rden1</t>
  </si>
  <si>
    <t>v_rf_rden2</t>
  </si>
  <si>
    <t>v_ldst_iterations_total</t>
  </si>
  <si>
    <t>v_ldst_iterations[5:0]</t>
  </si>
  <si>
    <t>v_ldst_dest_incr_every</t>
  </si>
  <si>
    <t>v_ldst_dest_incr[7:0]</t>
  </si>
  <si>
    <t>v_ldst_index_incr_every</t>
  </si>
  <si>
    <t>v_ldst_index_incr[7:0]</t>
  </si>
  <si>
    <t>v_ldst_index_reset[7:0]</t>
  </si>
  <si>
    <t>## Groups</t>
  </si>
  <si>
    <t>N/A</t>
  </si>
  <si>
    <t>From CSR</t>
  </si>
  <si>
    <t>From Instruction</t>
  </si>
  <si>
    <t>Effective Data</t>
  </si>
  <si>
    <t>Effective Indx</t>
  </si>
  <si>
    <t>Decode</t>
  </si>
  <si>
    <t>## Description/Formula</t>
  </si>
  <si>
    <t>= indexed? sew : instr[mew]</t>
  </si>
  <si>
    <t xml:space="preserve"> = indexed? lmul : eew_data / sew * lmul</t>
  </si>
  <si>
    <t xml:space="preserve">  = [indexed] instr[mew]</t>
  </si>
  <si>
    <t xml:space="preserve"> = [indexed] eew_indx/ sew * lmul</t>
  </si>
  <si>
    <t>(Vd/VS3 incr @)</t>
  </si>
  <si>
    <t>(VS2 incr @)</t>
  </si>
  <si>
    <t>## vle&lt;N&gt;.v  [rs2]</t>
  </si>
  <si>
    <t>N</t>
  </si>
  <si>
    <t>1/rs2/vs2</t>
  </si>
  <si>
    <t>= EEW/SEW * LMUL</t>
  </si>
  <si>
    <t>=MAX (LMUL,EMUL)</t>
  </si>
  <si>
    <t>## SEW = 8</t>
  </si>
  <si>
    <t>## Unit Stride Load</t>
  </si>
  <si>
    <t xml:space="preserve">vle8[ff].v,e8,mf4 </t>
  </si>
  <si>
    <t>-0000</t>
  </si>
  <si>
    <t xml:space="preserve">vle16[ff].v,e8,mf4 </t>
  </si>
  <si>
    <t xml:space="preserve">vle32[ff].v,e8,mf4 </t>
  </si>
  <si>
    <t xml:space="preserve">vle8[ff].v,e8,mf2 </t>
  </si>
  <si>
    <t xml:space="preserve">vle16[ff].v,e8,mf2 </t>
  </si>
  <si>
    <t xml:space="preserve">vle32[ff].v,e8,mf2 </t>
  </si>
  <si>
    <t xml:space="preserve">vle8[ff].v,e8,m1 </t>
  </si>
  <si>
    <t xml:space="preserve">vle16[ff].v,e8,m1 </t>
  </si>
  <si>
    <t xml:space="preserve">vle32[ff].v,e8,m1 </t>
  </si>
  <si>
    <t xml:space="preserve">vle8[ff].v,e8,m2 </t>
  </si>
  <si>
    <t xml:space="preserve">vle16[ff].v,e8,m2 </t>
  </si>
  <si>
    <t xml:space="preserve">vle32[ff].v,e8,m2 </t>
  </si>
  <si>
    <t xml:space="preserve">vle8[ff].v,e8,m4 </t>
  </si>
  <si>
    <t xml:space="preserve">vle16[ff].v,e8,m4 </t>
  </si>
  <si>
    <t xml:space="preserve">vle8[ff].v,e8,m8 </t>
  </si>
  <si>
    <t>## Unit Stride - Masked Load</t>
  </si>
  <si>
    <t>vle1.v,e8</t>
  </si>
  <si>
    <t>## Unit Stride - Whole Register Load</t>
  </si>
  <si>
    <t>vl1re8.v,e8</t>
  </si>
  <si>
    <t>vl1re16.v,e8</t>
  </si>
  <si>
    <t>vl1re32.v,e8</t>
  </si>
  <si>
    <t>## Constant Stride Load</t>
  </si>
  <si>
    <t xml:space="preserve">vlse8.v,e8,mf4 </t>
  </si>
  <si>
    <t xml:space="preserve">vlse16.v,e8,mf4 </t>
  </si>
  <si>
    <t xml:space="preserve">vlse32.v,e8,mf4 </t>
  </si>
  <si>
    <t xml:space="preserve">vlse8.v,e8,mf2 </t>
  </si>
  <si>
    <t xml:space="preserve">vlse16.v,e8,mf2 </t>
  </si>
  <si>
    <t xml:space="preserve">vlse32.v,e8,mf2 </t>
  </si>
  <si>
    <t xml:space="preserve">vlse8.v,e8,m1 </t>
  </si>
  <si>
    <t xml:space="preserve">vlse16.v,e8,m1 </t>
  </si>
  <si>
    <t xml:space="preserve">vlse32.v,e8,m1 </t>
  </si>
  <si>
    <t xml:space="preserve">vlse8.v,e8,m2 </t>
  </si>
  <si>
    <t xml:space="preserve">vlse16.v,e8,m2 </t>
  </si>
  <si>
    <t xml:space="preserve">vlse32.v,e8,m2 </t>
  </si>
  <si>
    <t xml:space="preserve">vlse8.v,e8,m4 </t>
  </si>
  <si>
    <t xml:space="preserve">vlse16.v,e8,m4 </t>
  </si>
  <si>
    <t xml:space="preserve">vlse8.v,e8,m8 </t>
  </si>
  <si>
    <t>## Indexed Stride Load</t>
  </si>
  <si>
    <t xml:space="preserve">vl[uo]xei8.v,e8,mf4 </t>
  </si>
  <si>
    <t>-1</t>
  </si>
  <si>
    <t xml:space="preserve">vl[uo]xei16.v,e8,mf4 </t>
  </si>
  <si>
    <t xml:space="preserve">vl[uo]xei32.v,e8,mf4 </t>
  </si>
  <si>
    <t xml:space="preserve">vl[uo]xei8.v,e8,mf2 </t>
  </si>
  <si>
    <t xml:space="preserve">vl[uo]xei16.v,e8,mf2 </t>
  </si>
  <si>
    <t xml:space="preserve">vl[uo]xei32.v,e8,mf2 </t>
  </si>
  <si>
    <t xml:space="preserve">vl[uo]xei8.v,e8,m1 </t>
  </si>
  <si>
    <t xml:space="preserve">vl[uo]xei16.v,e8,m1 </t>
  </si>
  <si>
    <t xml:space="preserve">vl[uo]xei32.v,e8,m1 </t>
  </si>
  <si>
    <t xml:space="preserve">vl[uo]xei8.v,e8,m2 </t>
  </si>
  <si>
    <t xml:space="preserve">vl[uo]xei16.v,e8,m2 </t>
  </si>
  <si>
    <t xml:space="preserve">vl[uo]xei32.v,e8,m2 </t>
  </si>
  <si>
    <t xml:space="preserve">vl[uo]xei8.v,e8,m4 </t>
  </si>
  <si>
    <t xml:space="preserve">vl[uo]xei16.v,e8,m4 </t>
  </si>
  <si>
    <t xml:space="preserve">vl[uo]xei8.v,e8,m8 </t>
  </si>
  <si>
    <t>## Unit Stride Load Segment 2</t>
  </si>
  <si>
    <t xml:space="preserve">vlseg2e8[ff].v,e8,mf4 </t>
  </si>
  <si>
    <t xml:space="preserve">vlseg2e16[ff].v,e8,mf4 </t>
  </si>
  <si>
    <t xml:space="preserve">vlseg2e32[ff].v,e8,mf4 </t>
  </si>
  <si>
    <t xml:space="preserve">vlseg2e8[ff].v,e8,mf2 </t>
  </si>
  <si>
    <t xml:space="preserve">vlseg2e16[ff].v,e8,mf2 </t>
  </si>
  <si>
    <t xml:space="preserve">vlseg2e32[ff].v,e8,mf2 </t>
  </si>
  <si>
    <t xml:space="preserve">vlseg2e8[ff].v,e8,m1 </t>
  </si>
  <si>
    <t xml:space="preserve">vlseg2e16[ff].v,e8,m1 </t>
  </si>
  <si>
    <t xml:space="preserve">vlseg2e32[ff].v,e8,m1 </t>
  </si>
  <si>
    <t xml:space="preserve">vlseg2e8[ff].v,e8,m2 </t>
  </si>
  <si>
    <t xml:space="preserve">vlseg2e16[ff].v,e8,m2 </t>
  </si>
  <si>
    <t xml:space="preserve">vlseg2e8[ff].v,e8,m4 </t>
  </si>
  <si>
    <t>## Unit Stride Load - Whole Register</t>
  </si>
  <si>
    <t>vl2re8.v,e8</t>
  </si>
  <si>
    <t>vl2re16.v,e8</t>
  </si>
  <si>
    <t>vl2re32.v,e8</t>
  </si>
  <si>
    <t>## Constant Stride Load Segment 2</t>
  </si>
  <si>
    <t xml:space="preserve">vlsseg2e8.v,e8,mf4 </t>
  </si>
  <si>
    <t xml:space="preserve">vlsseg2e16.v,e8,mf4 </t>
  </si>
  <si>
    <t xml:space="preserve">vlsseg2e32.v,e8,mf4 </t>
  </si>
  <si>
    <t xml:space="preserve">vlsseg2e8.v,e8,mf2 </t>
  </si>
  <si>
    <t xml:space="preserve">vlsseg2e16.v,e8,mf2 </t>
  </si>
  <si>
    <t xml:space="preserve">vlsseg2e32.v,e8,mf2 </t>
  </si>
  <si>
    <t xml:space="preserve">vlsseg2e8.v,e8,m1 </t>
  </si>
  <si>
    <t xml:space="preserve">vlsseg2e16.v,e8,m1 </t>
  </si>
  <si>
    <t xml:space="preserve">vlsseg2e32.v,e8,m1 </t>
  </si>
  <si>
    <t xml:space="preserve">vlsseg2e8.v,e8,m2 </t>
  </si>
  <si>
    <t xml:space="preserve">vlsseg2e16.v,e8,m2 </t>
  </si>
  <si>
    <t xml:space="preserve">vlsseg2e8.v,e8,m4 </t>
  </si>
  <si>
    <t>## Indexed Stride Load Segment 2</t>
  </si>
  <si>
    <t xml:space="preserve">vl[uo]xseg2ei8.v,e8,mf4 </t>
  </si>
  <si>
    <t xml:space="preserve">vl[uo]xseg2ei16.v,e8,mf4 </t>
  </si>
  <si>
    <t xml:space="preserve">vl[uo]xseg2ei32.v,e8,mf4 </t>
  </si>
  <si>
    <t xml:space="preserve">vl[uo]xseg2ei8.v,e8,mf2 </t>
  </si>
  <si>
    <t xml:space="preserve">vl[uo]xseg2ei16.v,e8,mf2 </t>
  </si>
  <si>
    <t xml:space="preserve">vl[uo]xseg2ei32.v,e8,mf2 </t>
  </si>
  <si>
    <t xml:space="preserve">vl[uo]xseg2ei8.v,e8,m1 </t>
  </si>
  <si>
    <t xml:space="preserve">vl[uo]xseg2ei16.v,e8,m1 </t>
  </si>
  <si>
    <t xml:space="preserve">vl[uo]xseg2ei32.v,e8,m1 </t>
  </si>
  <si>
    <t xml:space="preserve">vl[uo]xseg2ei8.v,e8,m2 </t>
  </si>
  <si>
    <t xml:space="preserve">vl[uo]xseg2ei16.v,e8,m2 </t>
  </si>
  <si>
    <t xml:space="preserve">vl[uo]xseg2ei32.v,e8,m2 </t>
  </si>
  <si>
    <t xml:space="preserve">vl[uo]xseg2ei8.v,e8,m4 </t>
  </si>
  <si>
    <t xml:space="preserve">vl[uo]xseg2ei16.v,e8,m4 </t>
  </si>
  <si>
    <t xml:space="preserve">vl[uo]xseg2ei8.v,e8,m8 </t>
  </si>
  <si>
    <t>## Unit Stride Load Segment 3</t>
  </si>
  <si>
    <t xml:space="preserve">vlseg3e8[ff].v,e8,mf4 </t>
  </si>
  <si>
    <t xml:space="preserve">vlseg3e16[ff].v,e8,mf4 </t>
  </si>
  <si>
    <t xml:space="preserve">vlseg3e32[ff].v,e8,mf4 </t>
  </si>
  <si>
    <t xml:space="preserve">vlseg3e8[ff].v,e8,mf2 </t>
  </si>
  <si>
    <t xml:space="preserve">vlseg3e16[ff].v,e8,mf2 </t>
  </si>
  <si>
    <t xml:space="preserve">vlseg3e32[ff].v,e8,mf2 </t>
  </si>
  <si>
    <t xml:space="preserve">vlseg3e8[ff].v,e8,m1 </t>
  </si>
  <si>
    <t xml:space="preserve">vlseg3e16[ff].v,e8,m1 </t>
  </si>
  <si>
    <t xml:space="preserve">vlseg3e8[ff].v,e8,m2 </t>
  </si>
  <si>
    <t>## Constant Stride Load Segment 3</t>
  </si>
  <si>
    <t xml:space="preserve">vlsseg3e8.v,e8,mf4 </t>
  </si>
  <si>
    <t xml:space="preserve">vlsseg3e16.v,e8,mf4 </t>
  </si>
  <si>
    <t xml:space="preserve">vlsseg3e32.v,e8,mf4 </t>
  </si>
  <si>
    <t xml:space="preserve">vlsseg3e8.v,e8,mf2 </t>
  </si>
  <si>
    <t xml:space="preserve">vlsseg3e16.v,e8,mf2 </t>
  </si>
  <si>
    <t xml:space="preserve">vlsseg3e32.v,e8,mf2 </t>
  </si>
  <si>
    <t xml:space="preserve">vlsseg3e8.v,e8,m1 </t>
  </si>
  <si>
    <t xml:space="preserve">vlsseg3e16.v,e8,m1 </t>
  </si>
  <si>
    <t xml:space="preserve">vlsseg3e8.v,e8,m2 </t>
  </si>
  <si>
    <t>## Indexed Stride Load Segment 3</t>
  </si>
  <si>
    <t xml:space="preserve">vl[uo]xseg3ei8.v,e8,mf4 </t>
  </si>
  <si>
    <t xml:space="preserve">vl[uo]xseg3ei16.v,e8,mf4 </t>
  </si>
  <si>
    <t xml:space="preserve">vl[uo]xseg3ei32.v,e8,mf4 </t>
  </si>
  <si>
    <t xml:space="preserve">vl[uo]xseg3ei8.v,e8,mf2 </t>
  </si>
  <si>
    <t xml:space="preserve">vl[uo]xseg3ei16.v,e8,mf2 </t>
  </si>
  <si>
    <t xml:space="preserve">vl[uo]xseg3ei32.v,e8,mf2 </t>
  </si>
  <si>
    <t xml:space="preserve">vl[uo]xseg3ei8.v,e8,m1 </t>
  </si>
  <si>
    <t xml:space="preserve">vl[uo]xseg3ei16.v,e8,m1 </t>
  </si>
  <si>
    <t xml:space="preserve">vl[uo]xseg3ei32.v,e8,m1 </t>
  </si>
  <si>
    <t xml:space="preserve">vl[uo]xseg3ei8.v,e8,m2 </t>
  </si>
  <si>
    <t xml:space="preserve">vl[uo]xseg3ei16.v,e8,m2 </t>
  </si>
  <si>
    <t xml:space="preserve">vl[uo]xseg3ei32.v,e8,m2 </t>
  </si>
  <si>
    <t>vl[uo]xseg3ei8.v,e8,m4</t>
  </si>
  <si>
    <t>vl[uo]xseg3ei16.v,e8,m4</t>
  </si>
  <si>
    <t>vl[uo]xseg3ei8.v,e8,m8</t>
  </si>
  <si>
    <t>## Unit Stride Load Segment 4</t>
  </si>
  <si>
    <t xml:space="preserve">vlseg4e8[ff].v,e8,mf4 </t>
  </si>
  <si>
    <t xml:space="preserve">vlseg4e16[ff].v,e8,mf4 </t>
  </si>
  <si>
    <t xml:space="preserve">vlseg4e32[ff].v,e8,mf4 </t>
  </si>
  <si>
    <t xml:space="preserve">vlseg4e8[ff].v,e8,mf2 </t>
  </si>
  <si>
    <t xml:space="preserve">vlseg4e16[ff].v,e8,mf2 </t>
  </si>
  <si>
    <t xml:space="preserve">vlseg4e32[ff].v,e8,mf2 </t>
  </si>
  <si>
    <t xml:space="preserve">vlseg4e8[ff].v,e8,m1 </t>
  </si>
  <si>
    <t xml:space="preserve">vlseg4e16[ff].v,e8,m1 </t>
  </si>
  <si>
    <t xml:space="preserve">vlseg4e8[ff].v,e8,m2 </t>
  </si>
  <si>
    <t>## Constant Stride Load Segment 4</t>
  </si>
  <si>
    <t xml:space="preserve">vlsseg4e8.v,e8,mf4 </t>
  </si>
  <si>
    <t xml:space="preserve">vlsseg4e16.v,e8,mf4 </t>
  </si>
  <si>
    <t xml:space="preserve">vlsseg4e32.v,e8,mf4 </t>
  </si>
  <si>
    <t xml:space="preserve">vlsseg4e8.v,e8,mf2 </t>
  </si>
  <si>
    <t xml:space="preserve">vlsseg4e16.v,e8,mf2 </t>
  </si>
  <si>
    <t xml:space="preserve">vlsseg4e32.v,e8,mf2 </t>
  </si>
  <si>
    <t xml:space="preserve">vlsseg4e8.v,e8,m1 </t>
  </si>
  <si>
    <t xml:space="preserve">vlsseg4e16.v,e8,m1 </t>
  </si>
  <si>
    <t xml:space="preserve">vlsseg4e8.v,e8,m2 </t>
  </si>
  <si>
    <t>vl4re8.v,e8</t>
  </si>
  <si>
    <t>vl4re16.v,e8</t>
  </si>
  <si>
    <t>vl4re32.v,e8</t>
  </si>
  <si>
    <t>## Indexed Stride Load Segment 4</t>
  </si>
  <si>
    <t xml:space="preserve">vl[uo]xseg4ei8.v,e8,mf4 </t>
  </si>
  <si>
    <t xml:space="preserve">vl[uo]xseg4ei16.v,e8,mf4 </t>
  </si>
  <si>
    <t xml:space="preserve">vl[uo]xseg4ei32.v,e8,mf4 </t>
  </si>
  <si>
    <t xml:space="preserve">vl[uo]xseg4ei8.v,e8,mf2 </t>
  </si>
  <si>
    <t xml:space="preserve">vl[uo]xseg4ei16.v,e8,mf2 </t>
  </si>
  <si>
    <t xml:space="preserve">vl[uo]xseg4ei32.v,e8,mf2 </t>
  </si>
  <si>
    <t xml:space="preserve">vl[uo]xseg4ei8.v,e8,m1 </t>
  </si>
  <si>
    <t xml:space="preserve">vl[uo]xseg4ei16.v,e8,m1 </t>
  </si>
  <si>
    <t xml:space="preserve">vl[uo]xseg4ei32.v,e8,m1 </t>
  </si>
  <si>
    <t xml:space="preserve">vl[uo]xseg4ei8.v,e8,m2 </t>
  </si>
  <si>
    <t xml:space="preserve">vl[uo]xseg4ei16.v,e8,m2 </t>
  </si>
  <si>
    <t xml:space="preserve">vl[uo]xseg4ei32.v,e8,m2 </t>
  </si>
  <si>
    <t>vl[uo]xseg4ei8.v,e8,m4</t>
  </si>
  <si>
    <t>vl[uo]xseg4ei16.v,e8,m4</t>
  </si>
  <si>
    <t>vl[uo]xseg4ei8.v,e8,m8</t>
  </si>
  <si>
    <t>## Unit Stride Load Segment 5</t>
  </si>
  <si>
    <t xml:space="preserve">vlseg5e8[ff].v,e8,mf4 </t>
  </si>
  <si>
    <t xml:space="preserve">vlseg5e16[ff].v,e8,mf4 </t>
  </si>
  <si>
    <t xml:space="preserve">vlseg5e32[ff].v,e8,mf4 </t>
  </si>
  <si>
    <t xml:space="preserve">vlseg5e8[ff].v,e8,mf2 </t>
  </si>
  <si>
    <t xml:space="preserve">vlseg5e16[ff].v,e8,mf2 </t>
  </si>
  <si>
    <t xml:space="preserve">vlseg5e8[ff].v,e8,m1 </t>
  </si>
  <si>
    <t>## Constant Stride Load Segment 5</t>
  </si>
  <si>
    <t xml:space="preserve">vlsseg5e8.v,e8,mf4 </t>
  </si>
  <si>
    <t xml:space="preserve">vlsseg5e16.v,e8,mf4 </t>
  </si>
  <si>
    <t xml:space="preserve">vlsseg5e32.v,e8,mf4 </t>
  </si>
  <si>
    <t xml:space="preserve">vlsseg5e8.v,e8,mf2 </t>
  </si>
  <si>
    <t xml:space="preserve">vlsseg5e16.v,e8,mf2 </t>
  </si>
  <si>
    <t xml:space="preserve">vlsseg5e8.v,e8,m1 </t>
  </si>
  <si>
    <t>## Indexed Stride Load Segment 5</t>
  </si>
  <si>
    <t xml:space="preserve">vl[uo]xseg5ei8.v,e8,mf4 </t>
  </si>
  <si>
    <t xml:space="preserve">vl[uo]xseg5ei16.v,e8,mf4 </t>
  </si>
  <si>
    <t xml:space="preserve">vl[uo]xseg5ei32.v,e8,mf4 </t>
  </si>
  <si>
    <t xml:space="preserve">vl[uo]xseg5ei8.v,e8,mf2 </t>
  </si>
  <si>
    <t xml:space="preserve">vl[uo]xseg5ei16.v,e8,mf2 </t>
  </si>
  <si>
    <t xml:space="preserve">vl[uo]xseg5ei8.v,e8,m1 </t>
  </si>
  <si>
    <t xml:space="preserve">vl[uo]xseg5ei16.v,e8,m1 </t>
  </si>
  <si>
    <t xml:space="preserve">vl[uo]xseg5ei32.v,e8,m1 </t>
  </si>
  <si>
    <t xml:space="preserve">vl[uo]xseg5ei8.v,e8,m2 </t>
  </si>
  <si>
    <t xml:space="preserve">vl[uo]xseg5ei16.v,e8,m2 </t>
  </si>
  <si>
    <t xml:space="preserve">vl[uo]xseg5ei32.v,e8,m2 </t>
  </si>
  <si>
    <t xml:space="preserve">vl[uo]xseg5ei8.v,e8,m4 </t>
  </si>
  <si>
    <t xml:space="preserve">vl[uo]xseg5ei16.v,e8,m4 </t>
  </si>
  <si>
    <t>vl[uo]xseg5ei8.v,e8,m8</t>
  </si>
  <si>
    <t>## Unit Stride Load Segment 6</t>
  </si>
  <si>
    <t xml:space="preserve">vlseg6e8[ff].v,e8,mf4 </t>
  </si>
  <si>
    <t xml:space="preserve">vlseg6e16[ff].v,e8,mf4 </t>
  </si>
  <si>
    <t xml:space="preserve">vlseg6e32[ff].v,e8,mf4 </t>
  </si>
  <si>
    <t xml:space="preserve">vlseg6e8[ff].v,e8,mf2 </t>
  </si>
  <si>
    <t xml:space="preserve">vlseg6e16[ff].v,e8,mf2 </t>
  </si>
  <si>
    <t xml:space="preserve">vlseg6e8[ff].v,e8,m1 </t>
  </si>
  <si>
    <t>## Constant Stride Load Segment 6</t>
  </si>
  <si>
    <t xml:space="preserve">vlsseg6e8.v,e8,mf4 </t>
  </si>
  <si>
    <t xml:space="preserve">vlsseg6e16.v,e8,mf4 </t>
  </si>
  <si>
    <t xml:space="preserve">vlsseg6e32.v,e8,mf4 </t>
  </si>
  <si>
    <t xml:space="preserve">vlsseg6e8.v,e8,mf2 </t>
  </si>
  <si>
    <t xml:space="preserve">vlsseg6e16.v,e8,mf2 </t>
  </si>
  <si>
    <t xml:space="preserve">vlsseg6e8.v,e8,m1 </t>
  </si>
  <si>
    <t>## Indexed Stride Load Segment 6</t>
  </si>
  <si>
    <t xml:space="preserve">vl[uo]xseg6ei8.v,e8,mf4 </t>
  </si>
  <si>
    <t xml:space="preserve">vl[uo]xseg6ei16.v,e8,mf4 </t>
  </si>
  <si>
    <t xml:space="preserve">vl[uo]xseg6ei32.v,e8,mf4 </t>
  </si>
  <si>
    <t xml:space="preserve">vl[uo]xseg6ei8.v,e8,mf2 </t>
  </si>
  <si>
    <t xml:space="preserve">vl[uo]xseg6ei16.v,e8,mf2 </t>
  </si>
  <si>
    <t xml:space="preserve">vl[uo]xseg6ei8.v,e8,m1 </t>
  </si>
  <si>
    <t xml:space="preserve">vl[uo]xseg6ei16.v,e8,m1 </t>
  </si>
  <si>
    <t xml:space="preserve">vl[uo]xseg6ei32.v,e8,m1 </t>
  </si>
  <si>
    <t xml:space="preserve">vl[uo]xseg6ei8.v,e8,m2 </t>
  </si>
  <si>
    <t xml:space="preserve">vl[uo]xseg6ei16.v,e8,m2 </t>
  </si>
  <si>
    <t xml:space="preserve">vl[uo]xseg6ei32.v,e8,m2 </t>
  </si>
  <si>
    <t xml:space="preserve">vl[uo]xseg6ei8.v,e8,m4 </t>
  </si>
  <si>
    <t xml:space="preserve">vl[uo]xseg6ei16.v,e8,m4 </t>
  </si>
  <si>
    <t>vl[uo]xseg6ei8.v,e8,m8</t>
  </si>
  <si>
    <t>## Unit Stride Load Segment 7</t>
  </si>
  <si>
    <t xml:space="preserve">vlseg7e8[ff].v,e8,mf4 </t>
  </si>
  <si>
    <t xml:space="preserve">vlseg7e16[ff].v,e8,mf4 </t>
  </si>
  <si>
    <t xml:space="preserve">vlseg7e32[ff].v,e8,mf4 </t>
  </si>
  <si>
    <t xml:space="preserve">vlseg7e8[ff].v,e8,mf2 </t>
  </si>
  <si>
    <t xml:space="preserve">vlseg7e16[ff].v,e8,mf2 </t>
  </si>
  <si>
    <t xml:space="preserve">vlseg7e8[ff].v,e8,m1 </t>
  </si>
  <si>
    <t>## Constant Stride Load Segment 7</t>
  </si>
  <si>
    <t xml:space="preserve">vlsseg7e8.v,e8,mf4 </t>
  </si>
  <si>
    <t xml:space="preserve">vlsseg7e16.v,e8,mf4 </t>
  </si>
  <si>
    <t xml:space="preserve">vlsseg7e32.v,e8,mf4 </t>
  </si>
  <si>
    <t xml:space="preserve">vlsseg7e8.v,e8,mf2 </t>
  </si>
  <si>
    <t xml:space="preserve">vlsseg7e16.v,e8,mf2 </t>
  </si>
  <si>
    <t xml:space="preserve">vlsseg7e8.v,e8,m1 </t>
  </si>
  <si>
    <t>## Indexed Stride Load Segment 7</t>
  </si>
  <si>
    <t xml:space="preserve">vl[uo]xseg7ei8.v,e8,mf4 </t>
  </si>
  <si>
    <t xml:space="preserve">vl[uo]xseg7ei16.v,e8,mf4 </t>
  </si>
  <si>
    <t xml:space="preserve">vl[uo]xseg7ei32.v,e8,mf4 </t>
  </si>
  <si>
    <t xml:space="preserve">vl[uo]xseg7ei8.v,e8,mf2 </t>
  </si>
  <si>
    <t xml:space="preserve">vl[uo]xseg7ei16.v,e8,mf2 </t>
  </si>
  <si>
    <t xml:space="preserve">vl[uo]xseg7ei8.v,e8,m1 </t>
  </si>
  <si>
    <t xml:space="preserve">vl[uo]xseg7ei16.v,e8,m1 </t>
  </si>
  <si>
    <t xml:space="preserve">vl[uo]xseg7ei32.v,e8,m1 </t>
  </si>
  <si>
    <t xml:space="preserve">vl[uo]xseg7ei8.v,e8,m2 </t>
  </si>
  <si>
    <t xml:space="preserve">vl[uo]xseg7ei16.v,e8,m2 </t>
  </si>
  <si>
    <t xml:space="preserve">vl[uo]xseg7ei32.v,e8,m2 </t>
  </si>
  <si>
    <t xml:space="preserve">vl[uo]xseg7ei8.v,e8,m4 </t>
  </si>
  <si>
    <t xml:space="preserve">vl[uo]xseg7ei16.v,e8,m4 </t>
  </si>
  <si>
    <t>vl[uo]xseg7ei8.v,e8,m8</t>
  </si>
  <si>
    <t>## Unit Stride Load Segment 8</t>
  </si>
  <si>
    <t xml:space="preserve">vlseg8e8[ff].v,e8,mf4 </t>
  </si>
  <si>
    <t xml:space="preserve">vlseg8e16[ff].v,e8,mf4 </t>
  </si>
  <si>
    <t xml:space="preserve">vlseg8e32[ff].v,e8,mf4 </t>
  </si>
  <si>
    <t xml:space="preserve">vlseg8e8[ff].v,e8,mf2 </t>
  </si>
  <si>
    <t xml:space="preserve">vlseg8e16[ff].v,e8,mf2 </t>
  </si>
  <si>
    <t xml:space="preserve">vlseg8e8[ff].v,e8,m1 </t>
  </si>
  <si>
    <t>vl8re8.v,e8</t>
  </si>
  <si>
    <t>vl8re16.v,e8</t>
  </si>
  <si>
    <t>vl8re32.v,e8</t>
  </si>
  <si>
    <t>## Constant Stride Load Segment 8</t>
  </si>
  <si>
    <t xml:space="preserve">vlsseg8e8.v,e8,mf4 </t>
  </si>
  <si>
    <t xml:space="preserve">vlsseg8e16.v,e8,mf4 </t>
  </si>
  <si>
    <t xml:space="preserve">vlsseg8e32.v,e8,mf4 </t>
  </si>
  <si>
    <t xml:space="preserve">vlsseg8e8.v,e8,mf2 </t>
  </si>
  <si>
    <t xml:space="preserve">vlsseg8e16.v,e8,mf2 </t>
  </si>
  <si>
    <t xml:space="preserve">vlsseg8e8.v,e8,m1 </t>
  </si>
  <si>
    <t>## Indexed Stride Load Segment 8</t>
  </si>
  <si>
    <t xml:space="preserve">vl[uo]xseg8ei8.v,e8,mf4 </t>
  </si>
  <si>
    <t xml:space="preserve">vl[uo]xseg8ei16.v,e8,mf4 </t>
  </si>
  <si>
    <t xml:space="preserve">vl[uo]xseg8ei32.v,e8,mf4 </t>
  </si>
  <si>
    <t xml:space="preserve">vl[uo]xseg8ei8.v,e8,mf2 </t>
  </si>
  <si>
    <t xml:space="preserve">vl[uo]xseg8ei16.v,e8,mf2 </t>
  </si>
  <si>
    <t xml:space="preserve">vl[uo]xseg8ei8.v,e8,m1 </t>
  </si>
  <si>
    <t xml:space="preserve">vl[uo]xseg8ei16.v,e8,m1 </t>
  </si>
  <si>
    <t xml:space="preserve">vl[uo]xseg8ei32.v,e8,m1 </t>
  </si>
  <si>
    <t xml:space="preserve">vl[uo]xseg8ei8.v,e8,m2 </t>
  </si>
  <si>
    <t xml:space="preserve">vl[uo]xseg8ei16.v,e8,m2 </t>
  </si>
  <si>
    <t xml:space="preserve">vl[uo]xseg8ei32.v,e8,m2 </t>
  </si>
  <si>
    <t xml:space="preserve">vl[uo]xseg8ei8.v,e8,m4 </t>
  </si>
  <si>
    <t xml:space="preserve">vl[uo]xseg8ei16.v,e8,m4 </t>
  </si>
  <si>
    <t>vl[uo]xseg8ei8.v,e8,m8</t>
  </si>
  <si>
    <t>## Unit Stride Store</t>
  </si>
  <si>
    <t xml:space="preserve">vse8[ff].v,e8,mf4 </t>
  </si>
  <si>
    <t xml:space="preserve">vse16[ff].v,e8,mf4 </t>
  </si>
  <si>
    <t xml:space="preserve">vse32[ff].v,e8,mf4 </t>
  </si>
  <si>
    <t xml:space="preserve">vse8[ff].v,e8,mf2 </t>
  </si>
  <si>
    <t xml:space="preserve">vse16[ff].v,e8,mf2 </t>
  </si>
  <si>
    <t xml:space="preserve">vse32[ff].v,e8,mf2 </t>
  </si>
  <si>
    <t xml:space="preserve">vse8[ff].v,e8,m1 </t>
  </si>
  <si>
    <t xml:space="preserve">vse16[ff].v,e8,m1 </t>
  </si>
  <si>
    <t xml:space="preserve">vse32[ff].v,e8,m1 </t>
  </si>
  <si>
    <t xml:space="preserve">vse8[ff].v,e8,m2 </t>
  </si>
  <si>
    <t xml:space="preserve">vse16[ff].v,e8,m2 </t>
  </si>
  <si>
    <t xml:space="preserve">vse32[ff].v,e8,m2 </t>
  </si>
  <si>
    <t xml:space="preserve">vse8[ff].v,e8,m4 </t>
  </si>
  <si>
    <t xml:space="preserve">vse16[ff].v,e8,m4 </t>
  </si>
  <si>
    <t xml:space="preserve">vse8[ff].v,e8,m8 </t>
  </si>
  <si>
    <t>## Unit Stride - Masked Store</t>
  </si>
  <si>
    <t>vse1.v,e8</t>
  </si>
  <si>
    <t>## Unit Stride - Whole Register Store</t>
  </si>
  <si>
    <t>vs1r.v,e8</t>
  </si>
  <si>
    <t>## Constant Stride Store</t>
  </si>
  <si>
    <t xml:space="preserve">vsse8.v,e8,mf4 </t>
  </si>
  <si>
    <t xml:space="preserve">vsse16.v,e8,mf4 </t>
  </si>
  <si>
    <t xml:space="preserve">vsse32.v,e8,mf4 </t>
  </si>
  <si>
    <t xml:space="preserve">vsse8.v,e8,mf2 </t>
  </si>
  <si>
    <t xml:space="preserve">vsse16.v,e8,mf2 </t>
  </si>
  <si>
    <t xml:space="preserve">vsse32.v,e8,mf2 </t>
  </si>
  <si>
    <t xml:space="preserve">vsse8.v,e8,m1 </t>
  </si>
  <si>
    <t xml:space="preserve">vsse16.v,e8,m1 </t>
  </si>
  <si>
    <t xml:space="preserve">vsse32.v,e8,m1 </t>
  </si>
  <si>
    <t xml:space="preserve">vsse8.v,e8,m2 </t>
  </si>
  <si>
    <t xml:space="preserve">vsse16.v,e8,m2 </t>
  </si>
  <si>
    <t xml:space="preserve">vsse32.v,e8,m2 </t>
  </si>
  <si>
    <t xml:space="preserve">vsse8.v,e8,m4 </t>
  </si>
  <si>
    <t xml:space="preserve">vsse16.v,e8,m4 </t>
  </si>
  <si>
    <t xml:space="preserve">vsse8.v,e8,m8 </t>
  </si>
  <si>
    <t>## Indexed Stride Store</t>
  </si>
  <si>
    <t xml:space="preserve">vs[uo]xei8.v,e8,mf4 </t>
  </si>
  <si>
    <t xml:space="preserve">vs[uo]xei16.v,e8,mf4 </t>
  </si>
  <si>
    <t xml:space="preserve">vs[uo]xei32.v,e8,mf4 </t>
  </si>
  <si>
    <t xml:space="preserve">vs[uo]xei8.v,e8,mf2 </t>
  </si>
  <si>
    <t xml:space="preserve">vs[uo]xei16.v,e8,mf2 </t>
  </si>
  <si>
    <t xml:space="preserve">vs[uo]xei32.v,e8,mf2 </t>
  </si>
  <si>
    <t xml:space="preserve">vs[uo]xei8.v,e8,m1 </t>
  </si>
  <si>
    <t xml:space="preserve">vs[uo]xei16.v,e8,m1 </t>
  </si>
  <si>
    <t xml:space="preserve">vs[uo]xei32.v,e8,m1 </t>
  </si>
  <si>
    <t xml:space="preserve">vs[uo]xei8.v,e8,m2 </t>
  </si>
  <si>
    <t xml:space="preserve">vs[uo]xei16.v,e8,m2 </t>
  </si>
  <si>
    <t xml:space="preserve">vs[uo]xei32.v,e8,m2 </t>
  </si>
  <si>
    <t xml:space="preserve">vs[uo]xei8.v,e8,m4 </t>
  </si>
  <si>
    <t xml:space="preserve">vs[uo]xei16.v,e8,m4 </t>
  </si>
  <si>
    <t xml:space="preserve">vs[uo]xei8.v,e8,m8 </t>
  </si>
  <si>
    <t>## Unit Stride Store Segment 2</t>
  </si>
  <si>
    <t xml:space="preserve">vsseg2e8[ff].v,e8,mf4 </t>
  </si>
  <si>
    <t xml:space="preserve">vsseg2e16[ff].v,e8,mf4 </t>
  </si>
  <si>
    <t xml:space="preserve">vsseg2e32[ff].v,e8,mf4 </t>
  </si>
  <si>
    <t xml:space="preserve">vsseg2e8[ff].v,e8,mf2 </t>
  </si>
  <si>
    <t xml:space="preserve">vsseg2e16[ff].v,e8,mf2 </t>
  </si>
  <si>
    <t xml:space="preserve">vsseg2e32[ff].v,e8,mf2 </t>
  </si>
  <si>
    <t xml:space="preserve">vsseg2e8[ff].v,e8,m1 </t>
  </si>
  <si>
    <t xml:space="preserve">vsseg2e16[ff].v,e8,m1 </t>
  </si>
  <si>
    <t xml:space="preserve">vsseg2e32[ff].v,e8,m1 </t>
  </si>
  <si>
    <t xml:space="preserve">vsseg2e8[ff].v,e8,m2 </t>
  </si>
  <si>
    <t xml:space="preserve">vsseg2e16[ff].v,e8,m2 </t>
  </si>
  <si>
    <t xml:space="preserve">vsseg2e8[ff].v,e8,m4 </t>
  </si>
  <si>
    <t>## Unit Stride Store - Whole Register</t>
  </si>
  <si>
    <t>vs2r.v,e8</t>
  </si>
  <si>
    <t>## Constant Stride Store Segment 2</t>
  </si>
  <si>
    <t xml:space="preserve">vssseg2e8.v,e8,mf4 </t>
  </si>
  <si>
    <t xml:space="preserve">vssseg2e16.v,e8,mf4 </t>
  </si>
  <si>
    <t xml:space="preserve">vssseg2e32.v,e8,mf4 </t>
  </si>
  <si>
    <t xml:space="preserve">vssseg2e8.v,e8,mf2 </t>
  </si>
  <si>
    <t xml:space="preserve">vssseg2e16.v,e8,mf2 </t>
  </si>
  <si>
    <t xml:space="preserve">vssseg2e32.v,e8,mf2 </t>
  </si>
  <si>
    <t xml:space="preserve">vssseg2e8.v,e8,m1 </t>
  </si>
  <si>
    <t xml:space="preserve">vssseg2e16.v,e8,m1 </t>
  </si>
  <si>
    <t xml:space="preserve">vssseg2e32.v,e8,m1 </t>
  </si>
  <si>
    <t xml:space="preserve">vssseg2e8.v,e8,m2 </t>
  </si>
  <si>
    <t xml:space="preserve">vssseg2e16.v,e8,m2 </t>
  </si>
  <si>
    <t xml:space="preserve">vssseg2e8.v,e8,m4 </t>
  </si>
  <si>
    <t>## Indexed Stride Store Segment 2</t>
  </si>
  <si>
    <t xml:space="preserve">vs[uo]xseg2ei8.v,e8,mf4 </t>
  </si>
  <si>
    <t xml:space="preserve">vs[uo]xseg2ei16.v,e8,mf4 </t>
  </si>
  <si>
    <t xml:space="preserve">vs[uo]xseg2ei32.v,e8,mf4 </t>
  </si>
  <si>
    <t xml:space="preserve">vs[uo]xseg2ei8.v,e8,mf2 </t>
  </si>
  <si>
    <t xml:space="preserve">vs[uo]xseg2ei16.v,e8,mf2 </t>
  </si>
  <si>
    <t xml:space="preserve">vs[uo]xseg2ei32.v,e8,mf2 </t>
  </si>
  <si>
    <t xml:space="preserve">vs[uo]xseg2ei8.v,e8,m1 </t>
  </si>
  <si>
    <t xml:space="preserve">vs[uo]xseg2ei16.v,e8,m1 </t>
  </si>
  <si>
    <t xml:space="preserve">vs[uo]xseg2ei32.v,e8,m1 </t>
  </si>
  <si>
    <t xml:space="preserve">vs[uo]xseg2ei8.v,e8,m2 </t>
  </si>
  <si>
    <t xml:space="preserve">vs[uo]xseg2ei16.v,e8,m2 </t>
  </si>
  <si>
    <t xml:space="preserve">vs[uo]xseg2ei32.v,e8,m2 </t>
  </si>
  <si>
    <t xml:space="preserve">vs[uo]xseg2ei8.v,e8,m4 </t>
  </si>
  <si>
    <t xml:space="preserve">vs[uo]xseg2ei16.v,e8,m4 </t>
  </si>
  <si>
    <t xml:space="preserve">vs[uo]xseg2ei8.v,e8,m8 </t>
  </si>
  <si>
    <t>## Unit Stride Store Segment 3</t>
  </si>
  <si>
    <t xml:space="preserve">vsseg3e8[ff].v,e8,mf4 </t>
  </si>
  <si>
    <t xml:space="preserve">vsseg3e16[ff].v,e8,mf4 </t>
  </si>
  <si>
    <t xml:space="preserve">vsseg3e32[ff].v,e8,mf4 </t>
  </si>
  <si>
    <t xml:space="preserve">vsseg3e8[ff].v,e8,mf2 </t>
  </si>
  <si>
    <t xml:space="preserve">vsseg3e16[ff].v,e8,mf2 </t>
  </si>
  <si>
    <t xml:space="preserve">vsseg3e32[ff].v,e8,mf2 </t>
  </si>
  <si>
    <t xml:space="preserve">vsseg3e8[ff].v,e8,m1 </t>
  </si>
  <si>
    <t xml:space="preserve">vsseg3e16[ff].v,e8,m1 </t>
  </si>
  <si>
    <t xml:space="preserve">vsseg3e8[ff].v,e8,m2 </t>
  </si>
  <si>
    <t>## Constant Stride Store Segment 3</t>
  </si>
  <si>
    <t xml:space="preserve">vssseg3e8.v,e8,mf4 </t>
  </si>
  <si>
    <t xml:space="preserve">vssseg3e16.v,e8,mf4 </t>
  </si>
  <si>
    <t xml:space="preserve">vssseg3e32.v,e8,mf4 </t>
  </si>
  <si>
    <t xml:space="preserve">vssseg3e8.v,e8,mf2 </t>
  </si>
  <si>
    <t xml:space="preserve">vssseg3e16.v,e8,mf2 </t>
  </si>
  <si>
    <t xml:space="preserve">vssseg3e32.v,e8,mf2 </t>
  </si>
  <si>
    <t xml:space="preserve">vssseg3e8.v,e8,m1 </t>
  </si>
  <si>
    <t xml:space="preserve">vssseg3e16.v,e8,m1 </t>
  </si>
  <si>
    <t xml:space="preserve">vssseg3e8.v,e8,m2 </t>
  </si>
  <si>
    <t>## Indexed Stride Store Segment 3</t>
  </si>
  <si>
    <t xml:space="preserve">vs[uo]xseg3ei8.v,e8,mf4 </t>
  </si>
  <si>
    <t xml:space="preserve">vs[uo]xseg3ei16.v,e8,mf4 </t>
  </si>
  <si>
    <t xml:space="preserve">vs[uo]xseg3ei32.v,e8,mf4 </t>
  </si>
  <si>
    <t xml:space="preserve">vs[uo]xseg3ei8.v,e8,mf2 </t>
  </si>
  <si>
    <t xml:space="preserve">vs[uo]xseg3ei16.v,e8,mf2 </t>
  </si>
  <si>
    <t xml:space="preserve">vs[uo]xseg3ei32.v,e8,mf2 </t>
  </si>
  <si>
    <t xml:space="preserve">vs[uo]xseg3ei8.v,e8,m1 </t>
  </si>
  <si>
    <t xml:space="preserve">vs[uo]xseg3ei16.v,e8,m1 </t>
  </si>
  <si>
    <t xml:space="preserve">vs[uo]xseg3ei8.v,e8,m2 </t>
  </si>
  <si>
    <t xml:space="preserve">vs[uo]xseg3ei32.v,e8,m1 </t>
  </si>
  <si>
    <t xml:space="preserve">vs[uo]xseg3ei16.v,e8,m2 </t>
  </si>
  <si>
    <t xml:space="preserve">vs[uo]xseg3ei32.v,e8,m2 </t>
  </si>
  <si>
    <t>vs[uo]xseg3ei8.v,e8,m4</t>
  </si>
  <si>
    <t>vs[uo]xseg3ei16.v,e8,m4</t>
  </si>
  <si>
    <t>## Unit Stride Store Segment 4</t>
  </si>
  <si>
    <t xml:space="preserve">vsseg4e8[ff].v,e8,mf4 </t>
  </si>
  <si>
    <t xml:space="preserve">vsseg4e16[ff].v,e8,mf4 </t>
  </si>
  <si>
    <t xml:space="preserve">vsseg4e32[ff].v,e8,mf4 </t>
  </si>
  <si>
    <t xml:space="preserve">vsseg4e8[ff].v,e8,mf2 </t>
  </si>
  <si>
    <t xml:space="preserve">vsseg4e16[ff].v,e8,mf2 </t>
  </si>
  <si>
    <t xml:space="preserve">vsseg4e32[ff].v,e8,mf2 </t>
  </si>
  <si>
    <t xml:space="preserve">vsseg4e8[ff].v,e8,m1 </t>
  </si>
  <si>
    <t xml:space="preserve">vsseg4e16[ff].v,e8,m1 </t>
  </si>
  <si>
    <t xml:space="preserve">vsseg4e8[ff].v,e8,m2 </t>
  </si>
  <si>
    <t>## Constant Stride Store Segment 4</t>
  </si>
  <si>
    <t xml:space="preserve">vssseg4e8.v,e8,mf4 </t>
  </si>
  <si>
    <t xml:space="preserve">vssseg4e16.v,e8,mf4 </t>
  </si>
  <si>
    <t xml:space="preserve">vssseg4e32.v,e8,mf4 </t>
  </si>
  <si>
    <t xml:space="preserve">vssseg4e8.v,e8,mf2 </t>
  </si>
  <si>
    <t xml:space="preserve">vssseg4e16.v,e8,mf2 </t>
  </si>
  <si>
    <t xml:space="preserve">vssseg4e32.v,e8,mf2 </t>
  </si>
  <si>
    <t xml:space="preserve">vssseg4e8.v,e8,m1 </t>
  </si>
  <si>
    <t xml:space="preserve">vssseg4e16.v,e8,m1 </t>
  </si>
  <si>
    <t xml:space="preserve">vssseg4e8.v,e8,m2 </t>
  </si>
  <si>
    <t>vs4r.v,e8</t>
  </si>
  <si>
    <t>## Indexed Stride Store Segment 4</t>
  </si>
  <si>
    <t xml:space="preserve">vs[uo]xseg4ei8.v,e8,mf4 </t>
  </si>
  <si>
    <t xml:space="preserve">vs[uo]xseg4ei16.v,e8,mf4 </t>
  </si>
  <si>
    <t xml:space="preserve">vs[uo]xseg4ei32.v,e8,mf4 </t>
  </si>
  <si>
    <t xml:space="preserve">vs[uo]xseg4ei8.v,e8,mf2 </t>
  </si>
  <si>
    <t xml:space="preserve">vs[uo]xseg4ei16.v,e8,mf2 </t>
  </si>
  <si>
    <t xml:space="preserve">vs[uo]xseg4ei32.v,e8,mf2 </t>
  </si>
  <si>
    <t xml:space="preserve">vs[uo]xseg4ei8.v,e8,m1 </t>
  </si>
  <si>
    <t xml:space="preserve">vs[uo]xseg4ei16.v,e8,m1 </t>
  </si>
  <si>
    <t xml:space="preserve">vs[uo]xseg4ei32.v,e8,m1 </t>
  </si>
  <si>
    <t xml:space="preserve">vs[uo]xseg4ei8.v,e8,m2 </t>
  </si>
  <si>
    <t xml:space="preserve">vs[uo]xseg4ei16.v,e8,m2 </t>
  </si>
  <si>
    <t xml:space="preserve">vs[uo]xseg4ei32.v,e8,m2 </t>
  </si>
  <si>
    <t>vs[uo]xseg4ei8.v,e8,m4</t>
  </si>
  <si>
    <t>vs[uo]xseg4ei16.v,e8,m4</t>
  </si>
  <si>
    <t>vs[uo]xseg4ei8.v,e8,m8</t>
  </si>
  <si>
    <t>## Unit Stride Store Segment 5</t>
  </si>
  <si>
    <t xml:space="preserve">vsseg5e8[ff].v,e8,mf4 </t>
  </si>
  <si>
    <t xml:space="preserve">vsseg5e16[ff].v,e8,mf4 </t>
  </si>
  <si>
    <t xml:space="preserve">vsseg5e32[ff].v,e8,mf4 </t>
  </si>
  <si>
    <t xml:space="preserve">vsseg5e8[ff].v,e8,mf2 </t>
  </si>
  <si>
    <t xml:space="preserve">vsseg5e16[ff].v,e8,mf2 </t>
  </si>
  <si>
    <t xml:space="preserve">vsseg5e8[ff].v,e8,m1 </t>
  </si>
  <si>
    <t>## Constant Stride Store Segment 5</t>
  </si>
  <si>
    <t xml:space="preserve">vssseg5e8.v,e8,mf4 </t>
  </si>
  <si>
    <t xml:space="preserve">vssseg5e16.v,e8,mf4 </t>
  </si>
  <si>
    <t xml:space="preserve">vssseg5e32.v,e8,mf4 </t>
  </si>
  <si>
    <t xml:space="preserve">vssseg5e8.v,e8,mf2 </t>
  </si>
  <si>
    <t xml:space="preserve">vssseg5e16.v,e8,mf2 </t>
  </si>
  <si>
    <t xml:space="preserve">vssseg5e8.v,e8,m1 </t>
  </si>
  <si>
    <t>## Indexed Stride Store Segment 5</t>
  </si>
  <si>
    <t xml:space="preserve">vs[uo]xseg5ei8.v,e8,mf4 </t>
  </si>
  <si>
    <t xml:space="preserve">vs[uo]xseg5ei16.v,e8,mf4 </t>
  </si>
  <si>
    <t xml:space="preserve">vs[uo]xseg5ei32.v,e8,mf4 </t>
  </si>
  <si>
    <t xml:space="preserve">vs[uo]xseg5ei8.v,e8,mf2 </t>
  </si>
  <si>
    <t xml:space="preserve">vs[uo]xseg5ei16.v,e8,mf2 </t>
  </si>
  <si>
    <t xml:space="preserve">vs[uo]xseg5ei8.v,e8,m1 </t>
  </si>
  <si>
    <t xml:space="preserve">vs[uo]xseg5ei16.v,e8,m1 </t>
  </si>
  <si>
    <t xml:space="preserve">vs[uo]xseg5ei32.v,e8,m1 </t>
  </si>
  <si>
    <t xml:space="preserve">vs[uo]xseg5ei8.v,e8,m2 </t>
  </si>
  <si>
    <t xml:space="preserve">vs[uo]xseg5ei16.v,e8,m2 </t>
  </si>
  <si>
    <t xml:space="preserve">vs[uo]xseg5ei32.v,e8,m2 </t>
  </si>
  <si>
    <t xml:space="preserve">vs[uo]xseg5ei8.v,e8,m4 </t>
  </si>
  <si>
    <t xml:space="preserve">vs[uo]xseg5ei16.v,e8,m4 </t>
  </si>
  <si>
    <t>vs[uo]xseg5ei8.v,e8,m8</t>
  </si>
  <si>
    <t>## Unit Stride Store Segment 6</t>
  </si>
  <si>
    <t xml:space="preserve">vsseg6e8[ff].v,e8,mf4 </t>
  </si>
  <si>
    <t xml:space="preserve">vsseg6e16[ff].v,e8,mf4 </t>
  </si>
  <si>
    <t xml:space="preserve">vsseg6e32[ff].v,e8,mf4 </t>
  </si>
  <si>
    <t xml:space="preserve">vsseg6e8[ff].v,e8,mf2 </t>
  </si>
  <si>
    <t xml:space="preserve">vsseg6e16[ff].v,e8,mf2 </t>
  </si>
  <si>
    <t xml:space="preserve">vsseg6e8[ff].v,e8,m1 </t>
  </si>
  <si>
    <t>## Constant Stride Store Segment 6</t>
  </si>
  <si>
    <t xml:space="preserve">vssseg6e8.v,e8,mf4 </t>
  </si>
  <si>
    <t xml:space="preserve">vssseg6e16.v,e8,mf4 </t>
  </si>
  <si>
    <t xml:space="preserve">vssseg6e32.v,e8,mf4 </t>
  </si>
  <si>
    <t xml:space="preserve">vssseg6e8.v,e8,mf2 </t>
  </si>
  <si>
    <t xml:space="preserve">vssseg6e16.v,e8,mf2 </t>
  </si>
  <si>
    <t xml:space="preserve">vssseg6e8.v,e8,m1 </t>
  </si>
  <si>
    <t>## Indexed Stride Store Segment 6</t>
  </si>
  <si>
    <t xml:space="preserve">vs[uo]xseg6ei8.v,e8,mf4 </t>
  </si>
  <si>
    <t xml:space="preserve">vs[uo]xseg6ei16.v,e8,mf4 </t>
  </si>
  <si>
    <t xml:space="preserve">vs[uo]xseg6ei32.v,e8,mf4 </t>
  </si>
  <si>
    <t xml:space="preserve">vs[uo]xseg6ei8.v,e8,mf2 </t>
  </si>
  <si>
    <t xml:space="preserve">vs[uo]xseg6ei16.v,e8,mf2 </t>
  </si>
  <si>
    <t xml:space="preserve">vs[uo]xseg6ei8.v,e8,m1 </t>
  </si>
  <si>
    <t xml:space="preserve">vs[uo]xseg6ei16.v,e8,m1 </t>
  </si>
  <si>
    <t xml:space="preserve">vs[uo]xseg6ei32.v,e8,m1 </t>
  </si>
  <si>
    <t xml:space="preserve">vs[uo]xseg6ei8.v,e8,m2 </t>
  </si>
  <si>
    <t xml:space="preserve">vs[uo]xseg6ei16.v,e8,m2 </t>
  </si>
  <si>
    <t xml:space="preserve">vs[uo]xseg6ei32.v,e8,m2 </t>
  </si>
  <si>
    <t xml:space="preserve">vs[uo]xseg6ei8.v,e8,m4 </t>
  </si>
  <si>
    <t xml:space="preserve">vs[uo]xseg6ei16.v,e8,m4 </t>
  </si>
  <si>
    <t>vs[uo]xseg6ei8.v,e8,m8</t>
  </si>
  <si>
    <t>## Unit Stride Store Segment 7</t>
  </si>
  <si>
    <t xml:space="preserve">vsseg7e8[ff].v,e8,mf4 </t>
  </si>
  <si>
    <t xml:space="preserve">vsseg7e16[ff].v,e8,mf4 </t>
  </si>
  <si>
    <t xml:space="preserve">vsseg7e32[ff].v,e8,mf4 </t>
  </si>
  <si>
    <t xml:space="preserve">vsseg7e8[ff].v,e8,mf2 </t>
  </si>
  <si>
    <t xml:space="preserve">vsseg7e16[ff].v,e8,mf2 </t>
  </si>
  <si>
    <t xml:space="preserve">vsseg7e8[ff].v,e8,m1 </t>
  </si>
  <si>
    <t>## Constant Stride Store Segment 7</t>
  </si>
  <si>
    <t xml:space="preserve">vssseg7e8.v,e8,mf4 </t>
  </si>
  <si>
    <t xml:space="preserve">vssseg7e16.v,e8,mf4 </t>
  </si>
  <si>
    <t xml:space="preserve">vssseg7e32.v,e8,mf4 </t>
  </si>
  <si>
    <t xml:space="preserve">vssseg7e8.v,e8,mf2 </t>
  </si>
  <si>
    <t xml:space="preserve">vssseg7e16.v,e8,mf2 </t>
  </si>
  <si>
    <t xml:space="preserve">vssseg7e8.v,e8,m1 </t>
  </si>
  <si>
    <t>## Indexed Stride Store Segment 7</t>
  </si>
  <si>
    <t xml:space="preserve">vs[uo]xseg7ei8.v,e8,mf4 </t>
  </si>
  <si>
    <t xml:space="preserve">vs[uo]xseg7ei16.v,e8,mf4 </t>
  </si>
  <si>
    <t xml:space="preserve">vs[uo]xseg7ei32.v,e8,mf4 </t>
  </si>
  <si>
    <t xml:space="preserve">vs[uo]xseg7ei8.v,e8,mf2 </t>
  </si>
  <si>
    <t xml:space="preserve">vs[uo]xseg7ei16.v,e8,mf2 </t>
  </si>
  <si>
    <t xml:space="preserve">vs[uo]xseg7ei8.v,e8,m1 </t>
  </si>
  <si>
    <t xml:space="preserve">vs[uo]xseg7ei16.v,e8,m1 </t>
  </si>
  <si>
    <t xml:space="preserve">vs[uo]xseg7ei32.v,e8,m1 </t>
  </si>
  <si>
    <t xml:space="preserve">vs[uo]xseg7ei8.v,e8,m2 </t>
  </si>
  <si>
    <t xml:space="preserve">vs[uo]xseg7ei16.v,e8,m2 </t>
  </si>
  <si>
    <t xml:space="preserve">vs[uo]xseg7ei32.v,e8,m2 </t>
  </si>
  <si>
    <t xml:space="preserve">vs[uo]xseg7ei8.v,e8,m4 </t>
  </si>
  <si>
    <t xml:space="preserve">vs[uo]xseg7ei16.v,e8,m4 </t>
  </si>
  <si>
    <t>vs[uo]xseg7ei8.v,e8,m8</t>
  </si>
  <si>
    <t>## Unit Stride Store Segment 8</t>
  </si>
  <si>
    <t xml:space="preserve">vsseg8e8[ff].v,e8,mf4 </t>
  </si>
  <si>
    <t xml:space="preserve">vsseg8e16[ff].v,e8,mf4 </t>
  </si>
  <si>
    <t xml:space="preserve">vsseg8e32[ff].v,e8,mf4 </t>
  </si>
  <si>
    <t xml:space="preserve">vsseg8e8[ff].v,e8,mf2 </t>
  </si>
  <si>
    <t xml:space="preserve">vsseg8e16[ff].v,e8,mf2 </t>
  </si>
  <si>
    <t xml:space="preserve">vsseg8e8[ff].v,e8,m1 </t>
  </si>
  <si>
    <t>vs8r.v,e8</t>
  </si>
  <si>
    <t>## Constant Stride Store Segment 8</t>
  </si>
  <si>
    <t xml:space="preserve">vssseg8e8.v,e8,mf4 </t>
  </si>
  <si>
    <t xml:space="preserve">vssseg8e16.v,e8,mf4 </t>
  </si>
  <si>
    <t xml:space="preserve">vssseg8e32.v,e8,mf4 </t>
  </si>
  <si>
    <t xml:space="preserve">vssseg8e8.v,e8,mf2 </t>
  </si>
  <si>
    <t xml:space="preserve">vssseg8e16.v,e8,mf2 </t>
  </si>
  <si>
    <t xml:space="preserve">vssseg8e8.v,e8,m1 </t>
  </si>
  <si>
    <t>## Indexed Stride Store Segment 8</t>
  </si>
  <si>
    <t xml:space="preserve">vs[uo]xseg8ei8.v,e8,mf4 </t>
  </si>
  <si>
    <t xml:space="preserve">vs[uo]xseg8ei16.v,e8,mf4 </t>
  </si>
  <si>
    <t xml:space="preserve">vs[uo]xseg8ei32.v,e8,mf4 </t>
  </si>
  <si>
    <t xml:space="preserve">vs[uo]xseg8ei8.v,e8,mf2 </t>
  </si>
  <si>
    <t xml:space="preserve">vs[uo]xseg8ei16.v,e8,mf2 </t>
  </si>
  <si>
    <t xml:space="preserve">vs[uo]xseg8ei8.v,e8,m1 </t>
  </si>
  <si>
    <t xml:space="preserve">vs[uo]xseg8ei16.v,e8,m1 </t>
  </si>
  <si>
    <t xml:space="preserve">vs[uo]xseg8ei32.v,e8,m1 </t>
  </si>
  <si>
    <t xml:space="preserve">vs[uo]xseg8ei8.v,e8,m2 </t>
  </si>
  <si>
    <t xml:space="preserve">vs[uo]xseg8ei16.v,e8,m2 </t>
  </si>
  <si>
    <t xml:space="preserve">vs[uo]xseg8ei32.v,e8,m2 </t>
  </si>
  <si>
    <t xml:space="preserve">vs[uo]xseg8ei8.v,e8,m4 </t>
  </si>
  <si>
    <t xml:space="preserve">vs[uo]xseg8ei16.v,e8,m4 </t>
  </si>
  <si>
    <t>vs[uo]xseg8ei8.v,e8,m8</t>
  </si>
  <si>
    <t>## SEW = 16</t>
  </si>
  <si>
    <t xml:space="preserve">vle16[ff].v,e16,mf4 </t>
  </si>
  <si>
    <t xml:space="preserve">vle32[ff].v,e16,mf4 </t>
  </si>
  <si>
    <t xml:space="preserve">vle8[ff].v,e16,mf2 </t>
  </si>
  <si>
    <t xml:space="preserve">vle16[ff].v,e16,mf2 </t>
  </si>
  <si>
    <t xml:space="preserve">vle32[ff].v,e16,mf2 </t>
  </si>
  <si>
    <t xml:space="preserve">vle8[ff].v,e16,m1 </t>
  </si>
  <si>
    <t xml:space="preserve">vle16[ff].v,e16,m1 </t>
  </si>
  <si>
    <t xml:space="preserve">vle32[ff].v,e16,m1 </t>
  </si>
  <si>
    <t xml:space="preserve">vle8[ff].v,e16,m2 </t>
  </si>
  <si>
    <t xml:space="preserve">vle16[ff].v,e16,m2 </t>
  </si>
  <si>
    <t xml:space="preserve">vle32[ff].v,e16,m2 </t>
  </si>
  <si>
    <t xml:space="preserve">vle8[ff].v,e16,m4 </t>
  </si>
  <si>
    <t xml:space="preserve">vle16[ff].v,e16,m4 </t>
  </si>
  <si>
    <t>vle32[ff].v,e16,m4</t>
  </si>
  <si>
    <t xml:space="preserve">vle8[ff].v,e16,m8 </t>
  </si>
  <si>
    <t xml:space="preserve">vle16[ff].v,e16,m8 </t>
  </si>
  <si>
    <t>vle1.v,e16</t>
  </si>
  <si>
    <t>vl1re8.v,e16</t>
  </si>
  <si>
    <t>vl1re16.v,e16</t>
  </si>
  <si>
    <t>vl1re32.v,e16</t>
  </si>
  <si>
    <t xml:space="preserve">vlse16.v,e16,mf4 </t>
  </si>
  <si>
    <t xml:space="preserve">vlse32.v,e16,mf4 </t>
  </si>
  <si>
    <t xml:space="preserve">vlse8.v,e16,mf2 </t>
  </si>
  <si>
    <t xml:space="preserve">vlse16.v,e16,mf2 </t>
  </si>
  <si>
    <t xml:space="preserve">vlse32.v,e16,mf2 </t>
  </si>
  <si>
    <t xml:space="preserve">vlse8.v,e16,m1 </t>
  </si>
  <si>
    <t xml:space="preserve">vlse16.v,e16,m1 </t>
  </si>
  <si>
    <t xml:space="preserve">vlse32.v,e16,m1 </t>
  </si>
  <si>
    <t xml:space="preserve">vlse8.v,e16,m2 </t>
  </si>
  <si>
    <t xml:space="preserve">vlse16.v,e16,m2 </t>
  </si>
  <si>
    <t xml:space="preserve">vlse32.v,e16,m2 </t>
  </si>
  <si>
    <t xml:space="preserve">vlse8.v,e16,m4 </t>
  </si>
  <si>
    <t xml:space="preserve">vlse16.v,e16,m4 </t>
  </si>
  <si>
    <t xml:space="preserve">vlse32.v,e16,m4 </t>
  </si>
  <si>
    <t xml:space="preserve">vlse8.v,e16,m8 </t>
  </si>
  <si>
    <t xml:space="preserve">vlse16.v,e16,m8 </t>
  </si>
  <si>
    <t xml:space="preserve">vl[uo]xei16.v,e16,mf4 </t>
  </si>
  <si>
    <t xml:space="preserve">vl[uo]xei32.v,e16,mf4 </t>
  </si>
  <si>
    <t xml:space="preserve">vl[uo]xei8.v,e16,mf2 </t>
  </si>
  <si>
    <t xml:space="preserve">vl[uo]xei16.v,e16,mf2 </t>
  </si>
  <si>
    <t xml:space="preserve">vl[uo]xei32.v,e16,mf2 </t>
  </si>
  <si>
    <t xml:space="preserve">vl[uo]xei8.v,e16,m1 </t>
  </si>
  <si>
    <t xml:space="preserve">vl[uo]xei16.v,e16,m1 </t>
  </si>
  <si>
    <t xml:space="preserve">vl[uo]xei32.v,e16,m1 </t>
  </si>
  <si>
    <t xml:space="preserve">vl[uo]xei8.v,e16,m2 </t>
  </si>
  <si>
    <t xml:space="preserve">vl[uo]xei16.v,e16,m2 </t>
  </si>
  <si>
    <t xml:space="preserve">vl[uo]xei32.v,e16,m2 </t>
  </si>
  <si>
    <t xml:space="preserve">vl[uo]xei8.v,e16,m4 </t>
  </si>
  <si>
    <t xml:space="preserve">vl[uo]xei16.v,e16,m4 </t>
  </si>
  <si>
    <t xml:space="preserve">vl[uo]xei32.v,e16,m4 </t>
  </si>
  <si>
    <t xml:space="preserve">vl[uo]xei8.v,e16,m8 </t>
  </si>
  <si>
    <t xml:space="preserve">vl[uo]xei16.v,e16,m8 </t>
  </si>
  <si>
    <t xml:space="preserve">vl[uo]xei32.v,e16,m8 </t>
  </si>
  <si>
    <t xml:space="preserve">vlseg2e16[ff].v,e16,mf4 </t>
  </si>
  <si>
    <t xml:space="preserve">vlseg2e32[ff].v,e16,mf4 </t>
  </si>
  <si>
    <t xml:space="preserve">vlseg2e8[ff].v,e16,mf2 </t>
  </si>
  <si>
    <t xml:space="preserve">vlseg2e16[ff].v,e16,mf2 </t>
  </si>
  <si>
    <t xml:space="preserve">vlseg2e32[ff].v,e16,mf2 </t>
  </si>
  <si>
    <t xml:space="preserve">vlseg2e8[ff].v,e16,m1 </t>
  </si>
  <si>
    <t xml:space="preserve">vlseg2e16[ff].v,e16,m1 </t>
  </si>
  <si>
    <t xml:space="preserve">vlseg2e32[ff].v,e16,m1 </t>
  </si>
  <si>
    <t xml:space="preserve">vlseg2e8[ff].v,e16,m2 </t>
  </si>
  <si>
    <t xml:space="preserve">vlseg2e16[ff].v,e16,m2 </t>
  </si>
  <si>
    <t xml:space="preserve">vlseg2e32[ff].v,e16,m2 </t>
  </si>
  <si>
    <t xml:space="preserve">vlseg2e8[ff].v,e16,m4 </t>
  </si>
  <si>
    <t xml:space="preserve">vlseg2e16[ff].v,e16,m4 </t>
  </si>
  <si>
    <t>vl2re8.v,e16</t>
  </si>
  <si>
    <t>vl2re16.v,e16</t>
  </si>
  <si>
    <t>vl2re32.v,e16</t>
  </si>
  <si>
    <t xml:space="preserve">vlsseg2e16.v,e16,mf4 </t>
  </si>
  <si>
    <t xml:space="preserve">vlsseg2e32.v,e16,mf4 </t>
  </si>
  <si>
    <t xml:space="preserve">vlsseg2e8.v,e16,mf2 </t>
  </si>
  <si>
    <t xml:space="preserve">vlsseg2e16.v,e16,mf2 </t>
  </si>
  <si>
    <t xml:space="preserve">vlsseg2e32.v,e16,mf2 </t>
  </si>
  <si>
    <t xml:space="preserve">vlsseg2e8.v,e16,m1 </t>
  </si>
  <si>
    <t xml:space="preserve">vlsseg2e16.v,e16,m1 </t>
  </si>
  <si>
    <t xml:space="preserve">vlsseg2e32.v,e16,m1 </t>
  </si>
  <si>
    <t xml:space="preserve">vlsseg2e8.v,e16,m2 </t>
  </si>
  <si>
    <t xml:space="preserve">vlsseg2e16.v,e16,m2 </t>
  </si>
  <si>
    <t xml:space="preserve">vlsseg2e32.v,e16,m2 </t>
  </si>
  <si>
    <t xml:space="preserve">vlsseg2e8.v,e16,m4 </t>
  </si>
  <si>
    <t xml:space="preserve">vlsseg2e16.v,e16,m4 </t>
  </si>
  <si>
    <t xml:space="preserve">vl[uo]xseg2ei16.v,e16,mf4 </t>
  </si>
  <si>
    <t xml:space="preserve">vl[uo]xseg2ei32.v,e16,mf4 </t>
  </si>
  <si>
    <t xml:space="preserve">vl[uo]xseg2ei8.v,e16,mf2 </t>
  </si>
  <si>
    <t xml:space="preserve">vl[uo]xseg2ei16.v,e16,mf2 </t>
  </si>
  <si>
    <t xml:space="preserve">vl[uo]xseg2ei32.v,e16,mf2 </t>
  </si>
  <si>
    <t xml:space="preserve">vl[uo]xseg2ei8.v,e16,m1 </t>
  </si>
  <si>
    <t xml:space="preserve">vl[uo]xseg2ei16.v,e16,m1 </t>
  </si>
  <si>
    <t xml:space="preserve">vl[uo]xseg2ei32.v,e16,m1 </t>
  </si>
  <si>
    <t xml:space="preserve">vl[uo]xseg2ei8.v,e16,m2 </t>
  </si>
  <si>
    <t xml:space="preserve">vl[uo]xseg2ei16.v,e16,m2 </t>
  </si>
  <si>
    <t xml:space="preserve">vl[uo]xseg2ei32.v,e16,m2 </t>
  </si>
  <si>
    <t xml:space="preserve">vl[uo]xseg2ei8.v,e16,m4 </t>
  </si>
  <si>
    <t xml:space="preserve">vl[uo]xseg2ei16.v,e16,m4 </t>
  </si>
  <si>
    <t xml:space="preserve">vl[uo]xseg2ei32.v,e16,m4 </t>
  </si>
  <si>
    <t xml:space="preserve">vl[uo]xseg2ei8.v,e16,m8 </t>
  </si>
  <si>
    <t xml:space="preserve">vl[uo]xseg2ei16.v,e16,m8 </t>
  </si>
  <si>
    <t xml:space="preserve">vlseg3e16[ff].v,e16,mf4 </t>
  </si>
  <si>
    <t xml:space="preserve">vlseg3e32[ff].v,e16,mf4 </t>
  </si>
  <si>
    <t xml:space="preserve">vlseg3e8[ff].v,e16,mf2 </t>
  </si>
  <si>
    <t xml:space="preserve">vlseg3e16[ff].v,e16,mf2 </t>
  </si>
  <si>
    <t xml:space="preserve">vlseg3e32[ff].v,e16,mf2 </t>
  </si>
  <si>
    <t xml:space="preserve">vlseg3e8[ff].v,e16,m1 </t>
  </si>
  <si>
    <t xml:space="preserve">vlseg3e16[ff].v,e16,m1 </t>
  </si>
  <si>
    <t xml:space="preserve">vlseg3e32[ff].v,e16,m1 </t>
  </si>
  <si>
    <t xml:space="preserve">vlseg3e8[ff].v,e16,m2 </t>
  </si>
  <si>
    <t xml:space="preserve">vlseg3e16[ff].v,e16,m2 </t>
  </si>
  <si>
    <t xml:space="preserve">vlsseg3e16.v,e16,mf4 </t>
  </si>
  <si>
    <t xml:space="preserve">vlsseg3e32.v,e16,mf4 </t>
  </si>
  <si>
    <t xml:space="preserve">vlsseg3e8.v,e16,mf2 </t>
  </si>
  <si>
    <t xml:space="preserve">vlsseg3e16.v,e16,mf2 </t>
  </si>
  <si>
    <t xml:space="preserve">vlsseg3e32.v,e16,mf2 </t>
  </si>
  <si>
    <t xml:space="preserve">vlsseg3e8.v,e16,m1 </t>
  </si>
  <si>
    <t xml:space="preserve">vlsseg3e16.v,e16,m1 </t>
  </si>
  <si>
    <t xml:space="preserve">vlsseg3e32.v,e16,m1 </t>
  </si>
  <si>
    <t xml:space="preserve">vlsseg3e8.v,e16,m2 </t>
  </si>
  <si>
    <t xml:space="preserve">vlsseg3e16.v,e16,m2 </t>
  </si>
  <si>
    <t xml:space="preserve">vl[uo]xseg3ei16.v,e16,mf4 </t>
  </si>
  <si>
    <t xml:space="preserve">vl[uo]xseg3ei32.v,e16,mf4 </t>
  </si>
  <si>
    <t xml:space="preserve">vl[uo]xseg3ei8.v,e16,mf2 </t>
  </si>
  <si>
    <t xml:space="preserve">vl[uo]xseg3ei16.v,e16,mf2 </t>
  </si>
  <si>
    <t xml:space="preserve">vl[uo]xseg3ei32.v,e16,mf2 </t>
  </si>
  <si>
    <t xml:space="preserve">vl[uo]xseg3ei8.v,e16,m1 </t>
  </si>
  <si>
    <t xml:space="preserve">vl[uo]xseg3ei16.v,e16,m1 </t>
  </si>
  <si>
    <t xml:space="preserve">vl[uo]xseg3ei32.v,e16,m1 </t>
  </si>
  <si>
    <t xml:space="preserve">vl[uo]xseg3ei8.v,e16,m2 </t>
  </si>
  <si>
    <t xml:space="preserve">vl[uo]xseg3ei16.v,e16,m2 </t>
  </si>
  <si>
    <t>vl[uo]xseg3ei32.v,e16,m2</t>
  </si>
  <si>
    <t xml:space="preserve">vl[uo]xseg3ei8.v,e16,m4 </t>
  </si>
  <si>
    <t xml:space="preserve">vl[uo]xseg3ei16.v,e16,m4 </t>
  </si>
  <si>
    <t xml:space="preserve">vl[uo]xseg3ei32.v,e16,m4 </t>
  </si>
  <si>
    <t xml:space="preserve">vl[uo]xseg3ei8.v,e16,m8 </t>
  </si>
  <si>
    <t xml:space="preserve">vl[uo]xseg3ei16.v,e16,m8 </t>
  </si>
  <si>
    <t xml:space="preserve">vlseg4e16[ff].v,e16,mf4 </t>
  </si>
  <si>
    <t xml:space="preserve">vlseg4e32[ff].v,e16,mf4 </t>
  </si>
  <si>
    <t xml:space="preserve">vlseg4e8[ff].v,e16,mf2 </t>
  </si>
  <si>
    <t xml:space="preserve">vlseg4e16[ff].v,e16,mf2 </t>
  </si>
  <si>
    <t xml:space="preserve">vlseg4e32[ff].v,e16,mf2 </t>
  </si>
  <si>
    <t xml:space="preserve">vlseg4e8[ff].v,e16,m1 </t>
  </si>
  <si>
    <t xml:space="preserve">vlseg4e16[ff].v,e16,m1 </t>
  </si>
  <si>
    <t xml:space="preserve">vlseg4e32[ff].v,e16,m1 </t>
  </si>
  <si>
    <t xml:space="preserve">vlseg4e8[ff].v,e16,m2 </t>
  </si>
  <si>
    <t xml:space="preserve">vlseg4e16[ff].v,e16,m2 </t>
  </si>
  <si>
    <t xml:space="preserve">vlsseg4e16.v,e16,mf4 </t>
  </si>
  <si>
    <t xml:space="preserve">vlsseg4e32.v,e16,mf4 </t>
  </si>
  <si>
    <t xml:space="preserve">vlsseg4e8.v,e16,mf2 </t>
  </si>
  <si>
    <t xml:space="preserve">vlsseg4e16.v,e16,mf2 </t>
  </si>
  <si>
    <t xml:space="preserve">vlsseg4e32.v,e16,mf2 </t>
  </si>
  <si>
    <t xml:space="preserve">vlsseg4e8.v,e16,m1 </t>
  </si>
  <si>
    <t xml:space="preserve">vlsseg4e16.v,e16,m1 </t>
  </si>
  <si>
    <t xml:space="preserve">vlsseg4e32.v,e16,m1 </t>
  </si>
  <si>
    <t xml:space="preserve">vlsseg4e8.v,e16,m2 </t>
  </si>
  <si>
    <t xml:space="preserve">vlsseg4e16.v,e16,m2 </t>
  </si>
  <si>
    <t>vl4re8.v,e16</t>
  </si>
  <si>
    <t>vl4re16.v,e16</t>
  </si>
  <si>
    <t>vl4re32.v,e16</t>
  </si>
  <si>
    <t xml:space="preserve">vl[uo]xseg4ei16.v,e16,mf4 </t>
  </si>
  <si>
    <t xml:space="preserve">vl[uo]xseg4ei32.v,e16,mf4 </t>
  </si>
  <si>
    <t xml:space="preserve">vl[uo]xseg4ei8.v,e16,mf2 </t>
  </si>
  <si>
    <t xml:space="preserve">vl[uo]xseg4ei16.v,e16,mf2 </t>
  </si>
  <si>
    <t xml:space="preserve">vl[uo]xseg4ei32.v,e16,mf2 </t>
  </si>
  <si>
    <t xml:space="preserve">vl[uo]xseg4ei8.v,e16,m1 </t>
  </si>
  <si>
    <t xml:space="preserve">vl[uo]xseg4ei16.v,e16,m1 </t>
  </si>
  <si>
    <t xml:space="preserve">vl[uo]xseg4ei32.v,e16,m1 </t>
  </si>
  <si>
    <t xml:space="preserve">vl[uo]xseg4ei8.v,e16,m2 </t>
  </si>
  <si>
    <t xml:space="preserve">vl[uo]xseg4ei16.v,e16,m2 </t>
  </si>
  <si>
    <t>vl[uo]xseg4ei32.v,e16,m2</t>
  </si>
  <si>
    <t xml:space="preserve">vl[uo]xseg4ei8.v,e16,m4 </t>
  </si>
  <si>
    <t xml:space="preserve">vl[uo]xseg4ei16.v,e16,m4 </t>
  </si>
  <si>
    <t xml:space="preserve">vl[uo]xseg4ei32.v,e16,m4 </t>
  </si>
  <si>
    <t xml:space="preserve">vl[uo]xseg4ei8.v,e16,m8 </t>
  </si>
  <si>
    <t xml:space="preserve">vl[uo]xseg4ei16.v,e16,m8 </t>
  </si>
  <si>
    <t xml:space="preserve">vlseg5e16[ff].v,e16,mf4 </t>
  </si>
  <si>
    <t xml:space="preserve">vlseg5e32[ff].v,e16,mf4 </t>
  </si>
  <si>
    <t xml:space="preserve">vlseg5e8[ff].v,e16,mf2 </t>
  </si>
  <si>
    <t xml:space="preserve">vlseg5e16[ff].v,e16,mf2 </t>
  </si>
  <si>
    <t xml:space="preserve">vlseg5e32[ff].v,e16,mf2 </t>
  </si>
  <si>
    <t xml:space="preserve">vlseg5e8[ff].v,e16,m1 </t>
  </si>
  <si>
    <t xml:space="preserve">vlseg5e16[ff].v,e16,m1 </t>
  </si>
  <si>
    <t xml:space="preserve">vlsseg5e16.v,e16,mf4 </t>
  </si>
  <si>
    <t xml:space="preserve">vlsseg5e32.v,e16,mf4 </t>
  </si>
  <si>
    <t xml:space="preserve">vlsseg5e8.v,e16,mf2 </t>
  </si>
  <si>
    <t xml:space="preserve">vlsseg5e16.v,e16,mf2 </t>
  </si>
  <si>
    <t xml:space="preserve">vlsseg5e32.v,e16,mf2 </t>
  </si>
  <si>
    <t xml:space="preserve">vlsseg5e8.v,e16,m1 </t>
  </si>
  <si>
    <t xml:space="preserve">vlsseg5e16.v,e16,m1 </t>
  </si>
  <si>
    <t xml:space="preserve">vl[uo]xseg5ei16.v,e16,mf4 </t>
  </si>
  <si>
    <t xml:space="preserve">vl[uo]xseg5ei32.v,e16,mf4 </t>
  </si>
  <si>
    <t xml:space="preserve">vl[uo]xseg5ei8.v,e16,mf2 </t>
  </si>
  <si>
    <t xml:space="preserve">vl[uo]xseg5ei16.v,e16,mf2 </t>
  </si>
  <si>
    <t xml:space="preserve">vl[uo]xseg5ei32.v,e16,mf2 </t>
  </si>
  <si>
    <t xml:space="preserve">vl[uo]xseg5ei8.v,e16,m1 </t>
  </si>
  <si>
    <t xml:space="preserve">vl[uo]xseg5ei16.v,e16,m1 </t>
  </si>
  <si>
    <t xml:space="preserve">vl[uo]xseg5ei32.v,e16,m1 </t>
  </si>
  <si>
    <t xml:space="preserve">vl[uo]xseg5ei8.v,e16,m2 </t>
  </si>
  <si>
    <t xml:space="preserve">vl[uo]xseg5ei16.v,e16,m2 </t>
  </si>
  <si>
    <t>vl[uo]xseg5ei32.v,e16,m2</t>
  </si>
  <si>
    <t xml:space="preserve">vl[uo]xseg5ei8.v,e16,m4 </t>
  </si>
  <si>
    <t xml:space="preserve">vl[uo]xseg5ei16.v,e16,m4 </t>
  </si>
  <si>
    <t xml:space="preserve">vl[uo]xseg5ei32.v,e16,m4 </t>
  </si>
  <si>
    <t xml:space="preserve">vl[uo]xseg5ei8.v,e16,m8 </t>
  </si>
  <si>
    <t xml:space="preserve">vl[uo]xseg5ei16.v,e16,m8 </t>
  </si>
  <si>
    <t xml:space="preserve">vlseg6e16[ff].v,e16,mf4 </t>
  </si>
  <si>
    <t xml:space="preserve">vlseg6e32[ff].v,e16,mf4 </t>
  </si>
  <si>
    <t xml:space="preserve">vlseg6e8[ff].v,e16,mf2 </t>
  </si>
  <si>
    <t xml:space="preserve">vlseg6e16[ff].v,e16,mf2 </t>
  </si>
  <si>
    <t xml:space="preserve">vlseg6e32[ff].v,e16,mf2 </t>
  </si>
  <si>
    <t xml:space="preserve">vlseg6e8[ff].v,e16,m1 </t>
  </si>
  <si>
    <t xml:space="preserve">vlseg6e16[ff].v,e16,m1 </t>
  </si>
  <si>
    <t xml:space="preserve">vlsseg6e16.v,e16,mf4 </t>
  </si>
  <si>
    <t xml:space="preserve">vlsseg6e32.v,e16,mf4 </t>
  </si>
  <si>
    <t xml:space="preserve">vlsseg6e8.v,e16,mf2 </t>
  </si>
  <si>
    <t xml:space="preserve">vlsseg6e16.v,e16,mf2 </t>
  </si>
  <si>
    <t xml:space="preserve">vlsseg6e32.v,e16,mf2 </t>
  </si>
  <si>
    <t xml:space="preserve">vlsseg6e8.v,e16,m1 </t>
  </si>
  <si>
    <t xml:space="preserve">vlsseg6e16.v,e16,m1 </t>
  </si>
  <si>
    <t xml:space="preserve">vl[uo]xseg6ei16.v,e16,mf4 </t>
  </si>
  <si>
    <t xml:space="preserve">vl[uo]xseg6ei32.v,e16,mf4 </t>
  </si>
  <si>
    <t xml:space="preserve">vl[uo]xseg6ei8.v,e16,mf2 </t>
  </si>
  <si>
    <t xml:space="preserve">vl[uo]xseg6ei16.v,e16,mf2 </t>
  </si>
  <si>
    <t xml:space="preserve">vl[uo]xseg6ei32.v,e16,mf2 </t>
  </si>
  <si>
    <t xml:space="preserve">vl[uo]xseg6ei8.v,e16,m1 </t>
  </si>
  <si>
    <t xml:space="preserve">vl[uo]xseg6ei16.v,e16,m1 </t>
  </si>
  <si>
    <t xml:space="preserve">vl[uo]xseg6ei32.v,e16,m1 </t>
  </si>
  <si>
    <t xml:space="preserve">vl[uo]xseg6ei8.v,e16,m2 </t>
  </si>
  <si>
    <t xml:space="preserve">vl[uo]xseg6ei16.v,e16,m2 </t>
  </si>
  <si>
    <t>vl[uo]xseg6ei32.v,e16,m2</t>
  </si>
  <si>
    <t xml:space="preserve">vl[uo]xseg6ei8.v,e16,m4 </t>
  </si>
  <si>
    <t xml:space="preserve">vl[uo]xseg6ei16.v,e16,m4 </t>
  </si>
  <si>
    <t xml:space="preserve">vl[uo]xseg6ei32.v,e16,m4 </t>
  </si>
  <si>
    <t xml:space="preserve">vl[uo]xseg6ei8.v,e16,m8 </t>
  </si>
  <si>
    <t xml:space="preserve">vl[uo]xseg6ei16.v,e16,m8 </t>
  </si>
  <si>
    <t xml:space="preserve">vlseg7e16[ff].v,e16,mf4 </t>
  </si>
  <si>
    <t xml:space="preserve">vlseg7e32[ff].v,e16,mf4 </t>
  </si>
  <si>
    <t xml:space="preserve">vlseg7e8[ff].v,e16,mf2 </t>
  </si>
  <si>
    <t xml:space="preserve">vlseg7e16[ff].v,e16,mf2 </t>
  </si>
  <si>
    <t xml:space="preserve">vlseg7e32[ff].v,e16,mf2 </t>
  </si>
  <si>
    <t xml:space="preserve">vlseg7e8[ff].v,e16,m1 </t>
  </si>
  <si>
    <t xml:space="preserve">vlseg7e16[ff].v,e16,m1 </t>
  </si>
  <si>
    <t xml:space="preserve">vlsseg7e16.v,e16,mf4 </t>
  </si>
  <si>
    <t xml:space="preserve">vlsseg7e32.v,e16,mf4 </t>
  </si>
  <si>
    <t xml:space="preserve">vlsseg7e8.v,e16,mf2 </t>
  </si>
  <si>
    <t xml:space="preserve">vlsseg7e16.v,e16,mf2 </t>
  </si>
  <si>
    <t xml:space="preserve">vlsseg7e32.v,e16,mf2 </t>
  </si>
  <si>
    <t xml:space="preserve">vlsseg7e8.v,e16,m1 </t>
  </si>
  <si>
    <t xml:space="preserve">vlsseg7e16.v,e16,m1 </t>
  </si>
  <si>
    <t xml:space="preserve">vl[uo]xseg7ei16.v,e16,mf4 </t>
  </si>
  <si>
    <t xml:space="preserve">vl[uo]xseg7ei32.v,e16,mf4 </t>
  </si>
  <si>
    <t xml:space="preserve">vl[uo]xseg7ei8.v,e16,mf2 </t>
  </si>
  <si>
    <t xml:space="preserve">vl[uo]xseg7ei16.v,e16,mf2 </t>
  </si>
  <si>
    <t xml:space="preserve">vl[uo]xseg7ei32.v,e16,mf2 </t>
  </si>
  <si>
    <t xml:space="preserve">vl[uo]xseg7ei8.v,e16,m1 </t>
  </si>
  <si>
    <t xml:space="preserve">vl[uo]xseg7ei16.v,e16,m1 </t>
  </si>
  <si>
    <t xml:space="preserve">vl[uo]xseg7ei32.v,e16,m1 </t>
  </si>
  <si>
    <t xml:space="preserve">vl[uo]xseg7ei8.v,e16,m2 </t>
  </si>
  <si>
    <t xml:space="preserve">vl[uo]xseg7ei16.v,e16,m2 </t>
  </si>
  <si>
    <t>vl[uo]xseg7ei32.v,e16,m2</t>
  </si>
  <si>
    <t xml:space="preserve">vl[uo]xseg7ei8.v,e16,m4 </t>
  </si>
  <si>
    <t xml:space="preserve">vl[uo]xseg7ei16.v,e16,m4 </t>
  </si>
  <si>
    <t xml:space="preserve">vl[uo]xseg7ei32.v,e16,m4 </t>
  </si>
  <si>
    <t xml:space="preserve">vl[uo]xseg7ei8.v,e16,m8 </t>
  </si>
  <si>
    <t xml:space="preserve">vl[uo]xseg7ei16.v,e16,m8 </t>
  </si>
  <si>
    <t xml:space="preserve">vlseg8e16[ff].v,e16,mf4 </t>
  </si>
  <si>
    <t xml:space="preserve">vlseg8e32[ff].v,e16,mf4 </t>
  </si>
  <si>
    <t xml:space="preserve">vlseg8e8[ff].v,e16,mf2 </t>
  </si>
  <si>
    <t xml:space="preserve">vlseg8e16[ff].v,e16,mf2 </t>
  </si>
  <si>
    <t xml:space="preserve">vlseg8e32[ff].v,e16,mf2 </t>
  </si>
  <si>
    <t xml:space="preserve">vlseg8e8[ff].v,e16,m1 </t>
  </si>
  <si>
    <t xml:space="preserve">vlseg8e16[ff].v,e16,m1 </t>
  </si>
  <si>
    <t>vl8re8.v,e16</t>
  </si>
  <si>
    <t>vl8re16.v,e16</t>
  </si>
  <si>
    <t>vl8re32.v,e16</t>
  </si>
  <si>
    <t xml:space="preserve">vlsseg8e16.v,e16,mf4 </t>
  </si>
  <si>
    <t xml:space="preserve">vlsseg8e32.v,e16,mf4 </t>
  </si>
  <si>
    <t xml:space="preserve">vlsseg8e8.v,e16,mf2 </t>
  </si>
  <si>
    <t xml:space="preserve">vlsseg8e16.v,e16,mf2 </t>
  </si>
  <si>
    <t xml:space="preserve">vlsseg8e32.v,e16,mf2 </t>
  </si>
  <si>
    <t xml:space="preserve">vlsseg8e8.v,e16,m1 </t>
  </si>
  <si>
    <t xml:space="preserve">vlsseg8e16.v,e16,m1 </t>
  </si>
  <si>
    <t xml:space="preserve">vl[uo]xseg8ei16.v,e16,mf4 </t>
  </si>
  <si>
    <t xml:space="preserve">vl[uo]xseg8ei32.v,e16,mf4 </t>
  </si>
  <si>
    <t xml:space="preserve">vl[uo]xseg8ei8.v,e16,mf2 </t>
  </si>
  <si>
    <t xml:space="preserve">vl[uo]xseg8ei16.v,e16,mf2 </t>
  </si>
  <si>
    <t xml:space="preserve">vl[uo]xseg8ei32.v,e16,mf2 </t>
  </si>
  <si>
    <t xml:space="preserve">vl[uo]xseg8ei8.v,e16,m1 </t>
  </si>
  <si>
    <t xml:space="preserve">vl[uo]xseg8ei16.v,e16,m1 </t>
  </si>
  <si>
    <t xml:space="preserve">vl[uo]xseg8ei32.v,e16,m1 </t>
  </si>
  <si>
    <t xml:space="preserve">vl[uo]xseg8ei8.v,e16,m2 </t>
  </si>
  <si>
    <t xml:space="preserve">vl[uo]xseg8ei16.v,e16,m2 </t>
  </si>
  <si>
    <t>vl[uo]xseg8ei32.v,e16,m2</t>
  </si>
  <si>
    <t xml:space="preserve">vl[uo]xseg8ei8.v,e16,m4 </t>
  </si>
  <si>
    <t xml:space="preserve">vl[uo]xseg8ei16.v,e16,m4 </t>
  </si>
  <si>
    <t xml:space="preserve">vl[uo]xseg8ei32.v,e16,m4 </t>
  </si>
  <si>
    <t xml:space="preserve">vl[uo]xseg8ei8.v,e16,m8 </t>
  </si>
  <si>
    <t xml:space="preserve">vl[uo]xseg8ei16.v,e16,m8 </t>
  </si>
  <si>
    <t xml:space="preserve">vse16[ff].v,e16,mf4 </t>
  </si>
  <si>
    <t xml:space="preserve">vse32[ff].v,e16,mf4 </t>
  </si>
  <si>
    <t xml:space="preserve">vse8[ff].v,e16,mf2 </t>
  </si>
  <si>
    <t xml:space="preserve">vse16[ff].v,e16,mf2 </t>
  </si>
  <si>
    <t xml:space="preserve">vse32[ff].v,e16,mf2 </t>
  </si>
  <si>
    <t xml:space="preserve">vse8[ff].v,e16,m1 </t>
  </si>
  <si>
    <t xml:space="preserve">vse16[ff].v,e16,m1 </t>
  </si>
  <si>
    <t xml:space="preserve">vse32[ff].v,e16,m1 </t>
  </si>
  <si>
    <t xml:space="preserve">vse8[ff].v,e16,m2 </t>
  </si>
  <si>
    <t xml:space="preserve">vse16[ff].v,e16,m2 </t>
  </si>
  <si>
    <t xml:space="preserve">vse32[ff].v,e16,m2 </t>
  </si>
  <si>
    <t xml:space="preserve">vse8[ff].v,e16,m4 </t>
  </si>
  <si>
    <t xml:space="preserve">vse16[ff].v,e16,m4 </t>
  </si>
  <si>
    <t xml:space="preserve">vse32[ff].v,e16,m4 </t>
  </si>
  <si>
    <t xml:space="preserve">vse8[ff].v,e16,m8 </t>
  </si>
  <si>
    <t xml:space="preserve">vse16[ff].v,e16,m8 </t>
  </si>
  <si>
    <t>vse1.v,e16</t>
  </si>
  <si>
    <t>vs1r.v,e16</t>
  </si>
  <si>
    <t xml:space="preserve">vsse16.v,e16,mf4 </t>
  </si>
  <si>
    <t xml:space="preserve">vsse32.v,e16,mf4 </t>
  </si>
  <si>
    <t xml:space="preserve">vsse8.v,e16,mf2 </t>
  </si>
  <si>
    <t xml:space="preserve">vsse16.v,e16,mf2 </t>
  </si>
  <si>
    <t xml:space="preserve">vsse32.v,e16,mf2 </t>
  </si>
  <si>
    <t xml:space="preserve">vsse8.v,e16,m1 </t>
  </si>
  <si>
    <t xml:space="preserve">vsse16.v,e16,m1 </t>
  </si>
  <si>
    <t xml:space="preserve">vsse32.v,e16,m1 </t>
  </si>
  <si>
    <t xml:space="preserve">vsse8.v,e16,m2 </t>
  </si>
  <si>
    <t xml:space="preserve">vsse16.v,e16,m2 </t>
  </si>
  <si>
    <t xml:space="preserve">vsse32.v,e16,m2 </t>
  </si>
  <si>
    <t xml:space="preserve">vsse8.v,e16,m4 </t>
  </si>
  <si>
    <t xml:space="preserve">vsse16.v,e16,m4 </t>
  </si>
  <si>
    <t xml:space="preserve">vsse32.v,e16,m4 </t>
  </si>
  <si>
    <t xml:space="preserve">vsse8.v,e16,m8 </t>
  </si>
  <si>
    <t xml:space="preserve">vsse16.v,e16,m8 </t>
  </si>
  <si>
    <t xml:space="preserve">vs[uo]xei16.v,e16,mf4 </t>
  </si>
  <si>
    <t xml:space="preserve">vs[uo]xei32.v,e16,mf4 </t>
  </si>
  <si>
    <t xml:space="preserve">vs[uo]xei8.v,e16,mf2 </t>
  </si>
  <si>
    <t xml:space="preserve">vs[uo]xei16.v,e16,mf2 </t>
  </si>
  <si>
    <t xml:space="preserve">vs[uo]xei32.v,e16,mf2 </t>
  </si>
  <si>
    <t xml:space="preserve">vs[uo]xei8.v,e16,m1 </t>
  </si>
  <si>
    <t xml:space="preserve">vs[uo]xei16.v,e16,m1 </t>
  </si>
  <si>
    <t xml:space="preserve">vs[uo]xei32.v,e16,m1 </t>
  </si>
  <si>
    <t xml:space="preserve">vs[uo]xei8.v,e16,m2 </t>
  </si>
  <si>
    <t xml:space="preserve">vs[uo]xei16.v,e16,m2 </t>
  </si>
  <si>
    <t xml:space="preserve">vs[uo]xei32.v,e16,m2 </t>
  </si>
  <si>
    <t xml:space="preserve">vs[uo]xei8.v,e16,m4 </t>
  </si>
  <si>
    <t xml:space="preserve">vs[uo]xei16.v,e16,m4 </t>
  </si>
  <si>
    <t xml:space="preserve">vs[uo]xei32.v,e16,m4 </t>
  </si>
  <si>
    <t xml:space="preserve">vs[uo]xei8.v,e16,m8 </t>
  </si>
  <si>
    <t xml:space="preserve">vs[uo]xei16.v,e16,m8 </t>
  </si>
  <si>
    <t xml:space="preserve">vs[uo]xei32.v,e16,m8 </t>
  </si>
  <si>
    <t xml:space="preserve">vsseg2e16[ff].v,e16,mf4 </t>
  </si>
  <si>
    <t xml:space="preserve">vsseg2e32[ff].v,e16,mf4 </t>
  </si>
  <si>
    <t xml:space="preserve">vsseg2e8[ff].v,e16,mf2 </t>
  </si>
  <si>
    <t xml:space="preserve">vsseg2e16[ff].v,e16,mf2 </t>
  </si>
  <si>
    <t xml:space="preserve">vsseg2e32[ff].v,e16,mf2 </t>
  </si>
  <si>
    <t xml:space="preserve">vsseg2e8[ff].v,e16,m1 </t>
  </si>
  <si>
    <t xml:space="preserve">vsseg2e16[ff].v,e16,m1 </t>
  </si>
  <si>
    <t xml:space="preserve">vsseg2e32[ff].v,e16,m1 </t>
  </si>
  <si>
    <t xml:space="preserve">vsseg2e8[ff].v,e16,m2 </t>
  </si>
  <si>
    <t xml:space="preserve">vsseg2e16[ff].v,e16,m2 </t>
  </si>
  <si>
    <t xml:space="preserve">vsseg2e32[ff].v,e16,m2 </t>
  </si>
  <si>
    <t xml:space="preserve">vsseg2e8[ff].v,e16,m4 </t>
  </si>
  <si>
    <t xml:space="preserve">vsseg2e16[ff].v,e16,m4 </t>
  </si>
  <si>
    <t>vs2r.v,e16</t>
  </si>
  <si>
    <t xml:space="preserve">vssseg2e16.v,e16,mf4 </t>
  </si>
  <si>
    <t xml:space="preserve">vssseg2e32.v,e16,mf4 </t>
  </si>
  <si>
    <t xml:space="preserve">vssseg2e8.v,e16,mf2 </t>
  </si>
  <si>
    <t xml:space="preserve">vssseg2e16.v,e16,mf2 </t>
  </si>
  <si>
    <t xml:space="preserve">vssseg2e32.v,e16,mf2 </t>
  </si>
  <si>
    <t xml:space="preserve">vssseg2e8.v,e16,m1 </t>
  </si>
  <si>
    <t xml:space="preserve">vssseg2e16.v,e16,m1 </t>
  </si>
  <si>
    <t xml:space="preserve">vssseg2e32.v,e16,m1 </t>
  </si>
  <si>
    <t xml:space="preserve">vssseg2e8.v,e16,m2 </t>
  </si>
  <si>
    <t xml:space="preserve">vssseg2e16.v,e16,m2 </t>
  </si>
  <si>
    <t xml:space="preserve">vssseg2e32.v,e16,m2 </t>
  </si>
  <si>
    <t xml:space="preserve">vssseg2e8.v,e16,m4 </t>
  </si>
  <si>
    <t xml:space="preserve">vssseg2e16.v,e16,m4 </t>
  </si>
  <si>
    <t xml:space="preserve">vs[uo]xseg2ei16.v,e16,mf4 </t>
  </si>
  <si>
    <t xml:space="preserve">vs[uo]xseg2ei32.v,e16,mf4 </t>
  </si>
  <si>
    <t xml:space="preserve">vs[uo]xseg2ei8.v,e16,mf2 </t>
  </si>
  <si>
    <t xml:space="preserve">vs[uo]xseg2ei16.v,e16,mf2 </t>
  </si>
  <si>
    <t xml:space="preserve">vs[uo]xseg2ei32.v,e16,mf2 </t>
  </si>
  <si>
    <t xml:space="preserve">vs[uo]xseg2ei8.v,e16,m1 </t>
  </si>
  <si>
    <t xml:space="preserve">vs[uo]xseg2ei16.v,e16,m1 </t>
  </si>
  <si>
    <t xml:space="preserve">vs[uo]xseg2ei32.v,e16,m1 </t>
  </si>
  <si>
    <t xml:space="preserve">vs[uo]xseg2ei8.v,e16,m2 </t>
  </si>
  <si>
    <t xml:space="preserve">vs[uo]xseg2ei16.v,e16,m2 </t>
  </si>
  <si>
    <t xml:space="preserve">vs[uo]xseg2ei32.v,e16,m2 </t>
  </si>
  <si>
    <t xml:space="preserve">vs[uo]xseg2ei8.v,e16,m4 </t>
  </si>
  <si>
    <t xml:space="preserve">vs[uo]xseg2ei16.v,e16,m4 </t>
  </si>
  <si>
    <t xml:space="preserve">vs[uo]xseg2ei32.v,e16,m4 </t>
  </si>
  <si>
    <t xml:space="preserve">vs[uo]xseg2ei8.v,e16,m8 </t>
  </si>
  <si>
    <t xml:space="preserve">vs[uo]xseg2ei16.v,e16,m8 </t>
  </si>
  <si>
    <t xml:space="preserve">vsseg3e16[ff].v,e16,mf4 </t>
  </si>
  <si>
    <t xml:space="preserve">vsseg3e32[ff].v,e16,mf4 </t>
  </si>
  <si>
    <t xml:space="preserve">vsseg3e8[ff].v,e16,mf2 </t>
  </si>
  <si>
    <t xml:space="preserve">vsseg3e16[ff].v,e16,mf2 </t>
  </si>
  <si>
    <t xml:space="preserve">vsseg3e32[ff].v,e16,mf2 </t>
  </si>
  <si>
    <t xml:space="preserve">vsseg3e8[ff].v,e16,m1 </t>
  </si>
  <si>
    <t xml:space="preserve">vsseg3e16[ff].v,e16,m1 </t>
  </si>
  <si>
    <t xml:space="preserve">vsseg3e32[ff].v,e16,m1 </t>
  </si>
  <si>
    <t xml:space="preserve">vsseg3e8[ff].v,e16,m2 </t>
  </si>
  <si>
    <t xml:space="preserve">vsseg3e16[ff].v,e16,m2 </t>
  </si>
  <si>
    <t xml:space="preserve">vssseg3e16.v,e16,mf4 </t>
  </si>
  <si>
    <t xml:space="preserve">vssseg3e32.v,e16,mf4 </t>
  </si>
  <si>
    <t xml:space="preserve">vssseg3e8.v,e16,mf2 </t>
  </si>
  <si>
    <t xml:space="preserve">vssseg3e16.v,e16,mf2 </t>
  </si>
  <si>
    <t xml:space="preserve">vssseg3e32.v,e16,mf2 </t>
  </si>
  <si>
    <t xml:space="preserve">vssseg3e8.v,e16,m1 </t>
  </si>
  <si>
    <t xml:space="preserve">vssseg3e16.v,e16,m1 </t>
  </si>
  <si>
    <t xml:space="preserve">vssseg3e32.v,e16,m1 </t>
  </si>
  <si>
    <t xml:space="preserve">vssseg3e8.v,e16,m2 </t>
  </si>
  <si>
    <t xml:space="preserve">vssseg3e16.v,e16,m2 </t>
  </si>
  <si>
    <t xml:space="preserve">vs[uo]xseg3ei16.v,e16,mf4 </t>
  </si>
  <si>
    <t xml:space="preserve">vs[uo]xseg3ei32.v,e16,mf4 </t>
  </si>
  <si>
    <t xml:space="preserve">vs[uo]xseg3ei8.v,e16,mf2 </t>
  </si>
  <si>
    <t xml:space="preserve">vs[uo]xseg3ei16.v,e16,mf2 </t>
  </si>
  <si>
    <t xml:space="preserve">vs[uo]xseg3ei32.v,e16,mf2 </t>
  </si>
  <si>
    <t xml:space="preserve">vs[uo]xseg3ei8.v,e16,m1 </t>
  </si>
  <si>
    <t xml:space="preserve">vs[uo]xseg3ei16.v,e16,m1 </t>
  </si>
  <si>
    <t xml:space="preserve">vs[uo]xseg3ei32.v,e16,m1 </t>
  </si>
  <si>
    <t xml:space="preserve">vs[uo]xseg3ei8.v,e16,m2 </t>
  </si>
  <si>
    <t xml:space="preserve">vs[uo]xseg3ei16.v,e16,m2 </t>
  </si>
  <si>
    <t xml:space="preserve">vs[uo]xseg3ei32.v,e16,m2 </t>
  </si>
  <si>
    <t xml:space="preserve">vs[uo]xseg3ei8.v,e16,m4 </t>
  </si>
  <si>
    <t xml:space="preserve">vs[uo]xseg3ei16.v,e16,m4 </t>
  </si>
  <si>
    <t xml:space="preserve">vs[uo]xseg3ei32.v,e16,m4 </t>
  </si>
  <si>
    <t xml:space="preserve">vs[uo]xseg3ei8.v,e16,m8 </t>
  </si>
  <si>
    <t xml:space="preserve">vs[uo]xseg3ei16.v,e16,m8 </t>
  </si>
  <si>
    <t xml:space="preserve">vsseg4e16[ff].v,e16,mf4 </t>
  </si>
  <si>
    <t xml:space="preserve">vsseg4e32[ff].v,e16,mf4 </t>
  </si>
  <si>
    <t xml:space="preserve">vsseg4e8[ff].v,e16,mf2 </t>
  </si>
  <si>
    <t xml:space="preserve">vsseg4e16[ff].v,e16,mf2 </t>
  </si>
  <si>
    <t xml:space="preserve">vsseg4e32[ff].v,e16,mf2 </t>
  </si>
  <si>
    <t xml:space="preserve">vsseg4e8[ff].v,e16,m1 </t>
  </si>
  <si>
    <t xml:space="preserve">vsseg4e16[ff].v,e16,m1 </t>
  </si>
  <si>
    <t xml:space="preserve">vsseg4e32[ff].v,e16,m1 </t>
  </si>
  <si>
    <t xml:space="preserve">vsseg4e8[ff].v,e16,m2 </t>
  </si>
  <si>
    <t xml:space="preserve">vsseg4e16[ff].v,e16,m2 </t>
  </si>
  <si>
    <t xml:space="preserve">vssseg4e16.v,e16,mf4 </t>
  </si>
  <si>
    <t xml:space="preserve">vssseg4e32.v,e16,mf4 </t>
  </si>
  <si>
    <t xml:space="preserve">vssseg4e8.v,e16,mf2 </t>
  </si>
  <si>
    <t xml:space="preserve">vssseg4e16.v,e16,mf2 </t>
  </si>
  <si>
    <t xml:space="preserve">vssseg4e32.v,e16,mf2 </t>
  </si>
  <si>
    <t xml:space="preserve">vssseg4e8.v,e16,m1 </t>
  </si>
  <si>
    <t xml:space="preserve">vssseg4e16.v,e16,m1 </t>
  </si>
  <si>
    <t xml:space="preserve">vssseg4e32.v,e16,m1 </t>
  </si>
  <si>
    <t xml:space="preserve">vssseg4e8.v,e16,m2 </t>
  </si>
  <si>
    <t xml:space="preserve">vssseg4e16.v,e16,m2 </t>
  </si>
  <si>
    <t xml:space="preserve">vs[uo]xseg4ei16.v,e16,mf4 </t>
  </si>
  <si>
    <t xml:space="preserve">vs[uo]xseg4ei32.v,e16,mf4 </t>
  </si>
  <si>
    <t xml:space="preserve">vs[uo]xseg4ei8.v,e16,mf2 </t>
  </si>
  <si>
    <t xml:space="preserve">vs[uo]xseg4ei16.v,e16,mf2 </t>
  </si>
  <si>
    <t xml:space="preserve">vs[uo]xseg4ei32.v,e16,mf2 </t>
  </si>
  <si>
    <t xml:space="preserve">vs[uo]xseg4ei8.v,e16,m1 </t>
  </si>
  <si>
    <t xml:space="preserve">vs[uo]xseg4ei16.v,e16,m1 </t>
  </si>
  <si>
    <t xml:space="preserve">vs[uo]xseg4ei32.v,e16,m1 </t>
  </si>
  <si>
    <t xml:space="preserve">vs[uo]xseg4ei8.v,e16,m2 </t>
  </si>
  <si>
    <t xml:space="preserve">vs[uo]xseg4ei16.v,e16,m2 </t>
  </si>
  <si>
    <t xml:space="preserve">vs[uo]xseg4ei32.v,e16,m2 </t>
  </si>
  <si>
    <t xml:space="preserve">vs[uo]xseg4ei8.v,e16,m4 </t>
  </si>
  <si>
    <t xml:space="preserve">vs[uo]xseg4ei16.v,e16,m4 </t>
  </si>
  <si>
    <t xml:space="preserve">vs[uo]xseg4ei32.v,e16,m4 </t>
  </si>
  <si>
    <t xml:space="preserve">vs[uo]xseg4ei8.v,e16,m8 </t>
  </si>
  <si>
    <t xml:space="preserve">vs[uo]xseg4ei16.v,e16,m8 </t>
  </si>
  <si>
    <t xml:space="preserve">vsseg5e16[ff].v,e16,mf4 </t>
  </si>
  <si>
    <t xml:space="preserve">vsseg5e32[ff].v,e16,mf4 </t>
  </si>
  <si>
    <t xml:space="preserve">vsseg5e8[ff].v,e16,mf2 </t>
  </si>
  <si>
    <t xml:space="preserve">vsseg5e16[ff].v,e16,mf2 </t>
  </si>
  <si>
    <t xml:space="preserve">vsseg5e32[ff].v,e16,mf2 </t>
  </si>
  <si>
    <t xml:space="preserve">vsseg5e8[ff].v,e16,m1 </t>
  </si>
  <si>
    <t xml:space="preserve">vsseg5e16[ff].v,e16,m1 </t>
  </si>
  <si>
    <t xml:space="preserve">vssseg5e8.v,e16,mf4 </t>
  </si>
  <si>
    <t xml:space="preserve">vssseg5e16.v,e16,mf4 </t>
  </si>
  <si>
    <t xml:space="preserve">vssseg5e32.v,e16,mf4 </t>
  </si>
  <si>
    <t xml:space="preserve">vssseg5e8.v,e16,mf2 </t>
  </si>
  <si>
    <t xml:space="preserve">vssseg5e16.v,e16,mf2 </t>
  </si>
  <si>
    <t xml:space="preserve">vssseg5e32.v,e16,mf2 </t>
  </si>
  <si>
    <t xml:space="preserve">vssseg5e8.v,e16,m1 </t>
  </si>
  <si>
    <t xml:space="preserve">vssseg5e16.v,e16,m1 </t>
  </si>
  <si>
    <t xml:space="preserve">vs[uo]xseg5ei16.v,e16,mf4 </t>
  </si>
  <si>
    <t xml:space="preserve">vs[uo]xseg5ei32.v,e16,mf4 </t>
  </si>
  <si>
    <t xml:space="preserve">vs[uo]xseg5ei8.v,e16,mf2 </t>
  </si>
  <si>
    <t xml:space="preserve">vs[uo]xseg5ei16.v,e16,mf2 </t>
  </si>
  <si>
    <t xml:space="preserve">vs[uo]xseg5ei32.v,e16,mf2 </t>
  </si>
  <si>
    <t xml:space="preserve">vs[uo]xseg5ei8.v,e16,m1 </t>
  </si>
  <si>
    <t xml:space="preserve">vs[uo]xseg5ei16.v,e16,m1 </t>
  </si>
  <si>
    <t xml:space="preserve">vs[uo]xseg5ei32.v,e16,m2 </t>
  </si>
  <si>
    <t xml:space="preserve">vs[uo]xseg5ei8.v,e16,m4 </t>
  </si>
  <si>
    <t xml:space="preserve">vs[uo]xseg5ei16.v,e16,m4 </t>
  </si>
  <si>
    <t xml:space="preserve">vs[uo]xseg5ei32.v,e16,m4 </t>
  </si>
  <si>
    <t xml:space="preserve">vs[uo]xseg5ei8.v,e16,m8 </t>
  </si>
  <si>
    <t xml:space="preserve">vs[uo]xseg5ei16.v,e16,m8 </t>
  </si>
  <si>
    <t xml:space="preserve">vsseg6e16[ff].v,e16,mf4 </t>
  </si>
  <si>
    <t xml:space="preserve">vsseg6e32[ff].v,e16,mf4 </t>
  </si>
  <si>
    <t xml:space="preserve">vsseg6e8[ff].v,e16,mf2 </t>
  </si>
  <si>
    <t xml:space="preserve">vsseg6e16[ff].v,e16,mf2 </t>
  </si>
  <si>
    <t xml:space="preserve">vsseg6e32[ff].v,e16,mf2 </t>
  </si>
  <si>
    <t xml:space="preserve">vsseg6e8[ff].v,e16,m1 </t>
  </si>
  <si>
    <t xml:space="preserve">vsseg6e16[ff].v,e16,m1 </t>
  </si>
  <si>
    <t xml:space="preserve">vssseg6e16.v,e16,mf4 </t>
  </si>
  <si>
    <t xml:space="preserve">vssseg6e32.v,e16,mf4 </t>
  </si>
  <si>
    <t xml:space="preserve">vssseg6e8.v,e16,mf2 </t>
  </si>
  <si>
    <t xml:space="preserve">vssseg6e16.v,e16,mf2 </t>
  </si>
  <si>
    <t xml:space="preserve">vssseg6e32.v,e16,mf2 </t>
  </si>
  <si>
    <t xml:space="preserve">vssseg6e8.v,e16,m1 </t>
  </si>
  <si>
    <t xml:space="preserve">vssseg6e16.v,e16,m1 </t>
  </si>
  <si>
    <t xml:space="preserve">vs[uo]xseg6ei8.v,e16,mf4 </t>
  </si>
  <si>
    <t xml:space="preserve">vs[uo]xseg6ei16.v,e16,mf4 </t>
  </si>
  <si>
    <t xml:space="preserve">vs[uo]xseg6ei32.v,e16,mf4 </t>
  </si>
  <si>
    <t xml:space="preserve">vs[uo]xseg6ei8.v,e16,mf2 </t>
  </si>
  <si>
    <t xml:space="preserve">vs[uo]xseg6ei16.v,e16,mf2 </t>
  </si>
  <si>
    <t xml:space="preserve">vs[uo]xseg6ei32.v,e16,mf2 </t>
  </si>
  <si>
    <t xml:space="preserve">vs[uo]xseg6ei8.v,e16,m1 </t>
  </si>
  <si>
    <t xml:space="preserve">vs[uo]xseg6ei16.v,e16,m1 </t>
  </si>
  <si>
    <t xml:space="preserve">vs[uo]xseg6ei32.v,e16,m2 </t>
  </si>
  <si>
    <t xml:space="preserve">vs[uo]xseg6ei8.v,e16,m4 </t>
  </si>
  <si>
    <t xml:space="preserve">vs[uo]xseg6ei16.v,e16,m4 </t>
  </si>
  <si>
    <t xml:space="preserve">vs[uo]xseg6ei32.v,e16,m4 </t>
  </si>
  <si>
    <t xml:space="preserve">vs[uo]xseg6ei8.v,e16,m8 </t>
  </si>
  <si>
    <t xml:space="preserve">vs[uo]xseg6ei16.v,e16,m8 </t>
  </si>
  <si>
    <t xml:space="preserve">vsseg7e16[ff].v,e16,mf4 </t>
  </si>
  <si>
    <t xml:space="preserve">vsseg7e32[ff].v,e16,mf4 </t>
  </si>
  <si>
    <t xml:space="preserve">vsseg7e8[ff].v,e16,mf2 </t>
  </si>
  <si>
    <t xml:space="preserve">vsseg7e16[ff].v,e16,mf2 </t>
  </si>
  <si>
    <t xml:space="preserve">vsseg7e32[ff].v,e16,mf2 </t>
  </si>
  <si>
    <t xml:space="preserve">vsseg7e8[ff].v,e16,m1 </t>
  </si>
  <si>
    <t xml:space="preserve">vsseg7e16[ff].v,e16,m1 </t>
  </si>
  <si>
    <t xml:space="preserve">vssseg7e16.v,e16,mf4 </t>
  </si>
  <si>
    <t xml:space="preserve">vssseg7e32.v,e16,mf4 </t>
  </si>
  <si>
    <t xml:space="preserve">vssseg7e8.v,e16,mf2 </t>
  </si>
  <si>
    <t xml:space="preserve">vssseg7e16.v,e16,mf2 </t>
  </si>
  <si>
    <t xml:space="preserve">vssseg7e32.v,e16,mf2 </t>
  </si>
  <si>
    <t xml:space="preserve">vssseg7e8.v,e16,m1 </t>
  </si>
  <si>
    <t xml:space="preserve">vssseg7e16.v,e16,m1 </t>
  </si>
  <si>
    <t xml:space="preserve">vs[uo]xseg7ei16.v,e16,mf4 </t>
  </si>
  <si>
    <t xml:space="preserve">vs[uo]xseg7ei32.v,e16,mf4 </t>
  </si>
  <si>
    <t xml:space="preserve">vs[uo]xseg7ei8.v,e16,mf2 </t>
  </si>
  <si>
    <t xml:space="preserve">vs[uo]xseg7ei16.v,e16,mf2 </t>
  </si>
  <si>
    <t xml:space="preserve">vs[uo]xseg7ei32.v,e16,mf2 </t>
  </si>
  <si>
    <t xml:space="preserve">vs[uo]xseg7ei8.v,e16,m1 </t>
  </si>
  <si>
    <t xml:space="preserve">vs[uo]xseg7ei16.v,e16,m1 </t>
  </si>
  <si>
    <t xml:space="preserve">vs[uo]xseg7ei32.v,e16,m2 </t>
  </si>
  <si>
    <t xml:space="preserve">vs[uo]xseg7ei8.v,e16,m4 </t>
  </si>
  <si>
    <t xml:space="preserve">vs[uo]xseg7ei16.v,e16,m4 </t>
  </si>
  <si>
    <t xml:space="preserve">vs[uo]xseg7ei32.v,e16,m4 </t>
  </si>
  <si>
    <t xml:space="preserve">vs[uo]xseg7ei8.v,e16,m8 </t>
  </si>
  <si>
    <t xml:space="preserve">vs[uo]xseg7ei16.v,e16,m8 </t>
  </si>
  <si>
    <t xml:space="preserve">vsseg8e16[ff].v,e16,mf4 </t>
  </si>
  <si>
    <t xml:space="preserve">vsseg8e32[ff].v,e16,mf4 </t>
  </si>
  <si>
    <t xml:space="preserve">vsseg8e8[ff].v,e16,mf2 </t>
  </si>
  <si>
    <t xml:space="preserve">vsseg8e16[ff].v,e16,mf2 </t>
  </si>
  <si>
    <t xml:space="preserve">vsseg8e32[ff].v,e16,mf2 </t>
  </si>
  <si>
    <t xml:space="preserve">vsseg8e8[ff].v,e16,m1 </t>
  </si>
  <si>
    <t xml:space="preserve">vsseg8e16[ff].v,e16,m1 </t>
  </si>
  <si>
    <t>vs8r.v,e16</t>
  </si>
  <si>
    <t xml:space="preserve">vssseg8e16.v,e16,mf4 </t>
  </si>
  <si>
    <t xml:space="preserve">vssseg8e32.v,e16,mf4 </t>
  </si>
  <si>
    <t xml:space="preserve">vssseg8e8.v,e16,mf2 </t>
  </si>
  <si>
    <t xml:space="preserve">vssseg8e16.v,e16,mf2 </t>
  </si>
  <si>
    <t xml:space="preserve">vssseg8e32.v,e16,mf2 </t>
  </si>
  <si>
    <t xml:space="preserve">vssseg8e8.v,e16,m1 </t>
  </si>
  <si>
    <t xml:space="preserve">vssseg8e16.v,e16,m1 </t>
  </si>
  <si>
    <t xml:space="preserve">vs[uo]xseg8ei16.v,e16,mf4 </t>
  </si>
  <si>
    <t xml:space="preserve">vs[uo]xseg8ei32.v,e16,mf4 </t>
  </si>
  <si>
    <t xml:space="preserve">vs[uo]xseg8ei8.v,e16,mf2 </t>
  </si>
  <si>
    <t xml:space="preserve">vs[uo]xseg8ei16.v,e16,mf2 </t>
  </si>
  <si>
    <t xml:space="preserve">vs[uo]xseg8ei32.v,e16,mf2 </t>
  </si>
  <si>
    <t xml:space="preserve">vs[uo]xseg8ei8.v,e16,m1 </t>
  </si>
  <si>
    <t xml:space="preserve">vs[uo]xseg8ei16.v,e16,m1 </t>
  </si>
  <si>
    <t xml:space="preserve">vs[uo]xseg8ei32.v,e16,m2 </t>
  </si>
  <si>
    <t xml:space="preserve">vs[uo]xseg8ei8.v,e16,m4 </t>
  </si>
  <si>
    <t xml:space="preserve">vs[uo]xseg8ei16.v,e16,m4 </t>
  </si>
  <si>
    <t xml:space="preserve">vs[uo]xseg8ei32.v,e16,m4 </t>
  </si>
  <si>
    <t xml:space="preserve">vs[uo]xseg8ei8.v,e16,m8 </t>
  </si>
  <si>
    <t xml:space="preserve">vs[uo]xseg8ei16.v,e16,m8 </t>
  </si>
  <si>
    <t>## SEW = 32</t>
  </si>
  <si>
    <t xml:space="preserve">vle32[ff].v,e32,mf4 </t>
  </si>
  <si>
    <t xml:space="preserve">vle16[ff].v,e32,mf2 </t>
  </si>
  <si>
    <t xml:space="preserve">vle32[ff].v,e32,mf2 </t>
  </si>
  <si>
    <t xml:space="preserve">vle8[ff].v,e32,m1 </t>
  </si>
  <si>
    <t xml:space="preserve">vle16[ff].v,e32,m1 </t>
  </si>
  <si>
    <t xml:space="preserve">vle32[ff].v,e32,m1 </t>
  </si>
  <si>
    <t xml:space="preserve">vle8[ff].v,e32,m2 </t>
  </si>
  <si>
    <t xml:space="preserve">vle16[ff].v,e32,m2 </t>
  </si>
  <si>
    <t xml:space="preserve">vle32[ff].v,e32,m2 </t>
  </si>
  <si>
    <t xml:space="preserve">vle8[ff].v,e32,m4 </t>
  </si>
  <si>
    <t xml:space="preserve">vle16[ff].v,e32,m4 </t>
  </si>
  <si>
    <t xml:space="preserve">vle32[ff].v,e32,m4 </t>
  </si>
  <si>
    <t xml:space="preserve">vle8[ff].v,e32,m8 </t>
  </si>
  <si>
    <t xml:space="preserve">vle16[ff].v,e32,m8 </t>
  </si>
  <si>
    <t xml:space="preserve">vle32[ff].v,e32,m8 </t>
  </si>
  <si>
    <t>vle1.v,e32</t>
  </si>
  <si>
    <t>vl1re8.v,e32</t>
  </si>
  <si>
    <t>vl1re16.v,e32</t>
  </si>
  <si>
    <t>vl1re32.v,e32</t>
  </si>
  <si>
    <t xml:space="preserve">vlse32.v,e32,mf4 </t>
  </si>
  <si>
    <t xml:space="preserve">vlse16.v,e32,mf2 </t>
  </si>
  <si>
    <t xml:space="preserve">vlse32.v,e32,mf2 </t>
  </si>
  <si>
    <t xml:space="preserve">vlse8.v,e32,m1 </t>
  </si>
  <si>
    <t xml:space="preserve">vlse16.v,e32,m1 </t>
  </si>
  <si>
    <t xml:space="preserve">vlse32.v,e32,m1 </t>
  </si>
  <si>
    <t xml:space="preserve">vlse8.v,e32,m2 </t>
  </si>
  <si>
    <t xml:space="preserve">vlse16.v,e32,m2 </t>
  </si>
  <si>
    <t xml:space="preserve">vlse32.v,e32,m2 </t>
  </si>
  <si>
    <t xml:space="preserve">vlse8.v,e32,m4 </t>
  </si>
  <si>
    <t xml:space="preserve">vlse16.v,e32,m4 </t>
  </si>
  <si>
    <t xml:space="preserve">vlse32.v,e32,m4 </t>
  </si>
  <si>
    <t xml:space="preserve">vlse8.v,e32,m8 </t>
  </si>
  <si>
    <t xml:space="preserve">vlse16.v,e32,m8 </t>
  </si>
  <si>
    <t xml:space="preserve">vlse32.v,e32,m8 </t>
  </si>
  <si>
    <t xml:space="preserve">vl[uo]xei32.v,e32,mf4 </t>
  </si>
  <si>
    <t xml:space="preserve">vl[uo]xei16.v,e32,mf2 </t>
  </si>
  <si>
    <t xml:space="preserve">vl[uo]xei32.v,e32,mf2 </t>
  </si>
  <si>
    <t xml:space="preserve">vl[uo]xei8.v,e32,m1 </t>
  </si>
  <si>
    <t xml:space="preserve">vl[uo]xei16.v,e32,m1 </t>
  </si>
  <si>
    <t xml:space="preserve">vl[uo]xei32.v,e32,m1 </t>
  </si>
  <si>
    <t xml:space="preserve">vl[uo]xei8.v,e32,m2 </t>
  </si>
  <si>
    <t xml:space="preserve">vl[uo]xei16.v,e32,m2 </t>
  </si>
  <si>
    <t xml:space="preserve">vl[uo]xei32.v,e32,m2 </t>
  </si>
  <si>
    <t xml:space="preserve">vl[uo]xei8.v,e32,m4 </t>
  </si>
  <si>
    <t xml:space="preserve">vl[uo]xei16.v,e32,m4 </t>
  </si>
  <si>
    <t xml:space="preserve">vl[uo]xei32.v,e32,m4 </t>
  </si>
  <si>
    <t xml:space="preserve">vl[uo]xei8.v,e32,m8 </t>
  </si>
  <si>
    <t xml:space="preserve">vl[uo]xei16.v,e32,m8 </t>
  </si>
  <si>
    <t xml:space="preserve">vl[uo]xei32.v,e32,m8 </t>
  </si>
  <si>
    <t xml:space="preserve">vlseg2e32[ff].v,e32,mf4 </t>
  </si>
  <si>
    <t xml:space="preserve">vlseg2e16[ff].v,e32,mf2 </t>
  </si>
  <si>
    <t xml:space="preserve">vlseg2e32[ff].v,e32,mf2 </t>
  </si>
  <si>
    <t xml:space="preserve">vlseg2e8[ff].v,e32,m1 </t>
  </si>
  <si>
    <t xml:space="preserve">vlseg2e16[ff].v,e32,m1 </t>
  </si>
  <si>
    <t xml:space="preserve">vlseg2e32[ff].v,e32,m1 </t>
  </si>
  <si>
    <t xml:space="preserve">vlseg2e8[ff].v,e32,m2 </t>
  </si>
  <si>
    <t xml:space="preserve">vlseg2e16[ff].v,e32,m2 </t>
  </si>
  <si>
    <t xml:space="preserve">vlseg2e32[ff].v,e32,m2 </t>
  </si>
  <si>
    <t xml:space="preserve">vlseg2e8[ff].v,e32,m4 </t>
  </si>
  <si>
    <t xml:space="preserve">vlseg2e16[ff].v,e32,m4 </t>
  </si>
  <si>
    <t xml:space="preserve">vlseg2e32[ff].v,e32,m4 </t>
  </si>
  <si>
    <t>vl2re8.v,e32</t>
  </si>
  <si>
    <t>vl2re16.v,e32</t>
  </si>
  <si>
    <t>vl2re32.v,e32</t>
  </si>
  <si>
    <t xml:space="preserve">vlsseg2e32.v,e32,mf4 </t>
  </si>
  <si>
    <t xml:space="preserve">vlsseg2e16.v,e32,mf2 </t>
  </si>
  <si>
    <t xml:space="preserve">vlsseg2e32.v,e32,mf2 </t>
  </si>
  <si>
    <t xml:space="preserve">vlsseg2e8.v,e32,m1 </t>
  </si>
  <si>
    <t xml:space="preserve">vlsseg2e16.v,e32,m1 </t>
  </si>
  <si>
    <t xml:space="preserve">vlsseg2e32.v,e32,m1 </t>
  </si>
  <si>
    <t xml:space="preserve">vlsseg2e8.v,e32,m2 </t>
  </si>
  <si>
    <t xml:space="preserve">vlsseg2e16.v,e32,m2 </t>
  </si>
  <si>
    <t xml:space="preserve">vlsseg2e32.v,e32,m2 </t>
  </si>
  <si>
    <t xml:space="preserve">vlsseg2e8.v,e32,m4 </t>
  </si>
  <si>
    <t xml:space="preserve">vlsseg2e16.v,e32,m4 </t>
  </si>
  <si>
    <t xml:space="preserve">vlsseg2e32.v,e32,m4 </t>
  </si>
  <si>
    <t xml:space="preserve">vl[uo]xseg2ei32.v,e32,mf4 </t>
  </si>
  <si>
    <t xml:space="preserve">vl[uo]xseg2ei16.v,e32,mf2 </t>
  </si>
  <si>
    <t xml:space="preserve">vl[uo]xseg2ei32.v,e32,mf2 </t>
  </si>
  <si>
    <t xml:space="preserve">vl[uo]xseg2ei8.v,e32,m1 </t>
  </si>
  <si>
    <t xml:space="preserve">vl[uo]xseg2ei16.v,e32,m1 </t>
  </si>
  <si>
    <t xml:space="preserve">vl[uo]xseg2ei32.v,e32,m1 </t>
  </si>
  <si>
    <t xml:space="preserve">vl[uo]xseg2ei8.v,e32,m2 </t>
  </si>
  <si>
    <t xml:space="preserve">vl[uo]xseg2ei16.v,e32,m2 </t>
  </si>
  <si>
    <t xml:space="preserve">vl[uo]xseg2ei32.v,e32,m2 </t>
  </si>
  <si>
    <t xml:space="preserve">vl[uo]xseg2ei8.v,e32,m4 </t>
  </si>
  <si>
    <t xml:space="preserve">vl[uo]xseg2ei16.v,e32,m4 </t>
  </si>
  <si>
    <t xml:space="preserve">vl[uo]xseg2ei32.v,e32,m4 </t>
  </si>
  <si>
    <t xml:space="preserve">vl[uo]xseg2ei8.v,e32,m8 </t>
  </si>
  <si>
    <t xml:space="preserve">vl[uo]xseg2ei16.v,e32,m8 </t>
  </si>
  <si>
    <t>vl[uo]xseg2ei32.v,e32,m8</t>
  </si>
  <si>
    <t xml:space="preserve">vlseg3e32[ff].v,e32,mf4 </t>
  </si>
  <si>
    <t xml:space="preserve">vlseg3e16[ff].v,e32,mf2 </t>
  </si>
  <si>
    <t xml:space="preserve">vlseg3e32[ff].v,e32,mf2 </t>
  </si>
  <si>
    <t xml:space="preserve">vlseg3e8[ff].v,e32,m1 </t>
  </si>
  <si>
    <t xml:space="preserve">vlseg3e16[ff].v,e32,m1 </t>
  </si>
  <si>
    <t xml:space="preserve">vlseg3e32[ff].v,e32,m1 </t>
  </si>
  <si>
    <t xml:space="preserve">vlseg3e8[ff].v,e32,m2 </t>
  </si>
  <si>
    <t xml:space="preserve">vlseg3e16[ff].v,e32,m2 </t>
  </si>
  <si>
    <t xml:space="preserve">vlseg3e32[ff].v,e32,m2 </t>
  </si>
  <si>
    <t xml:space="preserve">vlsseg3e32.v,e32,mf4 </t>
  </si>
  <si>
    <t xml:space="preserve">vlsseg3e16.v,e32,mf2 </t>
  </si>
  <si>
    <t xml:space="preserve">vlsseg3e32.v,e32,mf2 </t>
  </si>
  <si>
    <t xml:space="preserve">vlsseg3e8.v,e32,m1 </t>
  </si>
  <si>
    <t xml:space="preserve">vlsseg3e16.v,e32,m1 </t>
  </si>
  <si>
    <t xml:space="preserve">vlsseg3e32.v,e32,m1 </t>
  </si>
  <si>
    <t xml:space="preserve">vlsseg3e8.v,e32,m2 </t>
  </si>
  <si>
    <t xml:space="preserve">vlsseg3e16.v,e32,m2 </t>
  </si>
  <si>
    <t xml:space="preserve">vlsseg3e32.v,e32,m2 </t>
  </si>
  <si>
    <t xml:space="preserve">vl[uo]xseg3ei32.v,e32,mf4 </t>
  </si>
  <si>
    <t xml:space="preserve">vl[uo]xseg3ei16.v,e32,mf2 </t>
  </si>
  <si>
    <t xml:space="preserve">vl[uo]xseg3ei32.v,e32,mf2 </t>
  </si>
  <si>
    <t xml:space="preserve">vl[uo]xseg3ei8.v,e32,m1 </t>
  </si>
  <si>
    <t xml:space="preserve">vl[uo]xseg3ei16.v,e32,m1 </t>
  </si>
  <si>
    <t xml:space="preserve">vl[uo]xseg3ei32.v,e32,m1 </t>
  </si>
  <si>
    <t xml:space="preserve">vl[uo]xseg3ei8.v,e32,m2 </t>
  </si>
  <si>
    <t xml:space="preserve">vl[uo]xseg3ei16.v,e32,m2 </t>
  </si>
  <si>
    <t xml:space="preserve">vl[uo]xseg3ei32.v,e32,m2 </t>
  </si>
  <si>
    <t xml:space="preserve">vl[uo]xseg3ei8.v,e32,m4 </t>
  </si>
  <si>
    <t xml:space="preserve">vl[uo]xseg3ei16.v,e32,m4 </t>
  </si>
  <si>
    <t xml:space="preserve">vl[uo]xseg3ei32.v,e32,m4 </t>
  </si>
  <si>
    <t xml:space="preserve">vl[uo]xseg3ei8.v,e32,m8 </t>
  </si>
  <si>
    <t xml:space="preserve">vl[uo]xseg3ei16.v,e32,m8 </t>
  </si>
  <si>
    <t>vl[uo]xseg3ei32.v,e32,m8</t>
  </si>
  <si>
    <t xml:space="preserve">vlseg4e32[ff].v,e32,mf4 </t>
  </si>
  <si>
    <t xml:space="preserve">vlseg4e16[ff].v,e32,mf2 </t>
  </si>
  <si>
    <t xml:space="preserve">vlseg4e32[ff].v,e32,mf2 </t>
  </si>
  <si>
    <t xml:space="preserve">vlseg4e8[ff].v,e32,m1 </t>
  </si>
  <si>
    <t xml:space="preserve">vlseg4e16[ff].v,e32,m1 </t>
  </si>
  <si>
    <t xml:space="preserve">vlseg4e32[ff].v,e32,m1 </t>
  </si>
  <si>
    <t xml:space="preserve">vlseg4e8[ff].v,e32,m2 </t>
  </si>
  <si>
    <t xml:space="preserve">vlseg4e16[ff].v,e32,m2 </t>
  </si>
  <si>
    <t xml:space="preserve">vlseg4e32[ff].v,e32,m2 </t>
  </si>
  <si>
    <t xml:space="preserve">vlsseg4e32.v,e32,mf4 </t>
  </si>
  <si>
    <t xml:space="preserve">vlsseg4e16.v,e32,mf2 </t>
  </si>
  <si>
    <t xml:space="preserve">vlsseg4e32.v,e32,mf2 </t>
  </si>
  <si>
    <t xml:space="preserve">vlsseg4e8.v,e32,m1 </t>
  </si>
  <si>
    <t xml:space="preserve">vlsseg4e16.v,e32,m1 </t>
  </si>
  <si>
    <t xml:space="preserve">vlsseg4e32.v,e32,m1 </t>
  </si>
  <si>
    <t xml:space="preserve">vlsseg4e8.v,e32,m2 </t>
  </si>
  <si>
    <t xml:space="preserve">vlsseg4e16.v,e32,m2 </t>
  </si>
  <si>
    <t xml:space="preserve">vlsseg4e32.v,e32,m2 </t>
  </si>
  <si>
    <t>vl4re8.v,e32</t>
  </si>
  <si>
    <t>vl4re16.v,e32</t>
  </si>
  <si>
    <t>vl4re32.v,e32</t>
  </si>
  <si>
    <t xml:space="preserve">vl[uo]xseg4ei32.v,e32,mf4 </t>
  </si>
  <si>
    <t xml:space="preserve">vl[uo]xseg4ei16.v,e32,mf2 </t>
  </si>
  <si>
    <t xml:space="preserve">vl[uo]xseg4ei32.v,e32,mf2 </t>
  </si>
  <si>
    <t xml:space="preserve">vl[uo]xseg4ei8.v,e32,m1 </t>
  </si>
  <si>
    <t xml:space="preserve">vl[uo]xseg4ei16.v,e32,m1 </t>
  </si>
  <si>
    <t xml:space="preserve">vl[uo]xseg4ei32.v,e32,m1 </t>
  </si>
  <si>
    <t xml:space="preserve">vl[uo]xseg4ei8.v,e32,m2 </t>
  </si>
  <si>
    <t xml:space="preserve">vl[uo]xseg4ei16.v,e32,m2 </t>
  </si>
  <si>
    <t xml:space="preserve">vl[uo]xseg4ei32.v,e32,m2 </t>
  </si>
  <si>
    <t xml:space="preserve">vl[uo]xseg4ei8.v,e32,m4 </t>
  </si>
  <si>
    <t xml:space="preserve">vl[uo]xseg4ei16.v,e32,m4 </t>
  </si>
  <si>
    <t xml:space="preserve">vl[uo]xseg4ei32.v,e32,m4 </t>
  </si>
  <si>
    <t xml:space="preserve">vl[uo]xseg4ei8.v,e32,m8 </t>
  </si>
  <si>
    <t xml:space="preserve">vl[uo]xseg4ei16.v,e32,m8 </t>
  </si>
  <si>
    <t>vl[uo]xseg4ei32.v,e32,m8</t>
  </si>
  <si>
    <t xml:space="preserve">vlseg5e32[ff].v,e32,mf4 </t>
  </si>
  <si>
    <t xml:space="preserve">vlseg5e16[ff].v,e32,mf2 </t>
  </si>
  <si>
    <t xml:space="preserve">vlseg5e32[ff].v,e32,mf2 </t>
  </si>
  <si>
    <t xml:space="preserve">vlseg5e8[ff].v,e32,m1 </t>
  </si>
  <si>
    <t xml:space="preserve">vlseg5e16[ff].v,e32,m1 </t>
  </si>
  <si>
    <t xml:space="preserve">vlseg5e32[ff].v,e32,m1 </t>
  </si>
  <si>
    <t xml:space="preserve">vlsseg5e32.v,e32,mf4 </t>
  </si>
  <si>
    <t xml:space="preserve">vlsseg5e16.v,e32,mf2 </t>
  </si>
  <si>
    <t xml:space="preserve">vlsseg5e32.v,e32,mf2 </t>
  </si>
  <si>
    <t xml:space="preserve">vlsseg5e8.v,e32,m1 </t>
  </si>
  <si>
    <t xml:space="preserve">vlsseg5e16.v,e32,m1 </t>
  </si>
  <si>
    <t xml:space="preserve">vlsseg5e32.v,e32,m1 </t>
  </si>
  <si>
    <t xml:space="preserve">vl[uo]xseg5ei32.v,e32,mf4 </t>
  </si>
  <si>
    <t xml:space="preserve">vl[uo]xseg5ei16.v,e32,mf2 </t>
  </si>
  <si>
    <t xml:space="preserve">vl[uo]xseg5ei32.v,e32,mf2 </t>
  </si>
  <si>
    <t xml:space="preserve">vl[uo]xseg5ei8.v,e32,m1 </t>
  </si>
  <si>
    <t xml:space="preserve">vl[uo]xseg5ei16.v,e32,m1 </t>
  </si>
  <si>
    <t xml:space="preserve">vl[uo]xseg5ei32.v,e32,m1 </t>
  </si>
  <si>
    <t xml:space="preserve">vl[uo]xseg5ei8.v,e32,m2 </t>
  </si>
  <si>
    <t xml:space="preserve">vl[uo]xseg5ei16.v,e32,m2 </t>
  </si>
  <si>
    <t xml:space="preserve">vl[uo]xseg5ei32.v,e32,m2 </t>
  </si>
  <si>
    <t xml:space="preserve">vl[uo]xseg5ei8.v,e32,m4 </t>
  </si>
  <si>
    <t xml:space="preserve">vl[uo]xseg5ei16.v,e32,m4 </t>
  </si>
  <si>
    <t xml:space="preserve">vl[uo]xseg5ei32.v,e32,m4 </t>
  </si>
  <si>
    <t xml:space="preserve">vl[uo]xseg5ei8.v,e32,m8 </t>
  </si>
  <si>
    <t xml:space="preserve">vl[uo]xseg5ei16.v,e32,m8 </t>
  </si>
  <si>
    <t>vl[uo]xseg5ei32.v,e32,m8</t>
  </si>
  <si>
    <t xml:space="preserve">vlseg6e32[ff].v,e32,mf4 </t>
  </si>
  <si>
    <t xml:space="preserve">vlseg6e16[ff].v,e32,mf2 </t>
  </si>
  <si>
    <t xml:space="preserve">vlseg6e32[ff].v,e32,mf2 </t>
  </si>
  <si>
    <t xml:space="preserve">vlseg6e8[ff].v,e32,m1 </t>
  </si>
  <si>
    <t xml:space="preserve">vlseg6e16[ff].v,e32,m1 </t>
  </si>
  <si>
    <t xml:space="preserve">vlseg6e32[ff].v,e32,m1 </t>
  </si>
  <si>
    <t xml:space="preserve">vlsseg6e32.v,e32,mf4 </t>
  </si>
  <si>
    <t xml:space="preserve">vlsseg6e16.v,e32,mf2 </t>
  </si>
  <si>
    <t xml:space="preserve">vlsseg6e32.v,e32,mf2 </t>
  </si>
  <si>
    <t xml:space="preserve">vlsseg6e8.v,e32,m1 </t>
  </si>
  <si>
    <t xml:space="preserve">vlsseg6e16.v,e32,m1 </t>
  </si>
  <si>
    <t xml:space="preserve">vlsseg6e32.v,e32,m1 </t>
  </si>
  <si>
    <t xml:space="preserve">vl[uo]xseg6ei32.v,e32,mf4 </t>
  </si>
  <si>
    <t xml:space="preserve">vl[uo]xseg6ei16.v,e32,mf2 </t>
  </si>
  <si>
    <t xml:space="preserve">vl[uo]xseg6ei32.v,e32,mf2 </t>
  </si>
  <si>
    <t xml:space="preserve">vl[uo]xseg6ei8.v,e32,m1 </t>
  </si>
  <si>
    <t xml:space="preserve">vl[uo]xseg6ei16.v,e32,m1 </t>
  </si>
  <si>
    <t xml:space="preserve">vl[uo]xseg6ei32.v,e32,m1 </t>
  </si>
  <si>
    <t xml:space="preserve">vl[uo]xseg6ei8.v,e32,m2 </t>
  </si>
  <si>
    <t xml:space="preserve">vl[uo]xseg6ei16.v,e32,m2 </t>
  </si>
  <si>
    <t xml:space="preserve">vl[uo]xseg6ei32.v,e32,m2 </t>
  </si>
  <si>
    <t xml:space="preserve">vl[uo]xseg6ei8.v,e32,m4 </t>
  </si>
  <si>
    <t xml:space="preserve">vl[uo]xseg6ei16.v,e32,m4 </t>
  </si>
  <si>
    <t xml:space="preserve">vl[uo]xseg6ei32.v,e32,m4 </t>
  </si>
  <si>
    <t xml:space="preserve">vl[uo]xseg6ei8.v,e32,m8 </t>
  </si>
  <si>
    <t xml:space="preserve">vl[uo]xseg6ei16.v,e32,m8 </t>
  </si>
  <si>
    <t>vl[uo]xseg6ei32.v,e32,m8</t>
  </si>
  <si>
    <t xml:space="preserve">vlseg7e32[ff].v,e32,mf4 </t>
  </si>
  <si>
    <t xml:space="preserve">vlseg7e16[ff].v,e32,mf2 </t>
  </si>
  <si>
    <t xml:space="preserve">vlseg7e32[ff].v,e32,mf2 </t>
  </si>
  <si>
    <t xml:space="preserve">vlseg7e8[ff].v,e32,m1 </t>
  </si>
  <si>
    <t xml:space="preserve">vlseg7e16[ff].v,e32,m1 </t>
  </si>
  <si>
    <t xml:space="preserve">vlseg7e32[ff].v,e32,m1 </t>
  </si>
  <si>
    <t xml:space="preserve">vlsseg7e32.v,e32,mf4 </t>
  </si>
  <si>
    <t xml:space="preserve">vlsseg7e16.v,e32,mf2 </t>
  </si>
  <si>
    <t xml:space="preserve">vlsseg7e32.v,e32,mf2 </t>
  </si>
  <si>
    <t xml:space="preserve">vlsseg7e8.v,e32,m1 </t>
  </si>
  <si>
    <t xml:space="preserve">vlsseg7e16.v,e32,m1 </t>
  </si>
  <si>
    <t xml:space="preserve">vlsseg7e32.v,e32,m1 </t>
  </si>
  <si>
    <t xml:space="preserve">vl[uo]xseg7ei32.v,e32,mf4 </t>
  </si>
  <si>
    <t xml:space="preserve">vl[uo]xseg7ei16.v,e32,mf2 </t>
  </si>
  <si>
    <t xml:space="preserve">vl[uo]xseg7ei32.v,e32,mf2 </t>
  </si>
  <si>
    <t xml:space="preserve">vl[uo]xseg7ei8.v,e32,m1 </t>
  </si>
  <si>
    <t xml:space="preserve">vl[uo]xseg7ei16.v,e32,m1 </t>
  </si>
  <si>
    <t xml:space="preserve">vl[uo]xseg7ei32.v,e32,m1 </t>
  </si>
  <si>
    <t xml:space="preserve">vl[uo]xseg7ei8.v,e32,m2 </t>
  </si>
  <si>
    <t xml:space="preserve">vl[uo]xseg7ei16.v,e32,m2 </t>
  </si>
  <si>
    <t xml:space="preserve">vl[uo]xseg7ei32.v,e32,m2 </t>
  </si>
  <si>
    <t xml:space="preserve">vl[uo]xseg7ei8.v,e32,m4 </t>
  </si>
  <si>
    <t xml:space="preserve">vl[uo]xseg7ei16.v,e32,m4 </t>
  </si>
  <si>
    <t xml:space="preserve">vl[uo]xseg7ei32.v,e32,m4 </t>
  </si>
  <si>
    <t xml:space="preserve">vl[uo]xseg7ei8.v,e32,m8 </t>
  </si>
  <si>
    <t xml:space="preserve">vl[uo]xseg7ei16.v,e32,m8 </t>
  </si>
  <si>
    <t>vl[uo]xseg7ei32.v,e32,m8</t>
  </si>
  <si>
    <t xml:space="preserve">vlseg8e32[ff].v,e32,mf4 </t>
  </si>
  <si>
    <t xml:space="preserve">vlseg8e16[ff].v,e32,mf2 </t>
  </si>
  <si>
    <t xml:space="preserve">vlseg8e32[ff].v,e32,mf2 </t>
  </si>
  <si>
    <t xml:space="preserve">vlseg8e8[ff].v,e32,m1 </t>
  </si>
  <si>
    <t xml:space="preserve">vlseg8e16[ff].v,e32,m1 </t>
  </si>
  <si>
    <t xml:space="preserve">vlseg8e32[ff].v,e32,m1 </t>
  </si>
  <si>
    <t>vl8re8.v,e32</t>
  </si>
  <si>
    <t>vl8re16.v,e32</t>
  </si>
  <si>
    <t>vl8re32.v,e32</t>
  </si>
  <si>
    <t xml:space="preserve">vlsseg8e32.v,e32,mf4 </t>
  </si>
  <si>
    <t xml:space="preserve">vlsseg8e16.v,e32,mf2 </t>
  </si>
  <si>
    <t xml:space="preserve">vlsseg8e32.v,e32,mf2 </t>
  </si>
  <si>
    <t xml:space="preserve">vlsseg8e8.v,e32,m1 </t>
  </si>
  <si>
    <t xml:space="preserve">vlsseg8e16.v,e32,m1 </t>
  </si>
  <si>
    <t xml:space="preserve">vlsseg8e32.v,e32,m1 </t>
  </si>
  <si>
    <t xml:space="preserve">vl[uo]xseg8ei32.v,e32,mf4 </t>
  </si>
  <si>
    <t xml:space="preserve">vl[uo]xseg8ei16.v,e32,mf2 </t>
  </si>
  <si>
    <t xml:space="preserve">vl[uo]xseg8ei32.v,e32,mf2 </t>
  </si>
  <si>
    <t xml:space="preserve">vl[uo]xseg8ei8.v,e32,m1 </t>
  </si>
  <si>
    <t xml:space="preserve">vl[uo]xseg8ei16.v,e32,m1 </t>
  </si>
  <si>
    <t xml:space="preserve">vl[uo]xseg8ei32.v,e32,m1 </t>
  </si>
  <si>
    <t xml:space="preserve">vl[uo]xseg8ei8.v,e32,m2 </t>
  </si>
  <si>
    <t xml:space="preserve">vl[uo]xseg8ei16.v,e32,m2 </t>
  </si>
  <si>
    <t xml:space="preserve">vl[uo]xseg8ei32.v,e32,m2 </t>
  </si>
  <si>
    <t xml:space="preserve">vl[uo]xseg8ei8.v,e32,m4 </t>
  </si>
  <si>
    <t xml:space="preserve">vl[uo]xseg8ei16.v,e32,m4 </t>
  </si>
  <si>
    <t xml:space="preserve">vl[uo]xseg8ei32.v,e32,m4 </t>
  </si>
  <si>
    <t xml:space="preserve">vl[uo]xseg8ei8.v,e32,m8 </t>
  </si>
  <si>
    <t xml:space="preserve">vl[uo]xseg8ei16.v,e32,m8 </t>
  </si>
  <si>
    <t>vl[uo]xseg8ei32.v,e32,m8</t>
  </si>
  <si>
    <t xml:space="preserve">vse32[ff].v,e32,mf4 </t>
  </si>
  <si>
    <t xml:space="preserve">vse16[ff].v,e32,mf2 </t>
  </si>
  <si>
    <t xml:space="preserve">vse32[ff].v,e32,mf2 </t>
  </si>
  <si>
    <t xml:space="preserve">vse8[ff].v,e32,m1 </t>
  </si>
  <si>
    <t xml:space="preserve">vse16[ff].v,e32,m1 </t>
  </si>
  <si>
    <t xml:space="preserve">vse32[ff].v,e32,m1 </t>
  </si>
  <si>
    <t xml:space="preserve">vse8[ff].v,e32,m2 </t>
  </si>
  <si>
    <t xml:space="preserve">vse16[ff].v,e32,m2 </t>
  </si>
  <si>
    <t xml:space="preserve">vse32[ff].v,e32,m2 </t>
  </si>
  <si>
    <t xml:space="preserve">vse8[ff].v,e32,m4 </t>
  </si>
  <si>
    <t xml:space="preserve">vse16[ff].v,e32,m4 </t>
  </si>
  <si>
    <t xml:space="preserve">vse32[ff].v,e32,m4 </t>
  </si>
  <si>
    <t xml:space="preserve">vse8[ff].v,e32,m8 </t>
  </si>
  <si>
    <t xml:space="preserve">vse16[ff].v,e32,m8 </t>
  </si>
  <si>
    <t xml:space="preserve">vse32[ff].v,e32,m8 </t>
  </si>
  <si>
    <t>vse1.v,e32</t>
  </si>
  <si>
    <t>vs1r.v,e32</t>
  </si>
  <si>
    <t xml:space="preserve">vsse32.v,e32,mf4 </t>
  </si>
  <si>
    <t xml:space="preserve">vsse16.v,e32,mf2 </t>
  </si>
  <si>
    <t xml:space="preserve">vsse32.v,e32,mf2 </t>
  </si>
  <si>
    <t xml:space="preserve">vsse8.v,e32,m1 </t>
  </si>
  <si>
    <t xml:space="preserve">vsse16.v,e32,m1 </t>
  </si>
  <si>
    <t xml:space="preserve">vsse32.v,e32,m1 </t>
  </si>
  <si>
    <t xml:space="preserve">vsse8.v,e32,m2 </t>
  </si>
  <si>
    <t xml:space="preserve">vsse16.v,e32,m2 </t>
  </si>
  <si>
    <t xml:space="preserve">vsse32.v,e32,m2 </t>
  </si>
  <si>
    <t xml:space="preserve">vsse8.v,e32,m4 </t>
  </si>
  <si>
    <t xml:space="preserve">vsse16.v,e32,m4 </t>
  </si>
  <si>
    <t xml:space="preserve">vsse32.v,e32,m4 </t>
  </si>
  <si>
    <t xml:space="preserve">vsse8.v,e32,m8 </t>
  </si>
  <si>
    <t xml:space="preserve">vsse16.v,e32,m8 </t>
  </si>
  <si>
    <t xml:space="preserve">vsse32.v,e32,m8 </t>
  </si>
  <si>
    <t xml:space="preserve">vs[uo]xei32.v,e32,mf4 </t>
  </si>
  <si>
    <t xml:space="preserve">vs[uo]xei16.v,e32,mf2 </t>
  </si>
  <si>
    <t xml:space="preserve">vs[uo]xei32.v,e32,mf2 </t>
  </si>
  <si>
    <t xml:space="preserve">vs[uo]xei8.v,e32,m1 </t>
  </si>
  <si>
    <t xml:space="preserve">vs[uo]xei16.v,e32,m1 </t>
  </si>
  <si>
    <t xml:space="preserve">vs[uo]xei32.v,e32,m1 </t>
  </si>
  <si>
    <t xml:space="preserve">vs[uo]xei8.v,e32,m2 </t>
  </si>
  <si>
    <t xml:space="preserve">vs[uo]xei16.v,e32,m2 </t>
  </si>
  <si>
    <t xml:space="preserve">vs[uo]xei32.v,e32,m2 </t>
  </si>
  <si>
    <t xml:space="preserve">vs[uo]xei8.v,e32,m4 </t>
  </si>
  <si>
    <t xml:space="preserve">vs[uo]xei16.v,e32,m4 </t>
  </si>
  <si>
    <t xml:space="preserve">vs[uo]xei32.v,e32,m4 </t>
  </si>
  <si>
    <t xml:space="preserve">vs[uo]xei8.v,e32,m8 </t>
  </si>
  <si>
    <t xml:space="preserve">vs[uo]xei16.v,e32,m8 </t>
  </si>
  <si>
    <t xml:space="preserve">vs[uo]xei32.v,e32,m8 </t>
  </si>
  <si>
    <t xml:space="preserve">vsseg2e32[ff].v,e32,mf4 </t>
  </si>
  <si>
    <t xml:space="preserve">vsseg2e16[ff].v,e32,mf2 </t>
  </si>
  <si>
    <t xml:space="preserve">vsseg2e32[ff].v,e32,mf2 </t>
  </si>
  <si>
    <t xml:space="preserve">vsseg2e8[ff].v,e32,m1 </t>
  </si>
  <si>
    <t xml:space="preserve">vsseg2e16[ff].v,e32,m1 </t>
  </si>
  <si>
    <t xml:space="preserve">vsseg2e32[ff].v,e32,m1 </t>
  </si>
  <si>
    <t xml:space="preserve">vsseg2e8[ff].v,e32,m2 </t>
  </si>
  <si>
    <t xml:space="preserve">vsseg2e16[ff].v,e32,m2 </t>
  </si>
  <si>
    <t xml:space="preserve">vsseg2e32[ff].v,e32,m2 </t>
  </si>
  <si>
    <t xml:space="preserve">vsseg2e8[ff].v,e32,m4 </t>
  </si>
  <si>
    <t xml:space="preserve">vsseg2e16[ff].v,e32,m4 </t>
  </si>
  <si>
    <t xml:space="preserve">vsseg2e32[ff].v,e32,m4 </t>
  </si>
  <si>
    <t>vs2r.v,e32</t>
  </si>
  <si>
    <t xml:space="preserve">vssseg2e32.v,e32,mf4 </t>
  </si>
  <si>
    <t xml:space="preserve">vssseg2e16.v,e32,mf2 </t>
  </si>
  <si>
    <t xml:space="preserve">vssseg2e32.v,e32,mf2 </t>
  </si>
  <si>
    <t xml:space="preserve">vssseg2e8.v,e32,m1 </t>
  </si>
  <si>
    <t xml:space="preserve">vssseg2e16.v,e32,m1 </t>
  </si>
  <si>
    <t xml:space="preserve">vssseg2e32.v,e32,m1 </t>
  </si>
  <si>
    <t xml:space="preserve">vssseg2e8.v,e32,m2 </t>
  </si>
  <si>
    <t xml:space="preserve">vssseg2e16.v,e32,m2 </t>
  </si>
  <si>
    <t xml:space="preserve">vssseg2e32.v,e32,m2 </t>
  </si>
  <si>
    <t xml:space="preserve">vssseg2e8.v,e32,m4 </t>
  </si>
  <si>
    <t xml:space="preserve">vssseg2e16.v,e32,m4 </t>
  </si>
  <si>
    <t xml:space="preserve">vssseg2e32.v,e32,m4 </t>
  </si>
  <si>
    <t xml:space="preserve">vs[uo]xseg2ei32.v,e32,mf4 </t>
  </si>
  <si>
    <t xml:space="preserve">vs[uo]xseg2ei16.v,e32,mf2 </t>
  </si>
  <si>
    <t xml:space="preserve">vs[uo]xseg2ei32.v,e32,mf2 </t>
  </si>
  <si>
    <t xml:space="preserve">vs[uo]xseg2ei8.v,e32,m1 </t>
  </si>
  <si>
    <t xml:space="preserve">vs[uo]xseg2ei16.v,e32,m1 </t>
  </si>
  <si>
    <t xml:space="preserve">vs[uo]xseg2ei32.v,e32,m1 </t>
  </si>
  <si>
    <t xml:space="preserve">vs[uo]xseg2ei8.v,e32,m2 </t>
  </si>
  <si>
    <t xml:space="preserve">vs[uo]xseg2ei16.v,e32,m2 </t>
  </si>
  <si>
    <t xml:space="preserve">vs[uo]xseg2ei32.v,e32,m2 </t>
  </si>
  <si>
    <t xml:space="preserve">vs[uo]xseg2ei8.v,e32,m4 </t>
  </si>
  <si>
    <t xml:space="preserve">vs[uo]xseg2ei16.v,e32,m4 </t>
  </si>
  <si>
    <t xml:space="preserve">vs[uo]xseg2ei32.v,e32,m4 </t>
  </si>
  <si>
    <t xml:space="preserve">vs[uo]xseg2ei8.v,e32,m8 </t>
  </si>
  <si>
    <t xml:space="preserve">vs[uo]xseg2ei16.v,e32,m8 </t>
  </si>
  <si>
    <t>vs[uo]xseg2ei32.v,e32,m8</t>
  </si>
  <si>
    <t xml:space="preserve">vsseg3e32[ff].v,e32,mf4 </t>
  </si>
  <si>
    <t xml:space="preserve">vsseg3e16[ff].v,e32,mf2 </t>
  </si>
  <si>
    <t xml:space="preserve">vsseg3e32[ff].v,e32,mf2 </t>
  </si>
  <si>
    <t xml:space="preserve">vsseg3e8[ff].v,e32,m1 </t>
  </si>
  <si>
    <t xml:space="preserve">vsseg3e16[ff].v,e32,m1 </t>
  </si>
  <si>
    <t xml:space="preserve">vsseg3e32[ff].v,e32,m1 </t>
  </si>
  <si>
    <t xml:space="preserve">vsseg3e8[ff].v,e32,m2 </t>
  </si>
  <si>
    <t xml:space="preserve">vsseg3e16[ff].v,e32,m2 </t>
  </si>
  <si>
    <t xml:space="preserve">vsseg3e32[ff].v,e32,m2 </t>
  </si>
  <si>
    <t xml:space="preserve">vssseg3e32.v,e32,mf4 </t>
  </si>
  <si>
    <t xml:space="preserve">vssseg3e16.v,e32,mf2 </t>
  </si>
  <si>
    <t xml:space="preserve">vssseg3e32.v,e32,mf2 </t>
  </si>
  <si>
    <t xml:space="preserve">vssseg3e8.v,e32,m1 </t>
  </si>
  <si>
    <t xml:space="preserve">vssseg3e16.v,e32,m1 </t>
  </si>
  <si>
    <t xml:space="preserve">vssseg3e32.v,e32,m1 </t>
  </si>
  <si>
    <t xml:space="preserve">vssseg3e8.v,e32,m2 </t>
  </si>
  <si>
    <t xml:space="preserve">vssseg3e16.v,e32,m2 </t>
  </si>
  <si>
    <t xml:space="preserve">vssseg3e32.v,e32,m2 </t>
  </si>
  <si>
    <t xml:space="preserve">vs[uo]xseg3ei32.v,e32,mf4 </t>
  </si>
  <si>
    <t xml:space="preserve">vs[uo]xseg3ei16.v,e32,mf2 </t>
  </si>
  <si>
    <t xml:space="preserve">vs[uo]xseg3ei32.v,e32,mf2 </t>
  </si>
  <si>
    <t xml:space="preserve">vs[uo]xseg3ei8.v,e32,m1 </t>
  </si>
  <si>
    <t xml:space="preserve">vs[uo]xseg3ei16.v,e32,m1 </t>
  </si>
  <si>
    <t xml:space="preserve">vs[uo]xseg3ei32.v,e32,m1 </t>
  </si>
  <si>
    <t xml:space="preserve">vs[uo]xseg3ei8.v,e32,m2 </t>
  </si>
  <si>
    <t xml:space="preserve">vs[uo]xseg3ei16.v,e32,m2 </t>
  </si>
  <si>
    <t xml:space="preserve">vs[uo]xseg3ei32.v,e32,m2 </t>
  </si>
  <si>
    <t xml:space="preserve">vs[uo]xseg3ei8.v,e32,m4 </t>
  </si>
  <si>
    <t xml:space="preserve">vs[uo]xseg3ei16.v,e32,m4 </t>
  </si>
  <si>
    <t xml:space="preserve">vs[uo]xseg3ei32.v,e32,m4 </t>
  </si>
  <si>
    <t xml:space="preserve">vs[uo]xseg3ei8.v,e32,m8 </t>
  </si>
  <si>
    <t xml:space="preserve">vs[uo]xseg3ei16.v,e32,m8 </t>
  </si>
  <si>
    <t>vs[uo]xseg3ei32.v,e32,m8</t>
  </si>
  <si>
    <t xml:space="preserve">vsseg4e32[ff].v,e32,mf4 </t>
  </si>
  <si>
    <t xml:space="preserve">vsseg4e16[ff].v,e32,mf2 </t>
  </si>
  <si>
    <t xml:space="preserve">vsseg4e32[ff].v,e32,mf2 </t>
  </si>
  <si>
    <t xml:space="preserve">vsseg4e8[ff].v,e32,m1 </t>
  </si>
  <si>
    <t xml:space="preserve">vsseg4e16[ff].v,e32,m1 </t>
  </si>
  <si>
    <t xml:space="preserve">vsseg4e32[ff].v,e32,m1 </t>
  </si>
  <si>
    <t xml:space="preserve">vsseg4e8[ff].v,e32,m2 </t>
  </si>
  <si>
    <t xml:space="preserve">vsseg4e16[ff].v,e32,m2 </t>
  </si>
  <si>
    <t xml:space="preserve">vsseg4e32[ff].v,e32,m2 </t>
  </si>
  <si>
    <t xml:space="preserve">vssseg4e32.v,e32,mf4 </t>
  </si>
  <si>
    <t xml:space="preserve">vssseg4e16.v,e32,mf2 </t>
  </si>
  <si>
    <t xml:space="preserve">vssseg4e32.v,e32,mf2 </t>
  </si>
  <si>
    <t xml:space="preserve">vssseg4e8.v,e32,m1 </t>
  </si>
  <si>
    <t xml:space="preserve">vssseg4e16.v,e32,m1 </t>
  </si>
  <si>
    <t xml:space="preserve">vssseg4e32.v,e32,m1 </t>
  </si>
  <si>
    <t xml:space="preserve">vssseg4e8.v,e32,m2 </t>
  </si>
  <si>
    <t xml:space="preserve">vssseg4e16.v,e32,m2 </t>
  </si>
  <si>
    <t xml:space="preserve">vssseg4e32.v,e32,m2 </t>
  </si>
  <si>
    <t xml:space="preserve">vs[uo]xseg4ei32.v,e32,mf4 </t>
  </si>
  <si>
    <t xml:space="preserve">vs[uo]xseg4ei16.v,e32,mf2 </t>
  </si>
  <si>
    <t xml:space="preserve">vs[uo]xseg4ei32.v,e32,mf2 </t>
  </si>
  <si>
    <t xml:space="preserve">vs[uo]xseg4ei8.v,e32,m1 </t>
  </si>
  <si>
    <t xml:space="preserve">vs[uo]xseg4ei16.v,e32,m1 </t>
  </si>
  <si>
    <t xml:space="preserve">vs[uo]xseg4ei32.v,e32,m1 </t>
  </si>
  <si>
    <t xml:space="preserve">vs[uo]xseg4ei8.v,e32,m2 </t>
  </si>
  <si>
    <t xml:space="preserve">vs[uo]xseg4ei16.v,e32,m2 </t>
  </si>
  <si>
    <t xml:space="preserve">vs[uo]xseg4ei32.v,e32,m2 </t>
  </si>
  <si>
    <t xml:space="preserve">vs[uo]xseg4ei8.v,e32,m4 </t>
  </si>
  <si>
    <t xml:space="preserve">vs[uo]xseg4ei16.v,e32,m4 </t>
  </si>
  <si>
    <t xml:space="preserve">vs[uo]xseg4ei32.v,e32,m4 </t>
  </si>
  <si>
    <t xml:space="preserve">vs[uo]xseg4ei8.v,e32,m8 </t>
  </si>
  <si>
    <t xml:space="preserve">vs[uo]xseg4ei16.v,e32,m8 </t>
  </si>
  <si>
    <t>vs[uo]xseg4ei32.v,e32,m8</t>
  </si>
  <si>
    <t xml:space="preserve">vsseg5e32[ff].v,e32,mf4 </t>
  </si>
  <si>
    <t xml:space="preserve">vsseg5e16[ff].v,e32,mf2 </t>
  </si>
  <si>
    <t xml:space="preserve">vsseg5e32[ff].v,e32,mf2 </t>
  </si>
  <si>
    <t xml:space="preserve">vsseg5e8[ff].v,e32,m1 </t>
  </si>
  <si>
    <t xml:space="preserve">vsseg5e16[ff].v,e32,m1 </t>
  </si>
  <si>
    <t xml:space="preserve">vsseg5e32[ff].v,e32,m1 </t>
  </si>
  <si>
    <t xml:space="preserve">vssseg5e32.v,e32,mf4 </t>
  </si>
  <si>
    <t xml:space="preserve">vssseg5e16.v,e32,mf2 </t>
  </si>
  <si>
    <t xml:space="preserve">vssseg5e32.v,e32,mf2 </t>
  </si>
  <si>
    <t xml:space="preserve">vssseg5e8.v,e32,m1 </t>
  </si>
  <si>
    <t xml:space="preserve">vssseg5e16.v,e32,m1 </t>
  </si>
  <si>
    <t xml:space="preserve">vssseg5e32.v,e32,m1 </t>
  </si>
  <si>
    <t xml:space="preserve">vs[uo]xseg5ei32.v,e32,mf4 </t>
  </si>
  <si>
    <t xml:space="preserve">vs[uo]xseg5ei16.v,e32,mf2 </t>
  </si>
  <si>
    <t xml:space="preserve">vs[uo]xseg5ei32.v,e32,mf2 </t>
  </si>
  <si>
    <t xml:space="preserve">vs[uo]xseg5ei8.v,e32,m1 </t>
  </si>
  <si>
    <t xml:space="preserve">vs[uo]xseg5ei16.v,e32,m1 </t>
  </si>
  <si>
    <t xml:space="preserve">vs[uo]xseg5ei32.v,e32,m1 </t>
  </si>
  <si>
    <t xml:space="preserve">vs[uo]xseg5ei8.v,e32,m8 </t>
  </si>
  <si>
    <t xml:space="preserve">vs[uo]xseg5ei16.v,e32,m8 </t>
  </si>
  <si>
    <t>vs[uo]xseg5ei32.v,e32,m8</t>
  </si>
  <si>
    <t xml:space="preserve">vsseg6e32[ff].v,e32,mf4 </t>
  </si>
  <si>
    <t xml:space="preserve">vsseg6e16[ff].v,e32,mf2 </t>
  </si>
  <si>
    <t xml:space="preserve">vsseg6e32[ff].v,e32,mf2 </t>
  </si>
  <si>
    <t xml:space="preserve">vsseg6e8[ff].v,e32,m1 </t>
  </si>
  <si>
    <t xml:space="preserve">vsseg6e16[ff].v,e32,m1 </t>
  </si>
  <si>
    <t xml:space="preserve">vsseg6e32[ff].v,e32,m1 </t>
  </si>
  <si>
    <t xml:space="preserve">vssseg6e32.v,e32,mf4 </t>
  </si>
  <si>
    <t xml:space="preserve">vssseg6e16.v,e32,mf2 </t>
  </si>
  <si>
    <t xml:space="preserve">vssseg6e32.v,e32,mf2 </t>
  </si>
  <si>
    <t xml:space="preserve">vssseg6e8.v,e32,m1 </t>
  </si>
  <si>
    <t xml:space="preserve">vssseg6e16.v,e32,m1 </t>
  </si>
  <si>
    <t xml:space="preserve">vssseg6e32.v,e32,m1 </t>
  </si>
  <si>
    <t xml:space="preserve">vs[uo]xseg6ei32.v,e32,mf4 </t>
  </si>
  <si>
    <t xml:space="preserve">vs[uo]xseg6ei16.v,e32,mf2 </t>
  </si>
  <si>
    <t xml:space="preserve">vs[uo]xseg6ei32.v,e32,mf2 </t>
  </si>
  <si>
    <t xml:space="preserve">vs[uo]xseg6ei8.v,e32,m1 </t>
  </si>
  <si>
    <t xml:space="preserve">vs[uo]xseg6ei16.v,e32,m1 </t>
  </si>
  <si>
    <t xml:space="preserve">vs[uo]xseg6ei32.v,e32,m1 </t>
  </si>
  <si>
    <t xml:space="preserve">vs[uo]xseg6ei8.v,e32,m2 </t>
  </si>
  <si>
    <t xml:space="preserve">vs[uo]xseg6ei16.v,e32,m2 </t>
  </si>
  <si>
    <t xml:space="preserve">vs[uo]xseg6ei32.v,e32,m2 </t>
  </si>
  <si>
    <t xml:space="preserve">vs[uo]xseg6ei8.v,e32,m4 </t>
  </si>
  <si>
    <t xml:space="preserve">vs[uo]xseg6ei16.v,e32,m4 </t>
  </si>
  <si>
    <t xml:space="preserve">vs[uo]xseg6ei32.v,e32,m4 </t>
  </si>
  <si>
    <t xml:space="preserve">vs[uo]xseg6ei8.v,e32,m8 </t>
  </si>
  <si>
    <t xml:space="preserve">vs[uo]xseg6ei16.v,e32,m8 </t>
  </si>
  <si>
    <t>vs[uo]xseg6ei32.v,e32,m8</t>
  </si>
  <si>
    <t xml:space="preserve">vsseg7e32[ff].v,e32,mf4 </t>
  </si>
  <si>
    <t xml:space="preserve">vsseg7e16[ff].v,e32,mf2 </t>
  </si>
  <si>
    <t xml:space="preserve">vsseg7e32[ff].v,e32,mf2 </t>
  </si>
  <si>
    <t xml:space="preserve">vsseg7e8[ff].v,e32,m1 </t>
  </si>
  <si>
    <t xml:space="preserve">vsseg7e16[ff].v,e32,m1 </t>
  </si>
  <si>
    <t xml:space="preserve">vsseg7e32[ff].v,e32,m1 </t>
  </si>
  <si>
    <t xml:space="preserve">vssseg7e32.v,e32,mf4 </t>
  </si>
  <si>
    <t xml:space="preserve">vssseg7e16.v,e32,mf2 </t>
  </si>
  <si>
    <t xml:space="preserve">vssseg7e32.v,e32,mf2 </t>
  </si>
  <si>
    <t xml:space="preserve">vssseg7e8.v,e32,m1 </t>
  </si>
  <si>
    <t xml:space="preserve">vssseg7e16.v,e32,m1 </t>
  </si>
  <si>
    <t xml:space="preserve">vssseg7e32.v,e32,m1 </t>
  </si>
  <si>
    <t xml:space="preserve">vs[uo]xseg7ei32.v,e32,mf4 </t>
  </si>
  <si>
    <t xml:space="preserve">vs[uo]xseg7ei16.v,e32,mf2 </t>
  </si>
  <si>
    <t xml:space="preserve">vs[uo]xseg7ei32.v,e32,mf2 </t>
  </si>
  <si>
    <t xml:space="preserve">vs[uo]xseg7ei8.v,e32,m1 </t>
  </si>
  <si>
    <t xml:space="preserve">vs[uo]xseg7ei16.v,e32,m1 </t>
  </si>
  <si>
    <t xml:space="preserve">vs[uo]xseg7ei32.v,e32,m1 </t>
  </si>
  <si>
    <t xml:space="preserve">vs[uo]xseg7ei8.v,e32,m2 </t>
  </si>
  <si>
    <t xml:space="preserve">vs[uo]xseg7ei16.v,e32,m2 </t>
  </si>
  <si>
    <t xml:space="preserve">vs[uo]xseg7ei32.v,e32,m2 </t>
  </si>
  <si>
    <t xml:space="preserve">vs[uo]xseg7ei8.v,e32,m4 </t>
  </si>
  <si>
    <t xml:space="preserve">vs[uo]xseg7ei16.v,e32,m4 </t>
  </si>
  <si>
    <t xml:space="preserve">vs[uo]xseg7ei32.v,e32,m4 </t>
  </si>
  <si>
    <t xml:space="preserve">vs[uo]xseg7ei8.v,e32,m8 </t>
  </si>
  <si>
    <t xml:space="preserve">vs[uo]xseg7ei16.v,e32,m8 </t>
  </si>
  <si>
    <t>vs[uo]xseg7ei32.v,e32,m8</t>
  </si>
  <si>
    <t xml:space="preserve">vsseg8e32[ff].v,e32,mf4 </t>
  </si>
  <si>
    <t xml:space="preserve">vsseg8e16[ff].v,e32,mf2 </t>
  </si>
  <si>
    <t xml:space="preserve">vsseg8e32[ff].v,e32,mf2 </t>
  </si>
  <si>
    <t xml:space="preserve">vsseg8e8[ff].v,e32,m1 </t>
  </si>
  <si>
    <t xml:space="preserve">vsseg8e16[ff].v,e32,m1 </t>
  </si>
  <si>
    <t xml:space="preserve">vsseg8e32[ff].v,e32,m1 </t>
  </si>
  <si>
    <t>vs8r.v,e32</t>
  </si>
  <si>
    <t xml:space="preserve">vssseg8e32.v,e32,mf4 </t>
  </si>
  <si>
    <t xml:space="preserve">vssseg8e16.v,e32,mf2 </t>
  </si>
  <si>
    <t xml:space="preserve">vssseg8e32.v,e32,mf2 </t>
  </si>
  <si>
    <t xml:space="preserve">vssseg8e8.v,e32,m1 </t>
  </si>
  <si>
    <t xml:space="preserve">vssseg8e16.v,e32,m1 </t>
  </si>
  <si>
    <t xml:space="preserve">vssseg8e32.v,e32,m1 </t>
  </si>
  <si>
    <t xml:space="preserve">vs[uo]xseg8ei32.v,e32,mf4 </t>
  </si>
  <si>
    <t xml:space="preserve">vs[uo]xseg8ei16.v,e32,mf2 </t>
  </si>
  <si>
    <t xml:space="preserve">vs[uo]xseg8ei32.v,e32,mf2 </t>
  </si>
  <si>
    <t xml:space="preserve">vs[uo]xseg8ei8.v,e32,m1 </t>
  </si>
  <si>
    <t xml:space="preserve">vs[uo]xseg8ei16.v,e32,m1 </t>
  </si>
  <si>
    <t xml:space="preserve">vs[uo]xseg8ei32.v,e32,m1 </t>
  </si>
  <si>
    <t xml:space="preserve">vs[uo]xseg8ei8.v,e32,m2 </t>
  </si>
  <si>
    <t xml:space="preserve">vs[uo]xseg8ei16.v,e32,m2 </t>
  </si>
  <si>
    <t xml:space="preserve">vs[uo]xseg8ei32.v,e32,m2 </t>
  </si>
  <si>
    <t xml:space="preserve">vs[uo]xseg8ei8.v,e32,m4 </t>
  </si>
  <si>
    <t xml:space="preserve">vs[uo]xseg8ei16.v,e32,m4 </t>
  </si>
  <si>
    <t xml:space="preserve">vs[uo]xseg8ei32.v,e32,m4 </t>
  </si>
  <si>
    <t xml:space="preserve">vs[uo]xseg8ei8.v,e32,m8 </t>
  </si>
  <si>
    <t xml:space="preserve">vs[uo]xseg8ei16.v,e32,m8 </t>
  </si>
  <si>
    <t>vs[uo]xseg8ei32.v,e32,m8</t>
  </si>
  <si>
    <t>EXAMPLES</t>
  </si>
  <si>
    <t>Decode - 0</t>
  </si>
  <si>
    <t>Decode - 1</t>
  </si>
  <si>
    <t>Decode-8</t>
  </si>
  <si>
    <t>EMUL=1</t>
  </si>
  <si>
    <t>EMUL=2</t>
  </si>
  <si>
    <t>EMUL=8</t>
  </si>
  <si>
    <t xml:space="preserve">EEW = </t>
  </si>
  <si>
    <t xml:space="preserve">MEW (Unit stride/Strided </t>
  </si>
  <si>
    <t>SEW (Indexed)</t>
  </si>
  <si>
    <t>EMUL =</t>
  </si>
  <si>
    <t>(EEW/SEW)*LMUL (Unit stride/Strided)</t>
  </si>
  <si>
    <t>LMUL (Indexed)</t>
  </si>
  <si>
    <t>SEW=32, LMUL=1</t>
  </si>
  <si>
    <t>Example 1</t>
  </si>
  <si>
    <t>VLE8.v v1, (x2)</t>
  </si>
  <si>
    <t>EEW=8, EMUL=1/4</t>
  </si>
  <si>
    <t>x2</t>
  </si>
  <si>
    <t>VLEN = (128/8)*1/4=4</t>
  </si>
  <si>
    <t>Byte loads to address x2, x2+1, x2+2, x2+3</t>
  </si>
  <si>
    <t>v1[31:24]  = data[x2+3]</t>
  </si>
  <si>
    <t>v1</t>
  </si>
  <si>
    <t>v1[23:16]  = data[x2+2]</t>
  </si>
  <si>
    <t>iter=0</t>
  </si>
  <si>
    <t>v1[15:8]    = data[x2+1]</t>
  </si>
  <si>
    <t>v1[7:0].     = data[x2]</t>
  </si>
  <si>
    <t>Example 2</t>
  </si>
  <si>
    <t>VSE16.v v1, (x2)</t>
  </si>
  <si>
    <t>EEW=16, EMUL=1/2</t>
  </si>
  <si>
    <t>VLEN = 4</t>
  </si>
  <si>
    <t>HW stores to addres x2, x2+2, x2+4, x2+6</t>
  </si>
  <si>
    <t>data[x2+7] = v2[63:56]</t>
  </si>
  <si>
    <t>data[x2+6] = v2[55:48]</t>
  </si>
  <si>
    <t>data[x2+5] = v2[47:40]</t>
  </si>
  <si>
    <t>data[x2+4] = v2[39:32]</t>
  </si>
  <si>
    <t>data[x2+3] = v2[31:24]</t>
  </si>
  <si>
    <t>data[x2+2] = v2[23:16]</t>
  </si>
  <si>
    <t>data[x2+1] = v2[15:8]</t>
  </si>
  <si>
    <t>data[x2]     = v2[7:0]</t>
  </si>
  <si>
    <t>Example 3</t>
  </si>
  <si>
    <t>VLSE32 v2, (x2), x3</t>
  </si>
  <si>
    <t>EEW=32, EMUL=1</t>
  </si>
  <si>
    <t>Word loads to address x2, x2+x3, x2+2*x3, x2+3*x3</t>
  </si>
  <si>
    <t>v1[127:96] = word_data(x2+3*x3)</t>
  </si>
  <si>
    <t>v1[95:64]  = word_data(x2+2*x3)</t>
  </si>
  <si>
    <t>x3</t>
  </si>
  <si>
    <t>v1[63:32]  = word_data(x2+1*x3)</t>
  </si>
  <si>
    <t>v2</t>
  </si>
  <si>
    <t>v3</t>
  </si>
  <si>
    <t>v10</t>
  </si>
  <si>
    <t>v1[31:0]   = word_data(x2)</t>
  </si>
  <si>
    <t>iter=1</t>
  </si>
  <si>
    <t>iter=7</t>
  </si>
  <si>
    <t>Example 4</t>
  </si>
  <si>
    <t>SEW=32, LMUL=4</t>
  </si>
  <si>
    <t>VLSEG2E32 v4, (x2)</t>
  </si>
  <si>
    <t>NF=2, EEW=32, EMUL=4</t>
  </si>
  <si>
    <t>Segment0 loads to address x2, x2+2, x2+4, x2+6</t>
  </si>
  <si>
    <t>v1[31:24]= data[x2+6]</t>
  </si>
  <si>
    <t>VLEN = 4 (per segment)</t>
  </si>
  <si>
    <t>segment1 loads to address x2+1, x2+3, x2+5, x2+7</t>
  </si>
  <si>
    <t>v1[23:16]= data[x2+4]</t>
  </si>
  <si>
    <t>v4</t>
  </si>
  <si>
    <t>v5</t>
  </si>
  <si>
    <t>v6</t>
  </si>
  <si>
    <t>v9</t>
  </si>
  <si>
    <t>v11</t>
  </si>
  <si>
    <t>v1[15:8]  = data[x2+2]</t>
  </si>
  <si>
    <t>iter=2</t>
  </si>
  <si>
    <t>iter=3</t>
  </si>
  <si>
    <t>v1[7:0].   = data[x2]</t>
  </si>
  <si>
    <t>seg=0</t>
  </si>
  <si>
    <t>seg=1</t>
  </si>
  <si>
    <t>v2[31:24]= data[x2+7]</t>
  </si>
  <si>
    <t>v2[23:16]= data[x2+5]</t>
  </si>
  <si>
    <t>v2[15:8]  = data[x2+3]</t>
  </si>
  <si>
    <t>v2[7:0].   = data[x2+1]</t>
  </si>
  <si>
    <t>vluxe16.v</t>
  </si>
  <si>
    <t>EEW(Data) = 32,  EMUL(Data)=1</t>
  </si>
  <si>
    <t>EEW(Index)=16, EMUL(Index)=1/2</t>
  </si>
  <si>
    <t>SEW=32, LMUL=8</t>
  </si>
  <si>
    <t>vluxe16.v v8, (x2), v16</t>
  </si>
  <si>
    <t>EEW(Data)=32, EMUL(Data)=8</t>
  </si>
  <si>
    <t>data[x2+v*]</t>
  </si>
  <si>
    <t>EEW(Index)=16, EMUL(Index)=4</t>
  </si>
  <si>
    <t>v16</t>
  </si>
  <si>
    <t>v17</t>
  </si>
  <si>
    <t>v18</t>
  </si>
  <si>
    <t>v19</t>
  </si>
  <si>
    <t>Data register v8-v15</t>
  </si>
  <si>
    <t>v12</t>
  </si>
  <si>
    <t>v13</t>
  </si>
  <si>
    <t>v14</t>
  </si>
  <si>
    <t>v15</t>
  </si>
  <si>
    <t>Index registers v16-v19</t>
  </si>
  <si>
    <t>SEW=16, LMUL=4</t>
  </si>
  <si>
    <t>vluxe32.v v8, (x2), v16</t>
  </si>
  <si>
    <t>EEW(Data)=16, EMUL(Data)=4</t>
  </si>
  <si>
    <t>EEW(Index)=32, EMUL(Index)=8</t>
  </si>
  <si>
    <t>v20</t>
  </si>
  <si>
    <t>v21</t>
  </si>
  <si>
    <t>v22</t>
  </si>
  <si>
    <t>v23</t>
  </si>
  <si>
    <t>Data register v8-v11</t>
  </si>
  <si>
    <t>Index registers v16-v23</t>
  </si>
  <si>
    <t>VSLIDE</t>
  </si>
  <si>
    <t>SEW=8</t>
  </si>
  <si>
    <t>Elements =</t>
  </si>
  <si>
    <t>e15</t>
  </si>
  <si>
    <t>e14</t>
  </si>
  <si>
    <t>e0</t>
  </si>
  <si>
    <t>LMUL = 2</t>
  </si>
  <si>
    <t>e31</t>
  </si>
  <si>
    <t>e30</t>
  </si>
  <si>
    <t>v10, v2, v3</t>
  </si>
  <si>
    <t>iter0</t>
  </si>
  <si>
    <t>e7</t>
  </si>
  <si>
    <t>Slide by 8</t>
  </si>
  <si>
    <t>v11, v2, v3</t>
  </si>
  <si>
    <t>iter1</t>
  </si>
  <si>
    <t>e24</t>
  </si>
  <si>
    <t>v12, v2, v3</t>
  </si>
  <si>
    <t>iter2</t>
  </si>
  <si>
    <t>e25</t>
  </si>
  <si>
    <t>32+8</t>
  </si>
  <si>
    <t>&lt;&lt; end</t>
  </si>
  <si>
    <t>(id internal compute to figure v12)</t>
  </si>
  <si>
    <t>SEW=16</t>
  </si>
  <si>
    <t>&lt;&lt; No need to dispatch</t>
  </si>
  <si>
    <t>Shift &gt; Vlen</t>
  </si>
  <si>
    <t>&lt;&lt; start</t>
  </si>
  <si>
    <t>(id internal compute to figure v11)</t>
  </si>
  <si>
    <t>AVL = 40</t>
  </si>
  <si>
    <t>VLMAX = 32</t>
  </si>
  <si>
    <t>(Maximum of 128)</t>
  </si>
  <si>
    <t>LMUL=4</t>
  </si>
  <si>
    <t>SEW = 16 (8 elements)</t>
  </si>
  <si>
    <t xml:space="preserve">s/w loop 1: </t>
  </si>
  <si>
    <t>VL = 32</t>
  </si>
  <si>
    <t>Mask = 128'h000000fffff</t>
  </si>
  <si>
    <t>vle16/vwmul</t>
  </si>
  <si>
    <t>iter = 1 , iter_mask = 16'h00ff</t>
  </si>
  <si>
    <t>iter = 2 , iter_mask = 16'h00ff</t>
  </si>
  <si>
    <t>iter = 3 , iter_mask = 16'h00ff</t>
  </si>
  <si>
    <t>iter = 4 , iter_mask = 16'h00ff</t>
  </si>
  <si>
    <t xml:space="preserve">s/w loop 2: </t>
  </si>
  <si>
    <t>VL = 8</t>
  </si>
  <si>
    <t>Mask = 128'h000000000ff</t>
  </si>
  <si>
    <t>&lt;&lt; Don’t need to dispatch</t>
  </si>
  <si>
    <t>Narrowing</t>
  </si>
  <si>
    <t>Lmul&gt;=1</t>
  </si>
  <si>
    <t>vs2+1</t>
  </si>
  <si>
    <t>Widening</t>
  </si>
  <si>
    <t>vd+1</t>
  </si>
  <si>
    <t>Mask</t>
  </si>
  <si>
    <t>vset: vl = 8, vlmax = 8</t>
  </si>
  <si>
    <t>id_iter_mask[15:0]</t>
  </si>
  <si>
    <t>tail mask eqn</t>
  </si>
  <si>
    <t>AVL = 38</t>
  </si>
  <si>
    <t>S/w Iter 0 = 8</t>
  </si>
  <si>
    <t>H/w Iter 0 = 4</t>
  </si>
  <si>
    <t>00ff</t>
  </si>
  <si>
    <t>3:0</t>
  </si>
  <si>
    <t>EEW=32 (4 elements)</t>
  </si>
  <si>
    <t>H/w Iter 1 = 4</t>
  </si>
  <si>
    <t>7:4</t>
  </si>
  <si>
    <t>LMUL=2</t>
  </si>
  <si>
    <t>S/w Iter 1 = 8</t>
  </si>
  <si>
    <t>S/w Iter 2 = 8</t>
  </si>
  <si>
    <t>S/w Iter 3 = 8</t>
  </si>
  <si>
    <t>H/w Iter 0 = 4, last_iter = 0</t>
  </si>
  <si>
    <t>H/w Iter 1 = 4, last_iter = 1</t>
  </si>
  <si>
    <t>vset: vl = 6, vlmax = 8</t>
  </si>
  <si>
    <t>S/w Iter 4 = 6</t>
  </si>
  <si>
    <t>3f</t>
  </si>
  <si>
    <t>id_iter_mask[15:0] = ffff;</t>
  </si>
  <si>
    <t>H/w Iter 1 = 2, last_iter = 1</t>
  </si>
  <si>
    <t>mod = vl % (vlmax/vlmul)</t>
  </si>
  <si>
    <t>if (mod) begin</t>
  </si>
  <si>
    <t xml:space="preserve">for (i=mod; i&lt;=16, i++) begin
</t>
  </si>
  <si>
    <t>id_tier_mask[i] = 0 if last_iter</t>
  </si>
  <si>
    <t>end</t>
  </si>
  <si>
    <t>V7</t>
  </si>
  <si>
    <t>V6</t>
  </si>
  <si>
    <t>V5</t>
  </si>
  <si>
    <t>V4</t>
  </si>
  <si>
    <t xml:space="preserve">V3 </t>
  </si>
  <si>
    <t>V2</t>
  </si>
  <si>
    <t>V1</t>
  </si>
  <si>
    <t>V0</t>
  </si>
  <si>
    <t>A31..A28</t>
  </si>
  <si>
    <t>A27..A24</t>
  </si>
  <si>
    <t>A23..A20</t>
  </si>
  <si>
    <t>A19..A16</t>
  </si>
  <si>
    <t>A15..A12</t>
  </si>
  <si>
    <t>A11..A8</t>
  </si>
  <si>
    <t>A7..A4</t>
  </si>
  <si>
    <t>A3..A0</t>
  </si>
  <si>
    <t>V15</t>
  </si>
  <si>
    <t>V14</t>
  </si>
  <si>
    <t>V13</t>
  </si>
  <si>
    <t>V12</t>
  </si>
  <si>
    <t>V11</t>
  </si>
  <si>
    <t>V10</t>
  </si>
  <si>
    <t>V9</t>
  </si>
  <si>
    <t>V8</t>
  </si>
  <si>
    <t>b31..B28</t>
  </si>
  <si>
    <t>B27..B24</t>
  </si>
  <si>
    <t>B23..B20</t>
  </si>
  <si>
    <t>B19..B16</t>
  </si>
  <si>
    <t>B15..B12</t>
  </si>
  <si>
    <t>B11..B8</t>
  </si>
  <si>
    <t>B7..B4</t>
  </si>
  <si>
    <t>B3..B0</t>
  </si>
  <si>
    <t xml:space="preserve">SlideUp </t>
  </si>
  <si>
    <t>Shft_amt = 0</t>
  </si>
  <si>
    <t>dispatch =</t>
  </si>
  <si>
    <t>v15,v7,0</t>
  </si>
  <si>
    <t>v8,v0,0</t>
  </si>
  <si>
    <t>A30..A27</t>
  </si>
  <si>
    <t>A26..A23</t>
  </si>
  <si>
    <t>A22..A19</t>
  </si>
  <si>
    <t>A18..A15</t>
  </si>
  <si>
    <t>A14..A11</t>
  </si>
  <si>
    <t>A10..A7</t>
  </si>
  <si>
    <t>A6..A3</t>
  </si>
  <si>
    <t>A2..A0,B0</t>
  </si>
  <si>
    <t>A2..A0,B4</t>
  </si>
  <si>
    <t>A0,B30.B28</t>
  </si>
  <si>
    <t>v15,v7,max</t>
  </si>
  <si>
    <t>v14,v6,max</t>
  </si>
  <si>
    <t>v8, v0, max</t>
  </si>
  <si>
    <t>Keep old value</t>
  </si>
  <si>
    <t>Slidedwn</t>
  </si>
  <si>
    <t>Shft_amt=1</t>
  </si>
  <si>
    <t>0..A31..A29</t>
  </si>
  <si>
    <t>A28..A25</t>
  </si>
  <si>
    <t>A24..A21</t>
  </si>
  <si>
    <t>A20..A17</t>
  </si>
  <si>
    <t>A16..A13</t>
  </si>
  <si>
    <t>A12..A9</t>
  </si>
  <si>
    <t>A8..A5</t>
  </si>
  <si>
    <t>A4..A1</t>
  </si>
  <si>
    <t>Shft_amt=5</t>
  </si>
  <si>
    <t>Shft_amt= 31</t>
  </si>
  <si>
    <t>00_A31</t>
  </si>
  <si>
    <t>v15, v7, 1</t>
  </si>
  <si>
    <t>v9, v1, 1</t>
  </si>
  <si>
    <t>v8, v0, 1</t>
  </si>
  <si>
    <t>Keep 0</t>
  </si>
  <si>
    <t>Shft_amt= 27</t>
  </si>
  <si>
    <t>0.0.0_A31</t>
  </si>
  <si>
    <t>A30..A23</t>
  </si>
  <si>
    <t>Iteration count</t>
  </si>
  <si>
    <t>Slideup</t>
  </si>
  <si>
    <t>Amt=0</t>
  </si>
  <si>
    <t>Src</t>
  </si>
  <si>
    <t>Dst</t>
  </si>
  <si>
    <t>Slide down</t>
  </si>
  <si>
    <t>Size=32, each element contains 4</t>
  </si>
  <si>
    <t>Amt=5</t>
  </si>
  <si>
    <t>VSLIDE_UP</t>
  </si>
  <si>
    <t>UP</t>
  </si>
  <si>
    <t>SEW=32</t>
  </si>
  <si>
    <t>lmul=4</t>
  </si>
  <si>
    <t>Amt=6</t>
  </si>
  <si>
    <t>I0</t>
  </si>
  <si>
    <t>I1</t>
  </si>
  <si>
    <t>I2</t>
  </si>
  <si>
    <t>I3</t>
  </si>
  <si>
    <t>3,2,1,0</t>
  </si>
  <si>
    <t>src2</t>
  </si>
  <si>
    <t>addr</t>
  </si>
  <si>
    <t>result</t>
  </si>
  <si>
    <t>v4,v4,v4,v4</t>
  </si>
  <si>
    <t>v0,v0,v5,v5</t>
  </si>
  <si>
    <t>v1,v1,v0,v0</t>
  </si>
  <si>
    <t>v2,v2,v1,v1</t>
  </si>
  <si>
    <t>sew=32</t>
  </si>
  <si>
    <t>amt/4</t>
  </si>
  <si>
    <t>&gt;&gt;2</t>
  </si>
  <si>
    <t>sew=16</t>
  </si>
  <si>
    <t>amt/8</t>
  </si>
  <si>
    <t>&gt;&gt;3</t>
  </si>
  <si>
    <t>sew=8</t>
  </si>
  <si>
    <t>amt/16</t>
  </si>
  <si>
    <t>&gt;&gt;4</t>
  </si>
  <si>
    <t>Amt=9</t>
  </si>
  <si>
    <t>v5,v5,v5,v5</t>
  </si>
  <si>
    <t>v0,v0,v0,v6</t>
  </si>
  <si>
    <t>v1,v1,v1,v0</t>
  </si>
  <si>
    <t>VSLIDE_DOWN</t>
  </si>
  <si>
    <t>v2,v1</t>
  </si>
  <si>
    <t>0,0,0,0</t>
  </si>
  <si>
    <t>0,v3,v3,v3</t>
  </si>
  <si>
    <t>v3,v2,v2,v2</t>
  </si>
  <si>
    <t>Shft_amt to addr</t>
  </si>
  <si>
    <t>lmul=1</t>
  </si>
  <si>
    <t>size=32</t>
  </si>
  <si>
    <t>VCOMPRESS</t>
  </si>
  <si>
    <t>lmul=4, sew = 16</t>
  </si>
  <si>
    <t>Src1</t>
  </si>
  <si>
    <t>7 elements ==1</t>
  </si>
  <si>
    <t>Src2</t>
  </si>
  <si>
    <t>6 elems == 1</t>
  </si>
  <si>
    <t>src3</t>
  </si>
  <si>
    <t>0 elems == 1</t>
  </si>
  <si>
    <t>src4</t>
  </si>
  <si>
    <t>4 elems == 1</t>
  </si>
  <si>
    <t>X</t>
  </si>
  <si>
    <t>vd0</t>
  </si>
  <si>
    <t>8 elems overwritten</t>
  </si>
  <si>
    <t>vd0+1</t>
  </si>
  <si>
    <t>vd0+2</t>
  </si>
  <si>
    <t>old - NOP</t>
  </si>
  <si>
    <t>clk</t>
  </si>
  <si>
    <t>vd0+3</t>
  </si>
  <si>
    <t>a+b</t>
  </si>
  <si>
    <t>a+b+c</t>
  </si>
  <si>
    <t>vl (tail) = 2</t>
  </si>
  <si>
    <t>lmul=2, sew=32</t>
  </si>
  <si>
    <t>vs</t>
  </si>
  <si>
    <t>2 out of 4 elems (set mask = 1 1 0 0 )</t>
  </si>
  <si>
    <t>last_iter = 0</t>
  </si>
  <si>
    <t>vs+1</t>
  </si>
  <si>
    <t>0 out of 4 elems. (set mask = 1 1 1 1)</t>
  </si>
  <si>
    <t>last_iter = 1</t>
  </si>
  <si>
    <t>LQ</t>
  </si>
  <si>
    <t>st [r10]</t>
  </si>
  <si>
    <t>VEC</t>
  </si>
  <si>
    <t>LD r2, [r10]</t>
  </si>
  <si>
    <t>DE</t>
  </si>
  <si>
    <t>EX</t>
  </si>
  <si>
    <t>SB full</t>
  </si>
  <si>
    <t>&lt;&lt;&lt; Stall</t>
  </si>
  <si>
    <t>st</t>
  </si>
  <si>
    <t>Vec, vs1, r3</t>
  </si>
  <si>
    <t>old</t>
  </si>
  <si>
    <t>_0a</t>
  </si>
  <si>
    <t>_1a</t>
  </si>
  <si>
    <t>Solution</t>
  </si>
  <si>
    <t>TIMING PATH</t>
  </si>
  <si>
    <t>Skid Buffer</t>
  </si>
  <si>
    <t>VEC FUNC ISSUE</t>
  </si>
  <si>
    <t>LQID - Out of order handling</t>
  </si>
  <si>
    <t>LDQ ID Scheme</t>
  </si>
  <si>
    <t>TODO:</t>
  </si>
  <si>
    <t>LdqID</t>
  </si>
  <si>
    <t>WrPtr</t>
  </si>
  <si>
    <t>Add MEM-ID port : SB_FULL, LQ_FULL, NxtLdqId :  WrPtr - maintained in lq</t>
  </si>
  <si>
    <t>Branch</t>
  </si>
  <si>
    <t>CMT-0</t>
  </si>
  <si>
    <t>Stage LDQID in EX/FP/VEC</t>
  </si>
  <si>
    <t>int_vld</t>
  </si>
  <si>
    <t>wrptr++</t>
  </si>
  <si>
    <t>Remove pipe_stage in EX/FP/VEC</t>
  </si>
  <si>
    <t>LD</t>
  </si>
  <si>
    <t>CMT-1</t>
  </si>
  <si>
    <t>Enable 3 wr ports - one from each unit</t>
  </si>
  <si>
    <t>Mispred</t>
  </si>
  <si>
    <t>wrptr=1
int_vld</t>
  </si>
  <si>
    <r>
      <t xml:space="preserve">wrptr++
</t>
    </r>
    <r>
      <rPr>
        <sz val="12"/>
        <color rgb="FFFF0000"/>
        <rFont val="Calibri (Body)"/>
      </rPr>
      <t>SB_FULL</t>
    </r>
  </si>
  <si>
    <t>Kill rtr to id - no handshake</t>
  </si>
  <si>
    <t>Non-EX : FP/VEC</t>
  </si>
  <si>
    <t>Last avail -2</t>
  </si>
  <si>
    <t>FP</t>
  </si>
  <si>
    <t>CMT-2</t>
  </si>
  <si>
    <t>Commit time handling in LQ - rdptr++, SB pull</t>
  </si>
  <si>
    <t>wrptr=2
int_vld</t>
  </si>
  <si>
    <t>LQ_FULL</t>
  </si>
  <si>
    <t>DE - Kill</t>
  </si>
  <si>
    <t>LDQID change :</t>
  </si>
  <si>
    <t>Last Commit</t>
  </si>
  <si>
    <t>Instr = A (Vec)</t>
  </si>
  <si>
    <t xml:space="preserve">NxtLQID </t>
  </si>
  <si>
    <t>Alloc</t>
  </si>
  <si>
    <t xml:space="preserve">Dest = </t>
  </si>
  <si>
    <t>Src 1,2</t>
  </si>
  <si>
    <t>v0,v4</t>
  </si>
  <si>
    <t>v1,v5</t>
  </si>
  <si>
    <t>Mask = v0</t>
  </si>
  <si>
    <t>Hazard = v8</t>
  </si>
  <si>
    <t>Hazard = v9</t>
  </si>
  <si>
    <t>replay_cnt</t>
  </si>
  <si>
    <t>replay_cnt_start</t>
  </si>
  <si>
    <t>instr_disp_complete</t>
  </si>
  <si>
    <t>Instr = B (ADD)</t>
  </si>
  <si>
    <t>Dest =</t>
  </si>
  <si>
    <t>rs4</t>
  </si>
  <si>
    <t>Src =</t>
  </si>
  <si>
    <t>instr_disp_complete = ~(|replay_cnt[7:1]) &amp; ~(|replay_cnt_start[7:0])</t>
  </si>
  <si>
    <t>0*2+1</t>
  </si>
  <si>
    <t>1*2+1</t>
  </si>
  <si>
    <t>neg num</t>
  </si>
  <si>
    <t>1s comp</t>
  </si>
  <si>
    <t>1s comp+1</t>
  </si>
  <si>
    <t>lzc location</t>
  </si>
  <si>
    <t xml:space="preserve">vlseg2e32[ff].v,e8,m2 </t>
  </si>
  <si>
    <t xml:space="preserve">vl[uo]xseg2ei32.v,e8,m4 </t>
  </si>
  <si>
    <t xml:space="preserve">vl[uo]xseg2ei16.v,e8,m8 </t>
  </si>
  <si>
    <t xml:space="preserve">vl[uo]xseg2e32.v,e8,m8 </t>
  </si>
  <si>
    <t xml:space="preserve">vlseg3e32[ff].v,e8,m1 </t>
  </si>
  <si>
    <t xml:space="preserve">vlseg3e16[ff].v,e8,m2 </t>
  </si>
  <si>
    <t xml:space="preserve">vlseg3e32[ff].v,e8,m2 </t>
  </si>
  <si>
    <t xml:space="preserve">vlseg3e8[ff].v,e8,m4 </t>
  </si>
  <si>
    <t xml:space="preserve">vlseg3e16[ff].v,e8,m4 </t>
  </si>
  <si>
    <t xml:space="preserve">vlseg3e32[ff].v,e8,m4 </t>
  </si>
  <si>
    <t xml:space="preserve">vlseg3e8[ff].v,e8,m8 </t>
  </si>
  <si>
    <t xml:space="preserve">vlseg3e16[ff].v,e8,m8 </t>
  </si>
  <si>
    <t xml:space="preserve">vlseg3e32[ff].v,e8,m8 </t>
  </si>
  <si>
    <t xml:space="preserve">vlsseg3e32.v,e8,m1 </t>
  </si>
  <si>
    <t xml:space="preserve">vlsseg3e16.v,e8,m2 </t>
  </si>
  <si>
    <t xml:space="preserve">vlsseg3e32.v,e8,m2 </t>
  </si>
  <si>
    <t xml:space="preserve">vlsseg3e8.v,e8,m4 </t>
  </si>
  <si>
    <t xml:space="preserve">vlsseg3e16.v,e8,m4 </t>
  </si>
  <si>
    <t xml:space="preserve">vlsseg3e32.v,e8,m4 </t>
  </si>
  <si>
    <t xml:space="preserve">vlsseg3e8.v,e8,m8 </t>
  </si>
  <si>
    <t xml:space="preserve">vlsseg3e16.v,e8,m8 </t>
  </si>
  <si>
    <t xml:space="preserve">vlsseg3e32.v,e8,m8 </t>
  </si>
  <si>
    <t>vl[uo]xseg3ei32.v,e8,m4</t>
  </si>
  <si>
    <t>vl[uo]xseg3ei16.v,e8,m8</t>
  </si>
  <si>
    <t>vl[uo]xseg3ei32.v,e8,m8</t>
  </si>
  <si>
    <t xml:space="preserve">vlseg4e32[ff].v,e8,m1 </t>
  </si>
  <si>
    <t xml:space="preserve">vlseg4e16[ff].v,e8,m2 </t>
  </si>
  <si>
    <t xml:space="preserve">vlseg4e32[ff].v,e8,m2 </t>
  </si>
  <si>
    <t xml:space="preserve">vlseg4e8[ff].v,e8,m4 </t>
  </si>
  <si>
    <t xml:space="preserve">vlseg4e16[ff].v,e8,m4 </t>
  </si>
  <si>
    <t xml:space="preserve">vlseg4e32[ff].v,e8,m4 </t>
  </si>
  <si>
    <t xml:space="preserve">vlseg4e8[ff].v,e8,m8 </t>
  </si>
  <si>
    <t xml:space="preserve">vlseg4e16[ff].v,e8,m8 </t>
  </si>
  <si>
    <t xml:space="preserve">vlseg4e32[ff].v,e8,m8 </t>
  </si>
  <si>
    <t xml:space="preserve">vlsseg4e32.v,e8,m1 </t>
  </si>
  <si>
    <t xml:space="preserve">vlsseg4e16.v,e8,m2 </t>
  </si>
  <si>
    <t xml:space="preserve">vlsseg4e32.v,e8,m2 </t>
  </si>
  <si>
    <t xml:space="preserve">vlsseg4e8.v,e8,m4 </t>
  </si>
  <si>
    <t xml:space="preserve">vlsseg4e16.v,e8,m4 </t>
  </si>
  <si>
    <t xml:space="preserve">vlsseg4e32.v,e8,m4 </t>
  </si>
  <si>
    <t xml:space="preserve">vlsseg4e8.v,e8,m8 </t>
  </si>
  <si>
    <t xml:space="preserve">vlsseg4e16.v,e8,m8 </t>
  </si>
  <si>
    <t xml:space="preserve">vlsseg4e32.v,e8,m8 </t>
  </si>
  <si>
    <t xml:space="preserve">vssseg8e8.v,e32,m2 </t>
  </si>
  <si>
    <t xml:space="preserve">vssseg8e16.v,e32,m2 </t>
  </si>
  <si>
    <t xml:space="preserve">vssseg8e32.v,e32,m2 </t>
  </si>
  <si>
    <t xml:space="preserve">vssseg8e8.v,e32,m4 </t>
  </si>
  <si>
    <t xml:space="preserve">vssseg8e16.v,e32,m4 </t>
  </si>
  <si>
    <t xml:space="preserve">vssseg8e32.v,e32,m4 </t>
  </si>
  <si>
    <t xml:space="preserve">vssseg8e8.v,e32,m8 </t>
  </si>
  <si>
    <t xml:space="preserve">vssseg8e16.v,e32,m8 </t>
  </si>
  <si>
    <t xml:space="preserve">vssseg8e32.v,e32,m8 </t>
  </si>
  <si>
    <t xml:space="preserve">vs[uo]xseg8ei8.v,e32,mf4 </t>
  </si>
  <si>
    <t xml:space="preserve">vs[uo]xseg8ei16.v,e32,mf4 </t>
  </si>
  <si>
    <t xml:space="preserve">vs[uo]xseg8ei8.v,e32,mf2 </t>
  </si>
  <si>
    <t xml:space="preserve">vssseg8e8.v,e32,mf4 </t>
  </si>
  <si>
    <t xml:space="preserve">vssseg8e16.v,e32,mf4 </t>
  </si>
  <si>
    <t xml:space="preserve">vssseg8e8.v,e32,mf2 </t>
  </si>
  <si>
    <t xml:space="preserve">vsseg8e8[ff].v,e32,mf4 </t>
  </si>
  <si>
    <t xml:space="preserve">vsseg8e16[ff].v,e32,mf4 </t>
  </si>
  <si>
    <t xml:space="preserve">vsseg8e8[ff].v,e32,mf2 </t>
  </si>
  <si>
    <t xml:space="preserve">vsseg8e8[ff].v,e32,m2 </t>
  </si>
  <si>
    <t xml:space="preserve">vsseg8e16[ff].v,e32,m2 </t>
  </si>
  <si>
    <t xml:space="preserve">vsseg8e32[ff].v,e32,m2 </t>
  </si>
  <si>
    <t xml:space="preserve">vsseg8e8[ff].v,e32,m4 </t>
  </si>
  <si>
    <t xml:space="preserve">vsseg8e16[ff].v,e32,m4 </t>
  </si>
  <si>
    <t xml:space="preserve">vsseg8e32[ff].v,e32,m4 </t>
  </si>
  <si>
    <t xml:space="preserve">vsseg8e8[ff].v,e32,m8 </t>
  </si>
  <si>
    <t xml:space="preserve">vsseg8e16[ff].v,e32,m8 </t>
  </si>
  <si>
    <t xml:space="preserve">vsseg8e32[ff].v,e32,m8 </t>
  </si>
  <si>
    <t xml:space="preserve">vs[uo]xseg7ei8.v,e32,mf4 </t>
  </si>
  <si>
    <t xml:space="preserve">vs[uo]xseg7ei16.v,e32,mf4 </t>
  </si>
  <si>
    <t xml:space="preserve">vs[uo]xseg7ei8.v,e32,mf2 </t>
  </si>
  <si>
    <t xml:space="preserve">vssseg7e8.v,e32,mf4 </t>
  </si>
  <si>
    <t xml:space="preserve">vssseg7e16.v,e32,mf4 </t>
  </si>
  <si>
    <t xml:space="preserve">vssseg7e8.v,e32,mf2 </t>
  </si>
  <si>
    <t xml:space="preserve">vssseg7e8.v,e32,m2 </t>
  </si>
  <si>
    <t xml:space="preserve">vssseg7e16.v,e32,m2 </t>
  </si>
  <si>
    <t xml:space="preserve">vssseg7e32.v,e32,m2 </t>
  </si>
  <si>
    <t xml:space="preserve">vssseg7e8.v,e32,m4 </t>
  </si>
  <si>
    <t xml:space="preserve">vssseg7e16.v,e32,m4 </t>
  </si>
  <si>
    <t xml:space="preserve">vssseg7e32.v,e32,m4 </t>
  </si>
  <si>
    <t xml:space="preserve">vssseg7e8.v,e32,m8 </t>
  </si>
  <si>
    <t xml:space="preserve">vssseg7e16.v,e32,m8 </t>
  </si>
  <si>
    <t xml:space="preserve">vssseg7e32.v,e32,m8 </t>
  </si>
  <si>
    <t xml:space="preserve">vsseg7e8[ff].v,e32,mf4 </t>
  </si>
  <si>
    <t xml:space="preserve">vsseg7e16[ff].v,e32,mf4 </t>
  </si>
  <si>
    <t xml:space="preserve">vsseg7e8[ff].v,e32,mf2 </t>
  </si>
  <si>
    <t xml:space="preserve">vsseg7e8[ff].v,e32,m2 </t>
  </si>
  <si>
    <t xml:space="preserve">vsseg7e16[ff].v,e32,m2 </t>
  </si>
  <si>
    <t xml:space="preserve">vsseg7e32[ff].v,e32,m2 </t>
  </si>
  <si>
    <t xml:space="preserve">vsseg7e8[ff].v,e32,m4 </t>
  </si>
  <si>
    <t xml:space="preserve">vsseg7e16[ff].v,e32,m4 </t>
  </si>
  <si>
    <t xml:space="preserve">vsseg7e32[ff].v,e32,m4 </t>
  </si>
  <si>
    <t xml:space="preserve">vsseg7e8[ff].v,e32,m8 </t>
  </si>
  <si>
    <t xml:space="preserve">vsseg7e16[ff].v,e32,m8 </t>
  </si>
  <si>
    <t xml:space="preserve">vsseg7e32[ff].v,e32,m8 </t>
  </si>
  <si>
    <t xml:space="preserve">vle32[ff].v,e8,m4 </t>
  </si>
  <si>
    <t xml:space="preserve">vle16[ff].v,e8,m8 </t>
  </si>
  <si>
    <t xml:space="preserve">vle32[ff].v,e8,m8 </t>
  </si>
  <si>
    <t xml:space="preserve">vlse32.v,e8,m4 </t>
  </si>
  <si>
    <t xml:space="preserve">vlse16.v,e8,m8 </t>
  </si>
  <si>
    <t xml:space="preserve">vlse32.v,e8,m8 </t>
  </si>
  <si>
    <t xml:space="preserve">vl[uo]xei32.v,e8,m4 </t>
  </si>
  <si>
    <t xml:space="preserve">vl[uo]xei16.v,e8,m8 </t>
  </si>
  <si>
    <t xml:space="preserve">vl[uo]xei32.v,e8,m8 </t>
  </si>
  <si>
    <t xml:space="preserve">vlseg2e32[ff].v,e8,m4 </t>
  </si>
  <si>
    <t xml:space="preserve">vlseg2e16[ff].v,e8,m4 </t>
  </si>
  <si>
    <t xml:space="preserve">vlseg2e8[ff].v,e8,m8 </t>
  </si>
  <si>
    <t xml:space="preserve">vlseg2e16[ff].v,e8,m8 </t>
  </si>
  <si>
    <t xml:space="preserve">vlseg2e32[ff].v,e8,m8 </t>
  </si>
  <si>
    <t xml:space="preserve">vlsseg2e32.v,e8,m2 </t>
  </si>
  <si>
    <t xml:space="preserve">vlsseg2e16.v,e8,m4 </t>
  </si>
  <si>
    <t xml:space="preserve">vlsseg2e32.v,e8,m4 </t>
  </si>
  <si>
    <t xml:space="preserve">vlsseg2e8.v,e8,m8 </t>
  </si>
  <si>
    <t xml:space="preserve">vlsseg2e16.v,e8,m8 </t>
  </si>
  <si>
    <t xml:space="preserve">vlsseg2e32.v,e8,m8 </t>
  </si>
  <si>
    <t>vl[uo]xseg4ei32.v,e8,m4</t>
  </si>
  <si>
    <t>vl[uo]xseg4ei16.v,e8,m8</t>
  </si>
  <si>
    <t>vl[uo]xseg4ei32.v,e8,m8</t>
  </si>
  <si>
    <t xml:space="preserve">vlseg5e32[ff].v,e8,mf2 </t>
  </si>
  <si>
    <t xml:space="preserve">vlseg5e16[ff].v,e8,m1 </t>
  </si>
  <si>
    <t xml:space="preserve">vlseg5e32[ff].v,e8,m1 </t>
  </si>
  <si>
    <t xml:space="preserve">vlseg5e16[ff].v,e8,m2 </t>
  </si>
  <si>
    <t xml:space="preserve">vlseg5e32[ff].v,e8,m2 </t>
  </si>
  <si>
    <t xml:space="preserve">vlseg5e8[ff].v,e8,m2 </t>
  </si>
  <si>
    <t xml:space="preserve">vlseg5e8[ff].v,e8,m4 </t>
  </si>
  <si>
    <t xml:space="preserve">vlseg5e16[ff].v,e8,m4 </t>
  </si>
  <si>
    <t xml:space="preserve">vlseg5e32[ff].v,e8,m4 </t>
  </si>
  <si>
    <t xml:space="preserve">vlseg5e8[ff].v,e8,m8 </t>
  </si>
  <si>
    <t xml:space="preserve">vlseg5e16[ff].v,e8,m8 </t>
  </si>
  <si>
    <t xml:space="preserve">vlseg5e32[ff].v,e8,m8 </t>
  </si>
  <si>
    <t xml:space="preserve">vlsseg5e32.v,e8,mf2 </t>
  </si>
  <si>
    <t xml:space="preserve">vlsseg5e16.v,e8,m1 </t>
  </si>
  <si>
    <t xml:space="preserve">vlsseg5e32.v,e8,m1 </t>
  </si>
  <si>
    <t xml:space="preserve">vlsseg5e8.v,e8,m2 </t>
  </si>
  <si>
    <t xml:space="preserve">vlsseg5e16.v,e8,m2 </t>
  </si>
  <si>
    <t xml:space="preserve">vlsseg5e32.v,e8,m2 </t>
  </si>
  <si>
    <t xml:space="preserve">vlsseg5e8.v,e8,m4 </t>
  </si>
  <si>
    <t xml:space="preserve">vlsseg5e16.v,e8,m4 </t>
  </si>
  <si>
    <t xml:space="preserve">vlsseg5e32.v,e8,m4 </t>
  </si>
  <si>
    <t xml:space="preserve">vlsseg5e8.v,e8,m8 </t>
  </si>
  <si>
    <t xml:space="preserve">vlsseg5e16.v,e8,m8 </t>
  </si>
  <si>
    <t xml:space="preserve">vlsseg5e32.v,e8,m8 </t>
  </si>
  <si>
    <t xml:space="preserve">vl[uo]xseg5ei132.v,e8,mf2 </t>
  </si>
  <si>
    <t xml:space="preserve">vl[uo]xseg5ei32.v,e8,m4 </t>
  </si>
  <si>
    <t>vl[uo]xseg5ei16.v,e8,m8</t>
  </si>
  <si>
    <t>vl[uo]xseg5ei32.v,e8,m8</t>
  </si>
  <si>
    <t xml:space="preserve">vlseg6e32[ff].v,e8,mf2 </t>
  </si>
  <si>
    <t xml:space="preserve">vlseg6e8[ff].v,e8,m2 </t>
  </si>
  <si>
    <t xml:space="preserve">vlseg6e8[ff].v,e8,m4 </t>
  </si>
  <si>
    <t xml:space="preserve">vlseg6e8[ff].v,e8,m8 </t>
  </si>
  <si>
    <t xml:space="preserve">vlsseg6e32.v,e8,mf2 </t>
  </si>
  <si>
    <t xml:space="preserve">vlsseg6e16.v,e8,m1 </t>
  </si>
  <si>
    <t xml:space="preserve">vlsseg6e32.v,e8,m1 </t>
  </si>
  <si>
    <t xml:space="preserve">vlsseg6e8.v,e8,m2 </t>
  </si>
  <si>
    <t xml:space="preserve">vlsseg6e16.v,e8,m2 </t>
  </si>
  <si>
    <t xml:space="preserve">vlsseg6e32.v,e8,m2 </t>
  </si>
  <si>
    <t xml:space="preserve">vlsseg6e8.v,e8,m4 </t>
  </si>
  <si>
    <t xml:space="preserve">vlsseg6e16.v,e8,m4 </t>
  </si>
  <si>
    <t xml:space="preserve">vlsseg6e32.v,e8,m4 </t>
  </si>
  <si>
    <t xml:space="preserve">vlsseg6e8.v,e8,m8 </t>
  </si>
  <si>
    <t xml:space="preserve">vlsseg6e16.v,e8,m8 </t>
  </si>
  <si>
    <t xml:space="preserve">vlsseg6e32.v,e8,m8 </t>
  </si>
  <si>
    <t xml:space="preserve">vl[uo]xseg6ei32.v,e8,mf2 </t>
  </si>
  <si>
    <t xml:space="preserve">vl[uo]xseg6ei32.v,e8,m4 </t>
  </si>
  <si>
    <t>vl[uo]xseg6ei16.v,e8,m8</t>
  </si>
  <si>
    <t>vl[uo]xseg6ei32.v,e8,m8</t>
  </si>
  <si>
    <t xml:space="preserve">vlseg7e32[ff].v,e8,mf2 </t>
  </si>
  <si>
    <t xml:space="preserve">vlseg7e16[ff].v,e8,m1 </t>
  </si>
  <si>
    <t xml:space="preserve">vlseg7e32[ff].v,e8,m1 </t>
  </si>
  <si>
    <t xml:space="preserve">vlseg7e8[ff].v,e8,m2 </t>
  </si>
  <si>
    <t xml:space="preserve">vlseg7e16[ff].v,e8,m2 </t>
  </si>
  <si>
    <t xml:space="preserve">vlseg7e32[ff].v,e8,m2 </t>
  </si>
  <si>
    <t xml:space="preserve">vlseg7e8[ff].v,e8,m4 </t>
  </si>
  <si>
    <t xml:space="preserve">vlseg7e16[ff].v,e8,m4 </t>
  </si>
  <si>
    <t xml:space="preserve">vlseg7e32[ff].v,e8,m4 </t>
  </si>
  <si>
    <t xml:space="preserve">vlseg7e8[ff].v,e8,m8 </t>
  </si>
  <si>
    <t xml:space="preserve">vlseg7e16[ff].v,e8,m8 </t>
  </si>
  <si>
    <t xml:space="preserve">vlseg7e32[ff].v,e8,m8 </t>
  </si>
  <si>
    <t xml:space="preserve">vlsseg7e32.v,e8,mf2 </t>
  </si>
  <si>
    <t xml:space="preserve">vlsseg7e16.v,e8,m1 </t>
  </si>
  <si>
    <t xml:space="preserve">vlsseg7e32.v,e8,m1 </t>
  </si>
  <si>
    <t xml:space="preserve">vlsseg7e8.v,e8,m2 </t>
  </si>
  <si>
    <t xml:space="preserve">vlsseg7e16.v,e8,m2 </t>
  </si>
  <si>
    <t xml:space="preserve">vlsseg7e32.v,e8,m2 </t>
  </si>
  <si>
    <t xml:space="preserve">vlsseg7e8.v,e8,m4 </t>
  </si>
  <si>
    <t xml:space="preserve">vlsseg7e16.v,e8,m4 </t>
  </si>
  <si>
    <t xml:space="preserve">vlsseg7e32.v,e8,m4 </t>
  </si>
  <si>
    <t xml:space="preserve">vlsseg7e8.v,e8,m8 </t>
  </si>
  <si>
    <t xml:space="preserve">vlsseg7e16.v,e8,m8 </t>
  </si>
  <si>
    <t xml:space="preserve">vlsseg7e32.v,e8,m8 </t>
  </si>
  <si>
    <t xml:space="preserve">vl[uo]xseg7ei32.v,e8,mf2 </t>
  </si>
  <si>
    <t xml:space="preserve">vl[uo]xseg7ei32.v,e8,m4 </t>
  </si>
  <si>
    <t>vl[uo]xseg7ei16.v,e8,m8</t>
  </si>
  <si>
    <t>vl[uo]xseg7ei32.v,e8,m8</t>
  </si>
  <si>
    <t xml:space="preserve">vlseg8e32[ff].v,e8,mf2 </t>
  </si>
  <si>
    <t xml:space="preserve">vlseg8e16[ff].v,e8,m1 </t>
  </si>
  <si>
    <t xml:space="preserve">vlseg8e32[ff].v,e8,m1 </t>
  </si>
  <si>
    <t xml:space="preserve">vlseg8e8[ff].v,e8,m2 </t>
  </si>
  <si>
    <t xml:space="preserve">vlseg8e16[ff].v,e8,m2 </t>
  </si>
  <si>
    <t xml:space="preserve">vlseg8e32[ff].v,e8,m2 </t>
  </si>
  <si>
    <t xml:space="preserve">vlseg8e8[ff].v,e8,m4 </t>
  </si>
  <si>
    <t xml:space="preserve">vlseg8e16[ff].v,e8,m4 </t>
  </si>
  <si>
    <t xml:space="preserve">vlseg8e32[ff].v,e8,m4 </t>
  </si>
  <si>
    <t xml:space="preserve">vlseg8e8[ff].v,e8,m8 </t>
  </si>
  <si>
    <t xml:space="preserve">vlseg8e16[ff].v,e8,m8 </t>
  </si>
  <si>
    <t xml:space="preserve">vlseg8e32[ff].v,e8,m8 </t>
  </si>
  <si>
    <t xml:space="preserve">vlsseg8e32.v,e8,mf2 </t>
  </si>
  <si>
    <t xml:space="preserve">vlsseg8e16.v,e8,m1 </t>
  </si>
  <si>
    <t xml:space="preserve">vlsseg8e32.v,e8,m1 </t>
  </si>
  <si>
    <t xml:space="preserve">vlsseg8e8.v,e8,m2 </t>
  </si>
  <si>
    <t xml:space="preserve">vlsseg8e16.v,e8,m2 </t>
  </si>
  <si>
    <t xml:space="preserve">vlsseg8e32.v,e8,m2 </t>
  </si>
  <si>
    <t xml:space="preserve">vlsseg8e8.v,e8,m4 </t>
  </si>
  <si>
    <t xml:space="preserve">vlsseg8e16.v,e8,m4 </t>
  </si>
  <si>
    <t xml:space="preserve">vlsseg8e32.v,e8,m4 </t>
  </si>
  <si>
    <t xml:space="preserve">vlsseg8e8.v,e8,m8 </t>
  </si>
  <si>
    <t xml:space="preserve">vlsseg8e16.v,e8,m8 </t>
  </si>
  <si>
    <t xml:space="preserve">vlsseg8e32.v,e8,m8 </t>
  </si>
  <si>
    <t xml:space="preserve">vl[uo]xseg8ei32.v,e8,mf2 </t>
  </si>
  <si>
    <t xml:space="preserve">vl[uo]xseg8ei32.v,e8,m4 </t>
  </si>
  <si>
    <t>vl[uo]xseg8ei16.v,e8,m8</t>
  </si>
  <si>
    <t>vl[uo]xseg8ei32.v,e8,m8</t>
  </si>
  <si>
    <t xml:space="preserve">vse32[ff].v,e8,m4 </t>
  </si>
  <si>
    <t xml:space="preserve">vse16[ff].v,e8,m8 </t>
  </si>
  <si>
    <t xml:space="preserve">vse32[ff].v,e8,m8 </t>
  </si>
  <si>
    <t xml:space="preserve">vsse32.v,e8,m4 </t>
  </si>
  <si>
    <t xml:space="preserve">vsse16.v,e8,m8 </t>
  </si>
  <si>
    <t xml:space="preserve">vsse32.v,e8,m8 </t>
  </si>
  <si>
    <t xml:space="preserve">vs[uo]xei32.v,e8,m4 </t>
  </si>
  <si>
    <t xml:space="preserve">vs[uo]xei16.v,e8,m8 </t>
  </si>
  <si>
    <t xml:space="preserve">vs[uo]xei32.v,e8,m8 </t>
  </si>
  <si>
    <t xml:space="preserve">vsseg2e32[ff].v,e8,m2 </t>
  </si>
  <si>
    <t xml:space="preserve">vsseg2e16[ff].v,e8,m4 </t>
  </si>
  <si>
    <t xml:space="preserve">vsseg2e32[ff].v,e8,m4 </t>
  </si>
  <si>
    <t xml:space="preserve">vsseg2e8[ff].v,e8,m8 </t>
  </si>
  <si>
    <t xml:space="preserve">vsseg2e16[ff].v,e8,m8 </t>
  </si>
  <si>
    <t xml:space="preserve">vsseg2e32[ff].v,e8,m8 </t>
  </si>
  <si>
    <t xml:space="preserve">vssseg2e32.v,e8,m2 </t>
  </si>
  <si>
    <t xml:space="preserve">vssseg2e16.v,e8,m4 </t>
  </si>
  <si>
    <t xml:space="preserve">vssseg2e32.v,e8,m4 </t>
  </si>
  <si>
    <t xml:space="preserve">vssseg2e8.v,e8,m8 </t>
  </si>
  <si>
    <t xml:space="preserve">vssseg2e16.v,e8,m8 </t>
  </si>
  <si>
    <t xml:space="preserve">vssseg2e32.v,e8,m8 </t>
  </si>
  <si>
    <t xml:space="preserve">vs[uo]xseg2ei32.v,e8,m4 </t>
  </si>
  <si>
    <t xml:space="preserve">vs[uo]xseg2ei16.v,e8,m8 </t>
  </si>
  <si>
    <t xml:space="preserve">vs[uo]xseg2ei32.v,e8,m8 </t>
  </si>
  <si>
    <t xml:space="preserve">vsseg3e32[ff].v,e8,m1 </t>
  </si>
  <si>
    <t xml:space="preserve">vsseg3e8[ff].v,e8,m4 </t>
  </si>
  <si>
    <t xml:space="preserve">vsseg3e8[ff].v,e8,m8 </t>
  </si>
  <si>
    <t xml:space="preserve">vssseg3e32.v,e8,m1 </t>
  </si>
  <si>
    <t xml:space="preserve">vssseg3e16.v,e8,m2 </t>
  </si>
  <si>
    <t xml:space="preserve">vssseg3e32.v,e8,m2 </t>
  </si>
  <si>
    <t xml:space="preserve">vssseg3e8.v,e8,m4 </t>
  </si>
  <si>
    <t xml:space="preserve">vssseg3e16.v,e8,m4 </t>
  </si>
  <si>
    <t xml:space="preserve">vssseg3e32.v,e8,m4 </t>
  </si>
  <si>
    <t xml:space="preserve">vssseg3e8.v,e8,m8 </t>
  </si>
  <si>
    <t xml:space="preserve">vssseg3e16.v,e8,m8 </t>
  </si>
  <si>
    <t xml:space="preserve">vssseg3e32.v,e8,m8 </t>
  </si>
  <si>
    <t>vs[uo]xseg3ei32.v,e8,m4</t>
  </si>
  <si>
    <t xml:space="preserve">vs[uo]xseg3ei8.v,e8,m8 </t>
  </si>
  <si>
    <t xml:space="preserve">vs[uo]xseg3ei16.v,e8,m8 </t>
  </si>
  <si>
    <t xml:space="preserve">vs[uo]xseg3ei32.v,e8,m8 </t>
  </si>
  <si>
    <t xml:space="preserve">vsseg4e32[ff].v,e8,m1 </t>
  </si>
  <si>
    <t xml:space="preserve">vsseg4e16[ff].v,e8,m2 </t>
  </si>
  <si>
    <t xml:space="preserve">vsseg4e32[ff].v,e8,m2 </t>
  </si>
  <si>
    <t xml:space="preserve">vsseg4e8[ff].v,e8,m4 </t>
  </si>
  <si>
    <t xml:space="preserve">vsseg4e16[ff].v,e8,m4 </t>
  </si>
  <si>
    <t xml:space="preserve">vsseg4e32[ff].v,e8,m4 </t>
  </si>
  <si>
    <t xml:space="preserve">vsseg4e8[ff].v,e8,m8 </t>
  </si>
  <si>
    <t xml:space="preserve">vsseg4e16[ff].v,e8,m8 </t>
  </si>
  <si>
    <t xml:space="preserve">vsseg4e32[ff].v,e8,m8 </t>
  </si>
  <si>
    <t xml:space="preserve">vssseg4e32.v,e8,m1 </t>
  </si>
  <si>
    <t xml:space="preserve">vssseg4e16.v,e8,m2 </t>
  </si>
  <si>
    <t xml:space="preserve">vssseg4e32.v,e8,m2 </t>
  </si>
  <si>
    <t xml:space="preserve">vssseg4e8.v,e8,m4 </t>
  </si>
  <si>
    <t xml:space="preserve">vssseg4e16.v,e8,m4 </t>
  </si>
  <si>
    <t xml:space="preserve">vssseg4e32.v,e8,m4 </t>
  </si>
  <si>
    <t xml:space="preserve">vssseg4e8.v,e8,m8 </t>
  </si>
  <si>
    <t xml:space="preserve">vssseg4e16.v,e8,m8 </t>
  </si>
  <si>
    <t xml:space="preserve">vssseg4e32.v,e8,m8 </t>
  </si>
  <si>
    <t>vs[uo]xseg4ei32.v,e8,m4</t>
  </si>
  <si>
    <t>vs[uo]xseg4ei16.v,e8,m8</t>
  </si>
  <si>
    <t>vs[uo]xseg4ei32.v,e8,m8</t>
  </si>
  <si>
    <t xml:space="preserve">vsseg5e32[ff].v,e8,mf2 </t>
  </si>
  <si>
    <t xml:space="preserve">vsseg5e16[ff].v,e8,m1 </t>
  </si>
  <si>
    <t xml:space="preserve">vsseg5e32[ff].v,e8,m1 </t>
  </si>
  <si>
    <t xml:space="preserve">vsseg5e8[ff].v,e8,m2 </t>
  </si>
  <si>
    <t xml:space="preserve">vsseg5e16[ff].v,e8,m2 </t>
  </si>
  <si>
    <t xml:space="preserve">vsseg5e32[ff].v,e8,m2 </t>
  </si>
  <si>
    <t xml:space="preserve">vsseg5e8[ff].v,e8,m4 </t>
  </si>
  <si>
    <t xml:space="preserve">vsseg5e16[ff].v,e8,m4 </t>
  </si>
  <si>
    <t xml:space="preserve">vsseg5e32[ff].v,e8,m4 </t>
  </si>
  <si>
    <t xml:space="preserve">vsseg5e8[ff].v,e8,m8 </t>
  </si>
  <si>
    <t xml:space="preserve">vsseg5e16[ff].v,e8,m8 </t>
  </si>
  <si>
    <t xml:space="preserve">vsseg5e32[ff].v,e8,m8 </t>
  </si>
  <si>
    <t xml:space="preserve">vssseg5e32.v,e8,mf2 </t>
  </si>
  <si>
    <t xml:space="preserve">vssseg5e16.v,e8,m1 </t>
  </si>
  <si>
    <t xml:space="preserve">vssseg5e32.v,e8,m1 </t>
  </si>
  <si>
    <t xml:space="preserve">vssseg5e8.v,e8,m2 </t>
  </si>
  <si>
    <t xml:space="preserve">vssseg5e16.v,e8,m2 </t>
  </si>
  <si>
    <t xml:space="preserve">vssseg5e32.v,e8,m2 </t>
  </si>
  <si>
    <t xml:space="preserve">vssseg5e8.v,e8,m4 </t>
  </si>
  <si>
    <t xml:space="preserve">vssseg5e16.v,e8,m4 </t>
  </si>
  <si>
    <t xml:space="preserve">vssseg5e32.v,e8,m4 </t>
  </si>
  <si>
    <t xml:space="preserve">vssseg5e8.v,e8,m8 </t>
  </si>
  <si>
    <t xml:space="preserve">vssseg5e16.v,e8,m8 </t>
  </si>
  <si>
    <t xml:space="preserve">vssseg5e32.v,e8,m8 </t>
  </si>
  <si>
    <t xml:space="preserve">vs[uo]xseg5ei32.v,e8,mf2 </t>
  </si>
  <si>
    <t xml:space="preserve">vs[uo]xseg5ei32.v,e8,m4 </t>
  </si>
  <si>
    <t>vs[uo]xseg5ei16.v,e8,m8</t>
  </si>
  <si>
    <t>vs[uo]xseg5ei32.v,e8,m8</t>
  </si>
  <si>
    <t xml:space="preserve">vsseg6e32[ff].v,e8,mf2 </t>
  </si>
  <si>
    <t xml:space="preserve">vsseg6e16[ff].v,e8,m1 </t>
  </si>
  <si>
    <t xml:space="preserve">vsseg6e32[ff].v,e8,m1 </t>
  </si>
  <si>
    <t xml:space="preserve">vsseg6e8[ff].v,e8,m2 </t>
  </si>
  <si>
    <t xml:space="preserve">vsseg6e16[ff].v,e8,m2 </t>
  </si>
  <si>
    <t xml:space="preserve">vsseg6e32[ff].v,e8,m2 </t>
  </si>
  <si>
    <t xml:space="preserve">vsseg6e8[ff].v,e8,m4 </t>
  </si>
  <si>
    <t xml:space="preserve">vsseg6e16[ff].v,e8,m4 </t>
  </si>
  <si>
    <t xml:space="preserve">vsseg6e32[ff].v,e8,m4 </t>
  </si>
  <si>
    <t xml:space="preserve">vsseg6e8[ff].v,e8,m8 </t>
  </si>
  <si>
    <t xml:space="preserve">vsseg6e16[ff].v,e8,m8 </t>
  </si>
  <si>
    <t xml:space="preserve">vsseg6e32[ff].v,e8,m8 </t>
  </si>
  <si>
    <t xml:space="preserve">vssseg6e32.v,e8,mf2 </t>
  </si>
  <si>
    <t xml:space="preserve">vssseg6e16.v,e8,m1 </t>
  </si>
  <si>
    <t xml:space="preserve">vssseg6e32.v,e8,m1 </t>
  </si>
  <si>
    <t xml:space="preserve">vssseg6e8.v,e8,m2 </t>
  </si>
  <si>
    <t xml:space="preserve">vssseg6e16.v,e8,m2 </t>
  </si>
  <si>
    <t xml:space="preserve">vssseg6e32.v,e8,m2 </t>
  </si>
  <si>
    <t xml:space="preserve">vssseg6e8.v,e8,m4 </t>
  </si>
  <si>
    <t xml:space="preserve">vssseg6e16.v,e8,m4 </t>
  </si>
  <si>
    <t xml:space="preserve">vssseg6e32.v,e8,m4 </t>
  </si>
  <si>
    <t xml:space="preserve">vssseg6e8.v,e8,m8 </t>
  </si>
  <si>
    <t xml:space="preserve">vssseg6e16.v,e8,m8 </t>
  </si>
  <si>
    <t xml:space="preserve">vssseg6e32.v,e8,m8 </t>
  </si>
  <si>
    <t xml:space="preserve">vs[uo]xseg6ei32.v,e8,m4 </t>
  </si>
  <si>
    <t>vs[uo]xseg6ei16.v,e8,m8</t>
  </si>
  <si>
    <t>vs[uo]xseg6ei32.v,e8,m8</t>
  </si>
  <si>
    <t xml:space="preserve">vs[uo]xseg6ei32.v,e8,mf2 </t>
  </si>
  <si>
    <t xml:space="preserve">vsseg7e32[ff].v,e8,mf2 </t>
  </si>
  <si>
    <t xml:space="preserve">vsseg7e16[ff].v,e8,m1 </t>
  </si>
  <si>
    <t xml:space="preserve">vsseg7e32[ff].v,e8,m1 </t>
  </si>
  <si>
    <t xml:space="preserve">vsseg7e8[ff].v,e8,m2 </t>
  </si>
  <si>
    <t xml:space="preserve">vsseg7e16[ff].v,e8,m2 </t>
  </si>
  <si>
    <t xml:space="preserve">vsseg7e32[ff].v,e8,m2 </t>
  </si>
  <si>
    <t xml:space="preserve">vsseg7e8[ff].v,e8,m4 </t>
  </si>
  <si>
    <t xml:space="preserve">vsseg7e16[ff].v,e8,m4 </t>
  </si>
  <si>
    <t xml:space="preserve">vsseg7e32[ff].v,e8,m4 </t>
  </si>
  <si>
    <t xml:space="preserve">vsseg7e8[ff].v,e8,m8 </t>
  </si>
  <si>
    <t xml:space="preserve">vsseg7e16[ff].v,e8,m8 </t>
  </si>
  <si>
    <t xml:space="preserve">vsseg7e32[ff].v,e8,m8 </t>
  </si>
  <si>
    <t xml:space="preserve">vssseg7e32.v,e8,mf2 </t>
  </si>
  <si>
    <t xml:space="preserve">vssseg7e16.v,e8,m1 </t>
  </si>
  <si>
    <t xml:space="preserve">vssseg7e32.v,e8,m1 </t>
  </si>
  <si>
    <t xml:space="preserve">vssseg7e8.v,e8,m2 </t>
  </si>
  <si>
    <t xml:space="preserve">vssseg7e16.v,e8,m2 </t>
  </si>
  <si>
    <t xml:space="preserve">vssseg7e32.v,e8,m2 </t>
  </si>
  <si>
    <t xml:space="preserve">vssseg7e8.v,e8,m4 </t>
  </si>
  <si>
    <t xml:space="preserve">vssseg7e16.v,e8,m4 </t>
  </si>
  <si>
    <t xml:space="preserve">vssseg7e32.v,e8,m4 </t>
  </si>
  <si>
    <t xml:space="preserve">vssseg7e8.v,e8,m8 </t>
  </si>
  <si>
    <t xml:space="preserve">vssseg7e16.v,e8,m8 </t>
  </si>
  <si>
    <t xml:space="preserve">vssseg7e32.v,e8,m8 </t>
  </si>
  <si>
    <t xml:space="preserve">vs[uo]xseg7ei32.v,e8,mf2 </t>
  </si>
  <si>
    <t xml:space="preserve">vs[uo]xseg7ei32.v,e8,m4 </t>
  </si>
  <si>
    <t>vs[uo]xseg7ei16.v,e8,m8</t>
  </si>
  <si>
    <t>vs[uo]xseg7ei32.v,e8,m8</t>
  </si>
  <si>
    <t xml:space="preserve">vsseg8e32[ff].v,e8,mf2 </t>
  </si>
  <si>
    <t xml:space="preserve">vsseg8e16[ff].v,e8,m1 </t>
  </si>
  <si>
    <t xml:space="preserve">vsseg8e32[ff].v,e8,m1 </t>
  </si>
  <si>
    <t xml:space="preserve">vsseg8e8[ff].v,e8,m2 </t>
  </si>
  <si>
    <t xml:space="preserve">vsseg8e16[ff].v,e8,m2 </t>
  </si>
  <si>
    <t xml:space="preserve">vsseg8e32[ff].v,e8,m2 </t>
  </si>
  <si>
    <t xml:space="preserve">vsseg8e8[ff].v,e8,m4 </t>
  </si>
  <si>
    <t xml:space="preserve">vsseg8e16[ff].v,e8,m4 </t>
  </si>
  <si>
    <t xml:space="preserve">vsseg8e32[ff].v,e8,m4 </t>
  </si>
  <si>
    <t xml:space="preserve">vsseg8e8[ff].v,e8,m8 </t>
  </si>
  <si>
    <t xml:space="preserve">vsseg8e16[ff].v,e8,m8 </t>
  </si>
  <si>
    <t xml:space="preserve">vsseg8e32[ff].v,e8,m8 </t>
  </si>
  <si>
    <t xml:space="preserve">vssseg8e32.v,e8,mf2 </t>
  </si>
  <si>
    <t xml:space="preserve">vssseg8e16.v,e8,m1 </t>
  </si>
  <si>
    <t xml:space="preserve">vssseg8e32.v,e8,m1 </t>
  </si>
  <si>
    <t xml:space="preserve">vssseg8e8.v,e8,m2 </t>
  </si>
  <si>
    <t xml:space="preserve">vssseg8e16.v,e8,m2 </t>
  </si>
  <si>
    <t xml:space="preserve">vssseg8e32.v,e8,m2 </t>
  </si>
  <si>
    <t xml:space="preserve">vssseg8e8.v,e8,m4 </t>
  </si>
  <si>
    <t xml:space="preserve">vssseg8e16.v,e8,m4 </t>
  </si>
  <si>
    <t xml:space="preserve">vssseg8e32.v,e8,m4 </t>
  </si>
  <si>
    <t xml:space="preserve">vssseg8e8.v,e8,m8 </t>
  </si>
  <si>
    <t xml:space="preserve">vssseg8e16.v,e8,m8 </t>
  </si>
  <si>
    <t xml:space="preserve">vssseg8e32.v,e8,m8 </t>
  </si>
  <si>
    <t xml:space="preserve">vs[uo]xseg8ei32.v,e8,mf2 </t>
  </si>
  <si>
    <t xml:space="preserve">vs[uo]xseg8ei32.v,e8,m4 </t>
  </si>
  <si>
    <t>vs[uo]xseg8ei16.v,e8,m8</t>
  </si>
  <si>
    <t>vs[uo]xseg8ei32.v,e8,m8</t>
  </si>
  <si>
    <t xml:space="preserve">vle8[ff].v,e16,mf4 </t>
  </si>
  <si>
    <t xml:space="preserve">vle32[ff].v,e16,m8 </t>
  </si>
  <si>
    <t xml:space="preserve">vlse8.v,e16,mf4 </t>
  </si>
  <si>
    <t xml:space="preserve">vlse32.v,e16,m8 </t>
  </si>
  <si>
    <t xml:space="preserve">vl[uo]xei8.v,e16,mf4 </t>
  </si>
  <si>
    <t xml:space="preserve">vlseg2e8[ff].v,e16,mf4 </t>
  </si>
  <si>
    <t xml:space="preserve">vlseg2e32[ff].v,e16,m4 </t>
  </si>
  <si>
    <t xml:space="preserve">vlseg2e8[ff].v,e16,m8 </t>
  </si>
  <si>
    <t xml:space="preserve">vlseg2e16[ff].v,e16,m8 </t>
  </si>
  <si>
    <t xml:space="preserve">vlseg2e32[ff].v,e16,m8 </t>
  </si>
  <si>
    <t xml:space="preserve">vlsseg2e8.v,e16,mf4 </t>
  </si>
  <si>
    <t xml:space="preserve">vlsseg2e32.v,e16,m4 </t>
  </si>
  <si>
    <t xml:space="preserve">vlsseg2e8.v,e16,m8 </t>
  </si>
  <si>
    <t xml:space="preserve">vlsseg2e16.v,e16,m8 </t>
  </si>
  <si>
    <t xml:space="preserve">vlsseg2e32.v,e16,m8 </t>
  </si>
  <si>
    <t xml:space="preserve">vl[uo]xseg2ei8.v,e16,mf4 </t>
  </si>
  <si>
    <t xml:space="preserve">vl[uo]xseg2ei32.v,e16,m8 </t>
  </si>
  <si>
    <t xml:space="preserve">vlseg3e8[ff].v,e16,mf4 </t>
  </si>
  <si>
    <t xml:space="preserve">vlseg3e32[ff].v,e16,m2 </t>
  </si>
  <si>
    <t xml:space="preserve">vlseg3e8[ff].v,e16,m4 </t>
  </si>
  <si>
    <t xml:space="preserve">vlseg3e16[ff].v,e16,m4 </t>
  </si>
  <si>
    <t xml:space="preserve">vlseg3e32[ff].v,e16,m4 </t>
  </si>
  <si>
    <t xml:space="preserve">vlseg3e8[ff].v,e16,m8 </t>
  </si>
  <si>
    <t xml:space="preserve">vlseg3e16[ff].v,e16,m8 </t>
  </si>
  <si>
    <t xml:space="preserve">vlseg3e32[ff].v,e16,m8 </t>
  </si>
  <si>
    <t xml:space="preserve">vlsseg3e8.v,e16,mf4 </t>
  </si>
  <si>
    <t xml:space="preserve">vlsseg3e32.v,e16,m2 </t>
  </si>
  <si>
    <t xml:space="preserve">vlsseg3e8.v,e16,m4 </t>
  </si>
  <si>
    <t xml:space="preserve">vlsseg3e16.v,e16,m4 </t>
  </si>
  <si>
    <t xml:space="preserve">vlsseg3e32.v,e16,m4 </t>
  </si>
  <si>
    <t xml:space="preserve">vlsseg3e8.v,e16,m8 </t>
  </si>
  <si>
    <t xml:space="preserve">vlsseg3e16.v,e16,m8 </t>
  </si>
  <si>
    <t xml:space="preserve">vlsseg3e32.v,e16,m8 </t>
  </si>
  <si>
    <t xml:space="preserve">vl[uo]xseg3ei8.v,e16,mf4 </t>
  </si>
  <si>
    <t xml:space="preserve">vl[uo]xseg3ei32.v,e16,m8 </t>
  </si>
  <si>
    <t xml:space="preserve">vlseg4e8[ff].v,e16,mf4 </t>
  </si>
  <si>
    <t xml:space="preserve">vlseg4e32[ff].v,e16,m2 </t>
  </si>
  <si>
    <t xml:space="preserve">vlseg4e8[ff].v,e16,m4 </t>
  </si>
  <si>
    <t xml:space="preserve">vlseg4e16[ff].v,e16,m4 </t>
  </si>
  <si>
    <t xml:space="preserve">vlseg4e32[ff].v,e16,m4 </t>
  </si>
  <si>
    <t xml:space="preserve">vlseg4e8[ff].v,e16,m8 </t>
  </si>
  <si>
    <t xml:space="preserve">vlseg4e16[ff].v,e16,m8 </t>
  </si>
  <si>
    <t xml:space="preserve">vlseg4e32[ff].v,e16,m8 </t>
  </si>
  <si>
    <t xml:space="preserve">vlsseg4e8.v,e16,mf4 </t>
  </si>
  <si>
    <t xml:space="preserve">vlsseg4e32.v,e16,m2 </t>
  </si>
  <si>
    <t xml:space="preserve">vlsseg4e8.v,e16,m4 </t>
  </si>
  <si>
    <t xml:space="preserve">vlsseg4e16.v,e16,m4 </t>
  </si>
  <si>
    <t xml:space="preserve">vlsseg4e32.v,e16,m4 </t>
  </si>
  <si>
    <t xml:space="preserve">vlsseg4e8.v,e16,m8 </t>
  </si>
  <si>
    <t xml:space="preserve">vlsseg4e16.v,e16,m8 </t>
  </si>
  <si>
    <t xml:space="preserve">vlsseg4e32.v,e16,m8 </t>
  </si>
  <si>
    <t xml:space="preserve">vl[uo]xseg4ei8.v,e16,mf4 </t>
  </si>
  <si>
    <t xml:space="preserve">vl[uo]xseg4ei32.v,e16,m8 </t>
  </si>
  <si>
    <t xml:space="preserve">vlseg5e8[ff].v,e16,mf4 </t>
  </si>
  <si>
    <t xml:space="preserve">vlseg5e32[ff].v,e16,m1 </t>
  </si>
  <si>
    <t xml:space="preserve">vlseg5e8[ff].v,e16,m2 </t>
  </si>
  <si>
    <t xml:space="preserve">vlseg5e16[ff].v,e16,m2 </t>
  </si>
  <si>
    <t xml:space="preserve">vlseg5e32[ff].v,e16,m2 </t>
  </si>
  <si>
    <t xml:space="preserve">vlseg5e8[ff].v,e16,m4 </t>
  </si>
  <si>
    <t xml:space="preserve">vlseg5e16[ff].v,e16,m4 </t>
  </si>
  <si>
    <t xml:space="preserve">vlseg5e32[ff].v,e16,m4 </t>
  </si>
  <si>
    <t xml:space="preserve">vlseg5e8[ff].v,e16,m8 </t>
  </si>
  <si>
    <t xml:space="preserve">vlseg5e16[ff].v,e16,m8 </t>
  </si>
  <si>
    <t xml:space="preserve">vlseg5e32[ff].v,e16,m8 </t>
  </si>
  <si>
    <t xml:space="preserve">vlsseg5e8.v,e16,mf4 </t>
  </si>
  <si>
    <t xml:space="preserve">vlsseg5e32.v,e16,m1 </t>
  </si>
  <si>
    <t xml:space="preserve">vlsseg5e8.v,e16,m2 </t>
  </si>
  <si>
    <t xml:space="preserve">vlsseg5e16.v,e16,m2 </t>
  </si>
  <si>
    <t xml:space="preserve">vlsseg5e32.v,e16,m2 </t>
  </si>
  <si>
    <t xml:space="preserve">vlsseg5e8.v,e16,m4 </t>
  </si>
  <si>
    <t xml:space="preserve">vlsseg5e16.v,e16,m4 </t>
  </si>
  <si>
    <t xml:space="preserve">vlsseg5e32.v,e16,m4 </t>
  </si>
  <si>
    <t xml:space="preserve">vlsseg5e8.v,e16,m8 </t>
  </si>
  <si>
    <t xml:space="preserve">vlsseg5e16.v,e16,m8 </t>
  </si>
  <si>
    <t xml:space="preserve">vlsseg5e32.v,e16,m8 </t>
  </si>
  <si>
    <t xml:space="preserve">vl[uo]xseg5ei8.v,e16,mf4 </t>
  </si>
  <si>
    <t xml:space="preserve">vl[uo]xseg5ei32.v,e16,m8 </t>
  </si>
  <si>
    <t xml:space="preserve">vlseg6e8[ff].v,e16,mf4 </t>
  </si>
  <si>
    <t xml:space="preserve">vlseg6e32[ff].v,e16,m1 </t>
  </si>
  <si>
    <t xml:space="preserve">vlseg6e8[ff].v,e16,m2 </t>
  </si>
  <si>
    <t xml:space="preserve">vlseg6e16[ff].v,e16,m2 </t>
  </si>
  <si>
    <t xml:space="preserve">vlseg6e32[ff].v,e16,m2 </t>
  </si>
  <si>
    <t xml:space="preserve">vlseg6e8[ff].v,e16,m4 </t>
  </si>
  <si>
    <t xml:space="preserve">vlseg6e16[ff].v,e16,m4 </t>
  </si>
  <si>
    <t xml:space="preserve">vlseg6e32[ff].v,e16,m4 </t>
  </si>
  <si>
    <t xml:space="preserve">vlseg6e8[ff].v,e16,m8 </t>
  </si>
  <si>
    <t xml:space="preserve">vlseg6e16[ff].v,e16,m8 </t>
  </si>
  <si>
    <t xml:space="preserve">vlseg6e32[ff].v,e16,m8 </t>
  </si>
  <si>
    <t xml:space="preserve">vlsseg6e8.v,e16,mf4 </t>
  </si>
  <si>
    <t xml:space="preserve">vlsseg6e32.v,e16,m1 </t>
  </si>
  <si>
    <t xml:space="preserve">vlsseg6e8.v,e16,m2 </t>
  </si>
  <si>
    <t xml:space="preserve">vlsseg6e16.v,e16,m2 </t>
  </si>
  <si>
    <t xml:space="preserve">vlsseg6e32.v,e16,m2 </t>
  </si>
  <si>
    <t xml:space="preserve">vlsseg6e8.v,e16,m4 </t>
  </si>
  <si>
    <t xml:space="preserve">vlsseg6e16.v,e16,m4 </t>
  </si>
  <si>
    <t xml:space="preserve">vlsseg6e32.v,e16,m4 </t>
  </si>
  <si>
    <t xml:space="preserve">vlsseg6e8.v,e16,m8 </t>
  </si>
  <si>
    <t xml:space="preserve">vlsseg6e16.v,e16,m8 </t>
  </si>
  <si>
    <t xml:space="preserve">vlsseg6e32.v,e16,m8 </t>
  </si>
  <si>
    <t xml:space="preserve">vl[uo]xseg6ei32.v,e16,m8 </t>
  </si>
  <si>
    <t xml:space="preserve">vlseg7e8[ff].v,e16,mf4 </t>
  </si>
  <si>
    <t xml:space="preserve">vlseg7e32[ff].v,e16,m1 </t>
  </si>
  <si>
    <t xml:space="preserve">vlseg7e8[ff].v,e16,m2 </t>
  </si>
  <si>
    <t xml:space="preserve">vlseg7e16[ff].v,e16,m2 </t>
  </si>
  <si>
    <t xml:space="preserve">vlseg7e32[ff].v,e16,m2 </t>
  </si>
  <si>
    <t xml:space="preserve">vlseg7e8[ff].v,e16,m4 </t>
  </si>
  <si>
    <t xml:space="preserve">vlseg7e16[ff].v,e16,m4 </t>
  </si>
  <si>
    <t xml:space="preserve">vlseg7e32[ff].v,e16,m4 </t>
  </si>
  <si>
    <t xml:space="preserve">vlseg7e8[ff].v,e16,m8 </t>
  </si>
  <si>
    <t xml:space="preserve">vlseg7e16[ff].v,e16,m8 </t>
  </si>
  <si>
    <t xml:space="preserve">vlseg7e32[ff].v,e16,m8 </t>
  </si>
  <si>
    <t xml:space="preserve">vlsseg7e32.v,e16,m1 </t>
  </si>
  <si>
    <t xml:space="preserve">vlsseg7e8.v,e16,mf4 </t>
  </si>
  <si>
    <t xml:space="preserve">vlsseg7e8.v,e16,m2 </t>
  </si>
  <si>
    <t xml:space="preserve">vlsseg7e16.v,e16,m2 </t>
  </si>
  <si>
    <t xml:space="preserve">vlsseg7e32.v,e16,m2 </t>
  </si>
  <si>
    <t xml:space="preserve">vlsseg7e8.v,e16,m4 </t>
  </si>
  <si>
    <t xml:space="preserve">vlsseg7e16.v,e16,m4 </t>
  </si>
  <si>
    <t xml:space="preserve">vlsseg7e32.v,e16,m4 </t>
  </si>
  <si>
    <t xml:space="preserve">vlsseg7e8.v,e16,m8 </t>
  </si>
  <si>
    <t xml:space="preserve">vlsseg7e16.v,e16,m8 </t>
  </si>
  <si>
    <t xml:space="preserve">vlsseg7e32.v,e16,m8 </t>
  </si>
  <si>
    <t xml:space="preserve">vl[uo]xseg7ei8.v,e16,mf4 </t>
  </si>
  <si>
    <t xml:space="preserve">vl[uo]xseg7ei32.v,e16,m8 </t>
  </si>
  <si>
    <t xml:space="preserve">vlseg8e8[ff].v,e16,mf4 </t>
  </si>
  <si>
    <t xml:space="preserve">vlseg8e32[ff].v,e16,m1 </t>
  </si>
  <si>
    <t xml:space="preserve">vlseg8e8[ff].v,e16,m2 </t>
  </si>
  <si>
    <t xml:space="preserve">vlseg8e16[ff].v,e16,m2 </t>
  </si>
  <si>
    <t xml:space="preserve">vlseg8e32[ff].v,e16,m2 </t>
  </si>
  <si>
    <t xml:space="preserve">vlseg8e8[ff].v,e16,m4 </t>
  </si>
  <si>
    <t xml:space="preserve">vlseg8e16[ff].v,e16,m4 </t>
  </si>
  <si>
    <t xml:space="preserve">vlseg8e32[ff].v,e16,m4 </t>
  </si>
  <si>
    <t xml:space="preserve">vlseg8e8[ff].v,e16,m8 </t>
  </si>
  <si>
    <t xml:space="preserve">vlseg8e16[ff].v,e16,m8 </t>
  </si>
  <si>
    <t xml:space="preserve">vlseg8e32[ff].v,e16,m8 </t>
  </si>
  <si>
    <t xml:space="preserve">vlsseg8e8.v,e16,mf4 </t>
  </si>
  <si>
    <t xml:space="preserve">vlsseg8e32.v,e16,m1 </t>
  </si>
  <si>
    <t xml:space="preserve">vlsseg8e8.v,e16,m2 </t>
  </si>
  <si>
    <t xml:space="preserve">vlsseg8e16.v,e16,m2 </t>
  </si>
  <si>
    <t xml:space="preserve">vlsseg8e32.v,e16,m2 </t>
  </si>
  <si>
    <t xml:space="preserve">vlsseg8e8.v,e16,m4 </t>
  </si>
  <si>
    <t xml:space="preserve">vlsseg8e16.v,e16,m4 </t>
  </si>
  <si>
    <t xml:space="preserve">vlsseg8e32.v,e16,m4 </t>
  </si>
  <si>
    <t xml:space="preserve">vlsseg8e8.v,e16,m8 </t>
  </si>
  <si>
    <t xml:space="preserve">vlsseg8e16.v,e16,m8 </t>
  </si>
  <si>
    <t xml:space="preserve">vlsseg8e32.v,e16,m8 </t>
  </si>
  <si>
    <t xml:space="preserve">vl[uo]xseg8ei8.v,e16,mf4 </t>
  </si>
  <si>
    <t xml:space="preserve">vl[uo]xseg8ei32.v,e16,m8 </t>
  </si>
  <si>
    <t xml:space="preserve">vse8[ff].v,e16,mf4 </t>
  </si>
  <si>
    <t xml:space="preserve">vse32[ff].v,e16,m8 </t>
  </si>
  <si>
    <t xml:space="preserve">vsse8.v,e16,mf4 </t>
  </si>
  <si>
    <t xml:space="preserve">vsse32.v,e16,m8 </t>
  </si>
  <si>
    <t xml:space="preserve">vs[uo]xei8.v,e16,mf4 </t>
  </si>
  <si>
    <t xml:space="preserve">vsseg2e8[ff].v,e16,mf4 </t>
  </si>
  <si>
    <t xml:space="preserve">vsseg2e32[ff].v,e16,m4 </t>
  </si>
  <si>
    <t xml:space="preserve">vssseg2e8.v,e16,mf4 </t>
  </si>
  <si>
    <t xml:space="preserve">vssseg2e32.v,e16,m4 </t>
  </si>
  <si>
    <t xml:space="preserve">vs[uo]xseg2ei8.v,e16,mf4 </t>
  </si>
  <si>
    <t xml:space="preserve">vs[uo]xseg2ei32.v,e16,m8 </t>
  </si>
  <si>
    <t xml:space="preserve">vs[uo]xseg6ei16.v,e32,mf4 </t>
  </si>
  <si>
    <t xml:space="preserve">vs[uo]xseg6ei8.v,e32,mf4 </t>
  </si>
  <si>
    <t xml:space="preserve">vs[uo]xseg6ei8.v,e32,mf2 </t>
  </si>
  <si>
    <t xml:space="preserve">vssseg6e8.v,e32,mf4 </t>
  </si>
  <si>
    <t xml:space="preserve">vssseg6e16.v,e32,mf4 </t>
  </si>
  <si>
    <t xml:space="preserve">vssseg6e8.v,e32,mf2 </t>
  </si>
  <si>
    <t xml:space="preserve">vssseg6e8.v,e32,m2 </t>
  </si>
  <si>
    <t xml:space="preserve">vssseg6e16.v,e32,m2 </t>
  </si>
  <si>
    <t xml:space="preserve">vssseg6e32.v,e32,m2 </t>
  </si>
  <si>
    <t xml:space="preserve">vssseg6e8.v,e32,m4 </t>
  </si>
  <si>
    <t xml:space="preserve">vssseg6e16.v,e32,m4 </t>
  </si>
  <si>
    <t xml:space="preserve">vssseg6e32.v,e32,m4 </t>
  </si>
  <si>
    <t xml:space="preserve">vssseg6e8.v,e32,m8 </t>
  </si>
  <si>
    <t xml:space="preserve">vssseg6e16.v,e32,m8 </t>
  </si>
  <si>
    <t xml:space="preserve">vssseg6e32.v,e32,m8 </t>
  </si>
  <si>
    <t xml:space="preserve">vsseg6e8[ff].v,e32,mf4 </t>
  </si>
  <si>
    <t xml:space="preserve">vsseg6e16[ff].v,e32,mf4 </t>
  </si>
  <si>
    <t xml:space="preserve">vsseg6e8[ff].v,e32,mf2 </t>
  </si>
  <si>
    <t xml:space="preserve">vsseg6e8[ff].v,e32,m2 </t>
  </si>
  <si>
    <t xml:space="preserve">vsseg6e16[ff].v,e32,m2 </t>
  </si>
  <si>
    <t xml:space="preserve">vsseg6e32[ff].v,e32,m2 </t>
  </si>
  <si>
    <t xml:space="preserve">vsseg6e8[ff].v,e32,m4 </t>
  </si>
  <si>
    <t xml:space="preserve">vsseg6e16[ff].v,e32,m4 </t>
  </si>
  <si>
    <t xml:space="preserve">vsseg6e32[ff].v,e32,m4 </t>
  </si>
  <si>
    <t xml:space="preserve">vsseg6e8[ff].v,e32,m8 </t>
  </si>
  <si>
    <t xml:space="preserve">vsseg6e16[ff].v,e32,m8 </t>
  </si>
  <si>
    <t xml:space="preserve">vsseg6e32[ff].v,e32,m8 </t>
  </si>
  <si>
    <t xml:space="preserve">vs[uo]xseg5ei8.v,e32,mf4 </t>
  </si>
  <si>
    <t xml:space="preserve">vs[uo]xseg5ei16.v,e32,mf4 </t>
  </si>
  <si>
    <t xml:space="preserve">vs[uo]xseg5ei8.v,e32,mf2 </t>
  </si>
  <si>
    <t xml:space="preserve">vssseg5e8.v,e32,mf4 </t>
  </si>
  <si>
    <t xml:space="preserve">vssseg5e16.v,e32,mf4 </t>
  </si>
  <si>
    <t xml:space="preserve">vssseg5e8.v,e32,mf2 </t>
  </si>
  <si>
    <t xml:space="preserve">vssseg5e8.v,e32,m2 </t>
  </si>
  <si>
    <t xml:space="preserve">vssseg5e16.v,e32,m2 </t>
  </si>
  <si>
    <t xml:space="preserve">vssseg5e32.v,e32,m2 </t>
  </si>
  <si>
    <t xml:space="preserve">vssseg5e8.v,e32,m4 </t>
  </si>
  <si>
    <t xml:space="preserve">vssseg5e16.v,e32,m4 </t>
  </si>
  <si>
    <t xml:space="preserve">vssseg5e32.v,e32,m4 </t>
  </si>
  <si>
    <t xml:space="preserve">vssseg5e8.v,e32,m8 </t>
  </si>
  <si>
    <t xml:space="preserve">vssseg5e16.v,e32,m8 </t>
  </si>
  <si>
    <t xml:space="preserve">vssseg5e32.v,e32,m8 </t>
  </si>
  <si>
    <t xml:space="preserve">vsseg5e8[ff].v,e32,mf4 </t>
  </si>
  <si>
    <t xml:space="preserve">vsseg5e16[ff].v,e32,mf4 </t>
  </si>
  <si>
    <t xml:space="preserve">vsseg5e8[ff].v,e32,mf2 </t>
  </si>
  <si>
    <t xml:space="preserve">vsseg5e8[ff].v,e32,m2 </t>
  </si>
  <si>
    <t xml:space="preserve">vsseg5e16[ff].v,e32,m2 </t>
  </si>
  <si>
    <t xml:space="preserve">vsseg5e32[ff].v,e32,m2 </t>
  </si>
  <si>
    <t xml:space="preserve">vsseg5e8[ff].v,e32,m4 </t>
  </si>
  <si>
    <t xml:space="preserve">vsseg5e16[ff].v,e32,m4 </t>
  </si>
  <si>
    <t xml:space="preserve">vsseg5e32[ff].v,e32,m4 </t>
  </si>
  <si>
    <t xml:space="preserve">vsseg5e8[ff].v,e32,m8 </t>
  </si>
  <si>
    <t xml:space="preserve">vsseg5e16[ff].v,e32,m8 </t>
  </si>
  <si>
    <t xml:space="preserve">vsseg5e32[ff].v,e32,m8 </t>
  </si>
  <si>
    <t xml:space="preserve">vs[uo]xseg4ei8.v,e32,mf4 </t>
  </si>
  <si>
    <t xml:space="preserve">vs[uo]xseg4ei16.v,e32,mf4 </t>
  </si>
  <si>
    <t xml:space="preserve">vs[uo]xseg4ei8.v,e32,mf2 </t>
  </si>
  <si>
    <t xml:space="preserve">vssseg4e8.v,e32,mf4 </t>
  </si>
  <si>
    <t xml:space="preserve">vssseg4e16.v,e32,mf4 </t>
  </si>
  <si>
    <t xml:space="preserve">vssseg4e8.v,e32,mf2 </t>
  </si>
  <si>
    <t xml:space="preserve">vssseg4e8.v,e32,m4 </t>
  </si>
  <si>
    <t xml:space="preserve">vssseg4e16.v,e32,m4 </t>
  </si>
  <si>
    <t xml:space="preserve">vssseg4e32.v,e32,m4 </t>
  </si>
  <si>
    <t xml:space="preserve">vssseg4e8.v,e32,m8 </t>
  </si>
  <si>
    <t xml:space="preserve">vssseg4e16.v,e32,m8 </t>
  </si>
  <si>
    <t xml:space="preserve">vssseg4e32.v,e32,m8 </t>
  </si>
  <si>
    <t xml:space="preserve">vsseg4e8[ff].v,e32,mf4 </t>
  </si>
  <si>
    <t xml:space="preserve">vsseg4e16[ff].v,e32,mf4 </t>
  </si>
  <si>
    <t xml:space="preserve">vsseg4e8[ff].v,e32,mf2 </t>
  </si>
  <si>
    <t xml:space="preserve">vsseg4e8[ff].v,e32,m4 </t>
  </si>
  <si>
    <t xml:space="preserve">vsseg4e16[ff].v,e32,m4 </t>
  </si>
  <si>
    <t xml:space="preserve">vsseg4e32[ff].v,e32,m4 </t>
  </si>
  <si>
    <t xml:space="preserve">vsseg4e8[ff].v,e32,m8 </t>
  </si>
  <si>
    <t xml:space="preserve">vsseg4e16[ff].v,e32,m8 </t>
  </si>
  <si>
    <t xml:space="preserve">vsseg4e32[ff].v,e32,m8 </t>
  </si>
  <si>
    <t xml:space="preserve">vs[uo]xseg3ei8.v,e32,mf4 </t>
  </si>
  <si>
    <t xml:space="preserve">vs[uo]xseg3ei16.v,e32,mf4 </t>
  </si>
  <si>
    <t xml:space="preserve">vs[uo]xseg3ei8.v,e32,mf2 </t>
  </si>
  <si>
    <t xml:space="preserve">vssseg3e8.v,e32,mf4 </t>
  </si>
  <si>
    <t xml:space="preserve">vssseg3e16.v,e32,mf4 </t>
  </si>
  <si>
    <t xml:space="preserve">vssseg3e8.v,e32,mf2 </t>
  </si>
  <si>
    <t xml:space="preserve">vssseg3e8.v,e32,m4 </t>
  </si>
  <si>
    <t xml:space="preserve">vssseg3e16.v,e32,m4 </t>
  </si>
  <si>
    <t xml:space="preserve">vssseg3e32.v,e32,m4 </t>
  </si>
  <si>
    <t xml:space="preserve">vssseg3e8.v,e32,m8 </t>
  </si>
  <si>
    <t xml:space="preserve">vssseg3e16.v,e32,m8 </t>
  </si>
  <si>
    <t xml:space="preserve">vssseg3e32.v,e32,m8 </t>
  </si>
  <si>
    <t xml:space="preserve">vsseg3e8[ff].v,e32,mf4 </t>
  </si>
  <si>
    <t xml:space="preserve">vsseg3e16[ff].v,e32,mf4 </t>
  </si>
  <si>
    <t xml:space="preserve">vsseg3e8[ff].v,e32,mf2 </t>
  </si>
  <si>
    <t xml:space="preserve">vsseg3e8[ff].v,e32,m4 </t>
  </si>
  <si>
    <t xml:space="preserve">vsseg3e16[ff].v,e32,m4 </t>
  </si>
  <si>
    <t xml:space="preserve">vsseg3e32[ff].v,e32,m4 </t>
  </si>
  <si>
    <t xml:space="preserve">vsseg3e8[ff].v,e32,m8 </t>
  </si>
  <si>
    <t xml:space="preserve">vsseg3e16[ff].v,e32,m8 </t>
  </si>
  <si>
    <t xml:space="preserve">vsseg3e32[ff].v,e32,m8 </t>
  </si>
  <si>
    <t xml:space="preserve">vs[uo]xseg2ei8.v,e32,mf4 </t>
  </si>
  <si>
    <t xml:space="preserve">vs[uo]xseg2ei16.v,e32,mf4 </t>
  </si>
  <si>
    <t xml:space="preserve">vs[uo]xseg2ei8.v,e32,mf2 </t>
  </si>
  <si>
    <t xml:space="preserve">vssseg2e8.v,e32,mf4 </t>
  </si>
  <si>
    <t xml:space="preserve">vssseg2e16.v,e32,mf4 </t>
  </si>
  <si>
    <t xml:space="preserve">vssseg2e8.v,e32,mf2 </t>
  </si>
  <si>
    <t xml:space="preserve">vssseg2e8.v,e32,m8 </t>
  </si>
  <si>
    <t xml:space="preserve">vssseg2e16.v,e32,m8 </t>
  </si>
  <si>
    <t xml:space="preserve">vssseg2e32.v,e32,m8 </t>
  </si>
  <si>
    <t xml:space="preserve">vsseg2e8[ff].v,e32,mf4 </t>
  </si>
  <si>
    <t xml:space="preserve">vsseg2e16[ff].v,e32,mf4 </t>
  </si>
  <si>
    <t xml:space="preserve">vsseg2e8[ff].v,e32,mf2 </t>
  </si>
  <si>
    <t xml:space="preserve">vsseg2e8[ff].v,e32,m8 </t>
  </si>
  <si>
    <t xml:space="preserve">vsseg2e16[ff].v,e32,m8 </t>
  </si>
  <si>
    <t xml:space="preserve">vsseg2e32[ff].v,e32,m8 </t>
  </si>
  <si>
    <t xml:space="preserve">vsseg3e8[ff].v,e16,mf4 </t>
  </si>
  <si>
    <t xml:space="preserve">vsseg3e32[ff].v,e16,m2 </t>
  </si>
  <si>
    <t xml:space="preserve">vsseg3e8[ff].v,e16,m4 </t>
  </si>
  <si>
    <t xml:space="preserve">vsseg3e16[ff].v,e16,m4 </t>
  </si>
  <si>
    <t xml:space="preserve">vsseg3e32[ff].v,e16,m4 </t>
  </si>
  <si>
    <t xml:space="preserve">vsseg3e8[ff].v,e16,m8 </t>
  </si>
  <si>
    <t xml:space="preserve">vsseg3e16[ff].v,e16,m8 </t>
  </si>
  <si>
    <t xml:space="preserve">vsseg3e32[ff].v,e16,m8 </t>
  </si>
  <si>
    <t xml:space="preserve">vssseg3e8.v,e16,mf4 </t>
  </si>
  <si>
    <t xml:space="preserve">vssseg3e32.v,e16,m2 </t>
  </si>
  <si>
    <t xml:space="preserve">vssseg3e8.v,e16,m4 </t>
  </si>
  <si>
    <t xml:space="preserve">vssseg3e16.v,e16,m4 </t>
  </si>
  <si>
    <t xml:space="preserve">vssseg3e32.v,e16,m4 </t>
  </si>
  <si>
    <t xml:space="preserve">vssseg3e8.v,e16,m8 </t>
  </si>
  <si>
    <t xml:space="preserve">vssseg3e16.v,e16,m8 </t>
  </si>
  <si>
    <t xml:space="preserve">vssseg3e32.v,e16,m8 </t>
  </si>
  <si>
    <t xml:space="preserve">vs[uo]xseg3ei8.v,e16,mf4 </t>
  </si>
  <si>
    <t xml:space="preserve">vs[uo]xseg3ei32.v,e16,m8 </t>
  </si>
  <si>
    <t xml:space="preserve">vsseg4e8[ff].v,e16,mf4 </t>
  </si>
  <si>
    <t xml:space="preserve">vsseg4e32[ff].v,e16,m2 </t>
  </si>
  <si>
    <t xml:space="preserve">vsseg4e8[ff].v,e16,m4 </t>
  </si>
  <si>
    <t xml:space="preserve">vsseg4e16[ff].v,e16,m4 </t>
  </si>
  <si>
    <t xml:space="preserve">vsseg4e32[ff].v,e16,m4 </t>
  </si>
  <si>
    <t xml:space="preserve">vsseg4e8[ff].v,e16,m8 </t>
  </si>
  <si>
    <t xml:space="preserve">vsseg4e16[ff].v,e16,m8 </t>
  </si>
  <si>
    <t xml:space="preserve">vsseg4e32[ff].v,e16,m8 </t>
  </si>
  <si>
    <t xml:space="preserve">vssseg4e8.v,e16,mf4 </t>
  </si>
  <si>
    <t xml:space="preserve">vssseg4e32.v,e16,m2 </t>
  </si>
  <si>
    <t xml:space="preserve">vssseg4e8.v,e16,m4 </t>
  </si>
  <si>
    <t xml:space="preserve">vssseg4e16.v,e16,m4 </t>
  </si>
  <si>
    <t xml:space="preserve">vssseg4e32.v,e16,m4 </t>
  </si>
  <si>
    <t xml:space="preserve">vssseg4e8.v,e16,m8 </t>
  </si>
  <si>
    <t xml:space="preserve">vssseg4e16.v,e16,m8 </t>
  </si>
  <si>
    <t xml:space="preserve">vssseg4e32.v,e16,m8 </t>
  </si>
  <si>
    <t xml:space="preserve">vs[uo]xseg4ei8.v,e16,mf4 </t>
  </si>
  <si>
    <t xml:space="preserve">vs[uo]xseg4ei32.v,e16,m8 </t>
  </si>
  <si>
    <t xml:space="preserve">vsseg5e8[ff].v,e16,mf4 </t>
  </si>
  <si>
    <t xml:space="preserve">vsseg5e32[ff].v,e16,m1 </t>
  </si>
  <si>
    <t xml:space="preserve">vsseg5e8[ff].v,e16,m2 </t>
  </si>
  <si>
    <t xml:space="preserve">vsseg5e16[ff].v,e16,m2 </t>
  </si>
  <si>
    <t xml:space="preserve">vsseg5e32[ff].v,e16,m2 </t>
  </si>
  <si>
    <t xml:space="preserve">vsseg5e8[ff].v,e16,m4 </t>
  </si>
  <si>
    <t xml:space="preserve">vsseg5e16[ff].v,e16,m4 </t>
  </si>
  <si>
    <t xml:space="preserve">vsseg5e32[ff].v,e16,m4 </t>
  </si>
  <si>
    <t xml:space="preserve">vsseg5e8[ff].v,e16,m8 </t>
  </si>
  <si>
    <t xml:space="preserve">vsseg5e16[ff].v,e16,m8 </t>
  </si>
  <si>
    <t xml:space="preserve">vsseg5e32[ff].v,e16,m8 </t>
  </si>
  <si>
    <t xml:space="preserve">vssseg5e32.v,e16,m1 </t>
  </si>
  <si>
    <t xml:space="preserve">vssseg5e8.v,e16,m2 </t>
  </si>
  <si>
    <t xml:space="preserve">vssseg5e16.v,e16,m2 </t>
  </si>
  <si>
    <t xml:space="preserve">vssseg5e32.v,e16,m2 </t>
  </si>
  <si>
    <t xml:space="preserve">vssseg5e8.v,e16,m4 </t>
  </si>
  <si>
    <t xml:space="preserve">vssseg5e16.v,e16,m4 </t>
  </si>
  <si>
    <t xml:space="preserve">vssseg5e32.v,e16,m4 </t>
  </si>
  <si>
    <t xml:space="preserve">vssseg5e8.v,e16,m8 </t>
  </si>
  <si>
    <t xml:space="preserve">vssseg5e16.v,e16,m8 </t>
  </si>
  <si>
    <t xml:space="preserve">vssseg5e32.v,e16,m8 </t>
  </si>
  <si>
    <t xml:space="preserve">vs[uo]xseg5ei8.v,e16,mf4 </t>
  </si>
  <si>
    <t xml:space="preserve">vs[uo]xseg5ei32.v,e16,m1 </t>
  </si>
  <si>
    <t xml:space="preserve">vs[uo]xseg5ei8.v,e16,m2 </t>
  </si>
  <si>
    <t xml:space="preserve">vs[uo]xseg5ei16.v,e16,m2 </t>
  </si>
  <si>
    <t xml:space="preserve">vs[uo]xseg5ei32.v,e16,m8 </t>
  </si>
  <si>
    <t xml:space="preserve">vsseg6e8[ff].v,e16,mf4 </t>
  </si>
  <si>
    <t xml:space="preserve">vsseg6e32[ff].v,e16,m1 </t>
  </si>
  <si>
    <t xml:space="preserve">vsseg6e8[ff].v,e16,m2 </t>
  </si>
  <si>
    <t xml:space="preserve">vsseg6e16[ff].v,e16,m2 </t>
  </si>
  <si>
    <t xml:space="preserve">vsseg6e32[ff].v,e16,m2 </t>
  </si>
  <si>
    <t xml:space="preserve">vsseg6e8[ff].v,e16,m4 </t>
  </si>
  <si>
    <t xml:space="preserve">vsseg6e16[ff].v,e16,m4 </t>
  </si>
  <si>
    <t xml:space="preserve">vsseg6e32[ff].v,e16,m4 </t>
  </si>
  <si>
    <t xml:space="preserve">vsseg6e8[ff].v,e16,m8 </t>
  </si>
  <si>
    <t xml:space="preserve">vsseg6e16[ff].v,e16,m8 </t>
  </si>
  <si>
    <t xml:space="preserve">vsseg6e32[ff].v,e16,m8 </t>
  </si>
  <si>
    <t xml:space="preserve">vssseg6e8.v,e16,mf4 </t>
  </si>
  <si>
    <t xml:space="preserve">vssseg6e32.v,e16,m1 </t>
  </si>
  <si>
    <t xml:space="preserve">vssseg6e8.v,e16,m2 </t>
  </si>
  <si>
    <t xml:space="preserve">vssseg6e16.v,e16,m2 </t>
  </si>
  <si>
    <t xml:space="preserve">vssseg6e32.v,e16,m2 </t>
  </si>
  <si>
    <t xml:space="preserve">vssseg6e8.v,e16,m4 </t>
  </si>
  <si>
    <t xml:space="preserve">vssseg6e16.v,e16,m4 </t>
  </si>
  <si>
    <t xml:space="preserve">vssseg6e32.v,e16,m4 </t>
  </si>
  <si>
    <t xml:space="preserve">vssseg6e8.v,e16,m8 </t>
  </si>
  <si>
    <t xml:space="preserve">vssseg6e16.v,e16,m8 </t>
  </si>
  <si>
    <t xml:space="preserve">vssseg6e32.v,e16,m8 </t>
  </si>
  <si>
    <t xml:space="preserve">vs[uo]xseg6ei32.v,e16,m1 </t>
  </si>
  <si>
    <t xml:space="preserve">vs[uo]xseg6ei8.v,e16,m2 </t>
  </si>
  <si>
    <t xml:space="preserve">vs[uo]xseg6ei16.v,e16,m2 </t>
  </si>
  <si>
    <t xml:space="preserve">vs[uo]xseg6ei32.v,e16,m8 </t>
  </si>
  <si>
    <t xml:space="preserve">vsseg7e8[ff].v,e16,mf4 </t>
  </si>
  <si>
    <t xml:space="preserve">vsseg7e32[ff].v,e16,m1 </t>
  </si>
  <si>
    <t xml:space="preserve">vsseg7e8[ff].v,e16,m2 </t>
  </si>
  <si>
    <t xml:space="preserve">vsseg7e16[ff].v,e16,m2 </t>
  </si>
  <si>
    <t xml:space="preserve">vsseg7e32[ff].v,e16,m2 </t>
  </si>
  <si>
    <t xml:space="preserve">vsseg7e8[ff].v,e16,m4 </t>
  </si>
  <si>
    <t xml:space="preserve">vsseg7e16[ff].v,e16,m4 </t>
  </si>
  <si>
    <t xml:space="preserve">vsseg7e32[ff].v,e16,m4 </t>
  </si>
  <si>
    <t xml:space="preserve">vsseg7e8[ff].v,e16,m8 </t>
  </si>
  <si>
    <t xml:space="preserve">vsseg7e16[ff].v,e16,m8 </t>
  </si>
  <si>
    <t xml:space="preserve">vsseg7e32[ff].v,e16,m8 </t>
  </si>
  <si>
    <t xml:space="preserve">vssseg7e8.v,e16,mf4 </t>
  </si>
  <si>
    <t xml:space="preserve">vssseg7e32.v,e16,m1 </t>
  </si>
  <si>
    <t xml:space="preserve">vssseg7e8.v,e16,m2 </t>
  </si>
  <si>
    <t xml:space="preserve">vssseg7e16.v,e16,m2 </t>
  </si>
  <si>
    <t xml:space="preserve">vssseg7e32.v,e16,m2 </t>
  </si>
  <si>
    <t xml:space="preserve">vssseg7e8.v,e16,m4 </t>
  </si>
  <si>
    <t xml:space="preserve">vssseg7e16.v,e16,m4 </t>
  </si>
  <si>
    <t xml:space="preserve">vssseg7e32.v,e16,m4 </t>
  </si>
  <si>
    <t xml:space="preserve">vssseg7e8.v,e16,m8 </t>
  </si>
  <si>
    <t xml:space="preserve">vssseg7e16.v,e16,m8 </t>
  </si>
  <si>
    <t xml:space="preserve">vssseg7e32.v,e16,m8 </t>
  </si>
  <si>
    <t xml:space="preserve">vs[uo]xseg7ei8.v,e16,mf4 </t>
  </si>
  <si>
    <t xml:space="preserve">vs[uo]xseg7ei32.v,e16,m1 </t>
  </si>
  <si>
    <t xml:space="preserve">vs[uo]xseg7ei8.v,e16,m2 </t>
  </si>
  <si>
    <t xml:space="preserve">vs[uo]xseg7ei16.v,e16,m2 </t>
  </si>
  <si>
    <t xml:space="preserve">vs[uo]xseg7ei32.v,e16,m8 </t>
  </si>
  <si>
    <t xml:space="preserve">vsseg8e8[ff].v,e16,mf4 </t>
  </si>
  <si>
    <t xml:space="preserve">vsseg8e32[ff].v,e16,m1 </t>
  </si>
  <si>
    <t xml:space="preserve">vsseg8e8[ff].v,e16,m2 </t>
  </si>
  <si>
    <t xml:space="preserve">vsseg8e16[ff].v,e16,m2 </t>
  </si>
  <si>
    <t xml:space="preserve">vsseg8e32[ff].v,e16,m2 </t>
  </si>
  <si>
    <t xml:space="preserve">vsseg8e8[ff].v,e16,m4 </t>
  </si>
  <si>
    <t xml:space="preserve">vsseg8e16[ff].v,e16,m4 </t>
  </si>
  <si>
    <t xml:space="preserve">vsseg8e32[ff].v,e16,m4 </t>
  </si>
  <si>
    <t xml:space="preserve">vsseg8e8[ff].v,e16,m8 </t>
  </si>
  <si>
    <t xml:space="preserve">vsseg8e16[ff].v,e16,m8 </t>
  </si>
  <si>
    <t xml:space="preserve">vsseg8e32[ff].v,e16,m8 </t>
  </si>
  <si>
    <t xml:space="preserve">vssseg8e8.v,e16,mf4 </t>
  </si>
  <si>
    <t xml:space="preserve">vssseg8e32.v,e16,m1 </t>
  </si>
  <si>
    <t xml:space="preserve">vssseg8e8.v,e16,m2 </t>
  </si>
  <si>
    <t xml:space="preserve">vssseg8e16.v,e16,m2 </t>
  </si>
  <si>
    <t xml:space="preserve">vssseg8e32.v,e16,m2 </t>
  </si>
  <si>
    <t xml:space="preserve">vssseg8e8.v,e16,m4 </t>
  </si>
  <si>
    <t xml:space="preserve">vssseg8e16.v,e16,m4 </t>
  </si>
  <si>
    <t xml:space="preserve">vssseg8e32.v,e16,m4 </t>
  </si>
  <si>
    <t xml:space="preserve">vssseg8e8.v,e16,m8 </t>
  </si>
  <si>
    <t xml:space="preserve">vssseg8e16.v,e16,m8 </t>
  </si>
  <si>
    <t xml:space="preserve">vssseg8e32.v,e16,m8 </t>
  </si>
  <si>
    <t xml:space="preserve">vs[uo]xseg8ei8.v,e16,mf4 </t>
  </si>
  <si>
    <t xml:space="preserve">vs[uo]xseg8ei32.v,e16,m8 </t>
  </si>
  <si>
    <t xml:space="preserve">vs[uo]xseg8ei32.v,e16,m1 </t>
  </si>
  <si>
    <t xml:space="preserve">vs[uo]xseg8ei8.v,e16,m2 </t>
  </si>
  <si>
    <t xml:space="preserve">vs[uo]xseg8ei16.v,e16,m2 </t>
  </si>
  <si>
    <t xml:space="preserve">vle8[ff].v,e32,mf4 </t>
  </si>
  <si>
    <t xml:space="preserve">vle16[ff].v,e32,mf4 </t>
  </si>
  <si>
    <t xml:space="preserve">vle8[ff].v,e32,mf2 </t>
  </si>
  <si>
    <t xml:space="preserve">vlse8.v,e32,mf4 </t>
  </si>
  <si>
    <t xml:space="preserve">vlse16.v,e32,mf4 </t>
  </si>
  <si>
    <t xml:space="preserve">vlse8.v,e32,mf2 </t>
  </si>
  <si>
    <t xml:space="preserve">vl[uo]xei8.v,e32,mf4 </t>
  </si>
  <si>
    <t xml:space="preserve">vl[uo]xei16.v,e32,mf4 </t>
  </si>
  <si>
    <t xml:space="preserve">vl[uo]xei8.v,e32,mf2 </t>
  </si>
  <si>
    <t xml:space="preserve">vlseg2e8[ff].v,e32,mf4 </t>
  </si>
  <si>
    <t xml:space="preserve">vlseg2e16[ff].v,e32,mf4 </t>
  </si>
  <si>
    <t xml:space="preserve">vlseg2e8[ff].v,e32,mf2 </t>
  </si>
  <si>
    <t xml:space="preserve">vlseg2e8[ff].v,e32,m8 </t>
  </si>
  <si>
    <t xml:space="preserve">vlseg2e16[ff].v,e32,m8 </t>
  </si>
  <si>
    <t xml:space="preserve">vlseg2e32[ff].v,e32,m8 </t>
  </si>
  <si>
    <t xml:space="preserve">vlsseg2e8.v,e32,mf4 </t>
  </si>
  <si>
    <t xml:space="preserve">vlsseg2e16.v,e32,mf4 </t>
  </si>
  <si>
    <t xml:space="preserve">vlsseg2e8.v,e32,mf2 </t>
  </si>
  <si>
    <t xml:space="preserve">vlsseg2e8.v,e32,m8 </t>
  </si>
  <si>
    <t xml:space="preserve">vlsseg2e16.v,e32,m8 </t>
  </si>
  <si>
    <t xml:space="preserve">vlsseg2e32.v,e32,m8 </t>
  </si>
  <si>
    <t xml:space="preserve">vl[uo]xseg2ei8.v,e32,mf4 </t>
  </si>
  <si>
    <t xml:space="preserve">vl[uo]xseg2ei16.v,e32,mf4 </t>
  </si>
  <si>
    <t xml:space="preserve">vl[uo]xseg2ei8.v,e32,mf2 </t>
  </si>
  <si>
    <t xml:space="preserve">vlseg3e8[ff].v,e32,mf4 </t>
  </si>
  <si>
    <t xml:space="preserve">vlseg3e16[ff].v,e32,mf4 </t>
  </si>
  <si>
    <t xml:space="preserve">vlseg3e8[ff].v,e32,mf2 </t>
  </si>
  <si>
    <t xml:space="preserve">vlseg3e8[ff].v,e32,m4 </t>
  </si>
  <si>
    <t xml:space="preserve">vlseg3e16[ff].v,e32,m4 </t>
  </si>
  <si>
    <t xml:space="preserve">vlseg3e32[ff].v,e32,m4 </t>
  </si>
  <si>
    <t xml:space="preserve">vlseg3e8[ff].v,e32,m8 </t>
  </si>
  <si>
    <t xml:space="preserve">vlseg3e16[ff].v,e32,m8 </t>
  </si>
  <si>
    <t xml:space="preserve">vlseg3e32[ff].v,e32,m8 </t>
  </si>
  <si>
    <t xml:space="preserve">vlsseg3e8.v,e32,mf4 </t>
  </si>
  <si>
    <t xml:space="preserve">vlsseg3e16.v,e32,mf4 </t>
  </si>
  <si>
    <t xml:space="preserve">vlsseg3e8.v,e32,mf2 </t>
  </si>
  <si>
    <t xml:space="preserve">vlsseg3e8.v,e32,m4 </t>
  </si>
  <si>
    <t xml:space="preserve">vlsseg3e16.v,e32,m4 </t>
  </si>
  <si>
    <t xml:space="preserve">vlsseg3e32.v,e32,m4 </t>
  </si>
  <si>
    <t xml:space="preserve">vlsseg3e8.v,e32,m8 </t>
  </si>
  <si>
    <t xml:space="preserve">vlsseg3e16.v,e32,m8 </t>
  </si>
  <si>
    <t xml:space="preserve">vlsseg3e32.v,e32,m8 </t>
  </si>
  <si>
    <t xml:space="preserve">vl[uo]xseg3ei8.v,e32,mf4 </t>
  </si>
  <si>
    <t xml:space="preserve">vl[uo]xseg3ei16.v,e32,mf4 </t>
  </si>
  <si>
    <t xml:space="preserve">vl[uo]xseg3ei8.v,e32,mf2 </t>
  </si>
  <si>
    <t xml:space="preserve">vlseg4e8[ff].v,e32,mf4 </t>
  </si>
  <si>
    <t xml:space="preserve">vlseg4e16[ff].v,e32,mf4 </t>
  </si>
  <si>
    <t xml:space="preserve">vlseg4e8[ff].v,e32,mf2 </t>
  </si>
  <si>
    <t xml:space="preserve">vlseg4e8[ff].v,e32,m4 </t>
  </si>
  <si>
    <t xml:space="preserve">vlseg4e16[ff].v,e32,m4 </t>
  </si>
  <si>
    <t xml:space="preserve">vlseg4e32[ff].v,e32,m4 </t>
  </si>
  <si>
    <t xml:space="preserve">vlseg4e8[ff].v,e32,m8 </t>
  </si>
  <si>
    <t xml:space="preserve">vlseg4e16[ff].v,e32,m8 </t>
  </si>
  <si>
    <t xml:space="preserve">vlseg4e32[ff].v,e32,m8 </t>
  </si>
  <si>
    <t xml:space="preserve">vlsseg4e8.v,e32,mf4 </t>
  </si>
  <si>
    <t xml:space="preserve">vlsseg4e16.v,e32,mf4 </t>
  </si>
  <si>
    <t xml:space="preserve">vlsseg4e8.v,e32,mf2 </t>
  </si>
  <si>
    <t xml:space="preserve">vlsseg4e8.v,e32,m4 </t>
  </si>
  <si>
    <t xml:space="preserve">vlsseg4e16.v,e32,m4 </t>
  </si>
  <si>
    <t xml:space="preserve">vlsseg4e32.v,e32,m4 </t>
  </si>
  <si>
    <t xml:space="preserve">vlsseg4e8.v,e32,m8 </t>
  </si>
  <si>
    <t xml:space="preserve">vlsseg4e16.v,e32,m8 </t>
  </si>
  <si>
    <t xml:space="preserve">vlsseg4e32.v,e32,m8 </t>
  </si>
  <si>
    <t xml:space="preserve">vl[uo]xseg4ei8.v,e32,mf4 </t>
  </si>
  <si>
    <t xml:space="preserve">vl[uo]xseg4ei16.v,e32,mf4 </t>
  </si>
  <si>
    <t xml:space="preserve">vl[uo]xseg4ei8.v,e32,mf2 </t>
  </si>
  <si>
    <t xml:space="preserve">vlseg5e8[ff].v,e32,m2 </t>
  </si>
  <si>
    <t xml:space="preserve">vlseg5e16[ff].v,e32,m2 </t>
  </si>
  <si>
    <t xml:space="preserve">vlseg5e32[ff].v,e32,m2 </t>
  </si>
  <si>
    <t xml:space="preserve">vlseg5e8[ff].v,e32,m4 </t>
  </si>
  <si>
    <t xml:space="preserve">vlseg5e16[ff].v,e32,m4 </t>
  </si>
  <si>
    <t xml:space="preserve">vlseg5e32[ff].v,e32,m4 </t>
  </si>
  <si>
    <t xml:space="preserve">vlseg5e8[ff].v,e32,m8 </t>
  </si>
  <si>
    <t xml:space="preserve">vlseg5e16[ff].v,e32,m8 </t>
  </si>
  <si>
    <t xml:space="preserve">vlseg5e32[ff].v,e32,m8 </t>
  </si>
  <si>
    <t xml:space="preserve">vlsseg5e8.v,e32,mf4 </t>
  </si>
  <si>
    <t xml:space="preserve">vlsseg5e16.v,e32,mf4 </t>
  </si>
  <si>
    <t xml:space="preserve">vlsseg5e8.v,e32,mf2 </t>
  </si>
  <si>
    <t xml:space="preserve">vlsseg5e8.v,e32,m2 </t>
  </si>
  <si>
    <t xml:space="preserve">vlsseg5e16.v,e32,m2 </t>
  </si>
  <si>
    <t xml:space="preserve">vlsseg5e32.v,e32,m2 </t>
  </si>
  <si>
    <t xml:space="preserve">vlsseg5e8.v,e32,m4 </t>
  </si>
  <si>
    <t xml:space="preserve">vlsseg5e16.v,e32,m4 </t>
  </si>
  <si>
    <t xml:space="preserve">vlsseg5e32.v,e32,m4 </t>
  </si>
  <si>
    <t xml:space="preserve">vlsseg5e8.v,e32,m8 </t>
  </si>
  <si>
    <t xml:space="preserve">vlsseg5e16.v,e32,m8 </t>
  </si>
  <si>
    <t xml:space="preserve">vlsseg5e32.v,e32,m8 </t>
  </si>
  <si>
    <t xml:space="preserve">vl[uo]xseg5ei8.v,e32,mf4 </t>
  </si>
  <si>
    <t xml:space="preserve">vl[uo]xseg5ei16.v,e32,mf4 </t>
  </si>
  <si>
    <t xml:space="preserve">vl[uo]xseg5ei8.v,e32,mf2 </t>
  </si>
  <si>
    <t xml:space="preserve">vlseg6e8[ff].v,e32,mf4 </t>
  </si>
  <si>
    <t xml:space="preserve">vlseg6e16[ff].v,e32,mf4 </t>
  </si>
  <si>
    <t xml:space="preserve">vlseg6e8[ff].v,e32,mf2 </t>
  </si>
  <si>
    <t xml:space="preserve">vlseg6e8[ff].v,e32,m2 </t>
  </si>
  <si>
    <t xml:space="preserve">vlseg6e16[ff].v,e32,m2 </t>
  </si>
  <si>
    <t xml:space="preserve">vlseg6e32[ff].v,e32,m2 </t>
  </si>
  <si>
    <t xml:space="preserve">vlseg6e8[ff].v,e32,m4 </t>
  </si>
  <si>
    <t xml:space="preserve">vlseg6e16[ff].v,e32,m4 </t>
  </si>
  <si>
    <t xml:space="preserve">vlseg6e32[ff].v,e32,m4 </t>
  </si>
  <si>
    <t xml:space="preserve">vlseg6e8[ff].v,e32,m8 </t>
  </si>
  <si>
    <t xml:space="preserve">vlseg6e16[ff].v,e32,m8 </t>
  </si>
  <si>
    <t xml:space="preserve">vlseg6e32[ff].v,e32,m8 </t>
  </si>
  <si>
    <t xml:space="preserve">vlsseg6e8.v,e32,mf4 </t>
  </si>
  <si>
    <t xml:space="preserve">vlsseg6e16.v,e32,mf4 </t>
  </si>
  <si>
    <t xml:space="preserve">vlsseg6e8.v,e32,mf2 </t>
  </si>
  <si>
    <t xml:space="preserve">vlsseg6e8.v,e32,m2 </t>
  </si>
  <si>
    <t xml:space="preserve">vlsseg6e16.v,e32,m2 </t>
  </si>
  <si>
    <t xml:space="preserve">vlsseg6e32.v,e32,m2 </t>
  </si>
  <si>
    <t xml:space="preserve">vlsseg6e8.v,e32,m4 </t>
  </si>
  <si>
    <t xml:space="preserve">vlsseg6e16.v,e32,m4 </t>
  </si>
  <si>
    <t xml:space="preserve">vlsseg6e32.v,e32,m4 </t>
  </si>
  <si>
    <t xml:space="preserve">vlsseg6e8.v,e32,m8 </t>
  </si>
  <si>
    <t xml:space="preserve">vlsseg6e16.v,e32,m8 </t>
  </si>
  <si>
    <t xml:space="preserve">vlsseg6e32.v,e32,m8 </t>
  </si>
  <si>
    <t xml:space="preserve">vlseg7e8[ff].v,e32,mf4 </t>
  </si>
  <si>
    <t xml:space="preserve">vlseg7e16[ff].v,e32,mf4 </t>
  </si>
  <si>
    <t xml:space="preserve">vlseg7e8[ff].v,e32,mf2 </t>
  </si>
  <si>
    <t xml:space="preserve">vlseg7e8[ff].v,e32,m2 </t>
  </si>
  <si>
    <t xml:space="preserve">vlseg7e16[ff].v,e32,m2 </t>
  </si>
  <si>
    <t xml:space="preserve">vlseg7e32[ff].v,e32,m2 </t>
  </si>
  <si>
    <t xml:space="preserve">vlseg7e8[ff].v,e32,m4 </t>
  </si>
  <si>
    <t xml:space="preserve">vlseg7e16[ff].v,e32,m4 </t>
  </si>
  <si>
    <t xml:space="preserve">vlseg7e32[ff].v,e32,m4 </t>
  </si>
  <si>
    <t xml:space="preserve">vlseg7e8[ff].v,e32,m8 </t>
  </si>
  <si>
    <t xml:space="preserve">vlseg7e16[ff].v,e32,m8 </t>
  </si>
  <si>
    <t xml:space="preserve">vlseg7e32[ff].v,e32,m8 </t>
  </si>
  <si>
    <t xml:space="preserve">vlsseg7e8.v,e32,m2 </t>
  </si>
  <si>
    <t xml:space="preserve">vlsseg7e16.v,e32,m2 </t>
  </si>
  <si>
    <t xml:space="preserve">vlsseg7e32.v,e32,m2 </t>
  </si>
  <si>
    <t xml:space="preserve">vlsseg7e8.v,e32,m4 </t>
  </si>
  <si>
    <t xml:space="preserve">vlsseg7e16.v,e32,m4 </t>
  </si>
  <si>
    <t xml:space="preserve">vlsseg7e32.v,e32,m4 </t>
  </si>
  <si>
    <t xml:space="preserve">vlsseg7e8.v,e32,m8 </t>
  </si>
  <si>
    <t xml:space="preserve">vlsseg7e16.v,e32,m8 </t>
  </si>
  <si>
    <t xml:space="preserve">vlsseg7e32.v,e32,m8 </t>
  </si>
  <si>
    <t xml:space="preserve">vl[uo]xseg7ei8.v,e32,mf2 </t>
  </si>
  <si>
    <t xml:space="preserve">vlseg8e8[ff].v,e32,mf4 </t>
  </si>
  <si>
    <t xml:space="preserve">vlseg8e16[ff].v,e32,mf4 </t>
  </si>
  <si>
    <t xml:space="preserve">vlseg8e8[ff].v,e32,mf2 </t>
  </si>
  <si>
    <t xml:space="preserve">vlseg8e8[ff].v,e32,m2 </t>
  </si>
  <si>
    <t xml:space="preserve">vlseg8e16[ff].v,e32,m2 </t>
  </si>
  <si>
    <t xml:space="preserve">vlseg8e32[ff].v,e32,m2 </t>
  </si>
  <si>
    <t xml:space="preserve">vlseg8e8[ff].v,e32,m4 </t>
  </si>
  <si>
    <t xml:space="preserve">vlseg8e16[ff].v,e32,m4 </t>
  </si>
  <si>
    <t xml:space="preserve">vlseg8e32[ff].v,e32,m4 </t>
  </si>
  <si>
    <t xml:space="preserve">vlseg8e8[ff].v,e32,m8 </t>
  </si>
  <si>
    <t xml:space="preserve">vlseg8e16[ff].v,e32,m8 </t>
  </si>
  <si>
    <t xml:space="preserve">vlseg8e32[ff].v,e32,m8 </t>
  </si>
  <si>
    <t xml:space="preserve">vlsseg8e8.v,e32,mf4 </t>
  </si>
  <si>
    <t xml:space="preserve">vlsseg8e16.v,e32,mf4 </t>
  </si>
  <si>
    <t xml:space="preserve">vlsseg8e8.v,e32,mf2 </t>
  </si>
  <si>
    <t xml:space="preserve">vlsseg8e8.v,e32,m2 </t>
  </si>
  <si>
    <t xml:space="preserve">vlsseg8e16.v,e32,m2 </t>
  </si>
  <si>
    <t xml:space="preserve">vlsseg8e32.v,e32,m2 </t>
  </si>
  <si>
    <t xml:space="preserve">vlsseg8e8.v,e32,m4 </t>
  </si>
  <si>
    <t xml:space="preserve">vlsseg8e16.v,e32,m4 </t>
  </si>
  <si>
    <t xml:space="preserve">vlsseg8e32.v,e32,m4 </t>
  </si>
  <si>
    <t xml:space="preserve">vlsseg8e8.v,e32,m8 </t>
  </si>
  <si>
    <t xml:space="preserve">vlsseg8e16.v,e32,m8 </t>
  </si>
  <si>
    <t xml:space="preserve">vlsseg8e32.v,e32,m8 </t>
  </si>
  <si>
    <t xml:space="preserve">vl[uo]xseg8ei8.v,e32,mf4 </t>
  </si>
  <si>
    <t xml:space="preserve">vl[uo]xseg8ei16.v,e32,mf4 </t>
  </si>
  <si>
    <t xml:space="preserve">vl[uo]xseg8ei8.v,e32,mf2 </t>
  </si>
  <si>
    <t xml:space="preserve">vse8[ff].v,e32,mf2 </t>
  </si>
  <si>
    <t xml:space="preserve">vse8[ff].v,e32,mf4 </t>
  </si>
  <si>
    <t xml:space="preserve">vse16[ff].v,e32,mf4 </t>
  </si>
  <si>
    <t xml:space="preserve">vsse16.v,e32,mf4 </t>
  </si>
  <si>
    <t xml:space="preserve">vsse8.v,e32,mf4 </t>
  </si>
  <si>
    <t xml:space="preserve">vsse8.v,e32,mf2 </t>
  </si>
  <si>
    <t xml:space="preserve">vs[uo]xei8.v,e32,mf4 </t>
  </si>
  <si>
    <t xml:space="preserve">vs[uo]xei16.v,e32,mf4 </t>
  </si>
  <si>
    <t xml:space="preserve">vs[uo]xei8.v,e32,mf2 </t>
  </si>
  <si>
    <t>STOP HERE</t>
  </si>
  <si>
    <t xml:space="preserve">vl[uo]xseg6ei8.v,e32,mf4 </t>
  </si>
  <si>
    <t xml:space="preserve">vl[uo]xseg6ei16.v,e32,mf4 </t>
  </si>
  <si>
    <t xml:space="preserve">vl[uo]xseg6ei8.v,e32,mf2 </t>
  </si>
  <si>
    <t xml:space="preserve">vssseg2e8.v,e16,m8 </t>
  </si>
  <si>
    <t xml:space="preserve">vssseg2e16.v,e16,m8 </t>
  </si>
  <si>
    <t xml:space="preserve">vssseg2e32.v,e16,m8 </t>
  </si>
  <si>
    <t xml:space="preserve">vsseg2e8[ff].v,e16,m8 </t>
  </si>
  <si>
    <t xml:space="preserve">vsseg2e16[ff].v,e16,m8 </t>
  </si>
  <si>
    <t xml:space="preserve">vsseg2e32[ff].v,e16,m8 </t>
  </si>
  <si>
    <t xml:space="preserve">vl[uo]xseg6ei8.v,e16,mf4 </t>
  </si>
  <si>
    <t>Index incr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</si>
</sst>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5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C000"/>
      <name val="Calibri"/>
      <family val="2"/>
      <scheme val="minor"/>
    </font>
    <font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sz val="12"/>
      <color rgb="FFFF0000"/>
      <name val="Calibri (Body)"/>
    </font>
    <font>
      <i/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vertAlign val="subscript"/>
      <sz val="12"/>
      <color theme="1"/>
      <name val="Calibri (Body)"/>
    </font>
    <font>
      <sz val="12"/>
      <color rgb="FF444444"/>
      <name val="Calibri"/>
      <family val="2"/>
      <charset val="1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charset val="1"/>
    </font>
    <font>
      <sz val="12"/>
      <color rgb="FF00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 (Body)"/>
    </font>
    <font>
      <b/>
      <sz val="16"/>
      <color theme="1"/>
      <name val="Calibri"/>
      <family val="2"/>
      <scheme val="minor"/>
    </font>
    <font>
      <sz val="12"/>
      <color rgb="FF444444"/>
      <name val="Calibri"/>
      <family val="2"/>
    </font>
    <font>
      <b/>
      <sz val="14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B050"/>
      <name val="Calibri (Body)"/>
    </font>
    <font>
      <sz val="12"/>
      <color theme="9" tint="-0.249977111117893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4"/>
      <name val="Calibri"/>
      <family val="2"/>
      <scheme val="minor"/>
    </font>
    <font>
      <sz val="12"/>
      <color theme="9"/>
      <name val="Calibri (Body)"/>
    </font>
    <font>
      <sz val="12"/>
      <name val="Calibri (Body)"/>
    </font>
    <font>
      <sz val="12"/>
      <color theme="1"/>
      <name val="Calibri (Body)"/>
    </font>
    <font>
      <sz val="14"/>
      <name val="Calibri"/>
      <family val="2"/>
      <scheme val="minor"/>
    </font>
    <font>
      <sz val="12"/>
      <color rgb="FF92D050"/>
      <name val="Calibri"/>
      <family val="2"/>
      <scheme val="minor"/>
    </font>
    <font>
      <sz val="12"/>
      <color rgb="FF00B050"/>
      <name val="Calibri"/>
      <family val="2"/>
    </font>
    <font>
      <sz val="16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rgb="FF00B050"/>
      <name val="Calibri"/>
      <family val="2"/>
    </font>
    <font>
      <sz val="12"/>
      <color theme="9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b/>
      <sz val="14"/>
      <name val="Calibri (Body)"/>
    </font>
    <font>
      <b/>
      <sz val="16"/>
      <name val="Calibri"/>
      <family val="2"/>
      <scheme val="minor"/>
    </font>
    <font>
      <sz val="12"/>
      <name val="Calibri"/>
      <family val="2"/>
    </font>
    <font>
      <sz val="12"/>
      <color rgb="FF222222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AEAAAA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CD0B6"/>
        <bgColor indexed="64"/>
      </patternFill>
    </fill>
    <fill>
      <patternFill patternType="solid">
        <fgColor rgb="FFFCB992"/>
        <bgColor indexed="64"/>
      </patternFill>
    </fill>
    <fill>
      <patternFill patternType="solid">
        <fgColor rgb="FFFAA370"/>
        <bgColor indexed="64"/>
      </patternFill>
    </fill>
    <fill>
      <patternFill patternType="solid">
        <fgColor rgb="FFFA8E50"/>
        <bgColor indexed="64"/>
      </patternFill>
    </fill>
    <fill>
      <patternFill patternType="solid">
        <fgColor rgb="FFFA7A2F"/>
        <bgColor indexed="64"/>
      </patternFill>
    </fill>
    <fill>
      <patternFill patternType="solid">
        <fgColor theme="7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2" fillId="0" borderId="0" applyNumberFormat="0" applyFill="0" applyBorder="0" applyAlignment="0" applyProtection="0"/>
  </cellStyleXfs>
  <cellXfs count="314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0" borderId="0" xfId="0" quotePrefix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20" fontId="2" fillId="0" borderId="1" xfId="0" quotePrefix="1" applyNumberFormat="1" applyFon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20" fontId="0" fillId="0" borderId="1" xfId="0" quotePrefix="1" applyNumberForma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20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top"/>
    </xf>
    <xf numFmtId="0" fontId="0" fillId="0" borderId="2" xfId="0" quotePrefix="1" applyBorder="1" applyAlignment="1">
      <alignment vertical="center"/>
    </xf>
    <xf numFmtId="0" fontId="0" fillId="0" borderId="0" xfId="0" quotePrefix="1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quotePrefix="1" applyFont="1" applyAlignment="1">
      <alignment horizontal="left" vertical="center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0" xfId="0" quotePrefix="1" applyAlignment="1">
      <alignment horizontal="left" vertical="center" wrapText="1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9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quotePrefix="1" applyFont="1"/>
    <xf numFmtId="0" fontId="1" fillId="2" borderId="0" xfId="0" applyFont="1" applyFill="1"/>
    <xf numFmtId="0" fontId="10" fillId="0" borderId="0" xfId="0" applyFont="1"/>
    <xf numFmtId="0" fontId="1" fillId="3" borderId="0" xfId="0" applyFont="1" applyFill="1"/>
    <xf numFmtId="0" fontId="0" fillId="0" borderId="0" xfId="0" quotePrefix="1" applyAlignment="1">
      <alignment horizontal="left"/>
    </xf>
    <xf numFmtId="0" fontId="1" fillId="0" borderId="0" xfId="0" quotePrefix="1" applyFont="1" applyAlignment="1">
      <alignment horizontal="left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1" fillId="0" borderId="4" xfId="0" applyFont="1" applyBorder="1" applyAlignment="1">
      <alignment vertical="center"/>
    </xf>
    <xf numFmtId="0" fontId="1" fillId="0" borderId="0" xfId="0" quotePrefix="1" applyFont="1" applyAlignment="1">
      <alignment horizontal="center" vertical="center"/>
    </xf>
    <xf numFmtId="0" fontId="11" fillId="0" borderId="0" xfId="0" quotePrefix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3" fillId="0" borderId="0" xfId="0" quotePrefix="1" applyFont="1" applyAlignment="1">
      <alignment wrapText="1"/>
    </xf>
    <xf numFmtId="0" fontId="14" fillId="0" borderId="0" xfId="0" applyFont="1"/>
    <xf numFmtId="0" fontId="15" fillId="0" borderId="0" xfId="0" quotePrefix="1" applyFont="1" applyAlignment="1">
      <alignment wrapText="1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/>
    </xf>
    <xf numFmtId="0" fontId="16" fillId="0" borderId="0" xfId="0" quotePrefix="1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textRotation="45"/>
    </xf>
    <xf numFmtId="0" fontId="14" fillId="0" borderId="0" xfId="0" applyFont="1" applyAlignment="1">
      <alignment textRotation="45"/>
    </xf>
    <xf numFmtId="0" fontId="2" fillId="0" borderId="0" xfId="0" applyFont="1" applyAlignment="1">
      <alignment textRotation="45"/>
    </xf>
    <xf numFmtId="0" fontId="1" fillId="0" borderId="0" xfId="0" applyFont="1" applyAlignment="1">
      <alignment horizontal="left" vertical="center" wrapText="1"/>
    </xf>
    <xf numFmtId="12" fontId="18" fillId="0" borderId="0" xfId="0" quotePrefix="1" applyNumberFormat="1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19" fillId="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0" fillId="0" borderId="0" xfId="0" quotePrefix="1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 wrapText="1"/>
    </xf>
    <xf numFmtId="0" fontId="22" fillId="0" borderId="0" xfId="0" quotePrefix="1" applyFont="1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12" fontId="20" fillId="0" borderId="0" xfId="0" quotePrefix="1" applyNumberFormat="1" applyFont="1" applyAlignment="1">
      <alignment horizontal="left" vertical="center"/>
    </xf>
    <xf numFmtId="12" fontId="20" fillId="0" borderId="0" xfId="0" applyNumberFormat="1" applyFont="1" applyAlignment="1">
      <alignment horizontal="left" vertical="center"/>
    </xf>
    <xf numFmtId="0" fontId="23" fillId="0" borderId="0" xfId="0" applyFont="1"/>
    <xf numFmtId="0" fontId="16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" xfId="0" quotePrefix="1" applyFont="1" applyBorder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16" fillId="0" borderId="1" xfId="0" quotePrefix="1" applyFont="1" applyBorder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" fillId="5" borderId="6" xfId="0" applyFont="1" applyFill="1" applyBorder="1" applyAlignment="1">
      <alignment horizontal="left" vertical="center"/>
    </xf>
    <xf numFmtId="0" fontId="1" fillId="6" borderId="6" xfId="0" applyFont="1" applyFill="1" applyBorder="1" applyAlignment="1">
      <alignment horizontal="left" vertical="center"/>
    </xf>
    <xf numFmtId="12" fontId="1" fillId="7" borderId="10" xfId="0" applyNumberFormat="1" applyFont="1" applyFill="1" applyBorder="1" applyAlignment="1">
      <alignment horizontal="left" vertical="center"/>
    </xf>
    <xf numFmtId="12" fontId="1" fillId="8" borderId="10" xfId="0" applyNumberFormat="1" applyFont="1" applyFill="1" applyBorder="1" applyAlignment="1">
      <alignment horizontal="left" vertical="center"/>
    </xf>
    <xf numFmtId="12" fontId="21" fillId="10" borderId="11" xfId="0" applyNumberFormat="1" applyFont="1" applyFill="1" applyBorder="1" applyAlignment="1">
      <alignment horizontal="left" vertical="center"/>
    </xf>
    <xf numFmtId="12" fontId="21" fillId="10" borderId="15" xfId="0" applyNumberFormat="1" applyFont="1" applyFill="1" applyBorder="1" applyAlignment="1">
      <alignment horizontal="left" vertical="center"/>
    </xf>
    <xf numFmtId="12" fontId="1" fillId="8" borderId="13" xfId="0" applyNumberFormat="1" applyFont="1" applyFill="1" applyBorder="1" applyAlignment="1">
      <alignment horizontal="left" vertical="center"/>
    </xf>
    <xf numFmtId="12" fontId="1" fillId="7" borderId="13" xfId="0" applyNumberFormat="1" applyFont="1" applyFill="1" applyBorder="1" applyAlignment="1">
      <alignment horizontal="left" vertical="center"/>
    </xf>
    <xf numFmtId="12" fontId="21" fillId="8" borderId="16" xfId="0" applyNumberFormat="1" applyFont="1" applyFill="1" applyBorder="1" applyAlignment="1">
      <alignment horizontal="left" vertical="center"/>
    </xf>
    <xf numFmtId="0" fontId="1" fillId="6" borderId="17" xfId="0" applyFont="1" applyFill="1" applyBorder="1" applyAlignment="1">
      <alignment horizontal="left" vertical="center"/>
    </xf>
    <xf numFmtId="0" fontId="21" fillId="6" borderId="11" xfId="0" applyFont="1" applyFill="1" applyBorder="1" applyAlignment="1">
      <alignment horizontal="left" vertical="center"/>
    </xf>
    <xf numFmtId="0" fontId="1" fillId="5" borderId="12" xfId="0" applyFont="1" applyFill="1" applyBorder="1" applyAlignment="1">
      <alignment horizontal="left" vertical="center"/>
    </xf>
    <xf numFmtId="12" fontId="21" fillId="7" borderId="16" xfId="0" applyNumberFormat="1" applyFont="1" applyFill="1" applyBorder="1" applyAlignment="1">
      <alignment horizontal="left" vertical="center"/>
    </xf>
    <xf numFmtId="0" fontId="1" fillId="5" borderId="17" xfId="0" applyFont="1" applyFill="1" applyBorder="1" applyAlignment="1">
      <alignment horizontal="left" vertical="center"/>
    </xf>
    <xf numFmtId="12" fontId="21" fillId="9" borderId="18" xfId="0" applyNumberFormat="1" applyFont="1" applyFill="1" applyBorder="1" applyAlignment="1">
      <alignment horizontal="left" vertical="center"/>
    </xf>
    <xf numFmtId="12" fontId="1" fillId="9" borderId="13" xfId="0" applyNumberFormat="1" applyFont="1" applyFill="1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6" fillId="0" borderId="0" xfId="0" applyFont="1"/>
    <xf numFmtId="0" fontId="25" fillId="0" borderId="0" xfId="0" applyFont="1"/>
    <xf numFmtId="0" fontId="26" fillId="0" borderId="0" xfId="0" applyFont="1" applyAlignment="1">
      <alignment horizontal="left" vertical="center"/>
    </xf>
    <xf numFmtId="0" fontId="17" fillId="0" borderId="0" xfId="0" applyFont="1" applyAlignment="1">
      <alignment horizontal="center" textRotation="90"/>
    </xf>
    <xf numFmtId="0" fontId="1" fillId="6" borderId="20" xfId="0" applyFont="1" applyFill="1" applyBorder="1" applyAlignment="1">
      <alignment horizontal="left" vertical="center"/>
    </xf>
    <xf numFmtId="12" fontId="21" fillId="7" borderId="19" xfId="0" applyNumberFormat="1" applyFont="1" applyFill="1" applyBorder="1" applyAlignment="1">
      <alignment horizontal="left" vertical="center"/>
    </xf>
    <xf numFmtId="12" fontId="21" fillId="7" borderId="21" xfId="0" applyNumberFormat="1" applyFont="1" applyFill="1" applyBorder="1" applyAlignment="1">
      <alignment horizontal="left" vertical="center"/>
    </xf>
    <xf numFmtId="12" fontId="21" fillId="8" borderId="19" xfId="0" applyNumberFormat="1" applyFont="1" applyFill="1" applyBorder="1" applyAlignment="1">
      <alignment horizontal="left" vertical="center"/>
    </xf>
    <xf numFmtId="12" fontId="21" fillId="8" borderId="21" xfId="0" applyNumberFormat="1" applyFont="1" applyFill="1" applyBorder="1" applyAlignment="1">
      <alignment horizontal="left" vertical="center"/>
    </xf>
    <xf numFmtId="12" fontId="21" fillId="9" borderId="19" xfId="0" applyNumberFormat="1" applyFont="1" applyFill="1" applyBorder="1" applyAlignment="1">
      <alignment horizontal="left" vertical="center"/>
    </xf>
    <xf numFmtId="12" fontId="21" fillId="9" borderId="21" xfId="0" applyNumberFormat="1" applyFont="1" applyFill="1" applyBorder="1" applyAlignment="1">
      <alignment horizontal="left" vertical="center"/>
    </xf>
    <xf numFmtId="12" fontId="21" fillId="10" borderId="19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12" fontId="1" fillId="11" borderId="14" xfId="0" applyNumberFormat="1" applyFont="1" applyFill="1" applyBorder="1" applyAlignment="1">
      <alignment horizontal="left" vertical="center"/>
    </xf>
    <xf numFmtId="12" fontId="1" fillId="11" borderId="6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20" fontId="1" fillId="0" borderId="0" xfId="0" quotePrefix="1" applyNumberFormat="1" applyFont="1" applyAlignment="1">
      <alignment horizontal="center" vertical="center"/>
    </xf>
    <xf numFmtId="0" fontId="1" fillId="0" borderId="4" xfId="0" quotePrefix="1" applyFont="1" applyBorder="1" applyAlignment="1">
      <alignment vertical="center"/>
    </xf>
    <xf numFmtId="0" fontId="1" fillId="0" borderId="1" xfId="0" quotePrefix="1" applyFont="1" applyBorder="1" applyAlignment="1">
      <alignment horizontal="center" vertical="center"/>
    </xf>
    <xf numFmtId="20" fontId="1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17" fillId="0" borderId="0" xfId="0" applyFont="1" applyAlignment="1">
      <alignment horizontal="center" textRotation="90" wrapText="1"/>
    </xf>
    <xf numFmtId="0" fontId="18" fillId="0" borderId="0" xfId="0" applyFont="1" applyAlignment="1">
      <alignment textRotation="45"/>
    </xf>
    <xf numFmtId="0" fontId="2" fillId="0" borderId="0" xfId="0" applyFont="1" applyAlignment="1">
      <alignment textRotation="45" wrapText="1"/>
    </xf>
    <xf numFmtId="0" fontId="27" fillId="0" borderId="0" xfId="0" quotePrefix="1" applyFont="1" applyAlignment="1">
      <alignment wrapText="1"/>
    </xf>
    <xf numFmtId="0" fontId="9" fillId="0" borderId="0" xfId="0" quotePrefix="1" applyFont="1" applyAlignment="1">
      <alignment wrapText="1"/>
    </xf>
    <xf numFmtId="0" fontId="9" fillId="0" borderId="0" xfId="0" applyFont="1" applyAlignment="1">
      <alignment horizontal="center"/>
    </xf>
    <xf numFmtId="0" fontId="9" fillId="0" borderId="0" xfId="0" quotePrefix="1" applyFont="1"/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17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wrapText="1"/>
    </xf>
    <xf numFmtId="0" fontId="28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2" fillId="0" borderId="0" xfId="1" applyAlignment="1">
      <alignment horizontal="center" textRotation="45"/>
    </xf>
    <xf numFmtId="0" fontId="28" fillId="0" borderId="0" xfId="0" applyFont="1"/>
    <xf numFmtId="0" fontId="18" fillId="0" borderId="0" xfId="0" applyFont="1" applyAlignment="1">
      <alignment textRotation="90" wrapText="1"/>
    </xf>
    <xf numFmtId="0" fontId="2" fillId="0" borderId="0" xfId="0" applyFont="1" applyAlignment="1">
      <alignment textRotation="90" wrapText="1"/>
    </xf>
    <xf numFmtId="0" fontId="18" fillId="0" borderId="0" xfId="0" applyFont="1" applyAlignment="1">
      <alignment horizontal="center" textRotation="90" wrapText="1"/>
    </xf>
    <xf numFmtId="0" fontId="2" fillId="0" borderId="0" xfId="0" applyFont="1" applyAlignment="1">
      <alignment horizontal="center" textRotation="90" wrapText="1"/>
    </xf>
    <xf numFmtId="0" fontId="24" fillId="0" borderId="0" xfId="0" applyFont="1" applyAlignment="1">
      <alignment horizontal="center" textRotation="90" wrapText="1"/>
    </xf>
    <xf numFmtId="0" fontId="20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5" fillId="0" borderId="0" xfId="0" applyFont="1"/>
    <xf numFmtId="0" fontId="5" fillId="0" borderId="1" xfId="0" quotePrefix="1" applyFont="1" applyBorder="1" applyAlignment="1">
      <alignment horizontal="center" vertical="center"/>
    </xf>
    <xf numFmtId="0" fontId="34" fillId="0" borderId="0" xfId="0" applyFont="1"/>
    <xf numFmtId="0" fontId="35" fillId="0" borderId="0" xfId="0" applyFont="1"/>
    <xf numFmtId="0" fontId="2" fillId="0" borderId="0" xfId="0" applyFont="1" applyAlignment="1">
      <alignment wrapText="1"/>
    </xf>
    <xf numFmtId="12" fontId="29" fillId="0" borderId="0" xfId="0" quotePrefix="1" applyNumberFormat="1" applyFont="1" applyAlignment="1">
      <alignment horizontal="center" vertical="center"/>
    </xf>
    <xf numFmtId="0" fontId="6" fillId="0" borderId="0" xfId="0" applyFont="1"/>
    <xf numFmtId="12" fontId="29" fillId="0" borderId="0" xfId="0" applyNumberFormat="1" applyFont="1" applyAlignment="1">
      <alignment horizontal="center" vertical="center"/>
    </xf>
    <xf numFmtId="12" fontId="0" fillId="0" borderId="0" xfId="0" applyNumberFormat="1" applyAlignment="1">
      <alignment horizontal="left" vertical="center"/>
    </xf>
    <xf numFmtId="0" fontId="30" fillId="0" borderId="0" xfId="0" applyFont="1" applyAlignment="1">
      <alignment textRotation="90" wrapText="1"/>
    </xf>
    <xf numFmtId="0" fontId="36" fillId="0" borderId="5" xfId="0" applyFont="1" applyBorder="1" applyAlignment="1">
      <alignment horizontal="center" textRotation="90"/>
    </xf>
    <xf numFmtId="0" fontId="29" fillId="0" borderId="0" xfId="0" applyFont="1"/>
    <xf numFmtId="0" fontId="38" fillId="0" borderId="0" xfId="0" applyFont="1"/>
    <xf numFmtId="0" fontId="38" fillId="0" borderId="0" xfId="0" applyFont="1" applyAlignment="1">
      <alignment wrapText="1"/>
    </xf>
    <xf numFmtId="0" fontId="38" fillId="0" borderId="0" xfId="0" applyFont="1" applyAlignment="1">
      <alignment horizontal="center" wrapText="1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20" fontId="0" fillId="0" borderId="0" xfId="0" quotePrefix="1" applyNumberFormat="1"/>
    <xf numFmtId="0" fontId="25" fillId="0" borderId="0" xfId="0" quotePrefix="1" applyFont="1" applyAlignment="1">
      <alignment wrapText="1"/>
    </xf>
    <xf numFmtId="0" fontId="25" fillId="0" borderId="0" xfId="0" applyFont="1" applyAlignment="1">
      <alignment horizontal="center"/>
    </xf>
    <xf numFmtId="0" fontId="25" fillId="0" borderId="0" xfId="0" quotePrefix="1" applyFont="1"/>
    <xf numFmtId="0" fontId="16" fillId="0" borderId="0" xfId="0" quotePrefix="1" applyFont="1"/>
    <xf numFmtId="0" fontId="40" fillId="0" borderId="23" xfId="0" applyFont="1" applyBorder="1" applyAlignment="1">
      <alignment horizontal="center"/>
    </xf>
    <xf numFmtId="0" fontId="29" fillId="0" borderId="0" xfId="0" applyFont="1" applyAlignment="1">
      <alignment horizontal="center" wrapText="1"/>
    </xf>
    <xf numFmtId="12" fontId="29" fillId="0" borderId="0" xfId="0" quotePrefix="1" applyNumberFormat="1" applyFont="1" applyAlignment="1">
      <alignment horizontal="center"/>
    </xf>
    <xf numFmtId="12" fontId="29" fillId="0" borderId="0" xfId="0" applyNumberFormat="1" applyFont="1" applyAlignment="1">
      <alignment horizontal="center"/>
    </xf>
    <xf numFmtId="164" fontId="29" fillId="0" borderId="0" xfId="0" applyNumberFormat="1" applyFont="1" applyAlignment="1">
      <alignment horizontal="center"/>
    </xf>
    <xf numFmtId="0" fontId="39" fillId="0" borderId="0" xfId="0" applyFont="1"/>
    <xf numFmtId="0" fontId="39" fillId="0" borderId="0" xfId="0" applyFont="1" applyAlignment="1">
      <alignment wrapText="1"/>
    </xf>
    <xf numFmtId="0" fontId="39" fillId="0" borderId="0" xfId="0" applyFont="1" applyAlignment="1">
      <alignment horizontal="center" wrapText="1"/>
    </xf>
    <xf numFmtId="0" fontId="39" fillId="0" borderId="0" xfId="0" applyFont="1" applyAlignment="1">
      <alignment horizontal="center"/>
    </xf>
    <xf numFmtId="0" fontId="39" fillId="0" borderId="0" xfId="0" quotePrefix="1" applyFont="1" applyAlignment="1">
      <alignment wrapText="1"/>
    </xf>
    <xf numFmtId="0" fontId="42" fillId="0" borderId="0" xfId="0" applyFont="1" applyAlignment="1">
      <alignment wrapText="1"/>
    </xf>
    <xf numFmtId="0" fontId="43" fillId="0" borderId="0" xfId="0" applyFont="1"/>
    <xf numFmtId="0" fontId="29" fillId="0" borderId="0" xfId="0" quotePrefix="1" applyFont="1"/>
    <xf numFmtId="0" fontId="44" fillId="0" borderId="0" xfId="0" applyFont="1" applyAlignment="1">
      <alignment wrapText="1"/>
    </xf>
    <xf numFmtId="0" fontId="44" fillId="0" borderId="0" xfId="0" applyFont="1" applyAlignment="1">
      <alignment horizontal="center" wrapText="1"/>
    </xf>
    <xf numFmtId="0" fontId="42" fillId="0" borderId="0" xfId="0" applyFont="1" applyAlignment="1">
      <alignment horizontal="center" wrapText="1"/>
    </xf>
    <xf numFmtId="0" fontId="41" fillId="0" borderId="0" xfId="0" applyFont="1" applyAlignment="1">
      <alignment horizontal="left" vertical="center"/>
    </xf>
    <xf numFmtId="0" fontId="44" fillId="0" borderId="0" xfId="0" applyFont="1"/>
    <xf numFmtId="0" fontId="44" fillId="0" borderId="0" xfId="0" applyFont="1" applyAlignment="1">
      <alignment horizontal="center"/>
    </xf>
    <xf numFmtId="0" fontId="42" fillId="0" borderId="0" xfId="0" applyFont="1"/>
    <xf numFmtId="0" fontId="45" fillId="0" borderId="0" xfId="0" applyFont="1"/>
    <xf numFmtId="0" fontId="45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46" fillId="0" borderId="0" xfId="0" applyFont="1"/>
    <xf numFmtId="0" fontId="41" fillId="0" borderId="0" xfId="0" applyFont="1"/>
    <xf numFmtId="0" fontId="37" fillId="0" borderId="0" xfId="0" applyFont="1"/>
    <xf numFmtId="0" fontId="47" fillId="0" borderId="0" xfId="0" applyFont="1"/>
    <xf numFmtId="0" fontId="48" fillId="0" borderId="0" xfId="0" applyFont="1" applyAlignment="1">
      <alignment horizontal="center" wrapText="1"/>
    </xf>
    <xf numFmtId="0" fontId="48" fillId="0" borderId="0" xfId="0" applyFont="1"/>
    <xf numFmtId="0" fontId="48" fillId="0" borderId="0" xfId="0" applyFont="1" applyAlignment="1">
      <alignment wrapText="1"/>
    </xf>
    <xf numFmtId="0" fontId="29" fillId="0" borderId="0" xfId="0" quotePrefix="1" applyFont="1" applyAlignment="1">
      <alignment horizontal="center"/>
    </xf>
    <xf numFmtId="0" fontId="36" fillId="0" borderId="0" xfId="0" applyFont="1" applyAlignment="1">
      <alignment textRotation="90"/>
    </xf>
    <xf numFmtId="0" fontId="36" fillId="0" borderId="7" xfId="0" applyFont="1" applyBorder="1" applyAlignment="1">
      <alignment textRotation="90"/>
    </xf>
    <xf numFmtId="0" fontId="29" fillId="0" borderId="5" xfId="0" applyFont="1" applyBorder="1" applyAlignment="1">
      <alignment horizontal="center"/>
    </xf>
    <xf numFmtId="0" fontId="36" fillId="0" borderId="5" xfId="0" applyFont="1" applyBorder="1" applyAlignment="1">
      <alignment textRotation="90"/>
    </xf>
    <xf numFmtId="0" fontId="36" fillId="0" borderId="5" xfId="0" applyFont="1" applyBorder="1" applyAlignment="1">
      <alignment horizontal="center"/>
    </xf>
    <xf numFmtId="0" fontId="36" fillId="0" borderId="7" xfId="0" applyFont="1" applyBorder="1" applyAlignment="1">
      <alignment horizontal="center"/>
    </xf>
    <xf numFmtId="0" fontId="49" fillId="0" borderId="3" xfId="0" applyFont="1" applyBorder="1" applyAlignment="1">
      <alignment horizontal="center" wrapText="1"/>
    </xf>
    <xf numFmtId="0" fontId="49" fillId="0" borderId="4" xfId="0" applyFont="1" applyBorder="1" applyAlignment="1">
      <alignment horizontal="center" wrapText="1"/>
    </xf>
    <xf numFmtId="0" fontId="49" fillId="0" borderId="2" xfId="0" applyFont="1" applyBorder="1" applyAlignment="1">
      <alignment horizontal="center" wrapText="1"/>
    </xf>
    <xf numFmtId="0" fontId="36" fillId="0" borderId="8" xfId="0" applyFont="1" applyBorder="1" applyAlignment="1">
      <alignment horizontal="center" textRotation="90"/>
    </xf>
    <xf numFmtId="0" fontId="29" fillId="0" borderId="0" xfId="0" applyFont="1" applyAlignment="1">
      <alignment horizontal="left"/>
    </xf>
    <xf numFmtId="0" fontId="29" fillId="0" borderId="24" xfId="0" applyFont="1" applyBorder="1" applyAlignment="1">
      <alignment horizontal="center"/>
    </xf>
    <xf numFmtId="0" fontId="29" fillId="0" borderId="24" xfId="0" quotePrefix="1" applyFont="1" applyBorder="1" applyAlignment="1">
      <alignment horizontal="center" wrapText="1"/>
    </xf>
    <xf numFmtId="0" fontId="29" fillId="0" borderId="23" xfId="0" quotePrefix="1" applyFont="1" applyBorder="1" applyAlignment="1">
      <alignment horizontal="center" wrapText="1"/>
    </xf>
    <xf numFmtId="0" fontId="29" fillId="0" borderId="22" xfId="0" quotePrefix="1" applyFont="1" applyBorder="1" applyAlignment="1">
      <alignment horizontal="center" wrapText="1"/>
    </xf>
    <xf numFmtId="0" fontId="29" fillId="0" borderId="24" xfId="0" applyFont="1" applyBorder="1" applyAlignment="1">
      <alignment horizontal="center" wrapText="1"/>
    </xf>
    <xf numFmtId="0" fontId="50" fillId="0" borderId="0" xfId="0" applyFont="1" applyAlignment="1">
      <alignment horizontal="left"/>
    </xf>
    <xf numFmtId="0" fontId="50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0" fillId="0" borderId="0" xfId="0" applyFont="1" applyAlignment="1">
      <alignment horizontal="center"/>
    </xf>
    <xf numFmtId="0" fontId="40" fillId="0" borderId="0" xfId="0" applyFont="1"/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0" fillId="0" borderId="0" xfId="0" quotePrefix="1" applyAlignment="1">
      <alignment horizontal="left" vertical="center"/>
    </xf>
    <xf numFmtId="0" fontId="7" fillId="0" borderId="0" xfId="0" applyFont="1" applyAlignment="1">
      <alignment horizontal="center" wrapText="1"/>
    </xf>
    <xf numFmtId="0" fontId="2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left"/>
    </xf>
    <xf numFmtId="0" fontId="27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quotePrefix="1" applyFont="1"/>
    <xf numFmtId="0" fontId="51" fillId="0" borderId="0" xfId="0" applyFont="1" applyAlignment="1">
      <alignment wrapText="1"/>
    </xf>
    <xf numFmtId="12" fontId="1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/>
    </xf>
    <xf numFmtId="12" fontId="1" fillId="0" borderId="0" xfId="0" applyNumberFormat="1" applyFont="1" applyAlignment="1">
      <alignment horizontal="center"/>
    </xf>
    <xf numFmtId="12" fontId="1" fillId="0" borderId="0" xfId="0" quotePrefix="1" applyNumberFormat="1" applyFont="1" applyAlignment="1">
      <alignment horizontal="center"/>
    </xf>
    <xf numFmtId="12" fontId="1" fillId="0" borderId="0" xfId="0" quotePrefix="1" applyNumberFormat="1" applyFont="1" applyAlignment="1">
      <alignment horizontal="center" vertical="center"/>
    </xf>
    <xf numFmtId="0" fontId="1" fillId="0" borderId="0" xfId="0" quotePrefix="1" applyFont="1" applyAlignment="1">
      <alignment horizontal="left" vertical="center"/>
    </xf>
    <xf numFmtId="12" fontId="1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center"/>
    </xf>
    <xf numFmtId="13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20" fontId="0" fillId="0" borderId="2" xfId="0" quotePrefix="1" applyNumberFormat="1" applyBorder="1" applyAlignment="1">
      <alignment horizontal="center" vertical="center"/>
    </xf>
    <xf numFmtId="20" fontId="0" fillId="0" borderId="4" xfId="0" quotePrefix="1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2" xfId="0" quotePrefix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center"/>
    </xf>
    <xf numFmtId="20" fontId="2" fillId="0" borderId="2" xfId="0" quotePrefix="1" applyNumberFormat="1" applyFont="1" applyBorder="1" applyAlignment="1">
      <alignment horizontal="center" vertical="center"/>
    </xf>
    <xf numFmtId="20" fontId="2" fillId="0" borderId="4" xfId="0" quotePrefix="1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0" fontId="24" fillId="0" borderId="2" xfId="0" quotePrefix="1" applyNumberFormat="1" applyFont="1" applyBorder="1" applyAlignment="1">
      <alignment horizontal="center" vertical="center"/>
    </xf>
    <xf numFmtId="20" fontId="24" fillId="0" borderId="4" xfId="0" quotePrefix="1" applyNumberFormat="1" applyFont="1" applyBorder="1" applyAlignment="1">
      <alignment horizontal="center" vertical="center"/>
    </xf>
    <xf numFmtId="20" fontId="16" fillId="0" borderId="2" xfId="0" quotePrefix="1" applyNumberFormat="1" applyFont="1" applyBorder="1" applyAlignment="1">
      <alignment horizontal="center" vertical="center"/>
    </xf>
    <xf numFmtId="20" fontId="16" fillId="0" borderId="4" xfId="0" quotePrefix="1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24" fillId="0" borderId="2" xfId="0" quotePrefix="1" applyFont="1" applyBorder="1" applyAlignment="1">
      <alignment horizontal="center" vertical="center"/>
    </xf>
    <xf numFmtId="0" fontId="24" fillId="0" borderId="3" xfId="0" quotePrefix="1" applyFont="1" applyBorder="1" applyAlignment="1">
      <alignment horizontal="center" vertical="center"/>
    </xf>
    <xf numFmtId="0" fontId="24" fillId="0" borderId="4" xfId="0" quotePrefix="1" applyFont="1" applyBorder="1" applyAlignment="1">
      <alignment horizontal="center" vertical="center"/>
    </xf>
    <xf numFmtId="0" fontId="16" fillId="0" borderId="2" xfId="0" quotePrefix="1" applyFont="1" applyBorder="1" applyAlignment="1">
      <alignment horizontal="center" vertical="center"/>
    </xf>
    <xf numFmtId="0" fontId="16" fillId="0" borderId="3" xfId="0" quotePrefix="1" applyFont="1" applyBorder="1" applyAlignment="1">
      <alignment horizontal="center" vertical="center"/>
    </xf>
    <xf numFmtId="0" fontId="16" fillId="0" borderId="4" xfId="0" quotePrefix="1" applyFont="1" applyBorder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wrapText="1"/>
    </xf>
    <xf numFmtId="0" fontId="7" fillId="0" borderId="0" xfId="0" quotePrefix="1" applyFont="1" applyAlignment="1">
      <alignment wrapText="1"/>
    </xf>
    <xf numFmtId="0" fontId="8" fillId="0" borderId="0" xfId="0" quotePrefix="1" applyFont="1" applyAlignment="1">
      <alignment wrapText="1"/>
    </xf>
    <xf numFmtId="0" fontId="8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1" fillId="0" borderId="2" xfId="0" quotePrefix="1" applyFont="1" applyBorder="1" applyAlignment="1">
      <alignment horizontal="center" vertical="center"/>
    </xf>
    <xf numFmtId="0" fontId="1" fillId="0" borderId="3" xfId="0" quotePrefix="1" applyFont="1" applyBorder="1" applyAlignment="1">
      <alignment horizontal="center" vertical="center"/>
    </xf>
    <xf numFmtId="0" fontId="1" fillId="0" borderId="4" xfId="0" quotePrefix="1" applyFont="1" applyBorder="1" applyAlignment="1">
      <alignment horizontal="center" vertical="center"/>
    </xf>
    <xf numFmtId="0" fontId="5" fillId="0" borderId="2" xfId="0" quotePrefix="1" applyFont="1" applyBorder="1" applyAlignment="1">
      <alignment horizontal="center" vertical="center"/>
    </xf>
    <xf numFmtId="0" fontId="5" fillId="0" borderId="4" xfId="0" quotePrefix="1" applyFont="1" applyBorder="1" applyAlignment="1">
      <alignment horizontal="center" vertical="center"/>
    </xf>
    <xf numFmtId="0" fontId="40" fillId="0" borderId="3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40" fillId="0" borderId="22" xfId="0" applyFont="1" applyBorder="1" applyAlignment="1">
      <alignment horizontal="center"/>
    </xf>
    <xf numFmtId="0" fontId="52" fillId="0" borderId="0" xfId="0" applyFont="1"/>
    <xf numFmtId="12" fontId="52" fillId="0" borderId="0" xfId="0" applyNumberFormat="1" applyFont="1"/>
  </cellXfs>
  <cellStyles count="2">
    <cellStyle name="Hyperlink" xfId="1" builtinId="8"/>
    <cellStyle name="Normal" xfId="0" builtinId="0"/>
  </cellStyles>
  <dxfs count="100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FA7A2F"/>
      <color rgb="FFFA8E50"/>
      <color rgb="FFFAA370"/>
      <color rgb="FFFCB992"/>
      <color rgb="FFFCD0B6"/>
      <color rgb="FFDEBEAB"/>
      <color rgb="FFE0CB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78300</xdr:colOff>
      <xdr:row>223</xdr:row>
      <xdr:rowOff>19720</xdr:rowOff>
    </xdr:from>
    <xdr:to>
      <xdr:col>19</xdr:col>
      <xdr:colOff>772020</xdr:colOff>
      <xdr:row>223</xdr:row>
      <xdr:rowOff>404200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4EB3EB9-8960-6D4C-9718-0B52C88E54DF}"/>
                </a:ext>
              </a:extLst>
            </xdr14:cNvPr>
            <xdr14:cNvContentPartPr/>
          </xdr14:nvContentPartPr>
          <xdr14:nvPr macro=""/>
          <xdr14:xfrm>
            <a:off x="16423200" y="49727520"/>
            <a:ext cx="693720" cy="38448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4EB3EB9-8960-6D4C-9718-0B52C88E54D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414560" y="49718520"/>
              <a:ext cx="711360" cy="40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81540</xdr:colOff>
      <xdr:row>223</xdr:row>
      <xdr:rowOff>273520</xdr:rowOff>
    </xdr:from>
    <xdr:to>
      <xdr:col>19</xdr:col>
      <xdr:colOff>282060</xdr:colOff>
      <xdr:row>223</xdr:row>
      <xdr:rowOff>434635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1D45C300-0C68-554A-B9DC-CFB59DAD373B}"/>
                </a:ext>
              </a:extLst>
            </xdr14:cNvPr>
            <xdr14:cNvContentPartPr/>
          </xdr14:nvContentPartPr>
          <xdr14:nvPr macro=""/>
          <xdr14:xfrm>
            <a:off x="16426440" y="49981320"/>
            <a:ext cx="200520" cy="17064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1D45C300-0C68-554A-B9DC-CFB59DAD373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417800" y="49972680"/>
              <a:ext cx="218160" cy="188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19T16:46:13.3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1927 0 24575,'-21'0'0,"6"0"0,0 7 0,2-6 0,5 12 0,-6-5 0,0 6 0,-1 1 0,1-7 0,6 4 0,-5-10 0,12 11 0,-12-12 0,5 12 0,-6-5 0,0 0 0,-1 5 0,1-12 0,6 12 0,-5-11 0,5 4 0,0 0 0,-5-4 0,6 11 0,-8-12 0,1 12 0,0-12 0,6 12 0,-5-11 0,5 11 0,-6-12 0,6 12 0,-5-12 0,-2 12 0,6-5 0,-10 0 0,17 5 0,-11-12 0,6 12 0,-8-5 0,1 7 0,0-1 0,-1-6 0,7 5 0,-4-12 0,4 12 0,-7-12 0,1 6 0,6-1 0,-5-4 0,5 11 0,-6-12 0,0 6 0,-1-1 0,1-5 0,0 6 0,6-1 0,-5-4 0,5 4 0,0 1 0,-5-6 0,12 12 0,-12-12 0,11 12 0,-10-11 0,10 11 0,-11-12 0,5 12 0,-6-12 0,6 12 0,-5-11 0,5 4 0,0 1 0,-4-6 0,4 5 0,0 1 0,-5-6 0,5 6 0,-6-7 0,6 6 0,-5-4 0,11 11 0,-10-12 0,4 12 0,-7-5 0,1 0 0,6 5 0,-5-12 0,12 12 0,-12-12 0,5 12 0,-6-11 0,6 11 0,-5-12 0,11 12 0,-17-12 0,16 12 0,-16-11 0,11 4 0,0 0 0,-5-4 0,5 4 0,0 1 0,-4-6 0,4 12 0,-7-11 0,1 10 0,-7-10 0,5 11 0,-11-5 0,5 6 0,-22 3 0,11-8 0,-11 7 0,16-14 0,5 4 0,-4 0 0,11-4 0,2 11 0,1-12 0,5 12 0,-6-11 0,0 10 0,-7-4 0,-1 7 0,-7-8 0,7 6 0,-5-5 0,4 0 0,8 5 0,-5-12 0,12 12 0,-6-11 0,6 11 0,-5-12 0,5 12 0,-6-12 0,0 12 0,-1-11 0,1 11 0,0-12 0,-1 12 0,1-12 0,6 12 0,-5-11 0,5 4 0,0 1 0,-4-6 0,10 6 0,-4-7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4-19T16:46:17.1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108 1 24575,'0'14'0,"0"0"0,-7-6 0,6 5 0,-6-5 0,7 6 0,0 1 0,-6-7 0,4 4 0,-4-4 0,6 7 0,0-1 0,0 0 0,-6-6 0,4 5 0,-4-5 0,-1 0 0,6 5 0,-6-5 0,7 6 0,0 0 0,0 1 0,0-1 0,0 0 0,0 1 0,0-1 0,0 0 0,0 1 0,-6-7 0,4 4 0,-4-4 0,6 7 0,0-1 0,-6 0 0,4 1 0,-11-1 0,12 0 0,-12-6 0,18-1 0,-4-7 0,14 0 0,-1-7 0,1 6 0,-1-6 0,1 1 0,-1 4 0,1-4 0,-1 6 0,1 0 0,-1 0 0,1 0 0,-1 0 0,0 0 0,1 0 0,-1 0 0,7 0 0,2 0 0,5 0 0,1 0 0,-6 0 0,-2 0 0,-7 0 0,0 0 0,1 0 0,-1 0 0,1 0 0,-1 0 0,1 0 0,-1 0 0,1 0 0,-1 0 0,1 0 0,-1 0 0,-6 0 0,-1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r/sites/Specifications/Hardware%20Documents/RISCV/BH/BH%20Execution%20Tracking.xlsx?d=wefc36e5723674ac59e74d5fb346e220e&amp;csf=1&amp;web=1&amp;e=JlWpO8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6706-164B-1C49-A860-C10D978F9A87}">
  <dimension ref="A1:R61"/>
  <sheetViews>
    <sheetView workbookViewId="0">
      <pane ySplit="1" topLeftCell="A54" activePane="bottomLeft" state="frozen"/>
      <selection pane="bottomLeft" activeCell="S54" sqref="S54"/>
    </sheetView>
  </sheetViews>
  <sheetFormatPr baseColWidth="10" defaultColWidth="11" defaultRowHeight="16" x14ac:dyDescent="0.2"/>
  <cols>
    <col min="1" max="1" width="30.1640625" customWidth="1"/>
    <col min="2" max="2" width="13.5" bestFit="1" customWidth="1"/>
    <col min="3" max="3" width="16" bestFit="1" customWidth="1"/>
    <col min="4" max="4" width="8.6640625" customWidth="1"/>
    <col min="10" max="10" width="14" bestFit="1" customWidth="1"/>
    <col min="11" max="11" width="12.1640625" bestFit="1" customWidth="1"/>
    <col min="12" max="12" width="12.33203125" customWidth="1"/>
    <col min="13" max="13" width="57.1640625" bestFit="1" customWidth="1"/>
    <col min="14" max="14" width="7.5" hidden="1" customWidth="1"/>
    <col min="15" max="18" width="9.33203125" hidden="1" customWidth="1"/>
  </cols>
  <sheetData>
    <row r="1" spans="1:18" s="62" customFormat="1" ht="79" x14ac:dyDescent="0.2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2" t="s">
        <v>8</v>
      </c>
      <c r="J1" s="61" t="s">
        <v>9</v>
      </c>
      <c r="K1" s="61" t="s">
        <v>10</v>
      </c>
      <c r="L1" s="62" t="s">
        <v>11</v>
      </c>
      <c r="M1" s="62" t="s">
        <v>12</v>
      </c>
      <c r="N1" s="62" t="s">
        <v>13</v>
      </c>
      <c r="O1" s="62" t="s">
        <v>14</v>
      </c>
      <c r="P1" s="62" t="s">
        <v>15</v>
      </c>
      <c r="Q1" s="62" t="s">
        <v>16</v>
      </c>
      <c r="R1" s="62" t="s">
        <v>17</v>
      </c>
    </row>
    <row r="2" spans="1:18" x14ac:dyDescent="0.2">
      <c r="A2" t="s">
        <v>18</v>
      </c>
    </row>
    <row r="3" spans="1:18" ht="17" x14ac:dyDescent="0.2">
      <c r="A3" t="s">
        <v>19</v>
      </c>
      <c r="B3" s="51" t="str">
        <f>VLOOKUP($A3,'I-Enc'!$A$30:$L$75,12,FALSE)</f>
        <v>1110011</v>
      </c>
      <c r="D3" s="55" t="s">
        <v>20</v>
      </c>
      <c r="E3" t="s">
        <v>21</v>
      </c>
      <c r="F3" t="s">
        <v>22</v>
      </c>
      <c r="I3" t="s">
        <v>23</v>
      </c>
      <c r="J3" t="s">
        <v>23</v>
      </c>
      <c r="K3" s="51" t="str">
        <f>VLOOKUP($A3,'I-Enc'!$A$30:$L$75,9,FALSE)</f>
        <v>001</v>
      </c>
      <c r="M3" t="s">
        <v>24</v>
      </c>
    </row>
    <row r="4" spans="1:18" ht="17" x14ac:dyDescent="0.2">
      <c r="A4" t="s">
        <v>25</v>
      </c>
      <c r="B4" s="51" t="str">
        <f>VLOOKUP($A4,'I-Enc'!$A$30:$L$75,12,FALSE)</f>
        <v>1110011</v>
      </c>
      <c r="D4" s="55" t="s">
        <v>20</v>
      </c>
      <c r="E4" t="s">
        <v>21</v>
      </c>
      <c r="F4" t="s">
        <v>22</v>
      </c>
      <c r="I4" t="s">
        <v>23</v>
      </c>
      <c r="J4" t="s">
        <v>23</v>
      </c>
      <c r="K4" s="51" t="str">
        <f>VLOOKUP($A4,'I-Enc'!$A$30:$L$75,9,FALSE)</f>
        <v>010</v>
      </c>
      <c r="M4" t="s">
        <v>26</v>
      </c>
    </row>
    <row r="5" spans="1:18" ht="17" x14ac:dyDescent="0.2">
      <c r="A5" t="s">
        <v>27</v>
      </c>
      <c r="B5" s="51" t="str">
        <f>VLOOKUP($A5,'I-Enc'!$A$30:$L$75,12,FALSE)</f>
        <v>1110011</v>
      </c>
      <c r="D5" s="55" t="s">
        <v>20</v>
      </c>
      <c r="E5" t="s">
        <v>21</v>
      </c>
      <c r="F5" t="s">
        <v>22</v>
      </c>
      <c r="I5" t="s">
        <v>23</v>
      </c>
      <c r="J5" t="s">
        <v>23</v>
      </c>
      <c r="K5" s="51" t="str">
        <f>VLOOKUP($A5,'I-Enc'!$A$30:$L$75,9,FALSE)</f>
        <v>011</v>
      </c>
      <c r="M5" t="s">
        <v>28</v>
      </c>
    </row>
    <row r="6" spans="1:18" ht="17" x14ac:dyDescent="0.2">
      <c r="A6" t="s">
        <v>29</v>
      </c>
      <c r="B6" s="51" t="str">
        <f>VLOOKUP($A6,'I-Enc'!$A$30:$L$75,12,FALSE)</f>
        <v>1110011</v>
      </c>
      <c r="D6" s="55" t="s">
        <v>20</v>
      </c>
      <c r="E6" t="s">
        <v>21</v>
      </c>
      <c r="I6" t="s">
        <v>23</v>
      </c>
      <c r="J6" t="s">
        <v>23</v>
      </c>
      <c r="K6" s="51" t="str">
        <f>VLOOKUP($A6,'I-Enc'!$A$30:$L$75,9,FALSE)</f>
        <v>101</v>
      </c>
      <c r="M6" t="s">
        <v>30</v>
      </c>
    </row>
    <row r="7" spans="1:18" ht="17" x14ac:dyDescent="0.2">
      <c r="A7" t="s">
        <v>31</v>
      </c>
      <c r="B7" s="51" t="str">
        <f>VLOOKUP($A7,'I-Enc'!$A$30:$L$75,12,FALSE)</f>
        <v>1110011</v>
      </c>
      <c r="D7" s="55" t="s">
        <v>20</v>
      </c>
      <c r="E7" t="s">
        <v>21</v>
      </c>
      <c r="I7" t="s">
        <v>23</v>
      </c>
      <c r="J7" t="s">
        <v>23</v>
      </c>
      <c r="K7" s="51" t="str">
        <f>VLOOKUP($A7,'I-Enc'!$A$30:$L$75,9,FALSE)</f>
        <v>110</v>
      </c>
      <c r="M7" t="s">
        <v>32</v>
      </c>
    </row>
    <row r="8" spans="1:18" ht="17" x14ac:dyDescent="0.2">
      <c r="A8" t="s">
        <v>33</v>
      </c>
      <c r="B8" s="51" t="str">
        <f>VLOOKUP($A8,'I-Enc'!$A$30:$L$75,12,FALSE)</f>
        <v>1110011</v>
      </c>
      <c r="D8" s="55" t="s">
        <v>20</v>
      </c>
      <c r="E8" t="s">
        <v>21</v>
      </c>
      <c r="I8" t="s">
        <v>23</v>
      </c>
      <c r="J8" t="s">
        <v>23</v>
      </c>
      <c r="K8" s="51" t="str">
        <f>VLOOKUP($A8,'I-Enc'!$A$30:$L$75,9,FALSE)</f>
        <v>111</v>
      </c>
      <c r="M8" t="s">
        <v>34</v>
      </c>
    </row>
    <row r="9" spans="1:18" s="29" customFormat="1" ht="17" x14ac:dyDescent="0.2">
      <c r="A9" s="29" t="s">
        <v>35</v>
      </c>
      <c r="B9" s="53"/>
      <c r="C9" s="29" t="s">
        <v>36</v>
      </c>
      <c r="D9" s="55"/>
      <c r="K9" s="53"/>
      <c r="M9" s="37" t="s">
        <v>37</v>
      </c>
      <c r="N9" s="37"/>
    </row>
    <row r="10" spans="1:18" s="29" customFormat="1" ht="17" x14ac:dyDescent="0.2">
      <c r="A10" s="29" t="s">
        <v>38</v>
      </c>
      <c r="B10" s="53"/>
      <c r="C10" s="29" t="s">
        <v>36</v>
      </c>
      <c r="D10" s="55"/>
      <c r="K10" s="53"/>
      <c r="M10" s="37" t="s">
        <v>39</v>
      </c>
      <c r="N10" s="37"/>
    </row>
    <row r="11" spans="1:18" s="29" customFormat="1" ht="17" x14ac:dyDescent="0.2">
      <c r="A11" s="29" t="s">
        <v>29</v>
      </c>
      <c r="B11" s="53"/>
      <c r="C11" s="29" t="s">
        <v>36</v>
      </c>
      <c r="D11" s="55"/>
      <c r="K11" s="53"/>
      <c r="M11" s="37" t="s">
        <v>40</v>
      </c>
      <c r="N11" s="37"/>
    </row>
    <row r="12" spans="1:18" s="29" customFormat="1" x14ac:dyDescent="0.2">
      <c r="B12" s="53"/>
      <c r="D12" s="55"/>
      <c r="K12" s="53"/>
      <c r="M12" s="37"/>
      <c r="N12" s="37"/>
    </row>
    <row r="13" spans="1:18" x14ac:dyDescent="0.2">
      <c r="A13" t="s">
        <v>41</v>
      </c>
      <c r="D13" s="55"/>
    </row>
    <row r="14" spans="1:18" ht="17" x14ac:dyDescent="0.2">
      <c r="A14" t="str">
        <f>'I-Enc'!A30</f>
        <v>LUI</v>
      </c>
      <c r="B14" s="51" t="str">
        <f>VLOOKUP($A14,'I-Enc'!$A$30:$L$75,12,FALSE)</f>
        <v>0110111</v>
      </c>
      <c r="D14" s="55" t="s">
        <v>20</v>
      </c>
      <c r="E14" t="s">
        <v>21</v>
      </c>
      <c r="I14" t="str">
        <f>J14</f>
        <v>U</v>
      </c>
      <c r="J14" t="str">
        <f>'I-Enc'!B30</f>
        <v>U</v>
      </c>
      <c r="K14" s="3" t="s">
        <v>42</v>
      </c>
    </row>
    <row r="15" spans="1:18" ht="17" x14ac:dyDescent="0.2">
      <c r="A15" t="str">
        <f>'I-Enc'!A31</f>
        <v>AUIPC</v>
      </c>
      <c r="B15" s="51" t="str">
        <f>VLOOKUP($A15,'I-Enc'!$A$30:$L$75,12,FALSE)</f>
        <v>0010111</v>
      </c>
      <c r="D15" s="55" t="s">
        <v>20</v>
      </c>
      <c r="E15" t="s">
        <v>21</v>
      </c>
      <c r="I15" t="str">
        <f t="shared" ref="I15:I40" si="0">J15</f>
        <v>U</v>
      </c>
      <c r="J15" t="str">
        <f>'I-Enc'!B31</f>
        <v>U</v>
      </c>
      <c r="K15" s="3" t="s">
        <v>42</v>
      </c>
    </row>
    <row r="16" spans="1:18" x14ac:dyDescent="0.2">
      <c r="A16" t="s">
        <v>43</v>
      </c>
      <c r="D16" s="55"/>
      <c r="K16" s="3"/>
    </row>
    <row r="17" spans="1:11" ht="17" x14ac:dyDescent="0.2">
      <c r="A17" t="str">
        <f>'I-Enc'!A32</f>
        <v>JAL</v>
      </c>
      <c r="B17" s="51" t="str">
        <f>VLOOKUP($A17,'I-Enc'!$A$30:$L$75,12,FALSE)</f>
        <v>1101111</v>
      </c>
      <c r="D17" s="55" t="s">
        <v>20</v>
      </c>
      <c r="E17" t="s">
        <v>21</v>
      </c>
      <c r="I17" t="str">
        <f t="shared" si="0"/>
        <v>J</v>
      </c>
      <c r="J17" t="str">
        <f>'I-Enc'!B32</f>
        <v>J</v>
      </c>
      <c r="K17" s="3" t="s">
        <v>42</v>
      </c>
    </row>
    <row r="18" spans="1:11" ht="17" x14ac:dyDescent="0.2">
      <c r="A18" t="str">
        <f>'I-Enc'!A33</f>
        <v>JALR</v>
      </c>
      <c r="B18" s="51" t="str">
        <f>VLOOKUP($A18,'I-Enc'!$A$30:$L$75,12,FALSE)</f>
        <v>1100111</v>
      </c>
      <c r="D18" s="55" t="s">
        <v>20</v>
      </c>
      <c r="E18" t="s">
        <v>21</v>
      </c>
      <c r="F18" t="str">
        <f>'I-Enc'!H33</f>
        <v>rs1</v>
      </c>
      <c r="I18" t="str">
        <f t="shared" si="0"/>
        <v>I</v>
      </c>
      <c r="J18" t="str">
        <f>'I-Enc'!B33</f>
        <v>I</v>
      </c>
      <c r="K18" s="51" t="str">
        <f>VLOOKUP($A18,'I-Enc'!$A$30:$L$75,9,FALSE)</f>
        <v>000</v>
      </c>
    </row>
    <row r="19" spans="1:11" ht="17" x14ac:dyDescent="0.2">
      <c r="A19" t="str">
        <f>'I-Enc'!A34</f>
        <v>BEQ</v>
      </c>
      <c r="B19" s="51" t="str">
        <f>VLOOKUP($A19,'I-Enc'!$A$30:$L$75,12,FALSE)</f>
        <v>1100011</v>
      </c>
      <c r="D19" s="55" t="s">
        <v>20</v>
      </c>
      <c r="F19" t="str">
        <f>'I-Enc'!H34</f>
        <v>rs1</v>
      </c>
      <c r="G19" t="s">
        <v>44</v>
      </c>
      <c r="I19" t="str">
        <f t="shared" si="0"/>
        <v>B</v>
      </c>
      <c r="J19" t="str">
        <f>'I-Enc'!B34</f>
        <v>B</v>
      </c>
      <c r="K19" s="51" t="str">
        <f>VLOOKUP($A19,'I-Enc'!$A$30:$L$75,9,FALSE)</f>
        <v>000</v>
      </c>
    </row>
    <row r="20" spans="1:11" ht="17" x14ac:dyDescent="0.2">
      <c r="A20" t="str">
        <f>'I-Enc'!A35</f>
        <v>BNE</v>
      </c>
      <c r="B20" s="51" t="str">
        <f>VLOOKUP($A20,'I-Enc'!$A$30:$L$75,12,FALSE)</f>
        <v>1100011</v>
      </c>
      <c r="D20" s="55" t="s">
        <v>20</v>
      </c>
      <c r="F20" t="str">
        <f>'I-Enc'!H35</f>
        <v>rs1</v>
      </c>
      <c r="G20" t="s">
        <v>44</v>
      </c>
      <c r="I20" t="str">
        <f t="shared" si="0"/>
        <v>B</v>
      </c>
      <c r="J20" t="str">
        <f>'I-Enc'!B35</f>
        <v>B</v>
      </c>
      <c r="K20" s="51" t="str">
        <f>VLOOKUP($A20,'I-Enc'!$A$30:$L$75,9,FALSE)</f>
        <v>001</v>
      </c>
    </row>
    <row r="21" spans="1:11" ht="17" x14ac:dyDescent="0.2">
      <c r="A21" t="str">
        <f>'I-Enc'!A36</f>
        <v>BLT</v>
      </c>
      <c r="B21" s="51" t="str">
        <f>VLOOKUP($A21,'I-Enc'!$A$30:$L$75,12,FALSE)</f>
        <v>1100011</v>
      </c>
      <c r="D21" s="55" t="s">
        <v>20</v>
      </c>
      <c r="F21" t="str">
        <f>'I-Enc'!H36</f>
        <v>rs1</v>
      </c>
      <c r="G21" t="s">
        <v>44</v>
      </c>
      <c r="I21" t="str">
        <f t="shared" si="0"/>
        <v>B</v>
      </c>
      <c r="J21" t="str">
        <f>'I-Enc'!B36</f>
        <v>B</v>
      </c>
      <c r="K21" s="51" t="str">
        <f>VLOOKUP($A21,'I-Enc'!$A$30:$L$75,9,FALSE)</f>
        <v>100</v>
      </c>
    </row>
    <row r="22" spans="1:11" ht="17" x14ac:dyDescent="0.2">
      <c r="A22" t="str">
        <f>'I-Enc'!A37</f>
        <v>BGE</v>
      </c>
      <c r="B22" s="51" t="str">
        <f>VLOOKUP($A22,'I-Enc'!$A$30:$L$75,12,FALSE)</f>
        <v>1100011</v>
      </c>
      <c r="D22" s="55" t="s">
        <v>20</v>
      </c>
      <c r="F22" t="str">
        <f>'I-Enc'!H37</f>
        <v>rs1</v>
      </c>
      <c r="G22" t="s">
        <v>44</v>
      </c>
      <c r="I22" t="str">
        <f t="shared" si="0"/>
        <v>B</v>
      </c>
      <c r="J22" t="str">
        <f>'I-Enc'!B37</f>
        <v>B</v>
      </c>
      <c r="K22" s="51" t="str">
        <f>VLOOKUP($A22,'I-Enc'!$A$30:$L$75,9,FALSE)</f>
        <v>101</v>
      </c>
    </row>
    <row r="23" spans="1:11" ht="17" x14ac:dyDescent="0.2">
      <c r="A23" t="str">
        <f>'I-Enc'!A38</f>
        <v>BLTU</v>
      </c>
      <c r="B23" s="51" t="str">
        <f>VLOOKUP($A23,'I-Enc'!$A$30:$L$75,12,FALSE)</f>
        <v>1100011</v>
      </c>
      <c r="D23" s="55" t="s">
        <v>20</v>
      </c>
      <c r="F23" t="str">
        <f>'I-Enc'!H38</f>
        <v>rs1</v>
      </c>
      <c r="G23" t="s">
        <v>44</v>
      </c>
      <c r="I23" t="str">
        <f t="shared" si="0"/>
        <v>B</v>
      </c>
      <c r="J23" t="str">
        <f>'I-Enc'!B38</f>
        <v>B</v>
      </c>
      <c r="K23" s="51" t="str">
        <f>VLOOKUP($A23,'I-Enc'!$A$30:$L$75,9,FALSE)</f>
        <v>110</v>
      </c>
    </row>
    <row r="24" spans="1:11" ht="17" x14ac:dyDescent="0.2">
      <c r="A24" t="str">
        <f>'I-Enc'!A39</f>
        <v>BGEU</v>
      </c>
      <c r="B24" s="51" t="str">
        <f>VLOOKUP($A24,'I-Enc'!$A$30:$L$75,12,FALSE)</f>
        <v>1100011</v>
      </c>
      <c r="D24" s="55" t="s">
        <v>20</v>
      </c>
      <c r="F24" t="str">
        <f>'I-Enc'!H39</f>
        <v>rs1</v>
      </c>
      <c r="G24" t="s">
        <v>44</v>
      </c>
      <c r="I24" t="str">
        <f t="shared" si="0"/>
        <v>B</v>
      </c>
      <c r="J24" t="str">
        <f>'I-Enc'!B39</f>
        <v>B</v>
      </c>
      <c r="K24" s="51" t="str">
        <f>VLOOKUP($A24,'I-Enc'!$A$30:$L$75,9,FALSE)</f>
        <v>111</v>
      </c>
    </row>
    <row r="25" spans="1:11" x14ac:dyDescent="0.2">
      <c r="A25" t="s">
        <v>45</v>
      </c>
      <c r="D25" s="55"/>
    </row>
    <row r="26" spans="1:11" ht="17" x14ac:dyDescent="0.2">
      <c r="A26" t="str">
        <f>'I-Enc'!A40</f>
        <v>LB</v>
      </c>
      <c r="B26" s="51" t="str">
        <f>VLOOKUP($A26,'I-Enc'!$A$30:$L$75,12,FALSE)</f>
        <v>0000011</v>
      </c>
      <c r="D26" s="55" t="s">
        <v>20</v>
      </c>
      <c r="E26" t="s">
        <v>21</v>
      </c>
      <c r="F26" t="str">
        <f>'I-Enc'!H40</f>
        <v>rs1</v>
      </c>
      <c r="I26" t="str">
        <f t="shared" si="0"/>
        <v>I</v>
      </c>
      <c r="J26" t="str">
        <f>'I-Enc'!B40</f>
        <v>I</v>
      </c>
      <c r="K26" s="51" t="str">
        <f>VLOOKUP($A26,'I-Enc'!$A$30:$L$75,9,FALSE)</f>
        <v>000</v>
      </c>
    </row>
    <row r="27" spans="1:11" ht="17" x14ac:dyDescent="0.2">
      <c r="A27" t="str">
        <f>'I-Enc'!A41</f>
        <v>LH</v>
      </c>
      <c r="B27" s="51" t="str">
        <f>VLOOKUP($A27,'I-Enc'!$A$30:$L$75,12,FALSE)</f>
        <v>0000011</v>
      </c>
      <c r="D27" s="55" t="s">
        <v>20</v>
      </c>
      <c r="E27" t="s">
        <v>21</v>
      </c>
      <c r="F27" t="str">
        <f>'I-Enc'!H41</f>
        <v>rs1</v>
      </c>
      <c r="I27" t="str">
        <f t="shared" si="0"/>
        <v>I</v>
      </c>
      <c r="J27" t="str">
        <f>'I-Enc'!B41</f>
        <v>I</v>
      </c>
      <c r="K27" s="51" t="str">
        <f>VLOOKUP($A27,'I-Enc'!$A$30:$L$75,9,FALSE)</f>
        <v>001</v>
      </c>
    </row>
    <row r="28" spans="1:11" ht="17" x14ac:dyDescent="0.2">
      <c r="A28" t="str">
        <f>'I-Enc'!A42</f>
        <v>LW</v>
      </c>
      <c r="B28" s="51" t="str">
        <f>VLOOKUP($A28,'I-Enc'!$A$30:$L$75,12,FALSE)</f>
        <v>0000011</v>
      </c>
      <c r="D28" s="55" t="s">
        <v>20</v>
      </c>
      <c r="E28" t="s">
        <v>21</v>
      </c>
      <c r="F28" t="str">
        <f>'I-Enc'!H42</f>
        <v>rs1</v>
      </c>
      <c r="I28" t="str">
        <f t="shared" si="0"/>
        <v>I</v>
      </c>
      <c r="J28" t="str">
        <f>'I-Enc'!B42</f>
        <v>I</v>
      </c>
      <c r="K28" s="51" t="str">
        <f>VLOOKUP($A28,'I-Enc'!$A$30:$L$75,9,FALSE)</f>
        <v>010</v>
      </c>
    </row>
    <row r="29" spans="1:11" ht="17" x14ac:dyDescent="0.2">
      <c r="A29" t="str">
        <f>'I-Enc'!A43</f>
        <v>LBU</v>
      </c>
      <c r="B29" s="51" t="str">
        <f>VLOOKUP($A29,'I-Enc'!$A$30:$L$75,12,FALSE)</f>
        <v>0000011</v>
      </c>
      <c r="D29" s="55" t="s">
        <v>20</v>
      </c>
      <c r="E29" t="s">
        <v>21</v>
      </c>
      <c r="F29" t="str">
        <f>'I-Enc'!H43</f>
        <v>rs1</v>
      </c>
      <c r="I29" t="str">
        <f t="shared" si="0"/>
        <v>I</v>
      </c>
      <c r="J29" t="str">
        <f>'I-Enc'!B43</f>
        <v>I</v>
      </c>
      <c r="K29" s="51" t="str">
        <f>VLOOKUP($A29,'I-Enc'!$A$30:$L$75,9,FALSE)</f>
        <v>100</v>
      </c>
    </row>
    <row r="30" spans="1:11" ht="17" x14ac:dyDescent="0.2">
      <c r="A30" t="str">
        <f>'I-Enc'!A44</f>
        <v>LHU</v>
      </c>
      <c r="B30" s="51" t="str">
        <f>VLOOKUP($A30,'I-Enc'!$A$30:$L$75,12,FALSE)</f>
        <v>0000011</v>
      </c>
      <c r="D30" s="55" t="s">
        <v>20</v>
      </c>
      <c r="E30" t="s">
        <v>21</v>
      </c>
      <c r="F30" t="str">
        <f>'I-Enc'!H44</f>
        <v>rs1</v>
      </c>
      <c r="I30" t="str">
        <f t="shared" si="0"/>
        <v>I</v>
      </c>
      <c r="J30" t="str">
        <f>'I-Enc'!B44</f>
        <v>I</v>
      </c>
      <c r="K30" s="51" t="str">
        <f>VLOOKUP($A30,'I-Enc'!$A$30:$L$75,9,FALSE)</f>
        <v>101</v>
      </c>
    </row>
    <row r="31" spans="1:11" ht="17" x14ac:dyDescent="0.2">
      <c r="A31" t="str">
        <f>'I-Enc'!A45</f>
        <v>SB</v>
      </c>
      <c r="B31" s="51" t="str">
        <f>VLOOKUP($A31,'I-Enc'!$A$30:$L$75,12,FALSE)</f>
        <v>0100011</v>
      </c>
      <c r="D31" s="55" t="s">
        <v>20</v>
      </c>
      <c r="F31" t="str">
        <f>'I-Enc'!H45</f>
        <v>rs1</v>
      </c>
      <c r="G31" t="s">
        <v>44</v>
      </c>
      <c r="I31" t="str">
        <f t="shared" si="0"/>
        <v>S</v>
      </c>
      <c r="J31" t="str">
        <f>'I-Enc'!B45</f>
        <v>S</v>
      </c>
      <c r="K31" s="51" t="str">
        <f>VLOOKUP($A31,'I-Enc'!$A$30:$L$75,9,FALSE)</f>
        <v>000</v>
      </c>
    </row>
    <row r="32" spans="1:11" ht="17" x14ac:dyDescent="0.2">
      <c r="A32" t="str">
        <f>'I-Enc'!A46</f>
        <v>SH</v>
      </c>
      <c r="B32" s="51" t="str">
        <f>VLOOKUP($A32,'I-Enc'!$A$30:$L$75,12,FALSE)</f>
        <v>0100011</v>
      </c>
      <c r="D32" s="55" t="s">
        <v>20</v>
      </c>
      <c r="F32" t="str">
        <f>'I-Enc'!H46</f>
        <v>rs1</v>
      </c>
      <c r="G32" t="s">
        <v>44</v>
      </c>
      <c r="I32" t="str">
        <f t="shared" si="0"/>
        <v>S</v>
      </c>
      <c r="J32" t="str">
        <f>'I-Enc'!B46</f>
        <v>S</v>
      </c>
      <c r="K32" s="51" t="str">
        <f>VLOOKUP($A32,'I-Enc'!$A$30:$L$75,9,FALSE)</f>
        <v>001</v>
      </c>
    </row>
    <row r="33" spans="1:13" ht="17" x14ac:dyDescent="0.2">
      <c r="A33" t="str">
        <f>'I-Enc'!A47</f>
        <v>SW</v>
      </c>
      <c r="B33" s="51" t="str">
        <f>VLOOKUP($A33,'I-Enc'!$A$30:$L$75,12,FALSE)</f>
        <v>0100011</v>
      </c>
      <c r="D33" s="55" t="s">
        <v>20</v>
      </c>
      <c r="F33" t="str">
        <f>'I-Enc'!H47</f>
        <v>rs1</v>
      </c>
      <c r="G33" t="s">
        <v>44</v>
      </c>
      <c r="I33" t="str">
        <f t="shared" si="0"/>
        <v>S</v>
      </c>
      <c r="J33" t="str">
        <f>'I-Enc'!B47</f>
        <v>S</v>
      </c>
      <c r="K33" s="51" t="str">
        <f>VLOOKUP($A33,'I-Enc'!$A$30:$L$75,9,FALSE)</f>
        <v>010</v>
      </c>
    </row>
    <row r="34" spans="1:13" x14ac:dyDescent="0.2">
      <c r="A34" t="s">
        <v>46</v>
      </c>
      <c r="D34" s="55"/>
    </row>
    <row r="35" spans="1:13" ht="17" x14ac:dyDescent="0.2">
      <c r="A35" t="str">
        <f>'I-Enc'!A48</f>
        <v>ADDI</v>
      </c>
      <c r="B35" s="51" t="str">
        <f>VLOOKUP($A35,'I-Enc'!$A$30:$L$75,12,FALSE)</f>
        <v>0010011</v>
      </c>
      <c r="D35" s="55" t="s">
        <v>20</v>
      </c>
      <c r="E35" t="s">
        <v>21</v>
      </c>
      <c r="F35" t="str">
        <f>'I-Enc'!H48</f>
        <v>rs1</v>
      </c>
      <c r="I35" t="str">
        <f t="shared" si="0"/>
        <v>I</v>
      </c>
      <c r="J35" t="str">
        <f>'I-Enc'!B48</f>
        <v>I</v>
      </c>
      <c r="K35" s="51" t="str">
        <f>VLOOKUP($A35,'I-Enc'!$A$30:$L$75,9,FALSE)</f>
        <v>000</v>
      </c>
    </row>
    <row r="36" spans="1:13" ht="17" x14ac:dyDescent="0.2">
      <c r="A36" t="str">
        <f>'I-Enc'!A49</f>
        <v>SLTI</v>
      </c>
      <c r="B36" s="51" t="str">
        <f>VLOOKUP($A36,'I-Enc'!$A$30:$L$75,12,FALSE)</f>
        <v>0010011</v>
      </c>
      <c r="D36" s="55" t="s">
        <v>20</v>
      </c>
      <c r="E36" t="s">
        <v>21</v>
      </c>
      <c r="F36" t="str">
        <f>'I-Enc'!H49</f>
        <v>rs1</v>
      </c>
      <c r="I36" t="str">
        <f t="shared" si="0"/>
        <v>I</v>
      </c>
      <c r="J36" t="str">
        <f>'I-Enc'!B49</f>
        <v>I</v>
      </c>
      <c r="K36" s="51" t="str">
        <f>VLOOKUP($A36,'I-Enc'!$A$30:$L$75,9,FALSE)</f>
        <v>010</v>
      </c>
    </row>
    <row r="37" spans="1:13" ht="17" x14ac:dyDescent="0.2">
      <c r="A37" t="str">
        <f>'I-Enc'!A50</f>
        <v>SLTIU</v>
      </c>
      <c r="B37" s="51" t="str">
        <f>VLOOKUP($A37,'I-Enc'!$A$30:$L$75,12,FALSE)</f>
        <v>0010011</v>
      </c>
      <c r="D37" s="55" t="s">
        <v>20</v>
      </c>
      <c r="E37" t="s">
        <v>21</v>
      </c>
      <c r="F37" t="str">
        <f>'I-Enc'!H50</f>
        <v>rs1</v>
      </c>
      <c r="I37" t="str">
        <f t="shared" si="0"/>
        <v>I</v>
      </c>
      <c r="J37" t="str">
        <f>'I-Enc'!B50</f>
        <v>I</v>
      </c>
      <c r="K37" s="51" t="str">
        <f>VLOOKUP($A37,'I-Enc'!$A$30:$L$75,9,FALSE)</f>
        <v>011</v>
      </c>
    </row>
    <row r="38" spans="1:13" ht="17" x14ac:dyDescent="0.2">
      <c r="A38" t="str">
        <f>'I-Enc'!A51</f>
        <v>XORI</v>
      </c>
      <c r="B38" s="51" t="str">
        <f>VLOOKUP($A38,'I-Enc'!$A$30:$L$75,12,FALSE)</f>
        <v>0010011</v>
      </c>
      <c r="D38" s="55" t="s">
        <v>20</v>
      </c>
      <c r="E38" t="s">
        <v>21</v>
      </c>
      <c r="F38" t="str">
        <f>'I-Enc'!H51</f>
        <v>rs1</v>
      </c>
      <c r="I38" t="str">
        <f t="shared" si="0"/>
        <v>I</v>
      </c>
      <c r="J38" t="str">
        <f>'I-Enc'!B51</f>
        <v>I</v>
      </c>
      <c r="K38" s="51" t="str">
        <f>VLOOKUP($A38,'I-Enc'!$A$30:$L$75,9,FALSE)</f>
        <v>100</v>
      </c>
    </row>
    <row r="39" spans="1:13" ht="17" x14ac:dyDescent="0.2">
      <c r="A39" t="str">
        <f>'I-Enc'!A52</f>
        <v>ORI</v>
      </c>
      <c r="B39" s="51" t="str">
        <f>VLOOKUP($A39,'I-Enc'!$A$30:$L$75,12,FALSE)</f>
        <v>0010011</v>
      </c>
      <c r="D39" s="55" t="s">
        <v>20</v>
      </c>
      <c r="E39" t="s">
        <v>21</v>
      </c>
      <c r="F39" t="str">
        <f>'I-Enc'!H52</f>
        <v>rs1</v>
      </c>
      <c r="I39" t="str">
        <f t="shared" si="0"/>
        <v>I</v>
      </c>
      <c r="J39" t="str">
        <f>'I-Enc'!B52</f>
        <v>I</v>
      </c>
      <c r="K39" s="51" t="str">
        <f>VLOOKUP($A39,'I-Enc'!$A$30:$L$75,9,FALSE)</f>
        <v>110</v>
      </c>
    </row>
    <row r="40" spans="1:13" ht="17" x14ac:dyDescent="0.2">
      <c r="A40" t="str">
        <f>'I-Enc'!A53</f>
        <v>ANDI</v>
      </c>
      <c r="B40" s="51" t="str">
        <f>VLOOKUP($A40,'I-Enc'!$A$30:$L$75,12,FALSE)</f>
        <v>0010011</v>
      </c>
      <c r="D40" s="55" t="s">
        <v>20</v>
      </c>
      <c r="E40" t="s">
        <v>21</v>
      </c>
      <c r="F40" t="str">
        <f>'I-Enc'!H53</f>
        <v>rs1</v>
      </c>
      <c r="I40" t="str">
        <f t="shared" si="0"/>
        <v>I</v>
      </c>
      <c r="J40" t="str">
        <f>'I-Enc'!B53</f>
        <v>I</v>
      </c>
      <c r="K40" s="51" t="str">
        <f>VLOOKUP($A40,'I-Enc'!$A$30:$L$75,9,FALSE)</f>
        <v>111</v>
      </c>
    </row>
    <row r="41" spans="1:13" ht="17" x14ac:dyDescent="0.2">
      <c r="A41" t="str">
        <f>'I-Enc'!A54</f>
        <v>SLLI</v>
      </c>
      <c r="B41" s="51" t="str">
        <f>VLOOKUP($A41,'I-Enc'!$A$30:$L$75,12,FALSE)</f>
        <v>0010011</v>
      </c>
      <c r="D41" s="55" t="s">
        <v>20</v>
      </c>
      <c r="E41" t="s">
        <v>21</v>
      </c>
      <c r="F41" t="str">
        <f>'I-Enc'!H54</f>
        <v>rs1</v>
      </c>
      <c r="J41" t="str">
        <f>'I-Enc'!B54</f>
        <v>I</v>
      </c>
      <c r="K41" s="51" t="str">
        <f>VLOOKUP($A41,'I-Enc'!$A$30:$L$75,9,FALSE)</f>
        <v>001</v>
      </c>
      <c r="L41" t="str">
        <f>'I-Enc'!C54</f>
        <v>0000000</v>
      </c>
      <c r="M41" t="s">
        <v>47</v>
      </c>
    </row>
    <row r="42" spans="1:13" ht="17" x14ac:dyDescent="0.2">
      <c r="A42" t="str">
        <f>'I-Enc'!A55</f>
        <v>SRLI</v>
      </c>
      <c r="B42" s="51" t="str">
        <f>VLOOKUP($A42,'I-Enc'!$A$30:$L$75,12,FALSE)</f>
        <v>0010011</v>
      </c>
      <c r="D42" s="55" t="s">
        <v>20</v>
      </c>
      <c r="E42" t="s">
        <v>21</v>
      </c>
      <c r="F42" t="str">
        <f>'I-Enc'!H55</f>
        <v>rs1</v>
      </c>
      <c r="J42" t="str">
        <f>'I-Enc'!B55</f>
        <v>I</v>
      </c>
      <c r="K42" s="51" t="str">
        <f>VLOOKUP($A42,'I-Enc'!$A$30:$L$75,9,FALSE)</f>
        <v>101</v>
      </c>
      <c r="L42" t="str">
        <f>'I-Enc'!C55</f>
        <v>0000000</v>
      </c>
      <c r="M42" t="s">
        <v>47</v>
      </c>
    </row>
    <row r="43" spans="1:13" ht="17" x14ac:dyDescent="0.2">
      <c r="A43" t="str">
        <f>'I-Enc'!A56</f>
        <v>SRAI</v>
      </c>
      <c r="B43" s="51" t="str">
        <f>VLOOKUP($A43,'I-Enc'!$A$30:$L$75,12,FALSE)</f>
        <v>0010011</v>
      </c>
      <c r="D43" s="55" t="s">
        <v>20</v>
      </c>
      <c r="E43" t="s">
        <v>21</v>
      </c>
      <c r="F43" t="str">
        <f>'I-Enc'!H56</f>
        <v>rs1</v>
      </c>
      <c r="J43" t="str">
        <f>'I-Enc'!B56</f>
        <v>I</v>
      </c>
      <c r="K43" s="51" t="str">
        <f>VLOOKUP($A43,'I-Enc'!$A$30:$L$75,9,FALSE)</f>
        <v>101</v>
      </c>
      <c r="L43" t="str">
        <f>'I-Enc'!C56</f>
        <v>0100000</v>
      </c>
      <c r="M43" t="s">
        <v>47</v>
      </c>
    </row>
    <row r="44" spans="1:13" ht="17" x14ac:dyDescent="0.2">
      <c r="A44" t="str">
        <f>'I-Enc'!A57</f>
        <v>ADD</v>
      </c>
      <c r="B44" s="51" t="str">
        <f>VLOOKUP($A44,'I-Enc'!$A$30:$L$75,12,FALSE)</f>
        <v>0110011</v>
      </c>
      <c r="D44" s="55" t="s">
        <v>20</v>
      </c>
      <c r="E44" t="s">
        <v>21</v>
      </c>
      <c r="F44" t="str">
        <f>'I-Enc'!H57</f>
        <v>rs1</v>
      </c>
      <c r="G44" t="s">
        <v>44</v>
      </c>
      <c r="J44" t="str">
        <f>'I-Enc'!B57</f>
        <v>R</v>
      </c>
      <c r="K44" s="51" t="str">
        <f>VLOOKUP($A44,'I-Enc'!$A$30:$L$75,9,FALSE)</f>
        <v>000</v>
      </c>
      <c r="L44" t="str">
        <f>'I-Enc'!C57</f>
        <v>0000000</v>
      </c>
    </row>
    <row r="45" spans="1:13" ht="17" x14ac:dyDescent="0.2">
      <c r="A45" t="str">
        <f>'I-Enc'!A58</f>
        <v>SUB</v>
      </c>
      <c r="B45" s="51" t="str">
        <f>VLOOKUP($A45,'I-Enc'!$A$30:$L$75,12,FALSE)</f>
        <v>0110011</v>
      </c>
      <c r="D45" s="55" t="s">
        <v>20</v>
      </c>
      <c r="E45" t="s">
        <v>21</v>
      </c>
      <c r="F45" t="str">
        <f>'I-Enc'!H58</f>
        <v>rs1</v>
      </c>
      <c r="G45" t="s">
        <v>44</v>
      </c>
      <c r="J45" t="str">
        <f>'I-Enc'!B58</f>
        <v>R</v>
      </c>
      <c r="K45" s="51" t="str">
        <f>VLOOKUP($A45,'I-Enc'!$A$30:$L$75,9,FALSE)</f>
        <v>000</v>
      </c>
      <c r="L45" t="str">
        <f>'I-Enc'!C58</f>
        <v>0100000</v>
      </c>
    </row>
    <row r="46" spans="1:13" ht="17" x14ac:dyDescent="0.2">
      <c r="A46" t="str">
        <f>'I-Enc'!A59</f>
        <v>SLL</v>
      </c>
      <c r="B46" s="51" t="str">
        <f>VLOOKUP($A46,'I-Enc'!$A$30:$L$75,12,FALSE)</f>
        <v>0110011</v>
      </c>
      <c r="D46" s="55" t="s">
        <v>20</v>
      </c>
      <c r="E46" t="s">
        <v>21</v>
      </c>
      <c r="F46" t="str">
        <f>'I-Enc'!H59</f>
        <v>rs1</v>
      </c>
      <c r="G46" t="s">
        <v>44</v>
      </c>
      <c r="J46" t="str">
        <f>'I-Enc'!B59</f>
        <v>R</v>
      </c>
      <c r="K46" s="51" t="str">
        <f>VLOOKUP($A46,'I-Enc'!$A$30:$L$75,9,FALSE)</f>
        <v>001</v>
      </c>
      <c r="L46" t="str">
        <f>'I-Enc'!C59</f>
        <v>0000000</v>
      </c>
    </row>
    <row r="47" spans="1:13" ht="17" x14ac:dyDescent="0.2">
      <c r="A47" t="str">
        <f>'I-Enc'!A60</f>
        <v>SLT</v>
      </c>
      <c r="B47" s="51" t="str">
        <f>VLOOKUP($A47,'I-Enc'!$A$30:$L$75,12,FALSE)</f>
        <v>0110011</v>
      </c>
      <c r="D47" s="55" t="s">
        <v>20</v>
      </c>
      <c r="E47" t="s">
        <v>21</v>
      </c>
      <c r="F47" t="str">
        <f>'I-Enc'!H60</f>
        <v>rs1</v>
      </c>
      <c r="G47" t="s">
        <v>44</v>
      </c>
      <c r="J47" t="str">
        <f>'I-Enc'!B60</f>
        <v>R</v>
      </c>
      <c r="K47" s="51" t="str">
        <f>VLOOKUP($A47,'I-Enc'!$A$30:$L$75,9,FALSE)</f>
        <v>010</v>
      </c>
      <c r="L47" t="str">
        <f>'I-Enc'!C60</f>
        <v>0000000</v>
      </c>
    </row>
    <row r="48" spans="1:13" ht="17" x14ac:dyDescent="0.2">
      <c r="A48" t="str">
        <f>'I-Enc'!A61</f>
        <v>SLTU</v>
      </c>
      <c r="B48" s="51" t="str">
        <f>VLOOKUP($A48,'I-Enc'!$A$30:$L$75,12,FALSE)</f>
        <v>0110011</v>
      </c>
      <c r="D48" s="55" t="s">
        <v>20</v>
      </c>
      <c r="E48" t="s">
        <v>21</v>
      </c>
      <c r="F48" t="str">
        <f>'I-Enc'!H61</f>
        <v>rs1</v>
      </c>
      <c r="G48" t="s">
        <v>44</v>
      </c>
      <c r="J48" t="str">
        <f>'I-Enc'!B61</f>
        <v>R</v>
      </c>
      <c r="K48" s="51" t="str">
        <f>VLOOKUP($A48,'I-Enc'!$A$30:$L$75,9,FALSE)</f>
        <v>011</v>
      </c>
      <c r="L48" t="str">
        <f>'I-Enc'!C61</f>
        <v>0000000</v>
      </c>
    </row>
    <row r="49" spans="1:18" ht="17" x14ac:dyDescent="0.2">
      <c r="A49" t="str">
        <f>'I-Enc'!A62</f>
        <v>XOR</v>
      </c>
      <c r="B49" s="51" t="str">
        <f>VLOOKUP($A49,'I-Enc'!$A$30:$L$75,12,FALSE)</f>
        <v>0110011</v>
      </c>
      <c r="D49" s="55" t="s">
        <v>20</v>
      </c>
      <c r="E49" t="s">
        <v>21</v>
      </c>
      <c r="F49" t="str">
        <f>'I-Enc'!H62</f>
        <v>rs1</v>
      </c>
      <c r="G49" t="s">
        <v>44</v>
      </c>
      <c r="J49" t="str">
        <f>'I-Enc'!B62</f>
        <v>R</v>
      </c>
      <c r="K49" s="51" t="str">
        <f>VLOOKUP($A49,'I-Enc'!$A$30:$L$75,9,FALSE)</f>
        <v>100</v>
      </c>
      <c r="L49" t="str">
        <f>'I-Enc'!C62</f>
        <v>0000000</v>
      </c>
    </row>
    <row r="50" spans="1:18" ht="17" x14ac:dyDescent="0.2">
      <c r="A50" t="str">
        <f>'I-Enc'!A63</f>
        <v>SRL</v>
      </c>
      <c r="B50" s="51" t="str">
        <f>VLOOKUP($A50,'I-Enc'!$A$30:$L$75,12,FALSE)</f>
        <v>0110011</v>
      </c>
      <c r="D50" s="55" t="s">
        <v>20</v>
      </c>
      <c r="E50" t="s">
        <v>21</v>
      </c>
      <c r="F50" t="str">
        <f>'I-Enc'!H63</f>
        <v>rs1</v>
      </c>
      <c r="G50" t="s">
        <v>44</v>
      </c>
      <c r="J50" t="str">
        <f>'I-Enc'!B63</f>
        <v>R</v>
      </c>
      <c r="K50" s="51" t="str">
        <f>VLOOKUP($A50,'I-Enc'!$A$30:$L$75,9,FALSE)</f>
        <v>101</v>
      </c>
      <c r="L50" t="str">
        <f>'I-Enc'!C63</f>
        <v>0000000</v>
      </c>
    </row>
    <row r="51" spans="1:18" ht="17" x14ac:dyDescent="0.2">
      <c r="A51" t="str">
        <f>'I-Enc'!A64</f>
        <v>SRA</v>
      </c>
      <c r="B51" s="51" t="str">
        <f>VLOOKUP($A51,'I-Enc'!$A$30:$L$75,12,FALSE)</f>
        <v>0110011</v>
      </c>
      <c r="D51" s="55" t="s">
        <v>20</v>
      </c>
      <c r="E51" t="s">
        <v>21</v>
      </c>
      <c r="F51" t="str">
        <f>'I-Enc'!H64</f>
        <v>rs1</v>
      </c>
      <c r="G51" t="s">
        <v>44</v>
      </c>
      <c r="J51" t="str">
        <f>'I-Enc'!B64</f>
        <v>R</v>
      </c>
      <c r="K51" s="51" t="str">
        <f>VLOOKUP($A51,'I-Enc'!$A$30:$L$75,9,FALSE)</f>
        <v>101</v>
      </c>
      <c r="L51" t="str">
        <f>'I-Enc'!C64</f>
        <v>0100000</v>
      </c>
    </row>
    <row r="52" spans="1:18" ht="17" x14ac:dyDescent="0.2">
      <c r="A52" t="str">
        <f>'I-Enc'!A65</f>
        <v>OR</v>
      </c>
      <c r="B52" s="51" t="str">
        <f>VLOOKUP($A52,'I-Enc'!$A$30:$L$75,12,FALSE)</f>
        <v>0110011</v>
      </c>
      <c r="D52" s="55" t="s">
        <v>20</v>
      </c>
      <c r="E52" t="s">
        <v>21</v>
      </c>
      <c r="F52" t="str">
        <f>'I-Enc'!H65</f>
        <v>rs1</v>
      </c>
      <c r="G52" t="s">
        <v>44</v>
      </c>
      <c r="J52" t="str">
        <f>'I-Enc'!B65</f>
        <v>R</v>
      </c>
      <c r="K52" s="51" t="str">
        <f>VLOOKUP($A52,'I-Enc'!$A$30:$L$75,9,FALSE)</f>
        <v>110</v>
      </c>
      <c r="L52" t="str">
        <f>'I-Enc'!C65</f>
        <v>0000000</v>
      </c>
    </row>
    <row r="53" spans="1:18" ht="17" x14ac:dyDescent="0.2">
      <c r="A53" t="str">
        <f>'I-Enc'!A66</f>
        <v>AND</v>
      </c>
      <c r="B53" s="51" t="str">
        <f>VLOOKUP($A53,'I-Enc'!$A$30:$L$75,12,FALSE)</f>
        <v>0110011</v>
      </c>
      <c r="D53" s="55" t="s">
        <v>20</v>
      </c>
      <c r="E53" t="s">
        <v>21</v>
      </c>
      <c r="F53" t="str">
        <f>'I-Enc'!H66</f>
        <v>rs1</v>
      </c>
      <c r="G53" t="s">
        <v>44</v>
      </c>
      <c r="J53" t="str">
        <f>'I-Enc'!B66</f>
        <v>R</v>
      </c>
      <c r="K53" s="51" t="str">
        <f>VLOOKUP($A53,'I-Enc'!$A$30:$L$75,9,FALSE)</f>
        <v>111</v>
      </c>
      <c r="L53" t="str">
        <f>'I-Enc'!C66</f>
        <v>0000000</v>
      </c>
    </row>
    <row r="54" spans="1:18" s="29" customFormat="1" ht="17" x14ac:dyDescent="0.2">
      <c r="A54" s="29" t="str">
        <f>'I-Enc'!A67</f>
        <v>FENCE</v>
      </c>
      <c r="B54" s="29" t="str">
        <f>VLOOKUP($A54,'I-Enc'!$A$30:$L$75,12,FALSE)</f>
        <v>0001111</v>
      </c>
      <c r="D54" s="55" t="s">
        <v>20</v>
      </c>
      <c r="E54" s="29" t="s">
        <v>21</v>
      </c>
      <c r="F54" s="29" t="str">
        <f>'I-Enc'!H67</f>
        <v>rs1</v>
      </c>
      <c r="J54" s="29" t="str">
        <f>'I-Enc'!B67</f>
        <v>F</v>
      </c>
      <c r="K54" s="29" t="str">
        <f>VLOOKUP($A54,'I-Enc'!$A$30:$L$75,9,FALSE)</f>
        <v>000</v>
      </c>
      <c r="M54" s="37" t="s">
        <v>48</v>
      </c>
      <c r="N54" s="37"/>
    </row>
    <row r="55" spans="1:18" s="163" customFormat="1" x14ac:dyDescent="0.2">
      <c r="A55" s="163" t="str">
        <f>'I-Enc'!A68</f>
        <v>ECALL</v>
      </c>
      <c r="B55" s="163" t="str">
        <f>VLOOKUP($A55,'I-Enc'!$A$30:$L$75,12,FALSE)</f>
        <v>1110011</v>
      </c>
      <c r="D55" s="125" t="s">
        <v>20</v>
      </c>
      <c r="G55" s="188" t="s">
        <v>49</v>
      </c>
      <c r="J55" s="163" t="str">
        <f>'I-Enc'!B68</f>
        <v>E</v>
      </c>
      <c r="K55" s="163" t="str">
        <f>VLOOKUP($A55,'I-Enc'!$A$30:$L$75,9,FALSE)</f>
        <v>000</v>
      </c>
      <c r="M55" s="163" t="s">
        <v>48</v>
      </c>
    </row>
    <row r="56" spans="1:18" s="163" customFormat="1" x14ac:dyDescent="0.2">
      <c r="A56" s="163" t="str">
        <f>'I-Enc'!A69</f>
        <v>EBREAK</v>
      </c>
      <c r="B56" s="163" t="str">
        <f>VLOOKUP($A56,'I-Enc'!$A$30:$L$75,12,FALSE)</f>
        <v>1110011</v>
      </c>
      <c r="D56" s="125" t="s">
        <v>20</v>
      </c>
      <c r="G56" s="188" t="s">
        <v>50</v>
      </c>
      <c r="J56" s="163" t="str">
        <f>'I-Enc'!B69</f>
        <v>E</v>
      </c>
      <c r="K56" s="163" t="str">
        <f>VLOOKUP($A56,'I-Enc'!$A$30:$L$75,9,FALSE)</f>
        <v>000</v>
      </c>
      <c r="M56" s="163" t="s">
        <v>48</v>
      </c>
    </row>
    <row r="57" spans="1:18" x14ac:dyDescent="0.2">
      <c r="A57" t="s">
        <v>51</v>
      </c>
      <c r="D57" s="55"/>
    </row>
    <row r="58" spans="1:18" x14ac:dyDescent="0.2">
      <c r="A58" t="s">
        <v>52</v>
      </c>
      <c r="B58" s="3" t="s">
        <v>53</v>
      </c>
      <c r="D58" s="55"/>
      <c r="J58" s="3" t="s">
        <v>54</v>
      </c>
      <c r="K58" s="3" t="s">
        <v>55</v>
      </c>
      <c r="L58" s="3" t="s">
        <v>53</v>
      </c>
      <c r="O58" s="3"/>
      <c r="P58" s="3"/>
      <c r="Q58" s="3"/>
      <c r="R58" s="3"/>
    </row>
    <row r="59" spans="1:18" x14ac:dyDescent="0.2">
      <c r="A59" t="s">
        <v>56</v>
      </c>
      <c r="B59" s="3" t="s">
        <v>57</v>
      </c>
      <c r="D59" s="55" t="s">
        <v>20</v>
      </c>
      <c r="F59" t="s">
        <v>22</v>
      </c>
      <c r="G59" t="s">
        <v>44</v>
      </c>
      <c r="J59" t="s">
        <v>58</v>
      </c>
      <c r="K59" s="3" t="s">
        <v>42</v>
      </c>
    </row>
    <row r="60" spans="1:18" x14ac:dyDescent="0.2">
      <c r="A60" t="s">
        <v>59</v>
      </c>
      <c r="B60" s="3" t="s">
        <v>60</v>
      </c>
      <c r="D60" s="55" t="s">
        <v>20</v>
      </c>
      <c r="F60" t="s">
        <v>22</v>
      </c>
      <c r="G60" t="s">
        <v>44</v>
      </c>
      <c r="J60" t="s">
        <v>58</v>
      </c>
      <c r="K60" s="3" t="s">
        <v>42</v>
      </c>
    </row>
    <row r="61" spans="1:18" x14ac:dyDescent="0.2">
      <c r="A61" t="s">
        <v>61</v>
      </c>
      <c r="B61" s="3" t="s">
        <v>62</v>
      </c>
      <c r="D61" s="55" t="s">
        <v>20</v>
      </c>
      <c r="F61" t="s">
        <v>44</v>
      </c>
      <c r="G61" t="s">
        <v>44</v>
      </c>
      <c r="J61" t="s">
        <v>58</v>
      </c>
      <c r="K61" s="3" t="s">
        <v>42</v>
      </c>
    </row>
  </sheetData>
  <phoneticPr fontId="3" type="noConversion"/>
  <pageMargins left="0.7" right="0.7" top="0.75" bottom="0.75" header="0.3" footer="0.3"/>
  <ignoredErrors>
    <ignoredError sqref="K58:L58 B5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D78B-9E6B-4E40-8997-F6805174D3EC}">
  <dimension ref="A1:O75"/>
  <sheetViews>
    <sheetView zoomScaleNormal="100" workbookViewId="0">
      <pane ySplit="23" topLeftCell="A24" activePane="bottomLeft" state="frozen"/>
      <selection activeCell="N4" sqref="N4:N12"/>
      <selection pane="bottomLeft" activeCell="N11" sqref="N11"/>
    </sheetView>
  </sheetViews>
  <sheetFormatPr baseColWidth="10" defaultColWidth="11" defaultRowHeight="16" x14ac:dyDescent="0.2"/>
  <sheetData>
    <row r="1" spans="1:15" s="6" customFormat="1" x14ac:dyDescent="0.2">
      <c r="A1" s="6" t="s">
        <v>63</v>
      </c>
      <c r="C1" s="7" t="s">
        <v>64</v>
      </c>
      <c r="D1" s="7" t="s">
        <v>65</v>
      </c>
      <c r="E1" s="7" t="s">
        <v>66</v>
      </c>
      <c r="F1" s="7" t="s">
        <v>67</v>
      </c>
      <c r="G1" s="7" t="s">
        <v>68</v>
      </c>
      <c r="H1" s="8" t="s">
        <v>69</v>
      </c>
      <c r="I1" s="8" t="s">
        <v>70</v>
      </c>
      <c r="J1" s="7" t="s">
        <v>71</v>
      </c>
      <c r="K1" s="7" t="s">
        <v>72</v>
      </c>
      <c r="L1" s="7" t="s">
        <v>73</v>
      </c>
      <c r="O1" s="15"/>
    </row>
    <row r="2" spans="1:15" s="5" customFormat="1" x14ac:dyDescent="0.2">
      <c r="C2" s="9" t="s">
        <v>74</v>
      </c>
      <c r="D2" s="9" t="s">
        <v>75</v>
      </c>
      <c r="E2" s="9" t="s">
        <v>76</v>
      </c>
      <c r="F2" s="9" t="s">
        <v>75</v>
      </c>
      <c r="G2" s="9" t="s">
        <v>74</v>
      </c>
      <c r="H2" s="10" t="s">
        <v>77</v>
      </c>
      <c r="I2" s="10" t="s">
        <v>55</v>
      </c>
      <c r="J2" s="9" t="s">
        <v>75</v>
      </c>
      <c r="K2" s="9" t="s">
        <v>74</v>
      </c>
      <c r="L2" s="9" t="s">
        <v>78</v>
      </c>
      <c r="O2" s="16"/>
    </row>
    <row r="3" spans="1:15" s="5" customFormat="1" x14ac:dyDescent="0.2">
      <c r="C3" s="11"/>
      <c r="D3" s="11"/>
      <c r="E3" s="11"/>
      <c r="F3" s="11"/>
      <c r="G3" s="11"/>
      <c r="H3" s="12"/>
      <c r="I3" s="12"/>
      <c r="J3" s="11"/>
      <c r="K3" s="11"/>
      <c r="L3" s="11"/>
      <c r="O3" s="16"/>
    </row>
    <row r="4" spans="1:15" s="5" customFormat="1" ht="16" customHeight="1" x14ac:dyDescent="0.2">
      <c r="A4" s="5" t="s">
        <v>79</v>
      </c>
      <c r="C4" s="270" t="s">
        <v>80</v>
      </c>
      <c r="D4" s="271"/>
      <c r="E4" s="272"/>
      <c r="F4" s="270" t="s">
        <v>44</v>
      </c>
      <c r="G4" s="272"/>
      <c r="H4" s="4" t="s">
        <v>22</v>
      </c>
      <c r="I4" s="4" t="s">
        <v>81</v>
      </c>
      <c r="J4" s="270" t="s">
        <v>21</v>
      </c>
      <c r="K4" s="272"/>
      <c r="L4" s="4" t="s">
        <v>82</v>
      </c>
      <c r="N4" s="11" t="s">
        <v>50</v>
      </c>
      <c r="O4" s="16" t="s">
        <v>83</v>
      </c>
    </row>
    <row r="5" spans="1:15" s="31" customFormat="1" x14ac:dyDescent="0.2">
      <c r="A5" s="31" t="s">
        <v>84</v>
      </c>
      <c r="C5" s="278" t="s">
        <v>85</v>
      </c>
      <c r="D5" s="279"/>
      <c r="E5" s="233" t="s">
        <v>86</v>
      </c>
      <c r="F5" s="278" t="s">
        <v>44</v>
      </c>
      <c r="G5" s="279"/>
      <c r="H5" s="32" t="s">
        <v>22</v>
      </c>
      <c r="I5" s="32" t="s">
        <v>81</v>
      </c>
      <c r="J5" s="278" t="s">
        <v>21</v>
      </c>
      <c r="K5" s="279"/>
      <c r="L5" s="32" t="s">
        <v>82</v>
      </c>
      <c r="N5" s="48" t="s">
        <v>87</v>
      </c>
      <c r="O5" s="33" t="s">
        <v>88</v>
      </c>
    </row>
    <row r="6" spans="1:15" s="5" customFormat="1" x14ac:dyDescent="0.2">
      <c r="A6" s="5" t="s">
        <v>89</v>
      </c>
      <c r="C6" s="270" t="s">
        <v>90</v>
      </c>
      <c r="D6" s="271"/>
      <c r="E6" s="271"/>
      <c r="F6" s="271"/>
      <c r="G6" s="272"/>
      <c r="H6" s="4" t="s">
        <v>22</v>
      </c>
      <c r="I6" s="4" t="s">
        <v>81</v>
      </c>
      <c r="J6" s="270" t="s">
        <v>21</v>
      </c>
      <c r="K6" s="272"/>
      <c r="L6" s="4" t="s">
        <v>82</v>
      </c>
      <c r="N6" s="11" t="s">
        <v>91</v>
      </c>
      <c r="O6" s="16" t="s">
        <v>92</v>
      </c>
    </row>
    <row r="7" spans="1:15" s="5" customFormat="1" x14ac:dyDescent="0.2">
      <c r="A7" s="5" t="s">
        <v>58</v>
      </c>
      <c r="C7" s="270" t="s">
        <v>93</v>
      </c>
      <c r="D7" s="271"/>
      <c r="E7" s="272"/>
      <c r="F7" s="270" t="s">
        <v>44</v>
      </c>
      <c r="G7" s="272"/>
      <c r="H7" s="4" t="s">
        <v>22</v>
      </c>
      <c r="I7" s="4" t="s">
        <v>81</v>
      </c>
      <c r="J7" s="270" t="s">
        <v>94</v>
      </c>
      <c r="K7" s="272"/>
      <c r="L7" s="4" t="s">
        <v>82</v>
      </c>
      <c r="N7" s="11" t="s">
        <v>95</v>
      </c>
      <c r="O7" s="16" t="s">
        <v>96</v>
      </c>
    </row>
    <row r="8" spans="1:15" s="5" customFormat="1" x14ac:dyDescent="0.2">
      <c r="A8" s="5" t="s">
        <v>97</v>
      </c>
      <c r="C8" s="229" t="s">
        <v>98</v>
      </c>
      <c r="D8" s="270" t="s">
        <v>99</v>
      </c>
      <c r="E8" s="272"/>
      <c r="F8" s="270" t="s">
        <v>44</v>
      </c>
      <c r="G8" s="272"/>
      <c r="H8" s="4" t="s">
        <v>22</v>
      </c>
      <c r="I8" s="4" t="s">
        <v>81</v>
      </c>
      <c r="J8" s="4" t="s">
        <v>100</v>
      </c>
      <c r="K8" s="4" t="s">
        <v>101</v>
      </c>
      <c r="L8" s="4" t="s">
        <v>82</v>
      </c>
      <c r="N8" s="11" t="s">
        <v>102</v>
      </c>
      <c r="O8" s="16" t="s">
        <v>103</v>
      </c>
    </row>
    <row r="9" spans="1:15" s="5" customFormat="1" x14ac:dyDescent="0.2">
      <c r="A9" s="5" t="s">
        <v>104</v>
      </c>
      <c r="C9" s="270" t="s">
        <v>105</v>
      </c>
      <c r="D9" s="271"/>
      <c r="E9" s="271"/>
      <c r="F9" s="271"/>
      <c r="G9" s="271"/>
      <c r="H9" s="271"/>
      <c r="I9" s="272"/>
      <c r="J9" s="270" t="s">
        <v>21</v>
      </c>
      <c r="K9" s="272"/>
      <c r="L9" s="4" t="s">
        <v>82</v>
      </c>
      <c r="N9" s="11" t="s">
        <v>106</v>
      </c>
      <c r="O9" s="16" t="s">
        <v>107</v>
      </c>
    </row>
    <row r="10" spans="1:15" s="5" customFormat="1" x14ac:dyDescent="0.2">
      <c r="A10" s="5" t="s">
        <v>108</v>
      </c>
      <c r="C10" s="4" t="s">
        <v>109</v>
      </c>
      <c r="D10" s="270" t="s">
        <v>110</v>
      </c>
      <c r="E10" s="271"/>
      <c r="F10" s="272"/>
      <c r="G10" s="4" t="s">
        <v>101</v>
      </c>
      <c r="H10" s="270" t="s">
        <v>111</v>
      </c>
      <c r="I10" s="272"/>
      <c r="J10" s="270" t="s">
        <v>21</v>
      </c>
      <c r="K10" s="272"/>
      <c r="L10" s="4" t="s">
        <v>82</v>
      </c>
      <c r="N10" s="11" t="s">
        <v>112</v>
      </c>
      <c r="O10" s="16" t="s">
        <v>113</v>
      </c>
    </row>
    <row r="11" spans="1:15" s="44" customFormat="1" x14ac:dyDescent="0.2">
      <c r="A11" s="44" t="s">
        <v>114</v>
      </c>
      <c r="C11" s="258" t="s">
        <v>115</v>
      </c>
      <c r="D11" s="260"/>
      <c r="E11" s="258" t="s">
        <v>116</v>
      </c>
      <c r="F11" s="259"/>
      <c r="G11" s="47" t="s">
        <v>117</v>
      </c>
      <c r="H11" s="45" t="s">
        <v>22</v>
      </c>
      <c r="I11" s="45" t="s">
        <v>81</v>
      </c>
      <c r="J11" s="258" t="s">
        <v>21</v>
      </c>
      <c r="K11" s="260"/>
      <c r="L11" s="45" t="s">
        <v>82</v>
      </c>
      <c r="N11" s="49" t="s">
        <v>118</v>
      </c>
      <c r="O11" s="46" t="s">
        <v>119</v>
      </c>
    </row>
    <row r="12" spans="1:15" s="44" customFormat="1" x14ac:dyDescent="0.2">
      <c r="A12" s="44" t="s">
        <v>23</v>
      </c>
      <c r="C12" s="258" t="s">
        <v>90</v>
      </c>
      <c r="D12" s="259"/>
      <c r="E12" s="259"/>
      <c r="F12" s="259"/>
      <c r="G12" s="260"/>
      <c r="H12" s="45" t="s">
        <v>22</v>
      </c>
      <c r="I12" s="45" t="s">
        <v>81</v>
      </c>
      <c r="J12" s="258" t="s">
        <v>21</v>
      </c>
      <c r="K12" s="260"/>
      <c r="L12" s="45" t="s">
        <v>82</v>
      </c>
      <c r="N12" s="49" t="s">
        <v>49</v>
      </c>
      <c r="O12" s="46" t="s">
        <v>120</v>
      </c>
    </row>
    <row r="13" spans="1:15" s="5" customFormat="1" x14ac:dyDescent="0.2">
      <c r="O13" s="16"/>
    </row>
    <row r="14" spans="1:15" s="5" customFormat="1" x14ac:dyDescent="0.2">
      <c r="O14" s="16"/>
    </row>
    <row r="15" spans="1:15" s="6" customFormat="1" x14ac:dyDescent="0.2">
      <c r="A15" s="6" t="s">
        <v>8</v>
      </c>
      <c r="C15" s="7" t="s">
        <v>64</v>
      </c>
      <c r="D15" s="273" t="s">
        <v>121</v>
      </c>
      <c r="E15" s="274"/>
      <c r="F15" s="274"/>
      <c r="G15" s="275"/>
      <c r="H15" s="276" t="s">
        <v>122</v>
      </c>
      <c r="I15" s="277"/>
      <c r="J15" s="7" t="s">
        <v>123</v>
      </c>
      <c r="K15" s="7" t="s">
        <v>124</v>
      </c>
      <c r="L15" s="7" t="s">
        <v>125</v>
      </c>
      <c r="M15" s="7" t="s">
        <v>74</v>
      </c>
      <c r="O15" s="15"/>
    </row>
    <row r="16" spans="1:15" s="5" customFormat="1" x14ac:dyDescent="0.2">
      <c r="C16" s="9" t="s">
        <v>74</v>
      </c>
      <c r="D16" s="265" t="s">
        <v>126</v>
      </c>
      <c r="E16" s="266"/>
      <c r="F16" s="266"/>
      <c r="G16" s="267"/>
      <c r="H16" s="268" t="s">
        <v>127</v>
      </c>
      <c r="I16" s="269"/>
      <c r="J16" s="9" t="s">
        <v>74</v>
      </c>
      <c r="K16" s="9" t="s">
        <v>128</v>
      </c>
      <c r="L16" s="9" t="s">
        <v>75</v>
      </c>
      <c r="M16" s="9" t="s">
        <v>74</v>
      </c>
      <c r="O16" s="16"/>
    </row>
    <row r="17" spans="1:15" s="5" customFormat="1" x14ac:dyDescent="0.2">
      <c r="O17" s="16"/>
    </row>
    <row r="18" spans="1:15" s="5" customFormat="1" x14ac:dyDescent="0.2">
      <c r="A18" s="5" t="s">
        <v>89</v>
      </c>
      <c r="C18" s="270" t="s">
        <v>129</v>
      </c>
      <c r="D18" s="271"/>
      <c r="E18" s="271"/>
      <c r="F18" s="271"/>
      <c r="G18" s="271"/>
      <c r="H18" s="271"/>
      <c r="I18" s="271"/>
      <c r="J18" s="272"/>
      <c r="K18" s="4" t="s">
        <v>130</v>
      </c>
      <c r="L18" s="4" t="s">
        <v>131</v>
      </c>
      <c r="M18" s="4" t="s">
        <v>132</v>
      </c>
      <c r="O18" s="16"/>
    </row>
    <row r="19" spans="1:15" s="5" customFormat="1" x14ac:dyDescent="0.2">
      <c r="A19" s="5" t="s">
        <v>58</v>
      </c>
      <c r="C19" s="270" t="s">
        <v>129</v>
      </c>
      <c r="D19" s="271"/>
      <c r="E19" s="271"/>
      <c r="F19" s="271"/>
      <c r="G19" s="271"/>
      <c r="H19" s="271"/>
      <c r="I19" s="271"/>
      <c r="J19" s="272"/>
      <c r="K19" s="4" t="s">
        <v>130</v>
      </c>
      <c r="L19" s="4" t="s">
        <v>133</v>
      </c>
      <c r="M19" s="4" t="s">
        <v>134</v>
      </c>
      <c r="O19" s="16"/>
    </row>
    <row r="20" spans="1:15" s="5" customFormat="1" x14ac:dyDescent="0.2">
      <c r="A20" s="5" t="s">
        <v>97</v>
      </c>
      <c r="C20" s="270" t="s">
        <v>129</v>
      </c>
      <c r="D20" s="271"/>
      <c r="E20" s="271"/>
      <c r="F20" s="271"/>
      <c r="G20" s="271"/>
      <c r="H20" s="271"/>
      <c r="I20" s="272"/>
      <c r="J20" s="4" t="s">
        <v>134</v>
      </c>
      <c r="K20" s="4" t="s">
        <v>130</v>
      </c>
      <c r="L20" s="4" t="s">
        <v>133</v>
      </c>
      <c r="M20" s="4">
        <v>0</v>
      </c>
      <c r="O20" s="16"/>
    </row>
    <row r="21" spans="1:15" s="5" customFormat="1" x14ac:dyDescent="0.2">
      <c r="A21" s="5" t="s">
        <v>104</v>
      </c>
      <c r="C21" s="4" t="s">
        <v>129</v>
      </c>
      <c r="D21" s="270" t="s">
        <v>135</v>
      </c>
      <c r="E21" s="271"/>
      <c r="F21" s="271"/>
      <c r="G21" s="272"/>
      <c r="H21" s="270" t="s">
        <v>136</v>
      </c>
      <c r="I21" s="272"/>
      <c r="J21" s="270">
        <v>0</v>
      </c>
      <c r="K21" s="271"/>
      <c r="L21" s="271"/>
      <c r="M21" s="272"/>
      <c r="O21" s="16"/>
    </row>
    <row r="22" spans="1:15" s="5" customFormat="1" x14ac:dyDescent="0.2">
      <c r="A22" s="5" t="s">
        <v>108</v>
      </c>
      <c r="C22" s="261" t="s">
        <v>129</v>
      </c>
      <c r="D22" s="262"/>
      <c r="E22" s="262"/>
      <c r="F22" s="262"/>
      <c r="G22" s="263"/>
      <c r="H22" s="261" t="s">
        <v>136</v>
      </c>
      <c r="I22" s="263"/>
      <c r="J22" s="54" t="s">
        <v>132</v>
      </c>
      <c r="K22" s="54" t="s">
        <v>130</v>
      </c>
      <c r="L22" s="54" t="s">
        <v>131</v>
      </c>
      <c r="M22" s="54">
        <v>0</v>
      </c>
      <c r="O22" s="16"/>
    </row>
    <row r="23" spans="1:15" s="44" customFormat="1" ht="16" customHeight="1" x14ac:dyDescent="0.2">
      <c r="A23" s="44" t="s">
        <v>23</v>
      </c>
      <c r="C23" s="264">
        <v>0</v>
      </c>
      <c r="D23" s="264"/>
      <c r="E23" s="264"/>
      <c r="F23" s="264"/>
      <c r="G23" s="264"/>
      <c r="H23" s="264"/>
      <c r="I23" s="264"/>
      <c r="J23" s="264"/>
      <c r="K23" s="264"/>
      <c r="L23" s="232" t="s">
        <v>137</v>
      </c>
      <c r="M23" s="232" t="s">
        <v>138</v>
      </c>
      <c r="O23" s="46"/>
    </row>
    <row r="28" spans="1:15" x14ac:dyDescent="0.2">
      <c r="A28" s="15" t="s">
        <v>139</v>
      </c>
      <c r="B28" s="15"/>
    </row>
    <row r="30" spans="1:15" x14ac:dyDescent="0.2">
      <c r="A30" t="s">
        <v>140</v>
      </c>
      <c r="B30" t="s">
        <v>104</v>
      </c>
      <c r="C30" s="256" t="s">
        <v>105</v>
      </c>
      <c r="D30" s="256"/>
      <c r="E30" s="256"/>
      <c r="F30" s="256"/>
      <c r="G30" s="256"/>
      <c r="H30" s="256"/>
      <c r="I30" s="256"/>
      <c r="J30" s="256" t="s">
        <v>21</v>
      </c>
      <c r="K30" s="256"/>
      <c r="L30" s="3" t="s">
        <v>141</v>
      </c>
    </row>
    <row r="31" spans="1:15" x14ac:dyDescent="0.2">
      <c r="A31" t="s">
        <v>142</v>
      </c>
      <c r="B31" t="s">
        <v>104</v>
      </c>
      <c r="C31" s="256" t="s">
        <v>105</v>
      </c>
      <c r="D31" s="256"/>
      <c r="E31" s="256"/>
      <c r="F31" s="256"/>
      <c r="G31" s="256"/>
      <c r="H31" s="256"/>
      <c r="I31" s="256"/>
      <c r="J31" s="256" t="s">
        <v>21</v>
      </c>
      <c r="K31" s="256"/>
      <c r="L31" s="3" t="s">
        <v>143</v>
      </c>
    </row>
    <row r="32" spans="1:15" x14ac:dyDescent="0.2">
      <c r="A32" t="s">
        <v>144</v>
      </c>
      <c r="B32" t="s">
        <v>108</v>
      </c>
      <c r="C32" s="256" t="s">
        <v>145</v>
      </c>
      <c r="D32" s="256"/>
      <c r="E32" s="256"/>
      <c r="F32" s="256"/>
      <c r="G32" s="256"/>
      <c r="H32" s="256"/>
      <c r="I32" s="256"/>
      <c r="J32" s="256" t="s">
        <v>21</v>
      </c>
      <c r="K32" s="256"/>
      <c r="L32" s="3" t="s">
        <v>146</v>
      </c>
    </row>
    <row r="33" spans="1:12" x14ac:dyDescent="0.2">
      <c r="A33" t="s">
        <v>147</v>
      </c>
      <c r="B33" t="s">
        <v>89</v>
      </c>
      <c r="C33" s="256" t="s">
        <v>90</v>
      </c>
      <c r="D33" s="256"/>
      <c r="E33" s="256"/>
      <c r="F33" s="256"/>
      <c r="G33" s="256"/>
      <c r="H33" t="s">
        <v>22</v>
      </c>
      <c r="I33" s="3" t="s">
        <v>55</v>
      </c>
      <c r="J33" s="256" t="s">
        <v>21</v>
      </c>
      <c r="K33" s="256"/>
      <c r="L33" s="3" t="s">
        <v>148</v>
      </c>
    </row>
    <row r="34" spans="1:12" x14ac:dyDescent="0.2">
      <c r="A34" t="s">
        <v>149</v>
      </c>
      <c r="B34" t="s">
        <v>97</v>
      </c>
      <c r="C34" s="256" t="s">
        <v>150</v>
      </c>
      <c r="D34" s="256"/>
      <c r="E34" s="256"/>
      <c r="F34" s="256" t="s">
        <v>44</v>
      </c>
      <c r="G34" s="256"/>
      <c r="H34" t="s">
        <v>22</v>
      </c>
      <c r="I34" s="3" t="s">
        <v>55</v>
      </c>
      <c r="J34" s="256" t="s">
        <v>151</v>
      </c>
      <c r="K34" s="256"/>
      <c r="L34" s="3" t="s">
        <v>152</v>
      </c>
    </row>
    <row r="35" spans="1:12" x14ac:dyDescent="0.2">
      <c r="A35" t="s">
        <v>153</v>
      </c>
      <c r="B35" t="s">
        <v>97</v>
      </c>
      <c r="C35" s="256" t="s">
        <v>150</v>
      </c>
      <c r="D35" s="256"/>
      <c r="E35" s="256"/>
      <c r="F35" s="256" t="s">
        <v>44</v>
      </c>
      <c r="G35" s="256"/>
      <c r="H35" t="s">
        <v>22</v>
      </c>
      <c r="I35" s="3" t="s">
        <v>154</v>
      </c>
      <c r="J35" s="256" t="s">
        <v>151</v>
      </c>
      <c r="K35" s="256"/>
      <c r="L35" s="3" t="s">
        <v>152</v>
      </c>
    </row>
    <row r="36" spans="1:12" x14ac:dyDescent="0.2">
      <c r="A36" t="s">
        <v>155</v>
      </c>
      <c r="B36" t="s">
        <v>97</v>
      </c>
      <c r="C36" s="256" t="s">
        <v>150</v>
      </c>
      <c r="D36" s="256"/>
      <c r="E36" s="256"/>
      <c r="F36" s="256" t="s">
        <v>44</v>
      </c>
      <c r="G36" s="256"/>
      <c r="H36" t="s">
        <v>22</v>
      </c>
      <c r="I36" s="3" t="s">
        <v>156</v>
      </c>
      <c r="J36" s="256" t="s">
        <v>151</v>
      </c>
      <c r="K36" s="256"/>
      <c r="L36" s="3" t="s">
        <v>152</v>
      </c>
    </row>
    <row r="37" spans="1:12" x14ac:dyDescent="0.2">
      <c r="A37" t="s">
        <v>157</v>
      </c>
      <c r="B37" t="s">
        <v>97</v>
      </c>
      <c r="C37" s="256" t="s">
        <v>150</v>
      </c>
      <c r="D37" s="256"/>
      <c r="E37" s="256"/>
      <c r="F37" s="256" t="s">
        <v>44</v>
      </c>
      <c r="G37" s="256"/>
      <c r="H37" t="s">
        <v>22</v>
      </c>
      <c r="I37" s="3" t="s">
        <v>158</v>
      </c>
      <c r="J37" s="256" t="s">
        <v>151</v>
      </c>
      <c r="K37" s="256"/>
      <c r="L37" s="3" t="s">
        <v>152</v>
      </c>
    </row>
    <row r="38" spans="1:12" x14ac:dyDescent="0.2">
      <c r="A38" t="s">
        <v>159</v>
      </c>
      <c r="B38" t="s">
        <v>97</v>
      </c>
      <c r="C38" s="256" t="s">
        <v>150</v>
      </c>
      <c r="D38" s="256"/>
      <c r="E38" s="256"/>
      <c r="F38" s="256" t="s">
        <v>44</v>
      </c>
      <c r="G38" s="256"/>
      <c r="H38" t="s">
        <v>22</v>
      </c>
      <c r="I38" s="3" t="s">
        <v>160</v>
      </c>
      <c r="J38" s="256" t="s">
        <v>151</v>
      </c>
      <c r="K38" s="256"/>
      <c r="L38" s="3" t="s">
        <v>152</v>
      </c>
    </row>
    <row r="39" spans="1:12" x14ac:dyDescent="0.2">
      <c r="A39" t="s">
        <v>161</v>
      </c>
      <c r="B39" t="s">
        <v>97</v>
      </c>
      <c r="C39" s="256" t="s">
        <v>150</v>
      </c>
      <c r="D39" s="256"/>
      <c r="E39" s="256"/>
      <c r="F39" s="256" t="s">
        <v>44</v>
      </c>
      <c r="G39" s="256"/>
      <c r="H39" t="s">
        <v>22</v>
      </c>
      <c r="I39" s="3" t="s">
        <v>162</v>
      </c>
      <c r="J39" s="256" t="s">
        <v>151</v>
      </c>
      <c r="K39" s="256"/>
      <c r="L39" s="3" t="s">
        <v>152</v>
      </c>
    </row>
    <row r="40" spans="1:12" x14ac:dyDescent="0.2">
      <c r="A40" t="s">
        <v>163</v>
      </c>
      <c r="B40" t="s">
        <v>89</v>
      </c>
      <c r="C40" s="256" t="s">
        <v>90</v>
      </c>
      <c r="D40" s="256"/>
      <c r="E40" s="256"/>
      <c r="F40" s="256"/>
      <c r="G40" s="256"/>
      <c r="H40" t="s">
        <v>22</v>
      </c>
      <c r="I40" s="3" t="s">
        <v>55</v>
      </c>
      <c r="J40" s="256" t="s">
        <v>21</v>
      </c>
      <c r="K40" s="256"/>
      <c r="L40" s="3" t="s">
        <v>164</v>
      </c>
    </row>
    <row r="41" spans="1:12" x14ac:dyDescent="0.2">
      <c r="A41" t="s">
        <v>165</v>
      </c>
      <c r="B41" t="s">
        <v>89</v>
      </c>
      <c r="C41" s="256" t="s">
        <v>90</v>
      </c>
      <c r="D41" s="256"/>
      <c r="E41" s="256"/>
      <c r="F41" s="256"/>
      <c r="G41" s="256"/>
      <c r="H41" t="s">
        <v>22</v>
      </c>
      <c r="I41" s="3" t="s">
        <v>154</v>
      </c>
      <c r="J41" s="256" t="s">
        <v>21</v>
      </c>
      <c r="K41" s="256"/>
      <c r="L41" s="3" t="s">
        <v>164</v>
      </c>
    </row>
    <row r="42" spans="1:12" x14ac:dyDescent="0.2">
      <c r="A42" t="s">
        <v>166</v>
      </c>
      <c r="B42" t="s">
        <v>89</v>
      </c>
      <c r="C42" s="256" t="s">
        <v>90</v>
      </c>
      <c r="D42" s="256"/>
      <c r="E42" s="256"/>
      <c r="F42" s="256"/>
      <c r="G42" s="256"/>
      <c r="H42" t="s">
        <v>22</v>
      </c>
      <c r="I42" s="3" t="s">
        <v>167</v>
      </c>
      <c r="J42" s="256" t="s">
        <v>21</v>
      </c>
      <c r="K42" s="256"/>
      <c r="L42" s="3" t="s">
        <v>164</v>
      </c>
    </row>
    <row r="43" spans="1:12" x14ac:dyDescent="0.2">
      <c r="A43" t="s">
        <v>168</v>
      </c>
      <c r="B43" t="s">
        <v>89</v>
      </c>
      <c r="C43" s="256" t="s">
        <v>90</v>
      </c>
      <c r="D43" s="256"/>
      <c r="E43" s="256"/>
      <c r="F43" s="256"/>
      <c r="G43" s="256"/>
      <c r="H43" t="s">
        <v>22</v>
      </c>
      <c r="I43" s="3" t="s">
        <v>156</v>
      </c>
      <c r="J43" s="256" t="s">
        <v>21</v>
      </c>
      <c r="K43" s="256"/>
      <c r="L43" s="3" t="s">
        <v>164</v>
      </c>
    </row>
    <row r="44" spans="1:12" x14ac:dyDescent="0.2">
      <c r="A44" t="s">
        <v>169</v>
      </c>
      <c r="B44" t="s">
        <v>89</v>
      </c>
      <c r="C44" s="256" t="s">
        <v>90</v>
      </c>
      <c r="D44" s="256"/>
      <c r="E44" s="256"/>
      <c r="F44" s="256"/>
      <c r="G44" s="256"/>
      <c r="H44" t="s">
        <v>22</v>
      </c>
      <c r="I44" s="3" t="s">
        <v>158</v>
      </c>
      <c r="J44" s="256" t="s">
        <v>21</v>
      </c>
      <c r="K44" s="256"/>
      <c r="L44" s="3" t="s">
        <v>164</v>
      </c>
    </row>
    <row r="45" spans="1:12" x14ac:dyDescent="0.2">
      <c r="A45" t="s">
        <v>170</v>
      </c>
      <c r="B45" t="s">
        <v>58</v>
      </c>
      <c r="C45" s="256" t="s">
        <v>93</v>
      </c>
      <c r="D45" s="256"/>
      <c r="E45" s="256"/>
      <c r="F45" s="256" t="s">
        <v>44</v>
      </c>
      <c r="G45" s="256"/>
      <c r="H45" t="s">
        <v>22</v>
      </c>
      <c r="I45" s="3" t="s">
        <v>55</v>
      </c>
      <c r="J45" s="256" t="s">
        <v>94</v>
      </c>
      <c r="K45" s="256"/>
      <c r="L45" s="3" t="s">
        <v>171</v>
      </c>
    </row>
    <row r="46" spans="1:12" x14ac:dyDescent="0.2">
      <c r="A46" t="s">
        <v>172</v>
      </c>
      <c r="B46" t="s">
        <v>58</v>
      </c>
      <c r="C46" s="256" t="s">
        <v>93</v>
      </c>
      <c r="D46" s="256"/>
      <c r="E46" s="256"/>
      <c r="F46" s="256" t="s">
        <v>44</v>
      </c>
      <c r="G46" s="256"/>
      <c r="H46" t="s">
        <v>22</v>
      </c>
      <c r="I46" s="3" t="s">
        <v>154</v>
      </c>
      <c r="J46" s="256" t="s">
        <v>94</v>
      </c>
      <c r="K46" s="256"/>
      <c r="L46" s="3" t="s">
        <v>171</v>
      </c>
    </row>
    <row r="47" spans="1:12" x14ac:dyDescent="0.2">
      <c r="A47" t="s">
        <v>173</v>
      </c>
      <c r="B47" t="s">
        <v>58</v>
      </c>
      <c r="C47" s="256" t="s">
        <v>93</v>
      </c>
      <c r="D47" s="256"/>
      <c r="E47" s="256"/>
      <c r="F47" s="256" t="s">
        <v>44</v>
      </c>
      <c r="G47" s="256"/>
      <c r="H47" t="s">
        <v>22</v>
      </c>
      <c r="I47" s="3" t="s">
        <v>167</v>
      </c>
      <c r="J47" s="256" t="s">
        <v>94</v>
      </c>
      <c r="K47" s="256"/>
      <c r="L47" s="3" t="s">
        <v>171</v>
      </c>
    </row>
    <row r="48" spans="1:12" x14ac:dyDescent="0.2">
      <c r="A48" t="s">
        <v>174</v>
      </c>
      <c r="B48" t="s">
        <v>89</v>
      </c>
      <c r="C48" s="256" t="s">
        <v>90</v>
      </c>
      <c r="D48" s="256"/>
      <c r="E48" s="256"/>
      <c r="F48" s="256"/>
      <c r="G48" s="256"/>
      <c r="H48" t="s">
        <v>22</v>
      </c>
      <c r="I48" s="3" t="s">
        <v>55</v>
      </c>
      <c r="J48" s="256" t="s">
        <v>21</v>
      </c>
      <c r="K48" s="256"/>
      <c r="L48" s="3" t="s">
        <v>175</v>
      </c>
    </row>
    <row r="49" spans="1:12" x14ac:dyDescent="0.2">
      <c r="A49" t="s">
        <v>176</v>
      </c>
      <c r="B49" t="s">
        <v>89</v>
      </c>
      <c r="C49" s="256" t="s">
        <v>90</v>
      </c>
      <c r="D49" s="256"/>
      <c r="E49" s="256"/>
      <c r="F49" s="256"/>
      <c r="G49" s="256"/>
      <c r="H49" t="s">
        <v>22</v>
      </c>
      <c r="I49" s="3" t="s">
        <v>167</v>
      </c>
      <c r="J49" s="256" t="s">
        <v>21</v>
      </c>
      <c r="K49" s="256"/>
      <c r="L49" s="3" t="s">
        <v>175</v>
      </c>
    </row>
    <row r="50" spans="1:12" x14ac:dyDescent="0.2">
      <c r="A50" t="s">
        <v>177</v>
      </c>
      <c r="B50" t="s">
        <v>89</v>
      </c>
      <c r="C50" s="256" t="s">
        <v>90</v>
      </c>
      <c r="D50" s="256"/>
      <c r="E50" s="256"/>
      <c r="F50" s="256"/>
      <c r="G50" s="256"/>
      <c r="H50" t="s">
        <v>22</v>
      </c>
      <c r="I50" s="3" t="s">
        <v>178</v>
      </c>
      <c r="J50" s="256" t="s">
        <v>21</v>
      </c>
      <c r="K50" s="256"/>
      <c r="L50" s="3" t="s">
        <v>175</v>
      </c>
    </row>
    <row r="51" spans="1:12" x14ac:dyDescent="0.2">
      <c r="A51" t="s">
        <v>179</v>
      </c>
      <c r="B51" t="s">
        <v>89</v>
      </c>
      <c r="C51" s="256" t="s">
        <v>90</v>
      </c>
      <c r="D51" s="256"/>
      <c r="E51" s="256"/>
      <c r="F51" s="256"/>
      <c r="G51" s="256"/>
      <c r="H51" t="s">
        <v>22</v>
      </c>
      <c r="I51" s="3" t="s">
        <v>156</v>
      </c>
      <c r="J51" s="256" t="s">
        <v>21</v>
      </c>
      <c r="K51" s="256"/>
      <c r="L51" s="3" t="s">
        <v>175</v>
      </c>
    </row>
    <row r="52" spans="1:12" x14ac:dyDescent="0.2">
      <c r="A52" t="s">
        <v>180</v>
      </c>
      <c r="B52" t="s">
        <v>89</v>
      </c>
      <c r="C52" s="256" t="s">
        <v>90</v>
      </c>
      <c r="D52" s="256"/>
      <c r="E52" s="256"/>
      <c r="F52" s="256"/>
      <c r="G52" s="256"/>
      <c r="H52" t="s">
        <v>22</v>
      </c>
      <c r="I52" s="3" t="s">
        <v>160</v>
      </c>
      <c r="J52" s="256" t="s">
        <v>21</v>
      </c>
      <c r="K52" s="256"/>
      <c r="L52" s="3" t="s">
        <v>175</v>
      </c>
    </row>
    <row r="53" spans="1:12" x14ac:dyDescent="0.2">
      <c r="A53" t="s">
        <v>181</v>
      </c>
      <c r="B53" t="s">
        <v>89</v>
      </c>
      <c r="C53" s="256" t="s">
        <v>90</v>
      </c>
      <c r="D53" s="256"/>
      <c r="E53" s="256"/>
      <c r="F53" s="256"/>
      <c r="G53" s="256"/>
      <c r="H53" t="s">
        <v>22</v>
      </c>
      <c r="I53" s="3" t="s">
        <v>162</v>
      </c>
      <c r="J53" s="256" t="s">
        <v>21</v>
      </c>
      <c r="K53" s="256"/>
      <c r="L53" s="3" t="s">
        <v>175</v>
      </c>
    </row>
    <row r="54" spans="1:12" x14ac:dyDescent="0.2">
      <c r="A54" t="s">
        <v>182</v>
      </c>
      <c r="B54" t="s">
        <v>89</v>
      </c>
      <c r="C54" s="3" t="s">
        <v>53</v>
      </c>
      <c r="D54" s="3"/>
      <c r="E54" s="3"/>
      <c r="F54" s="256" t="s">
        <v>94</v>
      </c>
      <c r="G54" s="256"/>
      <c r="H54" t="s">
        <v>22</v>
      </c>
      <c r="I54" s="3" t="s">
        <v>154</v>
      </c>
      <c r="J54" s="256" t="s">
        <v>21</v>
      </c>
      <c r="K54" s="256"/>
      <c r="L54" s="3" t="s">
        <v>175</v>
      </c>
    </row>
    <row r="55" spans="1:12" x14ac:dyDescent="0.2">
      <c r="A55" t="s">
        <v>183</v>
      </c>
      <c r="B55" t="s">
        <v>89</v>
      </c>
      <c r="C55" s="3" t="s">
        <v>53</v>
      </c>
      <c r="D55" s="3"/>
      <c r="E55" s="3"/>
      <c r="F55" s="256" t="s">
        <v>94</v>
      </c>
      <c r="G55" s="256"/>
      <c r="H55" t="s">
        <v>22</v>
      </c>
      <c r="I55" s="3" t="s">
        <v>158</v>
      </c>
      <c r="J55" s="256" t="s">
        <v>21</v>
      </c>
      <c r="K55" s="256"/>
      <c r="L55" s="3" t="s">
        <v>175</v>
      </c>
    </row>
    <row r="56" spans="1:12" x14ac:dyDescent="0.2">
      <c r="A56" t="s">
        <v>184</v>
      </c>
      <c r="B56" t="s">
        <v>89</v>
      </c>
      <c r="C56" s="3" t="s">
        <v>185</v>
      </c>
      <c r="D56" s="3"/>
      <c r="E56" s="3"/>
      <c r="F56" s="256" t="s">
        <v>94</v>
      </c>
      <c r="G56" s="256"/>
      <c r="H56" t="s">
        <v>22</v>
      </c>
      <c r="I56" s="3" t="s">
        <v>158</v>
      </c>
      <c r="J56" s="256" t="s">
        <v>21</v>
      </c>
      <c r="K56" s="256"/>
      <c r="L56" s="3" t="s">
        <v>175</v>
      </c>
    </row>
    <row r="57" spans="1:12" x14ac:dyDescent="0.2">
      <c r="A57" t="s">
        <v>186</v>
      </c>
      <c r="B57" t="s">
        <v>79</v>
      </c>
      <c r="C57" s="3" t="s">
        <v>53</v>
      </c>
      <c r="D57" s="3"/>
      <c r="E57" s="3"/>
      <c r="F57" s="256" t="s">
        <v>44</v>
      </c>
      <c r="G57" s="256"/>
      <c r="H57" t="s">
        <v>22</v>
      </c>
      <c r="I57" s="3" t="s">
        <v>55</v>
      </c>
      <c r="J57" s="256" t="s">
        <v>21</v>
      </c>
      <c r="K57" s="256"/>
      <c r="L57" s="3" t="s">
        <v>187</v>
      </c>
    </row>
    <row r="58" spans="1:12" x14ac:dyDescent="0.2">
      <c r="A58" t="s">
        <v>188</v>
      </c>
      <c r="B58" t="s">
        <v>79</v>
      </c>
      <c r="C58" s="3" t="s">
        <v>185</v>
      </c>
      <c r="D58" s="3"/>
      <c r="E58" s="3"/>
      <c r="F58" s="256" t="s">
        <v>44</v>
      </c>
      <c r="G58" s="256"/>
      <c r="H58" t="s">
        <v>22</v>
      </c>
      <c r="I58" s="3" t="s">
        <v>55</v>
      </c>
      <c r="J58" s="256" t="s">
        <v>21</v>
      </c>
      <c r="K58" s="256"/>
      <c r="L58" s="3" t="s">
        <v>187</v>
      </c>
    </row>
    <row r="59" spans="1:12" x14ac:dyDescent="0.2">
      <c r="A59" t="s">
        <v>189</v>
      </c>
      <c r="B59" t="s">
        <v>79</v>
      </c>
      <c r="C59" s="3" t="s">
        <v>53</v>
      </c>
      <c r="D59" s="3"/>
      <c r="E59" s="3"/>
      <c r="F59" s="256" t="s">
        <v>44</v>
      </c>
      <c r="G59" s="256"/>
      <c r="H59" t="s">
        <v>22</v>
      </c>
      <c r="I59" s="3" t="s">
        <v>154</v>
      </c>
      <c r="J59" s="256" t="s">
        <v>21</v>
      </c>
      <c r="K59" s="256"/>
      <c r="L59" s="3" t="s">
        <v>187</v>
      </c>
    </row>
    <row r="60" spans="1:12" x14ac:dyDescent="0.2">
      <c r="A60" t="s">
        <v>190</v>
      </c>
      <c r="B60" t="s">
        <v>79</v>
      </c>
      <c r="C60" s="3" t="s">
        <v>53</v>
      </c>
      <c r="D60" s="3"/>
      <c r="E60" s="3"/>
      <c r="F60" s="256" t="s">
        <v>44</v>
      </c>
      <c r="G60" s="256"/>
      <c r="H60" t="s">
        <v>22</v>
      </c>
      <c r="I60" s="3" t="s">
        <v>167</v>
      </c>
      <c r="J60" s="256" t="s">
        <v>21</v>
      </c>
      <c r="K60" s="256"/>
      <c r="L60" s="3" t="s">
        <v>187</v>
      </c>
    </row>
    <row r="61" spans="1:12" x14ac:dyDescent="0.2">
      <c r="A61" t="s">
        <v>191</v>
      </c>
      <c r="B61" t="s">
        <v>79</v>
      </c>
      <c r="C61" s="3" t="s">
        <v>53</v>
      </c>
      <c r="D61" s="3"/>
      <c r="E61" s="3"/>
      <c r="F61" s="256" t="s">
        <v>44</v>
      </c>
      <c r="G61" s="256"/>
      <c r="H61" t="s">
        <v>22</v>
      </c>
      <c r="I61" s="3" t="s">
        <v>178</v>
      </c>
      <c r="J61" s="256" t="s">
        <v>21</v>
      </c>
      <c r="K61" s="256"/>
      <c r="L61" s="3" t="s">
        <v>187</v>
      </c>
    </row>
    <row r="62" spans="1:12" x14ac:dyDescent="0.2">
      <c r="A62" t="s">
        <v>192</v>
      </c>
      <c r="B62" t="s">
        <v>79</v>
      </c>
      <c r="C62" s="3" t="s">
        <v>53</v>
      </c>
      <c r="D62" s="3"/>
      <c r="E62" s="3"/>
      <c r="F62" s="256" t="s">
        <v>44</v>
      </c>
      <c r="G62" s="256"/>
      <c r="H62" t="s">
        <v>22</v>
      </c>
      <c r="I62" s="3" t="s">
        <v>156</v>
      </c>
      <c r="J62" s="256" t="s">
        <v>21</v>
      </c>
      <c r="K62" s="256"/>
      <c r="L62" s="3" t="s">
        <v>187</v>
      </c>
    </row>
    <row r="63" spans="1:12" x14ac:dyDescent="0.2">
      <c r="A63" t="s">
        <v>193</v>
      </c>
      <c r="B63" t="s">
        <v>79</v>
      </c>
      <c r="C63" s="3" t="s">
        <v>53</v>
      </c>
      <c r="D63" s="3"/>
      <c r="E63" s="3"/>
      <c r="F63" s="256" t="s">
        <v>44</v>
      </c>
      <c r="G63" s="256"/>
      <c r="H63" t="s">
        <v>22</v>
      </c>
      <c r="I63" s="3" t="s">
        <v>158</v>
      </c>
      <c r="J63" s="256" t="s">
        <v>21</v>
      </c>
      <c r="K63" s="256"/>
      <c r="L63" s="3" t="s">
        <v>187</v>
      </c>
    </row>
    <row r="64" spans="1:12" x14ac:dyDescent="0.2">
      <c r="A64" t="s">
        <v>194</v>
      </c>
      <c r="B64" t="s">
        <v>79</v>
      </c>
      <c r="C64" s="3" t="s">
        <v>185</v>
      </c>
      <c r="D64" s="3"/>
      <c r="E64" s="3"/>
      <c r="F64" s="256" t="s">
        <v>44</v>
      </c>
      <c r="G64" s="256"/>
      <c r="H64" t="s">
        <v>22</v>
      </c>
      <c r="I64" s="3" t="s">
        <v>158</v>
      </c>
      <c r="J64" s="256" t="s">
        <v>21</v>
      </c>
      <c r="K64" s="256"/>
      <c r="L64" s="3" t="s">
        <v>187</v>
      </c>
    </row>
    <row r="65" spans="1:12" x14ac:dyDescent="0.2">
      <c r="A65" t="s">
        <v>195</v>
      </c>
      <c r="B65" t="s">
        <v>79</v>
      </c>
      <c r="C65" s="3" t="s">
        <v>53</v>
      </c>
      <c r="D65" s="3"/>
      <c r="E65" s="3"/>
      <c r="F65" s="256" t="s">
        <v>44</v>
      </c>
      <c r="G65" s="256"/>
      <c r="H65" t="s">
        <v>22</v>
      </c>
      <c r="I65" s="3" t="s">
        <v>160</v>
      </c>
      <c r="J65" s="256" t="s">
        <v>21</v>
      </c>
      <c r="K65" s="256"/>
      <c r="L65" s="3" t="s">
        <v>187</v>
      </c>
    </row>
    <row r="66" spans="1:12" x14ac:dyDescent="0.2">
      <c r="A66" t="s">
        <v>196</v>
      </c>
      <c r="B66" t="s">
        <v>79</v>
      </c>
      <c r="C66" s="3" t="s">
        <v>53</v>
      </c>
      <c r="D66" s="3"/>
      <c r="E66" s="3"/>
      <c r="F66" s="256" t="s">
        <v>44</v>
      </c>
      <c r="G66" s="256"/>
      <c r="H66" t="s">
        <v>22</v>
      </c>
      <c r="I66" s="3" t="s">
        <v>162</v>
      </c>
      <c r="J66" s="256" t="s">
        <v>21</v>
      </c>
      <c r="K66" s="256"/>
      <c r="L66" s="3" t="s">
        <v>187</v>
      </c>
    </row>
    <row r="67" spans="1:12" x14ac:dyDescent="0.2">
      <c r="A67" t="s">
        <v>197</v>
      </c>
      <c r="B67" t="s">
        <v>114</v>
      </c>
      <c r="C67" s="256" t="s">
        <v>115</v>
      </c>
      <c r="D67" s="256"/>
      <c r="E67" s="256" t="s">
        <v>116</v>
      </c>
      <c r="F67" s="256"/>
      <c r="G67" t="s">
        <v>117</v>
      </c>
      <c r="H67" t="s">
        <v>22</v>
      </c>
      <c r="I67" s="3" t="s">
        <v>55</v>
      </c>
      <c r="J67" s="256" t="s">
        <v>21</v>
      </c>
      <c r="K67" s="256"/>
      <c r="L67" s="3" t="s">
        <v>198</v>
      </c>
    </row>
    <row r="68" spans="1:12" x14ac:dyDescent="0.2">
      <c r="A68" t="s">
        <v>199</v>
      </c>
      <c r="B68" t="s">
        <v>23</v>
      </c>
      <c r="C68" s="257" t="s">
        <v>200</v>
      </c>
      <c r="D68" s="256"/>
      <c r="E68" s="256"/>
      <c r="F68" s="256"/>
      <c r="G68" s="256"/>
      <c r="H68" s="3" t="s">
        <v>49</v>
      </c>
      <c r="I68" s="3" t="s">
        <v>55</v>
      </c>
      <c r="J68" s="257" t="s">
        <v>49</v>
      </c>
      <c r="K68" s="256"/>
      <c r="L68" s="3" t="s">
        <v>201</v>
      </c>
    </row>
    <row r="69" spans="1:12" x14ac:dyDescent="0.2">
      <c r="A69" t="s">
        <v>202</v>
      </c>
      <c r="B69" t="s">
        <v>23</v>
      </c>
      <c r="C69" s="257" t="s">
        <v>203</v>
      </c>
      <c r="D69" s="256"/>
      <c r="E69" s="256"/>
      <c r="F69" s="256"/>
      <c r="G69" s="256"/>
      <c r="H69" s="3" t="s">
        <v>49</v>
      </c>
      <c r="I69" s="3" t="s">
        <v>55</v>
      </c>
      <c r="J69" s="257" t="s">
        <v>49</v>
      </c>
      <c r="K69" s="256"/>
      <c r="L69" s="3" t="s">
        <v>201</v>
      </c>
    </row>
    <row r="70" spans="1:12" ht="16" customHeight="1" x14ac:dyDescent="0.2">
      <c r="A70" t="s">
        <v>19</v>
      </c>
      <c r="B70" t="s">
        <v>23</v>
      </c>
      <c r="C70" s="256" t="s">
        <v>204</v>
      </c>
      <c r="D70" s="256"/>
      <c r="E70" s="256"/>
      <c r="F70" s="256"/>
      <c r="G70" s="256"/>
      <c r="H70" t="s">
        <v>22</v>
      </c>
      <c r="I70" s="3" t="s">
        <v>154</v>
      </c>
      <c r="J70" s="256" t="s">
        <v>21</v>
      </c>
      <c r="K70" s="256"/>
      <c r="L70" s="3" t="s">
        <v>201</v>
      </c>
    </row>
    <row r="71" spans="1:12" x14ac:dyDescent="0.2">
      <c r="A71" t="s">
        <v>25</v>
      </c>
      <c r="B71" t="s">
        <v>23</v>
      </c>
      <c r="C71" s="256" t="s">
        <v>204</v>
      </c>
      <c r="D71" s="256"/>
      <c r="E71" s="256"/>
      <c r="F71" s="256"/>
      <c r="G71" s="256"/>
      <c r="H71" t="s">
        <v>22</v>
      </c>
      <c r="I71" s="3" t="s">
        <v>167</v>
      </c>
      <c r="J71" s="256" t="s">
        <v>21</v>
      </c>
      <c r="K71" s="256"/>
      <c r="L71" s="3" t="s">
        <v>201</v>
      </c>
    </row>
    <row r="72" spans="1:12" x14ac:dyDescent="0.2">
      <c r="A72" t="s">
        <v>27</v>
      </c>
      <c r="B72" t="s">
        <v>23</v>
      </c>
      <c r="C72" s="256" t="s">
        <v>204</v>
      </c>
      <c r="D72" s="256"/>
      <c r="E72" s="256"/>
      <c r="F72" s="256"/>
      <c r="G72" s="256"/>
      <c r="H72" t="s">
        <v>22</v>
      </c>
      <c r="I72" s="3" t="s">
        <v>178</v>
      </c>
      <c r="J72" s="256" t="s">
        <v>21</v>
      </c>
      <c r="K72" s="256"/>
      <c r="L72" s="3" t="s">
        <v>201</v>
      </c>
    </row>
    <row r="73" spans="1:12" ht="16" customHeight="1" x14ac:dyDescent="0.2">
      <c r="A73" t="s">
        <v>29</v>
      </c>
      <c r="B73" t="s">
        <v>23</v>
      </c>
      <c r="C73" s="256" t="s">
        <v>204</v>
      </c>
      <c r="D73" s="256"/>
      <c r="E73" s="256"/>
      <c r="F73" s="256"/>
      <c r="G73" s="256"/>
      <c r="H73" t="s">
        <v>205</v>
      </c>
      <c r="I73" s="3" t="s">
        <v>158</v>
      </c>
      <c r="J73" s="256" t="s">
        <v>21</v>
      </c>
      <c r="K73" s="256"/>
      <c r="L73" s="3" t="s">
        <v>201</v>
      </c>
    </row>
    <row r="74" spans="1:12" x14ac:dyDescent="0.2">
      <c r="A74" t="s">
        <v>31</v>
      </c>
      <c r="B74" t="s">
        <v>23</v>
      </c>
      <c r="C74" s="256" t="s">
        <v>204</v>
      </c>
      <c r="D74" s="256"/>
      <c r="E74" s="256"/>
      <c r="F74" s="256"/>
      <c r="G74" s="256"/>
      <c r="H74" t="s">
        <v>205</v>
      </c>
      <c r="I74" s="3" t="s">
        <v>160</v>
      </c>
      <c r="J74" s="256" t="s">
        <v>21</v>
      </c>
      <c r="K74" s="256"/>
      <c r="L74" s="3" t="s">
        <v>201</v>
      </c>
    </row>
    <row r="75" spans="1:12" x14ac:dyDescent="0.2">
      <c r="A75" t="s">
        <v>33</v>
      </c>
      <c r="B75" t="s">
        <v>23</v>
      </c>
      <c r="C75" s="256" t="s">
        <v>204</v>
      </c>
      <c r="D75" s="256"/>
      <c r="E75" s="256"/>
      <c r="F75" s="256"/>
      <c r="G75" s="256"/>
      <c r="H75" t="s">
        <v>205</v>
      </c>
      <c r="I75" s="3" t="s">
        <v>162</v>
      </c>
      <c r="J75" s="256" t="s">
        <v>21</v>
      </c>
      <c r="K75" s="256"/>
      <c r="L75" s="3" t="s">
        <v>201</v>
      </c>
    </row>
  </sheetData>
  <mergeCells count="138">
    <mergeCell ref="J70:K70"/>
    <mergeCell ref="J71:K71"/>
    <mergeCell ref="J72:K72"/>
    <mergeCell ref="J73:K73"/>
    <mergeCell ref="J74:K74"/>
    <mergeCell ref="J75:K75"/>
    <mergeCell ref="C70:G70"/>
    <mergeCell ref="C71:G71"/>
    <mergeCell ref="C72:G72"/>
    <mergeCell ref="C73:G73"/>
    <mergeCell ref="C74:G74"/>
    <mergeCell ref="C75:G75"/>
    <mergeCell ref="C6:G6"/>
    <mergeCell ref="J6:K6"/>
    <mergeCell ref="C7:E7"/>
    <mergeCell ref="F7:G7"/>
    <mergeCell ref="J7:K7"/>
    <mergeCell ref="D8:E8"/>
    <mergeCell ref="F8:G8"/>
    <mergeCell ref="F4:G4"/>
    <mergeCell ref="J4:K4"/>
    <mergeCell ref="C5:D5"/>
    <mergeCell ref="F5:G5"/>
    <mergeCell ref="J5:K5"/>
    <mergeCell ref="C4:E4"/>
    <mergeCell ref="D16:G16"/>
    <mergeCell ref="H16:I16"/>
    <mergeCell ref="C18:J18"/>
    <mergeCell ref="C19:J19"/>
    <mergeCell ref="C20:I20"/>
    <mergeCell ref="D21:G21"/>
    <mergeCell ref="H21:I21"/>
    <mergeCell ref="J21:M21"/>
    <mergeCell ref="C9:I9"/>
    <mergeCell ref="J9:K9"/>
    <mergeCell ref="D10:F10"/>
    <mergeCell ref="H10:I10"/>
    <mergeCell ref="J10:K10"/>
    <mergeCell ref="D15:G15"/>
    <mergeCell ref="H15:I15"/>
    <mergeCell ref="J11:K11"/>
    <mergeCell ref="C11:D11"/>
    <mergeCell ref="E11:F11"/>
    <mergeCell ref="J33:K33"/>
    <mergeCell ref="J34:K34"/>
    <mergeCell ref="C31:I31"/>
    <mergeCell ref="C32:I32"/>
    <mergeCell ref="F34:G34"/>
    <mergeCell ref="C22:G22"/>
    <mergeCell ref="H22:I22"/>
    <mergeCell ref="J30:K30"/>
    <mergeCell ref="J31:K31"/>
    <mergeCell ref="J32:K32"/>
    <mergeCell ref="C30:I30"/>
    <mergeCell ref="C23:K23"/>
    <mergeCell ref="J46:K46"/>
    <mergeCell ref="J47:K47"/>
    <mergeCell ref="J41:K41"/>
    <mergeCell ref="J42:K42"/>
    <mergeCell ref="J43:K43"/>
    <mergeCell ref="J44:K44"/>
    <mergeCell ref="C40:G40"/>
    <mergeCell ref="J40:K40"/>
    <mergeCell ref="F35:G35"/>
    <mergeCell ref="F36:G36"/>
    <mergeCell ref="F37:G37"/>
    <mergeCell ref="F38:G38"/>
    <mergeCell ref="J39:K39"/>
    <mergeCell ref="J38:K38"/>
    <mergeCell ref="J37:K37"/>
    <mergeCell ref="J36:K36"/>
    <mergeCell ref="J35:K35"/>
    <mergeCell ref="F47:G47"/>
    <mergeCell ref="C47:E47"/>
    <mergeCell ref="C45:E45"/>
    <mergeCell ref="J67:K67"/>
    <mergeCell ref="C67:D67"/>
    <mergeCell ref="J66:K66"/>
    <mergeCell ref="F63:G63"/>
    <mergeCell ref="F64:G64"/>
    <mergeCell ref="F65:G65"/>
    <mergeCell ref="F60:G60"/>
    <mergeCell ref="F61:G61"/>
    <mergeCell ref="F62:G62"/>
    <mergeCell ref="J61:K61"/>
    <mergeCell ref="J62:K62"/>
    <mergeCell ref="J63:K63"/>
    <mergeCell ref="J64:K64"/>
    <mergeCell ref="J65:K65"/>
    <mergeCell ref="J60:K60"/>
    <mergeCell ref="J54:K54"/>
    <mergeCell ref="J55:K55"/>
    <mergeCell ref="J56:K56"/>
    <mergeCell ref="J57:K57"/>
    <mergeCell ref="J58:K58"/>
    <mergeCell ref="J59:K59"/>
    <mergeCell ref="F39:G39"/>
    <mergeCell ref="C33:G33"/>
    <mergeCell ref="C34:E34"/>
    <mergeCell ref="C35:E35"/>
    <mergeCell ref="C36:E36"/>
    <mergeCell ref="C37:E37"/>
    <mergeCell ref="C38:E38"/>
    <mergeCell ref="C39:E39"/>
    <mergeCell ref="F57:G57"/>
    <mergeCell ref="F58:G58"/>
    <mergeCell ref="F59:G59"/>
    <mergeCell ref="J51:K51"/>
    <mergeCell ref="J52:K52"/>
    <mergeCell ref="J53:K53"/>
    <mergeCell ref="C48:G48"/>
    <mergeCell ref="J48:K48"/>
    <mergeCell ref="J49:K49"/>
    <mergeCell ref="J50:K50"/>
    <mergeCell ref="C49:G49"/>
    <mergeCell ref="C50:G50"/>
    <mergeCell ref="J45:K45"/>
    <mergeCell ref="J68:K68"/>
    <mergeCell ref="J69:K69"/>
    <mergeCell ref="C68:G68"/>
    <mergeCell ref="C69:G69"/>
    <mergeCell ref="C12:G12"/>
    <mergeCell ref="J12:K12"/>
    <mergeCell ref="E67:F67"/>
    <mergeCell ref="F66:G66"/>
    <mergeCell ref="C51:G51"/>
    <mergeCell ref="C52:G52"/>
    <mergeCell ref="C53:G53"/>
    <mergeCell ref="F54:G54"/>
    <mergeCell ref="F55:G55"/>
    <mergeCell ref="F56:G56"/>
    <mergeCell ref="C41:G41"/>
    <mergeCell ref="C42:G42"/>
    <mergeCell ref="C43:G43"/>
    <mergeCell ref="C44:G44"/>
    <mergeCell ref="F45:G45"/>
    <mergeCell ref="F46:G46"/>
    <mergeCell ref="C46:E46"/>
  </mergeCells>
  <phoneticPr fontId="3" type="noConversion"/>
  <pageMargins left="0.7" right="0.7" top="0.75" bottom="0.75" header="0.3" footer="0.3"/>
  <ignoredErrors>
    <ignoredError sqref="I33:I67 C54:E66 L30:L69 J68:K69 I68:I69 H68:H69 C68:G6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2B561-2906-CB4E-A2EF-ADD9F706F644}">
  <dimension ref="A1:S26"/>
  <sheetViews>
    <sheetView workbookViewId="0">
      <selection activeCell="D7" sqref="D7"/>
    </sheetView>
  </sheetViews>
  <sheetFormatPr baseColWidth="10" defaultColWidth="11" defaultRowHeight="16" x14ac:dyDescent="0.2"/>
  <cols>
    <col min="13" max="13" width="12.5" bestFit="1" customWidth="1"/>
    <col min="14" max="14" width="41.33203125" customWidth="1"/>
  </cols>
  <sheetData>
    <row r="1" spans="1:19" s="62" customFormat="1" ht="79" x14ac:dyDescent="0.2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2" t="s">
        <v>8</v>
      </c>
      <c r="J1" s="61" t="s">
        <v>9</v>
      </c>
      <c r="K1" s="61" t="s">
        <v>10</v>
      </c>
      <c r="L1" s="62" t="s">
        <v>11</v>
      </c>
      <c r="M1" s="62" t="s">
        <v>206</v>
      </c>
      <c r="N1" s="62" t="s">
        <v>12</v>
      </c>
    </row>
    <row r="2" spans="1:19" x14ac:dyDescent="0.2">
      <c r="A2" t="s">
        <v>207</v>
      </c>
      <c r="D2" s="55"/>
    </row>
    <row r="3" spans="1:19" ht="17" x14ac:dyDescent="0.2">
      <c r="A3" t="s">
        <v>208</v>
      </c>
      <c r="B3" s="130" t="s">
        <v>175</v>
      </c>
      <c r="D3" s="55" t="s">
        <v>209</v>
      </c>
      <c r="E3" t="s">
        <v>21</v>
      </c>
      <c r="F3" t="s">
        <v>22</v>
      </c>
      <c r="G3" s="3" t="s">
        <v>49</v>
      </c>
      <c r="I3" t="str">
        <f t="shared" ref="I3:I11" si="0">J3</f>
        <v>IB</v>
      </c>
      <c r="J3" t="s">
        <v>210</v>
      </c>
      <c r="K3" s="3" t="s">
        <v>154</v>
      </c>
      <c r="L3" s="3" t="s">
        <v>211</v>
      </c>
      <c r="M3" s="3" t="s">
        <v>50</v>
      </c>
      <c r="N3" t="s">
        <v>212</v>
      </c>
    </row>
    <row r="4" spans="1:19" ht="17" x14ac:dyDescent="0.2">
      <c r="A4" t="s">
        <v>213</v>
      </c>
      <c r="B4" s="130" t="s">
        <v>175</v>
      </c>
      <c r="D4" s="55" t="s">
        <v>209</v>
      </c>
      <c r="E4" t="s">
        <v>21</v>
      </c>
      <c r="F4" t="s">
        <v>22</v>
      </c>
      <c r="G4" s="3" t="s">
        <v>50</v>
      </c>
      <c r="I4" t="str">
        <f t="shared" si="0"/>
        <v>IB</v>
      </c>
      <c r="J4" t="s">
        <v>210</v>
      </c>
      <c r="K4" s="3" t="s">
        <v>154</v>
      </c>
      <c r="L4" s="3" t="s">
        <v>211</v>
      </c>
      <c r="M4" s="3" t="s">
        <v>91</v>
      </c>
      <c r="N4" t="s">
        <v>214</v>
      </c>
    </row>
    <row r="5" spans="1:19" ht="17" x14ac:dyDescent="0.2">
      <c r="A5" t="s">
        <v>215</v>
      </c>
      <c r="B5" s="130" t="s">
        <v>175</v>
      </c>
      <c r="D5" s="55" t="s">
        <v>209</v>
      </c>
      <c r="E5" t="s">
        <v>21</v>
      </c>
      <c r="F5" t="s">
        <v>22</v>
      </c>
      <c r="G5" s="3" t="s">
        <v>91</v>
      </c>
      <c r="I5" t="str">
        <f t="shared" si="0"/>
        <v>IB</v>
      </c>
      <c r="J5" t="s">
        <v>210</v>
      </c>
      <c r="K5" s="3" t="s">
        <v>154</v>
      </c>
      <c r="L5" s="3" t="s">
        <v>211</v>
      </c>
      <c r="M5" s="3" t="s">
        <v>95</v>
      </c>
      <c r="N5" t="s">
        <v>216</v>
      </c>
    </row>
    <row r="6" spans="1:19" ht="17" x14ac:dyDescent="0.2">
      <c r="A6" t="s">
        <v>217</v>
      </c>
      <c r="B6" s="130" t="s">
        <v>187</v>
      </c>
      <c r="D6" s="55" t="s">
        <v>209</v>
      </c>
      <c r="E6" t="s">
        <v>21</v>
      </c>
      <c r="F6" t="s">
        <v>22</v>
      </c>
      <c r="G6" s="3" t="s">
        <v>44</v>
      </c>
      <c r="I6" t="str">
        <f t="shared" si="0"/>
        <v>RB</v>
      </c>
      <c r="J6" t="s">
        <v>218</v>
      </c>
      <c r="K6" s="3" t="s">
        <v>156</v>
      </c>
      <c r="L6" s="3" t="s">
        <v>219</v>
      </c>
      <c r="M6" s="3" t="s">
        <v>102</v>
      </c>
      <c r="N6" t="s">
        <v>220</v>
      </c>
    </row>
    <row r="7" spans="1:19" ht="17" x14ac:dyDescent="0.2">
      <c r="A7" t="s">
        <v>221</v>
      </c>
      <c r="B7" s="130" t="s">
        <v>187</v>
      </c>
      <c r="D7" s="55" t="s">
        <v>209</v>
      </c>
      <c r="E7" t="s">
        <v>21</v>
      </c>
      <c r="F7" t="s">
        <v>22</v>
      </c>
      <c r="G7" s="3" t="s">
        <v>44</v>
      </c>
      <c r="I7" t="str">
        <f t="shared" si="0"/>
        <v>RB</v>
      </c>
      <c r="J7" t="s">
        <v>218</v>
      </c>
      <c r="K7" s="3" t="s">
        <v>158</v>
      </c>
      <c r="L7" s="3" t="s">
        <v>219</v>
      </c>
      <c r="M7" s="3" t="s">
        <v>106</v>
      </c>
      <c r="N7" t="s">
        <v>222</v>
      </c>
    </row>
    <row r="8" spans="1:19" ht="17" x14ac:dyDescent="0.2">
      <c r="A8" t="s">
        <v>223</v>
      </c>
      <c r="B8" s="130" t="s">
        <v>187</v>
      </c>
      <c r="D8" s="55" t="s">
        <v>209</v>
      </c>
      <c r="E8" t="s">
        <v>21</v>
      </c>
      <c r="F8" t="s">
        <v>22</v>
      </c>
      <c r="G8" s="3" t="s">
        <v>44</v>
      </c>
      <c r="I8" t="str">
        <f t="shared" si="0"/>
        <v>RB</v>
      </c>
      <c r="J8" t="s">
        <v>218</v>
      </c>
      <c r="K8" s="3" t="s">
        <v>160</v>
      </c>
      <c r="L8" s="3" t="s">
        <v>219</v>
      </c>
      <c r="M8" s="3" t="s">
        <v>112</v>
      </c>
      <c r="N8" t="s">
        <v>224</v>
      </c>
    </row>
    <row r="9" spans="1:19" ht="17" x14ac:dyDescent="0.2">
      <c r="A9" t="s">
        <v>225</v>
      </c>
      <c r="B9" s="130" t="s">
        <v>187</v>
      </c>
      <c r="D9" s="55" t="s">
        <v>209</v>
      </c>
      <c r="E9" t="s">
        <v>21</v>
      </c>
      <c r="F9" t="s">
        <v>22</v>
      </c>
      <c r="G9" s="3" t="s">
        <v>44</v>
      </c>
      <c r="I9" t="str">
        <f t="shared" si="0"/>
        <v>RB</v>
      </c>
      <c r="J9" t="s">
        <v>218</v>
      </c>
      <c r="K9" s="3" t="s">
        <v>162</v>
      </c>
      <c r="L9" s="3" t="s">
        <v>219</v>
      </c>
      <c r="M9" s="3" t="s">
        <v>118</v>
      </c>
      <c r="N9" t="s">
        <v>226</v>
      </c>
    </row>
    <row r="10" spans="1:19" ht="17" x14ac:dyDescent="0.2">
      <c r="A10" t="s">
        <v>227</v>
      </c>
      <c r="B10" s="130" t="s">
        <v>175</v>
      </c>
      <c r="D10" s="55" t="s">
        <v>209</v>
      </c>
      <c r="E10" t="s">
        <v>21</v>
      </c>
      <c r="F10" t="s">
        <v>22</v>
      </c>
      <c r="G10" s="3" t="s">
        <v>102</v>
      </c>
      <c r="I10" t="str">
        <f t="shared" si="0"/>
        <v>IB</v>
      </c>
      <c r="J10" t="s">
        <v>210</v>
      </c>
      <c r="K10" s="3" t="s">
        <v>154</v>
      </c>
      <c r="L10" s="3" t="s">
        <v>211</v>
      </c>
      <c r="M10" s="3" t="s">
        <v>228</v>
      </c>
      <c r="N10" t="s">
        <v>229</v>
      </c>
    </row>
    <row r="11" spans="1:19" ht="17" x14ac:dyDescent="0.2">
      <c r="A11" t="s">
        <v>230</v>
      </c>
      <c r="B11" s="130" t="s">
        <v>175</v>
      </c>
      <c r="D11" s="55" t="s">
        <v>209</v>
      </c>
      <c r="E11" t="s">
        <v>21</v>
      </c>
      <c r="F11" t="s">
        <v>22</v>
      </c>
      <c r="G11" s="3" t="s">
        <v>106</v>
      </c>
      <c r="I11" t="str">
        <f t="shared" si="0"/>
        <v>IB</v>
      </c>
      <c r="J11" t="s">
        <v>210</v>
      </c>
      <c r="K11" s="3" t="s">
        <v>154</v>
      </c>
      <c r="L11" s="3" t="s">
        <v>211</v>
      </c>
      <c r="M11" s="3" t="s">
        <v>231</v>
      </c>
      <c r="N11" t="s">
        <v>232</v>
      </c>
    </row>
    <row r="12" spans="1:19" ht="17" x14ac:dyDescent="0.2">
      <c r="A12" t="s">
        <v>233</v>
      </c>
      <c r="B12" s="130"/>
      <c r="C12" s="29" t="s">
        <v>36</v>
      </c>
      <c r="D12" s="55"/>
      <c r="G12" s="3"/>
      <c r="K12" s="3"/>
      <c r="L12" s="3"/>
      <c r="M12" s="3"/>
      <c r="N12" s="37" t="s">
        <v>234</v>
      </c>
    </row>
    <row r="13" spans="1:19" ht="17" x14ac:dyDescent="0.2">
      <c r="A13" t="s">
        <v>235</v>
      </c>
      <c r="B13" s="130" t="s">
        <v>187</v>
      </c>
      <c r="C13" s="29"/>
      <c r="D13" s="55" t="s">
        <v>209</v>
      </c>
      <c r="E13" t="s">
        <v>21</v>
      </c>
      <c r="F13" t="s">
        <v>22</v>
      </c>
      <c r="G13" s="3" t="s">
        <v>44</v>
      </c>
      <c r="I13" t="str">
        <f t="shared" ref="I13:I18" si="1">J13</f>
        <v>RB</v>
      </c>
      <c r="J13" t="s">
        <v>218</v>
      </c>
      <c r="K13" s="3" t="s">
        <v>156</v>
      </c>
      <c r="L13" s="3" t="s">
        <v>236</v>
      </c>
      <c r="M13" s="3" t="s">
        <v>87</v>
      </c>
      <c r="N13" t="s">
        <v>237</v>
      </c>
    </row>
    <row r="14" spans="1:19" s="34" customFormat="1" ht="17" x14ac:dyDescent="0.2">
      <c r="A14" t="s">
        <v>238</v>
      </c>
      <c r="B14" s="130" t="s">
        <v>187</v>
      </c>
      <c r="C14"/>
      <c r="D14" s="55" t="s">
        <v>209</v>
      </c>
      <c r="E14" t="s">
        <v>21</v>
      </c>
      <c r="F14" t="s">
        <v>22</v>
      </c>
      <c r="G14" s="3" t="s">
        <v>44</v>
      </c>
      <c r="H14"/>
      <c r="I14" t="str">
        <f t="shared" si="1"/>
        <v>RB</v>
      </c>
      <c r="J14" t="s">
        <v>218</v>
      </c>
      <c r="K14" s="3" t="s">
        <v>162</v>
      </c>
      <c r="L14" s="3" t="s">
        <v>185</v>
      </c>
      <c r="M14" s="3" t="s">
        <v>239</v>
      </c>
      <c r="N14" t="s">
        <v>240</v>
      </c>
      <c r="P14"/>
      <c r="Q14"/>
      <c r="R14"/>
      <c r="S14"/>
    </row>
    <row r="15" spans="1:19" s="34" customFormat="1" ht="17" x14ac:dyDescent="0.2">
      <c r="A15" t="s">
        <v>241</v>
      </c>
      <c r="B15" s="130" t="s">
        <v>187</v>
      </c>
      <c r="C15"/>
      <c r="D15" s="55" t="s">
        <v>209</v>
      </c>
      <c r="E15" t="s">
        <v>21</v>
      </c>
      <c r="F15" t="s">
        <v>22</v>
      </c>
      <c r="G15" s="3" t="s">
        <v>44</v>
      </c>
      <c r="H15"/>
      <c r="I15" t="str">
        <f t="shared" si="1"/>
        <v>RB</v>
      </c>
      <c r="J15" t="s">
        <v>218</v>
      </c>
      <c r="K15" s="3" t="s">
        <v>160</v>
      </c>
      <c r="L15" s="3" t="s">
        <v>185</v>
      </c>
      <c r="M15" s="3" t="s">
        <v>242</v>
      </c>
      <c r="N15" t="s">
        <v>243</v>
      </c>
      <c r="P15"/>
      <c r="Q15"/>
      <c r="R15"/>
      <c r="S15"/>
    </row>
    <row r="16" spans="1:19" s="34" customFormat="1" ht="17" x14ac:dyDescent="0.2">
      <c r="A16" t="s">
        <v>244</v>
      </c>
      <c r="B16" s="130" t="s">
        <v>187</v>
      </c>
      <c r="C16"/>
      <c r="D16" s="55" t="s">
        <v>209</v>
      </c>
      <c r="E16" t="s">
        <v>21</v>
      </c>
      <c r="F16" t="s">
        <v>22</v>
      </c>
      <c r="G16" s="3" t="s">
        <v>44</v>
      </c>
      <c r="H16"/>
      <c r="I16" t="str">
        <f t="shared" si="1"/>
        <v>RB</v>
      </c>
      <c r="J16" t="s">
        <v>218</v>
      </c>
      <c r="K16" s="3" t="s">
        <v>156</v>
      </c>
      <c r="L16" s="3" t="s">
        <v>185</v>
      </c>
      <c r="M16" s="3" t="s">
        <v>245</v>
      </c>
      <c r="N16" t="s">
        <v>246</v>
      </c>
      <c r="P16"/>
      <c r="Q16"/>
      <c r="R16"/>
      <c r="S16"/>
    </row>
    <row r="17" spans="1:19" s="34" customFormat="1" ht="17" x14ac:dyDescent="0.2">
      <c r="A17" t="s">
        <v>247</v>
      </c>
      <c r="B17" s="130" t="s">
        <v>187</v>
      </c>
      <c r="C17"/>
      <c r="D17" s="55" t="s">
        <v>209</v>
      </c>
      <c r="E17" t="s">
        <v>21</v>
      </c>
      <c r="F17" t="s">
        <v>22</v>
      </c>
      <c r="G17" s="3" t="s">
        <v>44</v>
      </c>
      <c r="H17"/>
      <c r="I17" t="str">
        <f t="shared" si="1"/>
        <v>RB</v>
      </c>
      <c r="J17" t="s">
        <v>218</v>
      </c>
      <c r="K17" s="3" t="s">
        <v>154</v>
      </c>
      <c r="L17" s="3" t="s">
        <v>211</v>
      </c>
      <c r="M17" s="3" t="s">
        <v>248</v>
      </c>
      <c r="N17" t="s">
        <v>249</v>
      </c>
      <c r="P17"/>
      <c r="Q17"/>
      <c r="R17"/>
      <c r="S17"/>
    </row>
    <row r="18" spans="1:19" s="34" customFormat="1" ht="17" x14ac:dyDescent="0.2">
      <c r="A18" t="s">
        <v>250</v>
      </c>
      <c r="B18" s="130" t="s">
        <v>187</v>
      </c>
      <c r="C18"/>
      <c r="D18" s="55" t="s">
        <v>209</v>
      </c>
      <c r="E18" t="s">
        <v>21</v>
      </c>
      <c r="F18" t="s">
        <v>22</v>
      </c>
      <c r="G18" s="3" t="s">
        <v>44</v>
      </c>
      <c r="H18"/>
      <c r="I18" t="str">
        <f t="shared" si="1"/>
        <v>RB</v>
      </c>
      <c r="J18" t="s">
        <v>218</v>
      </c>
      <c r="K18" s="3" t="s">
        <v>158</v>
      </c>
      <c r="L18" s="3" t="s">
        <v>211</v>
      </c>
      <c r="M18" s="3" t="s">
        <v>251</v>
      </c>
      <c r="N18" t="s">
        <v>249</v>
      </c>
      <c r="P18"/>
      <c r="Q18"/>
      <c r="R18"/>
      <c r="S18"/>
    </row>
    <row r="19" spans="1:19" ht="17" x14ac:dyDescent="0.2">
      <c r="A19" t="s">
        <v>252</v>
      </c>
      <c r="B19" s="130" t="s">
        <v>175</v>
      </c>
      <c r="D19" s="55" t="s">
        <v>209</v>
      </c>
      <c r="E19" t="s">
        <v>21</v>
      </c>
      <c r="F19" t="s">
        <v>22</v>
      </c>
      <c r="G19" s="3"/>
      <c r="I19" t="s">
        <v>89</v>
      </c>
      <c r="J19" t="s">
        <v>210</v>
      </c>
      <c r="K19" s="3" t="s">
        <v>158</v>
      </c>
      <c r="L19" s="3" t="s">
        <v>253</v>
      </c>
      <c r="M19" s="3" t="s">
        <v>254</v>
      </c>
      <c r="N19" t="s">
        <v>249</v>
      </c>
    </row>
    <row r="20" spans="1:19" ht="34" x14ac:dyDescent="0.2">
      <c r="A20" t="s">
        <v>255</v>
      </c>
      <c r="C20" s="29" t="s">
        <v>36</v>
      </c>
      <c r="M20" s="3"/>
      <c r="N20" s="37" t="s">
        <v>256</v>
      </c>
    </row>
    <row r="21" spans="1:19" ht="17" x14ac:dyDescent="0.2">
      <c r="A21" t="s">
        <v>257</v>
      </c>
      <c r="B21" s="130" t="s">
        <v>175</v>
      </c>
      <c r="D21" s="55" t="s">
        <v>209</v>
      </c>
      <c r="E21" t="s">
        <v>21</v>
      </c>
      <c r="F21" t="s">
        <v>22</v>
      </c>
      <c r="G21" s="3"/>
      <c r="I21" t="s">
        <v>89</v>
      </c>
      <c r="J21" t="s">
        <v>210</v>
      </c>
      <c r="K21" s="3" t="s">
        <v>158</v>
      </c>
      <c r="L21" s="3" t="s">
        <v>258</v>
      </c>
      <c r="M21" s="3" t="s">
        <v>259</v>
      </c>
      <c r="N21" t="s">
        <v>260</v>
      </c>
    </row>
    <row r="22" spans="1:19" ht="34" x14ac:dyDescent="0.2">
      <c r="A22" t="s">
        <v>261</v>
      </c>
      <c r="C22" s="29" t="s">
        <v>36</v>
      </c>
      <c r="M22" s="3"/>
      <c r="N22" s="37" t="s">
        <v>262</v>
      </c>
    </row>
    <row r="23" spans="1:19" ht="17" x14ac:dyDescent="0.2">
      <c r="A23" t="s">
        <v>263</v>
      </c>
      <c r="B23" s="130" t="s">
        <v>175</v>
      </c>
      <c r="D23" s="55" t="s">
        <v>209</v>
      </c>
      <c r="E23" t="s">
        <v>21</v>
      </c>
      <c r="F23" t="s">
        <v>22</v>
      </c>
      <c r="G23" s="3"/>
      <c r="I23" t="s">
        <v>89</v>
      </c>
      <c r="J23" t="s">
        <v>210</v>
      </c>
      <c r="K23" s="3" t="s">
        <v>158</v>
      </c>
      <c r="L23" s="3" t="s">
        <v>264</v>
      </c>
      <c r="M23" s="3" t="s">
        <v>265</v>
      </c>
      <c r="N23" t="s">
        <v>266</v>
      </c>
    </row>
    <row r="24" spans="1:19" ht="17" x14ac:dyDescent="0.2">
      <c r="A24" t="s">
        <v>267</v>
      </c>
      <c r="B24" s="130" t="s">
        <v>187</v>
      </c>
      <c r="D24" s="55" t="s">
        <v>209</v>
      </c>
      <c r="E24" t="s">
        <v>21</v>
      </c>
      <c r="F24" t="s">
        <v>22</v>
      </c>
      <c r="G24" s="3" t="s">
        <v>44</v>
      </c>
      <c r="I24" t="str">
        <f>J24</f>
        <v>RB</v>
      </c>
      <c r="J24" t="s">
        <v>218</v>
      </c>
      <c r="K24" s="3" t="s">
        <v>167</v>
      </c>
      <c r="L24" s="3" t="s">
        <v>268</v>
      </c>
      <c r="M24" s="3" t="s">
        <v>269</v>
      </c>
      <c r="N24" t="s">
        <v>270</v>
      </c>
    </row>
    <row r="25" spans="1:19" ht="17" x14ac:dyDescent="0.2">
      <c r="A25" t="s">
        <v>271</v>
      </c>
      <c r="B25" s="130" t="s">
        <v>187</v>
      </c>
      <c r="D25" s="55" t="s">
        <v>209</v>
      </c>
      <c r="E25" t="s">
        <v>21</v>
      </c>
      <c r="F25" t="s">
        <v>22</v>
      </c>
      <c r="G25" s="3" t="s">
        <v>44</v>
      </c>
      <c r="I25" t="str">
        <f>J25</f>
        <v>RB</v>
      </c>
      <c r="J25" t="s">
        <v>218</v>
      </c>
      <c r="K25" s="3" t="s">
        <v>156</v>
      </c>
      <c r="L25" s="3" t="s">
        <v>268</v>
      </c>
      <c r="M25" s="3" t="s">
        <v>272</v>
      </c>
      <c r="N25" t="s">
        <v>273</v>
      </c>
    </row>
    <row r="26" spans="1:19" ht="17" x14ac:dyDescent="0.2">
      <c r="A26" t="s">
        <v>274</v>
      </c>
      <c r="B26" s="130" t="s">
        <v>187</v>
      </c>
      <c r="D26" s="55" t="s">
        <v>209</v>
      </c>
      <c r="E26" t="s">
        <v>21</v>
      </c>
      <c r="F26" t="s">
        <v>22</v>
      </c>
      <c r="G26" s="3" t="s">
        <v>44</v>
      </c>
      <c r="I26" t="str">
        <f>J26</f>
        <v>RB</v>
      </c>
      <c r="J26" t="s">
        <v>218</v>
      </c>
      <c r="K26" s="3" t="s">
        <v>160</v>
      </c>
      <c r="L26" s="3" t="s">
        <v>268</v>
      </c>
      <c r="M26" s="3" t="s">
        <v>275</v>
      </c>
      <c r="N26" t="s">
        <v>276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A0113-BB82-6D47-8920-7D8DD6D054FB}">
  <dimension ref="A1:R56"/>
  <sheetViews>
    <sheetView zoomScale="120" zoomScaleNormal="120" workbookViewId="0">
      <pane ySplit="1" topLeftCell="A14" activePane="bottomLeft" state="frozen"/>
      <selection pane="bottomLeft" activeCell="I14" sqref="I14"/>
    </sheetView>
  </sheetViews>
  <sheetFormatPr baseColWidth="10" defaultColWidth="11" defaultRowHeight="16" x14ac:dyDescent="0.2"/>
  <cols>
    <col min="1" max="1" width="30.1640625" customWidth="1"/>
    <col min="2" max="2" width="13.5" bestFit="1" customWidth="1"/>
    <col min="3" max="3" width="16" bestFit="1" customWidth="1"/>
    <col min="4" max="4" width="8.6640625" customWidth="1"/>
    <col min="10" max="10" width="14" bestFit="1" customWidth="1"/>
    <col min="11" max="11" width="12.1640625" bestFit="1" customWidth="1"/>
    <col min="12" max="12" width="12.33203125" customWidth="1"/>
    <col min="13" max="13" width="57.1640625" bestFit="1" customWidth="1"/>
    <col min="14" max="14" width="7.83203125" hidden="1" customWidth="1"/>
    <col min="15" max="18" width="9.33203125" hidden="1" customWidth="1"/>
  </cols>
  <sheetData>
    <row r="1" spans="1:18" s="62" customFormat="1" ht="79" x14ac:dyDescent="0.2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2" t="s">
        <v>8</v>
      </c>
      <c r="J1" s="61" t="s">
        <v>9</v>
      </c>
      <c r="K1" s="61" t="s">
        <v>10</v>
      </c>
      <c r="L1" s="62" t="s">
        <v>11</v>
      </c>
      <c r="M1" s="62" t="s">
        <v>12</v>
      </c>
      <c r="N1" s="62" t="s">
        <v>13</v>
      </c>
      <c r="O1" s="62" t="s">
        <v>14</v>
      </c>
      <c r="P1" s="62" t="s">
        <v>15</v>
      </c>
      <c r="Q1" s="62" t="s">
        <v>16</v>
      </c>
      <c r="R1" s="62" t="s">
        <v>17</v>
      </c>
    </row>
    <row r="2" spans="1:18" x14ac:dyDescent="0.2">
      <c r="A2" t="s">
        <v>277</v>
      </c>
      <c r="D2" s="55"/>
    </row>
    <row r="3" spans="1:18" ht="17" x14ac:dyDescent="0.2">
      <c r="A3" t="s">
        <v>278</v>
      </c>
      <c r="B3" s="130" t="s">
        <v>187</v>
      </c>
      <c r="D3" s="55" t="s">
        <v>279</v>
      </c>
      <c r="E3" t="s">
        <v>21</v>
      </c>
      <c r="F3" t="s">
        <v>22</v>
      </c>
      <c r="G3" t="s">
        <v>44</v>
      </c>
      <c r="I3" t="str">
        <f>J3</f>
        <v>RM</v>
      </c>
      <c r="J3" t="s">
        <v>280</v>
      </c>
      <c r="K3" s="3" t="s">
        <v>55</v>
      </c>
      <c r="L3" s="3" t="s">
        <v>281</v>
      </c>
      <c r="O3" s="3"/>
      <c r="P3" s="3"/>
      <c r="Q3" s="3"/>
      <c r="R3" s="3"/>
    </row>
    <row r="4" spans="1:18" ht="17" x14ac:dyDescent="0.2">
      <c r="A4" t="s">
        <v>282</v>
      </c>
      <c r="B4" s="130" t="s">
        <v>187</v>
      </c>
      <c r="D4" s="55" t="s">
        <v>279</v>
      </c>
      <c r="E4" t="s">
        <v>21</v>
      </c>
      <c r="F4" t="s">
        <v>22</v>
      </c>
      <c r="G4" t="s">
        <v>44</v>
      </c>
      <c r="I4" t="str">
        <f>J4</f>
        <v>RM</v>
      </c>
      <c r="J4" t="s">
        <v>280</v>
      </c>
      <c r="K4" s="3" t="s">
        <v>154</v>
      </c>
      <c r="L4" s="3" t="s">
        <v>281</v>
      </c>
      <c r="O4" s="3"/>
      <c r="P4" s="3"/>
      <c r="Q4" s="3"/>
      <c r="R4" s="3"/>
    </row>
    <row r="5" spans="1:18" ht="17" x14ac:dyDescent="0.2">
      <c r="A5" t="s">
        <v>283</v>
      </c>
      <c r="B5" s="130" t="s">
        <v>187</v>
      </c>
      <c r="D5" s="55" t="s">
        <v>279</v>
      </c>
      <c r="E5" t="s">
        <v>21</v>
      </c>
      <c r="F5" t="s">
        <v>22</v>
      </c>
      <c r="G5" t="s">
        <v>44</v>
      </c>
      <c r="I5" t="str">
        <f>J5</f>
        <v>RM</v>
      </c>
      <c r="J5" t="s">
        <v>280</v>
      </c>
      <c r="K5" s="3" t="s">
        <v>167</v>
      </c>
      <c r="L5" s="3" t="s">
        <v>281</v>
      </c>
      <c r="O5" s="3"/>
      <c r="P5" s="3"/>
      <c r="Q5" s="3"/>
      <c r="R5" s="3"/>
    </row>
    <row r="6" spans="1:18" ht="17" x14ac:dyDescent="0.2">
      <c r="A6" t="s">
        <v>284</v>
      </c>
      <c r="B6" s="130" t="s">
        <v>187</v>
      </c>
      <c r="D6" s="55" t="s">
        <v>279</v>
      </c>
      <c r="E6" t="s">
        <v>21</v>
      </c>
      <c r="F6" t="s">
        <v>22</v>
      </c>
      <c r="G6" t="s">
        <v>44</v>
      </c>
      <c r="I6" t="str">
        <f>J6</f>
        <v>RM</v>
      </c>
      <c r="J6" t="s">
        <v>280</v>
      </c>
      <c r="K6" s="3" t="s">
        <v>178</v>
      </c>
      <c r="L6" s="3" t="s">
        <v>281</v>
      </c>
      <c r="O6" s="3"/>
      <c r="P6" s="3"/>
      <c r="Q6" s="3"/>
      <c r="R6" s="3"/>
    </row>
    <row r="7" spans="1:18" s="34" customFormat="1" ht="17" x14ac:dyDescent="0.2">
      <c r="A7" s="34" t="s">
        <v>285</v>
      </c>
      <c r="B7" s="131" t="s">
        <v>286</v>
      </c>
      <c r="C7" s="34" t="s">
        <v>287</v>
      </c>
      <c r="D7" s="132" t="s">
        <v>279</v>
      </c>
      <c r="E7" s="34" t="s">
        <v>21</v>
      </c>
      <c r="F7" s="34" t="s">
        <v>22</v>
      </c>
      <c r="G7" s="34" t="s">
        <v>44</v>
      </c>
      <c r="I7" s="34" t="s">
        <v>280</v>
      </c>
      <c r="J7" s="34" t="s">
        <v>280</v>
      </c>
      <c r="K7" s="133" t="s">
        <v>55</v>
      </c>
      <c r="L7" s="133" t="s">
        <v>281</v>
      </c>
      <c r="O7" s="3"/>
      <c r="P7" s="3"/>
      <c r="Q7" s="3"/>
      <c r="R7" s="3"/>
    </row>
    <row r="8" spans="1:18" x14ac:dyDescent="0.2">
      <c r="B8" s="130"/>
      <c r="D8" s="55"/>
      <c r="K8" s="3"/>
      <c r="L8" s="3"/>
      <c r="O8" s="3"/>
      <c r="P8" s="3"/>
      <c r="Q8" s="3"/>
      <c r="R8" s="3"/>
    </row>
    <row r="9" spans="1:18" x14ac:dyDescent="0.2">
      <c r="A9" t="s">
        <v>288</v>
      </c>
      <c r="D9" s="55"/>
      <c r="O9" s="29"/>
      <c r="P9" s="29"/>
      <c r="Q9" s="29"/>
      <c r="R9" s="29"/>
    </row>
    <row r="10" spans="1:18" s="105" customFormat="1" ht="17" x14ac:dyDescent="0.2">
      <c r="A10" s="105" t="s">
        <v>289</v>
      </c>
      <c r="B10" s="172" t="s">
        <v>187</v>
      </c>
      <c r="D10" s="173" t="s">
        <v>279</v>
      </c>
      <c r="E10" s="105" t="s">
        <v>21</v>
      </c>
      <c r="F10" s="105" t="s">
        <v>22</v>
      </c>
      <c r="G10" s="105" t="s">
        <v>44</v>
      </c>
      <c r="I10" s="105" t="str">
        <f t="shared" ref="I10:I17" si="0">J10</f>
        <v>R</v>
      </c>
      <c r="J10" s="105" t="s">
        <v>79</v>
      </c>
      <c r="K10" s="174" t="s">
        <v>156</v>
      </c>
      <c r="L10" s="174" t="s">
        <v>281</v>
      </c>
      <c r="O10" s="175"/>
      <c r="P10" s="175"/>
      <c r="Q10" s="175"/>
      <c r="R10" s="175"/>
    </row>
    <row r="11" spans="1:18" s="105" customFormat="1" ht="17" x14ac:dyDescent="0.2">
      <c r="A11" s="105" t="s">
        <v>290</v>
      </c>
      <c r="B11" s="172" t="s">
        <v>187</v>
      </c>
      <c r="D11" s="173" t="s">
        <v>279</v>
      </c>
      <c r="E11" s="105" t="s">
        <v>21</v>
      </c>
      <c r="F11" s="105" t="s">
        <v>22</v>
      </c>
      <c r="G11" s="105" t="s">
        <v>44</v>
      </c>
      <c r="I11" s="105" t="str">
        <f t="shared" si="0"/>
        <v>R</v>
      </c>
      <c r="J11" s="105" t="s">
        <v>79</v>
      </c>
      <c r="K11" s="174" t="s">
        <v>158</v>
      </c>
      <c r="L11" s="174" t="s">
        <v>281</v>
      </c>
      <c r="O11" s="175"/>
      <c r="P11" s="175"/>
      <c r="Q11" s="175"/>
      <c r="R11" s="175"/>
    </row>
    <row r="12" spans="1:18" s="34" customFormat="1" ht="17" x14ac:dyDescent="0.2">
      <c r="A12" s="34" t="s">
        <v>291</v>
      </c>
      <c r="B12" s="131" t="s">
        <v>286</v>
      </c>
      <c r="C12" s="34" t="s">
        <v>292</v>
      </c>
      <c r="D12" s="132" t="s">
        <v>279</v>
      </c>
      <c r="E12" s="34" t="s">
        <v>21</v>
      </c>
      <c r="F12" s="34" t="s">
        <v>22</v>
      </c>
      <c r="G12" s="34" t="s">
        <v>44</v>
      </c>
      <c r="I12" s="34" t="str">
        <f t="shared" si="0"/>
        <v>R</v>
      </c>
      <c r="J12" s="34" t="s">
        <v>79</v>
      </c>
      <c r="K12" s="133" t="s">
        <v>156</v>
      </c>
      <c r="L12" s="133" t="s">
        <v>281</v>
      </c>
      <c r="O12" s="38"/>
      <c r="P12" s="38"/>
      <c r="Q12" s="38"/>
      <c r="R12" s="38"/>
    </row>
    <row r="13" spans="1:18" s="34" customFormat="1" ht="17" x14ac:dyDescent="0.2">
      <c r="A13" s="34" t="s">
        <v>293</v>
      </c>
      <c r="B13" s="131" t="s">
        <v>286</v>
      </c>
      <c r="C13" s="34" t="s">
        <v>292</v>
      </c>
      <c r="D13" s="132" t="s">
        <v>279</v>
      </c>
      <c r="E13" s="34" t="s">
        <v>21</v>
      </c>
      <c r="F13" s="34" t="s">
        <v>22</v>
      </c>
      <c r="G13" s="34" t="s">
        <v>44</v>
      </c>
      <c r="I13" s="34" t="str">
        <f t="shared" si="0"/>
        <v>R</v>
      </c>
      <c r="J13" s="34" t="s">
        <v>79</v>
      </c>
      <c r="K13" s="133" t="s">
        <v>158</v>
      </c>
      <c r="L13" s="133" t="s">
        <v>281</v>
      </c>
      <c r="O13" s="3"/>
      <c r="P13" s="3"/>
      <c r="Q13" s="3"/>
      <c r="R13" s="3"/>
    </row>
    <row r="14" spans="1:18" s="105" customFormat="1" ht="17" x14ac:dyDescent="0.2">
      <c r="A14" s="105" t="s">
        <v>294</v>
      </c>
      <c r="B14" s="172" t="s">
        <v>187</v>
      </c>
      <c r="D14" s="173" t="s">
        <v>279</v>
      </c>
      <c r="E14" s="105" t="s">
        <v>21</v>
      </c>
      <c r="F14" s="105" t="s">
        <v>22</v>
      </c>
      <c r="G14" s="105" t="s">
        <v>44</v>
      </c>
      <c r="I14" s="105" t="str">
        <f t="shared" si="0"/>
        <v>R</v>
      </c>
      <c r="J14" s="105" t="s">
        <v>79</v>
      </c>
      <c r="K14" s="174" t="s">
        <v>160</v>
      </c>
      <c r="L14" s="174" t="s">
        <v>281</v>
      </c>
      <c r="O14" s="175"/>
      <c r="P14" s="175"/>
      <c r="Q14" s="175"/>
      <c r="R14" s="175"/>
    </row>
    <row r="15" spans="1:18" s="105" customFormat="1" ht="17" x14ac:dyDescent="0.2">
      <c r="A15" s="105" t="s">
        <v>295</v>
      </c>
      <c r="B15" s="172" t="s">
        <v>187</v>
      </c>
      <c r="D15" s="173" t="s">
        <v>279</v>
      </c>
      <c r="E15" s="105" t="s">
        <v>21</v>
      </c>
      <c r="F15" s="105" t="s">
        <v>22</v>
      </c>
      <c r="G15" s="105" t="s">
        <v>44</v>
      </c>
      <c r="I15" s="105" t="str">
        <f t="shared" si="0"/>
        <v>R</v>
      </c>
      <c r="J15" s="105" t="s">
        <v>79</v>
      </c>
      <c r="K15" s="174" t="s">
        <v>162</v>
      </c>
      <c r="L15" s="174" t="s">
        <v>281</v>
      </c>
      <c r="O15" s="175"/>
      <c r="P15" s="175"/>
      <c r="Q15" s="175"/>
      <c r="R15" s="175"/>
    </row>
    <row r="16" spans="1:18" s="34" customFormat="1" ht="17" x14ac:dyDescent="0.2">
      <c r="A16" s="34" t="s">
        <v>296</v>
      </c>
      <c r="B16" s="131" t="s">
        <v>286</v>
      </c>
      <c r="C16" s="34" t="s">
        <v>292</v>
      </c>
      <c r="D16" s="132" t="s">
        <v>279</v>
      </c>
      <c r="E16" s="34" t="s">
        <v>21</v>
      </c>
      <c r="F16" s="34" t="s">
        <v>22</v>
      </c>
      <c r="G16" s="34" t="s">
        <v>44</v>
      </c>
      <c r="I16" s="34" t="str">
        <f t="shared" si="0"/>
        <v>R</v>
      </c>
      <c r="J16" s="34" t="s">
        <v>79</v>
      </c>
      <c r="K16" s="133" t="s">
        <v>160</v>
      </c>
      <c r="L16" s="133" t="s">
        <v>281</v>
      </c>
      <c r="O16" s="3"/>
      <c r="P16" s="3"/>
      <c r="Q16" s="3"/>
      <c r="R16" s="3"/>
    </row>
    <row r="17" spans="1:18" s="34" customFormat="1" ht="17" x14ac:dyDescent="0.2">
      <c r="A17" s="34" t="s">
        <v>297</v>
      </c>
      <c r="B17" s="131" t="s">
        <v>286</v>
      </c>
      <c r="C17" s="34" t="s">
        <v>292</v>
      </c>
      <c r="D17" s="132" t="s">
        <v>279</v>
      </c>
      <c r="E17" s="34" t="s">
        <v>21</v>
      </c>
      <c r="F17" s="34" t="s">
        <v>22</v>
      </c>
      <c r="G17" s="34" t="s">
        <v>44</v>
      </c>
      <c r="I17" s="34" t="str">
        <f t="shared" si="0"/>
        <v>R</v>
      </c>
      <c r="J17" s="34" t="s">
        <v>79</v>
      </c>
      <c r="K17" s="133" t="s">
        <v>162</v>
      </c>
      <c r="L17" s="133" t="s">
        <v>281</v>
      </c>
      <c r="O17" s="3"/>
      <c r="P17" s="3"/>
      <c r="Q17" s="3"/>
      <c r="R17" s="3"/>
    </row>
    <row r="54" spans="15:18" x14ac:dyDescent="0.2">
      <c r="O54" s="29"/>
      <c r="P54" s="29"/>
      <c r="Q54" s="29"/>
      <c r="R54" s="29"/>
    </row>
    <row r="55" spans="15:18" x14ac:dyDescent="0.2">
      <c r="O55" s="29"/>
      <c r="P55" s="29"/>
      <c r="Q55" s="29"/>
      <c r="R55" s="29"/>
    </row>
    <row r="56" spans="15:18" x14ac:dyDescent="0.2">
      <c r="O56" s="29"/>
      <c r="P56" s="29"/>
      <c r="Q56" s="29"/>
      <c r="R56" s="2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69126-786B-0D41-B649-C2A632949495}">
  <dimension ref="A1:R17"/>
  <sheetViews>
    <sheetView workbookViewId="0">
      <selection activeCell="N14" sqref="N14"/>
    </sheetView>
  </sheetViews>
  <sheetFormatPr baseColWidth="10" defaultColWidth="11" defaultRowHeight="16" x14ac:dyDescent="0.2"/>
  <sheetData>
    <row r="1" spans="1:18" s="62" customFormat="1" ht="79" x14ac:dyDescent="0.2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2" t="s">
        <v>8</v>
      </c>
      <c r="J1" s="61" t="s">
        <v>9</v>
      </c>
      <c r="K1" s="61" t="s">
        <v>10</v>
      </c>
      <c r="L1" s="62" t="s">
        <v>11</v>
      </c>
      <c r="M1" s="62" t="s">
        <v>12</v>
      </c>
    </row>
    <row r="2" spans="1:18" x14ac:dyDescent="0.2">
      <c r="A2" t="s">
        <v>277</v>
      </c>
      <c r="D2" s="55"/>
    </row>
    <row r="3" spans="1:18" ht="17" x14ac:dyDescent="0.2">
      <c r="A3" t="s">
        <v>298</v>
      </c>
      <c r="B3" s="130" t="s">
        <v>299</v>
      </c>
      <c r="D3" s="55" t="s">
        <v>300</v>
      </c>
      <c r="E3" t="s">
        <v>21</v>
      </c>
      <c r="F3" t="s">
        <v>22</v>
      </c>
      <c r="G3" t="s">
        <v>44</v>
      </c>
      <c r="I3" t="str">
        <f t="shared" ref="I3:I11" si="0">J3</f>
        <v>A</v>
      </c>
      <c r="J3" t="s">
        <v>301</v>
      </c>
      <c r="K3" s="3" t="s">
        <v>167</v>
      </c>
      <c r="L3" s="3" t="s">
        <v>302</v>
      </c>
      <c r="M3" t="s">
        <v>303</v>
      </c>
      <c r="O3" s="3"/>
      <c r="P3" s="3"/>
      <c r="Q3" s="3"/>
      <c r="R3" s="3"/>
    </row>
    <row r="4" spans="1:18" ht="17" x14ac:dyDescent="0.2">
      <c r="A4" t="s">
        <v>304</v>
      </c>
      <c r="B4" s="130" t="s">
        <v>299</v>
      </c>
      <c r="D4" s="55" t="s">
        <v>300</v>
      </c>
      <c r="E4" t="s">
        <v>21</v>
      </c>
      <c r="F4" t="s">
        <v>22</v>
      </c>
      <c r="G4" t="s">
        <v>44</v>
      </c>
      <c r="I4" t="str">
        <f t="shared" si="0"/>
        <v>A</v>
      </c>
      <c r="J4" t="s">
        <v>301</v>
      </c>
      <c r="K4" s="3" t="s">
        <v>167</v>
      </c>
      <c r="L4" s="3" t="s">
        <v>305</v>
      </c>
      <c r="M4" t="s">
        <v>303</v>
      </c>
      <c r="O4" s="3"/>
      <c r="P4" s="3"/>
      <c r="Q4" s="3"/>
      <c r="R4" s="3"/>
    </row>
    <row r="5" spans="1:18" ht="17" x14ac:dyDescent="0.2">
      <c r="A5" t="s">
        <v>306</v>
      </c>
      <c r="B5" s="130" t="s">
        <v>299</v>
      </c>
      <c r="D5" s="55" t="s">
        <v>300</v>
      </c>
      <c r="E5" t="s">
        <v>21</v>
      </c>
      <c r="F5" t="s">
        <v>22</v>
      </c>
      <c r="G5" t="s">
        <v>44</v>
      </c>
      <c r="I5" t="str">
        <f t="shared" si="0"/>
        <v>A</v>
      </c>
      <c r="J5" t="s">
        <v>301</v>
      </c>
      <c r="K5" s="3" t="s">
        <v>167</v>
      </c>
      <c r="L5" s="3" t="s">
        <v>307</v>
      </c>
      <c r="M5" t="s">
        <v>303</v>
      </c>
      <c r="O5" s="3"/>
      <c r="P5" s="3"/>
      <c r="Q5" s="3"/>
      <c r="R5" s="3"/>
    </row>
    <row r="6" spans="1:18" ht="17" x14ac:dyDescent="0.2">
      <c r="A6" t="s">
        <v>308</v>
      </c>
      <c r="B6" s="130" t="s">
        <v>299</v>
      </c>
      <c r="D6" s="55" t="s">
        <v>300</v>
      </c>
      <c r="E6" t="s">
        <v>21</v>
      </c>
      <c r="F6" t="s">
        <v>22</v>
      </c>
      <c r="G6" t="s">
        <v>44</v>
      </c>
      <c r="I6" t="str">
        <f t="shared" si="0"/>
        <v>A</v>
      </c>
      <c r="J6" t="s">
        <v>301</v>
      </c>
      <c r="K6" s="3" t="s">
        <v>167</v>
      </c>
      <c r="L6" s="3" t="s">
        <v>309</v>
      </c>
      <c r="M6" t="s">
        <v>303</v>
      </c>
      <c r="O6" s="3"/>
      <c r="P6" s="3"/>
      <c r="Q6" s="3"/>
      <c r="R6" s="3"/>
    </row>
    <row r="7" spans="1:18" ht="17" x14ac:dyDescent="0.2">
      <c r="A7" t="s">
        <v>310</v>
      </c>
      <c r="B7" s="130" t="s">
        <v>299</v>
      </c>
      <c r="D7" s="55" t="s">
        <v>300</v>
      </c>
      <c r="E7" t="s">
        <v>21</v>
      </c>
      <c r="F7" t="s">
        <v>22</v>
      </c>
      <c r="G7" t="s">
        <v>44</v>
      </c>
      <c r="I7" t="str">
        <f t="shared" si="0"/>
        <v>A</v>
      </c>
      <c r="J7" t="s">
        <v>301</v>
      </c>
      <c r="K7" s="3" t="s">
        <v>167</v>
      </c>
      <c r="L7" s="3" t="s">
        <v>311</v>
      </c>
      <c r="M7" t="s">
        <v>303</v>
      </c>
      <c r="O7" s="3"/>
      <c r="P7" s="3"/>
      <c r="Q7" s="3"/>
      <c r="R7" s="3"/>
    </row>
    <row r="8" spans="1:18" ht="17" x14ac:dyDescent="0.2">
      <c r="A8" t="s">
        <v>312</v>
      </c>
      <c r="B8" s="130" t="s">
        <v>299</v>
      </c>
      <c r="D8" s="55" t="s">
        <v>300</v>
      </c>
      <c r="E8" t="s">
        <v>21</v>
      </c>
      <c r="F8" t="s">
        <v>22</v>
      </c>
      <c r="G8" t="s">
        <v>44</v>
      </c>
      <c r="I8" t="str">
        <f t="shared" si="0"/>
        <v>A</v>
      </c>
      <c r="J8" t="s">
        <v>301</v>
      </c>
      <c r="K8" s="3" t="s">
        <v>167</v>
      </c>
      <c r="L8" s="3" t="s">
        <v>313</v>
      </c>
      <c r="M8" t="s">
        <v>303</v>
      </c>
      <c r="O8" s="3"/>
      <c r="P8" s="3"/>
      <c r="Q8" s="3"/>
      <c r="R8" s="3"/>
    </row>
    <row r="9" spans="1:18" ht="17" x14ac:dyDescent="0.2">
      <c r="A9" t="s">
        <v>314</v>
      </c>
      <c r="B9" s="130" t="s">
        <v>299</v>
      </c>
      <c r="D9" s="55" t="s">
        <v>300</v>
      </c>
      <c r="E9" t="s">
        <v>21</v>
      </c>
      <c r="F9" t="s">
        <v>22</v>
      </c>
      <c r="G9" t="s">
        <v>44</v>
      </c>
      <c r="I9" t="str">
        <f t="shared" si="0"/>
        <v>A</v>
      </c>
      <c r="J9" t="s">
        <v>301</v>
      </c>
      <c r="K9" s="3" t="s">
        <v>167</v>
      </c>
      <c r="L9" s="3" t="s">
        <v>315</v>
      </c>
      <c r="M9" t="s">
        <v>303</v>
      </c>
      <c r="O9" s="3"/>
      <c r="P9" s="3"/>
      <c r="Q9" s="3"/>
      <c r="R9" s="3"/>
    </row>
    <row r="10" spans="1:18" ht="17" x14ac:dyDescent="0.2">
      <c r="A10" t="s">
        <v>316</v>
      </c>
      <c r="B10" s="130" t="s">
        <v>299</v>
      </c>
      <c r="D10" s="55" t="s">
        <v>300</v>
      </c>
      <c r="E10" t="s">
        <v>21</v>
      </c>
      <c r="F10" t="s">
        <v>22</v>
      </c>
      <c r="G10" t="s">
        <v>44</v>
      </c>
      <c r="I10" t="str">
        <f t="shared" si="0"/>
        <v>A</v>
      </c>
      <c r="J10" t="s">
        <v>301</v>
      </c>
      <c r="K10" s="3" t="s">
        <v>167</v>
      </c>
      <c r="L10" s="3" t="s">
        <v>317</v>
      </c>
      <c r="M10" t="s">
        <v>303</v>
      </c>
      <c r="O10" s="3"/>
      <c r="P10" s="3"/>
      <c r="Q10" s="3"/>
      <c r="R10" s="3"/>
    </row>
    <row r="11" spans="1:18" ht="17" x14ac:dyDescent="0.2">
      <c r="A11" t="s">
        <v>318</v>
      </c>
      <c r="B11" s="130" t="s">
        <v>299</v>
      </c>
      <c r="D11" s="55" t="s">
        <v>300</v>
      </c>
      <c r="E11" t="s">
        <v>21</v>
      </c>
      <c r="F11" t="s">
        <v>22</v>
      </c>
      <c r="G11" t="s">
        <v>44</v>
      </c>
      <c r="I11" t="str">
        <f t="shared" si="0"/>
        <v>A</v>
      </c>
      <c r="J11" t="s">
        <v>301</v>
      </c>
      <c r="K11" s="3" t="s">
        <v>167</v>
      </c>
      <c r="L11" s="3" t="s">
        <v>319</v>
      </c>
      <c r="M11" t="s">
        <v>303</v>
      </c>
      <c r="O11" s="3"/>
      <c r="P11" s="3"/>
      <c r="Q11" s="3"/>
      <c r="R11" s="3"/>
    </row>
    <row r="12" spans="1:18" s="34" customFormat="1" x14ac:dyDescent="0.2">
      <c r="B12" s="131"/>
      <c r="D12" s="55"/>
      <c r="K12" s="133"/>
      <c r="L12" s="133"/>
      <c r="O12" s="38"/>
      <c r="P12" s="38"/>
      <c r="Q12" s="38"/>
      <c r="R12" s="38"/>
    </row>
    <row r="13" spans="1:18" s="34" customFormat="1" x14ac:dyDescent="0.2">
      <c r="B13" s="131"/>
      <c r="D13" s="55"/>
      <c r="K13" s="133"/>
      <c r="L13" s="133"/>
      <c r="O13" s="3"/>
      <c r="P13" s="3"/>
      <c r="Q13" s="3"/>
      <c r="R13" s="3"/>
    </row>
    <row r="14" spans="1:18" s="34" customFormat="1" x14ac:dyDescent="0.2">
      <c r="B14" s="131"/>
      <c r="D14" s="55"/>
      <c r="K14" s="133"/>
      <c r="L14" s="133"/>
      <c r="O14" s="3"/>
      <c r="P14" s="3"/>
      <c r="Q14" s="3"/>
      <c r="R14" s="3"/>
    </row>
    <row r="15" spans="1:18" s="34" customFormat="1" x14ac:dyDescent="0.2">
      <c r="B15" s="131"/>
      <c r="D15" s="55"/>
      <c r="K15" s="133"/>
      <c r="L15" s="133"/>
      <c r="O15" s="3"/>
      <c r="P15" s="3"/>
      <c r="Q15" s="3"/>
      <c r="R15" s="3"/>
    </row>
    <row r="16" spans="1:18" s="34" customFormat="1" x14ac:dyDescent="0.2">
      <c r="B16" s="131"/>
      <c r="D16" s="55"/>
      <c r="K16" s="133"/>
      <c r="L16" s="133"/>
      <c r="O16" s="3"/>
      <c r="P16" s="3"/>
      <c r="Q16" s="3"/>
      <c r="R16" s="3"/>
    </row>
    <row r="17" spans="2:18" s="34" customFormat="1" x14ac:dyDescent="0.2">
      <c r="B17" s="131"/>
      <c r="D17" s="55"/>
      <c r="K17" s="133"/>
      <c r="L17" s="133"/>
      <c r="O17" s="3"/>
      <c r="P17" s="3"/>
      <c r="Q17" s="3"/>
      <c r="R17" s="3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5C820-5B06-7948-B19A-D8A61882D2B0}">
  <dimension ref="A1:AL118"/>
  <sheetViews>
    <sheetView workbookViewId="0">
      <pane ySplit="1" topLeftCell="A2" activePane="bottomLeft" state="frozen"/>
      <selection pane="bottomLeft" activeCell="AA1" sqref="AA1"/>
    </sheetView>
  </sheetViews>
  <sheetFormatPr baseColWidth="10" defaultColWidth="11" defaultRowHeight="16" x14ac:dyDescent="0.2"/>
  <cols>
    <col min="1" max="1" width="28.33203125" bestFit="1" customWidth="1"/>
    <col min="2" max="2" width="13.5" bestFit="1" customWidth="1"/>
    <col min="3" max="3" width="11.1640625" bestFit="1" customWidth="1"/>
    <col min="4" max="4" width="5.33203125" bestFit="1" customWidth="1"/>
    <col min="5" max="5" width="9.33203125" bestFit="1" customWidth="1"/>
    <col min="6" max="6" width="9.1640625" customWidth="1"/>
    <col min="7" max="7" width="11.1640625" customWidth="1"/>
    <col min="8" max="8" width="5.33203125" bestFit="1" customWidth="1"/>
    <col min="9" max="9" width="9.83203125" bestFit="1" customWidth="1"/>
    <col min="10" max="10" width="14.1640625" bestFit="1" customWidth="1"/>
    <col min="11" max="11" width="12.1640625" customWidth="1"/>
    <col min="12" max="12" width="12.1640625" bestFit="1" customWidth="1"/>
    <col min="13" max="17" width="3.6640625" hidden="1" customWidth="1"/>
    <col min="18" max="18" width="4.5" customWidth="1"/>
    <col min="19" max="23" width="4.1640625" style="55" bestFit="1" customWidth="1"/>
    <col min="24" max="24" width="4.1640625" style="55" customWidth="1"/>
    <col min="25" max="31" width="4.1640625" style="55" bestFit="1" customWidth="1"/>
    <col min="32" max="35" width="6.1640625" customWidth="1"/>
    <col min="36" max="36" width="10.83203125" customWidth="1"/>
    <col min="37" max="37" width="15.6640625" customWidth="1"/>
    <col min="38" max="38" width="146" bestFit="1" customWidth="1"/>
  </cols>
  <sheetData>
    <row r="1" spans="1:38" s="144" customFormat="1" ht="203" x14ac:dyDescent="0.2">
      <c r="A1" s="143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43" t="s">
        <v>6</v>
      </c>
      <c r="H1" s="143" t="s">
        <v>7</v>
      </c>
      <c r="I1" s="144" t="s">
        <v>320</v>
      </c>
      <c r="J1" s="143" t="s">
        <v>9</v>
      </c>
      <c r="K1" s="143" t="s">
        <v>10</v>
      </c>
      <c r="L1" s="143" t="s">
        <v>11</v>
      </c>
      <c r="M1" s="161" t="s">
        <v>13</v>
      </c>
      <c r="N1" s="161" t="s">
        <v>14</v>
      </c>
      <c r="O1" s="161" t="s">
        <v>15</v>
      </c>
      <c r="P1" s="161" t="s">
        <v>16</v>
      </c>
      <c r="Q1" s="161" t="s">
        <v>17</v>
      </c>
      <c r="R1" s="144" t="s">
        <v>321</v>
      </c>
      <c r="S1" s="145" t="s">
        <v>322</v>
      </c>
      <c r="T1" s="145" t="s">
        <v>323</v>
      </c>
      <c r="U1" s="146" t="s">
        <v>324</v>
      </c>
      <c r="V1" s="145" t="s">
        <v>325</v>
      </c>
      <c r="W1" s="146" t="s">
        <v>326</v>
      </c>
      <c r="X1" s="146" t="s">
        <v>327</v>
      </c>
      <c r="Y1" s="147" t="s">
        <v>328</v>
      </c>
      <c r="Z1" s="147" t="s">
        <v>329</v>
      </c>
      <c r="AA1" s="145" t="s">
        <v>330</v>
      </c>
      <c r="AB1" s="145" t="s">
        <v>331</v>
      </c>
      <c r="AC1" s="145" t="s">
        <v>332</v>
      </c>
      <c r="AD1" s="145" t="s">
        <v>333</v>
      </c>
      <c r="AE1" s="145" t="s">
        <v>334</v>
      </c>
      <c r="AF1" s="144" t="s">
        <v>335</v>
      </c>
      <c r="AG1" s="144" t="s">
        <v>336</v>
      </c>
      <c r="AH1" s="144" t="s">
        <v>337</v>
      </c>
      <c r="AI1" s="144" t="s">
        <v>338</v>
      </c>
      <c r="AJ1" s="144" t="s">
        <v>339</v>
      </c>
      <c r="AK1" s="144" t="s">
        <v>340</v>
      </c>
      <c r="AL1" s="144" t="s">
        <v>12</v>
      </c>
    </row>
    <row r="2" spans="1:38" ht="85" x14ac:dyDescent="0.2">
      <c r="A2" s="2" t="s">
        <v>341</v>
      </c>
      <c r="B2" s="2"/>
      <c r="C2" s="2"/>
      <c r="D2" s="2"/>
    </row>
    <row r="3" spans="1:38" s="29" customFormat="1" x14ac:dyDescent="0.2">
      <c r="A3" s="29" t="s">
        <v>342</v>
      </c>
      <c r="C3" s="29" t="s">
        <v>36</v>
      </c>
      <c r="D3" s="58" t="s">
        <v>343</v>
      </c>
      <c r="E3" s="29" t="s">
        <v>21</v>
      </c>
      <c r="M3"/>
      <c r="N3"/>
      <c r="O3"/>
      <c r="P3"/>
      <c r="Q3"/>
      <c r="S3" s="58"/>
      <c r="T3" s="58"/>
      <c r="U3" s="58"/>
      <c r="V3" s="58"/>
      <c r="W3" s="58"/>
      <c r="X3" s="58"/>
      <c r="Y3" s="58"/>
      <c r="Z3" s="58"/>
      <c r="AA3" s="58"/>
      <c r="AB3" s="55">
        <f t="shared" ref="AB3:AB60" si="0">IF(ISBLANK(AA3),1,0)</f>
        <v>1</v>
      </c>
      <c r="AC3" s="55">
        <f t="shared" ref="AC3:AC62" si="1">IF(ISBLANK(Z3),1,0)</f>
        <v>1</v>
      </c>
      <c r="AD3" s="55"/>
      <c r="AE3" s="55"/>
      <c r="AL3" s="29" t="s">
        <v>344</v>
      </c>
    </row>
    <row r="4" spans="1:38" s="29" customFormat="1" ht="51" x14ac:dyDescent="0.2">
      <c r="A4" s="29" t="s">
        <v>345</v>
      </c>
      <c r="C4" s="29" t="s">
        <v>36</v>
      </c>
      <c r="D4" s="58" t="s">
        <v>343</v>
      </c>
      <c r="E4" s="29" t="s">
        <v>21</v>
      </c>
      <c r="F4" s="29" t="s">
        <v>22</v>
      </c>
      <c r="M4"/>
      <c r="N4"/>
      <c r="O4"/>
      <c r="P4"/>
      <c r="Q4"/>
      <c r="S4" s="58"/>
      <c r="T4" s="58"/>
      <c r="U4" s="58"/>
      <c r="V4" s="58"/>
      <c r="W4" s="58"/>
      <c r="X4" s="58"/>
      <c r="Y4" s="58"/>
      <c r="Z4" s="58"/>
      <c r="AA4" s="58"/>
      <c r="AB4" s="55">
        <f t="shared" si="0"/>
        <v>1</v>
      </c>
      <c r="AC4" s="55">
        <f t="shared" si="1"/>
        <v>1</v>
      </c>
      <c r="AD4" s="55"/>
      <c r="AE4" s="55"/>
      <c r="AL4" s="37" t="s">
        <v>346</v>
      </c>
    </row>
    <row r="5" spans="1:38" s="29" customFormat="1" x14ac:dyDescent="0.2">
      <c r="D5" s="58"/>
      <c r="M5"/>
      <c r="N5"/>
      <c r="O5"/>
      <c r="P5"/>
      <c r="Q5"/>
      <c r="S5" s="58"/>
      <c r="T5" s="58"/>
      <c r="U5" s="58"/>
      <c r="V5" s="58"/>
      <c r="W5" s="58"/>
      <c r="X5" s="58"/>
      <c r="Y5" s="58"/>
      <c r="Z5" s="58"/>
      <c r="AA5" s="58"/>
      <c r="AB5" s="55"/>
      <c r="AC5" s="55"/>
      <c r="AD5" s="55"/>
      <c r="AE5" s="55"/>
    </row>
    <row r="6" spans="1:38" s="29" customFormat="1" ht="34" x14ac:dyDescent="0.2">
      <c r="A6" s="29" t="s">
        <v>347</v>
      </c>
      <c r="C6" s="29" t="s">
        <v>36</v>
      </c>
      <c r="D6" s="58" t="s">
        <v>343</v>
      </c>
      <c r="E6" s="29" t="s">
        <v>21</v>
      </c>
      <c r="M6"/>
      <c r="N6"/>
      <c r="O6"/>
      <c r="P6"/>
      <c r="Q6"/>
      <c r="S6" s="58"/>
      <c r="T6" s="58"/>
      <c r="U6" s="58"/>
      <c r="V6" s="58"/>
      <c r="W6" s="58"/>
      <c r="X6" s="58"/>
      <c r="Y6" s="58"/>
      <c r="Z6" s="58"/>
      <c r="AA6" s="58"/>
      <c r="AB6" s="55">
        <f t="shared" si="0"/>
        <v>1</v>
      </c>
      <c r="AC6" s="55">
        <f t="shared" si="1"/>
        <v>1</v>
      </c>
      <c r="AD6" s="55"/>
      <c r="AE6" s="55"/>
      <c r="AL6" s="37" t="s">
        <v>348</v>
      </c>
    </row>
    <row r="7" spans="1:38" s="29" customFormat="1" ht="68" x14ac:dyDescent="0.2">
      <c r="A7" s="29" t="s">
        <v>349</v>
      </c>
      <c r="C7" s="29" t="s">
        <v>36</v>
      </c>
      <c r="D7" s="58" t="s">
        <v>343</v>
      </c>
      <c r="E7" s="29" t="s">
        <v>21</v>
      </c>
      <c r="F7" s="29" t="s">
        <v>22</v>
      </c>
      <c r="M7"/>
      <c r="N7"/>
      <c r="O7"/>
      <c r="P7"/>
      <c r="Q7"/>
      <c r="S7" s="58"/>
      <c r="T7" s="58"/>
      <c r="U7" s="58"/>
      <c r="V7" s="58"/>
      <c r="W7" s="58"/>
      <c r="X7" s="58"/>
      <c r="Y7" s="58"/>
      <c r="Z7" s="58"/>
      <c r="AA7" s="58"/>
      <c r="AB7" s="55">
        <f t="shared" si="0"/>
        <v>1</v>
      </c>
      <c r="AC7" s="55">
        <f t="shared" si="1"/>
        <v>1</v>
      </c>
      <c r="AD7" s="55"/>
      <c r="AE7" s="55"/>
      <c r="AL7" s="37" t="s">
        <v>350</v>
      </c>
    </row>
    <row r="8" spans="1:38" s="29" customFormat="1" ht="34" x14ac:dyDescent="0.2">
      <c r="A8" s="29" t="s">
        <v>351</v>
      </c>
      <c r="C8" s="29" t="s">
        <v>36</v>
      </c>
      <c r="D8" s="58" t="s">
        <v>343</v>
      </c>
      <c r="E8" s="29" t="s">
        <v>21</v>
      </c>
      <c r="M8"/>
      <c r="N8"/>
      <c r="O8"/>
      <c r="P8"/>
      <c r="Q8"/>
      <c r="S8" s="58"/>
      <c r="T8" s="58"/>
      <c r="U8" s="58"/>
      <c r="V8" s="58"/>
      <c r="W8" s="58"/>
      <c r="X8" s="58"/>
      <c r="Y8" s="58"/>
      <c r="Z8" s="58"/>
      <c r="AA8" s="58"/>
      <c r="AB8" s="55">
        <f t="shared" si="0"/>
        <v>1</v>
      </c>
      <c r="AC8" s="55">
        <f t="shared" si="1"/>
        <v>1</v>
      </c>
      <c r="AD8" s="55"/>
      <c r="AE8" s="55"/>
      <c r="AL8" s="37" t="s">
        <v>352</v>
      </c>
    </row>
    <row r="9" spans="1:38" s="29" customFormat="1" ht="68" x14ac:dyDescent="0.2">
      <c r="A9" s="29" t="s">
        <v>353</v>
      </c>
      <c r="C9" s="29" t="s">
        <v>36</v>
      </c>
      <c r="D9" s="58" t="s">
        <v>343</v>
      </c>
      <c r="E9" s="29" t="s">
        <v>21</v>
      </c>
      <c r="F9" s="29" t="s">
        <v>22</v>
      </c>
      <c r="S9" s="58"/>
      <c r="T9" s="58"/>
      <c r="U9" s="58"/>
      <c r="V9" s="58"/>
      <c r="W9" s="58"/>
      <c r="X9" s="58"/>
      <c r="Y9" s="58"/>
      <c r="Z9" s="58"/>
      <c r="AA9" s="58"/>
      <c r="AB9" s="55">
        <f t="shared" si="0"/>
        <v>1</v>
      </c>
      <c r="AC9" s="55">
        <f t="shared" si="1"/>
        <v>1</v>
      </c>
      <c r="AD9" s="55"/>
      <c r="AE9" s="55"/>
      <c r="AL9" s="37" t="s">
        <v>354</v>
      </c>
    </row>
    <row r="10" spans="1:38" s="29" customFormat="1" x14ac:dyDescent="0.2">
      <c r="A10" s="40" t="s">
        <v>355</v>
      </c>
      <c r="C10" s="29" t="s">
        <v>356</v>
      </c>
      <c r="D10" s="58" t="s">
        <v>343</v>
      </c>
      <c r="E10" s="29" t="s">
        <v>21</v>
      </c>
      <c r="I10" s="29" t="s">
        <v>357</v>
      </c>
      <c r="S10" s="58"/>
      <c r="T10" s="58"/>
      <c r="U10" s="58"/>
      <c r="V10" s="58"/>
      <c r="W10" s="58"/>
      <c r="X10" s="58"/>
      <c r="Y10" s="58"/>
      <c r="Z10" s="58"/>
      <c r="AA10" s="58"/>
      <c r="AB10" s="55">
        <f t="shared" si="0"/>
        <v>1</v>
      </c>
      <c r="AC10" s="55">
        <f t="shared" si="1"/>
        <v>1</v>
      </c>
      <c r="AD10" s="55"/>
      <c r="AE10" s="55"/>
      <c r="AL10" s="29" t="s">
        <v>358</v>
      </c>
    </row>
    <row r="11" spans="1:38" s="29" customFormat="1" x14ac:dyDescent="0.2">
      <c r="A11" s="40" t="s">
        <v>359</v>
      </c>
      <c r="C11" s="29" t="s">
        <v>356</v>
      </c>
      <c r="D11" s="58" t="s">
        <v>343</v>
      </c>
      <c r="E11" s="29" t="s">
        <v>21</v>
      </c>
      <c r="I11" s="29" t="s">
        <v>357</v>
      </c>
      <c r="S11" s="58"/>
      <c r="T11" s="58"/>
      <c r="U11" s="58"/>
      <c r="V11" s="58"/>
      <c r="W11" s="58"/>
      <c r="X11" s="58"/>
      <c r="Y11" s="58"/>
      <c r="Z11" s="58"/>
      <c r="AA11" s="58"/>
      <c r="AB11" s="55">
        <f t="shared" si="0"/>
        <v>1</v>
      </c>
      <c r="AC11" s="55">
        <f t="shared" si="1"/>
        <v>1</v>
      </c>
      <c r="AD11" s="55"/>
      <c r="AE11" s="55"/>
      <c r="AL11" s="29" t="s">
        <v>358</v>
      </c>
    </row>
    <row r="12" spans="1:38" x14ac:dyDescent="0.2">
      <c r="M12" s="29"/>
      <c r="N12" s="29"/>
      <c r="O12" s="29"/>
      <c r="P12" s="29"/>
      <c r="Q12" s="29"/>
    </row>
    <row r="13" spans="1:38" x14ac:dyDescent="0.2">
      <c r="A13" t="s">
        <v>360</v>
      </c>
    </row>
    <row r="14" spans="1:38" s="52" customFormat="1" ht="19" x14ac:dyDescent="0.25">
      <c r="A14" s="52" t="s">
        <v>0</v>
      </c>
      <c r="B14" s="52" t="s">
        <v>1</v>
      </c>
      <c r="C14" s="52" t="s">
        <v>2</v>
      </c>
      <c r="D14" s="52" t="s">
        <v>3</v>
      </c>
      <c r="E14" s="52" t="s">
        <v>361</v>
      </c>
      <c r="F14" s="52" t="s">
        <v>362</v>
      </c>
      <c r="G14" s="52" t="s">
        <v>363</v>
      </c>
      <c r="H14" s="52" t="s">
        <v>364</v>
      </c>
      <c r="I14" s="52" t="s">
        <v>320</v>
      </c>
      <c r="J14" s="52" t="s">
        <v>9</v>
      </c>
      <c r="K14" s="52" t="s">
        <v>10</v>
      </c>
      <c r="L14" s="52" t="s">
        <v>11</v>
      </c>
      <c r="M14"/>
      <c r="N14"/>
      <c r="O14"/>
      <c r="P14"/>
      <c r="Q14"/>
      <c r="R14" s="52" t="s">
        <v>365</v>
      </c>
      <c r="S14" s="59"/>
      <c r="T14" s="59"/>
      <c r="U14" s="59"/>
      <c r="V14" s="59"/>
      <c r="W14" s="59"/>
      <c r="X14" s="59"/>
      <c r="Y14" s="59"/>
      <c r="Z14" s="59"/>
      <c r="AA14" s="59"/>
      <c r="AB14" s="55"/>
      <c r="AC14" s="55"/>
      <c r="AD14" s="55"/>
      <c r="AE14" s="55"/>
      <c r="AL14" s="52" t="s">
        <v>12</v>
      </c>
    </row>
    <row r="15" spans="1:38" x14ac:dyDescent="0.2">
      <c r="A15" t="s">
        <v>366</v>
      </c>
      <c r="B15" s="3" t="str">
        <f>VLOOKUP($A15,'F-Enc'!$A$93:$L$123,12,FALSE)</f>
        <v>0000111</v>
      </c>
      <c r="D15" s="55" t="s">
        <v>343</v>
      </c>
      <c r="E15" t="s">
        <v>367</v>
      </c>
      <c r="F15" t="s">
        <v>22</v>
      </c>
      <c r="I15" t="s">
        <v>90</v>
      </c>
      <c r="J15" t="s">
        <v>368</v>
      </c>
      <c r="K15" t="str">
        <f>VLOOKUP($A15,'F-Enc'!$A$93:$L$123,9,FALSE)</f>
        <v>010</v>
      </c>
      <c r="R15" t="s">
        <v>369</v>
      </c>
      <c r="S15" s="55">
        <v>0</v>
      </c>
      <c r="U15" s="55" t="s">
        <v>21</v>
      </c>
      <c r="AB15" s="55">
        <f t="shared" si="0"/>
        <v>1</v>
      </c>
      <c r="AC15" s="55">
        <f t="shared" si="1"/>
        <v>1</v>
      </c>
      <c r="AF15">
        <v>1</v>
      </c>
      <c r="AJ15">
        <v>0</v>
      </c>
      <c r="AK15">
        <v>0</v>
      </c>
      <c r="AL15" t="s">
        <v>370</v>
      </c>
    </row>
    <row r="16" spans="1:38" x14ac:dyDescent="0.2">
      <c r="A16" t="s">
        <v>371</v>
      </c>
      <c r="B16" s="3" t="str">
        <f>VLOOKUP($A16,'F-Enc'!$A$93:$L$123,12,FALSE)</f>
        <v>0100111</v>
      </c>
      <c r="D16" s="55" t="s">
        <v>343</v>
      </c>
      <c r="F16" t="s">
        <v>22</v>
      </c>
      <c r="G16" t="s">
        <v>372</v>
      </c>
      <c r="I16" t="s">
        <v>90</v>
      </c>
      <c r="J16" t="s">
        <v>373</v>
      </c>
      <c r="K16" t="str">
        <f>VLOOKUP($A16,'F-Enc'!$A$93:$L$123,9,FALSE)</f>
        <v>010</v>
      </c>
      <c r="R16" t="s">
        <v>369</v>
      </c>
      <c r="S16" s="55">
        <v>1</v>
      </c>
      <c r="V16" s="55">
        <v>1</v>
      </c>
      <c r="W16" s="60"/>
      <c r="X16" s="60"/>
      <c r="Y16" s="60"/>
      <c r="Z16" s="60"/>
      <c r="AA16" s="60"/>
      <c r="AB16" s="55">
        <f t="shared" si="0"/>
        <v>1</v>
      </c>
      <c r="AC16" s="55">
        <f t="shared" si="1"/>
        <v>1</v>
      </c>
      <c r="AJ16">
        <v>0</v>
      </c>
      <c r="AK16">
        <v>0</v>
      </c>
      <c r="AL16" t="s">
        <v>374</v>
      </c>
    </row>
    <row r="18" spans="1:38" x14ac:dyDescent="0.2">
      <c r="A18" t="s">
        <v>375</v>
      </c>
    </row>
    <row r="19" spans="1:38" s="52" customFormat="1" ht="19" x14ac:dyDescent="0.25">
      <c r="A19" s="52" t="s">
        <v>0</v>
      </c>
      <c r="B19" s="52" t="s">
        <v>1</v>
      </c>
      <c r="C19" s="52" t="s">
        <v>2</v>
      </c>
      <c r="D19" s="52" t="s">
        <v>3</v>
      </c>
      <c r="E19" s="52" t="s">
        <v>361</v>
      </c>
      <c r="F19" s="52" t="s">
        <v>362</v>
      </c>
      <c r="G19" s="52" t="s">
        <v>363</v>
      </c>
      <c r="H19" s="52" t="s">
        <v>364</v>
      </c>
      <c r="I19" s="52" t="s">
        <v>320</v>
      </c>
      <c r="J19" s="52" t="s">
        <v>9</v>
      </c>
      <c r="K19" s="52" t="s">
        <v>10</v>
      </c>
      <c r="L19" s="52" t="s">
        <v>11</v>
      </c>
      <c r="M19"/>
      <c r="N19"/>
      <c r="O19"/>
      <c r="P19"/>
      <c r="Q19"/>
      <c r="R19" s="52" t="s">
        <v>365</v>
      </c>
      <c r="S19" s="59"/>
      <c r="T19" s="59"/>
      <c r="U19" s="59"/>
      <c r="V19" s="59"/>
      <c r="W19" s="59"/>
      <c r="X19" s="59"/>
      <c r="Y19" s="59"/>
      <c r="Z19" s="59"/>
      <c r="AA19" s="59"/>
      <c r="AB19" s="55"/>
      <c r="AC19" s="55"/>
      <c r="AD19" s="55"/>
      <c r="AE19" s="55"/>
      <c r="AL19" s="52" t="s">
        <v>12</v>
      </c>
    </row>
    <row r="20" spans="1:38" x14ac:dyDescent="0.2">
      <c r="A20" t="s">
        <v>376</v>
      </c>
      <c r="B20" s="42">
        <f>VLOOKUP($A20,'F-Enc'!$A$93:$L$123,12,FALSE)</f>
        <v>1010011</v>
      </c>
      <c r="D20" s="55" t="s">
        <v>343</v>
      </c>
      <c r="E20" t="s">
        <v>367</v>
      </c>
      <c r="F20" t="s">
        <v>377</v>
      </c>
      <c r="G20" t="s">
        <v>372</v>
      </c>
      <c r="J20" t="s">
        <v>378</v>
      </c>
      <c r="K20" s="3" t="s">
        <v>42</v>
      </c>
      <c r="L20" s="42" t="str">
        <f>VLOOKUP($A20,'F-Enc'!$A$93:$L$123,3,FALSE)</f>
        <v>0000000</v>
      </c>
      <c r="M20" s="3"/>
      <c r="N20" s="3"/>
      <c r="O20" s="3"/>
      <c r="P20" s="3"/>
      <c r="Q20" s="3"/>
      <c r="R20" t="s">
        <v>58</v>
      </c>
      <c r="S20" s="55">
        <v>1</v>
      </c>
      <c r="T20" s="55">
        <v>1</v>
      </c>
      <c r="U20" s="55" t="s">
        <v>21</v>
      </c>
      <c r="Y20" s="55" t="s">
        <v>22</v>
      </c>
      <c r="AA20" s="55">
        <v>1</v>
      </c>
      <c r="AB20" s="55">
        <f t="shared" si="0"/>
        <v>0</v>
      </c>
      <c r="AC20" s="55">
        <f t="shared" si="1"/>
        <v>1</v>
      </c>
      <c r="AF20" s="55"/>
      <c r="AG20" s="55"/>
      <c r="AH20" s="55"/>
      <c r="AI20" s="55"/>
      <c r="AJ20" s="55">
        <v>0</v>
      </c>
      <c r="AK20" s="55">
        <v>0</v>
      </c>
      <c r="AL20" t="s">
        <v>379</v>
      </c>
    </row>
    <row r="21" spans="1:38" x14ac:dyDescent="0.2">
      <c r="A21" t="s">
        <v>380</v>
      </c>
      <c r="B21" s="42">
        <f>VLOOKUP($A21,'F-Enc'!$A$93:$L$123,12,FALSE)</f>
        <v>1010011</v>
      </c>
      <c r="D21" s="55" t="s">
        <v>343</v>
      </c>
      <c r="E21" t="s">
        <v>367</v>
      </c>
      <c r="F21" t="s">
        <v>377</v>
      </c>
      <c r="G21" t="s">
        <v>372</v>
      </c>
      <c r="J21" t="s">
        <v>378</v>
      </c>
      <c r="K21" s="3" t="s">
        <v>42</v>
      </c>
      <c r="L21" s="42" t="str">
        <f>VLOOKUP($A21,'F-Enc'!$A$93:$L$123,3,FALSE)</f>
        <v>0000100</v>
      </c>
      <c r="M21" s="3"/>
      <c r="N21" s="3"/>
      <c r="O21" s="3"/>
      <c r="P21" s="3"/>
      <c r="Q21" s="3"/>
      <c r="R21" t="s">
        <v>58</v>
      </c>
      <c r="S21" s="55">
        <v>1</v>
      </c>
      <c r="T21" s="55">
        <v>1</v>
      </c>
      <c r="U21" s="55" t="s">
        <v>21</v>
      </c>
      <c r="Y21" s="55" t="s">
        <v>22</v>
      </c>
      <c r="AA21" s="55">
        <v>1</v>
      </c>
      <c r="AB21" s="55">
        <f t="shared" si="0"/>
        <v>0</v>
      </c>
      <c r="AC21" s="55">
        <f t="shared" si="1"/>
        <v>1</v>
      </c>
      <c r="AE21" s="55">
        <v>1</v>
      </c>
      <c r="AF21" s="55"/>
      <c r="AG21" s="55"/>
      <c r="AH21" s="55"/>
      <c r="AI21" s="55"/>
      <c r="AJ21" s="55">
        <v>0</v>
      </c>
      <c r="AK21" s="55">
        <v>0</v>
      </c>
      <c r="AL21" t="s">
        <v>381</v>
      </c>
    </row>
    <row r="22" spans="1:38" x14ac:dyDescent="0.2">
      <c r="A22" t="s">
        <v>382</v>
      </c>
      <c r="B22" s="42">
        <f>VLOOKUP($A22,'F-Enc'!$A$93:$L$123,12,FALSE)</f>
        <v>1010011</v>
      </c>
      <c r="D22" s="55" t="s">
        <v>343</v>
      </c>
      <c r="E22" t="s">
        <v>367</v>
      </c>
      <c r="F22" t="s">
        <v>377</v>
      </c>
      <c r="G22" t="s">
        <v>372</v>
      </c>
      <c r="J22" t="s">
        <v>378</v>
      </c>
      <c r="K22" s="3" t="s">
        <v>42</v>
      </c>
      <c r="L22" s="42" t="str">
        <f>VLOOKUP($A22,'F-Enc'!$A$93:$L$123,3,FALSE)</f>
        <v>0001000</v>
      </c>
      <c r="M22" s="3"/>
      <c r="N22" s="3"/>
      <c r="O22" s="3"/>
      <c r="P22" s="3"/>
      <c r="Q22" s="3"/>
      <c r="R22" t="s">
        <v>58</v>
      </c>
      <c r="S22" s="55">
        <v>1</v>
      </c>
      <c r="T22" s="55">
        <v>1</v>
      </c>
      <c r="U22" s="55" t="s">
        <v>21</v>
      </c>
      <c r="Y22" s="55" t="s">
        <v>22</v>
      </c>
      <c r="Z22" s="55" t="s">
        <v>44</v>
      </c>
      <c r="AB22" s="55">
        <f t="shared" si="0"/>
        <v>1</v>
      </c>
      <c r="AC22" s="55">
        <f t="shared" si="1"/>
        <v>0</v>
      </c>
      <c r="AF22" s="55"/>
      <c r="AG22" s="55"/>
      <c r="AH22" s="55"/>
      <c r="AI22" s="55"/>
      <c r="AJ22" s="55">
        <v>0</v>
      </c>
      <c r="AK22" s="55">
        <v>0</v>
      </c>
      <c r="AL22" t="s">
        <v>383</v>
      </c>
    </row>
    <row r="23" spans="1:38" s="29" customFormat="1" x14ac:dyDescent="0.2">
      <c r="A23" s="29" t="s">
        <v>384</v>
      </c>
      <c r="B23" s="43">
        <f>VLOOKUP($A23,'F-Enc'!$A$93:$L$123,12,FALSE)</f>
        <v>1010011</v>
      </c>
      <c r="C23" s="30" t="s">
        <v>2</v>
      </c>
      <c r="D23" s="55" t="s">
        <v>343</v>
      </c>
      <c r="E23" s="29" t="s">
        <v>367</v>
      </c>
      <c r="F23" s="29" t="s">
        <v>377</v>
      </c>
      <c r="G23" s="29" t="s">
        <v>372</v>
      </c>
      <c r="J23" s="29" t="s">
        <v>378</v>
      </c>
      <c r="K23" s="38" t="s">
        <v>42</v>
      </c>
      <c r="L23" s="43" t="str">
        <f>VLOOKUP($A23,'F-Enc'!$A$93:$L$123,3,FALSE)</f>
        <v>0001100</v>
      </c>
      <c r="M23" s="3"/>
      <c r="N23" s="3"/>
      <c r="O23" s="3"/>
      <c r="P23" s="3"/>
      <c r="Q23" s="3"/>
      <c r="R23" s="29" t="s">
        <v>58</v>
      </c>
      <c r="S23" s="58">
        <v>1</v>
      </c>
      <c r="T23" s="58"/>
      <c r="U23" s="55" t="s">
        <v>21</v>
      </c>
      <c r="V23" s="58"/>
      <c r="W23" s="58"/>
      <c r="X23" s="58"/>
      <c r="Y23" s="58"/>
      <c r="Z23" s="58"/>
      <c r="AA23" s="58"/>
      <c r="AB23" s="55">
        <f t="shared" si="0"/>
        <v>1</v>
      </c>
      <c r="AC23" s="55">
        <f t="shared" si="1"/>
        <v>1</v>
      </c>
      <c r="AD23" s="55"/>
      <c r="AE23" s="55"/>
      <c r="AF23" s="58"/>
      <c r="AG23" s="58"/>
      <c r="AH23" s="58"/>
      <c r="AI23" s="58"/>
      <c r="AJ23" s="58">
        <v>0</v>
      </c>
      <c r="AK23" s="58">
        <v>0</v>
      </c>
      <c r="AL23" s="29" t="s">
        <v>385</v>
      </c>
    </row>
    <row r="24" spans="1:38" s="29" customFormat="1" x14ac:dyDescent="0.2">
      <c r="A24" s="29" t="s">
        <v>386</v>
      </c>
      <c r="B24" s="43">
        <f>VLOOKUP($A24,'F-Enc'!$A$93:$L$123,12,FALSE)</f>
        <v>1010011</v>
      </c>
      <c r="C24" s="30" t="s">
        <v>2</v>
      </c>
      <c r="D24" s="55" t="s">
        <v>343</v>
      </c>
      <c r="E24" s="29" t="s">
        <v>367</v>
      </c>
      <c r="F24" s="29" t="s">
        <v>377</v>
      </c>
      <c r="G24" s="38" t="s">
        <v>49</v>
      </c>
      <c r="J24" s="29" t="s">
        <v>378</v>
      </c>
      <c r="K24" s="38" t="s">
        <v>42</v>
      </c>
      <c r="L24" s="43" t="str">
        <f>VLOOKUP($A24,'F-Enc'!$A$93:$L$123,3,FALSE)</f>
        <v>0101100</v>
      </c>
      <c r="M24" s="3"/>
      <c r="N24" s="3"/>
      <c r="O24" s="3"/>
      <c r="P24" s="3"/>
      <c r="Q24" s="3"/>
      <c r="R24" s="29" t="s">
        <v>58</v>
      </c>
      <c r="S24" s="58">
        <v>1</v>
      </c>
      <c r="T24" s="58"/>
      <c r="U24" s="55" t="s">
        <v>21</v>
      </c>
      <c r="V24" s="58"/>
      <c r="W24" s="58"/>
      <c r="X24" s="58"/>
      <c r="Y24" s="58"/>
      <c r="Z24" s="58"/>
      <c r="AA24" s="58"/>
      <c r="AB24" s="55">
        <f t="shared" si="0"/>
        <v>1</v>
      </c>
      <c r="AC24" s="55">
        <f t="shared" si="1"/>
        <v>1</v>
      </c>
      <c r="AD24" s="55"/>
      <c r="AE24" s="55"/>
      <c r="AF24" s="58"/>
      <c r="AG24" s="58"/>
      <c r="AH24" s="58"/>
      <c r="AI24" s="58"/>
      <c r="AJ24" s="58">
        <v>0</v>
      </c>
      <c r="AK24" s="58">
        <v>0</v>
      </c>
      <c r="AL24" s="29" t="s">
        <v>387</v>
      </c>
    </row>
    <row r="25" spans="1:38" x14ac:dyDescent="0.2">
      <c r="A25" t="s">
        <v>388</v>
      </c>
      <c r="B25" s="42">
        <f>VLOOKUP($A25,'F-Enc'!$A$93:$L$123,12,FALSE)</f>
        <v>1010011</v>
      </c>
      <c r="D25" s="55" t="s">
        <v>343</v>
      </c>
      <c r="E25" t="s">
        <v>367</v>
      </c>
      <c r="F25" t="s">
        <v>377</v>
      </c>
      <c r="G25" t="s">
        <v>372</v>
      </c>
      <c r="J25" t="s">
        <v>378</v>
      </c>
      <c r="K25" t="str">
        <f>VLOOKUP($A25,'F-Enc'!$A$93:$L$123,9,FALSE)</f>
        <v>000</v>
      </c>
      <c r="L25" s="42" t="str">
        <f>VLOOKUP($A25,'F-Enc'!$A$93:$L$123,3,FALSE)</f>
        <v>0010100</v>
      </c>
      <c r="M25" s="3"/>
      <c r="N25" s="3"/>
      <c r="O25" s="3"/>
      <c r="P25" s="3"/>
      <c r="Q25" s="3"/>
      <c r="R25" t="s">
        <v>58</v>
      </c>
      <c r="S25" s="55">
        <v>1</v>
      </c>
      <c r="T25" s="55">
        <v>0</v>
      </c>
      <c r="U25" s="55" t="s">
        <v>21</v>
      </c>
      <c r="Y25" s="55" t="s">
        <v>22</v>
      </c>
      <c r="Z25" s="55" t="s">
        <v>44</v>
      </c>
      <c r="AB25" s="55">
        <f>IF(ISBLANK(Z25),1,0)</f>
        <v>0</v>
      </c>
      <c r="AC25" s="55">
        <f>IF(ISBLANK(#REF!),1,0)</f>
        <v>0</v>
      </c>
      <c r="AE25" s="55">
        <v>1</v>
      </c>
      <c r="AF25" s="55"/>
      <c r="AG25" s="55"/>
      <c r="AH25" s="55"/>
      <c r="AI25" s="55"/>
      <c r="AJ25" s="55">
        <v>0</v>
      </c>
      <c r="AK25" s="55">
        <v>0</v>
      </c>
      <c r="AL25" t="s">
        <v>389</v>
      </c>
    </row>
    <row r="26" spans="1:38" x14ac:dyDescent="0.2">
      <c r="A26" t="s">
        <v>390</v>
      </c>
      <c r="B26" s="42">
        <f>VLOOKUP($A26,'F-Enc'!$A$93:$L$123,12,FALSE)</f>
        <v>1010011</v>
      </c>
      <c r="D26" s="55" t="s">
        <v>343</v>
      </c>
      <c r="E26" t="s">
        <v>367</v>
      </c>
      <c r="F26" t="s">
        <v>377</v>
      </c>
      <c r="G26" t="s">
        <v>372</v>
      </c>
      <c r="J26" t="s">
        <v>378</v>
      </c>
      <c r="K26" t="str">
        <f>VLOOKUP($A26,'F-Enc'!$A$93:$L$123,9,FALSE)</f>
        <v>001</v>
      </c>
      <c r="L26" s="42" t="str">
        <f>VLOOKUP($A26,'F-Enc'!$A$93:$L$123,3,FALSE)</f>
        <v>0010100</v>
      </c>
      <c r="M26" s="3"/>
      <c r="N26" s="3"/>
      <c r="O26" s="3"/>
      <c r="P26" s="3"/>
      <c r="Q26" s="3"/>
      <c r="R26" t="s">
        <v>58</v>
      </c>
      <c r="S26" s="55">
        <v>1</v>
      </c>
      <c r="T26" s="55">
        <v>0</v>
      </c>
      <c r="U26" s="55" t="s">
        <v>21</v>
      </c>
      <c r="Y26" s="55" t="s">
        <v>22</v>
      </c>
      <c r="Z26" s="55" t="s">
        <v>44</v>
      </c>
      <c r="AB26" s="55">
        <f>IF(ISBLANK(Z26),1,0)</f>
        <v>0</v>
      </c>
      <c r="AC26" s="55">
        <f>IF(ISBLANK(#REF!),1,0)</f>
        <v>0</v>
      </c>
      <c r="AE26" s="55">
        <v>1</v>
      </c>
      <c r="AF26" s="55"/>
      <c r="AG26" s="55"/>
      <c r="AH26" s="55"/>
      <c r="AI26" s="55"/>
      <c r="AJ26" s="55">
        <v>0</v>
      </c>
      <c r="AK26" s="55">
        <v>0</v>
      </c>
      <c r="AL26" t="s">
        <v>391</v>
      </c>
    </row>
    <row r="27" spans="1:38" x14ac:dyDescent="0.2">
      <c r="A27" t="s">
        <v>392</v>
      </c>
      <c r="B27" s="42">
        <f>VLOOKUP($A27,'F-Enc'!$A$93:$L$123,12,FALSE)</f>
        <v>1000011</v>
      </c>
      <c r="D27" s="55" t="s">
        <v>343</v>
      </c>
      <c r="E27" t="s">
        <v>367</v>
      </c>
      <c r="F27" t="s">
        <v>377</v>
      </c>
      <c r="G27" t="s">
        <v>372</v>
      </c>
      <c r="H27" t="s">
        <v>393</v>
      </c>
      <c r="J27" t="s">
        <v>84</v>
      </c>
      <c r="K27" s="3" t="s">
        <v>42</v>
      </c>
      <c r="L27" s="42" t="s">
        <v>57</v>
      </c>
      <c r="R27" t="s">
        <v>58</v>
      </c>
      <c r="S27" s="55">
        <v>1</v>
      </c>
      <c r="T27" s="55">
        <v>1</v>
      </c>
      <c r="U27" s="55" t="s">
        <v>21</v>
      </c>
      <c r="Y27" s="55" t="s">
        <v>22</v>
      </c>
      <c r="Z27" s="55" t="s">
        <v>44</v>
      </c>
      <c r="AA27" s="55">
        <v>0</v>
      </c>
      <c r="AB27" s="55">
        <f t="shared" si="0"/>
        <v>0</v>
      </c>
      <c r="AC27" s="55">
        <f t="shared" si="1"/>
        <v>0</v>
      </c>
      <c r="AF27" s="55"/>
      <c r="AG27" s="55"/>
      <c r="AH27" s="55"/>
      <c r="AI27" s="55"/>
      <c r="AJ27" s="55">
        <v>0</v>
      </c>
      <c r="AK27" s="55">
        <v>0</v>
      </c>
      <c r="AL27" t="s">
        <v>394</v>
      </c>
    </row>
    <row r="28" spans="1:38" x14ac:dyDescent="0.2">
      <c r="A28" t="s">
        <v>395</v>
      </c>
      <c r="B28" s="42">
        <f>VLOOKUP($A28,'F-Enc'!$A$93:$L$123,12,FALSE)</f>
        <v>1000111</v>
      </c>
      <c r="D28" s="55" t="s">
        <v>343</v>
      </c>
      <c r="E28" t="s">
        <v>367</v>
      </c>
      <c r="F28" t="s">
        <v>377</v>
      </c>
      <c r="G28" t="s">
        <v>372</v>
      </c>
      <c r="H28" t="s">
        <v>393</v>
      </c>
      <c r="J28" t="s">
        <v>84</v>
      </c>
      <c r="K28" s="3" t="s">
        <v>42</v>
      </c>
      <c r="L28" s="42" t="s">
        <v>57</v>
      </c>
      <c r="R28" t="s">
        <v>58</v>
      </c>
      <c r="S28" s="55">
        <v>1</v>
      </c>
      <c r="T28" s="55">
        <v>1</v>
      </c>
      <c r="U28" s="55" t="s">
        <v>21</v>
      </c>
      <c r="Y28" s="55" t="s">
        <v>22</v>
      </c>
      <c r="Z28" s="55" t="s">
        <v>44</v>
      </c>
      <c r="AA28" s="55">
        <v>0</v>
      </c>
      <c r="AB28" s="55">
        <f t="shared" si="0"/>
        <v>0</v>
      </c>
      <c r="AC28" s="55">
        <f t="shared" si="1"/>
        <v>0</v>
      </c>
      <c r="AE28" s="55">
        <v>1</v>
      </c>
      <c r="AF28" s="55"/>
      <c r="AG28" s="55"/>
      <c r="AH28" s="55"/>
      <c r="AI28" s="55"/>
      <c r="AJ28" s="55">
        <v>0</v>
      </c>
      <c r="AK28" s="55">
        <v>0</v>
      </c>
      <c r="AL28" t="s">
        <v>396</v>
      </c>
    </row>
    <row r="29" spans="1:38" x14ac:dyDescent="0.2">
      <c r="A29" t="s">
        <v>397</v>
      </c>
      <c r="B29" s="42">
        <f>VLOOKUP($A29,'F-Enc'!$A$93:$L$123,12,FALSE)</f>
        <v>1001111</v>
      </c>
      <c r="D29" s="55" t="s">
        <v>343</v>
      </c>
      <c r="E29" t="s">
        <v>367</v>
      </c>
      <c r="F29" t="s">
        <v>377</v>
      </c>
      <c r="G29" t="s">
        <v>372</v>
      </c>
      <c r="H29" t="s">
        <v>393</v>
      </c>
      <c r="J29" t="s">
        <v>84</v>
      </c>
      <c r="K29" s="3" t="s">
        <v>42</v>
      </c>
      <c r="L29" s="42" t="s">
        <v>57</v>
      </c>
      <c r="R29" t="s">
        <v>58</v>
      </c>
      <c r="S29" s="55">
        <v>1</v>
      </c>
      <c r="T29" s="55">
        <v>1</v>
      </c>
      <c r="U29" s="55" t="s">
        <v>21</v>
      </c>
      <c r="Y29" s="55" t="s">
        <v>22</v>
      </c>
      <c r="Z29" s="55" t="s">
        <v>44</v>
      </c>
      <c r="AA29" s="55">
        <v>0</v>
      </c>
      <c r="AB29" s="55">
        <f t="shared" si="0"/>
        <v>0</v>
      </c>
      <c r="AC29" s="55">
        <f t="shared" si="1"/>
        <v>0</v>
      </c>
      <c r="AD29" s="55">
        <v>1</v>
      </c>
      <c r="AE29" s="55">
        <v>1</v>
      </c>
      <c r="AF29" s="55"/>
      <c r="AG29" s="55"/>
      <c r="AH29" s="55"/>
      <c r="AI29" s="55"/>
      <c r="AJ29" s="55">
        <v>0</v>
      </c>
      <c r="AK29" s="55">
        <v>0</v>
      </c>
      <c r="AL29" t="s">
        <v>398</v>
      </c>
    </row>
    <row r="30" spans="1:38" x14ac:dyDescent="0.2">
      <c r="A30" t="s">
        <v>399</v>
      </c>
      <c r="B30" s="42">
        <f>VLOOKUP($A30,'F-Enc'!$A$93:$L$123,12,FALSE)</f>
        <v>1001011</v>
      </c>
      <c r="D30" s="55" t="s">
        <v>343</v>
      </c>
      <c r="E30" t="s">
        <v>367</v>
      </c>
      <c r="F30" t="s">
        <v>377</v>
      </c>
      <c r="G30" t="s">
        <v>372</v>
      </c>
      <c r="H30" t="s">
        <v>393</v>
      </c>
      <c r="J30" t="s">
        <v>84</v>
      </c>
      <c r="K30" s="3" t="s">
        <v>42</v>
      </c>
      <c r="L30" s="42" t="s">
        <v>57</v>
      </c>
      <c r="R30" t="s">
        <v>58</v>
      </c>
      <c r="S30" s="55">
        <v>1</v>
      </c>
      <c r="T30" s="55">
        <v>1</v>
      </c>
      <c r="U30" s="55" t="s">
        <v>21</v>
      </c>
      <c r="Y30" s="55" t="s">
        <v>22</v>
      </c>
      <c r="Z30" s="55" t="s">
        <v>44</v>
      </c>
      <c r="AA30" s="55">
        <v>0</v>
      </c>
      <c r="AB30" s="55">
        <f t="shared" si="0"/>
        <v>0</v>
      </c>
      <c r="AC30" s="55">
        <f t="shared" si="1"/>
        <v>0</v>
      </c>
      <c r="AD30" s="55">
        <v>1</v>
      </c>
      <c r="AF30" s="55"/>
      <c r="AG30" s="55"/>
      <c r="AH30" s="55"/>
      <c r="AI30" s="55"/>
      <c r="AJ30" s="55">
        <v>0</v>
      </c>
      <c r="AK30" s="55">
        <v>0</v>
      </c>
      <c r="AL30" t="s">
        <v>400</v>
      </c>
    </row>
    <row r="31" spans="1:38" s="29" customFormat="1" x14ac:dyDescent="0.2">
      <c r="A31" s="29" t="s">
        <v>401</v>
      </c>
      <c r="B31" s="29" t="s">
        <v>369</v>
      </c>
      <c r="C31" s="29" t="s">
        <v>36</v>
      </c>
      <c r="D31" s="55" t="s">
        <v>343</v>
      </c>
      <c r="M31"/>
      <c r="N31"/>
      <c r="O31"/>
      <c r="P31"/>
      <c r="Q31"/>
      <c r="S31" s="58"/>
      <c r="T31" s="58"/>
      <c r="U31" s="58"/>
      <c r="V31" s="58"/>
      <c r="W31" s="58"/>
      <c r="X31" s="58"/>
      <c r="Y31" s="58"/>
      <c r="Z31" s="58"/>
      <c r="AA31" s="58"/>
      <c r="AB31" s="55">
        <f t="shared" si="0"/>
        <v>1</v>
      </c>
      <c r="AC31" s="55">
        <f t="shared" si="1"/>
        <v>1</v>
      </c>
      <c r="AD31" s="55"/>
      <c r="AE31" s="55"/>
      <c r="AJ31" s="29">
        <v>0</v>
      </c>
      <c r="AK31" s="29">
        <v>0</v>
      </c>
      <c r="AL31" s="29" t="s">
        <v>402</v>
      </c>
    </row>
    <row r="32" spans="1:38" s="29" customFormat="1" x14ac:dyDescent="0.2">
      <c r="A32" s="29" t="s">
        <v>403</v>
      </c>
      <c r="B32" s="29" t="s">
        <v>369</v>
      </c>
      <c r="C32" s="29" t="s">
        <v>36</v>
      </c>
      <c r="D32" s="55" t="s">
        <v>343</v>
      </c>
      <c r="M32"/>
      <c r="N32"/>
      <c r="O32"/>
      <c r="P32"/>
      <c r="Q32"/>
      <c r="S32" s="58"/>
      <c r="T32" s="58"/>
      <c r="U32" s="58"/>
      <c r="V32" s="58"/>
      <c r="W32" s="58"/>
      <c r="X32" s="58"/>
      <c r="Y32" s="58"/>
      <c r="Z32" s="58"/>
      <c r="AA32" s="58"/>
      <c r="AB32" s="55">
        <f t="shared" si="0"/>
        <v>1</v>
      </c>
      <c r="AC32" s="55">
        <f t="shared" si="1"/>
        <v>1</v>
      </c>
      <c r="AD32" s="55"/>
      <c r="AE32" s="55"/>
      <c r="AJ32" s="29">
        <v>0</v>
      </c>
      <c r="AK32" s="29">
        <v>0</v>
      </c>
      <c r="AL32" s="29" t="s">
        <v>404</v>
      </c>
    </row>
    <row r="33" spans="1:38" x14ac:dyDescent="0.2">
      <c r="D33" s="55"/>
    </row>
    <row r="34" spans="1:38" x14ac:dyDescent="0.2">
      <c r="A34" t="s">
        <v>405</v>
      </c>
      <c r="D34" s="55"/>
    </row>
    <row r="35" spans="1:38" s="52" customFormat="1" ht="19" x14ac:dyDescent="0.25">
      <c r="A35" s="52" t="s">
        <v>0</v>
      </c>
      <c r="B35" s="52" t="s">
        <v>1</v>
      </c>
      <c r="C35" s="52" t="s">
        <v>2</v>
      </c>
      <c r="D35" s="52" t="s">
        <v>3</v>
      </c>
      <c r="E35" s="52" t="s">
        <v>361</v>
      </c>
      <c r="F35" s="52" t="s">
        <v>362</v>
      </c>
      <c r="G35" s="52" t="s">
        <v>363</v>
      </c>
      <c r="H35" s="52" t="s">
        <v>364</v>
      </c>
      <c r="I35" s="52" t="s">
        <v>320</v>
      </c>
      <c r="J35" s="52" t="s">
        <v>9</v>
      </c>
      <c r="K35" s="52" t="s">
        <v>10</v>
      </c>
      <c r="L35" s="52" t="s">
        <v>11</v>
      </c>
      <c r="M35"/>
      <c r="N35"/>
      <c r="O35"/>
      <c r="P35"/>
      <c r="Q35"/>
      <c r="R35" s="52" t="s">
        <v>365</v>
      </c>
      <c r="S35" s="59"/>
      <c r="T35" s="59"/>
      <c r="U35" s="59"/>
      <c r="V35" s="59"/>
      <c r="W35" s="59"/>
      <c r="X35" s="59"/>
      <c r="Y35" s="59"/>
      <c r="Z35" s="59"/>
      <c r="AA35" s="59"/>
      <c r="AB35" s="55"/>
      <c r="AC35" s="55"/>
      <c r="AD35" s="55"/>
      <c r="AE35" s="55"/>
      <c r="AL35" s="52" t="s">
        <v>12</v>
      </c>
    </row>
    <row r="36" spans="1:38" x14ac:dyDescent="0.2">
      <c r="A36" t="s">
        <v>406</v>
      </c>
      <c r="B36" s="42">
        <f>VLOOKUP($A36,'F-Enc'!$A$93:$L$123,12,FALSE)</f>
        <v>1010011</v>
      </c>
      <c r="D36" s="55" t="s">
        <v>343</v>
      </c>
      <c r="E36" t="s">
        <v>21</v>
      </c>
      <c r="F36" t="s">
        <v>377</v>
      </c>
      <c r="G36" t="str">
        <f>'F-Enc'!B71</f>
        <v>00000</v>
      </c>
      <c r="J36" t="s">
        <v>378</v>
      </c>
      <c r="K36" s="3" t="s">
        <v>42</v>
      </c>
      <c r="L36" s="42" t="str">
        <f>VLOOKUP($A36,'F-Enc'!$A$93:$L$123,3,FALSE)</f>
        <v>1100000</v>
      </c>
      <c r="M36" s="3"/>
      <c r="N36" s="3"/>
      <c r="O36" s="3"/>
      <c r="P36" s="3"/>
      <c r="Q36" s="3"/>
      <c r="R36" t="s">
        <v>58</v>
      </c>
      <c r="S36" s="55">
        <v>1</v>
      </c>
      <c r="U36" s="55" t="s">
        <v>21</v>
      </c>
      <c r="Y36" s="55" t="s">
        <v>22</v>
      </c>
      <c r="AB36" s="55">
        <f t="shared" si="0"/>
        <v>1</v>
      </c>
      <c r="AC36" s="55">
        <f t="shared" si="1"/>
        <v>1</v>
      </c>
      <c r="AJ36">
        <v>0</v>
      </c>
      <c r="AK36">
        <v>0</v>
      </c>
      <c r="AL36" t="s">
        <v>407</v>
      </c>
    </row>
    <row r="37" spans="1:38" s="29" customFormat="1" x14ac:dyDescent="0.2">
      <c r="A37" s="39" t="s">
        <v>408</v>
      </c>
      <c r="B37" s="43">
        <f>VLOOKUP($A37,'F-Enc'!$A$93:$L$123,12,FALSE)</f>
        <v>1010011</v>
      </c>
      <c r="C37" s="29" t="s">
        <v>2</v>
      </c>
      <c r="D37" s="55" t="s">
        <v>343</v>
      </c>
      <c r="E37" s="29" t="s">
        <v>21</v>
      </c>
      <c r="F37" s="29" t="s">
        <v>377</v>
      </c>
      <c r="G37" s="29" t="str">
        <f>'F-Enc'!D71</f>
        <v>00010</v>
      </c>
      <c r="J37" s="29" t="s">
        <v>378</v>
      </c>
      <c r="K37" s="38" t="s">
        <v>42</v>
      </c>
      <c r="L37" s="43" t="str">
        <f>VLOOKUP($A37,'F-Enc'!$A$93:$L$123,3,FALSE)</f>
        <v>1100000</v>
      </c>
      <c r="M37" s="3"/>
      <c r="N37" s="3"/>
      <c r="O37" s="3"/>
      <c r="P37" s="3"/>
      <c r="Q37" s="3"/>
      <c r="R37" s="29" t="s">
        <v>58</v>
      </c>
      <c r="S37" s="58">
        <v>1</v>
      </c>
      <c r="T37" s="58"/>
      <c r="U37" s="55" t="s">
        <v>21</v>
      </c>
      <c r="V37" s="58"/>
      <c r="W37" s="58"/>
      <c r="X37" s="58"/>
      <c r="Y37" s="55" t="s">
        <v>22</v>
      </c>
      <c r="Z37" s="58"/>
      <c r="AA37" s="58"/>
      <c r="AB37" s="55">
        <f t="shared" si="0"/>
        <v>1</v>
      </c>
      <c r="AC37" s="55">
        <f t="shared" si="1"/>
        <v>1</v>
      </c>
      <c r="AD37" s="55"/>
      <c r="AE37" s="55"/>
      <c r="AJ37" s="29">
        <v>0</v>
      </c>
      <c r="AK37" s="29">
        <v>0</v>
      </c>
      <c r="AL37" s="29" t="s">
        <v>409</v>
      </c>
    </row>
    <row r="38" spans="1:38" x14ac:dyDescent="0.2">
      <c r="A38" t="s">
        <v>410</v>
      </c>
      <c r="B38" s="42">
        <f>VLOOKUP($A38,'F-Enc'!$A$93:$L$123,12,FALSE)</f>
        <v>1010011</v>
      </c>
      <c r="D38" s="55" t="s">
        <v>343</v>
      </c>
      <c r="E38" t="s">
        <v>367</v>
      </c>
      <c r="F38" t="s">
        <v>22</v>
      </c>
      <c r="G38" t="str">
        <f>'F-Enc'!B71</f>
        <v>00000</v>
      </c>
      <c r="J38" t="s">
        <v>378</v>
      </c>
      <c r="K38" s="3" t="s">
        <v>42</v>
      </c>
      <c r="L38" s="42" t="str">
        <f>VLOOKUP($A38,'F-Enc'!$A$93:$L$123,3,FALSE)</f>
        <v>1101000</v>
      </c>
      <c r="M38" s="3"/>
      <c r="N38" s="3"/>
      <c r="O38" s="3"/>
      <c r="P38" s="3"/>
      <c r="Q38" s="3"/>
      <c r="R38" t="s">
        <v>58</v>
      </c>
      <c r="S38" s="55">
        <v>0</v>
      </c>
      <c r="U38" s="55" t="s">
        <v>21</v>
      </c>
      <c r="X38" s="55">
        <v>1</v>
      </c>
      <c r="Y38" s="55" t="s">
        <v>22</v>
      </c>
      <c r="AB38" s="55">
        <f t="shared" si="0"/>
        <v>1</v>
      </c>
      <c r="AC38" s="55">
        <f t="shared" si="1"/>
        <v>1</v>
      </c>
      <c r="AI38">
        <v>1</v>
      </c>
      <c r="AJ38">
        <v>0</v>
      </c>
      <c r="AK38">
        <v>0</v>
      </c>
      <c r="AL38" t="s">
        <v>411</v>
      </c>
    </row>
    <row r="39" spans="1:38" s="29" customFormat="1" x14ac:dyDescent="0.2">
      <c r="A39" s="39" t="s">
        <v>412</v>
      </c>
      <c r="B39" s="43">
        <f>VLOOKUP($A39,'F-Enc'!$A$93:$L$123,12,FALSE)</f>
        <v>1010011</v>
      </c>
      <c r="C39" s="29" t="s">
        <v>2</v>
      </c>
      <c r="D39" s="55" t="s">
        <v>343</v>
      </c>
      <c r="E39" s="29" t="s">
        <v>367</v>
      </c>
      <c r="F39" s="29" t="s">
        <v>377</v>
      </c>
      <c r="G39" s="29" t="str">
        <f>'F-Enc'!D71</f>
        <v>00010</v>
      </c>
      <c r="J39" s="29" t="s">
        <v>378</v>
      </c>
      <c r="K39" s="38" t="s">
        <v>42</v>
      </c>
      <c r="L39" s="43" t="str">
        <f>VLOOKUP($A39,'F-Enc'!$A$93:$L$123,3,FALSE)</f>
        <v>1101000</v>
      </c>
      <c r="M39" s="3"/>
      <c r="N39" s="3"/>
      <c r="O39" s="3"/>
      <c r="P39" s="3"/>
      <c r="Q39" s="3"/>
      <c r="R39" s="29" t="s">
        <v>58</v>
      </c>
      <c r="S39" s="58">
        <v>0</v>
      </c>
      <c r="T39" s="58"/>
      <c r="U39" s="55" t="s">
        <v>21</v>
      </c>
      <c r="V39" s="58"/>
      <c r="W39" s="58"/>
      <c r="X39" s="58">
        <v>1</v>
      </c>
      <c r="Y39" s="55" t="s">
        <v>22</v>
      </c>
      <c r="Z39" s="58"/>
      <c r="AA39" s="58"/>
      <c r="AB39" s="55">
        <f t="shared" si="0"/>
        <v>1</v>
      </c>
      <c r="AC39" s="55">
        <f t="shared" si="1"/>
        <v>1</v>
      </c>
      <c r="AD39" s="55"/>
      <c r="AE39" s="55"/>
      <c r="AJ39" s="29">
        <v>0</v>
      </c>
      <c r="AK39" s="29">
        <v>0</v>
      </c>
      <c r="AL39" s="29" t="s">
        <v>413</v>
      </c>
    </row>
    <row r="40" spans="1:38" ht="34" x14ac:dyDescent="0.2">
      <c r="A40" t="s">
        <v>414</v>
      </c>
      <c r="B40" s="42">
        <f>VLOOKUP($A40,'F-Enc'!$A$93:$L$123,12,FALSE)</f>
        <v>1010011</v>
      </c>
      <c r="D40" s="55" t="s">
        <v>343</v>
      </c>
      <c r="E40" t="s">
        <v>21</v>
      </c>
      <c r="F40" t="s">
        <v>377</v>
      </c>
      <c r="G40" t="str">
        <f>'F-Enc'!C71</f>
        <v>00001</v>
      </c>
      <c r="J40" t="s">
        <v>378</v>
      </c>
      <c r="K40" s="3" t="s">
        <v>42</v>
      </c>
      <c r="L40" s="42" t="str">
        <f>VLOOKUP($A40,'F-Enc'!$A$93:$L$123,3,FALSE)</f>
        <v>1100000</v>
      </c>
      <c r="M40" s="3"/>
      <c r="N40" s="3"/>
      <c r="O40" s="3"/>
      <c r="P40" s="3"/>
      <c r="Q40" s="3"/>
      <c r="R40" t="s">
        <v>58</v>
      </c>
      <c r="S40" s="55">
        <v>1</v>
      </c>
      <c r="U40" s="55" t="s">
        <v>21</v>
      </c>
      <c r="Y40" s="55" t="s">
        <v>22</v>
      </c>
      <c r="AB40" s="55">
        <f t="shared" si="0"/>
        <v>1</v>
      </c>
      <c r="AC40" s="55">
        <f t="shared" si="1"/>
        <v>1</v>
      </c>
      <c r="AJ40">
        <v>0</v>
      </c>
      <c r="AK40">
        <v>0</v>
      </c>
      <c r="AL40" s="2" t="s">
        <v>415</v>
      </c>
    </row>
    <row r="41" spans="1:38" s="29" customFormat="1" x14ac:dyDescent="0.2">
      <c r="A41" s="39" t="s">
        <v>416</v>
      </c>
      <c r="B41" s="43">
        <f>VLOOKUP($A41,'F-Enc'!$A$93:$L$123,12,FALSE)</f>
        <v>1010011</v>
      </c>
      <c r="C41" s="29" t="s">
        <v>2</v>
      </c>
      <c r="D41" s="55" t="s">
        <v>343</v>
      </c>
      <c r="E41" s="29" t="s">
        <v>367</v>
      </c>
      <c r="F41" s="29" t="s">
        <v>377</v>
      </c>
      <c r="G41" s="29" t="str">
        <f>'F-Enc'!E71</f>
        <v>00011</v>
      </c>
      <c r="J41" s="29" t="s">
        <v>378</v>
      </c>
      <c r="K41" s="38" t="s">
        <v>42</v>
      </c>
      <c r="L41" s="43" t="str">
        <f>VLOOKUP($A41,'F-Enc'!$A$93:$L$123,3,FALSE)</f>
        <v>1100000</v>
      </c>
      <c r="M41" s="3"/>
      <c r="N41" s="3"/>
      <c r="O41" s="3"/>
      <c r="P41" s="3"/>
      <c r="Q41" s="3"/>
      <c r="R41" s="29" t="s">
        <v>58</v>
      </c>
      <c r="S41" s="58">
        <v>1</v>
      </c>
      <c r="T41" s="58"/>
      <c r="U41" s="55" t="s">
        <v>21</v>
      </c>
      <c r="V41" s="58"/>
      <c r="W41" s="58"/>
      <c r="X41" s="58"/>
      <c r="Y41" s="55" t="s">
        <v>22</v>
      </c>
      <c r="Z41" s="58"/>
      <c r="AA41" s="58"/>
      <c r="AB41" s="55">
        <f t="shared" si="0"/>
        <v>1</v>
      </c>
      <c r="AC41" s="55">
        <f t="shared" si="1"/>
        <v>1</v>
      </c>
      <c r="AD41" s="55"/>
      <c r="AE41" s="55"/>
      <c r="AJ41" s="29">
        <v>0</v>
      </c>
      <c r="AK41" s="29">
        <v>0</v>
      </c>
      <c r="AL41" s="29" t="s">
        <v>417</v>
      </c>
    </row>
    <row r="42" spans="1:38" x14ac:dyDescent="0.2">
      <c r="A42" t="s">
        <v>418</v>
      </c>
      <c r="B42" s="42">
        <f>VLOOKUP($A42,'F-Enc'!$A$93:$L$123,12,FALSE)</f>
        <v>1010011</v>
      </c>
      <c r="D42" s="55" t="s">
        <v>343</v>
      </c>
      <c r="E42" t="s">
        <v>367</v>
      </c>
      <c r="F42" t="s">
        <v>22</v>
      </c>
      <c r="G42" t="str">
        <f>'F-Enc'!C71</f>
        <v>00001</v>
      </c>
      <c r="J42" t="s">
        <v>378</v>
      </c>
      <c r="K42" s="3" t="s">
        <v>42</v>
      </c>
      <c r="L42" s="42" t="str">
        <f>VLOOKUP($A42,'F-Enc'!$A$93:$L$123,3,FALSE)</f>
        <v>1101000</v>
      </c>
      <c r="M42" s="3"/>
      <c r="N42" s="3"/>
      <c r="O42" s="3"/>
      <c r="P42" s="3"/>
      <c r="Q42" s="3"/>
      <c r="R42" t="s">
        <v>58</v>
      </c>
      <c r="S42" s="55">
        <v>0</v>
      </c>
      <c r="U42" s="55" t="s">
        <v>21</v>
      </c>
      <c r="X42" s="55">
        <v>1</v>
      </c>
      <c r="Y42" s="55" t="s">
        <v>22</v>
      </c>
      <c r="AB42" s="55">
        <f t="shared" si="0"/>
        <v>1</v>
      </c>
      <c r="AC42" s="55">
        <f t="shared" si="1"/>
        <v>1</v>
      </c>
      <c r="AJ42">
        <v>0</v>
      </c>
      <c r="AK42">
        <v>0</v>
      </c>
      <c r="AL42" t="s">
        <v>419</v>
      </c>
    </row>
    <row r="43" spans="1:38" s="29" customFormat="1" x14ac:dyDescent="0.2">
      <c r="A43" s="39" t="s">
        <v>420</v>
      </c>
      <c r="B43" s="43">
        <f>VLOOKUP($A43,'F-Enc'!$A$93:$L$123,12,FALSE)</f>
        <v>1010011</v>
      </c>
      <c r="C43" s="29" t="s">
        <v>2</v>
      </c>
      <c r="D43" s="55" t="s">
        <v>343</v>
      </c>
      <c r="E43" s="29" t="s">
        <v>367</v>
      </c>
      <c r="F43" s="29" t="s">
        <v>377</v>
      </c>
      <c r="G43" s="29" t="str">
        <f>'F-Enc'!E71</f>
        <v>00011</v>
      </c>
      <c r="J43" s="29" t="s">
        <v>378</v>
      </c>
      <c r="K43" s="38" t="s">
        <v>42</v>
      </c>
      <c r="L43" s="43" t="str">
        <f>VLOOKUP($A43,'F-Enc'!$A$93:$L$123,3,FALSE)</f>
        <v>1101000</v>
      </c>
      <c r="M43" s="3"/>
      <c r="N43" s="3"/>
      <c r="O43" s="3"/>
      <c r="P43" s="3"/>
      <c r="Q43" s="3"/>
      <c r="R43" s="29" t="s">
        <v>58</v>
      </c>
      <c r="S43" s="58">
        <v>0</v>
      </c>
      <c r="T43" s="58"/>
      <c r="U43" s="55" t="s">
        <v>21</v>
      </c>
      <c r="V43" s="58"/>
      <c r="W43" s="58"/>
      <c r="X43" s="58">
        <v>1</v>
      </c>
      <c r="Y43" s="55" t="s">
        <v>22</v>
      </c>
      <c r="Z43" s="58"/>
      <c r="AA43" s="58"/>
      <c r="AB43" s="55">
        <f t="shared" si="0"/>
        <v>1</v>
      </c>
      <c r="AC43" s="55">
        <f t="shared" si="1"/>
        <v>1</v>
      </c>
      <c r="AD43" s="55"/>
      <c r="AE43" s="55"/>
      <c r="AJ43" s="29">
        <v>0</v>
      </c>
      <c r="AK43" s="29">
        <v>0</v>
      </c>
      <c r="AL43" s="29" t="s">
        <v>421</v>
      </c>
    </row>
    <row r="44" spans="1:38" s="29" customFormat="1" x14ac:dyDescent="0.2">
      <c r="A44" s="41" t="s">
        <v>422</v>
      </c>
      <c r="B44" s="42"/>
      <c r="C44" s="29" t="s">
        <v>2</v>
      </c>
      <c r="D44" s="55" t="s">
        <v>343</v>
      </c>
      <c r="E44" s="29" t="s">
        <v>367</v>
      </c>
      <c r="F44" s="29" t="s">
        <v>377</v>
      </c>
      <c r="G44" s="29" t="str">
        <f>'F-Enc'!C71</f>
        <v>00001</v>
      </c>
      <c r="J44" s="29" t="s">
        <v>378</v>
      </c>
      <c r="K44" s="38" t="s">
        <v>42</v>
      </c>
      <c r="L44" s="29" t="s">
        <v>423</v>
      </c>
      <c r="M44"/>
      <c r="N44"/>
      <c r="O44"/>
      <c r="P44"/>
      <c r="Q44"/>
      <c r="R44" s="29" t="s">
        <v>58</v>
      </c>
      <c r="S44" s="58">
        <v>0</v>
      </c>
      <c r="T44" s="58"/>
      <c r="U44" s="55" t="s">
        <v>21</v>
      </c>
      <c r="V44" s="58"/>
      <c r="W44" s="58"/>
      <c r="X44" s="58"/>
      <c r="Y44" s="55" t="s">
        <v>22</v>
      </c>
      <c r="Z44" s="58"/>
      <c r="AA44" s="58"/>
      <c r="AB44" s="55">
        <f t="shared" si="0"/>
        <v>1</v>
      </c>
      <c r="AC44" s="55">
        <f t="shared" si="1"/>
        <v>1</v>
      </c>
      <c r="AD44" s="55"/>
      <c r="AE44" s="55"/>
      <c r="AJ44" s="29">
        <v>0</v>
      </c>
      <c r="AK44" s="29">
        <v>0</v>
      </c>
      <c r="AL44" s="29" t="s">
        <v>424</v>
      </c>
    </row>
    <row r="45" spans="1:38" s="29" customFormat="1" x14ac:dyDescent="0.2">
      <c r="A45" s="41" t="s">
        <v>425</v>
      </c>
      <c r="B45" s="42"/>
      <c r="C45" s="29" t="s">
        <v>2</v>
      </c>
      <c r="D45" s="55" t="s">
        <v>343</v>
      </c>
      <c r="E45" s="29" t="s">
        <v>367</v>
      </c>
      <c r="F45" s="29" t="s">
        <v>377</v>
      </c>
      <c r="G45" s="29" t="str">
        <f>'F-Enc'!B71</f>
        <v>00000</v>
      </c>
      <c r="J45" s="29" t="s">
        <v>378</v>
      </c>
      <c r="K45" s="38" t="s">
        <v>42</v>
      </c>
      <c r="L45" s="29" t="s">
        <v>423</v>
      </c>
      <c r="M45"/>
      <c r="N45"/>
      <c r="O45"/>
      <c r="P45"/>
      <c r="Q45"/>
      <c r="R45" s="29" t="s">
        <v>426</v>
      </c>
      <c r="S45" s="58">
        <v>0</v>
      </c>
      <c r="T45" s="58"/>
      <c r="U45" s="55" t="s">
        <v>21</v>
      </c>
      <c r="V45" s="58"/>
      <c r="W45" s="58"/>
      <c r="X45" s="58"/>
      <c r="Y45" s="55" t="s">
        <v>22</v>
      </c>
      <c r="Z45" s="58"/>
      <c r="AA45" s="58"/>
      <c r="AB45" s="55">
        <f t="shared" si="0"/>
        <v>1</v>
      </c>
      <c r="AC45" s="55">
        <f t="shared" si="1"/>
        <v>1</v>
      </c>
      <c r="AD45" s="55"/>
      <c r="AE45" s="55"/>
      <c r="AJ45" s="29">
        <v>0</v>
      </c>
      <c r="AK45" s="29">
        <v>0</v>
      </c>
      <c r="AL45" s="29" t="s">
        <v>427</v>
      </c>
    </row>
    <row r="46" spans="1:38" x14ac:dyDescent="0.2">
      <c r="B46" s="42"/>
      <c r="D46" s="55"/>
    </row>
    <row r="47" spans="1:38" x14ac:dyDescent="0.2">
      <c r="B47" s="42"/>
      <c r="D47" s="55"/>
    </row>
    <row r="48" spans="1:38" x14ac:dyDescent="0.2">
      <c r="A48" t="s">
        <v>428</v>
      </c>
      <c r="B48" s="42">
        <f>VLOOKUP($A48,'F-Enc'!$A$93:$L$123,12,FALSE)</f>
        <v>1010011</v>
      </c>
      <c r="D48" s="55" t="s">
        <v>343</v>
      </c>
      <c r="E48" t="s">
        <v>367</v>
      </c>
      <c r="F48" t="s">
        <v>377</v>
      </c>
      <c r="G48" t="s">
        <v>372</v>
      </c>
      <c r="J48" t="s">
        <v>378</v>
      </c>
      <c r="K48" t="str">
        <f>VLOOKUP($A48,'F-Enc'!$A$93:$L$123,9,FALSE)</f>
        <v>000</v>
      </c>
      <c r="L48" s="42" t="str">
        <f>VLOOKUP($A48,'F-Enc'!$A$93:$L$123,3,FALSE)</f>
        <v>0010000</v>
      </c>
      <c r="M48" s="3"/>
      <c r="N48" s="3"/>
      <c r="O48" s="3"/>
      <c r="P48" s="3"/>
      <c r="Q48" s="3"/>
      <c r="R48" t="s">
        <v>58</v>
      </c>
      <c r="S48" s="58">
        <v>1</v>
      </c>
      <c r="T48" s="58"/>
      <c r="U48" s="55" t="s">
        <v>21</v>
      </c>
      <c r="V48" s="58"/>
      <c r="W48" s="58"/>
      <c r="X48" s="58"/>
      <c r="Y48" s="55" t="s">
        <v>22</v>
      </c>
      <c r="Z48" s="58" t="s">
        <v>44</v>
      </c>
      <c r="AA48" s="58"/>
      <c r="AB48" s="55">
        <f t="shared" si="0"/>
        <v>1</v>
      </c>
      <c r="AC48" s="55">
        <f t="shared" si="1"/>
        <v>0</v>
      </c>
      <c r="AJ48">
        <v>0</v>
      </c>
      <c r="AK48">
        <v>0</v>
      </c>
      <c r="AL48" t="s">
        <v>429</v>
      </c>
    </row>
    <row r="49" spans="1:38" x14ac:dyDescent="0.2">
      <c r="A49" t="s">
        <v>430</v>
      </c>
      <c r="B49" s="42">
        <f>VLOOKUP($A49,'F-Enc'!$A$93:$L$123,12,FALSE)</f>
        <v>1010011</v>
      </c>
      <c r="D49" s="55" t="s">
        <v>343</v>
      </c>
      <c r="E49" t="s">
        <v>367</v>
      </c>
      <c r="F49" t="s">
        <v>377</v>
      </c>
      <c r="G49" t="s">
        <v>372</v>
      </c>
      <c r="J49" t="s">
        <v>378</v>
      </c>
      <c r="K49" t="str">
        <f>VLOOKUP($A49,'F-Enc'!$A$93:$L$123,9,FALSE)</f>
        <v>001</v>
      </c>
      <c r="L49" s="42" t="str">
        <f>VLOOKUP($A49,'F-Enc'!$A$93:$L$123,3,FALSE)</f>
        <v>0010000</v>
      </c>
      <c r="M49" s="3"/>
      <c r="N49" s="3"/>
      <c r="O49" s="3"/>
      <c r="P49" s="3"/>
      <c r="Q49" s="3"/>
      <c r="R49" t="s">
        <v>58</v>
      </c>
      <c r="S49" s="58">
        <v>1</v>
      </c>
      <c r="T49" s="58"/>
      <c r="U49" s="55" t="s">
        <v>21</v>
      </c>
      <c r="V49" s="58"/>
      <c r="W49" s="58"/>
      <c r="X49" s="58"/>
      <c r="Y49" s="55" t="s">
        <v>22</v>
      </c>
      <c r="Z49" s="58" t="s">
        <v>44</v>
      </c>
      <c r="AA49" s="58"/>
      <c r="AB49" s="55">
        <f t="shared" si="0"/>
        <v>1</v>
      </c>
      <c r="AC49" s="55">
        <f t="shared" si="1"/>
        <v>0</v>
      </c>
      <c r="AD49" s="55">
        <v>1</v>
      </c>
      <c r="AJ49">
        <v>0</v>
      </c>
      <c r="AK49">
        <v>0</v>
      </c>
      <c r="AL49" t="s">
        <v>431</v>
      </c>
    </row>
    <row r="50" spans="1:38" x14ac:dyDescent="0.2">
      <c r="A50" t="s">
        <v>432</v>
      </c>
      <c r="B50" s="42">
        <f>VLOOKUP($A50,'F-Enc'!$A$93:$L$123,12,FALSE)</f>
        <v>1010011</v>
      </c>
      <c r="D50" s="55" t="s">
        <v>343</v>
      </c>
      <c r="E50" t="s">
        <v>367</v>
      </c>
      <c r="F50" t="s">
        <v>377</v>
      </c>
      <c r="G50" t="s">
        <v>372</v>
      </c>
      <c r="J50" t="s">
        <v>378</v>
      </c>
      <c r="K50" t="str">
        <f>VLOOKUP($A50,'F-Enc'!$A$93:$L$123,9,FALSE)</f>
        <v>010</v>
      </c>
      <c r="L50" s="42" t="str">
        <f>VLOOKUP($A50,'F-Enc'!$A$93:$L$123,3,FALSE)</f>
        <v>0010000</v>
      </c>
      <c r="M50" s="3"/>
      <c r="N50" s="3"/>
      <c r="O50" s="3"/>
      <c r="P50" s="3"/>
      <c r="Q50" s="3"/>
      <c r="R50" t="s">
        <v>58</v>
      </c>
      <c r="S50" s="58">
        <v>1</v>
      </c>
      <c r="T50" s="58"/>
      <c r="U50" s="55" t="s">
        <v>21</v>
      </c>
      <c r="V50" s="58"/>
      <c r="W50" s="58"/>
      <c r="X50" s="58"/>
      <c r="Y50" s="55" t="s">
        <v>22</v>
      </c>
      <c r="Z50" s="58" t="s">
        <v>44</v>
      </c>
      <c r="AA50" s="58"/>
      <c r="AB50" s="55">
        <f t="shared" si="0"/>
        <v>1</v>
      </c>
      <c r="AC50" s="55">
        <f t="shared" si="1"/>
        <v>0</v>
      </c>
      <c r="AJ50">
        <v>0</v>
      </c>
      <c r="AK50">
        <v>0</v>
      </c>
      <c r="AL50" t="s">
        <v>433</v>
      </c>
    </row>
    <row r="51" spans="1:38" x14ac:dyDescent="0.2">
      <c r="B51" s="42"/>
      <c r="D51" s="55"/>
    </row>
    <row r="52" spans="1:38" ht="51" x14ac:dyDescent="0.2">
      <c r="A52" t="s">
        <v>434</v>
      </c>
      <c r="B52" s="42">
        <f>VLOOKUP($A52,'F-Enc'!$A$93:$L$123,12,FALSE)</f>
        <v>1010011</v>
      </c>
      <c r="D52" s="55" t="s">
        <v>343</v>
      </c>
      <c r="E52" t="s">
        <v>21</v>
      </c>
      <c r="F52" t="s">
        <v>377</v>
      </c>
      <c r="G52" t="str">
        <f>'F-Enc'!B71</f>
        <v>00000</v>
      </c>
      <c r="J52" t="s">
        <v>378</v>
      </c>
      <c r="K52" t="str">
        <f>VLOOKUP($A52,'F-Enc'!$A$93:$L$123,9,FALSE)</f>
        <v>000</v>
      </c>
      <c r="L52" s="42" t="str">
        <f>VLOOKUP($A52,'F-Enc'!$A$93:$L$123,3,FALSE)</f>
        <v>1110000</v>
      </c>
      <c r="M52" s="3"/>
      <c r="N52" s="3"/>
      <c r="O52" s="3"/>
      <c r="P52" s="3"/>
      <c r="Q52" s="3"/>
      <c r="R52" t="s">
        <v>58</v>
      </c>
      <c r="S52" s="58">
        <v>1</v>
      </c>
      <c r="T52" s="58"/>
      <c r="U52" s="55" t="s">
        <v>21</v>
      </c>
      <c r="V52" s="58"/>
      <c r="W52" s="58"/>
      <c r="X52" s="58"/>
      <c r="Y52" s="55" t="s">
        <v>22</v>
      </c>
      <c r="Z52" s="58"/>
      <c r="AA52" s="58"/>
      <c r="AB52" s="55">
        <f t="shared" si="0"/>
        <v>1</v>
      </c>
      <c r="AC52" s="55">
        <f t="shared" si="1"/>
        <v>1</v>
      </c>
      <c r="AH52">
        <v>1</v>
      </c>
      <c r="AJ52">
        <v>0</v>
      </c>
      <c r="AK52">
        <v>0</v>
      </c>
      <c r="AL52" s="2" t="s">
        <v>435</v>
      </c>
    </row>
    <row r="53" spans="1:38" s="29" customFormat="1" ht="34" x14ac:dyDescent="0.2">
      <c r="A53" s="39" t="s">
        <v>436</v>
      </c>
      <c r="B53" s="42"/>
      <c r="C53" s="29" t="s">
        <v>437</v>
      </c>
      <c r="D53" s="55" t="s">
        <v>343</v>
      </c>
      <c r="E53" s="29" t="s">
        <v>21</v>
      </c>
      <c r="F53" s="29" t="s">
        <v>377</v>
      </c>
      <c r="G53" s="29" t="str">
        <f>'F-Enc'!B71</f>
        <v>00000</v>
      </c>
      <c r="J53" s="29" t="s">
        <v>378</v>
      </c>
      <c r="K53" s="38" t="s">
        <v>55</v>
      </c>
      <c r="L53" s="29" t="s">
        <v>423</v>
      </c>
      <c r="M53"/>
      <c r="N53"/>
      <c r="O53"/>
      <c r="P53"/>
      <c r="Q53"/>
      <c r="R53" s="29" t="s">
        <v>58</v>
      </c>
      <c r="S53" s="58">
        <v>1</v>
      </c>
      <c r="T53" s="58"/>
      <c r="U53" s="55" t="s">
        <v>21</v>
      </c>
      <c r="V53" s="58"/>
      <c r="W53" s="58"/>
      <c r="X53" s="58"/>
      <c r="Y53" s="55" t="s">
        <v>22</v>
      </c>
      <c r="Z53" s="58"/>
      <c r="AA53" s="58"/>
      <c r="AB53" s="55">
        <f t="shared" si="0"/>
        <v>1</v>
      </c>
      <c r="AC53" s="55">
        <f t="shared" si="1"/>
        <v>1</v>
      </c>
      <c r="AD53" s="55"/>
      <c r="AE53" s="55"/>
      <c r="AH53" s="29">
        <v>1</v>
      </c>
      <c r="AJ53" s="29">
        <v>0</v>
      </c>
      <c r="AK53" s="29">
        <v>0</v>
      </c>
      <c r="AL53" s="37" t="s">
        <v>438</v>
      </c>
    </row>
    <row r="54" spans="1:38" ht="51" x14ac:dyDescent="0.2">
      <c r="A54" t="s">
        <v>439</v>
      </c>
      <c r="B54" s="42">
        <f>VLOOKUP($A54,'F-Enc'!$A$93:$L$123,12,FALSE)</f>
        <v>1010011</v>
      </c>
      <c r="D54" s="55" t="s">
        <v>343</v>
      </c>
      <c r="E54" t="s">
        <v>367</v>
      </c>
      <c r="F54" t="s">
        <v>22</v>
      </c>
      <c r="G54" s="3" t="s">
        <v>49</v>
      </c>
      <c r="J54" t="s">
        <v>378</v>
      </c>
      <c r="K54" t="str">
        <f>VLOOKUP($A54,'F-Enc'!$A$93:$L$123,9,FALSE)</f>
        <v>000</v>
      </c>
      <c r="L54" s="42" t="str">
        <f>VLOOKUP($A54,'F-Enc'!$A$93:$L$123,3,FALSE)</f>
        <v>1111000</v>
      </c>
      <c r="M54" s="38"/>
      <c r="N54" s="38"/>
      <c r="O54" s="38"/>
      <c r="P54" s="38"/>
      <c r="Q54" s="38"/>
      <c r="R54" t="s">
        <v>58</v>
      </c>
      <c r="S54" s="58">
        <v>0</v>
      </c>
      <c r="T54" s="58"/>
      <c r="U54" s="55" t="s">
        <v>21</v>
      </c>
      <c r="V54" s="58"/>
      <c r="W54" s="58"/>
      <c r="X54" s="58">
        <v>1</v>
      </c>
      <c r="Y54" s="55" t="s">
        <v>22</v>
      </c>
      <c r="Z54" s="58"/>
      <c r="AA54" s="58"/>
      <c r="AB54" s="55">
        <v>0</v>
      </c>
      <c r="AC54" s="55">
        <v>0</v>
      </c>
      <c r="AF54" s="3"/>
      <c r="AG54" s="3">
        <v>1</v>
      </c>
      <c r="AH54" s="3"/>
      <c r="AI54" s="3"/>
      <c r="AJ54">
        <v>0</v>
      </c>
      <c r="AK54">
        <v>0</v>
      </c>
      <c r="AL54" s="2" t="s">
        <v>440</v>
      </c>
    </row>
    <row r="55" spans="1:38" x14ac:dyDescent="0.2">
      <c r="B55" s="42"/>
      <c r="D55" s="55"/>
      <c r="M55" s="29"/>
      <c r="N55" s="29"/>
      <c r="O55" s="29"/>
      <c r="P55" s="29"/>
      <c r="Q55" s="29"/>
    </row>
    <row r="56" spans="1:38" x14ac:dyDescent="0.2">
      <c r="A56" s="1" t="s">
        <v>441</v>
      </c>
      <c r="B56" s="42"/>
      <c r="D56" s="55"/>
      <c r="M56" s="29"/>
      <c r="N56" s="29"/>
      <c r="O56" s="29"/>
      <c r="P56" s="29"/>
      <c r="Q56" s="29"/>
    </row>
    <row r="57" spans="1:38" s="52" customFormat="1" ht="19" x14ac:dyDescent="0.25">
      <c r="A57" s="52" t="s">
        <v>0</v>
      </c>
      <c r="B57" s="52" t="s">
        <v>1</v>
      </c>
      <c r="C57" s="52" t="s">
        <v>2</v>
      </c>
      <c r="D57" s="52" t="s">
        <v>3</v>
      </c>
      <c r="E57" s="52" t="s">
        <v>361</v>
      </c>
      <c r="F57" s="52" t="s">
        <v>362</v>
      </c>
      <c r="G57" s="52" t="s">
        <v>363</v>
      </c>
      <c r="H57" s="52" t="s">
        <v>364</v>
      </c>
      <c r="I57" s="52" t="s">
        <v>320</v>
      </c>
      <c r="J57" s="52" t="s">
        <v>9</v>
      </c>
      <c r="K57" s="52" t="s">
        <v>10</v>
      </c>
      <c r="L57" s="52" t="s">
        <v>11</v>
      </c>
      <c r="M57"/>
      <c r="N57"/>
      <c r="O57"/>
      <c r="P57"/>
      <c r="Q57"/>
      <c r="R57" s="52" t="s">
        <v>365</v>
      </c>
      <c r="S57" s="59"/>
      <c r="T57" s="59"/>
      <c r="U57" s="59"/>
      <c r="V57" s="59"/>
      <c r="W57" s="59"/>
      <c r="X57" s="59"/>
      <c r="Y57" s="59"/>
      <c r="Z57" s="59"/>
      <c r="AA57" s="59"/>
      <c r="AB57" s="55"/>
      <c r="AC57" s="55"/>
      <c r="AD57" s="55"/>
      <c r="AE57" s="55"/>
      <c r="AL57" s="52" t="s">
        <v>12</v>
      </c>
    </row>
    <row r="58" spans="1:38" ht="34" x14ac:dyDescent="0.2">
      <c r="A58" t="s">
        <v>442</v>
      </c>
      <c r="B58" s="42">
        <f>VLOOKUP($A58,'F-Enc'!$A$93:$L$123,12,FALSE)</f>
        <v>1010011</v>
      </c>
      <c r="D58" s="55" t="s">
        <v>343</v>
      </c>
      <c r="E58" t="s">
        <v>21</v>
      </c>
      <c r="F58" t="s">
        <v>377</v>
      </c>
      <c r="G58" t="s">
        <v>372</v>
      </c>
      <c r="J58" t="s">
        <v>378</v>
      </c>
      <c r="K58" t="str">
        <f>VLOOKUP($A58,'F-Enc'!$A$93:$L$123,9,FALSE)</f>
        <v>010</v>
      </c>
      <c r="L58" s="42" t="str">
        <f>VLOOKUP($A58,'F-Enc'!$A$93:$L$123,3,FALSE)</f>
        <v>1010000</v>
      </c>
      <c r="M58" s="3"/>
      <c r="N58" s="3"/>
      <c r="O58" s="3"/>
      <c r="P58" s="3"/>
      <c r="Q58" s="3"/>
      <c r="R58" t="s">
        <v>58</v>
      </c>
      <c r="S58" s="55">
        <v>1</v>
      </c>
      <c r="U58" s="55" t="s">
        <v>21</v>
      </c>
      <c r="Y58" s="55" t="s">
        <v>22</v>
      </c>
      <c r="Z58" s="55" t="s">
        <v>44</v>
      </c>
      <c r="AA58" s="55">
        <v>0</v>
      </c>
      <c r="AB58" s="55">
        <f t="shared" si="0"/>
        <v>0</v>
      </c>
      <c r="AC58" s="55">
        <f t="shared" si="1"/>
        <v>0</v>
      </c>
      <c r="AJ58">
        <v>0</v>
      </c>
      <c r="AK58">
        <v>0</v>
      </c>
      <c r="AL58" s="2" t="s">
        <v>443</v>
      </c>
    </row>
    <row r="59" spans="1:38" ht="34" x14ac:dyDescent="0.2">
      <c r="A59" t="s">
        <v>444</v>
      </c>
      <c r="B59" s="42">
        <f>VLOOKUP($A59,'F-Enc'!$A$93:$L$123,12,FALSE)</f>
        <v>1010011</v>
      </c>
      <c r="D59" s="55" t="s">
        <v>343</v>
      </c>
      <c r="E59" t="s">
        <v>21</v>
      </c>
      <c r="F59" t="s">
        <v>377</v>
      </c>
      <c r="G59" t="s">
        <v>372</v>
      </c>
      <c r="J59" t="s">
        <v>378</v>
      </c>
      <c r="K59" t="str">
        <f>VLOOKUP($A59,'F-Enc'!$A$93:$L$123,9,FALSE)</f>
        <v>001</v>
      </c>
      <c r="L59" s="42" t="str">
        <f>VLOOKUP($A59,'F-Enc'!$A$93:$L$123,3,FALSE)</f>
        <v>1010000</v>
      </c>
      <c r="M59" s="3"/>
      <c r="N59" s="3"/>
      <c r="O59" s="3"/>
      <c r="P59" s="3"/>
      <c r="Q59" s="3"/>
      <c r="R59" t="s">
        <v>58</v>
      </c>
      <c r="S59" s="55">
        <v>1</v>
      </c>
      <c r="U59" s="55" t="s">
        <v>21</v>
      </c>
      <c r="Y59" s="55" t="s">
        <v>22</v>
      </c>
      <c r="Z59" s="55" t="s">
        <v>44</v>
      </c>
      <c r="AA59" s="55">
        <v>0</v>
      </c>
      <c r="AB59" s="55">
        <f t="shared" si="0"/>
        <v>0</v>
      </c>
      <c r="AC59" s="55">
        <f t="shared" si="1"/>
        <v>0</v>
      </c>
      <c r="AJ59">
        <v>0</v>
      </c>
      <c r="AK59">
        <v>0</v>
      </c>
      <c r="AL59" s="2" t="s">
        <v>445</v>
      </c>
    </row>
    <row r="60" spans="1:38" ht="34" x14ac:dyDescent="0.2">
      <c r="A60" t="s">
        <v>446</v>
      </c>
      <c r="B60" s="42">
        <f>VLOOKUP($A60,'F-Enc'!$A$93:$L$123,12,FALSE)</f>
        <v>1010011</v>
      </c>
      <c r="D60" s="55" t="s">
        <v>343</v>
      </c>
      <c r="E60" t="s">
        <v>21</v>
      </c>
      <c r="F60" t="s">
        <v>377</v>
      </c>
      <c r="G60" t="s">
        <v>372</v>
      </c>
      <c r="J60" t="s">
        <v>378</v>
      </c>
      <c r="K60" t="str">
        <f>VLOOKUP($A60,'F-Enc'!$A$93:$L$123,9,FALSE)</f>
        <v>000</v>
      </c>
      <c r="L60" s="42" t="str">
        <f>VLOOKUP($A60,'F-Enc'!$A$93:$L$123,3,FALSE)</f>
        <v>1010000</v>
      </c>
      <c r="M60" s="3"/>
      <c r="N60" s="3"/>
      <c r="O60" s="3"/>
      <c r="P60" s="3"/>
      <c r="Q60" s="3"/>
      <c r="R60" t="s">
        <v>58</v>
      </c>
      <c r="S60" s="55">
        <v>1</v>
      </c>
      <c r="U60" s="55" t="s">
        <v>21</v>
      </c>
      <c r="Y60" s="55" t="s">
        <v>22</v>
      </c>
      <c r="Z60" s="55" t="s">
        <v>44</v>
      </c>
      <c r="AA60" s="55">
        <v>0</v>
      </c>
      <c r="AB60" s="55">
        <f t="shared" si="0"/>
        <v>0</v>
      </c>
      <c r="AC60" s="55">
        <f t="shared" si="1"/>
        <v>0</v>
      </c>
      <c r="AJ60">
        <v>0</v>
      </c>
      <c r="AK60">
        <v>0</v>
      </c>
      <c r="AL60" s="2" t="s">
        <v>447</v>
      </c>
    </row>
    <row r="61" spans="1:38" x14ac:dyDescent="0.2">
      <c r="B61" s="42"/>
      <c r="D61" s="55"/>
      <c r="L61" s="42"/>
      <c r="M61" s="3"/>
      <c r="N61" s="3"/>
      <c r="O61" s="3"/>
      <c r="P61" s="3"/>
      <c r="Q61" s="3"/>
    </row>
    <row r="62" spans="1:38" x14ac:dyDescent="0.2">
      <c r="A62" t="s">
        <v>448</v>
      </c>
      <c r="B62" s="42">
        <f>VLOOKUP($A62,'F-Enc'!$A$93:$L$123,12,FALSE)</f>
        <v>1010011</v>
      </c>
      <c r="D62" s="55" t="s">
        <v>343</v>
      </c>
      <c r="E62" t="s">
        <v>21</v>
      </c>
      <c r="F62" t="s">
        <v>377</v>
      </c>
      <c r="G62" s="3" t="s">
        <v>49</v>
      </c>
      <c r="J62" t="s">
        <v>378</v>
      </c>
      <c r="K62" t="str">
        <f>VLOOKUP($A62,'F-Enc'!$A$93:$L$123,9,FALSE)</f>
        <v>001</v>
      </c>
      <c r="L62" s="42" t="str">
        <f>VLOOKUP($A62,'F-Enc'!$A$93:$L$123,3,FALSE)</f>
        <v>1110000</v>
      </c>
      <c r="M62" s="3"/>
      <c r="N62" s="3"/>
      <c r="O62" s="3"/>
      <c r="P62" s="3"/>
      <c r="Q62" s="3"/>
      <c r="R62" t="s">
        <v>58</v>
      </c>
      <c r="S62" s="55">
        <v>1</v>
      </c>
      <c r="U62" s="55" t="s">
        <v>21</v>
      </c>
      <c r="Y62" s="55" t="s">
        <v>22</v>
      </c>
      <c r="AB62" s="55">
        <f>IF(ISBLANK(AA62),1,0)</f>
        <v>1</v>
      </c>
      <c r="AC62" s="55">
        <f t="shared" si="1"/>
        <v>1</v>
      </c>
      <c r="AF62" s="3"/>
      <c r="AG62" s="3"/>
      <c r="AH62" s="3"/>
      <c r="AI62" s="3"/>
      <c r="AJ62">
        <v>0</v>
      </c>
      <c r="AK62">
        <v>0</v>
      </c>
      <c r="AL62" t="s">
        <v>449</v>
      </c>
    </row>
    <row r="63" spans="1:38" x14ac:dyDescent="0.2">
      <c r="D63" s="55"/>
    </row>
    <row r="65" spans="1:38" x14ac:dyDescent="0.2">
      <c r="A65" t="s">
        <v>450</v>
      </c>
      <c r="C65" s="29" t="s">
        <v>451</v>
      </c>
      <c r="D65" s="58" t="s">
        <v>343</v>
      </c>
      <c r="AL65" t="s">
        <v>452</v>
      </c>
    </row>
    <row r="66" spans="1:38" x14ac:dyDescent="0.2">
      <c r="A66" s="29" t="s">
        <v>453</v>
      </c>
      <c r="C66" s="29" t="s">
        <v>454</v>
      </c>
      <c r="D66" s="58" t="s">
        <v>343</v>
      </c>
    </row>
    <row r="69" spans="1:38" ht="21" x14ac:dyDescent="0.25">
      <c r="A69" s="187" t="s">
        <v>455</v>
      </c>
    </row>
    <row r="70" spans="1:38" x14ac:dyDescent="0.2">
      <c r="A70" t="s">
        <v>360</v>
      </c>
    </row>
    <row r="71" spans="1:38" s="52" customFormat="1" ht="19" x14ac:dyDescent="0.25">
      <c r="A71" s="52" t="s">
        <v>0</v>
      </c>
      <c r="B71" s="52" t="s">
        <v>1</v>
      </c>
      <c r="C71" s="52" t="s">
        <v>2</v>
      </c>
      <c r="D71" s="52" t="s">
        <v>3</v>
      </c>
      <c r="E71" s="52" t="s">
        <v>361</v>
      </c>
      <c r="F71" s="52" t="s">
        <v>362</v>
      </c>
      <c r="G71" s="52" t="s">
        <v>363</v>
      </c>
      <c r="H71" s="52" t="s">
        <v>364</v>
      </c>
      <c r="I71" s="52" t="s">
        <v>320</v>
      </c>
      <c r="J71" s="52" t="s">
        <v>9</v>
      </c>
      <c r="K71" s="52" t="s">
        <v>10</v>
      </c>
      <c r="L71" s="52" t="s">
        <v>11</v>
      </c>
      <c r="M71"/>
      <c r="N71"/>
      <c r="O71"/>
      <c r="P71"/>
      <c r="Q71"/>
      <c r="R71" s="52" t="s">
        <v>365</v>
      </c>
      <c r="S71" s="59"/>
      <c r="T71" s="59"/>
      <c r="U71" s="59"/>
      <c r="V71" s="59"/>
      <c r="W71" s="59"/>
      <c r="X71" s="59"/>
      <c r="Y71" s="59"/>
      <c r="Z71" s="59"/>
      <c r="AA71" s="59"/>
      <c r="AB71" s="55"/>
      <c r="AC71" s="55"/>
      <c r="AD71" s="55"/>
      <c r="AE71" s="55"/>
      <c r="AL71" s="52" t="s">
        <v>12</v>
      </c>
    </row>
    <row r="72" spans="1:38" x14ac:dyDescent="0.2">
      <c r="A72" t="s">
        <v>456</v>
      </c>
      <c r="B72" s="169" t="str">
        <f>VLOOKUP($A72,'F-Enc'!$A$93:$L$158,12,FALSE)</f>
        <v>0000111</v>
      </c>
      <c r="D72" s="55" t="s">
        <v>343</v>
      </c>
      <c r="E72" t="s">
        <v>367</v>
      </c>
      <c r="F72" t="s">
        <v>22</v>
      </c>
      <c r="I72" t="s">
        <v>90</v>
      </c>
      <c r="J72" t="s">
        <v>368</v>
      </c>
      <c r="K72" t="str">
        <f>VLOOKUP($A72,'F-Enc'!$A$93:$L$156,9,FALSE)</f>
        <v>001</v>
      </c>
      <c r="R72" t="s">
        <v>369</v>
      </c>
      <c r="S72" s="55">
        <v>0</v>
      </c>
      <c r="U72" s="55" t="s">
        <v>21</v>
      </c>
      <c r="AB72" s="55">
        <f>IF(ISBLANK(AA72),1,0)</f>
        <v>1</v>
      </c>
      <c r="AC72" s="55">
        <f>IF(ISBLANK(Z72),1,0)</f>
        <v>1</v>
      </c>
      <c r="AF72">
        <v>1</v>
      </c>
      <c r="AJ72">
        <v>1</v>
      </c>
      <c r="AK72">
        <v>0</v>
      </c>
      <c r="AL72" t="s">
        <v>457</v>
      </c>
    </row>
    <row r="73" spans="1:38" x14ac:dyDescent="0.2">
      <c r="A73" t="s">
        <v>458</v>
      </c>
      <c r="B73" s="169" t="str">
        <f>VLOOKUP($A73,'F-Enc'!$A$93:$L$158,12,FALSE)</f>
        <v>0100111</v>
      </c>
      <c r="D73" s="55" t="s">
        <v>343</v>
      </c>
      <c r="F73" t="s">
        <v>22</v>
      </c>
      <c r="G73" t="s">
        <v>44</v>
      </c>
      <c r="I73" t="s">
        <v>90</v>
      </c>
      <c r="J73" t="s">
        <v>373</v>
      </c>
      <c r="K73" t="str">
        <f>VLOOKUP($A73,'F-Enc'!$A$93:$L$156,9,FALSE)</f>
        <v>001</v>
      </c>
      <c r="R73" t="s">
        <v>369</v>
      </c>
      <c r="S73" s="55">
        <v>1</v>
      </c>
      <c r="V73" s="55">
        <v>1</v>
      </c>
      <c r="W73" s="60"/>
      <c r="X73" s="60"/>
      <c r="Y73" s="60"/>
      <c r="Z73" s="60"/>
      <c r="AA73" s="60"/>
      <c r="AB73" s="55">
        <f>IF(ISBLANK(AA73),1,0)</f>
        <v>1</v>
      </c>
      <c r="AC73" s="55">
        <f>IF(ISBLANK(Z73),1,0)</f>
        <v>1</v>
      </c>
      <c r="AJ73">
        <v>1</v>
      </c>
      <c r="AK73">
        <v>0</v>
      </c>
      <c r="AL73" t="s">
        <v>459</v>
      </c>
    </row>
    <row r="75" spans="1:38" x14ac:dyDescent="0.2">
      <c r="A75" t="s">
        <v>375</v>
      </c>
    </row>
    <row r="76" spans="1:38" s="52" customFormat="1" ht="19" x14ac:dyDescent="0.25">
      <c r="A76" s="52" t="s">
        <v>0</v>
      </c>
      <c r="B76" s="52" t="s">
        <v>1</v>
      </c>
      <c r="C76" s="52" t="s">
        <v>2</v>
      </c>
      <c r="D76" s="52" t="s">
        <v>3</v>
      </c>
      <c r="E76" s="52" t="s">
        <v>361</v>
      </c>
      <c r="F76" s="52" t="s">
        <v>362</v>
      </c>
      <c r="G76" s="52" t="s">
        <v>363</v>
      </c>
      <c r="H76" s="52" t="s">
        <v>364</v>
      </c>
      <c r="I76" s="52" t="s">
        <v>320</v>
      </c>
      <c r="J76" s="52" t="s">
        <v>9</v>
      </c>
      <c r="K76" s="52" t="s">
        <v>10</v>
      </c>
      <c r="L76" s="52" t="s">
        <v>11</v>
      </c>
      <c r="M76"/>
      <c r="N76"/>
      <c r="O76"/>
      <c r="P76"/>
      <c r="Q76"/>
      <c r="R76" s="52" t="s">
        <v>365</v>
      </c>
      <c r="S76" s="59"/>
      <c r="T76" s="59"/>
      <c r="U76" s="59"/>
      <c r="V76" s="59"/>
      <c r="W76" s="59"/>
      <c r="X76" s="59"/>
      <c r="Y76" s="59"/>
      <c r="Z76" s="59"/>
      <c r="AA76" s="59"/>
      <c r="AB76" s="55"/>
      <c r="AC76" s="55"/>
      <c r="AD76" s="55"/>
      <c r="AE76" s="55"/>
      <c r="AL76" s="52" t="s">
        <v>12</v>
      </c>
    </row>
    <row r="77" spans="1:38" x14ac:dyDescent="0.2">
      <c r="A77" t="s">
        <v>460</v>
      </c>
      <c r="B77">
        <f>VLOOKUP($A77,'F-Enc'!$A$93:$L$158,12,FALSE)</f>
        <v>1010011</v>
      </c>
      <c r="D77" s="55" t="s">
        <v>343</v>
      </c>
      <c r="E77" t="s">
        <v>367</v>
      </c>
      <c r="F77" t="s">
        <v>377</v>
      </c>
      <c r="G77" t="s">
        <v>372</v>
      </c>
      <c r="J77" t="s">
        <v>378</v>
      </c>
      <c r="K77" s="3" t="s">
        <v>42</v>
      </c>
      <c r="L77" s="14" t="str">
        <f>VLOOKUP($A77,'F-Enc'!$A$93:$L$156,3,FALSE)</f>
        <v>0000010</v>
      </c>
      <c r="R77" t="s">
        <v>58</v>
      </c>
      <c r="S77" s="55">
        <v>1</v>
      </c>
      <c r="T77" s="55">
        <v>1</v>
      </c>
      <c r="U77" s="55" t="s">
        <v>21</v>
      </c>
      <c r="Y77" s="55" t="s">
        <v>22</v>
      </c>
      <c r="AA77" s="55">
        <v>1</v>
      </c>
      <c r="AB77" s="55">
        <f>IF(ISBLANK(AA77),1,0)</f>
        <v>0</v>
      </c>
      <c r="AC77" s="55">
        <f>IF(ISBLANK(Z77),1,0)</f>
        <v>1</v>
      </c>
      <c r="AF77" s="55"/>
      <c r="AG77" s="55"/>
      <c r="AH77" s="55"/>
      <c r="AI77" s="55"/>
      <c r="AJ77" s="55">
        <v>1</v>
      </c>
      <c r="AK77" s="55">
        <v>1</v>
      </c>
      <c r="AL77" t="s">
        <v>461</v>
      </c>
    </row>
    <row r="78" spans="1:38" x14ac:dyDescent="0.2">
      <c r="A78" t="s">
        <v>462</v>
      </c>
      <c r="B78">
        <f>VLOOKUP($A78,'F-Enc'!$A$93:$L$158,12,FALSE)</f>
        <v>1010011</v>
      </c>
      <c r="D78" s="55" t="s">
        <v>343</v>
      </c>
      <c r="E78" t="s">
        <v>367</v>
      </c>
      <c r="F78" t="s">
        <v>377</v>
      </c>
      <c r="G78" t="s">
        <v>372</v>
      </c>
      <c r="J78" t="s">
        <v>378</v>
      </c>
      <c r="K78" s="3" t="s">
        <v>42</v>
      </c>
      <c r="L78" s="14" t="str">
        <f>VLOOKUP($A78,'F-Enc'!$A$93:$L$156,3,FALSE)</f>
        <v>0000110</v>
      </c>
      <c r="R78" t="s">
        <v>58</v>
      </c>
      <c r="S78" s="55">
        <v>1</v>
      </c>
      <c r="T78" s="55">
        <v>1</v>
      </c>
      <c r="U78" s="55" t="s">
        <v>21</v>
      </c>
      <c r="Y78" s="55" t="s">
        <v>22</v>
      </c>
      <c r="AA78" s="55">
        <v>1</v>
      </c>
      <c r="AB78" s="55">
        <f>IF(ISBLANK(AA78),1,0)</f>
        <v>0</v>
      </c>
      <c r="AC78" s="55">
        <f>IF(ISBLANK(Z78),1,0)</f>
        <v>1</v>
      </c>
      <c r="AE78" s="55">
        <v>1</v>
      </c>
      <c r="AF78" s="55"/>
      <c r="AG78" s="55"/>
      <c r="AH78" s="55"/>
      <c r="AI78" s="55"/>
      <c r="AJ78" s="55">
        <v>1</v>
      </c>
      <c r="AK78" s="55">
        <v>1</v>
      </c>
      <c r="AL78" t="s">
        <v>463</v>
      </c>
    </row>
    <row r="79" spans="1:38" x14ac:dyDescent="0.2">
      <c r="A79" t="s">
        <v>464</v>
      </c>
      <c r="B79">
        <f>VLOOKUP($A79,'F-Enc'!$A$93:$L$158,12,FALSE)</f>
        <v>1010011</v>
      </c>
      <c r="D79" s="55" t="s">
        <v>343</v>
      </c>
      <c r="E79" t="s">
        <v>367</v>
      </c>
      <c r="F79" t="s">
        <v>377</v>
      </c>
      <c r="G79" t="s">
        <v>372</v>
      </c>
      <c r="J79" t="s">
        <v>378</v>
      </c>
      <c r="K79" s="3" t="s">
        <v>42</v>
      </c>
      <c r="L79" s="14" t="str">
        <f>VLOOKUP($A79,'F-Enc'!$A$93:$L$156,3,FALSE)</f>
        <v>0001010</v>
      </c>
      <c r="R79" t="s">
        <v>58</v>
      </c>
      <c r="S79" s="55">
        <v>1</v>
      </c>
      <c r="T79" s="55">
        <v>1</v>
      </c>
      <c r="U79" s="55" t="s">
        <v>21</v>
      </c>
      <c r="Y79" s="55" t="s">
        <v>22</v>
      </c>
      <c r="Z79" s="55" t="s">
        <v>44</v>
      </c>
      <c r="AB79" s="55">
        <f>IF(ISBLANK(AA79),1,0)</f>
        <v>1</v>
      </c>
      <c r="AC79" s="55">
        <f>IF(ISBLANK(Z79),1,0)</f>
        <v>0</v>
      </c>
      <c r="AF79" s="55"/>
      <c r="AG79" s="55"/>
      <c r="AH79" s="55"/>
      <c r="AI79" s="55"/>
      <c r="AJ79" s="55">
        <v>1</v>
      </c>
      <c r="AK79" s="55">
        <v>1</v>
      </c>
      <c r="AL79" t="s">
        <v>465</v>
      </c>
    </row>
    <row r="80" spans="1:38" s="29" customFormat="1" x14ac:dyDescent="0.2">
      <c r="A80" s="29" t="s">
        <v>466</v>
      </c>
      <c r="B80" s="29">
        <f>VLOOKUP($A80,'F-Enc'!$A$93:$L$158,12,FALSE)</f>
        <v>1010011</v>
      </c>
      <c r="C80" s="30" t="s">
        <v>2</v>
      </c>
      <c r="D80" s="58" t="s">
        <v>343</v>
      </c>
      <c r="E80" s="29" t="s">
        <v>367</v>
      </c>
      <c r="F80" s="29" t="s">
        <v>377</v>
      </c>
      <c r="G80" s="29" t="s">
        <v>372</v>
      </c>
      <c r="J80" s="29" t="s">
        <v>378</v>
      </c>
      <c r="K80" s="38" t="s">
        <v>42</v>
      </c>
      <c r="L80" s="30" t="str">
        <f>VLOOKUP($A80,'F-Enc'!$A$93:$L$156,3,FALSE)</f>
        <v>0001110</v>
      </c>
      <c r="R80" s="29" t="s">
        <v>58</v>
      </c>
      <c r="S80" s="58">
        <v>1</v>
      </c>
      <c r="T80" s="58"/>
      <c r="U80" s="58" t="s">
        <v>21</v>
      </c>
      <c r="V80" s="58"/>
      <c r="W80" s="58"/>
      <c r="X80" s="58"/>
      <c r="Y80" s="58"/>
      <c r="Z80" s="58"/>
      <c r="AA80" s="58"/>
      <c r="AB80" s="58">
        <f>IF(ISBLANK(AA80),1,0)</f>
        <v>1</v>
      </c>
      <c r="AC80" s="58">
        <f>IF(ISBLANK(Z80),1,0)</f>
        <v>1</v>
      </c>
      <c r="AD80" s="58"/>
      <c r="AE80" s="58"/>
      <c r="AF80" s="58"/>
      <c r="AG80" s="58"/>
      <c r="AH80" s="58"/>
      <c r="AI80" s="58"/>
      <c r="AJ80" s="58">
        <v>1</v>
      </c>
      <c r="AK80" s="58">
        <v>1</v>
      </c>
      <c r="AL80" s="29" t="s">
        <v>467</v>
      </c>
    </row>
    <row r="81" spans="1:38" s="29" customFormat="1" x14ac:dyDescent="0.2">
      <c r="A81" s="29" t="s">
        <v>468</v>
      </c>
      <c r="B81" s="29">
        <f>VLOOKUP($A81,'F-Enc'!$A$93:$L$158,12,FALSE)</f>
        <v>1010011</v>
      </c>
      <c r="C81" s="30" t="s">
        <v>2</v>
      </c>
      <c r="D81" s="58" t="s">
        <v>343</v>
      </c>
      <c r="E81" s="29" t="s">
        <v>367</v>
      </c>
      <c r="F81" s="29" t="s">
        <v>377</v>
      </c>
      <c r="G81" s="38" t="s">
        <v>49</v>
      </c>
      <c r="J81" s="29" t="s">
        <v>378</v>
      </c>
      <c r="K81" s="38" t="s">
        <v>42</v>
      </c>
      <c r="L81" s="30" t="str">
        <f>VLOOKUP($A81,'F-Enc'!$A$93:$L$156,3,FALSE)</f>
        <v>0101110</v>
      </c>
      <c r="R81" s="29" t="s">
        <v>58</v>
      </c>
      <c r="S81" s="58">
        <v>1</v>
      </c>
      <c r="T81" s="58"/>
      <c r="U81" s="58" t="s">
        <v>21</v>
      </c>
      <c r="V81" s="58"/>
      <c r="W81" s="58"/>
      <c r="X81" s="58"/>
      <c r="Y81" s="58"/>
      <c r="Z81" s="58"/>
      <c r="AA81" s="58"/>
      <c r="AB81" s="58">
        <f>IF(ISBLANK(AA81),1,0)</f>
        <v>1</v>
      </c>
      <c r="AC81" s="58">
        <f>IF(ISBLANK(Z81),1,0)</f>
        <v>1</v>
      </c>
      <c r="AD81" s="58"/>
      <c r="AE81" s="58"/>
      <c r="AF81" s="58"/>
      <c r="AG81" s="58"/>
      <c r="AH81" s="58"/>
      <c r="AI81" s="58"/>
      <c r="AJ81" s="58">
        <v>1</v>
      </c>
      <c r="AK81" s="58">
        <v>1</v>
      </c>
      <c r="AL81" s="29" t="s">
        <v>387</v>
      </c>
    </row>
    <row r="82" spans="1:38" x14ac:dyDescent="0.2">
      <c r="A82" t="s">
        <v>469</v>
      </c>
      <c r="B82">
        <f>VLOOKUP($A82,'F-Enc'!$A$93:$L$158,12,FALSE)</f>
        <v>1010011</v>
      </c>
      <c r="D82" s="55" t="s">
        <v>343</v>
      </c>
      <c r="E82" t="s">
        <v>367</v>
      </c>
      <c r="F82" t="s">
        <v>377</v>
      </c>
      <c r="G82" t="s">
        <v>372</v>
      </c>
      <c r="J82" t="s">
        <v>378</v>
      </c>
      <c r="K82" t="str">
        <f>VLOOKUP($A82,'F-Enc'!$A$93:$L$156,9,FALSE)</f>
        <v>000</v>
      </c>
      <c r="L82" s="14" t="str">
        <f>VLOOKUP($A82,'F-Enc'!$A$93:$L$156,3,FALSE)</f>
        <v>0010110</v>
      </c>
      <c r="R82" t="s">
        <v>58</v>
      </c>
      <c r="S82" s="55">
        <v>1</v>
      </c>
      <c r="T82" s="55">
        <v>0</v>
      </c>
      <c r="U82" s="55" t="s">
        <v>21</v>
      </c>
      <c r="Y82" s="55" t="s">
        <v>22</v>
      </c>
      <c r="Z82" s="55" t="s">
        <v>44</v>
      </c>
      <c r="AB82" s="55">
        <f>IF(ISBLANK(Z82),1,0)</f>
        <v>0</v>
      </c>
      <c r="AC82" s="55">
        <f>IF(ISBLANK(#REF!),1,0)</f>
        <v>0</v>
      </c>
      <c r="AE82" s="55">
        <v>1</v>
      </c>
      <c r="AF82" s="55"/>
      <c r="AG82" s="55"/>
      <c r="AH82" s="55"/>
      <c r="AI82" s="55"/>
      <c r="AJ82" s="55">
        <v>1</v>
      </c>
      <c r="AK82" s="55">
        <v>1</v>
      </c>
      <c r="AL82" t="s">
        <v>389</v>
      </c>
    </row>
    <row r="83" spans="1:38" x14ac:dyDescent="0.2">
      <c r="A83" t="s">
        <v>470</v>
      </c>
      <c r="B83">
        <f>VLOOKUP($A83,'F-Enc'!$A$93:$L$158,12,FALSE)</f>
        <v>1010011</v>
      </c>
      <c r="D83" s="55" t="s">
        <v>343</v>
      </c>
      <c r="E83" t="s">
        <v>367</v>
      </c>
      <c r="F83" t="s">
        <v>377</v>
      </c>
      <c r="G83" t="s">
        <v>372</v>
      </c>
      <c r="J83" t="s">
        <v>378</v>
      </c>
      <c r="K83" t="str">
        <f>VLOOKUP($A83,'F-Enc'!$A$93:$L$156,9,FALSE)</f>
        <v>001</v>
      </c>
      <c r="L83" s="14" t="str">
        <f>VLOOKUP($A83,'F-Enc'!$A$93:$L$156,3,FALSE)</f>
        <v>0010110</v>
      </c>
      <c r="R83" t="s">
        <v>58</v>
      </c>
      <c r="S83" s="55">
        <v>1</v>
      </c>
      <c r="T83" s="55">
        <v>0</v>
      </c>
      <c r="U83" s="55" t="s">
        <v>21</v>
      </c>
      <c r="Y83" s="55" t="s">
        <v>22</v>
      </c>
      <c r="Z83" s="55" t="s">
        <v>44</v>
      </c>
      <c r="AB83" s="55">
        <f>IF(ISBLANK(Z83),1,0)</f>
        <v>0</v>
      </c>
      <c r="AC83" s="55">
        <f>IF(ISBLANK(#REF!),1,0)</f>
        <v>0</v>
      </c>
      <c r="AE83" s="55">
        <v>1</v>
      </c>
      <c r="AF83" s="55"/>
      <c r="AG83" s="55"/>
      <c r="AH83" s="55"/>
      <c r="AI83" s="55"/>
      <c r="AJ83" s="55">
        <v>1</v>
      </c>
      <c r="AK83" s="55">
        <v>1</v>
      </c>
      <c r="AL83" t="s">
        <v>391</v>
      </c>
    </row>
    <row r="84" spans="1:38" x14ac:dyDescent="0.2">
      <c r="A84" t="s">
        <v>471</v>
      </c>
      <c r="B84">
        <f>VLOOKUP($A84,'F-Enc'!$A$93:$L$158,12,FALSE)</f>
        <v>1000011</v>
      </c>
      <c r="D84" s="55" t="s">
        <v>343</v>
      </c>
      <c r="E84" t="s">
        <v>367</v>
      </c>
      <c r="F84" t="s">
        <v>377</v>
      </c>
      <c r="G84" t="s">
        <v>372</v>
      </c>
      <c r="H84" t="s">
        <v>393</v>
      </c>
      <c r="J84" t="s">
        <v>84</v>
      </c>
      <c r="K84" s="3" t="s">
        <v>42</v>
      </c>
      <c r="L84" s="42" t="s">
        <v>62</v>
      </c>
      <c r="R84" t="s">
        <v>58</v>
      </c>
      <c r="S84" s="55">
        <v>1</v>
      </c>
      <c r="T84" s="55">
        <v>1</v>
      </c>
      <c r="U84" s="55" t="s">
        <v>21</v>
      </c>
      <c r="Y84" s="55" t="s">
        <v>22</v>
      </c>
      <c r="Z84" s="55" t="s">
        <v>44</v>
      </c>
      <c r="AA84" s="55">
        <v>0</v>
      </c>
      <c r="AB84" s="55">
        <f t="shared" ref="AB84:AB89" si="2">IF(ISBLANK(AA84),1,0)</f>
        <v>0</v>
      </c>
      <c r="AC84" s="55">
        <f t="shared" ref="AC84:AC89" si="3">IF(ISBLANK(Z84),1,0)</f>
        <v>0</v>
      </c>
      <c r="AF84" s="55"/>
      <c r="AG84" s="55"/>
      <c r="AH84" s="55"/>
      <c r="AI84" s="55"/>
      <c r="AJ84" s="55">
        <v>1</v>
      </c>
      <c r="AK84" s="55">
        <v>1</v>
      </c>
      <c r="AL84" t="s">
        <v>394</v>
      </c>
    </row>
    <row r="85" spans="1:38" x14ac:dyDescent="0.2">
      <c r="A85" t="s">
        <v>472</v>
      </c>
      <c r="B85">
        <f>VLOOKUP($A85,'F-Enc'!$A$93:$L$158,12,FALSE)</f>
        <v>1000111</v>
      </c>
      <c r="D85" s="55" t="s">
        <v>343</v>
      </c>
      <c r="E85" t="s">
        <v>367</v>
      </c>
      <c r="F85" t="s">
        <v>377</v>
      </c>
      <c r="G85" t="s">
        <v>372</v>
      </c>
      <c r="H85" t="s">
        <v>393</v>
      </c>
      <c r="J85" t="s">
        <v>84</v>
      </c>
      <c r="K85" s="3" t="s">
        <v>42</v>
      </c>
      <c r="L85" s="42" t="s">
        <v>62</v>
      </c>
      <c r="R85" t="s">
        <v>58</v>
      </c>
      <c r="S85" s="55">
        <v>1</v>
      </c>
      <c r="T85" s="55">
        <v>1</v>
      </c>
      <c r="U85" s="55" t="s">
        <v>21</v>
      </c>
      <c r="Y85" s="55" t="s">
        <v>22</v>
      </c>
      <c r="Z85" s="55" t="s">
        <v>44</v>
      </c>
      <c r="AA85" s="55">
        <v>0</v>
      </c>
      <c r="AB85" s="55">
        <f t="shared" si="2"/>
        <v>0</v>
      </c>
      <c r="AC85" s="55">
        <f t="shared" si="3"/>
        <v>0</v>
      </c>
      <c r="AE85" s="55">
        <v>1</v>
      </c>
      <c r="AF85" s="55"/>
      <c r="AG85" s="55"/>
      <c r="AH85" s="55"/>
      <c r="AI85" s="55"/>
      <c r="AJ85" s="55">
        <v>1</v>
      </c>
      <c r="AK85" s="55">
        <v>1</v>
      </c>
      <c r="AL85" t="s">
        <v>396</v>
      </c>
    </row>
    <row r="86" spans="1:38" x14ac:dyDescent="0.2">
      <c r="A86" t="s">
        <v>473</v>
      </c>
      <c r="B86">
        <f>VLOOKUP($A86,'F-Enc'!$A$93:$L$158,12,FALSE)</f>
        <v>1001111</v>
      </c>
      <c r="D86" s="55" t="s">
        <v>343</v>
      </c>
      <c r="E86" t="s">
        <v>367</v>
      </c>
      <c r="F86" t="s">
        <v>377</v>
      </c>
      <c r="G86" t="s">
        <v>372</v>
      </c>
      <c r="H86" t="s">
        <v>393</v>
      </c>
      <c r="J86" t="s">
        <v>84</v>
      </c>
      <c r="K86" s="3" t="s">
        <v>42</v>
      </c>
      <c r="L86" s="42" t="s">
        <v>62</v>
      </c>
      <c r="R86" t="s">
        <v>58</v>
      </c>
      <c r="S86" s="55">
        <v>1</v>
      </c>
      <c r="T86" s="55">
        <v>1</v>
      </c>
      <c r="U86" s="55" t="s">
        <v>21</v>
      </c>
      <c r="Y86" s="55" t="s">
        <v>22</v>
      </c>
      <c r="Z86" s="55" t="s">
        <v>44</v>
      </c>
      <c r="AA86" s="55">
        <v>0</v>
      </c>
      <c r="AB86" s="55">
        <f t="shared" si="2"/>
        <v>0</v>
      </c>
      <c r="AC86" s="55">
        <f t="shared" si="3"/>
        <v>0</v>
      </c>
      <c r="AD86" s="55">
        <v>1</v>
      </c>
      <c r="AE86" s="55">
        <v>1</v>
      </c>
      <c r="AF86" s="55"/>
      <c r="AG86" s="55"/>
      <c r="AH86" s="55"/>
      <c r="AI86" s="55"/>
      <c r="AJ86" s="55">
        <v>1</v>
      </c>
      <c r="AK86" s="55">
        <v>1</v>
      </c>
      <c r="AL86" t="s">
        <v>398</v>
      </c>
    </row>
    <row r="87" spans="1:38" x14ac:dyDescent="0.2">
      <c r="A87" t="s">
        <v>474</v>
      </c>
      <c r="B87">
        <f>VLOOKUP($A87,'F-Enc'!$A$93:$L$158,12,FALSE)</f>
        <v>1001011</v>
      </c>
      <c r="D87" s="55" t="s">
        <v>343</v>
      </c>
      <c r="E87" t="s">
        <v>367</v>
      </c>
      <c r="F87" t="s">
        <v>377</v>
      </c>
      <c r="G87" t="s">
        <v>372</v>
      </c>
      <c r="H87" t="s">
        <v>393</v>
      </c>
      <c r="J87" t="s">
        <v>84</v>
      </c>
      <c r="K87" s="3" t="s">
        <v>42</v>
      </c>
      <c r="L87" s="42" t="s">
        <v>62</v>
      </c>
      <c r="R87" t="s">
        <v>58</v>
      </c>
      <c r="S87" s="55">
        <v>1</v>
      </c>
      <c r="T87" s="55">
        <v>1</v>
      </c>
      <c r="U87" s="55" t="s">
        <v>21</v>
      </c>
      <c r="Y87" s="55" t="s">
        <v>22</v>
      </c>
      <c r="Z87" s="55" t="s">
        <v>44</v>
      </c>
      <c r="AA87" s="55">
        <v>0</v>
      </c>
      <c r="AB87" s="55">
        <f t="shared" si="2"/>
        <v>0</v>
      </c>
      <c r="AC87" s="55">
        <f t="shared" si="3"/>
        <v>0</v>
      </c>
      <c r="AD87" s="55">
        <v>1</v>
      </c>
      <c r="AF87" s="55"/>
      <c r="AG87" s="55"/>
      <c r="AH87" s="55"/>
      <c r="AI87" s="55"/>
      <c r="AJ87" s="55">
        <v>1</v>
      </c>
      <c r="AK87" s="55">
        <v>1</v>
      </c>
      <c r="AL87" t="s">
        <v>400</v>
      </c>
    </row>
    <row r="88" spans="1:38" s="29" customFormat="1" x14ac:dyDescent="0.2">
      <c r="A88" s="29" t="s">
        <v>475</v>
      </c>
      <c r="B88" s="29" t="s">
        <v>369</v>
      </c>
      <c r="C88" s="29" t="s">
        <v>36</v>
      </c>
      <c r="D88" s="55" t="s">
        <v>343</v>
      </c>
      <c r="M88"/>
      <c r="N88"/>
      <c r="O88"/>
      <c r="P88"/>
      <c r="Q88"/>
      <c r="S88" s="58"/>
      <c r="T88" s="58"/>
      <c r="U88" s="58"/>
      <c r="V88" s="58"/>
      <c r="W88" s="58"/>
      <c r="X88" s="58"/>
      <c r="Y88" s="58"/>
      <c r="Z88" s="58"/>
      <c r="AA88" s="58"/>
      <c r="AB88" s="55">
        <f t="shared" si="2"/>
        <v>1</v>
      </c>
      <c r="AC88" s="55">
        <f t="shared" si="3"/>
        <v>1</v>
      </c>
      <c r="AD88" s="55"/>
      <c r="AE88" s="55"/>
      <c r="AJ88" s="29">
        <v>1</v>
      </c>
      <c r="AK88" s="29">
        <v>1</v>
      </c>
      <c r="AL88" s="29" t="s">
        <v>402</v>
      </c>
    </row>
    <row r="89" spans="1:38" s="29" customFormat="1" x14ac:dyDescent="0.2">
      <c r="A89" s="29" t="s">
        <v>476</v>
      </c>
      <c r="B89" s="29" t="s">
        <v>369</v>
      </c>
      <c r="C89" s="29" t="s">
        <v>36</v>
      </c>
      <c r="D89" s="55" t="s">
        <v>343</v>
      </c>
      <c r="M89"/>
      <c r="N89"/>
      <c r="O89"/>
      <c r="P89"/>
      <c r="Q89"/>
      <c r="S89" s="58"/>
      <c r="T89" s="58"/>
      <c r="U89" s="58"/>
      <c r="V89" s="58"/>
      <c r="W89" s="58"/>
      <c r="X89" s="58"/>
      <c r="Y89" s="58"/>
      <c r="Z89" s="58"/>
      <c r="AA89" s="58"/>
      <c r="AB89" s="55">
        <f t="shared" si="2"/>
        <v>1</v>
      </c>
      <c r="AC89" s="55">
        <f t="shared" si="3"/>
        <v>1</v>
      </c>
      <c r="AD89" s="55"/>
      <c r="AE89" s="55"/>
      <c r="AJ89" s="29">
        <v>1</v>
      </c>
      <c r="AK89" s="29">
        <v>1</v>
      </c>
      <c r="AL89" s="29" t="s">
        <v>404</v>
      </c>
    </row>
    <row r="90" spans="1:38" x14ac:dyDescent="0.2">
      <c r="D90" s="55"/>
    </row>
    <row r="91" spans="1:38" x14ac:dyDescent="0.2">
      <c r="A91" t="s">
        <v>405</v>
      </c>
      <c r="D91" s="55"/>
    </row>
    <row r="92" spans="1:38" s="52" customFormat="1" ht="19" x14ac:dyDescent="0.25">
      <c r="A92" s="52" t="s">
        <v>0</v>
      </c>
      <c r="B92" s="52" t="s">
        <v>1</v>
      </c>
      <c r="C92" s="52" t="s">
        <v>2</v>
      </c>
      <c r="D92" s="52" t="s">
        <v>3</v>
      </c>
      <c r="E92" s="52" t="s">
        <v>361</v>
      </c>
      <c r="F92" s="52" t="s">
        <v>362</v>
      </c>
      <c r="G92" s="52" t="s">
        <v>363</v>
      </c>
      <c r="H92" s="52" t="s">
        <v>364</v>
      </c>
      <c r="I92" s="52" t="s">
        <v>320</v>
      </c>
      <c r="J92" s="52" t="s">
        <v>9</v>
      </c>
      <c r="K92" s="52" t="s">
        <v>10</v>
      </c>
      <c r="L92" s="52" t="s">
        <v>11</v>
      </c>
      <c r="M92"/>
      <c r="N92"/>
      <c r="O92"/>
      <c r="P92"/>
      <c r="Q92"/>
      <c r="R92" s="52" t="s">
        <v>365</v>
      </c>
      <c r="S92" s="59"/>
      <c r="T92" s="59"/>
      <c r="U92" s="59"/>
      <c r="V92" s="59"/>
      <c r="W92" s="59"/>
      <c r="X92" s="59"/>
      <c r="Y92" s="59"/>
      <c r="Z92" s="59"/>
      <c r="AA92" s="59"/>
      <c r="AB92" s="55"/>
      <c r="AC92" s="55"/>
      <c r="AD92" s="55"/>
      <c r="AE92" s="55"/>
      <c r="AL92" s="52" t="s">
        <v>12</v>
      </c>
    </row>
    <row r="93" spans="1:38" x14ac:dyDescent="0.2">
      <c r="A93" t="s">
        <v>477</v>
      </c>
      <c r="B93">
        <f>VLOOKUP($A93,'F-Enc'!$A$93:$L$158,12,FALSE)</f>
        <v>1010011</v>
      </c>
      <c r="D93" s="55" t="s">
        <v>343</v>
      </c>
      <c r="E93" t="s">
        <v>21</v>
      </c>
      <c r="F93" t="s">
        <v>377</v>
      </c>
      <c r="G93" s="42" t="s">
        <v>49</v>
      </c>
      <c r="H93" s="3"/>
      <c r="J93" t="s">
        <v>378</v>
      </c>
      <c r="K93" s="3" t="s">
        <v>42</v>
      </c>
      <c r="L93" s="14" t="str">
        <f>VLOOKUP($A93,'F-Enc'!$A$93:$L$156,3,FALSE)</f>
        <v>1100010</v>
      </c>
      <c r="R93" t="s">
        <v>58</v>
      </c>
      <c r="S93" s="55">
        <v>1</v>
      </c>
      <c r="U93" s="55" t="s">
        <v>21</v>
      </c>
      <c r="Y93" s="55" t="s">
        <v>22</v>
      </c>
      <c r="AB93" s="55">
        <f t="shared" ref="AB93:AB102" si="4">IF(ISBLANK(AA93),1,0)</f>
        <v>1</v>
      </c>
      <c r="AC93" s="55">
        <f t="shared" ref="AC93:AC102" si="5">IF(ISBLANK(Z93),1,0)</f>
        <v>1</v>
      </c>
      <c r="AJ93">
        <v>1</v>
      </c>
      <c r="AK93">
        <v>1</v>
      </c>
      <c r="AL93" t="s">
        <v>478</v>
      </c>
    </row>
    <row r="94" spans="1:38" s="29" customFormat="1" x14ac:dyDescent="0.2">
      <c r="A94" s="39" t="s">
        <v>479</v>
      </c>
      <c r="B94" s="29">
        <f>VLOOKUP($A94,'F-Enc'!$A$93:$L$158,12,FALSE)</f>
        <v>1010011</v>
      </c>
      <c r="C94" s="29" t="s">
        <v>2</v>
      </c>
      <c r="D94" s="58" t="s">
        <v>343</v>
      </c>
      <c r="E94" s="29" t="s">
        <v>21</v>
      </c>
      <c r="F94" s="29" t="s">
        <v>377</v>
      </c>
      <c r="G94" s="29">
        <f>'F-Enc'!D128</f>
        <v>0</v>
      </c>
      <c r="J94" s="29" t="s">
        <v>378</v>
      </c>
      <c r="K94" s="38" t="s">
        <v>42</v>
      </c>
      <c r="L94" s="30" t="str">
        <f>VLOOKUP($A94,'F-Enc'!$A$93:$L$156,3,FALSE)</f>
        <v>1100010</v>
      </c>
      <c r="R94" s="29" t="s">
        <v>58</v>
      </c>
      <c r="S94" s="58">
        <v>1</v>
      </c>
      <c r="T94" s="58"/>
      <c r="U94" s="58" t="s">
        <v>21</v>
      </c>
      <c r="V94" s="58"/>
      <c r="W94" s="58"/>
      <c r="X94" s="58"/>
      <c r="Y94" s="58" t="s">
        <v>22</v>
      </c>
      <c r="Z94" s="58"/>
      <c r="AA94" s="58"/>
      <c r="AB94" s="58">
        <f t="shared" si="4"/>
        <v>1</v>
      </c>
      <c r="AC94" s="58">
        <f t="shared" si="5"/>
        <v>1</v>
      </c>
      <c r="AD94" s="58"/>
      <c r="AE94" s="58"/>
      <c r="AJ94" s="29">
        <v>1</v>
      </c>
      <c r="AK94" s="29">
        <v>1</v>
      </c>
      <c r="AL94" s="29" t="s">
        <v>480</v>
      </c>
    </row>
    <row r="95" spans="1:38" x14ac:dyDescent="0.2">
      <c r="A95" t="s">
        <v>481</v>
      </c>
      <c r="B95">
        <f>VLOOKUP($A95,'F-Enc'!$A$93:$L$158,12,FALSE)</f>
        <v>1010011</v>
      </c>
      <c r="D95" s="55" t="s">
        <v>343</v>
      </c>
      <c r="E95" t="s">
        <v>367</v>
      </c>
      <c r="F95" t="s">
        <v>22</v>
      </c>
      <c r="G95" s="42" t="s">
        <v>49</v>
      </c>
      <c r="H95" s="3"/>
      <c r="J95" t="s">
        <v>378</v>
      </c>
      <c r="K95" s="3" t="s">
        <v>42</v>
      </c>
      <c r="L95" s="14" t="str">
        <f>VLOOKUP($A95,'F-Enc'!$A$93:$L$156,3,FALSE)</f>
        <v>1101010</v>
      </c>
      <c r="R95" t="s">
        <v>58</v>
      </c>
      <c r="S95" s="55">
        <v>0</v>
      </c>
      <c r="U95" s="55" t="s">
        <v>21</v>
      </c>
      <c r="X95" s="55">
        <v>1</v>
      </c>
      <c r="Y95" s="55" t="s">
        <v>22</v>
      </c>
      <c r="AB95" s="55">
        <f t="shared" si="4"/>
        <v>1</v>
      </c>
      <c r="AC95" s="55">
        <f t="shared" si="5"/>
        <v>1</v>
      </c>
      <c r="AI95">
        <v>1</v>
      </c>
      <c r="AJ95">
        <v>1</v>
      </c>
      <c r="AK95">
        <v>0</v>
      </c>
      <c r="AL95" t="s">
        <v>482</v>
      </c>
    </row>
    <row r="96" spans="1:38" s="29" customFormat="1" x14ac:dyDescent="0.2">
      <c r="A96" s="39" t="s">
        <v>483</v>
      </c>
      <c r="B96" s="29">
        <f>VLOOKUP($A96,'F-Enc'!$A$93:$L$158,12,FALSE)</f>
        <v>1010011</v>
      </c>
      <c r="C96" s="29" t="s">
        <v>2</v>
      </c>
      <c r="D96" s="58" t="s">
        <v>343</v>
      </c>
      <c r="E96" s="29" t="s">
        <v>367</v>
      </c>
      <c r="F96" s="29" t="s">
        <v>377</v>
      </c>
      <c r="G96" s="29">
        <f>'F-Enc'!D128</f>
        <v>0</v>
      </c>
      <c r="J96" s="29" t="s">
        <v>378</v>
      </c>
      <c r="K96" s="38" t="s">
        <v>42</v>
      </c>
      <c r="L96" s="30" t="str">
        <f>VLOOKUP($A96,'F-Enc'!$A$93:$L$156,3,FALSE)</f>
        <v>1101010</v>
      </c>
      <c r="R96" s="29" t="s">
        <v>58</v>
      </c>
      <c r="S96" s="58">
        <v>0</v>
      </c>
      <c r="T96" s="58"/>
      <c r="U96" s="58" t="s">
        <v>21</v>
      </c>
      <c r="V96" s="58"/>
      <c r="W96" s="58"/>
      <c r="X96" s="58">
        <v>1</v>
      </c>
      <c r="Y96" s="58" t="s">
        <v>22</v>
      </c>
      <c r="Z96" s="58"/>
      <c r="AA96" s="58"/>
      <c r="AB96" s="58">
        <f t="shared" si="4"/>
        <v>1</v>
      </c>
      <c r="AC96" s="58">
        <f t="shared" si="5"/>
        <v>1</v>
      </c>
      <c r="AD96" s="58"/>
      <c r="AE96" s="58"/>
      <c r="AJ96" s="29">
        <v>1</v>
      </c>
      <c r="AK96" s="29">
        <v>0</v>
      </c>
      <c r="AL96" s="29" t="s">
        <v>484</v>
      </c>
    </row>
    <row r="97" spans="1:38" ht="34" x14ac:dyDescent="0.2">
      <c r="A97" t="s">
        <v>485</v>
      </c>
      <c r="B97">
        <f>VLOOKUP($A97,'F-Enc'!$A$93:$L$158,12,FALSE)</f>
        <v>1010011</v>
      </c>
      <c r="D97" s="55" t="s">
        <v>343</v>
      </c>
      <c r="E97" t="s">
        <v>21</v>
      </c>
      <c r="F97" t="s">
        <v>377</v>
      </c>
      <c r="G97" s="3" t="s">
        <v>50</v>
      </c>
      <c r="J97" t="s">
        <v>378</v>
      </c>
      <c r="K97" s="3" t="s">
        <v>42</v>
      </c>
      <c r="L97" s="14" t="str">
        <f>VLOOKUP($A97,'F-Enc'!$A$93:$L$156,3,FALSE)</f>
        <v>1100010</v>
      </c>
      <c r="R97" t="s">
        <v>58</v>
      </c>
      <c r="S97" s="55">
        <v>1</v>
      </c>
      <c r="U97" s="55" t="s">
        <v>21</v>
      </c>
      <c r="Y97" s="55" t="s">
        <v>22</v>
      </c>
      <c r="AB97" s="55">
        <f t="shared" si="4"/>
        <v>1</v>
      </c>
      <c r="AC97" s="55">
        <f t="shared" si="5"/>
        <v>1</v>
      </c>
      <c r="AJ97">
        <v>1</v>
      </c>
      <c r="AK97">
        <v>1</v>
      </c>
      <c r="AL97" s="2" t="s">
        <v>486</v>
      </c>
    </row>
    <row r="98" spans="1:38" s="29" customFormat="1" x14ac:dyDescent="0.2">
      <c r="A98" s="39" t="s">
        <v>487</v>
      </c>
      <c r="B98" s="29">
        <f>VLOOKUP($A98,'F-Enc'!$A$93:$L$158,12,FALSE)</f>
        <v>1010011</v>
      </c>
      <c r="C98" s="29" t="s">
        <v>2</v>
      </c>
      <c r="D98" s="58" t="s">
        <v>343</v>
      </c>
      <c r="E98" s="29" t="s">
        <v>367</v>
      </c>
      <c r="F98" s="29" t="s">
        <v>377</v>
      </c>
      <c r="G98" s="29" t="str" cm="1">
        <f t="array" ref="G98:H98">'F-Enc'!F155:G155</f>
        <v>00011</v>
      </c>
      <c r="H98" s="29">
        <v>0</v>
      </c>
      <c r="J98" s="29" t="s">
        <v>378</v>
      </c>
      <c r="K98" s="38" t="s">
        <v>42</v>
      </c>
      <c r="L98" s="30" t="str">
        <f>VLOOKUP($A98,'F-Enc'!$A$93:$L$156,3,FALSE)</f>
        <v>1100010</v>
      </c>
      <c r="R98" s="29" t="s">
        <v>58</v>
      </c>
      <c r="S98" s="58">
        <v>1</v>
      </c>
      <c r="T98" s="58"/>
      <c r="U98" s="58" t="s">
        <v>21</v>
      </c>
      <c r="V98" s="58"/>
      <c r="W98" s="58"/>
      <c r="X98" s="58"/>
      <c r="Y98" s="58" t="s">
        <v>22</v>
      </c>
      <c r="Z98" s="58"/>
      <c r="AA98" s="58"/>
      <c r="AB98" s="58">
        <f t="shared" si="4"/>
        <v>1</v>
      </c>
      <c r="AC98" s="58">
        <f t="shared" si="5"/>
        <v>1</v>
      </c>
      <c r="AD98" s="58"/>
      <c r="AE98" s="58"/>
      <c r="AJ98" s="29">
        <v>1</v>
      </c>
      <c r="AK98" s="29">
        <v>1</v>
      </c>
      <c r="AL98" s="29" t="s">
        <v>488</v>
      </c>
    </row>
    <row r="99" spans="1:38" x14ac:dyDescent="0.2">
      <c r="A99" t="s">
        <v>489</v>
      </c>
      <c r="B99">
        <f>VLOOKUP($A99,'F-Enc'!$A$93:$L$158,12,FALSE)</f>
        <v>1010011</v>
      </c>
      <c r="D99" s="55" t="s">
        <v>343</v>
      </c>
      <c r="E99" t="s">
        <v>367</v>
      </c>
      <c r="F99" t="s">
        <v>22</v>
      </c>
      <c r="G99" s="3" t="s">
        <v>50</v>
      </c>
      <c r="J99" t="s">
        <v>378</v>
      </c>
      <c r="K99" s="3" t="s">
        <v>42</v>
      </c>
      <c r="L99" s="14" t="str">
        <f>VLOOKUP($A99,'F-Enc'!$A$93:$L$156,3,FALSE)</f>
        <v>1101010</v>
      </c>
      <c r="R99" t="s">
        <v>58</v>
      </c>
      <c r="S99" s="55">
        <v>0</v>
      </c>
      <c r="U99" s="55" t="s">
        <v>21</v>
      </c>
      <c r="X99" s="55">
        <v>1</v>
      </c>
      <c r="Y99" s="55" t="s">
        <v>22</v>
      </c>
      <c r="AB99" s="55">
        <f t="shared" si="4"/>
        <v>1</v>
      </c>
      <c r="AC99" s="55">
        <f t="shared" si="5"/>
        <v>1</v>
      </c>
      <c r="AJ99">
        <v>1</v>
      </c>
      <c r="AK99">
        <v>0</v>
      </c>
      <c r="AL99" t="s">
        <v>490</v>
      </c>
    </row>
    <row r="100" spans="1:38" s="29" customFormat="1" x14ac:dyDescent="0.2">
      <c r="A100" s="39" t="s">
        <v>491</v>
      </c>
      <c r="B100" s="29">
        <f>VLOOKUP($A100,'F-Enc'!$A$93:$L$158,12,FALSE)</f>
        <v>1010011</v>
      </c>
      <c r="C100" s="29" t="s">
        <v>2</v>
      </c>
      <c r="D100" s="58" t="s">
        <v>343</v>
      </c>
      <c r="E100" s="29" t="s">
        <v>367</v>
      </c>
      <c r="F100" s="29" t="s">
        <v>377</v>
      </c>
      <c r="G100" s="29" t="str" cm="1">
        <f t="array" ref="G100:H100">'F-Enc'!F157:G157</f>
        <v>00011</v>
      </c>
      <c r="H100" s="29">
        <v>0</v>
      </c>
      <c r="J100" s="29" t="s">
        <v>378</v>
      </c>
      <c r="K100" s="38" t="s">
        <v>42</v>
      </c>
      <c r="L100" s="30" t="e">
        <f>VLOOKUP($A100,'F-Enc'!$A$93:$L$156,3,FALSE)</f>
        <v>#N/A</v>
      </c>
      <c r="R100" s="29" t="s">
        <v>58</v>
      </c>
      <c r="S100" s="58">
        <v>0</v>
      </c>
      <c r="T100" s="58"/>
      <c r="U100" s="58" t="s">
        <v>21</v>
      </c>
      <c r="V100" s="58"/>
      <c r="W100" s="58"/>
      <c r="X100" s="58">
        <v>1</v>
      </c>
      <c r="Y100" s="58" t="s">
        <v>22</v>
      </c>
      <c r="Z100" s="58"/>
      <c r="AA100" s="58"/>
      <c r="AB100" s="58">
        <f t="shared" si="4"/>
        <v>1</v>
      </c>
      <c r="AC100" s="58">
        <f t="shared" si="5"/>
        <v>1</v>
      </c>
      <c r="AD100" s="58"/>
      <c r="AE100" s="58"/>
      <c r="AJ100" s="29">
        <v>1</v>
      </c>
      <c r="AK100" s="29">
        <v>0</v>
      </c>
      <c r="AL100" s="29" t="s">
        <v>492</v>
      </c>
    </row>
    <row r="101" spans="1:38" s="163" customFormat="1" x14ac:dyDescent="0.2">
      <c r="A101" s="163" t="s">
        <v>493</v>
      </c>
      <c r="B101">
        <f>VLOOKUP($A101,'F-Enc'!$A$93:$L$158,12,FALSE)</f>
        <v>1010011</v>
      </c>
      <c r="D101" s="125" t="s">
        <v>343</v>
      </c>
      <c r="E101" s="163" t="s">
        <v>367</v>
      </c>
      <c r="F101" s="163" t="s">
        <v>377</v>
      </c>
      <c r="G101" s="188" t="s">
        <v>49</v>
      </c>
      <c r="H101" s="188"/>
      <c r="J101" s="163" t="s">
        <v>378</v>
      </c>
      <c r="K101" s="188" t="s">
        <v>42</v>
      </c>
      <c r="L101" s="14" t="str">
        <f>VLOOKUP($A101,'F-Enc'!$A$93:$L$156,3,FALSE)</f>
        <v>0100010</v>
      </c>
      <c r="R101" s="163" t="s">
        <v>58</v>
      </c>
      <c r="S101" s="125">
        <v>1</v>
      </c>
      <c r="T101" s="125"/>
      <c r="U101" s="125" t="s">
        <v>21</v>
      </c>
      <c r="V101" s="125"/>
      <c r="W101" s="125"/>
      <c r="X101" s="125"/>
      <c r="Y101" s="125" t="s">
        <v>22</v>
      </c>
      <c r="Z101" s="125"/>
      <c r="AA101" s="125"/>
      <c r="AB101" s="125">
        <f t="shared" si="4"/>
        <v>1</v>
      </c>
      <c r="AC101" s="125">
        <f t="shared" si="5"/>
        <v>1</v>
      </c>
      <c r="AD101" s="125"/>
      <c r="AE101" s="125"/>
      <c r="AJ101" s="163">
        <v>1</v>
      </c>
      <c r="AK101" s="163">
        <v>0</v>
      </c>
      <c r="AL101" s="163" t="s">
        <v>494</v>
      </c>
    </row>
    <row r="102" spans="1:38" s="163" customFormat="1" x14ac:dyDescent="0.2">
      <c r="A102" s="163" t="s">
        <v>495</v>
      </c>
      <c r="B102">
        <f>VLOOKUP($A102,'F-Enc'!$A$93:$L$158,12,FALSE)</f>
        <v>1010011</v>
      </c>
      <c r="D102" s="125" t="s">
        <v>343</v>
      </c>
      <c r="E102" s="163" t="s">
        <v>367</v>
      </c>
      <c r="F102" s="163" t="s">
        <v>377</v>
      </c>
      <c r="G102" s="188" t="s">
        <v>91</v>
      </c>
      <c r="J102" s="163" t="s">
        <v>378</v>
      </c>
      <c r="K102" s="188" t="s">
        <v>42</v>
      </c>
      <c r="L102" s="14" t="str">
        <f>VLOOKUP($A102,'F-Enc'!$A$93:$L$156,3,FALSE)</f>
        <v>0100000</v>
      </c>
      <c r="R102" s="163" t="s">
        <v>426</v>
      </c>
      <c r="S102" s="125">
        <v>1</v>
      </c>
      <c r="T102" s="125"/>
      <c r="U102" s="125" t="s">
        <v>21</v>
      </c>
      <c r="V102" s="125"/>
      <c r="W102" s="125"/>
      <c r="X102" s="125"/>
      <c r="Y102" s="125" t="s">
        <v>22</v>
      </c>
      <c r="Z102" s="125"/>
      <c r="AA102" s="125"/>
      <c r="AB102" s="125">
        <f t="shared" si="4"/>
        <v>1</v>
      </c>
      <c r="AC102" s="125">
        <f t="shared" si="5"/>
        <v>1</v>
      </c>
      <c r="AD102" s="125"/>
      <c r="AE102" s="125"/>
      <c r="AJ102" s="163">
        <v>1</v>
      </c>
      <c r="AK102" s="163">
        <v>1</v>
      </c>
      <c r="AL102" s="163" t="s">
        <v>496</v>
      </c>
    </row>
    <row r="103" spans="1:38" x14ac:dyDescent="0.2">
      <c r="B103" s="14"/>
      <c r="D103" s="55"/>
    </row>
    <row r="104" spans="1:38" x14ac:dyDescent="0.2">
      <c r="B104" s="14"/>
      <c r="D104" s="55"/>
    </row>
    <row r="105" spans="1:38" x14ac:dyDescent="0.2">
      <c r="A105" t="s">
        <v>497</v>
      </c>
      <c r="B105">
        <f>VLOOKUP($A105,'F-Enc'!$A$93:$L$158,12,FALSE)</f>
        <v>1010011</v>
      </c>
      <c r="D105" s="55" t="s">
        <v>343</v>
      </c>
      <c r="E105" t="s">
        <v>367</v>
      </c>
      <c r="F105" t="s">
        <v>377</v>
      </c>
      <c r="G105" t="s">
        <v>372</v>
      </c>
      <c r="J105" t="s">
        <v>378</v>
      </c>
      <c r="K105" t="str">
        <f>VLOOKUP($A105,'F-Enc'!$A$93:$L$156,9,FALSE)</f>
        <v>000</v>
      </c>
      <c r="L105" s="14" t="str">
        <f>VLOOKUP($A105,'F-Enc'!$A$93:$L$156,3,FALSE)</f>
        <v>0010010</v>
      </c>
      <c r="R105" t="s">
        <v>58</v>
      </c>
      <c r="S105" s="58">
        <v>1</v>
      </c>
      <c r="T105" s="58"/>
      <c r="U105" s="55" t="s">
        <v>21</v>
      </c>
      <c r="V105" s="58"/>
      <c r="W105" s="58"/>
      <c r="X105" s="58"/>
      <c r="Y105" s="55" t="s">
        <v>22</v>
      </c>
      <c r="Z105" s="58" t="s">
        <v>44</v>
      </c>
      <c r="AA105" s="58"/>
      <c r="AB105" s="55">
        <f>IF(ISBLANK(AA105),1,0)</f>
        <v>1</v>
      </c>
      <c r="AC105" s="55">
        <f>IF(ISBLANK(Z105),1,0)</f>
        <v>0</v>
      </c>
      <c r="AJ105">
        <v>1</v>
      </c>
      <c r="AK105">
        <v>1</v>
      </c>
      <c r="AL105" t="s">
        <v>429</v>
      </c>
    </row>
    <row r="106" spans="1:38" x14ac:dyDescent="0.2">
      <c r="A106" t="s">
        <v>498</v>
      </c>
      <c r="B106">
        <f>VLOOKUP($A106,'F-Enc'!$A$93:$L$158,12,FALSE)</f>
        <v>1010011</v>
      </c>
      <c r="D106" s="55" t="s">
        <v>343</v>
      </c>
      <c r="E106" t="s">
        <v>367</v>
      </c>
      <c r="F106" t="s">
        <v>377</v>
      </c>
      <c r="G106" t="s">
        <v>372</v>
      </c>
      <c r="J106" t="s">
        <v>378</v>
      </c>
      <c r="K106" t="str">
        <f>VLOOKUP($A106,'F-Enc'!$A$93:$L$156,9,FALSE)</f>
        <v>001</v>
      </c>
      <c r="L106" s="14" t="str">
        <f>VLOOKUP($A106,'F-Enc'!$A$93:$L$156,3,FALSE)</f>
        <v>0010010</v>
      </c>
      <c r="R106" t="s">
        <v>58</v>
      </c>
      <c r="S106" s="58">
        <v>1</v>
      </c>
      <c r="T106" s="58"/>
      <c r="U106" s="55" t="s">
        <v>21</v>
      </c>
      <c r="V106" s="58"/>
      <c r="W106" s="58"/>
      <c r="X106" s="58"/>
      <c r="Y106" s="55" t="s">
        <v>22</v>
      </c>
      <c r="Z106" s="58" t="s">
        <v>44</v>
      </c>
      <c r="AA106" s="58"/>
      <c r="AB106" s="55">
        <f>IF(ISBLANK(AA106),1,0)</f>
        <v>1</v>
      </c>
      <c r="AC106" s="55">
        <f>IF(ISBLANK(Z106),1,0)</f>
        <v>0</v>
      </c>
      <c r="AD106" s="55">
        <v>1</v>
      </c>
      <c r="AJ106">
        <v>1</v>
      </c>
      <c r="AK106">
        <v>1</v>
      </c>
      <c r="AL106" t="s">
        <v>431</v>
      </c>
    </row>
    <row r="107" spans="1:38" x14ac:dyDescent="0.2">
      <c r="A107" t="s">
        <v>499</v>
      </c>
      <c r="B107">
        <f>VLOOKUP($A107,'F-Enc'!$A$93:$L$158,12,FALSE)</f>
        <v>1010011</v>
      </c>
      <c r="D107" s="55" t="s">
        <v>343</v>
      </c>
      <c r="E107" t="s">
        <v>367</v>
      </c>
      <c r="F107" t="s">
        <v>377</v>
      </c>
      <c r="G107" t="s">
        <v>372</v>
      </c>
      <c r="J107" t="s">
        <v>378</v>
      </c>
      <c r="K107" t="str">
        <f>VLOOKUP($A107,'F-Enc'!$A$93:$L$156,9,FALSE)</f>
        <v>010</v>
      </c>
      <c r="L107" s="14" t="str">
        <f>VLOOKUP($A107,'F-Enc'!$A$93:$L$156,3,FALSE)</f>
        <v>0010010</v>
      </c>
      <c r="R107" t="s">
        <v>58</v>
      </c>
      <c r="S107" s="58">
        <v>1</v>
      </c>
      <c r="T107" s="58"/>
      <c r="U107" s="55" t="s">
        <v>21</v>
      </c>
      <c r="V107" s="58"/>
      <c r="W107" s="58"/>
      <c r="X107" s="58"/>
      <c r="Y107" s="55" t="s">
        <v>22</v>
      </c>
      <c r="Z107" s="58" t="s">
        <v>44</v>
      </c>
      <c r="AA107" s="58"/>
      <c r="AB107" s="55">
        <f>IF(ISBLANK(AA107),1,0)</f>
        <v>1</v>
      </c>
      <c r="AC107" s="55">
        <f>IF(ISBLANK(Z107),1,0)</f>
        <v>0</v>
      </c>
      <c r="AJ107">
        <v>1</v>
      </c>
      <c r="AK107">
        <v>1</v>
      </c>
      <c r="AL107" t="s">
        <v>433</v>
      </c>
    </row>
    <row r="108" spans="1:38" x14ac:dyDescent="0.2">
      <c r="B108" s="14"/>
      <c r="D108" s="55"/>
    </row>
    <row r="109" spans="1:38" ht="34" x14ac:dyDescent="0.2">
      <c r="A109" t="s">
        <v>500</v>
      </c>
      <c r="B109">
        <f>VLOOKUP($A109,'F-Enc'!$A$93:$L$158,12,FALSE)</f>
        <v>1010011</v>
      </c>
      <c r="D109" s="55" t="s">
        <v>343</v>
      </c>
      <c r="E109" t="s">
        <v>21</v>
      </c>
      <c r="F109" t="s">
        <v>377</v>
      </c>
      <c r="G109" s="3" t="s">
        <v>49</v>
      </c>
      <c r="J109" t="s">
        <v>378</v>
      </c>
      <c r="K109" t="str">
        <f>VLOOKUP($A109,'F-Enc'!$A$93:$L$156,9,FALSE)</f>
        <v>000</v>
      </c>
      <c r="L109" s="14" t="str">
        <f>VLOOKUP($A109,'F-Enc'!$A$93:$L$156,3,FALSE)</f>
        <v>1110010</v>
      </c>
      <c r="R109" t="s">
        <v>58</v>
      </c>
      <c r="S109" s="58">
        <v>1</v>
      </c>
      <c r="T109" s="58"/>
      <c r="U109" s="55" t="s">
        <v>21</v>
      </c>
      <c r="V109" s="58"/>
      <c r="W109" s="58"/>
      <c r="X109" s="58"/>
      <c r="Y109" s="55" t="s">
        <v>22</v>
      </c>
      <c r="Z109" s="58"/>
      <c r="AA109" s="58"/>
      <c r="AB109" s="55">
        <f>IF(ISBLANK(AA109),1,0)</f>
        <v>1</v>
      </c>
      <c r="AC109" s="55">
        <f>IF(ISBLANK(Z109),1,0)</f>
        <v>1</v>
      </c>
      <c r="AH109">
        <v>1</v>
      </c>
      <c r="AJ109">
        <v>1</v>
      </c>
      <c r="AK109">
        <v>0</v>
      </c>
      <c r="AL109" s="2" t="s">
        <v>501</v>
      </c>
    </row>
    <row r="110" spans="1:38" ht="34" x14ac:dyDescent="0.2">
      <c r="A110" t="s">
        <v>502</v>
      </c>
      <c r="B110">
        <f>VLOOKUP($A110,'F-Enc'!$A$93:$L$158,12,FALSE)</f>
        <v>1010011</v>
      </c>
      <c r="D110" s="55" t="s">
        <v>343</v>
      </c>
      <c r="E110" t="s">
        <v>367</v>
      </c>
      <c r="F110" t="s">
        <v>22</v>
      </c>
      <c r="G110" s="3" t="s">
        <v>49</v>
      </c>
      <c r="J110" t="s">
        <v>378</v>
      </c>
      <c r="K110" t="str">
        <f>VLOOKUP($A110,'F-Enc'!$A$93:$L$156,9,FALSE)</f>
        <v>000</v>
      </c>
      <c r="L110" s="14" t="str">
        <f>VLOOKUP($A110,'F-Enc'!$A$93:$L$156,3,FALSE)</f>
        <v>1111010</v>
      </c>
      <c r="M110" s="29"/>
      <c r="N110" s="29"/>
      <c r="O110" s="29"/>
      <c r="P110" s="29"/>
      <c r="Q110" s="29"/>
      <c r="R110" t="s">
        <v>58</v>
      </c>
      <c r="S110" s="58">
        <v>0</v>
      </c>
      <c r="T110" s="58"/>
      <c r="U110" s="55" t="s">
        <v>21</v>
      </c>
      <c r="V110" s="58"/>
      <c r="W110" s="58"/>
      <c r="X110" s="58">
        <v>1</v>
      </c>
      <c r="Y110" s="55" t="s">
        <v>22</v>
      </c>
      <c r="Z110" s="58"/>
      <c r="AA110" s="58"/>
      <c r="AB110" s="55">
        <v>0</v>
      </c>
      <c r="AC110" s="55">
        <v>0</v>
      </c>
      <c r="AG110">
        <v>1</v>
      </c>
      <c r="AJ110">
        <v>1</v>
      </c>
      <c r="AK110">
        <v>0</v>
      </c>
      <c r="AL110" s="2" t="s">
        <v>503</v>
      </c>
    </row>
    <row r="111" spans="1:38" ht="17" customHeight="1" x14ac:dyDescent="0.2">
      <c r="B111" s="14"/>
      <c r="D111" s="55"/>
      <c r="M111" s="29"/>
      <c r="N111" s="29"/>
      <c r="O111" s="29"/>
      <c r="P111" s="29"/>
      <c r="Q111" s="29"/>
    </row>
    <row r="112" spans="1:38" x14ac:dyDescent="0.2">
      <c r="A112" s="1" t="s">
        <v>441</v>
      </c>
      <c r="B112" s="14"/>
      <c r="D112" s="55"/>
      <c r="M112" s="29"/>
      <c r="N112" s="29"/>
      <c r="O112" s="29"/>
      <c r="P112" s="29"/>
      <c r="Q112" s="29"/>
    </row>
    <row r="113" spans="1:38" s="52" customFormat="1" ht="19" x14ac:dyDescent="0.25">
      <c r="A113" s="52" t="s">
        <v>0</v>
      </c>
      <c r="B113" s="52" t="s">
        <v>1</v>
      </c>
      <c r="C113" s="52" t="s">
        <v>2</v>
      </c>
      <c r="D113" s="52" t="s">
        <v>3</v>
      </c>
      <c r="E113" s="52" t="s">
        <v>361</v>
      </c>
      <c r="F113" s="52" t="s">
        <v>362</v>
      </c>
      <c r="G113" s="52" t="s">
        <v>363</v>
      </c>
      <c r="H113" s="52" t="s">
        <v>364</v>
      </c>
      <c r="I113" s="52" t="s">
        <v>320</v>
      </c>
      <c r="J113" s="52" t="s">
        <v>9</v>
      </c>
      <c r="K113" s="52" t="s">
        <v>10</v>
      </c>
      <c r="L113" s="52" t="s">
        <v>11</v>
      </c>
      <c r="M113"/>
      <c r="N113"/>
      <c r="O113"/>
      <c r="P113"/>
      <c r="Q113"/>
      <c r="R113" s="52" t="s">
        <v>365</v>
      </c>
      <c r="S113" s="59"/>
      <c r="T113" s="59"/>
      <c r="U113" s="59"/>
      <c r="V113" s="59"/>
      <c r="W113" s="59"/>
      <c r="X113" s="59"/>
      <c r="Y113" s="59"/>
      <c r="Z113" s="59"/>
      <c r="AA113" s="59"/>
      <c r="AB113" s="55"/>
      <c r="AC113" s="55"/>
      <c r="AD113" s="55"/>
      <c r="AE113" s="55"/>
      <c r="AL113" s="52" t="s">
        <v>12</v>
      </c>
    </row>
    <row r="114" spans="1:38" ht="34" x14ac:dyDescent="0.2">
      <c r="A114" t="s">
        <v>504</v>
      </c>
      <c r="B114">
        <f>VLOOKUP($A114,'F-Enc'!$A$93:$L$158,12,FALSE)</f>
        <v>1010011</v>
      </c>
      <c r="D114" s="55" t="s">
        <v>343</v>
      </c>
      <c r="E114" t="s">
        <v>21</v>
      </c>
      <c r="F114" t="s">
        <v>377</v>
      </c>
      <c r="G114" t="s">
        <v>372</v>
      </c>
      <c r="J114" t="s">
        <v>378</v>
      </c>
      <c r="K114" t="str">
        <f>VLOOKUP($A114,'F-Enc'!$A$93:$L$156,9,FALSE)</f>
        <v>010</v>
      </c>
      <c r="L114" s="14" t="str">
        <f>VLOOKUP($A114,'F-Enc'!$A$93:$L$156,3,FALSE)</f>
        <v>1010010</v>
      </c>
      <c r="R114" t="s">
        <v>58</v>
      </c>
      <c r="S114" s="55">
        <v>1</v>
      </c>
      <c r="U114" s="55" t="s">
        <v>21</v>
      </c>
      <c r="Y114" s="55" t="s">
        <v>22</v>
      </c>
      <c r="Z114" s="55" t="s">
        <v>44</v>
      </c>
      <c r="AA114" s="55">
        <v>0</v>
      </c>
      <c r="AB114" s="55">
        <f>IF(ISBLANK(AA114),1,0)</f>
        <v>0</v>
      </c>
      <c r="AC114" s="55">
        <f>IF(ISBLANK(Z114),1,0)</f>
        <v>0</v>
      </c>
      <c r="AJ114">
        <v>1</v>
      </c>
      <c r="AK114">
        <v>1</v>
      </c>
      <c r="AL114" s="2" t="s">
        <v>505</v>
      </c>
    </row>
    <row r="115" spans="1:38" ht="34" x14ac:dyDescent="0.2">
      <c r="A115" t="s">
        <v>506</v>
      </c>
      <c r="B115">
        <f>VLOOKUP($A115,'F-Enc'!$A$93:$L$158,12,FALSE)</f>
        <v>1010011</v>
      </c>
      <c r="D115" s="55" t="s">
        <v>343</v>
      </c>
      <c r="E115" t="s">
        <v>21</v>
      </c>
      <c r="F115" t="s">
        <v>377</v>
      </c>
      <c r="G115" t="s">
        <v>372</v>
      </c>
      <c r="J115" t="s">
        <v>378</v>
      </c>
      <c r="K115" t="str">
        <f>VLOOKUP($A115,'F-Enc'!$A$93:$L$156,9,FALSE)</f>
        <v>001</v>
      </c>
      <c r="L115" s="14" t="str">
        <f>VLOOKUP($A115,'F-Enc'!$A$93:$L$156,3,FALSE)</f>
        <v>1010010</v>
      </c>
      <c r="R115" t="s">
        <v>58</v>
      </c>
      <c r="S115" s="55">
        <v>1</v>
      </c>
      <c r="U115" s="55" t="s">
        <v>21</v>
      </c>
      <c r="Y115" s="55" t="s">
        <v>22</v>
      </c>
      <c r="Z115" s="55" t="s">
        <v>44</v>
      </c>
      <c r="AA115" s="55">
        <v>0</v>
      </c>
      <c r="AB115" s="55">
        <f>IF(ISBLANK(AA115),1,0)</f>
        <v>0</v>
      </c>
      <c r="AC115" s="55">
        <f>IF(ISBLANK(Z115),1,0)</f>
        <v>0</v>
      </c>
      <c r="AJ115">
        <v>1</v>
      </c>
      <c r="AK115">
        <v>1</v>
      </c>
      <c r="AL115" s="2" t="s">
        <v>507</v>
      </c>
    </row>
    <row r="116" spans="1:38" ht="34" x14ac:dyDescent="0.2">
      <c r="A116" t="s">
        <v>508</v>
      </c>
      <c r="B116">
        <f>VLOOKUP($A116,'F-Enc'!$A$93:$L$158,12,FALSE)</f>
        <v>1010011</v>
      </c>
      <c r="D116" s="55" t="s">
        <v>343</v>
      </c>
      <c r="E116" t="s">
        <v>21</v>
      </c>
      <c r="F116" t="s">
        <v>377</v>
      </c>
      <c r="G116" t="s">
        <v>372</v>
      </c>
      <c r="J116" t="s">
        <v>378</v>
      </c>
      <c r="K116" t="str">
        <f>VLOOKUP($A116,'F-Enc'!$A$93:$L$156,9,FALSE)</f>
        <v>000</v>
      </c>
      <c r="L116" s="14" t="str">
        <f>VLOOKUP($A116,'F-Enc'!$A$93:$L$156,3,FALSE)</f>
        <v>1010010</v>
      </c>
      <c r="R116" t="s">
        <v>58</v>
      </c>
      <c r="S116" s="55">
        <v>1</v>
      </c>
      <c r="U116" s="55" t="s">
        <v>21</v>
      </c>
      <c r="Y116" s="55" t="s">
        <v>22</v>
      </c>
      <c r="Z116" s="55" t="s">
        <v>44</v>
      </c>
      <c r="AA116" s="55">
        <v>0</v>
      </c>
      <c r="AB116" s="55">
        <f>IF(ISBLANK(AA116),1,0)</f>
        <v>0</v>
      </c>
      <c r="AC116" s="55">
        <f>IF(ISBLANK(Z116),1,0)</f>
        <v>0</v>
      </c>
      <c r="AJ116">
        <v>1</v>
      </c>
      <c r="AK116">
        <v>1</v>
      </c>
      <c r="AL116" s="2" t="s">
        <v>509</v>
      </c>
    </row>
    <row r="117" spans="1:38" x14ac:dyDescent="0.2">
      <c r="B117" s="14"/>
      <c r="D117" s="55"/>
      <c r="L117" s="14"/>
    </row>
    <row r="118" spans="1:38" x14ac:dyDescent="0.2">
      <c r="A118" t="s">
        <v>510</v>
      </c>
      <c r="B118">
        <f>VLOOKUP($A118,'F-Enc'!$A$93:$L$158,12,FALSE)</f>
        <v>1010011</v>
      </c>
      <c r="D118" s="55" t="s">
        <v>343</v>
      </c>
      <c r="E118" t="s">
        <v>21</v>
      </c>
      <c r="F118" t="s">
        <v>377</v>
      </c>
      <c r="G118" s="3" t="s">
        <v>49</v>
      </c>
      <c r="J118" t="s">
        <v>378</v>
      </c>
      <c r="K118" t="str">
        <f>VLOOKUP($A118,'F-Enc'!$A$93:$L$156,9,FALSE)</f>
        <v>001</v>
      </c>
      <c r="L118" s="14" t="str">
        <f>VLOOKUP($A118,'F-Enc'!$A$93:$L$156,3,FALSE)</f>
        <v>1110010</v>
      </c>
      <c r="R118" t="s">
        <v>58</v>
      </c>
      <c r="S118" s="55">
        <v>1</v>
      </c>
      <c r="U118" s="55" t="s">
        <v>21</v>
      </c>
      <c r="Y118" s="55" t="s">
        <v>22</v>
      </c>
      <c r="AB118" s="55">
        <f>IF(ISBLANK(AA118),1,0)</f>
        <v>1</v>
      </c>
      <c r="AC118" s="55">
        <f>IF(ISBLANK(Z118),1,0)</f>
        <v>1</v>
      </c>
      <c r="AJ118">
        <v>1</v>
      </c>
      <c r="AK118">
        <v>1</v>
      </c>
      <c r="AL118" t="s">
        <v>449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9A70D-93BF-854B-AE24-542B9B9F0C68}">
  <dimension ref="A1:R208"/>
  <sheetViews>
    <sheetView workbookViewId="0">
      <pane ySplit="20" topLeftCell="A158" activePane="bottomLeft" state="frozen"/>
      <selection activeCell="B25" sqref="B25"/>
      <selection pane="bottomLeft" activeCell="C158" sqref="C158"/>
    </sheetView>
  </sheetViews>
  <sheetFormatPr baseColWidth="10" defaultColWidth="10.83203125" defaultRowHeight="16" x14ac:dyDescent="0.2"/>
  <cols>
    <col min="1" max="13" width="10.83203125" style="5"/>
    <col min="14" max="14" width="10.83203125" style="16"/>
    <col min="15" max="16384" width="10.83203125" style="5"/>
  </cols>
  <sheetData>
    <row r="1" spans="2:18" s="6" customFormat="1" x14ac:dyDescent="0.2">
      <c r="B1" s="6" t="s">
        <v>63</v>
      </c>
      <c r="C1" s="7" t="s">
        <v>64</v>
      </c>
      <c r="D1" s="7" t="s">
        <v>65</v>
      </c>
      <c r="E1" s="7" t="s">
        <v>66</v>
      </c>
      <c r="F1" s="7" t="s">
        <v>67</v>
      </c>
      <c r="G1" s="7" t="s">
        <v>68</v>
      </c>
      <c r="H1" s="8" t="s">
        <v>69</v>
      </c>
      <c r="I1" s="8" t="s">
        <v>70</v>
      </c>
      <c r="J1" s="7" t="s">
        <v>71</v>
      </c>
      <c r="K1" s="7" t="s">
        <v>72</v>
      </c>
      <c r="L1" s="7" t="s">
        <v>73</v>
      </c>
      <c r="O1" s="15"/>
    </row>
    <row r="2" spans="2:18" x14ac:dyDescent="0.2">
      <c r="C2" s="9" t="s">
        <v>74</v>
      </c>
      <c r="D2" s="9" t="s">
        <v>75</v>
      </c>
      <c r="E2" s="9" t="s">
        <v>76</v>
      </c>
      <c r="F2" s="9" t="s">
        <v>75</v>
      </c>
      <c r="G2" s="9" t="s">
        <v>74</v>
      </c>
      <c r="H2" s="10" t="s">
        <v>77</v>
      </c>
      <c r="I2" s="10" t="s">
        <v>55</v>
      </c>
      <c r="J2" s="9" t="s">
        <v>75</v>
      </c>
      <c r="K2" s="9" t="s">
        <v>74</v>
      </c>
      <c r="L2" s="9" t="s">
        <v>78</v>
      </c>
      <c r="N2" s="5"/>
      <c r="O2" s="16"/>
    </row>
    <row r="3" spans="2:18" x14ac:dyDescent="0.2">
      <c r="C3" s="11"/>
      <c r="D3" s="11"/>
      <c r="E3" s="11"/>
      <c r="F3" s="11"/>
      <c r="G3" s="11"/>
      <c r="H3" s="12"/>
      <c r="I3" s="12"/>
      <c r="J3" s="11"/>
      <c r="K3" s="11"/>
      <c r="L3" s="11"/>
      <c r="N3" s="5"/>
      <c r="O3" s="16"/>
    </row>
    <row r="4" spans="2:18" ht="16" customHeight="1" x14ac:dyDescent="0.2">
      <c r="B4" s="5" t="s">
        <v>79</v>
      </c>
      <c r="C4" s="270" t="s">
        <v>80</v>
      </c>
      <c r="D4" s="271"/>
      <c r="E4" s="272"/>
      <c r="F4" s="270" t="s">
        <v>44</v>
      </c>
      <c r="G4" s="272"/>
      <c r="H4" s="4" t="s">
        <v>22</v>
      </c>
      <c r="I4" s="4" t="s">
        <v>81</v>
      </c>
      <c r="J4" s="270" t="s">
        <v>21</v>
      </c>
      <c r="K4" s="272"/>
      <c r="L4" s="4" t="s">
        <v>82</v>
      </c>
      <c r="N4" s="11" t="s">
        <v>50</v>
      </c>
      <c r="O4" s="16" t="s">
        <v>83</v>
      </c>
      <c r="R4" s="16" t="s">
        <v>83</v>
      </c>
    </row>
    <row r="5" spans="2:18" x14ac:dyDescent="0.2">
      <c r="B5" s="5" t="s">
        <v>84</v>
      </c>
      <c r="C5" s="270" t="s">
        <v>85</v>
      </c>
      <c r="D5" s="272"/>
      <c r="E5" s="228" t="s">
        <v>86</v>
      </c>
      <c r="F5" s="270" t="s">
        <v>44</v>
      </c>
      <c r="G5" s="272"/>
      <c r="H5" s="4" t="s">
        <v>22</v>
      </c>
      <c r="I5" s="4" t="s">
        <v>81</v>
      </c>
      <c r="J5" s="270" t="s">
        <v>21</v>
      </c>
      <c r="K5" s="272"/>
      <c r="L5" s="4" t="s">
        <v>82</v>
      </c>
      <c r="N5" s="56" t="s">
        <v>87</v>
      </c>
      <c r="O5" s="57" t="s">
        <v>88</v>
      </c>
    </row>
    <row r="6" spans="2:18" x14ac:dyDescent="0.2">
      <c r="B6" s="5" t="s">
        <v>89</v>
      </c>
      <c r="C6" s="270" t="s">
        <v>90</v>
      </c>
      <c r="D6" s="271"/>
      <c r="E6" s="271"/>
      <c r="F6" s="271"/>
      <c r="G6" s="272"/>
      <c r="H6" s="4" t="s">
        <v>22</v>
      </c>
      <c r="I6" s="4" t="s">
        <v>81</v>
      </c>
      <c r="J6" s="270" t="s">
        <v>21</v>
      </c>
      <c r="K6" s="272"/>
      <c r="L6" s="4" t="s">
        <v>82</v>
      </c>
      <c r="N6" s="11" t="s">
        <v>91</v>
      </c>
      <c r="O6" s="16" t="s">
        <v>92</v>
      </c>
      <c r="R6" s="16" t="s">
        <v>92</v>
      </c>
    </row>
    <row r="7" spans="2:18" x14ac:dyDescent="0.2">
      <c r="B7" s="5" t="s">
        <v>58</v>
      </c>
      <c r="C7" s="270" t="s">
        <v>93</v>
      </c>
      <c r="D7" s="271"/>
      <c r="E7" s="272"/>
      <c r="F7" s="270" t="s">
        <v>44</v>
      </c>
      <c r="G7" s="272"/>
      <c r="H7" s="4" t="s">
        <v>22</v>
      </c>
      <c r="I7" s="4" t="s">
        <v>81</v>
      </c>
      <c r="J7" s="270" t="s">
        <v>94</v>
      </c>
      <c r="K7" s="272"/>
      <c r="L7" s="4" t="s">
        <v>82</v>
      </c>
      <c r="N7" s="11" t="s">
        <v>95</v>
      </c>
      <c r="O7" s="16" t="s">
        <v>96</v>
      </c>
      <c r="R7" s="16" t="s">
        <v>96</v>
      </c>
    </row>
    <row r="8" spans="2:18" s="31" customFormat="1" x14ac:dyDescent="0.2">
      <c r="B8" s="31" t="s">
        <v>97</v>
      </c>
      <c r="C8" s="230" t="s">
        <v>98</v>
      </c>
      <c r="D8" s="278" t="s">
        <v>99</v>
      </c>
      <c r="E8" s="279"/>
      <c r="F8" s="278" t="s">
        <v>44</v>
      </c>
      <c r="G8" s="279"/>
      <c r="H8" s="32" t="s">
        <v>22</v>
      </c>
      <c r="I8" s="32" t="s">
        <v>81</v>
      </c>
      <c r="J8" s="32" t="s">
        <v>100</v>
      </c>
      <c r="K8" s="32" t="s">
        <v>101</v>
      </c>
      <c r="L8" s="32" t="s">
        <v>82</v>
      </c>
      <c r="N8" s="48" t="s">
        <v>102</v>
      </c>
      <c r="O8" s="33" t="s">
        <v>103</v>
      </c>
      <c r="R8" s="16" t="s">
        <v>103</v>
      </c>
    </row>
    <row r="9" spans="2:18" s="31" customFormat="1" x14ac:dyDescent="0.2">
      <c r="B9" s="31" t="s">
        <v>104</v>
      </c>
      <c r="C9" s="278" t="s">
        <v>105</v>
      </c>
      <c r="D9" s="282"/>
      <c r="E9" s="282"/>
      <c r="F9" s="282"/>
      <c r="G9" s="282"/>
      <c r="H9" s="282"/>
      <c r="I9" s="279"/>
      <c r="J9" s="278" t="s">
        <v>21</v>
      </c>
      <c r="K9" s="279"/>
      <c r="L9" s="32" t="s">
        <v>82</v>
      </c>
      <c r="N9" s="48" t="s">
        <v>106</v>
      </c>
      <c r="O9" s="33" t="s">
        <v>107</v>
      </c>
      <c r="R9" s="16" t="s">
        <v>107</v>
      </c>
    </row>
    <row r="10" spans="2:18" s="31" customFormat="1" x14ac:dyDescent="0.2">
      <c r="B10" s="31" t="s">
        <v>108</v>
      </c>
      <c r="C10" s="32" t="s">
        <v>109</v>
      </c>
      <c r="D10" s="278" t="s">
        <v>110</v>
      </c>
      <c r="E10" s="282"/>
      <c r="F10" s="279"/>
      <c r="G10" s="32" t="s">
        <v>101</v>
      </c>
      <c r="H10" s="278" t="s">
        <v>111</v>
      </c>
      <c r="I10" s="279"/>
      <c r="J10" s="278" t="s">
        <v>21</v>
      </c>
      <c r="K10" s="279"/>
      <c r="L10" s="32" t="s">
        <v>82</v>
      </c>
      <c r="N10" s="48" t="s">
        <v>112</v>
      </c>
      <c r="O10" s="33" t="s">
        <v>113</v>
      </c>
      <c r="R10" s="16" t="s">
        <v>113</v>
      </c>
    </row>
    <row r="11" spans="2:18" s="31" customFormat="1" x14ac:dyDescent="0.2">
      <c r="O11" s="33"/>
      <c r="Q11" s="49"/>
      <c r="R11" s="46"/>
    </row>
    <row r="12" spans="2:18" s="31" customFormat="1" x14ac:dyDescent="0.2">
      <c r="O12" s="33"/>
      <c r="Q12" s="49"/>
      <c r="R12" s="46"/>
    </row>
    <row r="13" spans="2:18" s="80" customFormat="1" x14ac:dyDescent="0.2">
      <c r="B13" s="80" t="s">
        <v>8</v>
      </c>
      <c r="C13" s="81" t="s">
        <v>64</v>
      </c>
      <c r="D13" s="290" t="s">
        <v>121</v>
      </c>
      <c r="E13" s="291"/>
      <c r="F13" s="291"/>
      <c r="G13" s="292"/>
      <c r="H13" s="283" t="s">
        <v>122</v>
      </c>
      <c r="I13" s="284"/>
      <c r="J13" s="81" t="s">
        <v>123</v>
      </c>
      <c r="K13" s="81" t="s">
        <v>124</v>
      </c>
      <c r="L13" s="81" t="s">
        <v>125</v>
      </c>
      <c r="M13" s="81" t="s">
        <v>74</v>
      </c>
      <c r="O13" s="82"/>
    </row>
    <row r="14" spans="2:18" s="78" customFormat="1" x14ac:dyDescent="0.2">
      <c r="C14" s="83" t="s">
        <v>74</v>
      </c>
      <c r="D14" s="293" t="s">
        <v>126</v>
      </c>
      <c r="E14" s="294"/>
      <c r="F14" s="294"/>
      <c r="G14" s="295"/>
      <c r="H14" s="285" t="s">
        <v>127</v>
      </c>
      <c r="I14" s="286"/>
      <c r="J14" s="83" t="s">
        <v>74</v>
      </c>
      <c r="K14" s="83" t="s">
        <v>128</v>
      </c>
      <c r="L14" s="83" t="s">
        <v>75</v>
      </c>
      <c r="M14" s="83" t="s">
        <v>74</v>
      </c>
      <c r="O14" s="57"/>
    </row>
    <row r="15" spans="2:18" s="31" customFormat="1" x14ac:dyDescent="0.2">
      <c r="O15" s="33"/>
    </row>
    <row r="16" spans="2:18" s="78" customFormat="1" x14ac:dyDescent="0.2">
      <c r="B16" s="78" t="s">
        <v>89</v>
      </c>
      <c r="C16" s="287" t="s">
        <v>129</v>
      </c>
      <c r="D16" s="288"/>
      <c r="E16" s="288"/>
      <c r="F16" s="288"/>
      <c r="G16" s="288"/>
      <c r="H16" s="288"/>
      <c r="I16" s="288"/>
      <c r="J16" s="289"/>
      <c r="K16" s="79" t="s">
        <v>130</v>
      </c>
      <c r="L16" s="79" t="s">
        <v>131</v>
      </c>
      <c r="M16" s="79" t="s">
        <v>132</v>
      </c>
      <c r="O16" s="57"/>
    </row>
    <row r="17" spans="1:15" s="78" customFormat="1" x14ac:dyDescent="0.2">
      <c r="B17" s="78" t="s">
        <v>58</v>
      </c>
      <c r="C17" s="287" t="s">
        <v>129</v>
      </c>
      <c r="D17" s="288"/>
      <c r="E17" s="288"/>
      <c r="F17" s="288"/>
      <c r="G17" s="288"/>
      <c r="H17" s="288"/>
      <c r="I17" s="288"/>
      <c r="J17" s="289"/>
      <c r="K17" s="79" t="s">
        <v>130</v>
      </c>
      <c r="L17" s="79" t="s">
        <v>133</v>
      </c>
      <c r="M17" s="79" t="s">
        <v>134</v>
      </c>
      <c r="O17" s="57"/>
    </row>
    <row r="18" spans="1:15" s="31" customFormat="1" x14ac:dyDescent="0.2">
      <c r="B18" s="31" t="s">
        <v>97</v>
      </c>
      <c r="C18" s="278" t="s">
        <v>129</v>
      </c>
      <c r="D18" s="282"/>
      <c r="E18" s="282"/>
      <c r="F18" s="282"/>
      <c r="G18" s="282"/>
      <c r="H18" s="282"/>
      <c r="I18" s="279"/>
      <c r="J18" s="32" t="s">
        <v>134</v>
      </c>
      <c r="K18" s="32" t="s">
        <v>130</v>
      </c>
      <c r="L18" s="32" t="s">
        <v>133</v>
      </c>
      <c r="M18" s="32">
        <v>0</v>
      </c>
      <c r="O18" s="33"/>
    </row>
    <row r="19" spans="1:15" s="31" customFormat="1" x14ac:dyDescent="0.2">
      <c r="B19" s="31" t="s">
        <v>104</v>
      </c>
      <c r="C19" s="32" t="s">
        <v>129</v>
      </c>
      <c r="D19" s="278" t="s">
        <v>135</v>
      </c>
      <c r="E19" s="282"/>
      <c r="F19" s="282"/>
      <c r="G19" s="279"/>
      <c r="H19" s="278" t="s">
        <v>136</v>
      </c>
      <c r="I19" s="279"/>
      <c r="J19" s="278">
        <v>0</v>
      </c>
      <c r="K19" s="282"/>
      <c r="L19" s="282"/>
      <c r="M19" s="279"/>
      <c r="O19" s="33"/>
    </row>
    <row r="20" spans="1:15" s="31" customFormat="1" x14ac:dyDescent="0.2">
      <c r="B20" s="31" t="s">
        <v>108</v>
      </c>
      <c r="C20" s="278" t="s">
        <v>129</v>
      </c>
      <c r="D20" s="282"/>
      <c r="E20" s="282"/>
      <c r="F20" s="282"/>
      <c r="G20" s="279"/>
      <c r="H20" s="278" t="s">
        <v>136</v>
      </c>
      <c r="I20" s="279"/>
      <c r="J20" s="32" t="s">
        <v>132</v>
      </c>
      <c r="K20" s="32" t="s">
        <v>130</v>
      </c>
      <c r="L20" s="32" t="s">
        <v>131</v>
      </c>
      <c r="M20" s="32">
        <v>0</v>
      </c>
      <c r="O20" s="33"/>
    </row>
    <row r="21" spans="1:15" s="31" customFormat="1" x14ac:dyDescent="0.2">
      <c r="N21" s="33"/>
    </row>
    <row r="23" spans="1:15" s="16" customFormat="1" x14ac:dyDescent="0.2">
      <c r="A23" s="15" t="s">
        <v>511</v>
      </c>
    </row>
    <row r="24" spans="1:15" s="16" customFormat="1" x14ac:dyDescent="0.2">
      <c r="A24" s="16" t="s">
        <v>512</v>
      </c>
      <c r="B24" s="236" t="s">
        <v>167</v>
      </c>
      <c r="C24" s="16" t="s">
        <v>513</v>
      </c>
    </row>
    <row r="25" spans="1:15" s="16" customFormat="1" x14ac:dyDescent="0.2">
      <c r="A25" s="16" t="s">
        <v>426</v>
      </c>
      <c r="B25" s="236"/>
      <c r="C25" s="16" t="s">
        <v>514</v>
      </c>
    </row>
    <row r="26" spans="1:15" s="16" customFormat="1" x14ac:dyDescent="0.2"/>
    <row r="27" spans="1:15" s="16" customFormat="1" x14ac:dyDescent="0.2">
      <c r="A27" s="15" t="s">
        <v>515</v>
      </c>
    </row>
    <row r="28" spans="1:15" s="16" customFormat="1" ht="34" x14ac:dyDescent="0.2">
      <c r="A28" s="17" t="s">
        <v>516</v>
      </c>
      <c r="B28" s="16" t="s">
        <v>517</v>
      </c>
      <c r="C28" s="16" t="s">
        <v>518</v>
      </c>
    </row>
    <row r="29" spans="1:15" s="16" customFormat="1" x14ac:dyDescent="0.2">
      <c r="A29" s="70" t="s">
        <v>55</v>
      </c>
      <c r="B29" s="69" t="s">
        <v>519</v>
      </c>
      <c r="C29" s="69" t="s">
        <v>520</v>
      </c>
    </row>
    <row r="30" spans="1:15" s="16" customFormat="1" x14ac:dyDescent="0.2">
      <c r="A30" s="236" t="s">
        <v>154</v>
      </c>
      <c r="B30" s="16" t="s">
        <v>521</v>
      </c>
      <c r="C30" s="16" t="s">
        <v>522</v>
      </c>
    </row>
    <row r="31" spans="1:15" s="16" customFormat="1" x14ac:dyDescent="0.2">
      <c r="A31" s="236" t="s">
        <v>167</v>
      </c>
      <c r="B31" s="16" t="s">
        <v>523</v>
      </c>
      <c r="C31" s="16" t="s">
        <v>524</v>
      </c>
    </row>
    <row r="32" spans="1:15" s="16" customFormat="1" x14ac:dyDescent="0.2">
      <c r="A32" s="236" t="s">
        <v>178</v>
      </c>
      <c r="B32" s="16" t="s">
        <v>525</v>
      </c>
      <c r="C32" s="16" t="s">
        <v>526</v>
      </c>
    </row>
    <row r="33" spans="1:3" s="16" customFormat="1" x14ac:dyDescent="0.2">
      <c r="A33" s="236" t="s">
        <v>156</v>
      </c>
      <c r="B33" s="16" t="s">
        <v>527</v>
      </c>
      <c r="C33" s="16" t="s">
        <v>528</v>
      </c>
    </row>
    <row r="34" spans="1:3" s="16" customFormat="1" x14ac:dyDescent="0.2">
      <c r="A34" s="236" t="s">
        <v>158</v>
      </c>
      <c r="C34" s="16" t="s">
        <v>529</v>
      </c>
    </row>
    <row r="35" spans="1:3" s="16" customFormat="1" x14ac:dyDescent="0.2">
      <c r="A35" s="236" t="s">
        <v>160</v>
      </c>
      <c r="C35" s="16" t="s">
        <v>529</v>
      </c>
    </row>
    <row r="36" spans="1:3" s="16" customFormat="1" x14ac:dyDescent="0.2">
      <c r="A36" s="236" t="s">
        <v>162</v>
      </c>
      <c r="B36" s="16" t="s">
        <v>530</v>
      </c>
      <c r="C36" s="16" t="s">
        <v>531</v>
      </c>
    </row>
    <row r="37" spans="1:3" s="16" customFormat="1" x14ac:dyDescent="0.2">
      <c r="A37" s="236"/>
    </row>
    <row r="38" spans="1:3" s="16" customFormat="1" x14ac:dyDescent="0.2">
      <c r="A38" s="15" t="s">
        <v>532</v>
      </c>
    </row>
    <row r="39" spans="1:3" s="16" customFormat="1" x14ac:dyDescent="0.2">
      <c r="A39" s="13" t="s">
        <v>533</v>
      </c>
      <c r="B39" s="13" t="s">
        <v>534</v>
      </c>
      <c r="C39" s="13"/>
    </row>
    <row r="40" spans="1:3" s="16" customFormat="1" x14ac:dyDescent="0.2">
      <c r="A40" s="13" t="s">
        <v>535</v>
      </c>
      <c r="B40" s="13" t="s">
        <v>536</v>
      </c>
      <c r="C40" s="13"/>
    </row>
    <row r="41" spans="1:3" s="16" customFormat="1" x14ac:dyDescent="0.2">
      <c r="A41" s="13" t="s">
        <v>537</v>
      </c>
      <c r="B41" s="13" t="s">
        <v>538</v>
      </c>
      <c r="C41" s="13"/>
    </row>
    <row r="42" spans="1:3" s="16" customFormat="1" x14ac:dyDescent="0.2">
      <c r="A42" s="13" t="s">
        <v>539</v>
      </c>
      <c r="B42" s="13" t="s">
        <v>540</v>
      </c>
      <c r="C42" s="13"/>
    </row>
    <row r="43" spans="1:3" s="16" customFormat="1" x14ac:dyDescent="0.2">
      <c r="A43" s="13" t="s">
        <v>541</v>
      </c>
      <c r="B43" s="13" t="s">
        <v>542</v>
      </c>
      <c r="C43" s="13"/>
    </row>
    <row r="44" spans="1:3" s="16" customFormat="1" x14ac:dyDescent="0.2"/>
    <row r="45" spans="1:3" s="16" customFormat="1" x14ac:dyDescent="0.2">
      <c r="A45" s="15" t="s">
        <v>543</v>
      </c>
    </row>
    <row r="46" spans="1:3" s="16" customFormat="1" x14ac:dyDescent="0.2">
      <c r="A46" s="16" t="s">
        <v>544</v>
      </c>
      <c r="B46" s="16" t="s">
        <v>517</v>
      </c>
      <c r="C46" s="16" t="s">
        <v>518</v>
      </c>
    </row>
    <row r="47" spans="1:3" s="16" customFormat="1" x14ac:dyDescent="0.2">
      <c r="A47" s="236" t="s">
        <v>76</v>
      </c>
      <c r="B47" s="16" t="s">
        <v>58</v>
      </c>
      <c r="C47" s="16" t="s">
        <v>545</v>
      </c>
    </row>
    <row r="48" spans="1:3" s="16" customFormat="1" x14ac:dyDescent="0.2">
      <c r="A48" s="236" t="s">
        <v>546</v>
      </c>
      <c r="B48" s="16" t="s">
        <v>426</v>
      </c>
      <c r="C48" s="16" t="s">
        <v>547</v>
      </c>
    </row>
    <row r="49" spans="1:3" s="16" customFormat="1" x14ac:dyDescent="0.2">
      <c r="A49" s="236" t="s">
        <v>548</v>
      </c>
      <c r="B49" s="16" t="s">
        <v>549</v>
      </c>
      <c r="C49" s="16" t="s">
        <v>550</v>
      </c>
    </row>
    <row r="50" spans="1:3" s="16" customFormat="1" x14ac:dyDescent="0.2">
      <c r="A50" s="236" t="s">
        <v>123</v>
      </c>
      <c r="B50" s="16" t="s">
        <v>551</v>
      </c>
      <c r="C50" s="16" t="s">
        <v>552</v>
      </c>
    </row>
    <row r="51" spans="1:3" s="16" customFormat="1" x14ac:dyDescent="0.2"/>
    <row r="52" spans="1:3" s="16" customFormat="1" x14ac:dyDescent="0.2">
      <c r="A52" s="15" t="s">
        <v>553</v>
      </c>
    </row>
    <row r="53" spans="1:3" s="16" customFormat="1" x14ac:dyDescent="0.2">
      <c r="A53" s="14" t="s">
        <v>554</v>
      </c>
      <c r="B53" s="16" t="s">
        <v>518</v>
      </c>
    </row>
    <row r="54" spans="1:3" s="16" customFormat="1" x14ac:dyDescent="0.2">
      <c r="A54" s="16">
        <v>0</v>
      </c>
      <c r="B54" s="16" t="s">
        <v>555</v>
      </c>
    </row>
    <row r="55" spans="1:3" s="16" customFormat="1" x14ac:dyDescent="0.2">
      <c r="A55" s="16">
        <v>1</v>
      </c>
      <c r="B55" s="16" t="s">
        <v>556</v>
      </c>
    </row>
    <row r="56" spans="1:3" s="16" customFormat="1" x14ac:dyDescent="0.2">
      <c r="A56" s="16">
        <v>2</v>
      </c>
      <c r="B56" s="16" t="s">
        <v>557</v>
      </c>
    </row>
    <row r="57" spans="1:3" s="16" customFormat="1" x14ac:dyDescent="0.2">
      <c r="A57" s="16">
        <v>3</v>
      </c>
      <c r="B57" s="16" t="s">
        <v>558</v>
      </c>
    </row>
    <row r="58" spans="1:3" s="16" customFormat="1" x14ac:dyDescent="0.2">
      <c r="A58" s="16">
        <v>4</v>
      </c>
      <c r="B58" s="16" t="s">
        <v>559</v>
      </c>
    </row>
    <row r="59" spans="1:3" s="16" customFormat="1" x14ac:dyDescent="0.2">
      <c r="A59" s="16">
        <v>5</v>
      </c>
      <c r="B59" s="16" t="s">
        <v>560</v>
      </c>
    </row>
    <row r="60" spans="1:3" s="16" customFormat="1" x14ac:dyDescent="0.2">
      <c r="A60" s="16">
        <v>6</v>
      </c>
      <c r="B60" s="16" t="s">
        <v>561</v>
      </c>
    </row>
    <row r="61" spans="1:3" s="16" customFormat="1" x14ac:dyDescent="0.2">
      <c r="A61" s="16">
        <v>7</v>
      </c>
      <c r="B61" s="16" t="s">
        <v>562</v>
      </c>
    </row>
    <row r="62" spans="1:3" s="16" customFormat="1" x14ac:dyDescent="0.2">
      <c r="A62" s="16">
        <v>8</v>
      </c>
      <c r="B62" s="16" t="s">
        <v>563</v>
      </c>
    </row>
    <row r="63" spans="1:3" s="16" customFormat="1" x14ac:dyDescent="0.2">
      <c r="A63" s="16">
        <v>9</v>
      </c>
      <c r="B63" s="16" t="s">
        <v>564</v>
      </c>
    </row>
    <row r="64" spans="1:3" s="16" customFormat="1" x14ac:dyDescent="0.2"/>
    <row r="65" spans="1:5" s="16" customFormat="1" x14ac:dyDescent="0.2">
      <c r="A65" s="15" t="s">
        <v>565</v>
      </c>
    </row>
    <row r="66" spans="1:5" s="16" customFormat="1" x14ac:dyDescent="0.2">
      <c r="A66" s="16">
        <v>0</v>
      </c>
      <c r="B66" s="16" t="s">
        <v>566</v>
      </c>
    </row>
    <row r="67" spans="1:5" s="16" customFormat="1" x14ac:dyDescent="0.2">
      <c r="A67" s="16">
        <v>1</v>
      </c>
      <c r="B67" s="16" t="s">
        <v>567</v>
      </c>
    </row>
    <row r="68" spans="1:5" s="16" customFormat="1" x14ac:dyDescent="0.2">
      <c r="A68" s="16">
        <v>2</v>
      </c>
      <c r="B68" s="16" t="s">
        <v>568</v>
      </c>
    </row>
    <row r="69" spans="1:5" s="16" customFormat="1" x14ac:dyDescent="0.2"/>
    <row r="70" spans="1:5" s="16" customFormat="1" x14ac:dyDescent="0.2">
      <c r="A70" s="15" t="s">
        <v>569</v>
      </c>
    </row>
    <row r="71" spans="1:5" s="16" customFormat="1" x14ac:dyDescent="0.2">
      <c r="B71" s="236" t="s">
        <v>49</v>
      </c>
      <c r="C71" s="236" t="s">
        <v>50</v>
      </c>
      <c r="D71" s="236" t="s">
        <v>91</v>
      </c>
      <c r="E71" s="236" t="s">
        <v>95</v>
      </c>
    </row>
    <row r="72" spans="1:5" s="16" customFormat="1" x14ac:dyDescent="0.2">
      <c r="A72" s="16" t="s">
        <v>570</v>
      </c>
      <c r="B72" s="236"/>
    </row>
    <row r="73" spans="1:5" s="16" customFormat="1" x14ac:dyDescent="0.2">
      <c r="B73" s="236" t="s">
        <v>571</v>
      </c>
      <c r="C73" s="16" t="s">
        <v>572</v>
      </c>
      <c r="E73" s="16" t="s">
        <v>573</v>
      </c>
    </row>
    <row r="74" spans="1:5" s="16" customFormat="1" x14ac:dyDescent="0.2">
      <c r="B74" s="236" t="s">
        <v>574</v>
      </c>
      <c r="C74" s="16" t="s">
        <v>575</v>
      </c>
      <c r="E74" s="16" t="s">
        <v>576</v>
      </c>
    </row>
    <row r="75" spans="1:5" s="16" customFormat="1" x14ac:dyDescent="0.2">
      <c r="A75" s="16" t="s">
        <v>577</v>
      </c>
      <c r="B75" s="236"/>
      <c r="C75" s="236"/>
      <c r="D75" s="236"/>
      <c r="E75" s="236"/>
    </row>
    <row r="76" spans="1:5" s="16" customFormat="1" x14ac:dyDescent="0.2">
      <c r="B76" s="236" t="s">
        <v>578</v>
      </c>
      <c r="C76" s="16" t="s">
        <v>579</v>
      </c>
      <c r="D76" s="16" t="s">
        <v>580</v>
      </c>
      <c r="E76" s="16" t="s">
        <v>581</v>
      </c>
    </row>
    <row r="77" spans="1:5" s="16" customFormat="1" x14ac:dyDescent="0.2">
      <c r="B77" s="236" t="s">
        <v>582</v>
      </c>
      <c r="C77" s="16" t="s">
        <v>583</v>
      </c>
      <c r="D77" s="16" t="s">
        <v>584</v>
      </c>
      <c r="E77" s="16" t="s">
        <v>585</v>
      </c>
    </row>
    <row r="78" spans="1:5" s="16" customFormat="1" x14ac:dyDescent="0.2">
      <c r="B78" s="236" t="s">
        <v>586</v>
      </c>
    </row>
    <row r="79" spans="1:5" s="16" customFormat="1" x14ac:dyDescent="0.2">
      <c r="B79" s="236" t="s">
        <v>587</v>
      </c>
    </row>
    <row r="80" spans="1:5" s="16" customFormat="1" x14ac:dyDescent="0.2">
      <c r="A80" s="16" t="s">
        <v>588</v>
      </c>
      <c r="B80" s="236"/>
    </row>
    <row r="81" spans="1:12" s="16" customFormat="1" x14ac:dyDescent="0.2">
      <c r="B81" s="236" t="s">
        <v>589</v>
      </c>
      <c r="C81" s="16" t="s">
        <v>590</v>
      </c>
      <c r="D81" s="16" t="s">
        <v>591</v>
      </c>
      <c r="E81" s="16" t="s">
        <v>592</v>
      </c>
    </row>
    <row r="82" spans="1:12" s="16" customFormat="1" x14ac:dyDescent="0.2">
      <c r="B82" s="236" t="s">
        <v>593</v>
      </c>
      <c r="C82" s="16" t="s">
        <v>594</v>
      </c>
      <c r="D82" s="16" t="s">
        <v>595</v>
      </c>
      <c r="E82" s="16" t="s">
        <v>596</v>
      </c>
    </row>
    <row r="83" spans="1:12" s="16" customFormat="1" x14ac:dyDescent="0.2">
      <c r="B83" s="236" t="s">
        <v>597</v>
      </c>
    </row>
    <row r="84" spans="1:12" s="16" customFormat="1" x14ac:dyDescent="0.2">
      <c r="B84" s="236" t="s">
        <v>598</v>
      </c>
    </row>
    <row r="85" spans="1:12" s="16" customFormat="1" x14ac:dyDescent="0.2">
      <c r="A85" s="16" t="s">
        <v>599</v>
      </c>
      <c r="B85" s="236"/>
    </row>
    <row r="86" spans="1:12" s="16" customFormat="1" x14ac:dyDescent="0.2">
      <c r="B86" s="236" t="s">
        <v>600</v>
      </c>
      <c r="C86" s="16" t="s">
        <v>601</v>
      </c>
      <c r="D86" s="16" t="s">
        <v>602</v>
      </c>
      <c r="E86" s="16" t="s">
        <v>603</v>
      </c>
    </row>
    <row r="87" spans="1:12" s="16" customFormat="1" x14ac:dyDescent="0.2">
      <c r="B87" s="236" t="s">
        <v>604</v>
      </c>
      <c r="C87" s="16" t="s">
        <v>605</v>
      </c>
      <c r="D87" s="16" t="s">
        <v>606</v>
      </c>
      <c r="E87" s="16" t="s">
        <v>607</v>
      </c>
    </row>
    <row r="88" spans="1:12" s="16" customFormat="1" x14ac:dyDescent="0.2">
      <c r="B88" s="236"/>
    </row>
    <row r="89" spans="1:12" s="16" customFormat="1" x14ac:dyDescent="0.2">
      <c r="B89" s="236"/>
    </row>
    <row r="90" spans="1:12" s="16" customFormat="1" x14ac:dyDescent="0.2"/>
    <row r="91" spans="1:12" s="16" customFormat="1" x14ac:dyDescent="0.2">
      <c r="A91" s="15" t="s">
        <v>139</v>
      </c>
    </row>
    <row r="92" spans="1:12" s="16" customFormat="1" x14ac:dyDescent="0.2">
      <c r="A92"/>
    </row>
    <row r="93" spans="1:12" s="16" customFormat="1" x14ac:dyDescent="0.2">
      <c r="A93" s="16" t="s">
        <v>366</v>
      </c>
      <c r="B93" s="16" t="s">
        <v>89</v>
      </c>
      <c r="C93" s="280" t="s">
        <v>90</v>
      </c>
      <c r="D93" s="280"/>
      <c r="E93" s="280"/>
      <c r="F93" s="280"/>
      <c r="G93" s="280"/>
      <c r="H93" s="16" t="s">
        <v>22</v>
      </c>
      <c r="I93" s="236" t="s">
        <v>167</v>
      </c>
      <c r="J93" s="280" t="s">
        <v>21</v>
      </c>
      <c r="K93" s="280"/>
      <c r="L93" s="236" t="s">
        <v>608</v>
      </c>
    </row>
    <row r="94" spans="1:12" s="16" customFormat="1" x14ac:dyDescent="0.2">
      <c r="A94" s="16" t="s">
        <v>371</v>
      </c>
      <c r="B94" s="16" t="s">
        <v>58</v>
      </c>
      <c r="C94" s="280" t="s">
        <v>93</v>
      </c>
      <c r="D94" s="280"/>
      <c r="E94" s="280"/>
      <c r="F94" s="280" t="s">
        <v>44</v>
      </c>
      <c r="G94" s="280"/>
      <c r="H94" s="16" t="s">
        <v>22</v>
      </c>
      <c r="I94" s="236" t="s">
        <v>167</v>
      </c>
      <c r="J94" s="280" t="s">
        <v>94</v>
      </c>
      <c r="K94" s="280"/>
      <c r="L94" s="236" t="s">
        <v>609</v>
      </c>
    </row>
    <row r="95" spans="1:12" s="16" customFormat="1" x14ac:dyDescent="0.2">
      <c r="A95" s="16" t="s">
        <v>392</v>
      </c>
      <c r="B95" s="16" t="s">
        <v>84</v>
      </c>
      <c r="C95" s="280" t="s">
        <v>85</v>
      </c>
      <c r="D95" s="280"/>
      <c r="E95" s="236" t="s">
        <v>76</v>
      </c>
      <c r="F95" s="280" t="s">
        <v>44</v>
      </c>
      <c r="G95" s="280"/>
      <c r="H95" s="16" t="s">
        <v>22</v>
      </c>
      <c r="I95" s="16" t="s">
        <v>610</v>
      </c>
      <c r="J95" s="280" t="s">
        <v>21</v>
      </c>
      <c r="K95" s="280"/>
      <c r="L95" s="16">
        <v>1000011</v>
      </c>
    </row>
    <row r="96" spans="1:12" s="16" customFormat="1" x14ac:dyDescent="0.2">
      <c r="A96" s="16" t="s">
        <v>395</v>
      </c>
      <c r="B96" s="16" t="s">
        <v>84</v>
      </c>
      <c r="C96" s="280" t="s">
        <v>85</v>
      </c>
      <c r="D96" s="280"/>
      <c r="E96" s="236" t="s">
        <v>76</v>
      </c>
      <c r="F96" s="280" t="s">
        <v>44</v>
      </c>
      <c r="G96" s="280"/>
      <c r="H96" s="16" t="s">
        <v>22</v>
      </c>
      <c r="I96" s="16" t="s">
        <v>610</v>
      </c>
      <c r="J96" s="280" t="s">
        <v>21</v>
      </c>
      <c r="K96" s="280"/>
      <c r="L96" s="16">
        <v>1000111</v>
      </c>
    </row>
    <row r="97" spans="1:12" s="16" customFormat="1" x14ac:dyDescent="0.2">
      <c r="A97" s="16" t="s">
        <v>399</v>
      </c>
      <c r="B97" s="16" t="s">
        <v>84</v>
      </c>
      <c r="C97" s="280" t="s">
        <v>85</v>
      </c>
      <c r="D97" s="280"/>
      <c r="E97" s="236" t="s">
        <v>76</v>
      </c>
      <c r="F97" s="280" t="s">
        <v>44</v>
      </c>
      <c r="G97" s="280"/>
      <c r="H97" s="16" t="s">
        <v>22</v>
      </c>
      <c r="I97" s="16" t="s">
        <v>610</v>
      </c>
      <c r="J97" s="280" t="s">
        <v>21</v>
      </c>
      <c r="K97" s="280"/>
      <c r="L97" s="16">
        <v>1001011</v>
      </c>
    </row>
    <row r="98" spans="1:12" s="16" customFormat="1" x14ac:dyDescent="0.2">
      <c r="A98" s="16" t="s">
        <v>397</v>
      </c>
      <c r="B98" s="16" t="s">
        <v>84</v>
      </c>
      <c r="C98" s="280" t="s">
        <v>85</v>
      </c>
      <c r="D98" s="280"/>
      <c r="E98" s="236" t="s">
        <v>76</v>
      </c>
      <c r="F98" s="280" t="s">
        <v>44</v>
      </c>
      <c r="G98" s="280"/>
      <c r="H98" s="16" t="s">
        <v>22</v>
      </c>
      <c r="I98" s="16" t="s">
        <v>610</v>
      </c>
      <c r="J98" s="280" t="s">
        <v>21</v>
      </c>
      <c r="K98" s="280"/>
      <c r="L98" s="16">
        <v>1001111</v>
      </c>
    </row>
    <row r="99" spans="1:12" s="16" customFormat="1" ht="16" customHeight="1" x14ac:dyDescent="0.2">
      <c r="A99" s="16" t="s">
        <v>376</v>
      </c>
      <c r="B99" s="16" t="s">
        <v>79</v>
      </c>
      <c r="C99" s="281" t="s">
        <v>53</v>
      </c>
      <c r="D99" s="281"/>
      <c r="E99" s="281"/>
      <c r="F99" s="280" t="s">
        <v>44</v>
      </c>
      <c r="G99" s="280"/>
      <c r="H99" s="16" t="s">
        <v>22</v>
      </c>
      <c r="I99" s="16" t="s">
        <v>610</v>
      </c>
      <c r="J99" s="280" t="s">
        <v>21</v>
      </c>
      <c r="K99" s="280"/>
      <c r="L99" s="16">
        <v>1010011</v>
      </c>
    </row>
    <row r="100" spans="1:12" s="16" customFormat="1" x14ac:dyDescent="0.2">
      <c r="A100" s="16" t="s">
        <v>380</v>
      </c>
      <c r="B100" s="16" t="s">
        <v>79</v>
      </c>
      <c r="C100" s="281" t="s">
        <v>236</v>
      </c>
      <c r="D100" s="281"/>
      <c r="E100" s="281"/>
      <c r="F100" s="280" t="s">
        <v>44</v>
      </c>
      <c r="G100" s="280"/>
      <c r="H100" s="16" t="s">
        <v>22</v>
      </c>
      <c r="I100" s="16" t="s">
        <v>610</v>
      </c>
      <c r="J100" s="280" t="s">
        <v>21</v>
      </c>
      <c r="K100" s="280"/>
      <c r="L100" s="16">
        <v>1010011</v>
      </c>
    </row>
    <row r="101" spans="1:12" s="16" customFormat="1" x14ac:dyDescent="0.2">
      <c r="A101" s="16" t="s">
        <v>382</v>
      </c>
      <c r="B101" s="16" t="s">
        <v>79</v>
      </c>
      <c r="C101" s="281" t="s">
        <v>611</v>
      </c>
      <c r="D101" s="281"/>
      <c r="E101" s="281"/>
      <c r="F101" s="280" t="s">
        <v>44</v>
      </c>
      <c r="G101" s="280"/>
      <c r="H101" s="16" t="s">
        <v>22</v>
      </c>
      <c r="I101" s="16" t="s">
        <v>610</v>
      </c>
      <c r="J101" s="280" t="s">
        <v>21</v>
      </c>
      <c r="K101" s="280"/>
      <c r="L101" s="16">
        <v>1010011</v>
      </c>
    </row>
    <row r="102" spans="1:12" s="16" customFormat="1" x14ac:dyDescent="0.2">
      <c r="A102" s="16" t="s">
        <v>384</v>
      </c>
      <c r="B102" s="16" t="s">
        <v>79</v>
      </c>
      <c r="C102" s="281" t="s">
        <v>612</v>
      </c>
      <c r="D102" s="281"/>
      <c r="E102" s="281"/>
      <c r="F102" s="280" t="s">
        <v>44</v>
      </c>
      <c r="G102" s="280"/>
      <c r="H102" s="16" t="s">
        <v>22</v>
      </c>
      <c r="I102" s="16" t="s">
        <v>610</v>
      </c>
      <c r="J102" s="280" t="s">
        <v>21</v>
      </c>
      <c r="K102" s="280"/>
      <c r="L102" s="16">
        <v>1010011</v>
      </c>
    </row>
    <row r="103" spans="1:12" s="16" customFormat="1" x14ac:dyDescent="0.2">
      <c r="A103" s="16" t="s">
        <v>386</v>
      </c>
      <c r="B103" s="16" t="s">
        <v>79</v>
      </c>
      <c r="C103" s="281" t="s">
        <v>613</v>
      </c>
      <c r="D103" s="281"/>
      <c r="E103" s="281"/>
      <c r="F103" s="281" t="s">
        <v>49</v>
      </c>
      <c r="G103" s="281"/>
      <c r="H103" s="16" t="s">
        <v>22</v>
      </c>
      <c r="I103" s="16" t="s">
        <v>610</v>
      </c>
      <c r="J103" s="280" t="s">
        <v>21</v>
      </c>
      <c r="K103" s="280"/>
      <c r="L103" s="16">
        <v>1010011</v>
      </c>
    </row>
    <row r="104" spans="1:12" s="16" customFormat="1" x14ac:dyDescent="0.2">
      <c r="A104" s="16" t="s">
        <v>428</v>
      </c>
      <c r="B104" s="16" t="s">
        <v>79</v>
      </c>
      <c r="C104" s="281" t="s">
        <v>268</v>
      </c>
      <c r="D104" s="281"/>
      <c r="E104" s="281"/>
      <c r="F104" s="280" t="s">
        <v>44</v>
      </c>
      <c r="G104" s="280"/>
      <c r="H104" s="16" t="s">
        <v>22</v>
      </c>
      <c r="I104" s="236" t="s">
        <v>55</v>
      </c>
      <c r="J104" s="280" t="s">
        <v>21</v>
      </c>
      <c r="K104" s="280"/>
      <c r="L104" s="16">
        <v>1010011</v>
      </c>
    </row>
    <row r="105" spans="1:12" s="16" customFormat="1" x14ac:dyDescent="0.2">
      <c r="A105" s="16" t="s">
        <v>430</v>
      </c>
      <c r="B105" s="16" t="s">
        <v>79</v>
      </c>
      <c r="C105" s="281" t="s">
        <v>268</v>
      </c>
      <c r="D105" s="281"/>
      <c r="E105" s="281"/>
      <c r="F105" s="280" t="s">
        <v>44</v>
      </c>
      <c r="G105" s="280"/>
      <c r="H105" s="16" t="s">
        <v>22</v>
      </c>
      <c r="I105" s="236" t="s">
        <v>154</v>
      </c>
      <c r="J105" s="280" t="s">
        <v>21</v>
      </c>
      <c r="K105" s="280"/>
      <c r="L105" s="16">
        <v>1010011</v>
      </c>
    </row>
    <row r="106" spans="1:12" s="16" customFormat="1" x14ac:dyDescent="0.2">
      <c r="A106" s="16" t="s">
        <v>432</v>
      </c>
      <c r="B106" s="16" t="s">
        <v>79</v>
      </c>
      <c r="C106" s="281" t="s">
        <v>268</v>
      </c>
      <c r="D106" s="281"/>
      <c r="E106" s="281"/>
      <c r="F106" s="280" t="s">
        <v>44</v>
      </c>
      <c r="G106" s="280"/>
      <c r="H106" s="16" t="s">
        <v>22</v>
      </c>
      <c r="I106" s="236" t="s">
        <v>167</v>
      </c>
      <c r="J106" s="280" t="s">
        <v>21</v>
      </c>
      <c r="K106" s="280"/>
      <c r="L106" s="16">
        <v>1010011</v>
      </c>
    </row>
    <row r="107" spans="1:12" s="16" customFormat="1" x14ac:dyDescent="0.2">
      <c r="A107" s="16" t="s">
        <v>388</v>
      </c>
      <c r="B107" s="16" t="s">
        <v>79</v>
      </c>
      <c r="C107" s="281" t="s">
        <v>614</v>
      </c>
      <c r="D107" s="281"/>
      <c r="E107" s="281"/>
      <c r="F107" s="280" t="s">
        <v>44</v>
      </c>
      <c r="G107" s="280"/>
      <c r="H107" s="16" t="s">
        <v>22</v>
      </c>
      <c r="I107" s="236" t="s">
        <v>55</v>
      </c>
      <c r="J107" s="280" t="s">
        <v>21</v>
      </c>
      <c r="K107" s="280"/>
      <c r="L107" s="16">
        <v>1010011</v>
      </c>
    </row>
    <row r="108" spans="1:12" s="16" customFormat="1" x14ac:dyDescent="0.2">
      <c r="A108" s="16" t="s">
        <v>390</v>
      </c>
      <c r="B108" s="16" t="s">
        <v>79</v>
      </c>
      <c r="C108" s="281" t="s">
        <v>614</v>
      </c>
      <c r="D108" s="281"/>
      <c r="E108" s="281"/>
      <c r="F108" s="280" t="s">
        <v>44</v>
      </c>
      <c r="G108" s="280"/>
      <c r="H108" s="16" t="s">
        <v>22</v>
      </c>
      <c r="I108" s="236" t="s">
        <v>154</v>
      </c>
      <c r="J108" s="280" t="s">
        <v>21</v>
      </c>
      <c r="K108" s="280"/>
      <c r="L108" s="16">
        <v>1010011</v>
      </c>
    </row>
    <row r="109" spans="1:12" s="16" customFormat="1" x14ac:dyDescent="0.2">
      <c r="A109" s="16" t="s">
        <v>406</v>
      </c>
      <c r="B109" s="16" t="s">
        <v>79</v>
      </c>
      <c r="C109" s="281" t="s">
        <v>615</v>
      </c>
      <c r="D109" s="281"/>
      <c r="E109" s="281"/>
      <c r="F109" s="281" t="s">
        <v>49</v>
      </c>
      <c r="G109" s="281"/>
      <c r="H109" s="16" t="s">
        <v>22</v>
      </c>
      <c r="I109" s="16" t="s">
        <v>610</v>
      </c>
      <c r="J109" s="280" t="s">
        <v>21</v>
      </c>
      <c r="K109" s="280"/>
      <c r="L109" s="16">
        <v>1010011</v>
      </c>
    </row>
    <row r="110" spans="1:12" s="16" customFormat="1" x14ac:dyDescent="0.2">
      <c r="A110" s="16" t="s">
        <v>414</v>
      </c>
      <c r="B110" s="16" t="s">
        <v>79</v>
      </c>
      <c r="C110" s="281" t="s">
        <v>615</v>
      </c>
      <c r="D110" s="281"/>
      <c r="E110" s="281"/>
      <c r="F110" s="281" t="s">
        <v>50</v>
      </c>
      <c r="G110" s="281"/>
      <c r="H110" s="16" t="s">
        <v>22</v>
      </c>
      <c r="I110" s="16" t="s">
        <v>610</v>
      </c>
      <c r="J110" s="280" t="s">
        <v>21</v>
      </c>
      <c r="K110" s="280"/>
      <c r="L110" s="16">
        <v>1010011</v>
      </c>
    </row>
    <row r="111" spans="1:12" s="16" customFormat="1" x14ac:dyDescent="0.2">
      <c r="A111" s="16" t="s">
        <v>434</v>
      </c>
      <c r="B111" s="16" t="s">
        <v>79</v>
      </c>
      <c r="C111" s="281" t="s">
        <v>616</v>
      </c>
      <c r="D111" s="281"/>
      <c r="E111" s="281"/>
      <c r="F111" s="281" t="s">
        <v>49</v>
      </c>
      <c r="G111" s="281"/>
      <c r="H111" s="16" t="s">
        <v>22</v>
      </c>
      <c r="I111" s="236" t="s">
        <v>55</v>
      </c>
      <c r="J111" s="280" t="s">
        <v>21</v>
      </c>
      <c r="K111" s="280"/>
      <c r="L111" s="16">
        <v>1010011</v>
      </c>
    </row>
    <row r="112" spans="1:12" s="16" customFormat="1" x14ac:dyDescent="0.2">
      <c r="A112" s="16" t="s">
        <v>442</v>
      </c>
      <c r="B112" s="16" t="s">
        <v>79</v>
      </c>
      <c r="C112" s="281" t="s">
        <v>617</v>
      </c>
      <c r="D112" s="281"/>
      <c r="E112" s="281"/>
      <c r="F112" s="280" t="s">
        <v>44</v>
      </c>
      <c r="G112" s="280"/>
      <c r="H112" s="16" t="s">
        <v>22</v>
      </c>
      <c r="I112" s="236" t="s">
        <v>167</v>
      </c>
      <c r="J112" s="280" t="s">
        <v>21</v>
      </c>
      <c r="K112" s="280"/>
      <c r="L112" s="16">
        <v>1010011</v>
      </c>
    </row>
    <row r="113" spans="1:12" s="16" customFormat="1" x14ac:dyDescent="0.2">
      <c r="A113" s="16" t="s">
        <v>444</v>
      </c>
      <c r="B113" s="16" t="s">
        <v>79</v>
      </c>
      <c r="C113" s="281" t="s">
        <v>617</v>
      </c>
      <c r="D113" s="281"/>
      <c r="E113" s="281"/>
      <c r="F113" s="280" t="s">
        <v>44</v>
      </c>
      <c r="G113" s="280"/>
      <c r="H113" s="16" t="s">
        <v>22</v>
      </c>
      <c r="I113" s="236" t="s">
        <v>154</v>
      </c>
      <c r="J113" s="280" t="s">
        <v>21</v>
      </c>
      <c r="K113" s="280"/>
      <c r="L113" s="16">
        <v>1010011</v>
      </c>
    </row>
    <row r="114" spans="1:12" s="16" customFormat="1" x14ac:dyDescent="0.2">
      <c r="A114" s="16" t="s">
        <v>446</v>
      </c>
      <c r="B114" s="16" t="s">
        <v>79</v>
      </c>
      <c r="C114" s="281" t="s">
        <v>617</v>
      </c>
      <c r="D114" s="281"/>
      <c r="E114" s="281"/>
      <c r="F114" s="280" t="s">
        <v>44</v>
      </c>
      <c r="G114" s="280"/>
      <c r="H114" s="16" t="s">
        <v>22</v>
      </c>
      <c r="I114" s="236" t="s">
        <v>55</v>
      </c>
      <c r="J114" s="280" t="s">
        <v>21</v>
      </c>
      <c r="K114" s="280"/>
      <c r="L114" s="16">
        <v>1010011</v>
      </c>
    </row>
    <row r="115" spans="1:12" s="16" customFormat="1" x14ac:dyDescent="0.2">
      <c r="A115" s="16" t="s">
        <v>448</v>
      </c>
      <c r="B115" s="16" t="s">
        <v>79</v>
      </c>
      <c r="C115" s="281" t="s">
        <v>616</v>
      </c>
      <c r="D115" s="281"/>
      <c r="E115" s="281"/>
      <c r="F115" s="281" t="s">
        <v>49</v>
      </c>
      <c r="G115" s="281"/>
      <c r="H115" s="16" t="s">
        <v>22</v>
      </c>
      <c r="I115" s="236" t="s">
        <v>154</v>
      </c>
      <c r="J115" s="280" t="s">
        <v>21</v>
      </c>
      <c r="K115" s="280"/>
      <c r="L115" s="16">
        <v>1010011</v>
      </c>
    </row>
    <row r="116" spans="1:12" s="16" customFormat="1" x14ac:dyDescent="0.2">
      <c r="A116" s="16" t="s">
        <v>410</v>
      </c>
      <c r="B116" s="16" t="s">
        <v>79</v>
      </c>
      <c r="C116" s="281" t="s">
        <v>618</v>
      </c>
      <c r="D116" s="281"/>
      <c r="E116" s="281"/>
      <c r="F116" s="281" t="s">
        <v>49</v>
      </c>
      <c r="G116" s="281"/>
      <c r="H116" s="16" t="s">
        <v>22</v>
      </c>
      <c r="I116" s="16" t="s">
        <v>610</v>
      </c>
      <c r="J116" s="280" t="s">
        <v>21</v>
      </c>
      <c r="K116" s="280"/>
      <c r="L116" s="16">
        <v>1010011</v>
      </c>
    </row>
    <row r="117" spans="1:12" s="16" customFormat="1" x14ac:dyDescent="0.2">
      <c r="A117" s="16" t="s">
        <v>418</v>
      </c>
      <c r="B117" s="16" t="s">
        <v>79</v>
      </c>
      <c r="C117" s="281" t="s">
        <v>618</v>
      </c>
      <c r="D117" s="281"/>
      <c r="E117" s="281"/>
      <c r="F117" s="281" t="s">
        <v>50</v>
      </c>
      <c r="G117" s="281"/>
      <c r="H117" s="16" t="s">
        <v>22</v>
      </c>
      <c r="I117" s="16" t="s">
        <v>610</v>
      </c>
      <c r="J117" s="280" t="s">
        <v>21</v>
      </c>
      <c r="K117" s="280"/>
      <c r="L117" s="16">
        <v>1010011</v>
      </c>
    </row>
    <row r="118" spans="1:12" s="16" customFormat="1" x14ac:dyDescent="0.2">
      <c r="A118" s="16" t="s">
        <v>439</v>
      </c>
      <c r="B118" s="16" t="s">
        <v>79</v>
      </c>
      <c r="C118" s="281" t="s">
        <v>619</v>
      </c>
      <c r="D118" s="281"/>
      <c r="E118" s="281"/>
      <c r="F118" s="281" t="s">
        <v>49</v>
      </c>
      <c r="G118" s="281"/>
      <c r="H118" s="16" t="s">
        <v>22</v>
      </c>
      <c r="I118" s="236" t="s">
        <v>55</v>
      </c>
      <c r="J118" s="280" t="s">
        <v>21</v>
      </c>
      <c r="K118" s="280"/>
      <c r="L118" s="16">
        <v>1010011</v>
      </c>
    </row>
    <row r="119" spans="1:12" s="16" customFormat="1" x14ac:dyDescent="0.2">
      <c r="F119" s="5"/>
      <c r="J119" s="27"/>
      <c r="K119" s="27"/>
    </row>
    <row r="120" spans="1:12" s="16" customFormat="1" ht="16" customHeight="1" x14ac:dyDescent="0.2">
      <c r="A120" s="16" t="s">
        <v>408</v>
      </c>
      <c r="B120" s="16" t="s">
        <v>79</v>
      </c>
      <c r="C120" s="281" t="s">
        <v>615</v>
      </c>
      <c r="D120" s="281"/>
      <c r="E120" s="281"/>
      <c r="F120" s="281" t="s">
        <v>91</v>
      </c>
      <c r="G120" s="281"/>
      <c r="H120" s="16" t="s">
        <v>22</v>
      </c>
      <c r="I120" s="16" t="s">
        <v>610</v>
      </c>
      <c r="J120" s="280" t="s">
        <v>21</v>
      </c>
      <c r="K120" s="280"/>
      <c r="L120" s="16">
        <v>1010011</v>
      </c>
    </row>
    <row r="121" spans="1:12" s="16" customFormat="1" x14ac:dyDescent="0.2">
      <c r="A121" s="16" t="s">
        <v>416</v>
      </c>
      <c r="B121" s="16" t="s">
        <v>79</v>
      </c>
      <c r="C121" s="281" t="s">
        <v>615</v>
      </c>
      <c r="D121" s="281"/>
      <c r="E121" s="281"/>
      <c r="F121" s="281" t="s">
        <v>95</v>
      </c>
      <c r="G121" s="281"/>
      <c r="H121" s="16" t="s">
        <v>22</v>
      </c>
      <c r="I121" s="16" t="s">
        <v>610</v>
      </c>
      <c r="J121" s="280" t="s">
        <v>21</v>
      </c>
      <c r="K121" s="280"/>
      <c r="L121" s="16">
        <v>1010011</v>
      </c>
    </row>
    <row r="122" spans="1:12" s="16" customFormat="1" x14ac:dyDescent="0.2">
      <c r="A122" s="16" t="s">
        <v>412</v>
      </c>
      <c r="B122" s="16" t="s">
        <v>79</v>
      </c>
      <c r="C122" s="281" t="s">
        <v>618</v>
      </c>
      <c r="D122" s="281"/>
      <c r="E122" s="281"/>
      <c r="F122" s="281" t="s">
        <v>91</v>
      </c>
      <c r="G122" s="281"/>
      <c r="H122" s="16" t="s">
        <v>22</v>
      </c>
      <c r="I122" s="16" t="s">
        <v>610</v>
      </c>
      <c r="J122" s="280" t="s">
        <v>21</v>
      </c>
      <c r="K122" s="280"/>
      <c r="L122" s="16">
        <v>1010011</v>
      </c>
    </row>
    <row r="123" spans="1:12" s="16" customFormat="1" x14ac:dyDescent="0.2">
      <c r="A123" s="16" t="s">
        <v>420</v>
      </c>
      <c r="B123" s="16" t="s">
        <v>79</v>
      </c>
      <c r="C123" s="281" t="s">
        <v>618</v>
      </c>
      <c r="D123" s="281"/>
      <c r="E123" s="281"/>
      <c r="F123" s="281" t="s">
        <v>95</v>
      </c>
      <c r="G123" s="281"/>
      <c r="H123" s="16" t="s">
        <v>22</v>
      </c>
      <c r="I123" s="16" t="s">
        <v>610</v>
      </c>
      <c r="J123" s="280" t="s">
        <v>21</v>
      </c>
      <c r="K123" s="280"/>
      <c r="L123" s="16">
        <v>1010011</v>
      </c>
    </row>
    <row r="124" spans="1:12" s="16" customFormat="1" x14ac:dyDescent="0.2"/>
    <row r="125" spans="1:12" s="16" customFormat="1" x14ac:dyDescent="0.2">
      <c r="A125" s="16" t="s">
        <v>456</v>
      </c>
      <c r="B125" s="16" t="s">
        <v>89</v>
      </c>
      <c r="C125" s="280" t="s">
        <v>90</v>
      </c>
      <c r="D125" s="280"/>
      <c r="E125" s="280"/>
      <c r="F125" s="280"/>
      <c r="G125" s="280"/>
      <c r="H125" s="16" t="s">
        <v>22</v>
      </c>
      <c r="I125" s="236" t="s">
        <v>154</v>
      </c>
      <c r="J125" s="280" t="s">
        <v>21</v>
      </c>
      <c r="K125" s="280"/>
      <c r="L125" s="236" t="s">
        <v>608</v>
      </c>
    </row>
    <row r="126" spans="1:12" s="16" customFormat="1" x14ac:dyDescent="0.2">
      <c r="A126" s="16" t="s">
        <v>458</v>
      </c>
      <c r="B126" s="16" t="s">
        <v>58</v>
      </c>
      <c r="C126" s="280" t="s">
        <v>93</v>
      </c>
      <c r="D126" s="280"/>
      <c r="E126" s="280"/>
      <c r="F126" s="280" t="s">
        <v>44</v>
      </c>
      <c r="G126" s="280"/>
      <c r="H126" s="16" t="s">
        <v>22</v>
      </c>
      <c r="I126" s="236" t="s">
        <v>154</v>
      </c>
      <c r="J126" s="280" t="s">
        <v>94</v>
      </c>
      <c r="K126" s="280"/>
      <c r="L126" s="236" t="s">
        <v>609</v>
      </c>
    </row>
    <row r="127" spans="1:12" s="16" customFormat="1" x14ac:dyDescent="0.2">
      <c r="A127" s="16" t="s">
        <v>471</v>
      </c>
      <c r="B127" s="16" t="s">
        <v>84</v>
      </c>
      <c r="C127" s="280" t="s">
        <v>85</v>
      </c>
      <c r="D127" s="280"/>
      <c r="E127" s="236" t="s">
        <v>548</v>
      </c>
      <c r="F127" s="280" t="s">
        <v>44</v>
      </c>
      <c r="G127" s="280"/>
      <c r="H127" s="16" t="s">
        <v>22</v>
      </c>
      <c r="I127" s="16" t="s">
        <v>610</v>
      </c>
      <c r="J127" s="280" t="s">
        <v>21</v>
      </c>
      <c r="K127" s="280"/>
      <c r="L127" s="16">
        <v>1000011</v>
      </c>
    </row>
    <row r="128" spans="1:12" s="16" customFormat="1" x14ac:dyDescent="0.2">
      <c r="A128" s="16" t="s">
        <v>472</v>
      </c>
      <c r="B128" s="16" t="s">
        <v>84</v>
      </c>
      <c r="C128" s="280" t="s">
        <v>85</v>
      </c>
      <c r="D128" s="280"/>
      <c r="E128" s="236" t="s">
        <v>548</v>
      </c>
      <c r="F128" s="280" t="s">
        <v>44</v>
      </c>
      <c r="G128" s="280"/>
      <c r="H128" s="16" t="s">
        <v>22</v>
      </c>
      <c r="I128" s="16" t="s">
        <v>610</v>
      </c>
      <c r="J128" s="280" t="s">
        <v>21</v>
      </c>
      <c r="K128" s="280"/>
      <c r="L128" s="16">
        <v>1000111</v>
      </c>
    </row>
    <row r="129" spans="1:12" s="16" customFormat="1" x14ac:dyDescent="0.2">
      <c r="A129" s="16" t="s">
        <v>474</v>
      </c>
      <c r="B129" s="16" t="s">
        <v>84</v>
      </c>
      <c r="C129" s="280" t="s">
        <v>85</v>
      </c>
      <c r="D129" s="280"/>
      <c r="E129" s="236" t="s">
        <v>548</v>
      </c>
      <c r="F129" s="280" t="s">
        <v>44</v>
      </c>
      <c r="G129" s="280"/>
      <c r="H129" s="16" t="s">
        <v>22</v>
      </c>
      <c r="I129" s="16" t="s">
        <v>610</v>
      </c>
      <c r="J129" s="280" t="s">
        <v>21</v>
      </c>
      <c r="K129" s="280"/>
      <c r="L129" s="16">
        <v>1001011</v>
      </c>
    </row>
    <row r="130" spans="1:12" s="16" customFormat="1" x14ac:dyDescent="0.2">
      <c r="A130" s="16" t="s">
        <v>473</v>
      </c>
      <c r="B130" s="16" t="s">
        <v>84</v>
      </c>
      <c r="C130" s="280" t="s">
        <v>85</v>
      </c>
      <c r="D130" s="280"/>
      <c r="E130" s="236" t="s">
        <v>548</v>
      </c>
      <c r="F130" s="280" t="s">
        <v>44</v>
      </c>
      <c r="G130" s="280"/>
      <c r="H130" s="16" t="s">
        <v>22</v>
      </c>
      <c r="I130" s="16" t="s">
        <v>610</v>
      </c>
      <c r="J130" s="280" t="s">
        <v>21</v>
      </c>
      <c r="K130" s="280"/>
      <c r="L130" s="16">
        <v>1001111</v>
      </c>
    </row>
    <row r="131" spans="1:12" s="16" customFormat="1" ht="16" customHeight="1" x14ac:dyDescent="0.2">
      <c r="A131" s="16" t="s">
        <v>460</v>
      </c>
      <c r="B131" s="16" t="s">
        <v>79</v>
      </c>
      <c r="C131" s="281" t="s">
        <v>620</v>
      </c>
      <c r="D131" s="281"/>
      <c r="E131" s="281"/>
      <c r="F131" s="280" t="s">
        <v>44</v>
      </c>
      <c r="G131" s="280"/>
      <c r="H131" s="16" t="s">
        <v>22</v>
      </c>
      <c r="I131" s="16" t="s">
        <v>610</v>
      </c>
      <c r="J131" s="280" t="s">
        <v>21</v>
      </c>
      <c r="K131" s="280"/>
      <c r="L131" s="16">
        <v>1010011</v>
      </c>
    </row>
    <row r="132" spans="1:12" s="16" customFormat="1" x14ac:dyDescent="0.2">
      <c r="A132" s="16" t="s">
        <v>462</v>
      </c>
      <c r="B132" s="16" t="s">
        <v>79</v>
      </c>
      <c r="C132" s="281" t="s">
        <v>621</v>
      </c>
      <c r="D132" s="281"/>
      <c r="E132" s="281"/>
      <c r="F132" s="280" t="s">
        <v>44</v>
      </c>
      <c r="G132" s="280"/>
      <c r="H132" s="16" t="s">
        <v>22</v>
      </c>
      <c r="I132" s="16" t="s">
        <v>610</v>
      </c>
      <c r="J132" s="280" t="s">
        <v>21</v>
      </c>
      <c r="K132" s="280"/>
      <c r="L132" s="16">
        <v>1010011</v>
      </c>
    </row>
    <row r="133" spans="1:12" s="16" customFormat="1" x14ac:dyDescent="0.2">
      <c r="A133" s="16" t="s">
        <v>464</v>
      </c>
      <c r="B133" s="16" t="s">
        <v>79</v>
      </c>
      <c r="C133" s="281" t="s">
        <v>622</v>
      </c>
      <c r="D133" s="281"/>
      <c r="E133" s="281"/>
      <c r="F133" s="280" t="s">
        <v>44</v>
      </c>
      <c r="G133" s="280"/>
      <c r="H133" s="16" t="s">
        <v>22</v>
      </c>
      <c r="I133" s="16" t="s">
        <v>610</v>
      </c>
      <c r="J133" s="280" t="s">
        <v>21</v>
      </c>
      <c r="K133" s="280"/>
      <c r="L133" s="16">
        <v>1010011</v>
      </c>
    </row>
    <row r="134" spans="1:12" s="16" customFormat="1" x14ac:dyDescent="0.2">
      <c r="A134" s="16" t="s">
        <v>466</v>
      </c>
      <c r="B134" s="16" t="s">
        <v>79</v>
      </c>
      <c r="C134" s="281" t="s">
        <v>623</v>
      </c>
      <c r="D134" s="281"/>
      <c r="E134" s="281"/>
      <c r="F134" s="280" t="s">
        <v>44</v>
      </c>
      <c r="G134" s="280"/>
      <c r="H134" s="16" t="s">
        <v>22</v>
      </c>
      <c r="I134" s="16" t="s">
        <v>610</v>
      </c>
      <c r="J134" s="280" t="s">
        <v>21</v>
      </c>
      <c r="K134" s="280"/>
      <c r="L134" s="16">
        <v>1010011</v>
      </c>
    </row>
    <row r="135" spans="1:12" s="16" customFormat="1" x14ac:dyDescent="0.2">
      <c r="A135" s="16" t="s">
        <v>468</v>
      </c>
      <c r="B135" s="16" t="s">
        <v>79</v>
      </c>
      <c r="C135" s="281" t="s">
        <v>624</v>
      </c>
      <c r="D135" s="281"/>
      <c r="E135" s="281"/>
      <c r="F135" s="281" t="s">
        <v>49</v>
      </c>
      <c r="G135" s="281"/>
      <c r="H135" s="16" t="s">
        <v>22</v>
      </c>
      <c r="I135" s="16" t="s">
        <v>610</v>
      </c>
      <c r="J135" s="280" t="s">
        <v>21</v>
      </c>
      <c r="K135" s="280"/>
      <c r="L135" s="16">
        <v>1010011</v>
      </c>
    </row>
    <row r="136" spans="1:12" s="16" customFormat="1" x14ac:dyDescent="0.2">
      <c r="A136" s="16" t="s">
        <v>497</v>
      </c>
      <c r="B136" s="16" t="s">
        <v>79</v>
      </c>
      <c r="C136" s="281" t="s">
        <v>625</v>
      </c>
      <c r="D136" s="281"/>
      <c r="E136" s="281"/>
      <c r="F136" s="280" t="s">
        <v>44</v>
      </c>
      <c r="G136" s="280"/>
      <c r="H136" s="16" t="s">
        <v>22</v>
      </c>
      <c r="I136" s="236" t="s">
        <v>55</v>
      </c>
      <c r="J136" s="280" t="s">
        <v>21</v>
      </c>
      <c r="K136" s="280"/>
      <c r="L136" s="16">
        <v>1010011</v>
      </c>
    </row>
    <row r="137" spans="1:12" s="16" customFormat="1" x14ac:dyDescent="0.2">
      <c r="A137" s="16" t="s">
        <v>498</v>
      </c>
      <c r="B137" s="16" t="s">
        <v>79</v>
      </c>
      <c r="C137" s="281" t="s">
        <v>625</v>
      </c>
      <c r="D137" s="281"/>
      <c r="E137" s="281"/>
      <c r="F137" s="280" t="s">
        <v>44</v>
      </c>
      <c r="G137" s="280"/>
      <c r="H137" s="16" t="s">
        <v>22</v>
      </c>
      <c r="I137" s="236" t="s">
        <v>154</v>
      </c>
      <c r="J137" s="280" t="s">
        <v>21</v>
      </c>
      <c r="K137" s="280"/>
      <c r="L137" s="16">
        <v>1010011</v>
      </c>
    </row>
    <row r="138" spans="1:12" s="16" customFormat="1" x14ac:dyDescent="0.2">
      <c r="A138" s="16" t="s">
        <v>499</v>
      </c>
      <c r="B138" s="16" t="s">
        <v>79</v>
      </c>
      <c r="C138" s="281" t="s">
        <v>625</v>
      </c>
      <c r="D138" s="281"/>
      <c r="E138" s="281"/>
      <c r="F138" s="280" t="s">
        <v>44</v>
      </c>
      <c r="G138" s="280"/>
      <c r="H138" s="16" t="s">
        <v>22</v>
      </c>
      <c r="I138" s="236" t="s">
        <v>167</v>
      </c>
      <c r="J138" s="280" t="s">
        <v>21</v>
      </c>
      <c r="K138" s="280"/>
      <c r="L138" s="16">
        <v>1010011</v>
      </c>
    </row>
    <row r="139" spans="1:12" s="16" customFormat="1" x14ac:dyDescent="0.2">
      <c r="A139" s="16" t="s">
        <v>469</v>
      </c>
      <c r="B139" s="16" t="s">
        <v>79</v>
      </c>
      <c r="C139" s="281" t="s">
        <v>626</v>
      </c>
      <c r="D139" s="281"/>
      <c r="E139" s="281"/>
      <c r="F139" s="280" t="s">
        <v>44</v>
      </c>
      <c r="G139" s="280"/>
      <c r="H139" s="16" t="s">
        <v>22</v>
      </c>
      <c r="I139" s="236" t="s">
        <v>55</v>
      </c>
      <c r="J139" s="280" t="s">
        <v>21</v>
      </c>
      <c r="K139" s="280"/>
      <c r="L139" s="16">
        <v>1010011</v>
      </c>
    </row>
    <row r="140" spans="1:12" s="16" customFormat="1" x14ac:dyDescent="0.2">
      <c r="A140" s="16" t="s">
        <v>470</v>
      </c>
      <c r="B140" s="16" t="s">
        <v>79</v>
      </c>
      <c r="C140" s="281" t="s">
        <v>626</v>
      </c>
      <c r="D140" s="281"/>
      <c r="E140" s="281"/>
      <c r="F140" s="280" t="s">
        <v>44</v>
      </c>
      <c r="G140" s="280"/>
      <c r="H140" s="16" t="s">
        <v>22</v>
      </c>
      <c r="I140" s="236" t="s">
        <v>154</v>
      </c>
      <c r="J140" s="280" t="s">
        <v>21</v>
      </c>
      <c r="K140" s="280"/>
      <c r="L140" s="16">
        <v>1010011</v>
      </c>
    </row>
    <row r="141" spans="1:12" s="16" customFormat="1" x14ac:dyDescent="0.2">
      <c r="A141" s="16" t="s">
        <v>477</v>
      </c>
      <c r="B141" s="16" t="s">
        <v>79</v>
      </c>
      <c r="C141" s="281" t="s">
        <v>627</v>
      </c>
      <c r="D141" s="281"/>
      <c r="E141" s="281"/>
      <c r="F141" s="281" t="s">
        <v>49</v>
      </c>
      <c r="G141" s="281"/>
      <c r="H141" s="16" t="s">
        <v>22</v>
      </c>
      <c r="I141" s="16" t="s">
        <v>610</v>
      </c>
      <c r="J141" s="280" t="s">
        <v>21</v>
      </c>
      <c r="K141" s="280"/>
      <c r="L141" s="16">
        <v>1010011</v>
      </c>
    </row>
    <row r="142" spans="1:12" s="16" customFormat="1" x14ac:dyDescent="0.2">
      <c r="A142" s="16" t="s">
        <v>485</v>
      </c>
      <c r="B142" s="16" t="s">
        <v>79</v>
      </c>
      <c r="C142" s="281" t="s">
        <v>627</v>
      </c>
      <c r="D142" s="281"/>
      <c r="E142" s="281"/>
      <c r="F142" s="281" t="s">
        <v>50</v>
      </c>
      <c r="G142" s="281"/>
      <c r="H142" s="16" t="s">
        <v>22</v>
      </c>
      <c r="I142" s="16" t="s">
        <v>610</v>
      </c>
      <c r="J142" s="280" t="s">
        <v>21</v>
      </c>
      <c r="K142" s="280"/>
      <c r="L142" s="16">
        <v>1010011</v>
      </c>
    </row>
    <row r="143" spans="1:12" s="16" customFormat="1" x14ac:dyDescent="0.2">
      <c r="A143" s="16" t="s">
        <v>500</v>
      </c>
      <c r="B143" s="16" t="s">
        <v>79</v>
      </c>
      <c r="C143" s="281" t="s">
        <v>628</v>
      </c>
      <c r="D143" s="281"/>
      <c r="E143" s="281"/>
      <c r="F143" s="281" t="s">
        <v>49</v>
      </c>
      <c r="G143" s="281"/>
      <c r="H143" s="16" t="s">
        <v>22</v>
      </c>
      <c r="I143" s="236" t="s">
        <v>55</v>
      </c>
      <c r="J143" s="280" t="s">
        <v>21</v>
      </c>
      <c r="K143" s="280"/>
      <c r="L143" s="16">
        <v>1010011</v>
      </c>
    </row>
    <row r="144" spans="1:12" s="16" customFormat="1" x14ac:dyDescent="0.2">
      <c r="A144" s="16" t="s">
        <v>504</v>
      </c>
      <c r="B144" s="16" t="s">
        <v>79</v>
      </c>
      <c r="C144" s="281" t="s">
        <v>629</v>
      </c>
      <c r="D144" s="281"/>
      <c r="E144" s="281"/>
      <c r="F144" s="280" t="s">
        <v>44</v>
      </c>
      <c r="G144" s="280"/>
      <c r="H144" s="16" t="s">
        <v>22</v>
      </c>
      <c r="I144" s="236" t="s">
        <v>167</v>
      </c>
      <c r="J144" s="280" t="s">
        <v>21</v>
      </c>
      <c r="K144" s="280"/>
      <c r="L144" s="16">
        <v>1010011</v>
      </c>
    </row>
    <row r="145" spans="1:12" s="16" customFormat="1" x14ac:dyDescent="0.2">
      <c r="A145" s="16" t="s">
        <v>506</v>
      </c>
      <c r="B145" s="16" t="s">
        <v>79</v>
      </c>
      <c r="C145" s="281" t="s">
        <v>629</v>
      </c>
      <c r="D145" s="281"/>
      <c r="E145" s="281"/>
      <c r="F145" s="280" t="s">
        <v>44</v>
      </c>
      <c r="G145" s="280"/>
      <c r="H145" s="16" t="s">
        <v>22</v>
      </c>
      <c r="I145" s="236" t="s">
        <v>154</v>
      </c>
      <c r="J145" s="280" t="s">
        <v>21</v>
      </c>
      <c r="K145" s="280"/>
      <c r="L145" s="16">
        <v>1010011</v>
      </c>
    </row>
    <row r="146" spans="1:12" s="16" customFormat="1" x14ac:dyDescent="0.2">
      <c r="A146" s="16" t="s">
        <v>508</v>
      </c>
      <c r="B146" s="16" t="s">
        <v>79</v>
      </c>
      <c r="C146" s="281" t="s">
        <v>629</v>
      </c>
      <c r="D146" s="281"/>
      <c r="E146" s="281"/>
      <c r="F146" s="280" t="s">
        <v>44</v>
      </c>
      <c r="G146" s="280"/>
      <c r="H146" s="16" t="s">
        <v>22</v>
      </c>
      <c r="I146" s="236" t="s">
        <v>55</v>
      </c>
      <c r="J146" s="280" t="s">
        <v>21</v>
      </c>
      <c r="K146" s="280"/>
      <c r="L146" s="16">
        <v>1010011</v>
      </c>
    </row>
    <row r="147" spans="1:12" s="16" customFormat="1" x14ac:dyDescent="0.2">
      <c r="A147" s="16" t="s">
        <v>510</v>
      </c>
      <c r="B147" s="16" t="s">
        <v>79</v>
      </c>
      <c r="C147" s="281" t="s">
        <v>628</v>
      </c>
      <c r="D147" s="281"/>
      <c r="E147" s="281"/>
      <c r="F147" s="281" t="s">
        <v>49</v>
      </c>
      <c r="G147" s="281"/>
      <c r="H147" s="16" t="s">
        <v>22</v>
      </c>
      <c r="I147" s="236" t="s">
        <v>154</v>
      </c>
      <c r="J147" s="280" t="s">
        <v>21</v>
      </c>
      <c r="K147" s="280"/>
      <c r="L147" s="16">
        <v>1010011</v>
      </c>
    </row>
    <row r="148" spans="1:12" s="16" customFormat="1" x14ac:dyDescent="0.2">
      <c r="A148" s="16" t="s">
        <v>481</v>
      </c>
      <c r="B148" s="16" t="s">
        <v>79</v>
      </c>
      <c r="C148" s="281" t="s">
        <v>630</v>
      </c>
      <c r="D148" s="281"/>
      <c r="E148" s="281"/>
      <c r="F148" s="281" t="s">
        <v>49</v>
      </c>
      <c r="G148" s="281"/>
      <c r="H148" s="16" t="s">
        <v>22</v>
      </c>
      <c r="I148" s="16" t="s">
        <v>610</v>
      </c>
      <c r="J148" s="280" t="s">
        <v>21</v>
      </c>
      <c r="K148" s="280"/>
      <c r="L148" s="16">
        <v>1010011</v>
      </c>
    </row>
    <row r="149" spans="1:12" s="16" customFormat="1" x14ac:dyDescent="0.2">
      <c r="A149" s="16" t="s">
        <v>489</v>
      </c>
      <c r="B149" s="16" t="s">
        <v>79</v>
      </c>
      <c r="C149" s="281" t="s">
        <v>630</v>
      </c>
      <c r="D149" s="281"/>
      <c r="E149" s="281"/>
      <c r="F149" s="281" t="s">
        <v>50</v>
      </c>
      <c r="G149" s="281"/>
      <c r="H149" s="16" t="s">
        <v>22</v>
      </c>
      <c r="I149" s="16" t="s">
        <v>610</v>
      </c>
      <c r="J149" s="280" t="s">
        <v>21</v>
      </c>
      <c r="K149" s="280"/>
      <c r="L149" s="16">
        <v>1010011</v>
      </c>
    </row>
    <row r="150" spans="1:12" s="16" customFormat="1" x14ac:dyDescent="0.2">
      <c r="A150" s="16" t="s">
        <v>502</v>
      </c>
      <c r="B150" s="16" t="s">
        <v>79</v>
      </c>
      <c r="C150" s="281" t="s">
        <v>631</v>
      </c>
      <c r="D150" s="281"/>
      <c r="E150" s="281"/>
      <c r="F150" s="281" t="s">
        <v>49</v>
      </c>
      <c r="G150" s="281"/>
      <c r="H150" s="16" t="s">
        <v>22</v>
      </c>
      <c r="I150" s="236" t="s">
        <v>55</v>
      </c>
      <c r="J150" s="280" t="s">
        <v>21</v>
      </c>
      <c r="K150" s="280"/>
      <c r="L150" s="16">
        <v>1010011</v>
      </c>
    </row>
    <row r="151" spans="1:12" s="16" customFormat="1" ht="16" customHeight="1" x14ac:dyDescent="0.2">
      <c r="A151" s="16" t="s">
        <v>495</v>
      </c>
      <c r="B151" s="16" t="s">
        <v>79</v>
      </c>
      <c r="C151" s="281" t="s">
        <v>185</v>
      </c>
      <c r="D151" s="281"/>
      <c r="E151" s="281"/>
      <c r="F151" s="281" t="s">
        <v>91</v>
      </c>
      <c r="G151" s="281"/>
      <c r="H151" s="16" t="s">
        <v>22</v>
      </c>
      <c r="I151" s="16" t="s">
        <v>610</v>
      </c>
      <c r="J151" s="280" t="s">
        <v>21</v>
      </c>
      <c r="K151" s="280"/>
      <c r="L151" s="16">
        <v>1010011</v>
      </c>
    </row>
    <row r="152" spans="1:12" s="16" customFormat="1" x14ac:dyDescent="0.2">
      <c r="A152" s="16" t="s">
        <v>493</v>
      </c>
      <c r="B152" s="16" t="s">
        <v>79</v>
      </c>
      <c r="C152" s="281" t="s">
        <v>632</v>
      </c>
      <c r="D152" s="281"/>
      <c r="E152" s="281"/>
      <c r="F152" s="281" t="s">
        <v>49</v>
      </c>
      <c r="G152" s="281"/>
      <c r="H152" s="16" t="s">
        <v>22</v>
      </c>
      <c r="I152" s="16" t="s">
        <v>610</v>
      </c>
      <c r="J152" s="280" t="s">
        <v>21</v>
      </c>
      <c r="K152" s="280"/>
      <c r="L152" s="16">
        <v>1010011</v>
      </c>
    </row>
    <row r="153" spans="1:12" s="16" customFormat="1" x14ac:dyDescent="0.2">
      <c r="F153" s="5"/>
      <c r="J153" s="27"/>
      <c r="K153" s="27"/>
    </row>
    <row r="154" spans="1:12" s="16" customFormat="1" ht="16" customHeight="1" x14ac:dyDescent="0.2">
      <c r="A154" s="16" t="s">
        <v>479</v>
      </c>
      <c r="B154" s="16" t="s">
        <v>79</v>
      </c>
      <c r="C154" s="281" t="s">
        <v>627</v>
      </c>
      <c r="D154" s="281"/>
      <c r="E154" s="281"/>
      <c r="F154" s="281" t="s">
        <v>91</v>
      </c>
      <c r="G154" s="281"/>
      <c r="H154" s="16" t="s">
        <v>22</v>
      </c>
      <c r="I154" s="16" t="s">
        <v>610</v>
      </c>
      <c r="J154" s="280" t="s">
        <v>21</v>
      </c>
      <c r="K154" s="280"/>
      <c r="L154" s="16">
        <v>1010011</v>
      </c>
    </row>
    <row r="155" spans="1:12" s="16" customFormat="1" x14ac:dyDescent="0.2">
      <c r="A155" s="16" t="s">
        <v>487</v>
      </c>
      <c r="B155" s="16" t="s">
        <v>79</v>
      </c>
      <c r="C155" s="281" t="s">
        <v>627</v>
      </c>
      <c r="D155" s="281"/>
      <c r="E155" s="281"/>
      <c r="F155" s="281" t="s">
        <v>95</v>
      </c>
      <c r="G155" s="281"/>
      <c r="H155" s="16" t="s">
        <v>22</v>
      </c>
      <c r="I155" s="16" t="s">
        <v>610</v>
      </c>
      <c r="J155" s="280" t="s">
        <v>21</v>
      </c>
      <c r="K155" s="280"/>
      <c r="L155" s="16">
        <v>1010011</v>
      </c>
    </row>
    <row r="156" spans="1:12" s="16" customFormat="1" x14ac:dyDescent="0.2">
      <c r="A156" s="16" t="s">
        <v>483</v>
      </c>
      <c r="B156" s="16" t="s">
        <v>79</v>
      </c>
      <c r="C156" s="281" t="s">
        <v>630</v>
      </c>
      <c r="D156" s="281"/>
      <c r="E156" s="281"/>
      <c r="F156" s="281" t="s">
        <v>91</v>
      </c>
      <c r="G156" s="281"/>
      <c r="H156" s="16" t="s">
        <v>22</v>
      </c>
      <c r="I156" s="16" t="s">
        <v>610</v>
      </c>
      <c r="J156" s="280" t="s">
        <v>21</v>
      </c>
      <c r="K156" s="280"/>
      <c r="L156" s="16">
        <v>1010011</v>
      </c>
    </row>
    <row r="157" spans="1:12" s="16" customFormat="1" x14ac:dyDescent="0.2">
      <c r="A157" s="16" t="s">
        <v>491</v>
      </c>
      <c r="B157" s="16" t="s">
        <v>79</v>
      </c>
      <c r="C157" s="281" t="s">
        <v>630</v>
      </c>
      <c r="D157" s="281"/>
      <c r="E157" s="281"/>
      <c r="F157" s="281" t="s">
        <v>95</v>
      </c>
      <c r="G157" s="281"/>
      <c r="H157" s="16" t="s">
        <v>22</v>
      </c>
      <c r="I157" s="16" t="s">
        <v>610</v>
      </c>
      <c r="J157" s="280" t="s">
        <v>21</v>
      </c>
      <c r="K157" s="280"/>
      <c r="L157" s="16">
        <v>1010011</v>
      </c>
    </row>
    <row r="158" spans="1:12" s="16" customFormat="1" x14ac:dyDescent="0.2"/>
    <row r="159" spans="1:12" s="16" customFormat="1" x14ac:dyDescent="0.2"/>
    <row r="160" spans="1:12" s="137" customFormat="1" ht="19" x14ac:dyDescent="0.25">
      <c r="A160" s="137" t="s">
        <v>633</v>
      </c>
      <c r="F160" s="142" t="s">
        <v>12</v>
      </c>
    </row>
    <row r="161" spans="1:6" s="16" customFormat="1" x14ac:dyDescent="0.2">
      <c r="A161" s="57"/>
    </row>
    <row r="162" spans="1:6" s="16" customFormat="1" ht="19" x14ac:dyDescent="0.2">
      <c r="A162" s="136" t="s">
        <v>322</v>
      </c>
      <c r="F162" s="104" t="s">
        <v>634</v>
      </c>
    </row>
    <row r="163" spans="1:6" s="16" customFormat="1" ht="19" x14ac:dyDescent="0.2">
      <c r="A163" s="136" t="s">
        <v>323</v>
      </c>
      <c r="F163" s="104" t="s">
        <v>635</v>
      </c>
    </row>
    <row r="164" spans="1:6" s="16" customFormat="1" ht="19" x14ac:dyDescent="0.2">
      <c r="A164" s="136" t="s">
        <v>636</v>
      </c>
      <c r="F164" s="104" t="s">
        <v>637</v>
      </c>
    </row>
    <row r="165" spans="1:6" s="16" customFormat="1" ht="19" x14ac:dyDescent="0.2">
      <c r="A165" s="139" t="s">
        <v>324</v>
      </c>
      <c r="F165" s="104" t="s">
        <v>638</v>
      </c>
    </row>
    <row r="166" spans="1:6" s="16" customFormat="1" ht="19" x14ac:dyDescent="0.2">
      <c r="A166" s="136" t="s">
        <v>639</v>
      </c>
      <c r="F166" s="104" t="s">
        <v>640</v>
      </c>
    </row>
    <row r="167" spans="1:6" s="16" customFormat="1" ht="40" x14ac:dyDescent="0.2">
      <c r="A167" s="138" t="s">
        <v>325</v>
      </c>
      <c r="F167" s="104" t="s">
        <v>641</v>
      </c>
    </row>
    <row r="168" spans="1:6" s="16" customFormat="1" ht="19" x14ac:dyDescent="0.2">
      <c r="A168" s="140" t="s">
        <v>326</v>
      </c>
      <c r="F168" s="29" t="s">
        <v>642</v>
      </c>
    </row>
    <row r="169" spans="1:6" s="16" customFormat="1" ht="19" x14ac:dyDescent="0.2">
      <c r="A169" s="139" t="s">
        <v>327</v>
      </c>
      <c r="F169" s="104" t="s">
        <v>643</v>
      </c>
    </row>
    <row r="170" spans="1:6" s="16" customFormat="1" ht="19" x14ac:dyDescent="0.2">
      <c r="A170" s="139" t="s">
        <v>328</v>
      </c>
      <c r="F170" s="104" t="s">
        <v>644</v>
      </c>
    </row>
    <row r="171" spans="1:6" s="16" customFormat="1" ht="19" x14ac:dyDescent="0.2">
      <c r="A171" s="139" t="s">
        <v>329</v>
      </c>
      <c r="F171" s="104" t="s">
        <v>645</v>
      </c>
    </row>
    <row r="172" spans="1:6" s="16" customFormat="1" ht="19" x14ac:dyDescent="0.2">
      <c r="A172" s="136" t="s">
        <v>330</v>
      </c>
      <c r="F172" s="104" t="s">
        <v>646</v>
      </c>
    </row>
    <row r="173" spans="1:6" s="16" customFormat="1" ht="19" x14ac:dyDescent="0.2">
      <c r="A173" s="136" t="s">
        <v>647</v>
      </c>
      <c r="F173" s="104"/>
    </row>
    <row r="174" spans="1:6" s="16" customFormat="1" ht="19" x14ac:dyDescent="0.2">
      <c r="A174" s="136" t="s">
        <v>648</v>
      </c>
      <c r="F174" s="104"/>
    </row>
    <row r="175" spans="1:6" s="16" customFormat="1" ht="19" x14ac:dyDescent="0.2">
      <c r="A175" s="136" t="s">
        <v>649</v>
      </c>
      <c r="F175" s="104"/>
    </row>
    <row r="176" spans="1:6" s="16" customFormat="1" ht="19" x14ac:dyDescent="0.2">
      <c r="A176" s="136" t="s">
        <v>331</v>
      </c>
      <c r="F176" s="104"/>
    </row>
    <row r="177" spans="1:8" s="16" customFormat="1" ht="19" x14ac:dyDescent="0.2">
      <c r="A177" s="136" t="s">
        <v>332</v>
      </c>
      <c r="F177" s="104"/>
    </row>
    <row r="178" spans="1:8" s="16" customFormat="1" ht="19" x14ac:dyDescent="0.2">
      <c r="A178" s="136" t="s">
        <v>333</v>
      </c>
      <c r="F178" s="104"/>
    </row>
    <row r="179" spans="1:8" s="16" customFormat="1" ht="19" x14ac:dyDescent="0.2">
      <c r="A179" s="136" t="s">
        <v>334</v>
      </c>
      <c r="F179" s="104"/>
    </row>
    <row r="180" spans="1:8" s="16" customFormat="1" ht="19" x14ac:dyDescent="0.2">
      <c r="A180" s="139" t="s">
        <v>335</v>
      </c>
      <c r="F180" s="104" t="s">
        <v>650</v>
      </c>
    </row>
    <row r="181" spans="1:8" s="16" customFormat="1" ht="19" x14ac:dyDescent="0.2">
      <c r="A181" s="139" t="s">
        <v>336</v>
      </c>
      <c r="F181" s="104"/>
    </row>
    <row r="182" spans="1:8" s="16" customFormat="1" ht="19" x14ac:dyDescent="0.2">
      <c r="A182" s="139" t="s">
        <v>337</v>
      </c>
      <c r="F182" s="104"/>
    </row>
    <row r="183" spans="1:8" s="16" customFormat="1" x14ac:dyDescent="0.2">
      <c r="A183" s="57" t="s">
        <v>338</v>
      </c>
      <c r="H183" s="104"/>
    </row>
    <row r="184" spans="1:8" s="16" customFormat="1" x14ac:dyDescent="0.2"/>
    <row r="185" spans="1:8" s="16" customFormat="1" x14ac:dyDescent="0.2"/>
    <row r="186" spans="1:8" s="16" customFormat="1" x14ac:dyDescent="0.2"/>
    <row r="187" spans="1:8" s="16" customFormat="1" x14ac:dyDescent="0.2"/>
    <row r="188" spans="1:8" s="16" customFormat="1" x14ac:dyDescent="0.2"/>
    <row r="189" spans="1:8" s="16" customFormat="1" x14ac:dyDescent="0.2"/>
    <row r="190" spans="1:8" s="16" customFormat="1" x14ac:dyDescent="0.2"/>
    <row r="191" spans="1:8" s="16" customFormat="1" x14ac:dyDescent="0.2"/>
    <row r="192" spans="1:8" s="16" customFormat="1" x14ac:dyDescent="0.2"/>
    <row r="193" s="16" customFormat="1" x14ac:dyDescent="0.2"/>
    <row r="194" s="16" customFormat="1" x14ac:dyDescent="0.2"/>
    <row r="195" s="16" customFormat="1" x14ac:dyDescent="0.2"/>
    <row r="196" s="16" customFormat="1" x14ac:dyDescent="0.2"/>
    <row r="197" s="16" customFormat="1" x14ac:dyDescent="0.2"/>
    <row r="198" s="16" customFormat="1" x14ac:dyDescent="0.2"/>
    <row r="199" s="16" customFormat="1" x14ac:dyDescent="0.2"/>
    <row r="200" s="16" customFormat="1" x14ac:dyDescent="0.2"/>
    <row r="201" s="16" customFormat="1" x14ac:dyDescent="0.2"/>
    <row r="202" s="16" customFormat="1" x14ac:dyDescent="0.2"/>
    <row r="203" s="16" customFormat="1" x14ac:dyDescent="0.2"/>
    <row r="204" s="16" customFormat="1" x14ac:dyDescent="0.2"/>
    <row r="205" s="16" customFormat="1" x14ac:dyDescent="0.2"/>
    <row r="206" s="16" customFormat="1" x14ac:dyDescent="0.2"/>
    <row r="207" s="16" customFormat="1" x14ac:dyDescent="0.2"/>
    <row r="208" s="16" customFormat="1" x14ac:dyDescent="0.2"/>
  </sheetData>
  <mergeCells count="214">
    <mergeCell ref="C156:E156"/>
    <mergeCell ref="F156:G156"/>
    <mergeCell ref="J156:K156"/>
    <mergeCell ref="C157:E157"/>
    <mergeCell ref="F157:G157"/>
    <mergeCell ref="J157:K157"/>
    <mergeCell ref="C150:E150"/>
    <mergeCell ref="F150:G150"/>
    <mergeCell ref="J150:K150"/>
    <mergeCell ref="C154:E154"/>
    <mergeCell ref="F154:G154"/>
    <mergeCell ref="J154:K154"/>
    <mergeCell ref="C155:E155"/>
    <mergeCell ref="F155:G155"/>
    <mergeCell ref="J155:K155"/>
    <mergeCell ref="C151:E151"/>
    <mergeCell ref="F151:G151"/>
    <mergeCell ref="J151:K151"/>
    <mergeCell ref="C152:E152"/>
    <mergeCell ref="F152:G152"/>
    <mergeCell ref="J152:K152"/>
    <mergeCell ref="C147:E147"/>
    <mergeCell ref="F147:G147"/>
    <mergeCell ref="J147:K147"/>
    <mergeCell ref="C148:E148"/>
    <mergeCell ref="F148:G148"/>
    <mergeCell ref="J148:K148"/>
    <mergeCell ref="C149:E149"/>
    <mergeCell ref="F149:G149"/>
    <mergeCell ref="J149:K149"/>
    <mergeCell ref="C144:E144"/>
    <mergeCell ref="F144:G144"/>
    <mergeCell ref="J144:K144"/>
    <mergeCell ref="C145:E145"/>
    <mergeCell ref="F145:G145"/>
    <mergeCell ref="J145:K145"/>
    <mergeCell ref="C146:E146"/>
    <mergeCell ref="F146:G146"/>
    <mergeCell ref="J146:K146"/>
    <mergeCell ref="C141:E141"/>
    <mergeCell ref="F141:G141"/>
    <mergeCell ref="J141:K141"/>
    <mergeCell ref="C142:E142"/>
    <mergeCell ref="F142:G142"/>
    <mergeCell ref="J142:K142"/>
    <mergeCell ref="C143:E143"/>
    <mergeCell ref="F143:G143"/>
    <mergeCell ref="J143:K143"/>
    <mergeCell ref="C138:E138"/>
    <mergeCell ref="F138:G138"/>
    <mergeCell ref="J138:K138"/>
    <mergeCell ref="C139:E139"/>
    <mergeCell ref="F139:G139"/>
    <mergeCell ref="J139:K139"/>
    <mergeCell ref="C140:E140"/>
    <mergeCell ref="F140:G140"/>
    <mergeCell ref="J140:K140"/>
    <mergeCell ref="C135:E135"/>
    <mergeCell ref="F135:G135"/>
    <mergeCell ref="J135:K135"/>
    <mergeCell ref="C136:E136"/>
    <mergeCell ref="F136:G136"/>
    <mergeCell ref="J136:K136"/>
    <mergeCell ref="C137:E137"/>
    <mergeCell ref="F137:G137"/>
    <mergeCell ref="J137:K137"/>
    <mergeCell ref="C132:E132"/>
    <mergeCell ref="F132:G132"/>
    <mergeCell ref="J132:K132"/>
    <mergeCell ref="C133:E133"/>
    <mergeCell ref="F133:G133"/>
    <mergeCell ref="J133:K133"/>
    <mergeCell ref="C134:E134"/>
    <mergeCell ref="F134:G134"/>
    <mergeCell ref="J134:K134"/>
    <mergeCell ref="C129:D129"/>
    <mergeCell ref="F129:G129"/>
    <mergeCell ref="J129:K129"/>
    <mergeCell ref="C130:D130"/>
    <mergeCell ref="F130:G130"/>
    <mergeCell ref="J130:K130"/>
    <mergeCell ref="C131:E131"/>
    <mergeCell ref="F131:G131"/>
    <mergeCell ref="J131:K131"/>
    <mergeCell ref="C125:G125"/>
    <mergeCell ref="J125:K125"/>
    <mergeCell ref="C126:E126"/>
    <mergeCell ref="F126:G126"/>
    <mergeCell ref="J126:K126"/>
    <mergeCell ref="C127:D127"/>
    <mergeCell ref="F127:G127"/>
    <mergeCell ref="J127:K127"/>
    <mergeCell ref="C128:D128"/>
    <mergeCell ref="F128:G128"/>
    <mergeCell ref="J128:K128"/>
    <mergeCell ref="D19:G19"/>
    <mergeCell ref="C121:E121"/>
    <mergeCell ref="C122:E122"/>
    <mergeCell ref="C123:E123"/>
    <mergeCell ref="C4:E4"/>
    <mergeCell ref="C115:E115"/>
    <mergeCell ref="C116:E116"/>
    <mergeCell ref="C117:E117"/>
    <mergeCell ref="C118:E118"/>
    <mergeCell ref="C120:E120"/>
    <mergeCell ref="C110:E110"/>
    <mergeCell ref="C111:E111"/>
    <mergeCell ref="C112:E112"/>
    <mergeCell ref="C113:E113"/>
    <mergeCell ref="C114:E114"/>
    <mergeCell ref="D10:F10"/>
    <mergeCell ref="D8:E8"/>
    <mergeCell ref="C18:I18"/>
    <mergeCell ref="H19:I19"/>
    <mergeCell ref="F4:G4"/>
    <mergeCell ref="C5:D5"/>
    <mergeCell ref="C94:E94"/>
    <mergeCell ref="C99:E99"/>
    <mergeCell ref="C100:E100"/>
    <mergeCell ref="J6:K6"/>
    <mergeCell ref="C7:E7"/>
    <mergeCell ref="J7:K7"/>
    <mergeCell ref="F5:G5"/>
    <mergeCell ref="J5:K5"/>
    <mergeCell ref="J4:K4"/>
    <mergeCell ref="F7:G7"/>
    <mergeCell ref="C6:G6"/>
    <mergeCell ref="J93:K93"/>
    <mergeCell ref="C93:G93"/>
    <mergeCell ref="J19:M19"/>
    <mergeCell ref="C9:I9"/>
    <mergeCell ref="J9:K9"/>
    <mergeCell ref="H10:I10"/>
    <mergeCell ref="J10:K10"/>
    <mergeCell ref="F8:G8"/>
    <mergeCell ref="C20:G20"/>
    <mergeCell ref="H20:I20"/>
    <mergeCell ref="H13:I13"/>
    <mergeCell ref="H14:I14"/>
    <mergeCell ref="C16:J16"/>
    <mergeCell ref="C17:J17"/>
    <mergeCell ref="D13:G13"/>
    <mergeCell ref="D14:G14"/>
    <mergeCell ref="J94:K94"/>
    <mergeCell ref="J95:K95"/>
    <mergeCell ref="J96:K96"/>
    <mergeCell ref="J97:K97"/>
    <mergeCell ref="J98:K98"/>
    <mergeCell ref="J99:K99"/>
    <mergeCell ref="J100:K100"/>
    <mergeCell ref="J101:K101"/>
    <mergeCell ref="J102:K102"/>
    <mergeCell ref="J121:K121"/>
    <mergeCell ref="J122:K122"/>
    <mergeCell ref="J113:K113"/>
    <mergeCell ref="J114:K114"/>
    <mergeCell ref="J115:K115"/>
    <mergeCell ref="J116:K116"/>
    <mergeCell ref="J117:K117"/>
    <mergeCell ref="J103:K103"/>
    <mergeCell ref="J104:K104"/>
    <mergeCell ref="J105:K105"/>
    <mergeCell ref="J106:K106"/>
    <mergeCell ref="J107:K107"/>
    <mergeCell ref="J108:K108"/>
    <mergeCell ref="J109:K109"/>
    <mergeCell ref="J110:K110"/>
    <mergeCell ref="J111:K111"/>
    <mergeCell ref="F121:G121"/>
    <mergeCell ref="J123:K12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4:G104"/>
    <mergeCell ref="F105:G105"/>
    <mergeCell ref="F106:G106"/>
    <mergeCell ref="F107:G107"/>
    <mergeCell ref="F108:G108"/>
    <mergeCell ref="J118:K118"/>
    <mergeCell ref="F103:G103"/>
    <mergeCell ref="F109:G109"/>
    <mergeCell ref="F110:G110"/>
    <mergeCell ref="F122:G122"/>
    <mergeCell ref="F123:G123"/>
    <mergeCell ref="J112:K112"/>
    <mergeCell ref="J120:K120"/>
    <mergeCell ref="C95:D95"/>
    <mergeCell ref="C96:D96"/>
    <mergeCell ref="C97:D97"/>
    <mergeCell ref="C98:D98"/>
    <mergeCell ref="F115:G115"/>
    <mergeCell ref="F116:G116"/>
    <mergeCell ref="F117:G117"/>
    <mergeCell ref="F118:G118"/>
    <mergeCell ref="F120:G120"/>
    <mergeCell ref="F112:G112"/>
    <mergeCell ref="F113:G113"/>
    <mergeCell ref="F114:G114"/>
    <mergeCell ref="F111:G111"/>
    <mergeCell ref="C102:E102"/>
    <mergeCell ref="C103:E103"/>
    <mergeCell ref="C104:E104"/>
    <mergeCell ref="C105:E105"/>
    <mergeCell ref="C106:E106"/>
    <mergeCell ref="C107:E107"/>
    <mergeCell ref="C108:E108"/>
    <mergeCell ref="C109:E109"/>
    <mergeCell ref="C101:E101"/>
  </mergeCells>
  <phoneticPr fontId="3" type="noConversion"/>
  <pageMargins left="0.7" right="0.7" top="0.75" bottom="0.75" header="0.3" footer="0.3"/>
  <ignoredErrors>
    <ignoredError sqref="B24 C108 I93:I94 I104:I115 I118 F103 C109:C123 F112:G114 F109 F110 F111 F119:G119 F115 F116 F117 F118 F123 F120 F121 F122 E95:E98 L93:L94 C99 C100 C101 C102 C103 C104 C105 C106 C107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28E0-8777-364C-A1D2-F318B4236B8B}">
  <dimension ref="A1:BL576"/>
  <sheetViews>
    <sheetView zoomScaleNormal="100" workbookViewId="0">
      <pane ySplit="1" topLeftCell="A2" activePane="bottomLeft" state="frozen"/>
      <selection pane="bottomLeft" activeCell="I5" sqref="H5:I5"/>
    </sheetView>
  </sheetViews>
  <sheetFormatPr baseColWidth="10" defaultColWidth="11" defaultRowHeight="16" x14ac:dyDescent="0.2"/>
  <cols>
    <col min="1" max="1" width="34.6640625" customWidth="1"/>
    <col min="2" max="2" width="10.5" bestFit="1" customWidth="1"/>
    <col min="3" max="3" width="10.83203125" customWidth="1"/>
    <col min="4" max="4" width="11.83203125" style="55" bestFit="1" customWidth="1"/>
    <col min="5" max="5" width="15.83203125" bestFit="1" customWidth="1"/>
    <col min="6" max="6" width="8.33203125" bestFit="1" customWidth="1"/>
    <col min="7" max="7" width="8.6640625" bestFit="1" customWidth="1"/>
    <col min="8" max="8" width="8.83203125" bestFit="1" customWidth="1"/>
    <col min="9" max="9" width="8.6640625" bestFit="1" customWidth="1"/>
    <col min="10" max="10" width="8.33203125" bestFit="1" customWidth="1"/>
    <col min="11" max="11" width="8.1640625" bestFit="1" customWidth="1"/>
    <col min="12" max="13" width="11" customWidth="1"/>
    <col min="14" max="14" width="7" bestFit="1" customWidth="1"/>
    <col min="15" max="15" width="13.1640625" bestFit="1" customWidth="1"/>
    <col min="16" max="16" width="13.6640625" customWidth="1"/>
    <col min="17" max="17" width="5.1640625" bestFit="1" customWidth="1"/>
    <col min="18" max="18" width="11.1640625" customWidth="1"/>
    <col min="19" max="19" width="9.6640625" customWidth="1"/>
    <col min="20" max="20" width="3.6640625" bestFit="1" customWidth="1"/>
    <col min="21" max="21" width="10.83203125" customWidth="1"/>
    <col min="22" max="22" width="11.5" style="55" customWidth="1"/>
    <col min="23" max="23" width="11.1640625" style="55" customWidth="1"/>
    <col min="24" max="24" width="8.33203125" style="55" customWidth="1"/>
    <col min="25" max="25" width="8.83203125" style="55" customWidth="1"/>
    <col min="26" max="26" width="8" style="55" customWidth="1"/>
    <col min="27" max="27" width="4.6640625" style="55" bestFit="1" customWidth="1"/>
    <col min="28" max="28" width="11.1640625" style="55" customWidth="1"/>
    <col min="29" max="29" width="9.1640625" style="55" customWidth="1"/>
    <col min="30" max="30" width="9.83203125" style="55" customWidth="1"/>
    <col min="31" max="59" width="6.5" style="55" bestFit="1" customWidth="1"/>
    <col min="60" max="60" width="6.5" style="55" customWidth="1"/>
    <col min="61" max="61" width="6.5" style="55" bestFit="1" customWidth="1"/>
    <col min="62" max="63" width="6.5" style="55" customWidth="1"/>
    <col min="64" max="64" width="148.83203125" bestFit="1" customWidth="1"/>
  </cols>
  <sheetData>
    <row r="1" spans="1:64" s="63" customFormat="1" ht="123" x14ac:dyDescent="0.2">
      <c r="A1" s="63" t="s">
        <v>0</v>
      </c>
      <c r="B1" s="63" t="s">
        <v>1</v>
      </c>
      <c r="C1" s="129" t="s">
        <v>651</v>
      </c>
      <c r="D1" s="141" t="s">
        <v>652</v>
      </c>
      <c r="E1" s="63" t="s">
        <v>2</v>
      </c>
      <c r="F1" s="128" t="s">
        <v>3</v>
      </c>
      <c r="G1" s="63" t="s">
        <v>4</v>
      </c>
      <c r="H1" s="63" t="s">
        <v>5</v>
      </c>
      <c r="I1" s="63" t="s">
        <v>6</v>
      </c>
      <c r="J1" s="63" t="s">
        <v>7</v>
      </c>
      <c r="K1" s="63" t="s">
        <v>320</v>
      </c>
      <c r="L1" s="128" t="s">
        <v>9</v>
      </c>
      <c r="M1" s="63" t="s">
        <v>10</v>
      </c>
      <c r="N1" s="63" t="s">
        <v>653</v>
      </c>
      <c r="O1" s="129" t="s">
        <v>11</v>
      </c>
      <c r="P1" s="63" t="s">
        <v>16</v>
      </c>
      <c r="Q1" s="63" t="s">
        <v>13</v>
      </c>
      <c r="R1" s="161" t="s">
        <v>14</v>
      </c>
      <c r="S1" s="161" t="s">
        <v>15</v>
      </c>
      <c r="T1" s="161" t="s">
        <v>17</v>
      </c>
      <c r="U1" s="143" t="s">
        <v>654</v>
      </c>
      <c r="V1" s="107" t="s">
        <v>655</v>
      </c>
      <c r="W1" s="107" t="s">
        <v>656</v>
      </c>
      <c r="X1" s="107" t="s">
        <v>657</v>
      </c>
      <c r="Y1" s="107" t="s">
        <v>658</v>
      </c>
      <c r="Z1" s="107" t="s">
        <v>659</v>
      </c>
      <c r="AA1" s="127" t="s">
        <v>660</v>
      </c>
      <c r="AB1" s="107" t="s">
        <v>661</v>
      </c>
      <c r="AC1" s="107" t="s">
        <v>662</v>
      </c>
      <c r="AD1" s="107" t="s">
        <v>663</v>
      </c>
      <c r="AE1" s="107" t="s">
        <v>664</v>
      </c>
      <c r="AF1" s="107" t="s">
        <v>665</v>
      </c>
      <c r="AG1" s="107" t="s">
        <v>666</v>
      </c>
      <c r="AH1" s="107" t="s">
        <v>667</v>
      </c>
      <c r="AI1" s="107" t="s">
        <v>668</v>
      </c>
      <c r="AJ1" s="107" t="s">
        <v>669</v>
      </c>
      <c r="AK1" s="107" t="s">
        <v>670</v>
      </c>
      <c r="AL1" s="107" t="s">
        <v>671</v>
      </c>
      <c r="AM1" s="107" t="s">
        <v>672</v>
      </c>
      <c r="AN1" s="107" t="s">
        <v>673</v>
      </c>
      <c r="AO1" s="107" t="s">
        <v>674</v>
      </c>
      <c r="AP1" s="107" t="s">
        <v>675</v>
      </c>
      <c r="AQ1" s="107" t="s">
        <v>676</v>
      </c>
      <c r="AR1" s="107" t="s">
        <v>677</v>
      </c>
      <c r="AS1" s="107" t="s">
        <v>678</v>
      </c>
      <c r="AT1" s="107" t="s">
        <v>679</v>
      </c>
      <c r="AU1" s="107" t="s">
        <v>680</v>
      </c>
      <c r="AV1" s="107" t="s">
        <v>681</v>
      </c>
      <c r="AW1" s="107" t="s">
        <v>682</v>
      </c>
      <c r="AX1" s="107" t="s">
        <v>683</v>
      </c>
      <c r="AY1" s="107" t="s">
        <v>684</v>
      </c>
      <c r="AZ1" s="107" t="s">
        <v>685</v>
      </c>
      <c r="BA1" s="107" t="s">
        <v>686</v>
      </c>
      <c r="BB1" s="107" t="s">
        <v>687</v>
      </c>
      <c r="BC1" s="107" t="s">
        <v>688</v>
      </c>
      <c r="BD1" s="107" t="s">
        <v>689</v>
      </c>
      <c r="BE1" s="107" t="s">
        <v>690</v>
      </c>
      <c r="BF1" s="107" t="s">
        <v>691</v>
      </c>
      <c r="BG1" s="107" t="s">
        <v>692</v>
      </c>
      <c r="BH1" s="107" t="s">
        <v>693</v>
      </c>
      <c r="BI1" s="107" t="s">
        <v>694</v>
      </c>
      <c r="BJ1" s="107" t="s">
        <v>695</v>
      </c>
      <c r="BK1" s="107" t="s">
        <v>696</v>
      </c>
      <c r="BL1" s="63" t="s">
        <v>12</v>
      </c>
    </row>
    <row r="2" spans="1:64" ht="272" x14ac:dyDescent="0.2">
      <c r="A2" s="17" t="s">
        <v>697</v>
      </c>
      <c r="B2" s="2"/>
      <c r="C2" s="2"/>
      <c r="D2" s="134"/>
      <c r="E2" s="17"/>
      <c r="F2" s="2"/>
      <c r="O2" s="2" t="s">
        <v>698</v>
      </c>
      <c r="AC2" s="107" t="s">
        <v>699</v>
      </c>
    </row>
    <row r="3" spans="1:64" ht="114" x14ac:dyDescent="0.2">
      <c r="A3" t="s">
        <v>700</v>
      </c>
      <c r="B3" t="s">
        <v>701</v>
      </c>
      <c r="C3" t="s">
        <v>702</v>
      </c>
      <c r="D3" s="55" t="s">
        <v>703</v>
      </c>
      <c r="E3" s="29"/>
      <c r="F3" s="125" t="s">
        <v>704</v>
      </c>
      <c r="G3" t="s">
        <v>21</v>
      </c>
      <c r="H3" t="s">
        <v>22</v>
      </c>
      <c r="L3" t="s">
        <v>705</v>
      </c>
      <c r="M3" t="s">
        <v>706</v>
      </c>
      <c r="O3" s="3" t="s">
        <v>707</v>
      </c>
      <c r="V3" s="58">
        <f t="shared" ref="V3:V66" si="0">IF(ISNUMBER(FIND("VF",A3)),1,0)</f>
        <v>0</v>
      </c>
      <c r="W3" s="58"/>
      <c r="X3" s="55">
        <f t="shared" ref="X3:X8" si="1">IF(ISNUMBER(FIND("VFW",A3)),1,0)</f>
        <v>0</v>
      </c>
      <c r="Y3" s="55">
        <f t="shared" ref="Y3:Y8" si="2">IF(ISNUMBER(FIND("VFN",A3)),1,0)</f>
        <v>0</v>
      </c>
      <c r="Z3" s="58"/>
      <c r="AA3" s="58"/>
      <c r="AB3" s="58"/>
      <c r="AC3" s="107" t="s">
        <v>708</v>
      </c>
      <c r="AD3" s="55">
        <f t="shared" ref="AD3:AD8" si="3">IF(OR(ISNUMBER(FIND("VFMUL",A3)), ISNUMBER(FIND("VFWMUL",A3)),ISNUMBER(FIND("VFNMUL",A3))),1,0)</f>
        <v>0</v>
      </c>
      <c r="AE3" s="55">
        <f t="shared" ref="AE3:AE8" si="4">IF(OR(ISNUMBER(FIND("VFADD",A3)), ISNUMBER(FIND("VFWADD",A3)),ISNUMBER(FIND("VFNADD",A3)),ISNUMBER(FIND("VFSUB",A3)), ISNUMBER(FIND("VFWSUB",A3)),ISNUMBER(FIND("VFNSUB",A3)),ISNUMBER(FIND("VFNRSUB",A3)),ISNUMBER(FIND("VFWRSUB",A3)),ISNUMBER(FIND("VFRSUB",A3))),1,0)</f>
        <v>0</v>
      </c>
      <c r="AG3" s="55">
        <f t="shared" ref="AG3:AG8" si="5">IF(OR(ISNUMBER(FIND("VFSUB",A3)),ISNUMBER(FIND("VFNSUB",A3)),ISNUMBER(FIND("VFWSUB",A3)),ISNUMBER(FIND("VFNM",A3))),1,0)</f>
        <v>0</v>
      </c>
      <c r="AI3" s="55">
        <f t="shared" ref="AI3:AI8" si="6">IF(OR(ISNUMBER(FIND("VFRSUB",A3)),ISNUMBER(FIND("VFNRSUB",A3)),ISNUMBER(FIND("VFWRSUB",A3)),ISNUMBER(FIND("VFMSACC",A3)),ISNUMBER(FIND("VFMSUB",A3))),1,0)</f>
        <v>0</v>
      </c>
      <c r="BL3" t="s">
        <v>709</v>
      </c>
    </row>
    <row r="4" spans="1:64" ht="114" x14ac:dyDescent="0.2">
      <c r="A4" t="s">
        <v>710</v>
      </c>
      <c r="B4" t="s">
        <v>701</v>
      </c>
      <c r="D4" s="55" t="s">
        <v>703</v>
      </c>
      <c r="E4" s="29"/>
      <c r="F4" s="125" t="s">
        <v>704</v>
      </c>
      <c r="G4" t="s">
        <v>21</v>
      </c>
      <c r="H4" t="s">
        <v>711</v>
      </c>
      <c r="L4" t="s">
        <v>712</v>
      </c>
      <c r="M4" t="s">
        <v>706</v>
      </c>
      <c r="O4" s="3" t="s">
        <v>713</v>
      </c>
      <c r="V4" s="58">
        <f t="shared" si="0"/>
        <v>0</v>
      </c>
      <c r="W4" s="58"/>
      <c r="X4" s="55">
        <f t="shared" si="1"/>
        <v>0</v>
      </c>
      <c r="Y4" s="55">
        <f t="shared" si="2"/>
        <v>0</v>
      </c>
      <c r="Z4" s="58"/>
      <c r="AA4" s="58"/>
      <c r="AB4" s="58"/>
      <c r="AC4" s="107" t="s">
        <v>714</v>
      </c>
      <c r="AD4" s="55">
        <f t="shared" si="3"/>
        <v>0</v>
      </c>
      <c r="AE4" s="55">
        <f t="shared" si="4"/>
        <v>0</v>
      </c>
      <c r="AG4" s="55">
        <f t="shared" si="5"/>
        <v>0</v>
      </c>
      <c r="AI4" s="55">
        <f t="shared" si="6"/>
        <v>0</v>
      </c>
      <c r="BL4" t="s">
        <v>715</v>
      </c>
    </row>
    <row r="5" spans="1:64" ht="114" x14ac:dyDescent="0.2">
      <c r="A5" t="s">
        <v>716</v>
      </c>
      <c r="B5" t="s">
        <v>701</v>
      </c>
      <c r="D5" s="55" t="s">
        <v>703</v>
      </c>
      <c r="E5" s="29"/>
      <c r="F5" s="125" t="s">
        <v>704</v>
      </c>
      <c r="G5" t="s">
        <v>21</v>
      </c>
      <c r="H5" t="s">
        <v>22</v>
      </c>
      <c r="I5" t="s">
        <v>44</v>
      </c>
      <c r="L5" t="s">
        <v>717</v>
      </c>
      <c r="M5" t="s">
        <v>706</v>
      </c>
      <c r="O5" s="3" t="s">
        <v>718</v>
      </c>
      <c r="V5" s="58">
        <f t="shared" si="0"/>
        <v>0</v>
      </c>
      <c r="W5" s="58"/>
      <c r="X5" s="55">
        <f t="shared" si="1"/>
        <v>0</v>
      </c>
      <c r="Y5" s="55">
        <f t="shared" si="2"/>
        <v>0</v>
      </c>
      <c r="Z5" s="58"/>
      <c r="AA5" s="58"/>
      <c r="AB5" s="58"/>
      <c r="AC5" s="107" t="s">
        <v>719</v>
      </c>
      <c r="AD5" s="55">
        <f t="shared" si="3"/>
        <v>0</v>
      </c>
      <c r="AE5" s="55">
        <f t="shared" si="4"/>
        <v>0</v>
      </c>
      <c r="AG5" s="55">
        <f t="shared" si="5"/>
        <v>0</v>
      </c>
      <c r="AI5" s="55">
        <f t="shared" si="6"/>
        <v>0</v>
      </c>
      <c r="BL5" t="s">
        <v>720</v>
      </c>
    </row>
    <row r="6" spans="1:64" ht="114" x14ac:dyDescent="0.2">
      <c r="F6" s="58"/>
      <c r="V6" s="58">
        <f t="shared" si="0"/>
        <v>0</v>
      </c>
      <c r="W6" s="58"/>
      <c r="X6" s="55">
        <f t="shared" si="1"/>
        <v>0</v>
      </c>
      <c r="Y6" s="55">
        <f t="shared" si="2"/>
        <v>0</v>
      </c>
      <c r="Z6" s="58"/>
      <c r="AA6" s="58"/>
      <c r="AB6" s="58"/>
      <c r="AC6" s="107" t="s">
        <v>721</v>
      </c>
      <c r="AD6" s="55">
        <f t="shared" si="3"/>
        <v>0</v>
      </c>
      <c r="AE6" s="55">
        <f t="shared" si="4"/>
        <v>0</v>
      </c>
      <c r="AG6" s="55">
        <f t="shared" si="5"/>
        <v>0</v>
      </c>
      <c r="AI6" s="55">
        <f t="shared" si="6"/>
        <v>0</v>
      </c>
    </row>
    <row r="7" spans="1:64" ht="114" x14ac:dyDescent="0.2">
      <c r="A7" t="s">
        <v>722</v>
      </c>
      <c r="F7" s="58"/>
      <c r="V7" s="58">
        <f t="shared" si="0"/>
        <v>0</v>
      </c>
      <c r="W7" s="58"/>
      <c r="X7" s="55">
        <f t="shared" si="1"/>
        <v>0</v>
      </c>
      <c r="Y7" s="55">
        <f t="shared" si="2"/>
        <v>0</v>
      </c>
      <c r="Z7" s="58"/>
      <c r="AA7" s="58"/>
      <c r="AB7" s="58"/>
      <c r="AC7" s="107" t="s">
        <v>723</v>
      </c>
      <c r="AD7" s="55">
        <f t="shared" si="3"/>
        <v>0</v>
      </c>
      <c r="AE7" s="55">
        <f t="shared" si="4"/>
        <v>0</v>
      </c>
      <c r="AG7" s="55">
        <f t="shared" si="5"/>
        <v>0</v>
      </c>
      <c r="AI7" s="55">
        <f t="shared" si="6"/>
        <v>0</v>
      </c>
    </row>
    <row r="8" spans="1:64" s="1" customFormat="1" x14ac:dyDescent="0.2">
      <c r="A8" s="1" t="s">
        <v>0</v>
      </c>
      <c r="B8" s="1" t="s">
        <v>724</v>
      </c>
      <c r="D8" s="135"/>
      <c r="E8" s="1" t="s">
        <v>2</v>
      </c>
      <c r="F8" s="126" t="s">
        <v>3</v>
      </c>
      <c r="G8" s="1" t="s">
        <v>361</v>
      </c>
      <c r="H8" s="1" t="s">
        <v>362</v>
      </c>
      <c r="I8" s="1" t="s">
        <v>363</v>
      </c>
      <c r="J8" s="1" t="s">
        <v>364</v>
      </c>
      <c r="K8" s="1" t="s">
        <v>320</v>
      </c>
      <c r="L8" s="1" t="s">
        <v>725</v>
      </c>
      <c r="M8" s="1" t="s">
        <v>10</v>
      </c>
      <c r="N8" s="1" t="s">
        <v>653</v>
      </c>
      <c r="O8" s="1" t="s">
        <v>11</v>
      </c>
      <c r="P8" s="1" t="s">
        <v>16</v>
      </c>
      <c r="R8"/>
      <c r="S8"/>
      <c r="T8"/>
      <c r="U8"/>
      <c r="V8" s="58">
        <f t="shared" si="0"/>
        <v>0</v>
      </c>
      <c r="W8" s="58"/>
      <c r="X8" s="55">
        <f t="shared" si="1"/>
        <v>0</v>
      </c>
      <c r="Y8" s="55">
        <f t="shared" si="2"/>
        <v>0</v>
      </c>
      <c r="Z8" s="58"/>
      <c r="AA8" s="58"/>
      <c r="AB8" s="58"/>
      <c r="AC8" s="58">
        <f t="shared" ref="AC8:AC66" si="7">IF(OR(ISNUMBER(FIND("FADD",A8)),ISNUMBER(FIND("FSUB",A8))),1,0)</f>
        <v>0</v>
      </c>
      <c r="AD8" s="55">
        <f t="shared" si="3"/>
        <v>0</v>
      </c>
      <c r="AE8" s="55">
        <f t="shared" si="4"/>
        <v>0</v>
      </c>
      <c r="AF8" s="55"/>
      <c r="AG8" s="55">
        <f t="shared" si="5"/>
        <v>0</v>
      </c>
      <c r="AH8" s="55"/>
      <c r="AI8" s="55">
        <f t="shared" si="6"/>
        <v>0</v>
      </c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1" t="s">
        <v>12</v>
      </c>
    </row>
    <row r="9" spans="1:64" x14ac:dyDescent="0.2">
      <c r="A9" t="s">
        <v>726</v>
      </c>
      <c r="B9" t="s">
        <v>727</v>
      </c>
      <c r="C9" t="s">
        <v>702</v>
      </c>
      <c r="D9" s="55" t="s">
        <v>728</v>
      </c>
      <c r="E9" s="29" t="s">
        <v>729</v>
      </c>
      <c r="F9" s="125" t="s">
        <v>704</v>
      </c>
      <c r="G9" t="s">
        <v>730</v>
      </c>
      <c r="H9" t="s">
        <v>22</v>
      </c>
      <c r="I9" s="3" t="s">
        <v>49</v>
      </c>
      <c r="L9" t="s">
        <v>731</v>
      </c>
      <c r="M9" s="3" t="s">
        <v>55</v>
      </c>
      <c r="P9" s="3" t="s">
        <v>76</v>
      </c>
      <c r="R9" s="29"/>
      <c r="S9" s="29"/>
      <c r="T9" s="29"/>
      <c r="U9" s="29"/>
      <c r="V9" s="58">
        <f t="shared" si="0"/>
        <v>0</v>
      </c>
      <c r="W9" s="58"/>
      <c r="Z9" s="58"/>
      <c r="AA9" s="58"/>
      <c r="AB9" s="58"/>
      <c r="AC9" s="58">
        <f t="shared" si="7"/>
        <v>0</v>
      </c>
      <c r="BL9" t="s">
        <v>732</v>
      </c>
    </row>
    <row r="10" spans="1:64" x14ac:dyDescent="0.2">
      <c r="A10" t="s">
        <v>733</v>
      </c>
      <c r="B10" t="s">
        <v>727</v>
      </c>
      <c r="C10" t="s">
        <v>702</v>
      </c>
      <c r="D10" s="55" t="s">
        <v>728</v>
      </c>
      <c r="E10" s="29" t="s">
        <v>729</v>
      </c>
      <c r="F10" s="125" t="s">
        <v>704</v>
      </c>
      <c r="G10" t="s">
        <v>730</v>
      </c>
      <c r="H10" t="s">
        <v>22</v>
      </c>
      <c r="I10" s="3" t="s">
        <v>49</v>
      </c>
      <c r="L10" t="s">
        <v>731</v>
      </c>
      <c r="M10" s="3" t="s">
        <v>158</v>
      </c>
      <c r="P10" s="3" t="s">
        <v>76</v>
      </c>
      <c r="R10" s="29"/>
      <c r="S10" s="29"/>
      <c r="T10" s="29"/>
      <c r="U10" s="29"/>
      <c r="V10" s="58">
        <f t="shared" si="0"/>
        <v>0</v>
      </c>
      <c r="W10" s="58"/>
      <c r="Z10" s="58"/>
      <c r="AA10" s="58"/>
      <c r="AB10" s="58"/>
      <c r="AC10" s="58">
        <f t="shared" si="7"/>
        <v>0</v>
      </c>
      <c r="BL10" t="s">
        <v>732</v>
      </c>
    </row>
    <row r="11" spans="1:64" x14ac:dyDescent="0.2">
      <c r="A11" t="s">
        <v>734</v>
      </c>
      <c r="B11" t="s">
        <v>727</v>
      </c>
      <c r="C11" t="s">
        <v>702</v>
      </c>
      <c r="D11" s="55" t="s">
        <v>728</v>
      </c>
      <c r="E11" s="29" t="s">
        <v>729</v>
      </c>
      <c r="F11" s="125" t="s">
        <v>704</v>
      </c>
      <c r="G11" t="s">
        <v>730</v>
      </c>
      <c r="H11" t="s">
        <v>22</v>
      </c>
      <c r="I11" s="3" t="s">
        <v>49</v>
      </c>
      <c r="L11" t="s">
        <v>731</v>
      </c>
      <c r="M11" s="3" t="s">
        <v>160</v>
      </c>
      <c r="P11" s="3" t="s">
        <v>76</v>
      </c>
      <c r="R11" s="29"/>
      <c r="S11" s="29"/>
      <c r="T11" s="29"/>
      <c r="U11" s="29"/>
      <c r="V11" s="58">
        <f t="shared" si="0"/>
        <v>0</v>
      </c>
      <c r="W11" s="58"/>
      <c r="Z11" s="58"/>
      <c r="AA11" s="58"/>
      <c r="AB11" s="58"/>
      <c r="AC11" s="58">
        <f t="shared" si="7"/>
        <v>0</v>
      </c>
      <c r="BL11" t="s">
        <v>732</v>
      </c>
    </row>
    <row r="12" spans="1:64" ht="51" x14ac:dyDescent="0.2">
      <c r="A12" t="s">
        <v>735</v>
      </c>
      <c r="B12" t="s">
        <v>727</v>
      </c>
      <c r="C12" t="s">
        <v>702</v>
      </c>
      <c r="D12" s="55" t="s">
        <v>728</v>
      </c>
      <c r="E12" s="29" t="s">
        <v>729</v>
      </c>
      <c r="F12" s="125" t="s">
        <v>704</v>
      </c>
      <c r="G12" t="s">
        <v>730</v>
      </c>
      <c r="H12" t="s">
        <v>22</v>
      </c>
      <c r="I12" s="3" t="s">
        <v>239</v>
      </c>
      <c r="L12" t="s">
        <v>731</v>
      </c>
      <c r="M12" s="3" t="s">
        <v>55</v>
      </c>
      <c r="P12" s="3" t="s">
        <v>76</v>
      </c>
      <c r="R12" s="29"/>
      <c r="S12" s="29"/>
      <c r="T12" s="29"/>
      <c r="U12" s="29"/>
      <c r="V12" s="58">
        <f t="shared" si="0"/>
        <v>0</v>
      </c>
      <c r="W12" s="58"/>
      <c r="Z12" s="58"/>
      <c r="AA12" s="58"/>
      <c r="AB12" s="58"/>
      <c r="AC12" s="58">
        <f t="shared" si="7"/>
        <v>0</v>
      </c>
      <c r="BL12" s="17" t="s">
        <v>736</v>
      </c>
    </row>
    <row r="13" spans="1:64" ht="34" x14ac:dyDescent="0.2">
      <c r="A13" t="s">
        <v>737</v>
      </c>
      <c r="B13" t="s">
        <v>727</v>
      </c>
      <c r="C13" t="s">
        <v>702</v>
      </c>
      <c r="D13" s="55" t="s">
        <v>728</v>
      </c>
      <c r="E13" s="29" t="s">
        <v>729</v>
      </c>
      <c r="F13" s="125" t="s">
        <v>704</v>
      </c>
      <c r="G13" t="s">
        <v>730</v>
      </c>
      <c r="H13" t="s">
        <v>22</v>
      </c>
      <c r="I13" s="3" t="s">
        <v>254</v>
      </c>
      <c r="L13" t="s">
        <v>731</v>
      </c>
      <c r="M13" s="3" t="s">
        <v>55</v>
      </c>
      <c r="P13" s="3" t="s">
        <v>76</v>
      </c>
      <c r="V13" s="58">
        <f t="shared" si="0"/>
        <v>0</v>
      </c>
      <c r="W13" s="58"/>
      <c r="Z13" s="58"/>
      <c r="AA13" s="58"/>
      <c r="AB13" s="58"/>
      <c r="AC13" s="58">
        <f t="shared" si="7"/>
        <v>0</v>
      </c>
      <c r="BL13" s="17" t="s">
        <v>738</v>
      </c>
    </row>
    <row r="14" spans="1:64" ht="34" x14ac:dyDescent="0.2">
      <c r="A14" t="s">
        <v>739</v>
      </c>
      <c r="B14" t="s">
        <v>727</v>
      </c>
      <c r="C14" t="s">
        <v>702</v>
      </c>
      <c r="D14" s="55" t="s">
        <v>728</v>
      </c>
      <c r="E14" s="29" t="s">
        <v>729</v>
      </c>
      <c r="F14" s="125" t="s">
        <v>704</v>
      </c>
      <c r="G14" t="s">
        <v>730</v>
      </c>
      <c r="H14" t="s">
        <v>22</v>
      </c>
      <c r="I14" s="3" t="s">
        <v>254</v>
      </c>
      <c r="L14" t="s">
        <v>731</v>
      </c>
      <c r="M14" s="3" t="s">
        <v>158</v>
      </c>
      <c r="P14" s="3" t="s">
        <v>76</v>
      </c>
      <c r="V14" s="58">
        <f t="shared" si="0"/>
        <v>0</v>
      </c>
      <c r="W14" s="58"/>
      <c r="Z14" s="58"/>
      <c r="AA14" s="58"/>
      <c r="AB14" s="58"/>
      <c r="AC14" s="58">
        <f t="shared" si="7"/>
        <v>0</v>
      </c>
      <c r="BL14" s="17" t="s">
        <v>738</v>
      </c>
    </row>
    <row r="15" spans="1:64" ht="34" x14ac:dyDescent="0.2">
      <c r="A15" t="s">
        <v>740</v>
      </c>
      <c r="B15" t="s">
        <v>727</v>
      </c>
      <c r="D15" s="55" t="s">
        <v>728</v>
      </c>
      <c r="E15" s="29" t="s">
        <v>729</v>
      </c>
      <c r="F15" s="125" t="s">
        <v>704</v>
      </c>
      <c r="G15" t="s">
        <v>730</v>
      </c>
      <c r="H15" t="s">
        <v>22</v>
      </c>
      <c r="I15" s="3" t="s">
        <v>254</v>
      </c>
      <c r="L15" t="s">
        <v>731</v>
      </c>
      <c r="M15" s="3" t="s">
        <v>160</v>
      </c>
      <c r="P15" s="3" t="s">
        <v>76</v>
      </c>
      <c r="V15" s="58">
        <f t="shared" si="0"/>
        <v>0</v>
      </c>
      <c r="W15" s="58"/>
      <c r="Z15" s="58"/>
      <c r="AA15" s="58"/>
      <c r="AB15" s="58"/>
      <c r="AC15" s="58">
        <f t="shared" si="7"/>
        <v>0</v>
      </c>
      <c r="BL15" s="17" t="s">
        <v>738</v>
      </c>
    </row>
    <row r="16" spans="1:64" x14ac:dyDescent="0.2">
      <c r="A16" t="s">
        <v>741</v>
      </c>
      <c r="B16" t="s">
        <v>727</v>
      </c>
      <c r="C16" t="s">
        <v>702</v>
      </c>
      <c r="D16" s="55" t="s">
        <v>728</v>
      </c>
      <c r="E16" s="29" t="s">
        <v>729</v>
      </c>
      <c r="F16" s="125" t="s">
        <v>704</v>
      </c>
      <c r="G16" t="s">
        <v>730</v>
      </c>
      <c r="H16" t="s">
        <v>22</v>
      </c>
      <c r="I16" s="3" t="s">
        <v>49</v>
      </c>
      <c r="L16" t="s">
        <v>731</v>
      </c>
      <c r="M16" s="3" t="s">
        <v>55</v>
      </c>
      <c r="P16" s="3" t="s">
        <v>76</v>
      </c>
      <c r="V16" s="58">
        <f t="shared" si="0"/>
        <v>0</v>
      </c>
      <c r="AC16" s="58">
        <f t="shared" si="7"/>
        <v>0</v>
      </c>
      <c r="BL16" t="s">
        <v>742</v>
      </c>
    </row>
    <row r="17" spans="1:64" x14ac:dyDescent="0.2">
      <c r="A17" t="s">
        <v>743</v>
      </c>
      <c r="B17" t="s">
        <v>727</v>
      </c>
      <c r="C17" t="s">
        <v>702</v>
      </c>
      <c r="D17" s="55" t="s">
        <v>728</v>
      </c>
      <c r="E17" s="29" t="s">
        <v>729</v>
      </c>
      <c r="F17" s="125" t="s">
        <v>704</v>
      </c>
      <c r="G17" t="s">
        <v>730</v>
      </c>
      <c r="H17" t="s">
        <v>22</v>
      </c>
      <c r="I17" s="3" t="s">
        <v>49</v>
      </c>
      <c r="L17" t="s">
        <v>731</v>
      </c>
      <c r="M17" s="3" t="s">
        <v>158</v>
      </c>
      <c r="P17" s="3" t="s">
        <v>76</v>
      </c>
      <c r="V17" s="58">
        <f t="shared" si="0"/>
        <v>0</v>
      </c>
      <c r="AC17" s="58">
        <f t="shared" si="7"/>
        <v>0</v>
      </c>
      <c r="BL17" t="s">
        <v>742</v>
      </c>
    </row>
    <row r="18" spans="1:64" x14ac:dyDescent="0.2">
      <c r="A18" t="s">
        <v>744</v>
      </c>
      <c r="B18" t="s">
        <v>727</v>
      </c>
      <c r="D18" s="55" t="s">
        <v>728</v>
      </c>
      <c r="E18" s="29" t="s">
        <v>729</v>
      </c>
      <c r="F18" s="125" t="s">
        <v>704</v>
      </c>
      <c r="G18" t="s">
        <v>730</v>
      </c>
      <c r="H18" t="s">
        <v>22</v>
      </c>
      <c r="I18" s="3" t="s">
        <v>49</v>
      </c>
      <c r="L18" t="s">
        <v>731</v>
      </c>
      <c r="M18" s="3" t="s">
        <v>160</v>
      </c>
      <c r="P18" s="3" t="s">
        <v>76</v>
      </c>
      <c r="V18" s="58">
        <f t="shared" si="0"/>
        <v>0</v>
      </c>
      <c r="AC18" s="58">
        <f t="shared" si="7"/>
        <v>0</v>
      </c>
      <c r="BL18" t="s">
        <v>742</v>
      </c>
    </row>
    <row r="19" spans="1:64" x14ac:dyDescent="0.2">
      <c r="A19" t="s">
        <v>745</v>
      </c>
      <c r="B19" t="s">
        <v>727</v>
      </c>
      <c r="D19" s="55" t="s">
        <v>728</v>
      </c>
      <c r="E19" s="29" t="s">
        <v>729</v>
      </c>
      <c r="F19" s="125" t="s">
        <v>704</v>
      </c>
      <c r="G19" t="s">
        <v>730</v>
      </c>
      <c r="H19" t="s">
        <v>22</v>
      </c>
      <c r="I19" s="3" t="s">
        <v>254</v>
      </c>
      <c r="L19" t="s">
        <v>731</v>
      </c>
      <c r="M19" s="3" t="s">
        <v>55</v>
      </c>
      <c r="P19" s="3" t="s">
        <v>76</v>
      </c>
      <c r="V19" s="58">
        <f t="shared" si="0"/>
        <v>0</v>
      </c>
      <c r="AC19" s="58">
        <f t="shared" si="7"/>
        <v>0</v>
      </c>
      <c r="BL19" t="s">
        <v>746</v>
      </c>
    </row>
    <row r="20" spans="1:64" x14ac:dyDescent="0.2">
      <c r="A20" t="s">
        <v>747</v>
      </c>
      <c r="B20" t="s">
        <v>727</v>
      </c>
      <c r="D20" s="55" t="s">
        <v>728</v>
      </c>
      <c r="E20" s="29" t="s">
        <v>729</v>
      </c>
      <c r="F20" s="125" t="s">
        <v>704</v>
      </c>
      <c r="G20" t="s">
        <v>730</v>
      </c>
      <c r="H20" t="s">
        <v>22</v>
      </c>
      <c r="I20" s="3" t="s">
        <v>254</v>
      </c>
      <c r="L20" t="s">
        <v>731</v>
      </c>
      <c r="M20" s="3" t="s">
        <v>158</v>
      </c>
      <c r="P20" s="3" t="s">
        <v>76</v>
      </c>
      <c r="V20" s="58">
        <f t="shared" si="0"/>
        <v>0</v>
      </c>
      <c r="AC20" s="58">
        <f t="shared" si="7"/>
        <v>0</v>
      </c>
      <c r="BL20" t="s">
        <v>746</v>
      </c>
    </row>
    <row r="21" spans="1:64" x14ac:dyDescent="0.2">
      <c r="A21" t="s">
        <v>748</v>
      </c>
      <c r="B21" t="s">
        <v>727</v>
      </c>
      <c r="D21" s="55" t="s">
        <v>728</v>
      </c>
      <c r="E21" s="29" t="s">
        <v>729</v>
      </c>
      <c r="F21" s="125" t="s">
        <v>704</v>
      </c>
      <c r="G21" t="s">
        <v>730</v>
      </c>
      <c r="H21" t="s">
        <v>22</v>
      </c>
      <c r="I21" s="3" t="s">
        <v>254</v>
      </c>
      <c r="L21" t="s">
        <v>731</v>
      </c>
      <c r="M21" s="3" t="s">
        <v>160</v>
      </c>
      <c r="P21" s="3" t="s">
        <v>76</v>
      </c>
      <c r="V21" s="58">
        <f t="shared" si="0"/>
        <v>0</v>
      </c>
      <c r="AC21" s="58">
        <f t="shared" si="7"/>
        <v>0</v>
      </c>
      <c r="BL21" t="s">
        <v>746</v>
      </c>
    </row>
    <row r="22" spans="1:64" ht="19" x14ac:dyDescent="0.25">
      <c r="A22" t="s">
        <v>749</v>
      </c>
      <c r="B22" t="s">
        <v>727</v>
      </c>
      <c r="C22" t="s">
        <v>702</v>
      </c>
      <c r="D22" s="55" t="s">
        <v>728</v>
      </c>
      <c r="E22" s="29" t="s">
        <v>729</v>
      </c>
      <c r="F22" s="125" t="s">
        <v>704</v>
      </c>
      <c r="G22" t="s">
        <v>730</v>
      </c>
      <c r="H22" t="s">
        <v>22</v>
      </c>
      <c r="I22" s="3" t="s">
        <v>228</v>
      </c>
      <c r="L22" t="s">
        <v>731</v>
      </c>
      <c r="M22" s="3" t="s">
        <v>55</v>
      </c>
      <c r="P22" s="3" t="s">
        <v>76</v>
      </c>
      <c r="V22" s="58">
        <f t="shared" si="0"/>
        <v>0</v>
      </c>
      <c r="W22" s="59"/>
      <c r="Z22" s="59"/>
      <c r="AA22" s="59"/>
      <c r="AB22" s="59"/>
      <c r="AC22" s="58">
        <f t="shared" si="7"/>
        <v>0</v>
      </c>
      <c r="BL22" t="s">
        <v>750</v>
      </c>
    </row>
    <row r="23" spans="1:64" ht="19" x14ac:dyDescent="0.25">
      <c r="A23" t="s">
        <v>751</v>
      </c>
      <c r="B23" t="s">
        <v>727</v>
      </c>
      <c r="C23" t="s">
        <v>702</v>
      </c>
      <c r="D23" s="55" t="s">
        <v>728</v>
      </c>
      <c r="E23" s="29" t="s">
        <v>729</v>
      </c>
      <c r="F23" s="125" t="s">
        <v>704</v>
      </c>
      <c r="G23" t="s">
        <v>730</v>
      </c>
      <c r="H23" t="s">
        <v>22</v>
      </c>
      <c r="I23" s="3" t="s">
        <v>228</v>
      </c>
      <c r="L23" t="s">
        <v>731</v>
      </c>
      <c r="M23" s="3" t="s">
        <v>158</v>
      </c>
      <c r="P23" s="3" t="s">
        <v>76</v>
      </c>
      <c r="V23" s="58">
        <f t="shared" si="0"/>
        <v>0</v>
      </c>
      <c r="W23" s="59"/>
      <c r="Z23" s="59"/>
      <c r="AA23" s="59"/>
      <c r="AB23" s="59"/>
      <c r="AC23" s="58">
        <f t="shared" si="7"/>
        <v>0</v>
      </c>
      <c r="BL23" t="s">
        <v>750</v>
      </c>
    </row>
    <row r="24" spans="1:64" ht="19" x14ac:dyDescent="0.25">
      <c r="A24" t="s">
        <v>752</v>
      </c>
      <c r="B24" t="s">
        <v>727</v>
      </c>
      <c r="D24" s="55" t="s">
        <v>728</v>
      </c>
      <c r="E24" s="29" t="s">
        <v>729</v>
      </c>
      <c r="F24" s="125" t="s">
        <v>704</v>
      </c>
      <c r="G24" t="s">
        <v>730</v>
      </c>
      <c r="H24" t="s">
        <v>22</v>
      </c>
      <c r="I24" s="3" t="s">
        <v>228</v>
      </c>
      <c r="L24" t="s">
        <v>731</v>
      </c>
      <c r="M24" s="3" t="s">
        <v>160</v>
      </c>
      <c r="P24" s="3" t="s">
        <v>76</v>
      </c>
      <c r="V24" s="58">
        <f t="shared" si="0"/>
        <v>0</v>
      </c>
      <c r="W24" s="59"/>
      <c r="Z24" s="59"/>
      <c r="AA24" s="59"/>
      <c r="AB24" s="59"/>
      <c r="AC24" s="58">
        <f t="shared" si="7"/>
        <v>0</v>
      </c>
      <c r="BL24" t="s">
        <v>750</v>
      </c>
    </row>
    <row r="25" spans="1:64" x14ac:dyDescent="0.2">
      <c r="A25" t="s">
        <v>753</v>
      </c>
      <c r="B25" t="s">
        <v>727</v>
      </c>
      <c r="C25" t="s">
        <v>702</v>
      </c>
      <c r="D25" s="55" t="s">
        <v>728</v>
      </c>
      <c r="E25" s="29" t="s">
        <v>729</v>
      </c>
      <c r="F25" s="125" t="s">
        <v>704</v>
      </c>
      <c r="G25" t="s">
        <v>730</v>
      </c>
      <c r="H25" t="s">
        <v>22</v>
      </c>
      <c r="I25" t="s">
        <v>44</v>
      </c>
      <c r="L25" t="s">
        <v>754</v>
      </c>
      <c r="M25" s="3" t="s">
        <v>55</v>
      </c>
      <c r="P25" s="3" t="s">
        <v>548</v>
      </c>
      <c r="V25" s="58">
        <f t="shared" si="0"/>
        <v>0</v>
      </c>
      <c r="AC25" s="58">
        <f t="shared" si="7"/>
        <v>0</v>
      </c>
      <c r="BL25" t="s">
        <v>755</v>
      </c>
    </row>
    <row r="26" spans="1:64" x14ac:dyDescent="0.2">
      <c r="A26" t="s">
        <v>756</v>
      </c>
      <c r="B26" t="s">
        <v>727</v>
      </c>
      <c r="C26" t="s">
        <v>702</v>
      </c>
      <c r="D26" s="55" t="s">
        <v>728</v>
      </c>
      <c r="E26" s="29" t="s">
        <v>729</v>
      </c>
      <c r="F26" s="125" t="s">
        <v>704</v>
      </c>
      <c r="G26" t="s">
        <v>730</v>
      </c>
      <c r="H26" t="s">
        <v>22</v>
      </c>
      <c r="I26" t="s">
        <v>44</v>
      </c>
      <c r="L26" t="s">
        <v>754</v>
      </c>
      <c r="M26" s="3" t="s">
        <v>158</v>
      </c>
      <c r="P26" s="3" t="s">
        <v>548</v>
      </c>
      <c r="V26" s="58">
        <f t="shared" si="0"/>
        <v>0</v>
      </c>
      <c r="AC26" s="58">
        <f t="shared" si="7"/>
        <v>0</v>
      </c>
      <c r="BL26" t="s">
        <v>755</v>
      </c>
    </row>
    <row r="27" spans="1:64" x14ac:dyDescent="0.2">
      <c r="A27" t="s">
        <v>757</v>
      </c>
      <c r="B27" t="s">
        <v>727</v>
      </c>
      <c r="D27" s="55" t="s">
        <v>728</v>
      </c>
      <c r="E27" s="29" t="s">
        <v>729</v>
      </c>
      <c r="F27" s="125" t="s">
        <v>704</v>
      </c>
      <c r="G27" t="s">
        <v>730</v>
      </c>
      <c r="H27" t="s">
        <v>22</v>
      </c>
      <c r="I27" t="s">
        <v>44</v>
      </c>
      <c r="L27" t="s">
        <v>754</v>
      </c>
      <c r="M27" s="3" t="s">
        <v>160</v>
      </c>
      <c r="P27" s="3" t="s">
        <v>548</v>
      </c>
      <c r="V27" s="58">
        <f t="shared" si="0"/>
        <v>0</v>
      </c>
      <c r="AC27" s="58">
        <f t="shared" si="7"/>
        <v>0</v>
      </c>
      <c r="BL27" t="s">
        <v>755</v>
      </c>
    </row>
    <row r="28" spans="1:64" x14ac:dyDescent="0.2">
      <c r="A28" t="s">
        <v>758</v>
      </c>
      <c r="B28" t="s">
        <v>727</v>
      </c>
      <c r="C28" t="s">
        <v>702</v>
      </c>
      <c r="D28" s="55" t="s">
        <v>728</v>
      </c>
      <c r="E28" s="29" t="s">
        <v>729</v>
      </c>
      <c r="F28" s="125" t="s">
        <v>704</v>
      </c>
      <c r="G28" t="s">
        <v>730</v>
      </c>
      <c r="H28" t="s">
        <v>22</v>
      </c>
      <c r="I28" t="s">
        <v>44</v>
      </c>
      <c r="L28" t="s">
        <v>754</v>
      </c>
      <c r="M28" s="3" t="s">
        <v>55</v>
      </c>
      <c r="P28" s="3" t="s">
        <v>548</v>
      </c>
      <c r="V28" s="58">
        <f t="shared" si="0"/>
        <v>0</v>
      </c>
      <c r="AB28" s="60"/>
      <c r="AC28" s="58">
        <f t="shared" si="7"/>
        <v>0</v>
      </c>
      <c r="BL28" t="s">
        <v>759</v>
      </c>
    </row>
    <row r="29" spans="1:64" x14ac:dyDescent="0.2">
      <c r="A29" t="s">
        <v>760</v>
      </c>
      <c r="B29" t="s">
        <v>727</v>
      </c>
      <c r="C29" t="s">
        <v>702</v>
      </c>
      <c r="D29" s="55" t="s">
        <v>728</v>
      </c>
      <c r="E29" s="29" t="s">
        <v>729</v>
      </c>
      <c r="F29" s="125" t="s">
        <v>704</v>
      </c>
      <c r="G29" t="s">
        <v>730</v>
      </c>
      <c r="H29" t="s">
        <v>22</v>
      </c>
      <c r="I29" t="s">
        <v>44</v>
      </c>
      <c r="L29" t="s">
        <v>754</v>
      </c>
      <c r="M29" s="3" t="s">
        <v>158</v>
      </c>
      <c r="P29" s="3" t="s">
        <v>548</v>
      </c>
      <c r="V29" s="58">
        <f t="shared" si="0"/>
        <v>0</v>
      </c>
      <c r="AB29" s="60"/>
      <c r="AC29" s="58">
        <f t="shared" si="7"/>
        <v>0</v>
      </c>
      <c r="BL29" t="s">
        <v>759</v>
      </c>
    </row>
    <row r="30" spans="1:64" x14ac:dyDescent="0.2">
      <c r="A30" t="s">
        <v>761</v>
      </c>
      <c r="B30" t="s">
        <v>727</v>
      </c>
      <c r="D30" s="55" t="s">
        <v>728</v>
      </c>
      <c r="E30" s="29" t="s">
        <v>729</v>
      </c>
      <c r="F30" s="125" t="s">
        <v>704</v>
      </c>
      <c r="G30" t="s">
        <v>730</v>
      </c>
      <c r="H30" t="s">
        <v>22</v>
      </c>
      <c r="I30" t="s">
        <v>44</v>
      </c>
      <c r="L30" t="s">
        <v>754</v>
      </c>
      <c r="M30" s="3" t="s">
        <v>160</v>
      </c>
      <c r="P30" s="3" t="s">
        <v>548</v>
      </c>
      <c r="V30" s="58">
        <f t="shared" si="0"/>
        <v>0</v>
      </c>
      <c r="AB30" s="60"/>
      <c r="AC30" s="58">
        <f t="shared" si="7"/>
        <v>0</v>
      </c>
      <c r="BL30" t="s">
        <v>759</v>
      </c>
    </row>
    <row r="31" spans="1:64" x14ac:dyDescent="0.2">
      <c r="A31" t="s">
        <v>762</v>
      </c>
      <c r="B31" t="s">
        <v>727</v>
      </c>
      <c r="C31" t="s">
        <v>702</v>
      </c>
      <c r="D31" s="55" t="s">
        <v>763</v>
      </c>
      <c r="E31" s="29" t="s">
        <v>729</v>
      </c>
      <c r="F31" s="125" t="s">
        <v>704</v>
      </c>
      <c r="G31" t="s">
        <v>730</v>
      </c>
      <c r="H31" t="s">
        <v>22</v>
      </c>
      <c r="I31" t="s">
        <v>764</v>
      </c>
      <c r="L31" t="s">
        <v>765</v>
      </c>
      <c r="M31" s="3" t="s">
        <v>55</v>
      </c>
      <c r="P31" s="3" t="s">
        <v>546</v>
      </c>
      <c r="V31" s="58">
        <f t="shared" si="0"/>
        <v>0</v>
      </c>
      <c r="AC31" s="58">
        <f t="shared" si="7"/>
        <v>0</v>
      </c>
      <c r="BL31" t="s">
        <v>766</v>
      </c>
    </row>
    <row r="32" spans="1:64" x14ac:dyDescent="0.2">
      <c r="A32" t="s">
        <v>767</v>
      </c>
      <c r="B32" t="s">
        <v>727</v>
      </c>
      <c r="C32" t="s">
        <v>702</v>
      </c>
      <c r="D32" s="55" t="s">
        <v>763</v>
      </c>
      <c r="E32" s="29" t="s">
        <v>729</v>
      </c>
      <c r="F32" s="125" t="s">
        <v>704</v>
      </c>
      <c r="G32" t="s">
        <v>730</v>
      </c>
      <c r="H32" t="s">
        <v>22</v>
      </c>
      <c r="I32" t="s">
        <v>764</v>
      </c>
      <c r="L32" t="s">
        <v>765</v>
      </c>
      <c r="M32" s="3" t="s">
        <v>158</v>
      </c>
      <c r="P32" s="3" t="s">
        <v>546</v>
      </c>
      <c r="V32" s="58">
        <f t="shared" si="0"/>
        <v>0</v>
      </c>
      <c r="AC32" s="58">
        <f t="shared" si="7"/>
        <v>0</v>
      </c>
      <c r="BL32" t="s">
        <v>766</v>
      </c>
    </row>
    <row r="33" spans="1:64" x14ac:dyDescent="0.2">
      <c r="A33" t="s">
        <v>768</v>
      </c>
      <c r="B33" t="s">
        <v>727</v>
      </c>
      <c r="C33" t="s">
        <v>702</v>
      </c>
      <c r="D33" s="55" t="s">
        <v>763</v>
      </c>
      <c r="E33" s="29" t="s">
        <v>729</v>
      </c>
      <c r="F33" s="125" t="s">
        <v>704</v>
      </c>
      <c r="G33" t="s">
        <v>730</v>
      </c>
      <c r="H33" t="s">
        <v>22</v>
      </c>
      <c r="I33" t="s">
        <v>764</v>
      </c>
      <c r="L33" t="s">
        <v>765</v>
      </c>
      <c r="M33" s="3" t="s">
        <v>160</v>
      </c>
      <c r="P33" s="3" t="s">
        <v>546</v>
      </c>
      <c r="V33" s="58">
        <f t="shared" si="0"/>
        <v>0</v>
      </c>
      <c r="AC33" s="58">
        <f t="shared" si="7"/>
        <v>0</v>
      </c>
      <c r="BL33" t="s">
        <v>766</v>
      </c>
    </row>
    <row r="34" spans="1:64" x14ac:dyDescent="0.2">
      <c r="A34" t="s">
        <v>769</v>
      </c>
      <c r="B34" t="s">
        <v>727</v>
      </c>
      <c r="C34" t="s">
        <v>702</v>
      </c>
      <c r="D34" s="55" t="s">
        <v>763</v>
      </c>
      <c r="E34" s="29" t="s">
        <v>729</v>
      </c>
      <c r="F34" s="125" t="s">
        <v>704</v>
      </c>
      <c r="G34" t="s">
        <v>730</v>
      </c>
      <c r="H34" t="s">
        <v>22</v>
      </c>
      <c r="I34" t="s">
        <v>764</v>
      </c>
      <c r="L34" t="s">
        <v>765</v>
      </c>
      <c r="M34" s="3" t="s">
        <v>55</v>
      </c>
      <c r="P34" s="3" t="s">
        <v>546</v>
      </c>
      <c r="V34" s="58">
        <f t="shared" si="0"/>
        <v>0</v>
      </c>
      <c r="AC34" s="58">
        <f t="shared" si="7"/>
        <v>0</v>
      </c>
      <c r="BL34" t="s">
        <v>770</v>
      </c>
    </row>
    <row r="35" spans="1:64" x14ac:dyDescent="0.2">
      <c r="A35" t="s">
        <v>771</v>
      </c>
      <c r="B35" t="s">
        <v>727</v>
      </c>
      <c r="C35" t="s">
        <v>702</v>
      </c>
      <c r="D35" s="55" t="s">
        <v>763</v>
      </c>
      <c r="E35" s="29" t="s">
        <v>729</v>
      </c>
      <c r="F35" s="125" t="s">
        <v>704</v>
      </c>
      <c r="G35" t="s">
        <v>730</v>
      </c>
      <c r="H35" t="s">
        <v>22</v>
      </c>
      <c r="I35" t="s">
        <v>764</v>
      </c>
      <c r="L35" t="s">
        <v>765</v>
      </c>
      <c r="M35" s="3" t="s">
        <v>55</v>
      </c>
      <c r="P35" s="3" t="s">
        <v>546</v>
      </c>
      <c r="V35" s="58">
        <f t="shared" si="0"/>
        <v>0</v>
      </c>
      <c r="AC35" s="58">
        <f t="shared" si="7"/>
        <v>0</v>
      </c>
      <c r="BL35" t="s">
        <v>770</v>
      </c>
    </row>
    <row r="36" spans="1:64" x14ac:dyDescent="0.2">
      <c r="A36" t="s">
        <v>772</v>
      </c>
      <c r="B36" t="s">
        <v>727</v>
      </c>
      <c r="D36" s="55" t="s">
        <v>763</v>
      </c>
      <c r="E36" s="29" t="s">
        <v>729</v>
      </c>
      <c r="F36" s="125" t="s">
        <v>704</v>
      </c>
      <c r="G36" t="s">
        <v>730</v>
      </c>
      <c r="H36" t="s">
        <v>22</v>
      </c>
      <c r="I36" t="s">
        <v>764</v>
      </c>
      <c r="L36" t="s">
        <v>765</v>
      </c>
      <c r="M36" s="3" t="s">
        <v>158</v>
      </c>
      <c r="P36" s="3" t="s">
        <v>546</v>
      </c>
      <c r="V36" s="58">
        <f t="shared" si="0"/>
        <v>0</v>
      </c>
      <c r="AC36" s="58">
        <f t="shared" si="7"/>
        <v>0</v>
      </c>
      <c r="BL36" t="s">
        <v>770</v>
      </c>
    </row>
    <row r="37" spans="1:64" ht="19" x14ac:dyDescent="0.25">
      <c r="A37" t="s">
        <v>773</v>
      </c>
      <c r="B37" t="s">
        <v>727</v>
      </c>
      <c r="C37" t="s">
        <v>702</v>
      </c>
      <c r="D37" s="55" t="s">
        <v>763</v>
      </c>
      <c r="E37" s="29" t="s">
        <v>729</v>
      </c>
      <c r="F37" s="125" t="s">
        <v>704</v>
      </c>
      <c r="G37" t="s">
        <v>730</v>
      </c>
      <c r="H37" t="s">
        <v>22</v>
      </c>
      <c r="I37" t="s">
        <v>764</v>
      </c>
      <c r="L37" t="s">
        <v>765</v>
      </c>
      <c r="M37" s="3" t="s">
        <v>160</v>
      </c>
      <c r="P37" s="3" t="s">
        <v>123</v>
      </c>
      <c r="V37" s="58">
        <f t="shared" si="0"/>
        <v>0</v>
      </c>
      <c r="W37" s="59"/>
      <c r="Z37" s="59"/>
      <c r="AA37" s="59"/>
      <c r="AB37" s="59"/>
      <c r="AC37" s="58">
        <f t="shared" si="7"/>
        <v>0</v>
      </c>
      <c r="BL37" t="s">
        <v>774</v>
      </c>
    </row>
    <row r="38" spans="1:64" ht="19" x14ac:dyDescent="0.25">
      <c r="A38" t="s">
        <v>775</v>
      </c>
      <c r="B38" t="s">
        <v>727</v>
      </c>
      <c r="C38" t="s">
        <v>702</v>
      </c>
      <c r="D38" s="55" t="s">
        <v>763</v>
      </c>
      <c r="E38" s="29" t="s">
        <v>729</v>
      </c>
      <c r="F38" s="125" t="s">
        <v>704</v>
      </c>
      <c r="G38" t="s">
        <v>730</v>
      </c>
      <c r="H38" t="s">
        <v>22</v>
      </c>
      <c r="I38" t="s">
        <v>764</v>
      </c>
      <c r="L38" t="s">
        <v>765</v>
      </c>
      <c r="M38" s="3" t="s">
        <v>158</v>
      </c>
      <c r="P38" s="3" t="s">
        <v>123</v>
      </c>
      <c r="V38" s="58">
        <f t="shared" si="0"/>
        <v>0</v>
      </c>
      <c r="W38" s="59"/>
      <c r="Z38" s="59"/>
      <c r="AA38" s="59"/>
      <c r="AB38" s="59"/>
      <c r="AC38" s="58">
        <f t="shared" si="7"/>
        <v>0</v>
      </c>
      <c r="BL38" t="s">
        <v>774</v>
      </c>
    </row>
    <row r="39" spans="1:64" ht="19" x14ac:dyDescent="0.25">
      <c r="A39" t="s">
        <v>776</v>
      </c>
      <c r="B39" t="s">
        <v>727</v>
      </c>
      <c r="C39" t="s">
        <v>702</v>
      </c>
      <c r="D39" s="55" t="s">
        <v>763</v>
      </c>
      <c r="E39" s="29" t="s">
        <v>729</v>
      </c>
      <c r="F39" s="125" t="s">
        <v>704</v>
      </c>
      <c r="G39" t="s">
        <v>730</v>
      </c>
      <c r="H39" t="s">
        <v>22</v>
      </c>
      <c r="I39" t="s">
        <v>764</v>
      </c>
      <c r="L39" t="s">
        <v>765</v>
      </c>
      <c r="M39" s="3" t="s">
        <v>160</v>
      </c>
      <c r="P39" s="3" t="s">
        <v>123</v>
      </c>
      <c r="V39" s="58">
        <f t="shared" si="0"/>
        <v>0</v>
      </c>
      <c r="W39" s="59"/>
      <c r="Z39" s="59"/>
      <c r="AA39" s="59"/>
      <c r="AB39" s="59"/>
      <c r="AC39" s="58">
        <f t="shared" si="7"/>
        <v>0</v>
      </c>
      <c r="BL39" t="s">
        <v>774</v>
      </c>
    </row>
    <row r="40" spans="1:64" x14ac:dyDescent="0.2">
      <c r="A40" t="s">
        <v>777</v>
      </c>
      <c r="B40" t="s">
        <v>727</v>
      </c>
      <c r="C40" t="s">
        <v>702</v>
      </c>
      <c r="D40" s="55" t="s">
        <v>763</v>
      </c>
      <c r="E40" s="29" t="s">
        <v>729</v>
      </c>
      <c r="F40" s="125" t="s">
        <v>704</v>
      </c>
      <c r="G40" t="s">
        <v>730</v>
      </c>
      <c r="H40" t="s">
        <v>22</v>
      </c>
      <c r="I40" t="s">
        <v>764</v>
      </c>
      <c r="L40" t="s">
        <v>765</v>
      </c>
      <c r="M40" s="3" t="s">
        <v>55</v>
      </c>
      <c r="P40" s="3" t="s">
        <v>123</v>
      </c>
      <c r="V40" s="58">
        <f t="shared" si="0"/>
        <v>0</v>
      </c>
      <c r="AC40" s="58">
        <f t="shared" si="7"/>
        <v>0</v>
      </c>
      <c r="BL40" t="s">
        <v>778</v>
      </c>
    </row>
    <row r="41" spans="1:64" x14ac:dyDescent="0.2">
      <c r="A41" t="s">
        <v>777</v>
      </c>
      <c r="B41" t="s">
        <v>727</v>
      </c>
      <c r="C41" t="s">
        <v>702</v>
      </c>
      <c r="D41" s="55" t="s">
        <v>763</v>
      </c>
      <c r="E41" s="29" t="s">
        <v>729</v>
      </c>
      <c r="F41" s="125" t="s">
        <v>704</v>
      </c>
      <c r="G41" t="s">
        <v>730</v>
      </c>
      <c r="H41" t="s">
        <v>22</v>
      </c>
      <c r="I41" t="s">
        <v>764</v>
      </c>
      <c r="L41" t="s">
        <v>765</v>
      </c>
      <c r="M41" s="3" t="s">
        <v>158</v>
      </c>
      <c r="P41" s="3" t="s">
        <v>123</v>
      </c>
      <c r="V41" s="58">
        <f t="shared" si="0"/>
        <v>0</v>
      </c>
      <c r="AC41" s="58">
        <f t="shared" si="7"/>
        <v>0</v>
      </c>
      <c r="BL41" t="s">
        <v>778</v>
      </c>
    </row>
    <row r="42" spans="1:64" x14ac:dyDescent="0.2">
      <c r="A42" t="s">
        <v>777</v>
      </c>
      <c r="B42" t="s">
        <v>727</v>
      </c>
      <c r="C42" t="s">
        <v>702</v>
      </c>
      <c r="D42" s="55" t="s">
        <v>763</v>
      </c>
      <c r="E42" s="29" t="s">
        <v>729</v>
      </c>
      <c r="F42" s="125" t="s">
        <v>704</v>
      </c>
      <c r="G42" t="s">
        <v>730</v>
      </c>
      <c r="H42" t="s">
        <v>22</v>
      </c>
      <c r="I42" t="s">
        <v>764</v>
      </c>
      <c r="L42" t="s">
        <v>765</v>
      </c>
      <c r="M42" s="3" t="s">
        <v>160</v>
      </c>
      <c r="P42" s="3" t="s">
        <v>123</v>
      </c>
      <c r="V42" s="58">
        <f t="shared" si="0"/>
        <v>0</v>
      </c>
      <c r="AC42" s="58">
        <f t="shared" si="7"/>
        <v>0</v>
      </c>
      <c r="BL42" t="s">
        <v>778</v>
      </c>
    </row>
    <row r="43" spans="1:64" x14ac:dyDescent="0.2">
      <c r="F43" s="55"/>
      <c r="V43" s="58">
        <f t="shared" si="0"/>
        <v>0</v>
      </c>
      <c r="AC43" s="58">
        <f t="shared" si="7"/>
        <v>0</v>
      </c>
    </row>
    <row r="44" spans="1:64" x14ac:dyDescent="0.2">
      <c r="F44" s="55"/>
      <c r="V44" s="58">
        <f t="shared" si="0"/>
        <v>0</v>
      </c>
      <c r="AC44" s="58">
        <f t="shared" si="7"/>
        <v>0</v>
      </c>
    </row>
    <row r="45" spans="1:64" x14ac:dyDescent="0.2">
      <c r="A45" t="s">
        <v>779</v>
      </c>
      <c r="F45" s="55"/>
      <c r="V45" s="58">
        <f t="shared" si="0"/>
        <v>0</v>
      </c>
      <c r="W45" s="58"/>
      <c r="AA45" s="58"/>
      <c r="AB45" s="58"/>
      <c r="AC45" s="58">
        <f t="shared" si="7"/>
        <v>0</v>
      </c>
    </row>
    <row r="46" spans="1:64" s="1" customFormat="1" x14ac:dyDescent="0.2">
      <c r="A46" s="1" t="s">
        <v>0</v>
      </c>
      <c r="B46" s="1" t="s">
        <v>724</v>
      </c>
      <c r="D46" s="135"/>
      <c r="E46" s="1" t="s">
        <v>2</v>
      </c>
      <c r="F46" s="126" t="s">
        <v>3</v>
      </c>
      <c r="G46" s="1" t="s">
        <v>361</v>
      </c>
      <c r="H46" s="1" t="s">
        <v>362</v>
      </c>
      <c r="I46" s="1" t="s">
        <v>363</v>
      </c>
      <c r="J46" s="1" t="s">
        <v>364</v>
      </c>
      <c r="K46" s="1" t="s">
        <v>320</v>
      </c>
      <c r="L46" s="1" t="s">
        <v>725</v>
      </c>
      <c r="M46" s="1" t="s">
        <v>10</v>
      </c>
      <c r="N46" s="1" t="s">
        <v>653</v>
      </c>
      <c r="O46" s="1" t="s">
        <v>11</v>
      </c>
      <c r="P46" s="1" t="s">
        <v>16</v>
      </c>
      <c r="R46"/>
      <c r="S46"/>
      <c r="T46"/>
      <c r="U46"/>
      <c r="V46" s="58">
        <f t="shared" si="0"/>
        <v>0</v>
      </c>
      <c r="W46" s="58"/>
      <c r="X46" s="55"/>
      <c r="Y46" s="55"/>
      <c r="Z46" s="55"/>
      <c r="AA46" s="58"/>
      <c r="AB46" s="58"/>
      <c r="AC46" s="58">
        <f t="shared" si="7"/>
        <v>0</v>
      </c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1" t="s">
        <v>12</v>
      </c>
    </row>
    <row r="47" spans="1:64" x14ac:dyDescent="0.2">
      <c r="A47" t="s">
        <v>780</v>
      </c>
      <c r="B47" t="s">
        <v>781</v>
      </c>
      <c r="C47" t="s">
        <v>702</v>
      </c>
      <c r="D47" s="55" t="s">
        <v>782</v>
      </c>
      <c r="E47" s="29" t="s">
        <v>729</v>
      </c>
      <c r="F47" s="125" t="s">
        <v>704</v>
      </c>
      <c r="G47" t="s">
        <v>369</v>
      </c>
      <c r="H47" t="s">
        <v>22</v>
      </c>
      <c r="I47" s="3" t="s">
        <v>49</v>
      </c>
      <c r="J47" t="s">
        <v>783</v>
      </c>
      <c r="L47" t="s">
        <v>784</v>
      </c>
      <c r="M47" s="3" t="s">
        <v>55</v>
      </c>
      <c r="P47" s="3" t="s">
        <v>76</v>
      </c>
      <c r="V47" s="58">
        <f t="shared" si="0"/>
        <v>0</v>
      </c>
      <c r="AA47" s="55">
        <v>1</v>
      </c>
      <c r="AC47" s="58">
        <f t="shared" si="7"/>
        <v>0</v>
      </c>
      <c r="BL47" t="s">
        <v>785</v>
      </c>
    </row>
    <row r="48" spans="1:64" x14ac:dyDescent="0.2">
      <c r="A48" t="s">
        <v>786</v>
      </c>
      <c r="B48" t="s">
        <v>781</v>
      </c>
      <c r="C48" t="s">
        <v>702</v>
      </c>
      <c r="D48" s="55" t="s">
        <v>782</v>
      </c>
      <c r="E48" s="29" t="s">
        <v>729</v>
      </c>
      <c r="F48" s="125" t="s">
        <v>704</v>
      </c>
      <c r="G48" t="s">
        <v>369</v>
      </c>
      <c r="H48" t="s">
        <v>22</v>
      </c>
      <c r="I48" s="3" t="s">
        <v>49</v>
      </c>
      <c r="J48" t="s">
        <v>783</v>
      </c>
      <c r="L48" t="s">
        <v>784</v>
      </c>
      <c r="M48" s="3" t="s">
        <v>158</v>
      </c>
      <c r="P48" s="3" t="s">
        <v>76</v>
      </c>
      <c r="V48" s="58">
        <f t="shared" si="0"/>
        <v>0</v>
      </c>
      <c r="AA48" s="55">
        <v>1</v>
      </c>
      <c r="AC48" s="58">
        <f t="shared" si="7"/>
        <v>0</v>
      </c>
      <c r="BL48" t="s">
        <v>785</v>
      </c>
    </row>
    <row r="49" spans="1:64" x14ac:dyDescent="0.2">
      <c r="A49" t="s">
        <v>787</v>
      </c>
      <c r="B49" t="s">
        <v>781</v>
      </c>
      <c r="D49" s="55" t="s">
        <v>782</v>
      </c>
      <c r="E49" s="29" t="s">
        <v>729</v>
      </c>
      <c r="F49" s="125" t="s">
        <v>704</v>
      </c>
      <c r="G49" t="s">
        <v>369</v>
      </c>
      <c r="H49" t="s">
        <v>22</v>
      </c>
      <c r="I49" s="3" t="s">
        <v>49</v>
      </c>
      <c r="J49" t="s">
        <v>783</v>
      </c>
      <c r="L49" t="s">
        <v>784</v>
      </c>
      <c r="M49" s="3" t="s">
        <v>160</v>
      </c>
      <c r="P49" s="3" t="s">
        <v>76</v>
      </c>
      <c r="V49" s="58">
        <f t="shared" si="0"/>
        <v>0</v>
      </c>
      <c r="AA49" s="55">
        <v>1</v>
      </c>
      <c r="AC49" s="58">
        <f t="shared" si="7"/>
        <v>0</v>
      </c>
      <c r="BL49" t="s">
        <v>785</v>
      </c>
    </row>
    <row r="50" spans="1:64" ht="34" x14ac:dyDescent="0.2">
      <c r="A50" t="s">
        <v>788</v>
      </c>
      <c r="B50" t="s">
        <v>781</v>
      </c>
      <c r="D50" s="55" t="s">
        <v>782</v>
      </c>
      <c r="E50" s="29" t="s">
        <v>729</v>
      </c>
      <c r="F50" s="125" t="s">
        <v>704</v>
      </c>
      <c r="G50" t="s">
        <v>369</v>
      </c>
      <c r="H50" t="s">
        <v>22</v>
      </c>
      <c r="I50" s="3" t="s">
        <v>239</v>
      </c>
      <c r="J50" t="s">
        <v>783</v>
      </c>
      <c r="L50" t="s">
        <v>784</v>
      </c>
      <c r="M50" s="3" t="s">
        <v>55</v>
      </c>
      <c r="P50" s="3" t="s">
        <v>76</v>
      </c>
      <c r="V50" s="58">
        <f t="shared" si="0"/>
        <v>0</v>
      </c>
      <c r="AA50" s="55">
        <v>1</v>
      </c>
      <c r="AC50" s="58">
        <f t="shared" si="7"/>
        <v>0</v>
      </c>
      <c r="BL50" s="17" t="s">
        <v>789</v>
      </c>
    </row>
    <row r="51" spans="1:64" x14ac:dyDescent="0.2">
      <c r="A51" t="s">
        <v>790</v>
      </c>
      <c r="B51" t="s">
        <v>781</v>
      </c>
      <c r="C51" t="s">
        <v>702</v>
      </c>
      <c r="D51" s="55" t="s">
        <v>782</v>
      </c>
      <c r="E51" s="29" t="s">
        <v>729</v>
      </c>
      <c r="F51" s="125" t="s">
        <v>704</v>
      </c>
      <c r="G51" t="s">
        <v>369</v>
      </c>
      <c r="H51" t="s">
        <v>22</v>
      </c>
      <c r="I51" s="3" t="s">
        <v>49</v>
      </c>
      <c r="J51" t="s">
        <v>783</v>
      </c>
      <c r="L51" t="s">
        <v>784</v>
      </c>
      <c r="M51" s="3" t="s">
        <v>55</v>
      </c>
      <c r="P51" s="3" t="s">
        <v>76</v>
      </c>
      <c r="V51" s="58">
        <f t="shared" si="0"/>
        <v>0</v>
      </c>
      <c r="AA51" s="55">
        <v>1</v>
      </c>
      <c r="AC51" s="58">
        <f t="shared" si="7"/>
        <v>0</v>
      </c>
      <c r="BL51" t="s">
        <v>791</v>
      </c>
    </row>
    <row r="52" spans="1:64" x14ac:dyDescent="0.2">
      <c r="A52" t="s">
        <v>792</v>
      </c>
      <c r="B52" t="s">
        <v>781</v>
      </c>
      <c r="C52" t="s">
        <v>702</v>
      </c>
      <c r="D52" s="55" t="s">
        <v>782</v>
      </c>
      <c r="E52" s="29" t="s">
        <v>729</v>
      </c>
      <c r="F52" s="125" t="s">
        <v>704</v>
      </c>
      <c r="G52" t="s">
        <v>369</v>
      </c>
      <c r="H52" t="s">
        <v>22</v>
      </c>
      <c r="I52" s="3" t="s">
        <v>49</v>
      </c>
      <c r="J52" t="s">
        <v>783</v>
      </c>
      <c r="L52" t="s">
        <v>784</v>
      </c>
      <c r="M52" s="3" t="s">
        <v>158</v>
      </c>
      <c r="P52" s="3" t="s">
        <v>76</v>
      </c>
      <c r="V52" s="58">
        <f t="shared" si="0"/>
        <v>0</v>
      </c>
      <c r="AA52" s="55">
        <v>1</v>
      </c>
      <c r="AC52" s="58">
        <f t="shared" si="7"/>
        <v>0</v>
      </c>
      <c r="BL52" t="s">
        <v>791</v>
      </c>
    </row>
    <row r="53" spans="1:64" x14ac:dyDescent="0.2">
      <c r="A53" t="s">
        <v>793</v>
      </c>
      <c r="B53" t="s">
        <v>781</v>
      </c>
      <c r="D53" s="55" t="s">
        <v>782</v>
      </c>
      <c r="E53" s="29" t="s">
        <v>729</v>
      </c>
      <c r="F53" s="125" t="s">
        <v>704</v>
      </c>
      <c r="G53" t="s">
        <v>369</v>
      </c>
      <c r="H53" t="s">
        <v>22</v>
      </c>
      <c r="I53" s="3" t="s">
        <v>49</v>
      </c>
      <c r="J53" t="s">
        <v>783</v>
      </c>
      <c r="L53" t="s">
        <v>784</v>
      </c>
      <c r="M53" s="3" t="s">
        <v>160</v>
      </c>
      <c r="P53" s="3" t="s">
        <v>76</v>
      </c>
      <c r="V53" s="58">
        <f t="shared" si="0"/>
        <v>0</v>
      </c>
      <c r="AA53" s="55">
        <v>1</v>
      </c>
      <c r="AC53" s="58">
        <f t="shared" si="7"/>
        <v>0</v>
      </c>
      <c r="BL53" t="s">
        <v>791</v>
      </c>
    </row>
    <row r="54" spans="1:64" ht="19" x14ac:dyDescent="0.25">
      <c r="A54" t="s">
        <v>794</v>
      </c>
      <c r="B54" t="s">
        <v>781</v>
      </c>
      <c r="C54" t="s">
        <v>702</v>
      </c>
      <c r="D54" s="55" t="s">
        <v>728</v>
      </c>
      <c r="E54" s="29" t="s">
        <v>729</v>
      </c>
      <c r="F54" s="125" t="s">
        <v>704</v>
      </c>
      <c r="G54" t="s">
        <v>369</v>
      </c>
      <c r="H54" t="s">
        <v>22</v>
      </c>
      <c r="I54" s="3" t="s">
        <v>228</v>
      </c>
      <c r="J54" t="s">
        <v>783</v>
      </c>
      <c r="L54" t="s">
        <v>784</v>
      </c>
      <c r="M54" s="3" t="s">
        <v>55</v>
      </c>
      <c r="P54" s="3" t="s">
        <v>76</v>
      </c>
      <c r="R54" s="29"/>
      <c r="S54" s="29"/>
      <c r="T54" s="29"/>
      <c r="U54" s="29"/>
      <c r="V54" s="58">
        <f t="shared" si="0"/>
        <v>0</v>
      </c>
      <c r="W54" s="59"/>
      <c r="Z54" s="59"/>
      <c r="AA54" s="59">
        <v>1</v>
      </c>
      <c r="AB54" s="59"/>
      <c r="AC54" s="58">
        <f t="shared" si="7"/>
        <v>0</v>
      </c>
      <c r="BL54" t="s">
        <v>750</v>
      </c>
    </row>
    <row r="55" spans="1:64" x14ac:dyDescent="0.2">
      <c r="A55" t="s">
        <v>795</v>
      </c>
      <c r="B55" t="s">
        <v>781</v>
      </c>
      <c r="C55" t="s">
        <v>702</v>
      </c>
      <c r="D55" s="55" t="s">
        <v>782</v>
      </c>
      <c r="E55" s="29" t="s">
        <v>729</v>
      </c>
      <c r="F55" s="125" t="s">
        <v>704</v>
      </c>
      <c r="G55" t="s">
        <v>369</v>
      </c>
      <c r="H55" t="s">
        <v>22</v>
      </c>
      <c r="I55" t="s">
        <v>44</v>
      </c>
      <c r="J55" t="s">
        <v>783</v>
      </c>
      <c r="L55" t="s">
        <v>796</v>
      </c>
      <c r="M55" s="3" t="s">
        <v>55</v>
      </c>
      <c r="P55" s="3" t="s">
        <v>548</v>
      </c>
      <c r="R55" s="29"/>
      <c r="S55" s="29"/>
      <c r="T55" s="29"/>
      <c r="U55" s="29"/>
      <c r="V55" s="58">
        <f t="shared" si="0"/>
        <v>0</v>
      </c>
      <c r="AA55" s="55">
        <v>1</v>
      </c>
      <c r="AC55" s="58">
        <f t="shared" si="7"/>
        <v>0</v>
      </c>
      <c r="BL55" t="s">
        <v>797</v>
      </c>
    </row>
    <row r="56" spans="1:64" x14ac:dyDescent="0.2">
      <c r="A56" t="s">
        <v>798</v>
      </c>
      <c r="B56" t="s">
        <v>781</v>
      </c>
      <c r="C56" t="s">
        <v>702</v>
      </c>
      <c r="D56" s="55" t="s">
        <v>782</v>
      </c>
      <c r="E56" s="29" t="s">
        <v>729</v>
      </c>
      <c r="F56" s="125" t="s">
        <v>704</v>
      </c>
      <c r="G56" t="s">
        <v>369</v>
      </c>
      <c r="H56" t="s">
        <v>22</v>
      </c>
      <c r="I56" t="s">
        <v>44</v>
      </c>
      <c r="J56" t="s">
        <v>783</v>
      </c>
      <c r="L56" t="s">
        <v>796</v>
      </c>
      <c r="M56" s="3" t="s">
        <v>158</v>
      </c>
      <c r="P56" s="3" t="s">
        <v>548</v>
      </c>
      <c r="R56" s="29"/>
      <c r="S56" s="29"/>
      <c r="T56" s="29"/>
      <c r="U56" s="29"/>
      <c r="V56" s="58">
        <f t="shared" si="0"/>
        <v>0</v>
      </c>
      <c r="AA56" s="55">
        <v>1</v>
      </c>
      <c r="AC56" s="58">
        <f t="shared" si="7"/>
        <v>0</v>
      </c>
      <c r="BL56" t="s">
        <v>797</v>
      </c>
    </row>
    <row r="57" spans="1:64" x14ac:dyDescent="0.2">
      <c r="A57" t="s">
        <v>799</v>
      </c>
      <c r="B57" t="s">
        <v>781</v>
      </c>
      <c r="D57" s="55" t="s">
        <v>782</v>
      </c>
      <c r="E57" s="29" t="s">
        <v>729</v>
      </c>
      <c r="F57" s="125" t="s">
        <v>704</v>
      </c>
      <c r="G57" t="s">
        <v>369</v>
      </c>
      <c r="H57" t="s">
        <v>22</v>
      </c>
      <c r="I57" t="s">
        <v>44</v>
      </c>
      <c r="J57" t="s">
        <v>783</v>
      </c>
      <c r="L57" t="s">
        <v>796</v>
      </c>
      <c r="M57" s="3" t="s">
        <v>160</v>
      </c>
      <c r="P57" s="3" t="s">
        <v>548</v>
      </c>
      <c r="V57" s="58">
        <f t="shared" si="0"/>
        <v>0</v>
      </c>
      <c r="AA57" s="55">
        <v>1</v>
      </c>
      <c r="AC57" s="58">
        <f t="shared" si="7"/>
        <v>0</v>
      </c>
      <c r="BL57" t="s">
        <v>797</v>
      </c>
    </row>
    <row r="58" spans="1:64" x14ac:dyDescent="0.2">
      <c r="A58" t="s">
        <v>800</v>
      </c>
      <c r="B58" t="s">
        <v>781</v>
      </c>
      <c r="C58" t="s">
        <v>702</v>
      </c>
      <c r="D58" s="55" t="s">
        <v>782</v>
      </c>
      <c r="E58" s="29" t="s">
        <v>729</v>
      </c>
      <c r="F58" s="125" t="s">
        <v>704</v>
      </c>
      <c r="G58" t="s">
        <v>369</v>
      </c>
      <c r="H58" t="s">
        <v>22</v>
      </c>
      <c r="I58" t="s">
        <v>44</v>
      </c>
      <c r="J58" t="s">
        <v>783</v>
      </c>
      <c r="L58" t="s">
        <v>796</v>
      </c>
      <c r="M58" s="3" t="s">
        <v>55</v>
      </c>
      <c r="P58" s="3" t="s">
        <v>548</v>
      </c>
      <c r="V58" s="58">
        <f t="shared" si="0"/>
        <v>0</v>
      </c>
      <c r="AA58" s="55">
        <v>1</v>
      </c>
      <c r="AC58" s="58">
        <f t="shared" si="7"/>
        <v>0</v>
      </c>
      <c r="BL58" t="s">
        <v>801</v>
      </c>
    </row>
    <row r="59" spans="1:64" x14ac:dyDescent="0.2">
      <c r="A59" t="s">
        <v>802</v>
      </c>
      <c r="B59" t="s">
        <v>781</v>
      </c>
      <c r="C59" t="s">
        <v>702</v>
      </c>
      <c r="D59" s="55" t="s">
        <v>782</v>
      </c>
      <c r="E59" s="29" t="s">
        <v>729</v>
      </c>
      <c r="F59" s="125" t="s">
        <v>704</v>
      </c>
      <c r="G59" t="s">
        <v>369</v>
      </c>
      <c r="H59" t="s">
        <v>22</v>
      </c>
      <c r="I59" t="s">
        <v>44</v>
      </c>
      <c r="J59" t="s">
        <v>783</v>
      </c>
      <c r="L59" t="s">
        <v>796</v>
      </c>
      <c r="M59" s="3" t="s">
        <v>158</v>
      </c>
      <c r="P59" s="3" t="s">
        <v>548</v>
      </c>
      <c r="V59" s="58">
        <f t="shared" si="0"/>
        <v>0</v>
      </c>
      <c r="AA59" s="55">
        <v>1</v>
      </c>
      <c r="AC59" s="58">
        <f t="shared" si="7"/>
        <v>0</v>
      </c>
      <c r="BL59" t="s">
        <v>801</v>
      </c>
    </row>
    <row r="60" spans="1:64" x14ac:dyDescent="0.2">
      <c r="A60" t="s">
        <v>803</v>
      </c>
      <c r="B60" t="s">
        <v>781</v>
      </c>
      <c r="D60" s="55" t="s">
        <v>782</v>
      </c>
      <c r="E60" s="29" t="s">
        <v>729</v>
      </c>
      <c r="F60" s="125" t="s">
        <v>704</v>
      </c>
      <c r="G60" t="s">
        <v>369</v>
      </c>
      <c r="H60" t="s">
        <v>22</v>
      </c>
      <c r="I60" t="s">
        <v>44</v>
      </c>
      <c r="J60" t="s">
        <v>783</v>
      </c>
      <c r="L60" t="s">
        <v>796</v>
      </c>
      <c r="M60" s="3" t="s">
        <v>160</v>
      </c>
      <c r="P60" s="3" t="s">
        <v>548</v>
      </c>
      <c r="V60" s="58">
        <f t="shared" si="0"/>
        <v>0</v>
      </c>
      <c r="AA60" s="55">
        <v>1</v>
      </c>
      <c r="AC60" s="58">
        <f t="shared" si="7"/>
        <v>0</v>
      </c>
      <c r="BL60" t="s">
        <v>801</v>
      </c>
    </row>
    <row r="61" spans="1:64" x14ac:dyDescent="0.2">
      <c r="A61" t="s">
        <v>804</v>
      </c>
      <c r="B61" t="s">
        <v>781</v>
      </c>
      <c r="C61" t="s">
        <v>702</v>
      </c>
      <c r="D61" s="55" t="s">
        <v>805</v>
      </c>
      <c r="E61" s="29" t="s">
        <v>729</v>
      </c>
      <c r="F61" s="125" t="s">
        <v>704</v>
      </c>
      <c r="G61" t="s">
        <v>369</v>
      </c>
      <c r="H61" t="s">
        <v>22</v>
      </c>
      <c r="I61" t="s">
        <v>764</v>
      </c>
      <c r="J61" t="s">
        <v>783</v>
      </c>
      <c r="L61" t="s">
        <v>806</v>
      </c>
      <c r="M61" s="3" t="s">
        <v>55</v>
      </c>
      <c r="P61" s="3" t="s">
        <v>546</v>
      </c>
      <c r="V61" s="58">
        <f t="shared" si="0"/>
        <v>0</v>
      </c>
      <c r="AA61" s="55">
        <v>1</v>
      </c>
      <c r="AC61" s="58">
        <f t="shared" si="7"/>
        <v>0</v>
      </c>
      <c r="BL61" t="s">
        <v>807</v>
      </c>
    </row>
    <row r="62" spans="1:64" x14ac:dyDescent="0.2">
      <c r="A62" t="s">
        <v>808</v>
      </c>
      <c r="B62" t="s">
        <v>781</v>
      </c>
      <c r="C62" t="s">
        <v>702</v>
      </c>
      <c r="D62" s="55" t="s">
        <v>805</v>
      </c>
      <c r="E62" s="29" t="s">
        <v>729</v>
      </c>
      <c r="F62" s="125" t="s">
        <v>704</v>
      </c>
      <c r="G62" t="s">
        <v>369</v>
      </c>
      <c r="H62" t="s">
        <v>22</v>
      </c>
      <c r="I62" t="s">
        <v>764</v>
      </c>
      <c r="J62" t="s">
        <v>783</v>
      </c>
      <c r="L62" t="s">
        <v>806</v>
      </c>
      <c r="M62" s="3" t="s">
        <v>158</v>
      </c>
      <c r="P62" s="3" t="s">
        <v>546</v>
      </c>
      <c r="V62" s="58">
        <f t="shared" si="0"/>
        <v>0</v>
      </c>
      <c r="AA62" s="55">
        <v>1</v>
      </c>
      <c r="AC62" s="58">
        <f t="shared" si="7"/>
        <v>0</v>
      </c>
      <c r="BL62" t="s">
        <v>807</v>
      </c>
    </row>
    <row r="63" spans="1:64" x14ac:dyDescent="0.2">
      <c r="A63" t="s">
        <v>809</v>
      </c>
      <c r="B63" t="s">
        <v>781</v>
      </c>
      <c r="C63" t="s">
        <v>702</v>
      </c>
      <c r="D63" s="55" t="s">
        <v>805</v>
      </c>
      <c r="E63" s="29" t="s">
        <v>729</v>
      </c>
      <c r="F63" s="125" t="s">
        <v>704</v>
      </c>
      <c r="G63" t="s">
        <v>369</v>
      </c>
      <c r="H63" t="s">
        <v>22</v>
      </c>
      <c r="I63" t="s">
        <v>764</v>
      </c>
      <c r="J63" t="s">
        <v>783</v>
      </c>
      <c r="L63" t="s">
        <v>806</v>
      </c>
      <c r="M63" s="3" t="s">
        <v>160</v>
      </c>
      <c r="P63" s="3" t="s">
        <v>546</v>
      </c>
      <c r="V63" s="58">
        <f t="shared" si="0"/>
        <v>0</v>
      </c>
      <c r="AA63" s="55">
        <v>1</v>
      </c>
      <c r="AC63" s="58">
        <f t="shared" si="7"/>
        <v>0</v>
      </c>
      <c r="BL63" t="s">
        <v>807</v>
      </c>
    </row>
    <row r="64" spans="1:64" x14ac:dyDescent="0.2">
      <c r="A64" t="s">
        <v>810</v>
      </c>
      <c r="B64" t="s">
        <v>781</v>
      </c>
      <c r="C64" t="s">
        <v>702</v>
      </c>
      <c r="D64" s="55" t="s">
        <v>805</v>
      </c>
      <c r="E64" s="29" t="s">
        <v>729</v>
      </c>
      <c r="F64" s="125" t="s">
        <v>704</v>
      </c>
      <c r="G64" t="s">
        <v>369</v>
      </c>
      <c r="H64" t="s">
        <v>22</v>
      </c>
      <c r="I64" t="s">
        <v>764</v>
      </c>
      <c r="J64" t="s">
        <v>783</v>
      </c>
      <c r="L64" t="s">
        <v>806</v>
      </c>
      <c r="M64" s="3" t="s">
        <v>55</v>
      </c>
      <c r="P64" s="3" t="s">
        <v>546</v>
      </c>
      <c r="V64" s="58">
        <f t="shared" si="0"/>
        <v>0</v>
      </c>
      <c r="W64" s="58"/>
      <c r="Z64" s="58"/>
      <c r="AA64" s="58">
        <v>1</v>
      </c>
      <c r="AB64" s="58"/>
      <c r="AC64" s="58">
        <f t="shared" si="7"/>
        <v>0</v>
      </c>
      <c r="BL64" t="s">
        <v>811</v>
      </c>
    </row>
    <row r="65" spans="1:64" x14ac:dyDescent="0.2">
      <c r="A65" t="s">
        <v>812</v>
      </c>
      <c r="B65" t="s">
        <v>781</v>
      </c>
      <c r="C65" t="s">
        <v>702</v>
      </c>
      <c r="D65" s="55" t="s">
        <v>805</v>
      </c>
      <c r="E65" s="29" t="s">
        <v>729</v>
      </c>
      <c r="F65" s="125" t="s">
        <v>704</v>
      </c>
      <c r="G65" t="s">
        <v>369</v>
      </c>
      <c r="H65" t="s">
        <v>22</v>
      </c>
      <c r="I65" t="s">
        <v>764</v>
      </c>
      <c r="J65" t="s">
        <v>783</v>
      </c>
      <c r="L65" t="s">
        <v>806</v>
      </c>
      <c r="M65" s="3" t="s">
        <v>158</v>
      </c>
      <c r="P65" s="3" t="s">
        <v>546</v>
      </c>
      <c r="V65" s="58">
        <f t="shared" si="0"/>
        <v>0</v>
      </c>
      <c r="W65" s="58"/>
      <c r="Z65" s="58"/>
      <c r="AA65" s="58">
        <v>1</v>
      </c>
      <c r="AB65" s="58"/>
      <c r="AC65" s="58">
        <f t="shared" si="7"/>
        <v>0</v>
      </c>
      <c r="BL65" t="s">
        <v>811</v>
      </c>
    </row>
    <row r="66" spans="1:64" x14ac:dyDescent="0.2">
      <c r="A66" t="s">
        <v>813</v>
      </c>
      <c r="B66" t="s">
        <v>781</v>
      </c>
      <c r="C66" t="s">
        <v>702</v>
      </c>
      <c r="D66" s="55" t="s">
        <v>805</v>
      </c>
      <c r="E66" s="29" t="s">
        <v>729</v>
      </c>
      <c r="F66" s="125" t="s">
        <v>704</v>
      </c>
      <c r="G66" t="s">
        <v>369</v>
      </c>
      <c r="H66" t="s">
        <v>22</v>
      </c>
      <c r="I66" t="s">
        <v>764</v>
      </c>
      <c r="J66" t="s">
        <v>783</v>
      </c>
      <c r="L66" t="s">
        <v>806</v>
      </c>
      <c r="M66" s="3" t="s">
        <v>160</v>
      </c>
      <c r="P66" s="3" t="s">
        <v>546</v>
      </c>
      <c r="V66" s="58">
        <f t="shared" si="0"/>
        <v>0</v>
      </c>
      <c r="W66" s="58"/>
      <c r="Z66" s="58"/>
      <c r="AA66" s="58">
        <v>1</v>
      </c>
      <c r="AB66" s="58"/>
      <c r="AC66" s="58">
        <f t="shared" si="7"/>
        <v>0</v>
      </c>
      <c r="BL66" t="s">
        <v>811</v>
      </c>
    </row>
    <row r="67" spans="1:64" x14ac:dyDescent="0.2">
      <c r="A67" t="s">
        <v>814</v>
      </c>
      <c r="B67" t="s">
        <v>781</v>
      </c>
      <c r="C67" t="s">
        <v>702</v>
      </c>
      <c r="D67" s="55" t="s">
        <v>805</v>
      </c>
      <c r="E67" s="29" t="s">
        <v>729</v>
      </c>
      <c r="F67" s="125" t="s">
        <v>704</v>
      </c>
      <c r="G67" t="s">
        <v>369</v>
      </c>
      <c r="H67" t="s">
        <v>22</v>
      </c>
      <c r="I67" t="s">
        <v>764</v>
      </c>
      <c r="J67" t="s">
        <v>783</v>
      </c>
      <c r="L67" t="s">
        <v>806</v>
      </c>
      <c r="M67" s="3" t="s">
        <v>55</v>
      </c>
      <c r="P67" s="3" t="s">
        <v>123</v>
      </c>
      <c r="V67" s="58">
        <f t="shared" ref="V67:V130" si="8">IF(ISNUMBER(FIND("VF",A67)),1,0)</f>
        <v>0</v>
      </c>
      <c r="W67" s="58"/>
      <c r="Z67" s="58"/>
      <c r="AA67" s="58">
        <v>1</v>
      </c>
      <c r="AB67" s="58"/>
      <c r="AC67" s="58">
        <f t="shared" ref="AC67:AC130" si="9">IF(OR(ISNUMBER(FIND("FADD",A67)),ISNUMBER(FIND("FSUB",A67))),1,0)</f>
        <v>0</v>
      </c>
      <c r="BL67" t="s">
        <v>815</v>
      </c>
    </row>
    <row r="68" spans="1:64" x14ac:dyDescent="0.2">
      <c r="A68" t="s">
        <v>816</v>
      </c>
      <c r="B68" t="s">
        <v>781</v>
      </c>
      <c r="C68" t="s">
        <v>702</v>
      </c>
      <c r="D68" s="55" t="s">
        <v>805</v>
      </c>
      <c r="E68" s="29" t="s">
        <v>729</v>
      </c>
      <c r="F68" s="125" t="s">
        <v>704</v>
      </c>
      <c r="G68" t="s">
        <v>369</v>
      </c>
      <c r="H68" t="s">
        <v>22</v>
      </c>
      <c r="I68" t="s">
        <v>764</v>
      </c>
      <c r="J68" t="s">
        <v>783</v>
      </c>
      <c r="L68" t="s">
        <v>806</v>
      </c>
      <c r="M68" s="3" t="s">
        <v>158</v>
      </c>
      <c r="P68" s="3" t="s">
        <v>123</v>
      </c>
      <c r="V68" s="58">
        <f t="shared" si="8"/>
        <v>0</v>
      </c>
      <c r="W68" s="58"/>
      <c r="Z68" s="58"/>
      <c r="AA68" s="58">
        <v>1</v>
      </c>
      <c r="AB68" s="58"/>
      <c r="AC68" s="58">
        <f t="shared" si="9"/>
        <v>0</v>
      </c>
      <c r="BL68" t="s">
        <v>815</v>
      </c>
    </row>
    <row r="69" spans="1:64" x14ac:dyDescent="0.2">
      <c r="A69" t="s">
        <v>817</v>
      </c>
      <c r="B69" t="s">
        <v>781</v>
      </c>
      <c r="C69" t="s">
        <v>702</v>
      </c>
      <c r="D69" s="55" t="s">
        <v>805</v>
      </c>
      <c r="E69" s="29" t="s">
        <v>729</v>
      </c>
      <c r="F69" s="125" t="s">
        <v>704</v>
      </c>
      <c r="G69" t="s">
        <v>369</v>
      </c>
      <c r="H69" t="s">
        <v>22</v>
      </c>
      <c r="I69" t="s">
        <v>764</v>
      </c>
      <c r="J69" t="s">
        <v>783</v>
      </c>
      <c r="L69" t="s">
        <v>806</v>
      </c>
      <c r="M69" s="3" t="s">
        <v>160</v>
      </c>
      <c r="P69" s="3" t="s">
        <v>123</v>
      </c>
      <c r="V69" s="58">
        <f t="shared" si="8"/>
        <v>0</v>
      </c>
      <c r="W69" s="58"/>
      <c r="Z69" s="58"/>
      <c r="AA69" s="58">
        <v>1</v>
      </c>
      <c r="AB69" s="58"/>
      <c r="AC69" s="58">
        <f t="shared" si="9"/>
        <v>0</v>
      </c>
      <c r="BL69" t="s">
        <v>815</v>
      </c>
    </row>
    <row r="70" spans="1:64" x14ac:dyDescent="0.2">
      <c r="A70" t="s">
        <v>818</v>
      </c>
      <c r="B70" t="s">
        <v>781</v>
      </c>
      <c r="C70" t="s">
        <v>702</v>
      </c>
      <c r="D70" s="55" t="s">
        <v>805</v>
      </c>
      <c r="E70" s="29" t="s">
        <v>729</v>
      </c>
      <c r="F70" s="125" t="s">
        <v>704</v>
      </c>
      <c r="G70" t="s">
        <v>369</v>
      </c>
      <c r="H70" t="s">
        <v>22</v>
      </c>
      <c r="I70" t="s">
        <v>764</v>
      </c>
      <c r="J70" t="s">
        <v>783</v>
      </c>
      <c r="L70" t="s">
        <v>806</v>
      </c>
      <c r="M70" s="3" t="s">
        <v>55</v>
      </c>
      <c r="P70" s="3" t="s">
        <v>123</v>
      </c>
      <c r="V70" s="58">
        <f t="shared" si="8"/>
        <v>0</v>
      </c>
      <c r="AA70" s="55">
        <v>1</v>
      </c>
      <c r="AC70" s="58">
        <f t="shared" si="9"/>
        <v>0</v>
      </c>
      <c r="BL70" t="s">
        <v>819</v>
      </c>
    </row>
    <row r="71" spans="1:64" x14ac:dyDescent="0.2">
      <c r="A71" t="s">
        <v>820</v>
      </c>
      <c r="B71" t="s">
        <v>781</v>
      </c>
      <c r="C71" t="s">
        <v>702</v>
      </c>
      <c r="D71" s="55" t="s">
        <v>805</v>
      </c>
      <c r="E71" s="29" t="s">
        <v>729</v>
      </c>
      <c r="F71" s="125" t="s">
        <v>704</v>
      </c>
      <c r="G71" t="s">
        <v>369</v>
      </c>
      <c r="H71" t="s">
        <v>22</v>
      </c>
      <c r="I71" t="s">
        <v>764</v>
      </c>
      <c r="J71" t="s">
        <v>783</v>
      </c>
      <c r="L71" t="s">
        <v>806</v>
      </c>
      <c r="M71" s="3" t="s">
        <v>158</v>
      </c>
      <c r="P71" s="3" t="s">
        <v>123</v>
      </c>
      <c r="V71" s="58">
        <f t="shared" si="8"/>
        <v>0</v>
      </c>
      <c r="AA71" s="55">
        <v>1</v>
      </c>
      <c r="AC71" s="58">
        <f t="shared" si="9"/>
        <v>0</v>
      </c>
      <c r="BL71" t="s">
        <v>819</v>
      </c>
    </row>
    <row r="72" spans="1:64" x14ac:dyDescent="0.2">
      <c r="A72" t="s">
        <v>821</v>
      </c>
      <c r="B72" t="s">
        <v>781</v>
      </c>
      <c r="C72" t="s">
        <v>702</v>
      </c>
      <c r="D72" s="55" t="s">
        <v>805</v>
      </c>
      <c r="E72" s="29" t="s">
        <v>729</v>
      </c>
      <c r="F72" s="125" t="s">
        <v>704</v>
      </c>
      <c r="G72" t="s">
        <v>369</v>
      </c>
      <c r="H72" t="s">
        <v>22</v>
      </c>
      <c r="I72" t="s">
        <v>764</v>
      </c>
      <c r="J72" t="s">
        <v>783</v>
      </c>
      <c r="L72" t="s">
        <v>806</v>
      </c>
      <c r="M72" s="3" t="s">
        <v>160</v>
      </c>
      <c r="P72" s="3" t="s">
        <v>123</v>
      </c>
      <c r="V72" s="58">
        <f t="shared" si="8"/>
        <v>0</v>
      </c>
      <c r="AA72" s="55">
        <v>1</v>
      </c>
      <c r="AC72" s="58">
        <f t="shared" si="9"/>
        <v>0</v>
      </c>
      <c r="BL72" t="s">
        <v>819</v>
      </c>
    </row>
    <row r="73" spans="1:64" x14ac:dyDescent="0.2">
      <c r="F73" s="55"/>
      <c r="V73" s="58">
        <f t="shared" si="8"/>
        <v>0</v>
      </c>
      <c r="AC73" s="58">
        <f t="shared" si="9"/>
        <v>0</v>
      </c>
    </row>
    <row r="74" spans="1:64" ht="19" x14ac:dyDescent="0.25">
      <c r="A74" t="s">
        <v>822</v>
      </c>
      <c r="F74" s="55"/>
      <c r="V74" s="58">
        <f t="shared" si="8"/>
        <v>0</v>
      </c>
      <c r="W74" s="59"/>
      <c r="X74" s="55">
        <f t="shared" ref="X74:X114" si="10">IF(ISNUMBER(FIND("VFW",A74)),1,0)</f>
        <v>0</v>
      </c>
      <c r="Y74" s="55">
        <f t="shared" ref="Y74:Y105" si="11">IF(ISNUMBER(FIND("VFN",A74)),1,0)</f>
        <v>0</v>
      </c>
      <c r="Z74" s="59"/>
      <c r="AA74" s="59"/>
      <c r="AB74" s="59"/>
      <c r="AC74" s="58">
        <f t="shared" si="9"/>
        <v>0</v>
      </c>
      <c r="AD74" s="55">
        <f t="shared" ref="AD74:AD104" si="12">IF(OR(ISNUMBER(FIND("VFMUL",A74)), ISNUMBER(FIND("VFWMUL",A74)),ISNUMBER(FIND("VFNMUL",A74))),1,0)</f>
        <v>0</v>
      </c>
      <c r="AE74" s="55">
        <f t="shared" ref="AE74:AE137" si="13">IF(OR(ISNUMBER(FIND("VFADD",A74)), ISNUMBER(FIND("VFWADD",A74)),ISNUMBER(FIND("VFNADD",A74)),ISNUMBER(FIND("VFSUB",A74)), ISNUMBER(FIND("VFWSUB",A74)),ISNUMBER(FIND("VFNSUB",A74)),ISNUMBER(FIND("VFNRSUB",A74)),ISNUMBER(FIND("VFWRSUB",A74)),ISNUMBER(FIND("VFRSUB",A74))),1,0)</f>
        <v>0</v>
      </c>
      <c r="AG74" s="55">
        <f t="shared" ref="AG74:AG137" si="14">IF(OR(ISNUMBER(FIND("VFSUB",A74)),ISNUMBER(FIND("VFNSUB",A74)),ISNUMBER(FIND("VFWSUB",A74)),ISNUMBER(FIND("VFNM",A74))),1,0)</f>
        <v>0</v>
      </c>
      <c r="AI74" s="55">
        <f t="shared" ref="AI74:AI137" si="15">IF(OR(ISNUMBER(FIND("VFRSUB",A74)),ISNUMBER(FIND("VFNRSUB",A74)),ISNUMBER(FIND("VFWRSUB",A74)),ISNUMBER(FIND("VFMSACC",A74)),ISNUMBER(FIND("VFMSUB",A74))),1,0)</f>
        <v>0</v>
      </c>
    </row>
    <row r="75" spans="1:64" s="1" customFormat="1" x14ac:dyDescent="0.2">
      <c r="A75" s="1" t="s">
        <v>0</v>
      </c>
      <c r="B75" s="1" t="s">
        <v>724</v>
      </c>
      <c r="D75" s="135"/>
      <c r="E75" s="1" t="s">
        <v>2</v>
      </c>
      <c r="F75" s="126" t="s">
        <v>3</v>
      </c>
      <c r="G75" s="1" t="s">
        <v>361</v>
      </c>
      <c r="H75" s="1" t="s">
        <v>362</v>
      </c>
      <c r="I75" s="1" t="s">
        <v>363</v>
      </c>
      <c r="J75" s="1" t="s">
        <v>364</v>
      </c>
      <c r="K75" s="1" t="s">
        <v>320</v>
      </c>
      <c r="L75" s="1" t="s">
        <v>725</v>
      </c>
      <c r="M75" s="1" t="s">
        <v>10</v>
      </c>
      <c r="N75" s="1" t="s">
        <v>653</v>
      </c>
      <c r="O75" s="1" t="s">
        <v>11</v>
      </c>
      <c r="P75" s="1" t="s">
        <v>16</v>
      </c>
      <c r="R75"/>
      <c r="S75"/>
      <c r="T75"/>
      <c r="U75"/>
      <c r="V75" s="58">
        <f t="shared" si="8"/>
        <v>0</v>
      </c>
      <c r="W75" s="55"/>
      <c r="X75" s="55">
        <f t="shared" si="10"/>
        <v>0</v>
      </c>
      <c r="Y75" s="55">
        <f t="shared" si="11"/>
        <v>0</v>
      </c>
      <c r="Z75" s="55"/>
      <c r="AA75" s="55"/>
      <c r="AB75" s="55"/>
      <c r="AC75" s="58">
        <f t="shared" si="9"/>
        <v>0</v>
      </c>
      <c r="AD75" s="55">
        <f t="shared" si="12"/>
        <v>0</v>
      </c>
      <c r="AE75" s="55">
        <f t="shared" si="13"/>
        <v>0</v>
      </c>
      <c r="AF75" s="55"/>
      <c r="AG75" s="55">
        <f t="shared" si="14"/>
        <v>0</v>
      </c>
      <c r="AH75" s="55"/>
      <c r="AI75" s="55">
        <f t="shared" si="15"/>
        <v>0</v>
      </c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1" t="s">
        <v>12</v>
      </c>
    </row>
    <row r="76" spans="1:64" s="29" customFormat="1" x14ac:dyDescent="0.2">
      <c r="A76" s="33" t="s">
        <v>823</v>
      </c>
      <c r="B76" s="29" t="s">
        <v>824</v>
      </c>
      <c r="D76" s="58"/>
      <c r="E76" s="33" t="s">
        <v>454</v>
      </c>
      <c r="F76" s="58" t="s">
        <v>704</v>
      </c>
      <c r="G76" s="29" t="s">
        <v>730</v>
      </c>
      <c r="H76" s="29" t="s">
        <v>22</v>
      </c>
      <c r="I76" s="29" t="s">
        <v>764</v>
      </c>
      <c r="J76" s="29" t="s">
        <v>730</v>
      </c>
      <c r="L76" s="29" t="s">
        <v>825</v>
      </c>
      <c r="O76" s="38" t="s">
        <v>50</v>
      </c>
      <c r="P76" s="29" t="s">
        <v>826</v>
      </c>
      <c r="R76"/>
      <c r="S76"/>
      <c r="T76"/>
      <c r="U76"/>
      <c r="V76" s="58">
        <f t="shared" si="8"/>
        <v>0</v>
      </c>
      <c r="W76" s="58"/>
      <c r="X76" s="55">
        <f t="shared" si="10"/>
        <v>0</v>
      </c>
      <c r="Y76" s="55">
        <f t="shared" si="11"/>
        <v>0</v>
      </c>
      <c r="Z76" s="58"/>
      <c r="AA76" s="58"/>
      <c r="AB76" s="58"/>
      <c r="AC76" s="58">
        <f t="shared" si="9"/>
        <v>0</v>
      </c>
      <c r="AD76" s="55">
        <f t="shared" si="12"/>
        <v>0</v>
      </c>
      <c r="AE76" s="55">
        <f t="shared" si="13"/>
        <v>0</v>
      </c>
      <c r="AF76" s="55"/>
      <c r="AG76" s="55">
        <f t="shared" si="14"/>
        <v>0</v>
      </c>
      <c r="AH76" s="55"/>
      <c r="AI76" s="55">
        <f t="shared" si="15"/>
        <v>0</v>
      </c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29" t="s">
        <v>827</v>
      </c>
    </row>
    <row r="77" spans="1:64" s="29" customFormat="1" x14ac:dyDescent="0.2">
      <c r="A77" s="33" t="s">
        <v>823</v>
      </c>
      <c r="B77" s="29" t="s">
        <v>824</v>
      </c>
      <c r="D77" s="58"/>
      <c r="E77" s="33" t="s">
        <v>454</v>
      </c>
      <c r="F77" s="58" t="s">
        <v>704</v>
      </c>
      <c r="G77" s="29" t="s">
        <v>828</v>
      </c>
      <c r="H77" s="29" t="s">
        <v>22</v>
      </c>
      <c r="I77" s="29" t="s">
        <v>764</v>
      </c>
      <c r="J77" s="29" t="s">
        <v>783</v>
      </c>
      <c r="L77" s="29" t="s">
        <v>829</v>
      </c>
      <c r="O77" s="38" t="s">
        <v>50</v>
      </c>
      <c r="P77" s="29" t="s">
        <v>830</v>
      </c>
      <c r="R77"/>
      <c r="S77"/>
      <c r="T77"/>
      <c r="U77"/>
      <c r="V77" s="58">
        <f t="shared" si="8"/>
        <v>0</v>
      </c>
      <c r="W77" s="55"/>
      <c r="X77" s="55">
        <f t="shared" si="10"/>
        <v>0</v>
      </c>
      <c r="Y77" s="55">
        <f t="shared" si="11"/>
        <v>0</v>
      </c>
      <c r="Z77" s="55"/>
      <c r="AA77" s="55"/>
      <c r="AB77" s="55"/>
      <c r="AC77" s="58">
        <f t="shared" si="9"/>
        <v>0</v>
      </c>
      <c r="AD77" s="55">
        <f t="shared" si="12"/>
        <v>0</v>
      </c>
      <c r="AE77" s="55">
        <f t="shared" si="13"/>
        <v>0</v>
      </c>
      <c r="AF77" s="55"/>
      <c r="AG77" s="55">
        <f t="shared" si="14"/>
        <v>0</v>
      </c>
      <c r="AH77" s="55"/>
      <c r="AI77" s="55">
        <f t="shared" si="15"/>
        <v>0</v>
      </c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29" t="s">
        <v>831</v>
      </c>
    </row>
    <row r="78" spans="1:64" s="29" customFormat="1" x14ac:dyDescent="0.2">
      <c r="A78" s="33" t="s">
        <v>832</v>
      </c>
      <c r="B78" s="29" t="s">
        <v>824</v>
      </c>
      <c r="D78" s="58"/>
      <c r="E78" s="33" t="s">
        <v>454</v>
      </c>
      <c r="F78" s="58" t="s">
        <v>704</v>
      </c>
      <c r="G78" s="29" t="s">
        <v>730</v>
      </c>
      <c r="H78" s="29" t="s">
        <v>22</v>
      </c>
      <c r="I78" s="29" t="s">
        <v>764</v>
      </c>
      <c r="J78" s="29" t="s">
        <v>730</v>
      </c>
      <c r="L78" s="29" t="s">
        <v>825</v>
      </c>
      <c r="O78" s="38" t="s">
        <v>49</v>
      </c>
      <c r="P78" s="29" t="s">
        <v>826</v>
      </c>
      <c r="R78"/>
      <c r="S78"/>
      <c r="T78"/>
      <c r="U78"/>
      <c r="V78" s="58">
        <f t="shared" si="8"/>
        <v>0</v>
      </c>
      <c r="W78" s="58"/>
      <c r="X78" s="55">
        <f t="shared" si="10"/>
        <v>0</v>
      </c>
      <c r="Y78" s="55">
        <f t="shared" si="11"/>
        <v>0</v>
      </c>
      <c r="Z78" s="58"/>
      <c r="AA78" s="58"/>
      <c r="AB78" s="58"/>
      <c r="AC78" s="58">
        <f t="shared" si="9"/>
        <v>0</v>
      </c>
      <c r="AD78" s="55">
        <f t="shared" si="12"/>
        <v>0</v>
      </c>
      <c r="AE78" s="55">
        <f t="shared" si="13"/>
        <v>0</v>
      </c>
      <c r="AF78" s="55"/>
      <c r="AG78" s="55">
        <f t="shared" si="14"/>
        <v>0</v>
      </c>
      <c r="AH78" s="55"/>
      <c r="AI78" s="55">
        <f t="shared" si="15"/>
        <v>0</v>
      </c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29" t="s">
        <v>827</v>
      </c>
    </row>
    <row r="79" spans="1:64" s="29" customFormat="1" x14ac:dyDescent="0.2">
      <c r="A79" s="33" t="s">
        <v>832</v>
      </c>
      <c r="B79" s="29" t="s">
        <v>824</v>
      </c>
      <c r="D79" s="58"/>
      <c r="E79" s="33" t="s">
        <v>454</v>
      </c>
      <c r="F79" s="58" t="s">
        <v>704</v>
      </c>
      <c r="G79" s="29" t="s">
        <v>828</v>
      </c>
      <c r="H79" s="29" t="s">
        <v>22</v>
      </c>
      <c r="I79" s="29" t="s">
        <v>764</v>
      </c>
      <c r="J79" s="29" t="s">
        <v>783</v>
      </c>
      <c r="L79" s="29" t="s">
        <v>829</v>
      </c>
      <c r="O79" s="38" t="s">
        <v>49</v>
      </c>
      <c r="P79" s="29" t="s">
        <v>830</v>
      </c>
      <c r="R79"/>
      <c r="S79"/>
      <c r="T79"/>
      <c r="U79"/>
      <c r="V79" s="58">
        <f t="shared" si="8"/>
        <v>0</v>
      </c>
      <c r="W79" s="55"/>
      <c r="X79" s="55">
        <f t="shared" si="10"/>
        <v>0</v>
      </c>
      <c r="Y79" s="55">
        <f t="shared" si="11"/>
        <v>0</v>
      </c>
      <c r="Z79" s="55"/>
      <c r="AA79" s="55"/>
      <c r="AB79" s="55"/>
      <c r="AC79" s="58">
        <f t="shared" si="9"/>
        <v>0</v>
      </c>
      <c r="AD79" s="55">
        <f t="shared" si="12"/>
        <v>0</v>
      </c>
      <c r="AE79" s="55">
        <f t="shared" si="13"/>
        <v>0</v>
      </c>
      <c r="AF79" s="55"/>
      <c r="AG79" s="55">
        <f t="shared" si="14"/>
        <v>0</v>
      </c>
      <c r="AH79" s="55"/>
      <c r="AI79" s="55">
        <f t="shared" si="15"/>
        <v>0</v>
      </c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29" t="s">
        <v>831</v>
      </c>
    </row>
    <row r="80" spans="1:64" s="29" customFormat="1" x14ac:dyDescent="0.2">
      <c r="A80" s="33" t="s">
        <v>833</v>
      </c>
      <c r="B80" s="29" t="s">
        <v>824</v>
      </c>
      <c r="D80" s="58"/>
      <c r="E80" s="33" t="s">
        <v>454</v>
      </c>
      <c r="F80" s="58" t="s">
        <v>704</v>
      </c>
      <c r="G80" s="29" t="s">
        <v>730</v>
      </c>
      <c r="H80" s="29" t="s">
        <v>22</v>
      </c>
      <c r="I80" s="29" t="s">
        <v>764</v>
      </c>
      <c r="J80" s="29" t="s">
        <v>730</v>
      </c>
      <c r="L80" s="29" t="s">
        <v>825</v>
      </c>
      <c r="O80" s="38" t="s">
        <v>102</v>
      </c>
      <c r="P80" s="29" t="s">
        <v>826</v>
      </c>
      <c r="R80"/>
      <c r="S80"/>
      <c r="T80"/>
      <c r="U80"/>
      <c r="V80" s="58">
        <f t="shared" si="8"/>
        <v>0</v>
      </c>
      <c r="W80" s="58"/>
      <c r="X80" s="55">
        <f t="shared" si="10"/>
        <v>0</v>
      </c>
      <c r="Y80" s="55">
        <f t="shared" si="11"/>
        <v>0</v>
      </c>
      <c r="Z80" s="55"/>
      <c r="AA80" s="58"/>
      <c r="AB80" s="58"/>
      <c r="AC80" s="58">
        <f t="shared" si="9"/>
        <v>0</v>
      </c>
      <c r="AD80" s="55">
        <f t="shared" si="12"/>
        <v>0</v>
      </c>
      <c r="AE80" s="55">
        <f t="shared" si="13"/>
        <v>0</v>
      </c>
      <c r="AF80" s="55"/>
      <c r="AG80" s="55">
        <f t="shared" si="14"/>
        <v>0</v>
      </c>
      <c r="AH80" s="55"/>
      <c r="AI80" s="55">
        <f t="shared" si="15"/>
        <v>0</v>
      </c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29" t="s">
        <v>827</v>
      </c>
    </row>
    <row r="81" spans="1:64" s="29" customFormat="1" x14ac:dyDescent="0.2">
      <c r="A81" s="33" t="s">
        <v>833</v>
      </c>
      <c r="B81" s="29" t="s">
        <v>824</v>
      </c>
      <c r="D81" s="58"/>
      <c r="E81" s="33" t="s">
        <v>454</v>
      </c>
      <c r="F81" s="58" t="s">
        <v>704</v>
      </c>
      <c r="G81" s="29" t="s">
        <v>828</v>
      </c>
      <c r="H81" s="29" t="s">
        <v>22</v>
      </c>
      <c r="I81" s="29" t="s">
        <v>764</v>
      </c>
      <c r="J81" s="29" t="s">
        <v>783</v>
      </c>
      <c r="L81" s="29" t="s">
        <v>829</v>
      </c>
      <c r="O81" s="38" t="s">
        <v>102</v>
      </c>
      <c r="P81" s="29" t="s">
        <v>830</v>
      </c>
      <c r="R81"/>
      <c r="S81"/>
      <c r="T81"/>
      <c r="U81"/>
      <c r="V81" s="58">
        <f t="shared" si="8"/>
        <v>0</v>
      </c>
      <c r="W81" s="55"/>
      <c r="X81" s="55">
        <f t="shared" si="10"/>
        <v>0</v>
      </c>
      <c r="Y81" s="55">
        <f t="shared" si="11"/>
        <v>0</v>
      </c>
      <c r="Z81" s="55"/>
      <c r="AA81" s="55"/>
      <c r="AB81" s="55"/>
      <c r="AC81" s="58">
        <f t="shared" si="9"/>
        <v>0</v>
      </c>
      <c r="AD81" s="55">
        <f t="shared" si="12"/>
        <v>0</v>
      </c>
      <c r="AE81" s="55">
        <f t="shared" si="13"/>
        <v>0</v>
      </c>
      <c r="AF81" s="55"/>
      <c r="AG81" s="55">
        <f t="shared" si="14"/>
        <v>0</v>
      </c>
      <c r="AH81" s="55"/>
      <c r="AI81" s="55">
        <f t="shared" si="15"/>
        <v>0</v>
      </c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29" t="s">
        <v>831</v>
      </c>
    </row>
    <row r="82" spans="1:64" s="29" customFormat="1" x14ac:dyDescent="0.2">
      <c r="A82" s="33" t="s">
        <v>834</v>
      </c>
      <c r="B82" s="29" t="s">
        <v>824</v>
      </c>
      <c r="D82" s="58"/>
      <c r="E82" s="33" t="s">
        <v>454</v>
      </c>
      <c r="F82" s="58" t="s">
        <v>704</v>
      </c>
      <c r="G82" s="29" t="s">
        <v>730</v>
      </c>
      <c r="H82" s="29" t="s">
        <v>22</v>
      </c>
      <c r="I82" s="29" t="s">
        <v>764</v>
      </c>
      <c r="J82" s="29" t="s">
        <v>730</v>
      </c>
      <c r="L82" s="29" t="s">
        <v>825</v>
      </c>
      <c r="O82" s="38" t="s">
        <v>242</v>
      </c>
      <c r="P82" s="29" t="s">
        <v>826</v>
      </c>
      <c r="R82"/>
      <c r="S82"/>
      <c r="T82"/>
      <c r="U82"/>
      <c r="V82" s="58">
        <f t="shared" si="8"/>
        <v>0</v>
      </c>
      <c r="W82" s="58"/>
      <c r="X82" s="55">
        <f t="shared" si="10"/>
        <v>0</v>
      </c>
      <c r="Y82" s="55">
        <f t="shared" si="11"/>
        <v>0</v>
      </c>
      <c r="Z82" s="55"/>
      <c r="AA82" s="58"/>
      <c r="AB82" s="58"/>
      <c r="AC82" s="58">
        <f t="shared" si="9"/>
        <v>0</v>
      </c>
      <c r="AD82" s="55">
        <f t="shared" si="12"/>
        <v>0</v>
      </c>
      <c r="AE82" s="55">
        <f t="shared" si="13"/>
        <v>0</v>
      </c>
      <c r="AF82" s="55"/>
      <c r="AG82" s="55">
        <f t="shared" si="14"/>
        <v>0</v>
      </c>
      <c r="AH82" s="55"/>
      <c r="AI82" s="55">
        <f t="shared" si="15"/>
        <v>0</v>
      </c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29" t="s">
        <v>827</v>
      </c>
    </row>
    <row r="83" spans="1:64" s="29" customFormat="1" x14ac:dyDescent="0.2">
      <c r="A83" s="33" t="s">
        <v>834</v>
      </c>
      <c r="B83" s="29" t="s">
        <v>824</v>
      </c>
      <c r="D83" s="58"/>
      <c r="E83" s="33" t="s">
        <v>454</v>
      </c>
      <c r="F83" s="58" t="s">
        <v>704</v>
      </c>
      <c r="G83" s="29" t="s">
        <v>828</v>
      </c>
      <c r="H83" s="29" t="s">
        <v>22</v>
      </c>
      <c r="I83" s="29" t="s">
        <v>764</v>
      </c>
      <c r="J83" s="29" t="s">
        <v>783</v>
      </c>
      <c r="L83" s="29" t="s">
        <v>829</v>
      </c>
      <c r="O83" s="38" t="s">
        <v>242</v>
      </c>
      <c r="P83" s="29" t="s">
        <v>830</v>
      </c>
      <c r="R83"/>
      <c r="S83"/>
      <c r="T83"/>
      <c r="U83"/>
      <c r="V83" s="58">
        <f t="shared" si="8"/>
        <v>0</v>
      </c>
      <c r="W83" s="58"/>
      <c r="X83" s="55">
        <f t="shared" si="10"/>
        <v>0</v>
      </c>
      <c r="Y83" s="55">
        <f t="shared" si="11"/>
        <v>0</v>
      </c>
      <c r="Z83" s="55"/>
      <c r="AA83" s="58"/>
      <c r="AB83" s="58"/>
      <c r="AC83" s="58">
        <f t="shared" si="9"/>
        <v>0</v>
      </c>
      <c r="AD83" s="55">
        <f t="shared" si="12"/>
        <v>0</v>
      </c>
      <c r="AE83" s="55">
        <f t="shared" si="13"/>
        <v>0</v>
      </c>
      <c r="AF83" s="55"/>
      <c r="AG83" s="55">
        <f t="shared" si="14"/>
        <v>0</v>
      </c>
      <c r="AH83" s="55"/>
      <c r="AI83" s="55">
        <f t="shared" si="15"/>
        <v>0</v>
      </c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29" t="s">
        <v>831</v>
      </c>
    </row>
    <row r="84" spans="1:64" s="29" customFormat="1" x14ac:dyDescent="0.2">
      <c r="A84" s="33" t="s">
        <v>835</v>
      </c>
      <c r="B84" s="29" t="s">
        <v>824</v>
      </c>
      <c r="D84" s="58"/>
      <c r="E84" s="33" t="s">
        <v>454</v>
      </c>
      <c r="F84" s="58" t="s">
        <v>704</v>
      </c>
      <c r="G84" s="29" t="s">
        <v>730</v>
      </c>
      <c r="H84" s="29" t="s">
        <v>22</v>
      </c>
      <c r="I84" s="29" t="s">
        <v>764</v>
      </c>
      <c r="J84" s="29" t="s">
        <v>730</v>
      </c>
      <c r="L84" s="29" t="s">
        <v>825</v>
      </c>
      <c r="O84" s="38" t="s">
        <v>228</v>
      </c>
      <c r="P84" s="29" t="s">
        <v>826</v>
      </c>
      <c r="R84"/>
      <c r="S84"/>
      <c r="T84"/>
      <c r="U84"/>
      <c r="V84" s="58">
        <f t="shared" si="8"/>
        <v>0</v>
      </c>
      <c r="W84" s="58"/>
      <c r="X84" s="55">
        <f t="shared" si="10"/>
        <v>0</v>
      </c>
      <c r="Y84" s="55">
        <f t="shared" si="11"/>
        <v>0</v>
      </c>
      <c r="Z84" s="55"/>
      <c r="AA84" s="58"/>
      <c r="AB84" s="58"/>
      <c r="AC84" s="58">
        <f t="shared" si="9"/>
        <v>0</v>
      </c>
      <c r="AD84" s="55">
        <f t="shared" si="12"/>
        <v>0</v>
      </c>
      <c r="AE84" s="55">
        <f t="shared" si="13"/>
        <v>0</v>
      </c>
      <c r="AF84" s="55"/>
      <c r="AG84" s="55">
        <f t="shared" si="14"/>
        <v>0</v>
      </c>
      <c r="AH84" s="55"/>
      <c r="AI84" s="55">
        <f t="shared" si="15"/>
        <v>0</v>
      </c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29" t="s">
        <v>827</v>
      </c>
    </row>
    <row r="85" spans="1:64" s="29" customFormat="1" x14ac:dyDescent="0.2">
      <c r="A85" s="33" t="s">
        <v>835</v>
      </c>
      <c r="B85" s="29" t="s">
        <v>824</v>
      </c>
      <c r="D85" s="58"/>
      <c r="E85" s="33" t="s">
        <v>454</v>
      </c>
      <c r="F85" s="58" t="s">
        <v>704</v>
      </c>
      <c r="G85" s="29" t="s">
        <v>828</v>
      </c>
      <c r="H85" s="29" t="s">
        <v>22</v>
      </c>
      <c r="I85" s="29" t="s">
        <v>764</v>
      </c>
      <c r="J85" s="29" t="s">
        <v>783</v>
      </c>
      <c r="L85" s="29" t="s">
        <v>829</v>
      </c>
      <c r="O85" s="38" t="s">
        <v>228</v>
      </c>
      <c r="P85" s="29" t="s">
        <v>830</v>
      </c>
      <c r="R85"/>
      <c r="S85"/>
      <c r="T85"/>
      <c r="U85"/>
      <c r="V85" s="58">
        <f t="shared" si="8"/>
        <v>0</v>
      </c>
      <c r="W85" s="55"/>
      <c r="X85" s="55">
        <f t="shared" si="10"/>
        <v>0</v>
      </c>
      <c r="Y85" s="55">
        <f t="shared" si="11"/>
        <v>0</v>
      </c>
      <c r="Z85" s="55"/>
      <c r="AA85" s="55"/>
      <c r="AB85" s="55"/>
      <c r="AC85" s="58">
        <f t="shared" si="9"/>
        <v>0</v>
      </c>
      <c r="AD85" s="55">
        <f t="shared" si="12"/>
        <v>0</v>
      </c>
      <c r="AE85" s="55">
        <f t="shared" si="13"/>
        <v>0</v>
      </c>
      <c r="AF85" s="55"/>
      <c r="AG85" s="55">
        <f t="shared" si="14"/>
        <v>0</v>
      </c>
      <c r="AH85" s="55"/>
      <c r="AI85" s="55">
        <f t="shared" si="15"/>
        <v>0</v>
      </c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29" t="s">
        <v>831</v>
      </c>
    </row>
    <row r="86" spans="1:64" s="29" customFormat="1" x14ac:dyDescent="0.2">
      <c r="A86" s="33" t="s">
        <v>836</v>
      </c>
      <c r="B86" s="29" t="s">
        <v>824</v>
      </c>
      <c r="D86" s="58"/>
      <c r="E86" s="33" t="s">
        <v>454</v>
      </c>
      <c r="F86" s="58" t="s">
        <v>704</v>
      </c>
      <c r="G86" s="29" t="s">
        <v>730</v>
      </c>
      <c r="H86" s="29" t="s">
        <v>22</v>
      </c>
      <c r="I86" s="29" t="s">
        <v>764</v>
      </c>
      <c r="J86" s="29" t="s">
        <v>730</v>
      </c>
      <c r="L86" s="29" t="s">
        <v>825</v>
      </c>
      <c r="O86" s="38" t="s">
        <v>254</v>
      </c>
      <c r="P86" s="29" t="s">
        <v>826</v>
      </c>
      <c r="R86"/>
      <c r="S86"/>
      <c r="T86"/>
      <c r="U86"/>
      <c r="V86" s="58">
        <f t="shared" si="8"/>
        <v>0</v>
      </c>
      <c r="W86" s="55"/>
      <c r="X86" s="55">
        <f t="shared" si="10"/>
        <v>0</v>
      </c>
      <c r="Y86" s="55">
        <f t="shared" si="11"/>
        <v>0</v>
      </c>
      <c r="Z86" s="55"/>
      <c r="AA86" s="55"/>
      <c r="AB86" s="55"/>
      <c r="AC86" s="58">
        <f t="shared" si="9"/>
        <v>0</v>
      </c>
      <c r="AD86" s="55">
        <f t="shared" si="12"/>
        <v>0</v>
      </c>
      <c r="AE86" s="55">
        <f t="shared" si="13"/>
        <v>0</v>
      </c>
      <c r="AF86" s="55"/>
      <c r="AG86" s="55">
        <f t="shared" si="14"/>
        <v>0</v>
      </c>
      <c r="AH86" s="55"/>
      <c r="AI86" s="55">
        <f t="shared" si="15"/>
        <v>0</v>
      </c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29" t="s">
        <v>827</v>
      </c>
    </row>
    <row r="87" spans="1:64" s="29" customFormat="1" x14ac:dyDescent="0.2">
      <c r="A87" s="33" t="s">
        <v>836</v>
      </c>
      <c r="B87" s="29" t="s">
        <v>824</v>
      </c>
      <c r="D87" s="58"/>
      <c r="E87" s="33" t="s">
        <v>454</v>
      </c>
      <c r="F87" s="58" t="s">
        <v>704</v>
      </c>
      <c r="G87" s="29" t="s">
        <v>828</v>
      </c>
      <c r="H87" s="29" t="s">
        <v>22</v>
      </c>
      <c r="I87" s="29" t="s">
        <v>764</v>
      </c>
      <c r="J87" s="29" t="s">
        <v>783</v>
      </c>
      <c r="L87" s="29" t="s">
        <v>829</v>
      </c>
      <c r="O87" s="38" t="s">
        <v>254</v>
      </c>
      <c r="P87" s="29" t="s">
        <v>830</v>
      </c>
      <c r="R87"/>
      <c r="S87"/>
      <c r="T87"/>
      <c r="U87"/>
      <c r="V87" s="58">
        <f t="shared" si="8"/>
        <v>0</v>
      </c>
      <c r="W87" s="58"/>
      <c r="X87" s="55">
        <f t="shared" si="10"/>
        <v>0</v>
      </c>
      <c r="Y87" s="55">
        <f t="shared" si="11"/>
        <v>0</v>
      </c>
      <c r="Z87" s="55"/>
      <c r="AA87" s="58"/>
      <c r="AB87" s="58"/>
      <c r="AC87" s="58">
        <f t="shared" si="9"/>
        <v>0</v>
      </c>
      <c r="AD87" s="55">
        <f t="shared" si="12"/>
        <v>0</v>
      </c>
      <c r="AE87" s="55">
        <f t="shared" si="13"/>
        <v>0</v>
      </c>
      <c r="AF87" s="55"/>
      <c r="AG87" s="55">
        <f t="shared" si="14"/>
        <v>0</v>
      </c>
      <c r="AH87" s="55"/>
      <c r="AI87" s="55">
        <f t="shared" si="15"/>
        <v>0</v>
      </c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29" t="s">
        <v>831</v>
      </c>
    </row>
    <row r="88" spans="1:64" s="29" customFormat="1" x14ac:dyDescent="0.2">
      <c r="A88" s="33" t="s">
        <v>837</v>
      </c>
      <c r="B88" s="29" t="s">
        <v>824</v>
      </c>
      <c r="D88" s="58"/>
      <c r="E88" s="33" t="s">
        <v>454</v>
      </c>
      <c r="F88" s="58" t="s">
        <v>704</v>
      </c>
      <c r="G88" s="29" t="s">
        <v>730</v>
      </c>
      <c r="H88" s="29" t="s">
        <v>22</v>
      </c>
      <c r="I88" s="29" t="s">
        <v>764</v>
      </c>
      <c r="J88" s="29" t="s">
        <v>730</v>
      </c>
      <c r="L88" s="29" t="s">
        <v>825</v>
      </c>
      <c r="O88" s="38" t="s">
        <v>272</v>
      </c>
      <c r="P88" s="29" t="s">
        <v>826</v>
      </c>
      <c r="R88"/>
      <c r="S88"/>
      <c r="T88"/>
      <c r="U88"/>
      <c r="V88" s="58">
        <f t="shared" si="8"/>
        <v>0</v>
      </c>
      <c r="W88" s="58"/>
      <c r="X88" s="55">
        <f t="shared" si="10"/>
        <v>0</v>
      </c>
      <c r="Y88" s="55">
        <f t="shared" si="11"/>
        <v>0</v>
      </c>
      <c r="Z88" s="55"/>
      <c r="AA88" s="58"/>
      <c r="AB88" s="58"/>
      <c r="AC88" s="58">
        <f t="shared" si="9"/>
        <v>0</v>
      </c>
      <c r="AD88" s="55">
        <f t="shared" si="12"/>
        <v>0</v>
      </c>
      <c r="AE88" s="55">
        <f t="shared" si="13"/>
        <v>0</v>
      </c>
      <c r="AF88" s="55"/>
      <c r="AG88" s="55">
        <f t="shared" si="14"/>
        <v>0</v>
      </c>
      <c r="AH88" s="55"/>
      <c r="AI88" s="55">
        <f t="shared" si="15"/>
        <v>0</v>
      </c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29" t="s">
        <v>827</v>
      </c>
    </row>
    <row r="89" spans="1:64" s="29" customFormat="1" x14ac:dyDescent="0.2">
      <c r="A89" s="33" t="s">
        <v>837</v>
      </c>
      <c r="B89" s="29" t="s">
        <v>824</v>
      </c>
      <c r="D89" s="58"/>
      <c r="E89" s="33" t="s">
        <v>454</v>
      </c>
      <c r="F89" s="58" t="s">
        <v>704</v>
      </c>
      <c r="G89" s="29" t="s">
        <v>828</v>
      </c>
      <c r="H89" s="29" t="s">
        <v>22</v>
      </c>
      <c r="I89" s="29" t="s">
        <v>764</v>
      </c>
      <c r="J89" s="29" t="s">
        <v>783</v>
      </c>
      <c r="L89" s="29" t="s">
        <v>829</v>
      </c>
      <c r="O89" s="38" t="s">
        <v>272</v>
      </c>
      <c r="P89" s="29" t="s">
        <v>830</v>
      </c>
      <c r="R89"/>
      <c r="S89"/>
      <c r="T89"/>
      <c r="U89"/>
      <c r="V89" s="58">
        <f t="shared" si="8"/>
        <v>0</v>
      </c>
      <c r="W89" s="58"/>
      <c r="X89" s="55">
        <f t="shared" si="10"/>
        <v>0</v>
      </c>
      <c r="Y89" s="55">
        <f t="shared" si="11"/>
        <v>0</v>
      </c>
      <c r="Z89" s="55"/>
      <c r="AA89" s="58"/>
      <c r="AB89" s="58"/>
      <c r="AC89" s="58">
        <f t="shared" si="9"/>
        <v>0</v>
      </c>
      <c r="AD89" s="55">
        <f t="shared" si="12"/>
        <v>0</v>
      </c>
      <c r="AE89" s="55">
        <f t="shared" si="13"/>
        <v>0</v>
      </c>
      <c r="AF89" s="55"/>
      <c r="AG89" s="55">
        <f t="shared" si="14"/>
        <v>0</v>
      </c>
      <c r="AH89" s="55"/>
      <c r="AI89" s="55">
        <f t="shared" si="15"/>
        <v>0</v>
      </c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29" t="s">
        <v>831</v>
      </c>
    </row>
    <row r="90" spans="1:64" s="29" customFormat="1" x14ac:dyDescent="0.2">
      <c r="A90" s="33" t="s">
        <v>838</v>
      </c>
      <c r="B90" s="29" t="s">
        <v>824</v>
      </c>
      <c r="D90" s="58"/>
      <c r="E90" s="33" t="s">
        <v>454</v>
      </c>
      <c r="F90" s="58" t="s">
        <v>704</v>
      </c>
      <c r="G90" s="29" t="s">
        <v>730</v>
      </c>
      <c r="H90" s="29" t="s">
        <v>22</v>
      </c>
      <c r="I90" s="29" t="s">
        <v>764</v>
      </c>
      <c r="J90" s="29" t="s">
        <v>730</v>
      </c>
      <c r="L90" s="29" t="s">
        <v>825</v>
      </c>
      <c r="O90" s="38" t="s">
        <v>839</v>
      </c>
      <c r="P90" s="29" t="s">
        <v>826</v>
      </c>
      <c r="R90"/>
      <c r="S90"/>
      <c r="T90"/>
      <c r="U90"/>
      <c r="V90" s="58">
        <f t="shared" si="8"/>
        <v>0</v>
      </c>
      <c r="W90" s="55"/>
      <c r="X90" s="55">
        <f t="shared" si="10"/>
        <v>0</v>
      </c>
      <c r="Y90" s="55">
        <f t="shared" si="11"/>
        <v>0</v>
      </c>
      <c r="Z90" s="55"/>
      <c r="AA90" s="55"/>
      <c r="AB90" s="55"/>
      <c r="AC90" s="58">
        <f t="shared" si="9"/>
        <v>0</v>
      </c>
      <c r="AD90" s="55">
        <f t="shared" si="12"/>
        <v>0</v>
      </c>
      <c r="AE90" s="55">
        <f t="shared" si="13"/>
        <v>0</v>
      </c>
      <c r="AF90" s="55"/>
      <c r="AG90" s="55">
        <f t="shared" si="14"/>
        <v>0</v>
      </c>
      <c r="AH90" s="55"/>
      <c r="AI90" s="55">
        <f t="shared" si="15"/>
        <v>0</v>
      </c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29" t="s">
        <v>827</v>
      </c>
    </row>
    <row r="91" spans="1:64" s="29" customFormat="1" x14ac:dyDescent="0.2">
      <c r="A91" s="33" t="s">
        <v>838</v>
      </c>
      <c r="B91" s="29" t="s">
        <v>824</v>
      </c>
      <c r="D91" s="58"/>
      <c r="E91" s="33" t="s">
        <v>454</v>
      </c>
      <c r="F91" s="58" t="s">
        <v>704</v>
      </c>
      <c r="G91" s="29" t="s">
        <v>828</v>
      </c>
      <c r="H91" s="29" t="s">
        <v>22</v>
      </c>
      <c r="I91" s="29" t="s">
        <v>764</v>
      </c>
      <c r="J91" s="29" t="s">
        <v>783</v>
      </c>
      <c r="L91" s="29" t="s">
        <v>829</v>
      </c>
      <c r="O91" s="38" t="s">
        <v>839</v>
      </c>
      <c r="P91" s="29" t="s">
        <v>830</v>
      </c>
      <c r="R91"/>
      <c r="S91"/>
      <c r="T91"/>
      <c r="U91"/>
      <c r="V91" s="58">
        <f t="shared" si="8"/>
        <v>0</v>
      </c>
      <c r="W91" s="58"/>
      <c r="X91" s="55">
        <f t="shared" si="10"/>
        <v>0</v>
      </c>
      <c r="Y91" s="55">
        <f t="shared" si="11"/>
        <v>0</v>
      </c>
      <c r="Z91" s="58"/>
      <c r="AA91" s="58"/>
      <c r="AB91" s="58"/>
      <c r="AC91" s="58">
        <f t="shared" si="9"/>
        <v>0</v>
      </c>
      <c r="AD91" s="55">
        <f t="shared" si="12"/>
        <v>0</v>
      </c>
      <c r="AE91" s="55">
        <f t="shared" si="13"/>
        <v>0</v>
      </c>
      <c r="AF91" s="55"/>
      <c r="AG91" s="55">
        <f t="shared" si="14"/>
        <v>0</v>
      </c>
      <c r="AH91" s="55"/>
      <c r="AI91" s="55">
        <f t="shared" si="15"/>
        <v>0</v>
      </c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29" t="s">
        <v>831</v>
      </c>
    </row>
    <row r="92" spans="1:64" s="29" customFormat="1" x14ac:dyDescent="0.2">
      <c r="A92" s="33" t="s">
        <v>840</v>
      </c>
      <c r="B92" s="29" t="s">
        <v>824</v>
      </c>
      <c r="D92" s="58"/>
      <c r="E92" s="33" t="s">
        <v>454</v>
      </c>
      <c r="F92" s="58" t="s">
        <v>704</v>
      </c>
      <c r="G92" s="29" t="s">
        <v>730</v>
      </c>
      <c r="H92" s="29" t="s">
        <v>22</v>
      </c>
      <c r="I92" s="29" t="s">
        <v>764</v>
      </c>
      <c r="J92" s="29" t="s">
        <v>730</v>
      </c>
      <c r="L92" s="29" t="s">
        <v>825</v>
      </c>
      <c r="O92" s="38" t="s">
        <v>841</v>
      </c>
      <c r="P92" s="29" t="s">
        <v>826</v>
      </c>
      <c r="R92"/>
      <c r="S92"/>
      <c r="T92"/>
      <c r="U92"/>
      <c r="V92" s="58">
        <f t="shared" si="8"/>
        <v>0</v>
      </c>
      <c r="W92" s="58"/>
      <c r="X92" s="55">
        <f t="shared" si="10"/>
        <v>0</v>
      </c>
      <c r="Y92" s="55">
        <f t="shared" si="11"/>
        <v>0</v>
      </c>
      <c r="Z92" s="58"/>
      <c r="AA92" s="58"/>
      <c r="AB92" s="58"/>
      <c r="AC92" s="58">
        <f t="shared" si="9"/>
        <v>0</v>
      </c>
      <c r="AD92" s="55">
        <f t="shared" si="12"/>
        <v>0</v>
      </c>
      <c r="AE92" s="55">
        <f t="shared" si="13"/>
        <v>0</v>
      </c>
      <c r="AF92" s="55"/>
      <c r="AG92" s="55">
        <f t="shared" si="14"/>
        <v>0</v>
      </c>
      <c r="AH92" s="55"/>
      <c r="AI92" s="55">
        <f t="shared" si="15"/>
        <v>0</v>
      </c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29" t="s">
        <v>827</v>
      </c>
    </row>
    <row r="93" spans="1:64" s="29" customFormat="1" x14ac:dyDescent="0.2">
      <c r="A93" s="33" t="s">
        <v>840</v>
      </c>
      <c r="B93" s="29" t="s">
        <v>824</v>
      </c>
      <c r="D93" s="58"/>
      <c r="E93" s="33" t="s">
        <v>454</v>
      </c>
      <c r="F93" s="58" t="s">
        <v>704</v>
      </c>
      <c r="G93" s="29" t="s">
        <v>828</v>
      </c>
      <c r="H93" s="29" t="s">
        <v>22</v>
      </c>
      <c r="I93" s="29" t="s">
        <v>764</v>
      </c>
      <c r="J93" s="29" t="s">
        <v>783</v>
      </c>
      <c r="L93" s="29" t="s">
        <v>829</v>
      </c>
      <c r="O93" s="38" t="s">
        <v>841</v>
      </c>
      <c r="P93" s="29" t="s">
        <v>830</v>
      </c>
      <c r="R93"/>
      <c r="S93"/>
      <c r="T93"/>
      <c r="U93"/>
      <c r="V93" s="58">
        <f t="shared" si="8"/>
        <v>0</v>
      </c>
      <c r="W93" s="58"/>
      <c r="X93" s="55">
        <f t="shared" si="10"/>
        <v>0</v>
      </c>
      <c r="Y93" s="55">
        <f t="shared" si="11"/>
        <v>0</v>
      </c>
      <c r="Z93" s="58"/>
      <c r="AA93" s="58"/>
      <c r="AB93" s="58"/>
      <c r="AC93" s="58">
        <f t="shared" si="9"/>
        <v>0</v>
      </c>
      <c r="AD93" s="55">
        <f t="shared" si="12"/>
        <v>0</v>
      </c>
      <c r="AE93" s="55">
        <f t="shared" si="13"/>
        <v>0</v>
      </c>
      <c r="AF93" s="55"/>
      <c r="AG93" s="55">
        <f t="shared" si="14"/>
        <v>0</v>
      </c>
      <c r="AH93" s="55"/>
      <c r="AI93" s="55">
        <f t="shared" si="15"/>
        <v>0</v>
      </c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29" t="s">
        <v>831</v>
      </c>
    </row>
    <row r="94" spans="1:64" x14ac:dyDescent="0.2">
      <c r="F94" s="55"/>
      <c r="V94" s="58">
        <f t="shared" si="8"/>
        <v>0</v>
      </c>
      <c r="X94" s="55">
        <f t="shared" si="10"/>
        <v>0</v>
      </c>
      <c r="Y94" s="55">
        <f t="shared" si="11"/>
        <v>0</v>
      </c>
      <c r="AC94" s="58">
        <f t="shared" si="9"/>
        <v>0</v>
      </c>
      <c r="AD94" s="55">
        <f t="shared" si="12"/>
        <v>0</v>
      </c>
      <c r="AE94" s="55">
        <f t="shared" si="13"/>
        <v>0</v>
      </c>
      <c r="AG94" s="55">
        <f t="shared" si="14"/>
        <v>0</v>
      </c>
      <c r="AI94" s="55">
        <f t="shared" si="15"/>
        <v>0</v>
      </c>
    </row>
    <row r="95" spans="1:64" x14ac:dyDescent="0.2">
      <c r="A95" s="16" t="s">
        <v>842</v>
      </c>
      <c r="E95" s="16"/>
      <c r="F95" s="55"/>
      <c r="V95" s="58">
        <f t="shared" si="8"/>
        <v>0</v>
      </c>
      <c r="X95" s="55">
        <f t="shared" si="10"/>
        <v>0</v>
      </c>
      <c r="Y95" s="55">
        <f t="shared" si="11"/>
        <v>0</v>
      </c>
      <c r="AC95" s="58">
        <f t="shared" si="9"/>
        <v>0</v>
      </c>
      <c r="AD95" s="55">
        <f t="shared" si="12"/>
        <v>0</v>
      </c>
      <c r="AE95" s="55">
        <f t="shared" si="13"/>
        <v>0</v>
      </c>
      <c r="AG95" s="55">
        <f t="shared" si="14"/>
        <v>0</v>
      </c>
      <c r="AI95" s="55">
        <f t="shared" si="15"/>
        <v>0</v>
      </c>
    </row>
    <row r="96" spans="1:64" s="1" customFormat="1" ht="19" x14ac:dyDescent="0.25">
      <c r="A96" s="1" t="s">
        <v>0</v>
      </c>
      <c r="B96" s="1" t="s">
        <v>724</v>
      </c>
      <c r="D96" s="135"/>
      <c r="E96" s="1" t="s">
        <v>2</v>
      </c>
      <c r="F96" s="126" t="s">
        <v>3</v>
      </c>
      <c r="G96" s="1" t="s">
        <v>361</v>
      </c>
      <c r="H96" s="1" t="s">
        <v>362</v>
      </c>
      <c r="I96" s="1" t="s">
        <v>363</v>
      </c>
      <c r="J96" s="1" t="s">
        <v>364</v>
      </c>
      <c r="K96" s="1" t="s">
        <v>320</v>
      </c>
      <c r="L96" s="1" t="s">
        <v>725</v>
      </c>
      <c r="M96" s="1" t="s">
        <v>10</v>
      </c>
      <c r="N96" s="1" t="s">
        <v>653</v>
      </c>
      <c r="O96" s="1" t="s">
        <v>11</v>
      </c>
      <c r="P96" s="1" t="s">
        <v>16</v>
      </c>
      <c r="R96"/>
      <c r="S96"/>
      <c r="T96"/>
      <c r="U96"/>
      <c r="V96" s="58">
        <f t="shared" si="8"/>
        <v>0</v>
      </c>
      <c r="W96" s="59"/>
      <c r="X96" s="55">
        <f t="shared" si="10"/>
        <v>0</v>
      </c>
      <c r="Y96" s="55">
        <f t="shared" si="11"/>
        <v>0</v>
      </c>
      <c r="Z96" s="59"/>
      <c r="AA96" s="59"/>
      <c r="AB96" s="59"/>
      <c r="AC96" s="58">
        <f t="shared" si="9"/>
        <v>0</v>
      </c>
      <c r="AD96" s="55">
        <f t="shared" si="12"/>
        <v>0</v>
      </c>
      <c r="AE96" s="55">
        <f t="shared" si="13"/>
        <v>0</v>
      </c>
      <c r="AF96" s="55"/>
      <c r="AG96" s="55">
        <f t="shared" si="14"/>
        <v>0</v>
      </c>
      <c r="AH96" s="55"/>
      <c r="AI96" s="55">
        <f t="shared" si="15"/>
        <v>0</v>
      </c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1" t="s">
        <v>12</v>
      </c>
    </row>
    <row r="97" spans="1:64" s="29" customFormat="1" x14ac:dyDescent="0.2">
      <c r="A97" s="33" t="s">
        <v>843</v>
      </c>
      <c r="B97" s="29" t="s">
        <v>844</v>
      </c>
      <c r="D97" s="58"/>
      <c r="E97" s="33" t="s">
        <v>845</v>
      </c>
      <c r="F97" s="58" t="s">
        <v>704</v>
      </c>
      <c r="G97" s="29" t="s">
        <v>730</v>
      </c>
      <c r="H97" s="29" t="s">
        <v>846</v>
      </c>
      <c r="I97" s="29" t="s">
        <v>764</v>
      </c>
      <c r="L97" s="29" t="s">
        <v>847</v>
      </c>
      <c r="R97"/>
      <c r="S97"/>
      <c r="T97"/>
      <c r="U97"/>
      <c r="V97" s="58">
        <f t="shared" si="8"/>
        <v>0</v>
      </c>
      <c r="W97" s="55"/>
      <c r="X97" s="55">
        <f t="shared" si="10"/>
        <v>0</v>
      </c>
      <c r="Y97" s="55">
        <f t="shared" si="11"/>
        <v>0</v>
      </c>
      <c r="Z97" s="55"/>
      <c r="AA97" s="55"/>
      <c r="AB97" s="55"/>
      <c r="AC97" s="58">
        <f t="shared" si="9"/>
        <v>0</v>
      </c>
      <c r="AD97" s="55">
        <f t="shared" si="12"/>
        <v>0</v>
      </c>
      <c r="AE97" s="55">
        <f t="shared" si="13"/>
        <v>0</v>
      </c>
      <c r="AF97" s="55"/>
      <c r="AG97" s="55">
        <f t="shared" si="14"/>
        <v>0</v>
      </c>
      <c r="AH97" s="55"/>
      <c r="AI97" s="55">
        <f t="shared" si="15"/>
        <v>0</v>
      </c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29" t="s">
        <v>848</v>
      </c>
    </row>
    <row r="98" spans="1:64" s="29" customFormat="1" x14ac:dyDescent="0.2">
      <c r="A98" s="33" t="s">
        <v>849</v>
      </c>
      <c r="B98" s="29" t="s">
        <v>844</v>
      </c>
      <c r="D98" s="58"/>
      <c r="E98" s="33" t="s">
        <v>845</v>
      </c>
      <c r="F98" s="58" t="s">
        <v>704</v>
      </c>
      <c r="G98" s="29" t="s">
        <v>730</v>
      </c>
      <c r="H98" s="29" t="s">
        <v>22</v>
      </c>
      <c r="I98" s="29" t="s">
        <v>764</v>
      </c>
      <c r="L98" s="29" t="s">
        <v>850</v>
      </c>
      <c r="R98"/>
      <c r="S98"/>
      <c r="T98"/>
      <c r="U98"/>
      <c r="V98" s="58">
        <f t="shared" si="8"/>
        <v>0</v>
      </c>
      <c r="W98" s="55"/>
      <c r="X98" s="55">
        <f t="shared" si="10"/>
        <v>0</v>
      </c>
      <c r="Y98" s="55">
        <f t="shared" si="11"/>
        <v>0</v>
      </c>
      <c r="Z98" s="55"/>
      <c r="AA98" s="55"/>
      <c r="AB98" s="55"/>
      <c r="AC98" s="58">
        <f t="shared" si="9"/>
        <v>0</v>
      </c>
      <c r="AD98" s="55">
        <f t="shared" si="12"/>
        <v>0</v>
      </c>
      <c r="AE98" s="55">
        <f t="shared" si="13"/>
        <v>0</v>
      </c>
      <c r="AF98" s="55"/>
      <c r="AG98" s="55">
        <f t="shared" si="14"/>
        <v>0</v>
      </c>
      <c r="AH98" s="55"/>
      <c r="AI98" s="55">
        <f t="shared" si="15"/>
        <v>0</v>
      </c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29" t="s">
        <v>851</v>
      </c>
    </row>
    <row r="99" spans="1:64" s="29" customFormat="1" x14ac:dyDescent="0.2">
      <c r="A99" s="33" t="s">
        <v>852</v>
      </c>
      <c r="B99" s="29" t="s">
        <v>844</v>
      </c>
      <c r="D99" s="58"/>
      <c r="E99" s="33" t="s">
        <v>845</v>
      </c>
      <c r="F99" s="58" t="s">
        <v>704</v>
      </c>
      <c r="G99" s="29" t="s">
        <v>730</v>
      </c>
      <c r="H99" s="29" t="s">
        <v>853</v>
      </c>
      <c r="I99" s="29" t="s">
        <v>764</v>
      </c>
      <c r="L99" s="29" t="s">
        <v>854</v>
      </c>
      <c r="R99"/>
      <c r="S99"/>
      <c r="T99"/>
      <c r="U99"/>
      <c r="V99" s="58">
        <f t="shared" si="8"/>
        <v>0</v>
      </c>
      <c r="W99" s="55"/>
      <c r="X99" s="55">
        <f t="shared" si="10"/>
        <v>0</v>
      </c>
      <c r="Y99" s="55">
        <f t="shared" si="11"/>
        <v>0</v>
      </c>
      <c r="Z99" s="55"/>
      <c r="AA99" s="55"/>
      <c r="AB99" s="55"/>
      <c r="AC99" s="58">
        <f t="shared" si="9"/>
        <v>0</v>
      </c>
      <c r="AD99" s="55">
        <f t="shared" si="12"/>
        <v>0</v>
      </c>
      <c r="AE99" s="55">
        <f t="shared" si="13"/>
        <v>0</v>
      </c>
      <c r="AF99" s="55"/>
      <c r="AG99" s="55">
        <f t="shared" si="14"/>
        <v>0</v>
      </c>
      <c r="AH99" s="55"/>
      <c r="AI99" s="55">
        <f t="shared" si="15"/>
        <v>0</v>
      </c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29" t="s">
        <v>855</v>
      </c>
    </row>
    <row r="100" spans="1:64" s="29" customFormat="1" x14ac:dyDescent="0.2">
      <c r="A100" s="33" t="s">
        <v>856</v>
      </c>
      <c r="B100" s="29" t="s">
        <v>844</v>
      </c>
      <c r="D100" s="58"/>
      <c r="E100" s="33" t="s">
        <v>845</v>
      </c>
      <c r="F100" s="58" t="s">
        <v>704</v>
      </c>
      <c r="G100" s="29" t="s">
        <v>730</v>
      </c>
      <c r="H100" s="29" t="s">
        <v>846</v>
      </c>
      <c r="I100" s="29" t="s">
        <v>764</v>
      </c>
      <c r="L100" s="29" t="s">
        <v>847</v>
      </c>
      <c r="R100"/>
      <c r="S100"/>
      <c r="T100"/>
      <c r="U100"/>
      <c r="V100" s="58">
        <f t="shared" si="8"/>
        <v>1</v>
      </c>
      <c r="W100" s="55"/>
      <c r="X100" s="55">
        <f t="shared" si="10"/>
        <v>0</v>
      </c>
      <c r="Y100" s="55">
        <f t="shared" si="11"/>
        <v>0</v>
      </c>
      <c r="Z100" s="55"/>
      <c r="AA100" s="55"/>
      <c r="AB100" s="55"/>
      <c r="AC100" s="58">
        <f t="shared" si="9"/>
        <v>0</v>
      </c>
      <c r="AD100" s="55">
        <f t="shared" si="12"/>
        <v>0</v>
      </c>
      <c r="AE100" s="55">
        <f t="shared" si="13"/>
        <v>0</v>
      </c>
      <c r="AF100" s="55"/>
      <c r="AG100" s="55">
        <f t="shared" si="14"/>
        <v>0</v>
      </c>
      <c r="AH100" s="55"/>
      <c r="AI100" s="55">
        <f t="shared" si="15"/>
        <v>0</v>
      </c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29" t="s">
        <v>857</v>
      </c>
    </row>
    <row r="101" spans="1:64" s="29" customFormat="1" x14ac:dyDescent="0.2">
      <c r="A101" s="33" t="s">
        <v>858</v>
      </c>
      <c r="B101" s="29" t="s">
        <v>844</v>
      </c>
      <c r="D101" s="58"/>
      <c r="E101" s="33" t="s">
        <v>845</v>
      </c>
      <c r="F101" s="58" t="s">
        <v>704</v>
      </c>
      <c r="G101" s="29" t="s">
        <v>730</v>
      </c>
      <c r="H101" s="29" t="s">
        <v>22</v>
      </c>
      <c r="I101" s="29" t="s">
        <v>764</v>
      </c>
      <c r="L101" s="29" t="s">
        <v>850</v>
      </c>
      <c r="R101"/>
      <c r="S101"/>
      <c r="T101"/>
      <c r="U101"/>
      <c r="V101" s="58">
        <f t="shared" si="8"/>
        <v>1</v>
      </c>
      <c r="W101" s="55"/>
      <c r="X101" s="55">
        <f t="shared" si="10"/>
        <v>0</v>
      </c>
      <c r="Y101" s="55">
        <f t="shared" si="11"/>
        <v>0</v>
      </c>
      <c r="Z101" s="55"/>
      <c r="AA101" s="55"/>
      <c r="AB101" s="55"/>
      <c r="AC101" s="58">
        <f t="shared" si="9"/>
        <v>0</v>
      </c>
      <c r="AD101" s="55">
        <f t="shared" si="12"/>
        <v>0</v>
      </c>
      <c r="AE101" s="55">
        <f t="shared" si="13"/>
        <v>0</v>
      </c>
      <c r="AF101" s="55"/>
      <c r="AG101" s="55">
        <f t="shared" si="14"/>
        <v>0</v>
      </c>
      <c r="AH101" s="55"/>
      <c r="AI101" s="55">
        <f t="shared" si="15"/>
        <v>0</v>
      </c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29" t="s">
        <v>859</v>
      </c>
    </row>
    <row r="102" spans="1:64" x14ac:dyDescent="0.2">
      <c r="F102" s="55"/>
      <c r="V102" s="58">
        <f t="shared" si="8"/>
        <v>0</v>
      </c>
      <c r="X102" s="55">
        <f t="shared" si="10"/>
        <v>0</v>
      </c>
      <c r="Y102" s="55">
        <f t="shared" si="11"/>
        <v>0</v>
      </c>
      <c r="AC102" s="58">
        <f t="shared" si="9"/>
        <v>0</v>
      </c>
      <c r="AD102" s="55">
        <f t="shared" si="12"/>
        <v>0</v>
      </c>
      <c r="AE102" s="55">
        <f t="shared" si="13"/>
        <v>0</v>
      </c>
      <c r="AG102" s="55">
        <f t="shared" si="14"/>
        <v>0</v>
      </c>
      <c r="AI102" s="55">
        <f t="shared" si="15"/>
        <v>0</v>
      </c>
    </row>
    <row r="103" spans="1:64" ht="17" x14ac:dyDescent="0.2">
      <c r="A103" s="234" t="s">
        <v>860</v>
      </c>
      <c r="B103" s="234"/>
      <c r="C103" s="234"/>
      <c r="D103" s="237"/>
      <c r="E103" s="234"/>
      <c r="G103" s="234"/>
      <c r="H103" s="234"/>
      <c r="I103" s="234"/>
      <c r="J103" s="234"/>
      <c r="K103" s="234"/>
      <c r="L103" s="234"/>
      <c r="M103" s="234"/>
      <c r="N103" s="234"/>
      <c r="O103" s="234"/>
      <c r="P103" s="234"/>
      <c r="Q103" s="234"/>
      <c r="V103" s="58">
        <f t="shared" si="8"/>
        <v>0</v>
      </c>
      <c r="X103" s="55">
        <f t="shared" si="10"/>
        <v>0</v>
      </c>
      <c r="Y103" s="55">
        <f t="shared" si="11"/>
        <v>0</v>
      </c>
      <c r="AC103" s="58">
        <f t="shared" si="9"/>
        <v>0</v>
      </c>
      <c r="AD103" s="55">
        <f t="shared" si="12"/>
        <v>0</v>
      </c>
      <c r="AE103" s="55">
        <f t="shared" si="13"/>
        <v>0</v>
      </c>
      <c r="AG103" s="55">
        <f t="shared" si="14"/>
        <v>0</v>
      </c>
      <c r="AI103" s="55">
        <f t="shared" si="15"/>
        <v>0</v>
      </c>
      <c r="BL103" s="234"/>
    </row>
    <row r="104" spans="1:64" ht="17" x14ac:dyDescent="0.2">
      <c r="A104" s="189" t="s">
        <v>0</v>
      </c>
      <c r="B104" s="189" t="s">
        <v>724</v>
      </c>
      <c r="C104" s="189"/>
      <c r="D104" s="190"/>
      <c r="E104" s="1" t="s">
        <v>2</v>
      </c>
      <c r="F104" s="126" t="s">
        <v>3</v>
      </c>
      <c r="G104" s="189" t="s">
        <v>361</v>
      </c>
      <c r="H104" s="189" t="s">
        <v>362</v>
      </c>
      <c r="I104" s="189" t="s">
        <v>363</v>
      </c>
      <c r="J104" s="189" t="s">
        <v>364</v>
      </c>
      <c r="K104" s="189" t="s">
        <v>320</v>
      </c>
      <c r="L104" s="189" t="s">
        <v>725</v>
      </c>
      <c r="M104" s="189" t="s">
        <v>10</v>
      </c>
      <c r="N104" s="189" t="s">
        <v>653</v>
      </c>
      <c r="O104" s="189" t="s">
        <v>11</v>
      </c>
      <c r="P104" s="189" t="s">
        <v>16</v>
      </c>
      <c r="Q104" s="189"/>
      <c r="V104" s="58">
        <f t="shared" si="8"/>
        <v>0</v>
      </c>
      <c r="X104" s="55">
        <f t="shared" si="10"/>
        <v>0</v>
      </c>
      <c r="Y104" s="55">
        <f t="shared" si="11"/>
        <v>0</v>
      </c>
      <c r="AC104" s="58">
        <f t="shared" si="9"/>
        <v>0</v>
      </c>
      <c r="AD104" s="55">
        <f t="shared" si="12"/>
        <v>0</v>
      </c>
      <c r="AE104" s="55">
        <f t="shared" si="13"/>
        <v>0</v>
      </c>
      <c r="AG104" s="55">
        <f t="shared" si="14"/>
        <v>0</v>
      </c>
      <c r="AI104" s="55">
        <f t="shared" si="15"/>
        <v>0</v>
      </c>
      <c r="BL104" s="189" t="s">
        <v>12</v>
      </c>
    </row>
    <row r="105" spans="1:64" ht="17" x14ac:dyDescent="0.2">
      <c r="A105" s="69" t="s">
        <v>861</v>
      </c>
      <c r="B105" s="238" t="str">
        <f>VLOOKUP($A105,'V-Enc'!$A$246:$M$984,13,FALSE)</f>
        <v>V_OP</v>
      </c>
      <c r="C105" s="238" t="s">
        <v>702</v>
      </c>
      <c r="D105" s="191" t="s">
        <v>862</v>
      </c>
      <c r="E105" s="239"/>
      <c r="F105" s="125" t="s">
        <v>704</v>
      </c>
      <c r="G105" s="238" t="str">
        <f>VLOOKUP($A105,'V-Enc'!$A$246:$M$984,11,FALSE)</f>
        <v>vd</v>
      </c>
      <c r="H105" s="238" t="str">
        <f>VLOOKUP($A105,'V-Enc'!$A$246:$M$984,9,FALSE)</f>
        <v>vs1</v>
      </c>
      <c r="I105" s="238" t="str">
        <f>VLOOKUP($A105,'V-Enc'!$A$246:$M$984,8,FALSE)</f>
        <v>vs2</v>
      </c>
      <c r="J105" s="239"/>
      <c r="K105" s="239"/>
      <c r="L105" s="238" t="str">
        <f>VLOOKUP($A105,'V-Enc'!$A$246:$M$984,2,FALSE)</f>
        <v>Vvv</v>
      </c>
      <c r="M105" s="238" t="str">
        <f>VLOOKUP($A105,'V-Enc'!$A$246:$M$984,10,FALSE)</f>
        <v>OPIVV</v>
      </c>
      <c r="O105" s="238" t="str">
        <f>_xlfn.CONCAT(VLOOKUP($A105,'V-Enc'!$A$246:$M$984,3,FALSE),"-",)</f>
        <v>000000-</v>
      </c>
      <c r="U105">
        <v>1</v>
      </c>
      <c r="V105" s="58">
        <f t="shared" si="8"/>
        <v>0</v>
      </c>
      <c r="X105" s="55">
        <f t="shared" si="10"/>
        <v>0</v>
      </c>
      <c r="Y105" s="55">
        <f t="shared" si="11"/>
        <v>0</v>
      </c>
      <c r="AC105" s="58">
        <f t="shared" si="9"/>
        <v>0</v>
      </c>
      <c r="AD105" s="58">
        <f>IF(OR(ISNUMBER(FIND("FADD",E105)),ISNUMBER(FIND("FSUB",E105))),1,0)</f>
        <v>0</v>
      </c>
      <c r="AE105" s="55">
        <f t="shared" si="13"/>
        <v>0</v>
      </c>
      <c r="AG105" s="55">
        <f t="shared" si="14"/>
        <v>0</v>
      </c>
      <c r="AI105" s="55">
        <f t="shared" si="15"/>
        <v>0</v>
      </c>
      <c r="AO105" s="55">
        <v>0</v>
      </c>
      <c r="AP105" s="55">
        <v>0</v>
      </c>
      <c r="AQ105" s="55">
        <v>0</v>
      </c>
      <c r="AR105" s="55">
        <v>0</v>
      </c>
      <c r="AS105" s="55">
        <v>0</v>
      </c>
      <c r="AT105" s="55">
        <v>0</v>
      </c>
      <c r="AV105" s="55">
        <v>1</v>
      </c>
      <c r="BL105" t="s">
        <v>863</v>
      </c>
    </row>
    <row r="106" spans="1:64" ht="17" x14ac:dyDescent="0.2">
      <c r="A106" s="69" t="s">
        <v>864</v>
      </c>
      <c r="B106" s="238" t="str">
        <f>VLOOKUP($A106,'V-Enc'!$A$246:$M$984,13,FALSE)</f>
        <v>V_OP</v>
      </c>
      <c r="C106" s="238" t="s">
        <v>702</v>
      </c>
      <c r="D106" s="191" t="s">
        <v>865</v>
      </c>
      <c r="E106" s="239"/>
      <c r="F106" s="125" t="s">
        <v>704</v>
      </c>
      <c r="G106" s="238" t="str">
        <f>VLOOKUP($A106,'V-Enc'!$A$246:$M$984,11,FALSE)</f>
        <v>vd</v>
      </c>
      <c r="H106" s="238" t="str">
        <f>VLOOKUP($A106,'V-Enc'!$A$246:$M$984,9,FALSE)</f>
        <v>rs1</v>
      </c>
      <c r="I106" s="238" t="str">
        <f>VLOOKUP($A106,'V-Enc'!$A$246:$M$984,8,FALSE)</f>
        <v>vs2</v>
      </c>
      <c r="J106" s="239"/>
      <c r="K106" s="239"/>
      <c r="L106" s="238" t="str">
        <f>VLOOKUP($A106,'V-Enc'!$A$246:$M$984,2,FALSE)</f>
        <v>Vvx</v>
      </c>
      <c r="M106" s="238" t="str">
        <f>VLOOKUP($A106,'V-Enc'!$A$246:$M$984,10,FALSE)</f>
        <v>OPIVX</v>
      </c>
      <c r="O106" s="238" t="str">
        <f>_xlfn.CONCAT(VLOOKUP($A106,'V-Enc'!$A$246:$M$984,3,FALSE),"-",)</f>
        <v>000000-</v>
      </c>
      <c r="U106">
        <v>1</v>
      </c>
      <c r="V106" s="58">
        <f t="shared" si="8"/>
        <v>0</v>
      </c>
      <c r="X106" s="55">
        <f t="shared" si="10"/>
        <v>0</v>
      </c>
      <c r="Y106" s="55">
        <f t="shared" ref="Y106:Y137" si="16">IF(ISNUMBER(FIND("VFN",A106)),1,0)</f>
        <v>0</v>
      </c>
      <c r="AC106" s="58">
        <f t="shared" si="9"/>
        <v>0</v>
      </c>
      <c r="AD106" s="55">
        <f t="shared" ref="AD106:AD137" si="17">IF(OR(ISNUMBER(FIND("VFMUL",A106)), ISNUMBER(FIND("VFWMUL",A106)),ISNUMBER(FIND("VFNMUL",A106))),1,0)</f>
        <v>0</v>
      </c>
      <c r="AE106" s="55">
        <f t="shared" si="13"/>
        <v>0</v>
      </c>
      <c r="AG106" s="55">
        <f t="shared" si="14"/>
        <v>0</v>
      </c>
      <c r="AI106" s="55">
        <f t="shared" si="15"/>
        <v>0</v>
      </c>
      <c r="AO106" s="55">
        <v>0</v>
      </c>
      <c r="AP106" s="55">
        <v>0</v>
      </c>
      <c r="AQ106" s="55">
        <v>0</v>
      </c>
      <c r="AR106" s="55">
        <v>0</v>
      </c>
      <c r="AS106" s="55">
        <v>0</v>
      </c>
      <c r="AT106" s="55">
        <v>0</v>
      </c>
      <c r="AV106" s="55">
        <v>1</v>
      </c>
      <c r="AW106" s="55">
        <v>1</v>
      </c>
      <c r="BL106" t="s">
        <v>866</v>
      </c>
    </row>
    <row r="107" spans="1:64" ht="17" x14ac:dyDescent="0.2">
      <c r="A107" s="69" t="s">
        <v>867</v>
      </c>
      <c r="B107" s="238" t="str">
        <f>VLOOKUP($A107,'V-Enc'!$A$246:$M$984,13,FALSE)</f>
        <v>V_OP</v>
      </c>
      <c r="C107" s="238" t="s">
        <v>702</v>
      </c>
      <c r="D107" s="191" t="str">
        <f>D106</f>
        <v>v2b</v>
      </c>
      <c r="E107" s="239"/>
      <c r="F107" s="125" t="s">
        <v>704</v>
      </c>
      <c r="G107" s="238" t="str">
        <f>VLOOKUP($A107,'V-Enc'!$A$246:$M$984,11,FALSE)</f>
        <v>vd</v>
      </c>
      <c r="H107" s="238" t="str">
        <f>VLOOKUP($A107,'V-Enc'!$A$246:$M$984,9,FALSE)</f>
        <v>simm5</v>
      </c>
      <c r="I107" s="238" t="str">
        <f>VLOOKUP($A107,'V-Enc'!$A$246:$M$984,8,FALSE)</f>
        <v>vs2</v>
      </c>
      <c r="J107" s="239"/>
      <c r="K107" s="239"/>
      <c r="L107" s="238" t="str">
        <f>VLOOKUP($A107,'V-Enc'!$A$246:$M$984,2,FALSE)</f>
        <v>Vvi</v>
      </c>
      <c r="M107" s="238" t="str">
        <f>VLOOKUP($A107,'V-Enc'!$A$246:$M$984,10,FALSE)</f>
        <v>OPIVI</v>
      </c>
      <c r="O107" s="238" t="str">
        <f>_xlfn.CONCAT(VLOOKUP($A107,'V-Enc'!$A$246:$M$984,3,FALSE),"-",)</f>
        <v>000000-</v>
      </c>
      <c r="U107">
        <v>1</v>
      </c>
      <c r="V107" s="58">
        <f t="shared" si="8"/>
        <v>0</v>
      </c>
      <c r="X107" s="55">
        <f t="shared" si="10"/>
        <v>0</v>
      </c>
      <c r="Y107" s="55">
        <f t="shared" si="16"/>
        <v>0</v>
      </c>
      <c r="AC107" s="58">
        <f t="shared" si="9"/>
        <v>0</v>
      </c>
      <c r="AD107" s="55">
        <f t="shared" si="17"/>
        <v>0</v>
      </c>
      <c r="AE107" s="55">
        <f t="shared" si="13"/>
        <v>0</v>
      </c>
      <c r="AG107" s="55">
        <f t="shared" si="14"/>
        <v>0</v>
      </c>
      <c r="AI107" s="55">
        <f t="shared" si="15"/>
        <v>0</v>
      </c>
      <c r="AO107" s="55">
        <v>0</v>
      </c>
      <c r="AP107" s="55">
        <v>0</v>
      </c>
      <c r="AQ107" s="55">
        <v>0</v>
      </c>
      <c r="AR107" s="55">
        <v>0</v>
      </c>
      <c r="AS107" s="55">
        <v>0</v>
      </c>
      <c r="AT107" s="55">
        <v>0</v>
      </c>
      <c r="AV107" s="55">
        <v>1</v>
      </c>
      <c r="AX107" s="55">
        <v>1</v>
      </c>
      <c r="BL107" t="s">
        <v>868</v>
      </c>
    </row>
    <row r="108" spans="1:64" ht="17" x14ac:dyDescent="0.2">
      <c r="A108" s="69" t="s">
        <v>869</v>
      </c>
      <c r="B108" s="238" t="str">
        <f>VLOOKUP($A108,'V-Enc'!$A$246:$M$984,13,FALSE)</f>
        <v>V_OP</v>
      </c>
      <c r="C108" s="238" t="s">
        <v>702</v>
      </c>
      <c r="D108" s="191" t="s">
        <v>862</v>
      </c>
      <c r="E108" s="239"/>
      <c r="F108" s="125" t="s">
        <v>704</v>
      </c>
      <c r="G108" s="238" t="str">
        <f>VLOOKUP($A108,'V-Enc'!$A$246:$M$984,11,FALSE)</f>
        <v>vd</v>
      </c>
      <c r="H108" s="238" t="str">
        <f>VLOOKUP($A108,'V-Enc'!$A$246:$M$984,9,FALSE)</f>
        <v>vs1</v>
      </c>
      <c r="I108" s="238" t="str">
        <f>VLOOKUP($A108,'V-Enc'!$A$246:$M$984,8,FALSE)</f>
        <v>vs2</v>
      </c>
      <c r="J108" s="239"/>
      <c r="K108" s="239"/>
      <c r="L108" s="238" t="str">
        <f>VLOOKUP($A108,'V-Enc'!$A$246:$M$984,2,FALSE)</f>
        <v>Vvv</v>
      </c>
      <c r="M108" s="238" t="str">
        <f>VLOOKUP($A108,'V-Enc'!$A$246:$M$984,10,FALSE)</f>
        <v>OPIVV</v>
      </c>
      <c r="O108" s="238" t="str">
        <f>_xlfn.CONCAT(VLOOKUP($A108,'V-Enc'!$A$246:$M$984,3,FALSE),"-",)</f>
        <v>000010-</v>
      </c>
      <c r="U108">
        <v>1</v>
      </c>
      <c r="V108" s="58">
        <f t="shared" si="8"/>
        <v>0</v>
      </c>
      <c r="X108" s="55">
        <f t="shared" si="10"/>
        <v>0</v>
      </c>
      <c r="Y108" s="55">
        <f t="shared" si="16"/>
        <v>0</v>
      </c>
      <c r="AC108" s="58">
        <f t="shared" si="9"/>
        <v>0</v>
      </c>
      <c r="AD108" s="55">
        <f t="shared" si="17"/>
        <v>0</v>
      </c>
      <c r="AE108" s="55">
        <f t="shared" si="13"/>
        <v>0</v>
      </c>
      <c r="AG108" s="55">
        <f t="shared" si="14"/>
        <v>0</v>
      </c>
      <c r="AI108" s="55">
        <f t="shared" si="15"/>
        <v>0</v>
      </c>
      <c r="AO108" s="55">
        <v>0</v>
      </c>
      <c r="AP108" s="55">
        <v>0</v>
      </c>
      <c r="AQ108" s="55">
        <v>0</v>
      </c>
      <c r="AR108" s="55">
        <v>0</v>
      </c>
      <c r="AS108" s="55">
        <v>0</v>
      </c>
      <c r="AT108" s="55">
        <v>1</v>
      </c>
      <c r="AV108" s="55">
        <v>1</v>
      </c>
      <c r="BL108" t="s">
        <v>870</v>
      </c>
    </row>
    <row r="109" spans="1:64" ht="17" x14ac:dyDescent="0.2">
      <c r="A109" s="69" t="s">
        <v>871</v>
      </c>
      <c r="B109" s="238" t="str">
        <f>VLOOKUP($A109,'V-Enc'!$A$246:$M$984,13,FALSE)</f>
        <v>V_OP</v>
      </c>
      <c r="C109" s="238" t="s">
        <v>702</v>
      </c>
      <c r="D109" s="191" t="s">
        <v>865</v>
      </c>
      <c r="E109" s="239"/>
      <c r="F109" s="125" t="s">
        <v>704</v>
      </c>
      <c r="G109" s="238" t="str">
        <f>VLOOKUP($A109,'V-Enc'!$A$246:$M$984,11,FALSE)</f>
        <v>vd</v>
      </c>
      <c r="H109" s="238" t="str">
        <f>VLOOKUP($A109,'V-Enc'!$A$246:$M$984,9,FALSE)</f>
        <v>rs1</v>
      </c>
      <c r="I109" s="238" t="str">
        <f>VLOOKUP($A109,'V-Enc'!$A$246:$M$984,8,FALSE)</f>
        <v>vs2</v>
      </c>
      <c r="J109" s="239"/>
      <c r="K109" s="239"/>
      <c r="L109" s="238" t="str">
        <f>VLOOKUP($A109,'V-Enc'!$A$246:$M$984,2,FALSE)</f>
        <v>Vvx</v>
      </c>
      <c r="M109" s="238" t="str">
        <f>VLOOKUP($A109,'V-Enc'!$A$246:$M$984,10,FALSE)</f>
        <v>OPIVX</v>
      </c>
      <c r="O109" s="238" t="str">
        <f>_xlfn.CONCAT(VLOOKUP($A109,'V-Enc'!$A$246:$M$984,3,FALSE),"-",)</f>
        <v>000010-</v>
      </c>
      <c r="U109">
        <v>1</v>
      </c>
      <c r="V109" s="58">
        <f t="shared" si="8"/>
        <v>0</v>
      </c>
      <c r="X109" s="55">
        <f t="shared" si="10"/>
        <v>0</v>
      </c>
      <c r="Y109" s="55">
        <f t="shared" si="16"/>
        <v>0</v>
      </c>
      <c r="AC109" s="58">
        <f t="shared" si="9"/>
        <v>0</v>
      </c>
      <c r="AD109" s="55">
        <f t="shared" si="17"/>
        <v>0</v>
      </c>
      <c r="AE109" s="55">
        <f t="shared" si="13"/>
        <v>0</v>
      </c>
      <c r="AG109" s="55">
        <f t="shared" si="14"/>
        <v>0</v>
      </c>
      <c r="AI109" s="55">
        <f t="shared" si="15"/>
        <v>0</v>
      </c>
      <c r="AO109" s="55">
        <v>0</v>
      </c>
      <c r="AP109" s="55">
        <v>0</v>
      </c>
      <c r="AQ109" s="55">
        <v>0</v>
      </c>
      <c r="AR109" s="55">
        <v>0</v>
      </c>
      <c r="AS109" s="55">
        <v>0</v>
      </c>
      <c r="AT109" s="55">
        <v>1</v>
      </c>
      <c r="AV109" s="55">
        <v>1</v>
      </c>
      <c r="AW109" s="55">
        <v>1</v>
      </c>
      <c r="BL109" t="s">
        <v>872</v>
      </c>
    </row>
    <row r="110" spans="1:64" x14ac:dyDescent="0.2">
      <c r="A110" s="240" t="s">
        <v>873</v>
      </c>
      <c r="B110" s="34" t="s">
        <v>844</v>
      </c>
      <c r="C110" s="238"/>
      <c r="D110" s="191"/>
      <c r="E110" s="241" t="s">
        <v>356</v>
      </c>
      <c r="F110" s="58" t="s">
        <v>704</v>
      </c>
      <c r="G110" s="240" t="s">
        <v>730</v>
      </c>
      <c r="H110" s="240" t="s">
        <v>853</v>
      </c>
      <c r="I110" s="240" t="s">
        <v>764</v>
      </c>
      <c r="J110" s="240"/>
      <c r="K110" s="240"/>
      <c r="L110" s="240" t="s">
        <v>854</v>
      </c>
      <c r="M110" s="240"/>
      <c r="N110" s="240"/>
      <c r="O110" s="238"/>
      <c r="P110" s="240"/>
      <c r="Q110" s="240"/>
      <c r="U110">
        <v>1</v>
      </c>
      <c r="V110" s="58">
        <f t="shared" si="8"/>
        <v>0</v>
      </c>
      <c r="X110" s="55">
        <f t="shared" si="10"/>
        <v>0</v>
      </c>
      <c r="Y110" s="55">
        <f t="shared" si="16"/>
        <v>0</v>
      </c>
      <c r="AC110" s="58">
        <f t="shared" si="9"/>
        <v>0</v>
      </c>
      <c r="AD110" s="55">
        <f t="shared" si="17"/>
        <v>0</v>
      </c>
      <c r="AE110" s="55">
        <f t="shared" si="13"/>
        <v>0</v>
      </c>
      <c r="AG110" s="55">
        <f t="shared" si="14"/>
        <v>0</v>
      </c>
      <c r="AI110" s="55">
        <f t="shared" si="15"/>
        <v>0</v>
      </c>
      <c r="BL110" s="240" t="s">
        <v>874</v>
      </c>
    </row>
    <row r="111" spans="1:64" x14ac:dyDescent="0.2">
      <c r="A111" s="240" t="s">
        <v>875</v>
      </c>
      <c r="B111" s="34" t="s">
        <v>844</v>
      </c>
      <c r="C111" s="238"/>
      <c r="D111" s="191"/>
      <c r="E111" s="241" t="s">
        <v>356</v>
      </c>
      <c r="F111" s="58" t="s">
        <v>704</v>
      </c>
      <c r="G111" s="240" t="s">
        <v>730</v>
      </c>
      <c r="H111" s="240" t="s">
        <v>846</v>
      </c>
      <c r="I111" s="240" t="s">
        <v>764</v>
      </c>
      <c r="J111" s="240"/>
      <c r="K111" s="240"/>
      <c r="L111" s="240" t="s">
        <v>847</v>
      </c>
      <c r="M111" s="240"/>
      <c r="N111" s="240"/>
      <c r="O111" s="238"/>
      <c r="P111" s="240"/>
      <c r="Q111" s="240"/>
      <c r="U111">
        <v>1</v>
      </c>
      <c r="V111" s="58">
        <f t="shared" si="8"/>
        <v>0</v>
      </c>
      <c r="X111" s="55">
        <f t="shared" si="10"/>
        <v>0</v>
      </c>
      <c r="Y111" s="55">
        <f t="shared" si="16"/>
        <v>0</v>
      </c>
      <c r="AC111" s="58">
        <f t="shared" si="9"/>
        <v>0</v>
      </c>
      <c r="AD111" s="55">
        <f t="shared" si="17"/>
        <v>0</v>
      </c>
      <c r="AE111" s="55">
        <f t="shared" si="13"/>
        <v>0</v>
      </c>
      <c r="AG111" s="55">
        <f t="shared" si="14"/>
        <v>0</v>
      </c>
      <c r="AI111" s="55">
        <f t="shared" si="15"/>
        <v>0</v>
      </c>
      <c r="BL111" s="240" t="s">
        <v>876</v>
      </c>
    </row>
    <row r="112" spans="1:64" ht="17" x14ac:dyDescent="0.2">
      <c r="A112" s="69" t="s">
        <v>877</v>
      </c>
      <c r="B112" s="238" t="str">
        <f>VLOOKUP($A112,'V-Enc'!$A$246:$M$984,13,FALSE)</f>
        <v>V_OP</v>
      </c>
      <c r="C112" s="238" t="s">
        <v>702</v>
      </c>
      <c r="D112" s="191" t="s">
        <v>865</v>
      </c>
      <c r="E112" s="239"/>
      <c r="F112" s="125" t="s">
        <v>704</v>
      </c>
      <c r="G112" s="238" t="str">
        <f>VLOOKUP($A112,'V-Enc'!$A$246:$M$984,11,FALSE)</f>
        <v>vd</v>
      </c>
      <c r="H112" s="238" t="str">
        <f>VLOOKUP($A112,'V-Enc'!$A$246:$M$984,9,FALSE)</f>
        <v>rs1</v>
      </c>
      <c r="I112" s="238" t="str">
        <f>VLOOKUP($A112,'V-Enc'!$A$246:$M$984,8,FALSE)</f>
        <v>vs2</v>
      </c>
      <c r="J112" s="239"/>
      <c r="K112" s="239"/>
      <c r="L112" s="238" t="str">
        <f>VLOOKUP($A112,'V-Enc'!$A$246:$M$984,2,FALSE)</f>
        <v>Vvx</v>
      </c>
      <c r="M112" s="238" t="str">
        <f>VLOOKUP($A112,'V-Enc'!$A$246:$M$984,10,FALSE)</f>
        <v>OPIVX</v>
      </c>
      <c r="O112" s="238" t="str">
        <f>_xlfn.CONCAT(VLOOKUP($A112,'V-Enc'!$A$246:$M$984,3,FALSE),"-",)</f>
        <v>000011-</v>
      </c>
      <c r="U112">
        <v>1</v>
      </c>
      <c r="V112" s="58">
        <f t="shared" si="8"/>
        <v>0</v>
      </c>
      <c r="X112" s="55">
        <f t="shared" si="10"/>
        <v>0</v>
      </c>
      <c r="Y112" s="55">
        <f t="shared" si="16"/>
        <v>0</v>
      </c>
      <c r="AC112" s="58">
        <f t="shared" si="9"/>
        <v>0</v>
      </c>
      <c r="AD112" s="55">
        <f t="shared" si="17"/>
        <v>0</v>
      </c>
      <c r="AE112" s="55">
        <f t="shared" si="13"/>
        <v>0</v>
      </c>
      <c r="AG112" s="55">
        <f t="shared" si="14"/>
        <v>0</v>
      </c>
      <c r="AI112" s="55">
        <f t="shared" si="15"/>
        <v>0</v>
      </c>
      <c r="AO112" s="55">
        <v>0</v>
      </c>
      <c r="AP112" s="55">
        <v>1</v>
      </c>
      <c r="AQ112" s="55">
        <v>0</v>
      </c>
      <c r="AR112" s="55">
        <v>0</v>
      </c>
      <c r="AS112" s="55">
        <v>0</v>
      </c>
      <c r="AT112" s="55">
        <v>1</v>
      </c>
      <c r="AV112" s="55">
        <v>1</v>
      </c>
      <c r="AW112" s="55">
        <v>1</v>
      </c>
      <c r="BL112" t="s">
        <v>878</v>
      </c>
    </row>
    <row r="113" spans="1:64" ht="17" x14ac:dyDescent="0.2">
      <c r="A113" s="69" t="s">
        <v>879</v>
      </c>
      <c r="B113" s="238" t="str">
        <f>VLOOKUP($A113,'V-Enc'!$A$246:$M$984,13,FALSE)</f>
        <v>V_OP</v>
      </c>
      <c r="C113" s="238" t="s">
        <v>702</v>
      </c>
      <c r="D113" s="191" t="s">
        <v>865</v>
      </c>
      <c r="E113" s="239"/>
      <c r="F113" s="125" t="s">
        <v>704</v>
      </c>
      <c r="G113" s="238" t="str">
        <f>VLOOKUP($A113,'V-Enc'!$A$246:$M$984,11,FALSE)</f>
        <v>vd</v>
      </c>
      <c r="H113" s="238" t="str">
        <f>VLOOKUP($A113,'V-Enc'!$A$246:$M$984,9,FALSE)</f>
        <v>simm5</v>
      </c>
      <c r="I113" s="238" t="str">
        <f>VLOOKUP($A113,'V-Enc'!$A$246:$M$984,8,FALSE)</f>
        <v>vs2</v>
      </c>
      <c r="J113" s="239"/>
      <c r="K113" s="239"/>
      <c r="L113" s="238" t="str">
        <f>VLOOKUP($A113,'V-Enc'!$A$246:$M$984,2,FALSE)</f>
        <v>Vvi</v>
      </c>
      <c r="M113" s="238" t="str">
        <f>VLOOKUP($A113,'V-Enc'!$A$246:$M$984,10,FALSE)</f>
        <v>OPIVI</v>
      </c>
      <c r="O113" s="238" t="str">
        <f>_xlfn.CONCAT(VLOOKUP($A113,'V-Enc'!$A$246:$M$984,3,FALSE),"-",)</f>
        <v>000011-</v>
      </c>
      <c r="U113">
        <v>1</v>
      </c>
      <c r="V113" s="58">
        <f t="shared" si="8"/>
        <v>0</v>
      </c>
      <c r="X113" s="55">
        <f t="shared" si="10"/>
        <v>0</v>
      </c>
      <c r="Y113" s="55">
        <f t="shared" si="16"/>
        <v>0</v>
      </c>
      <c r="AC113" s="58">
        <f t="shared" si="9"/>
        <v>0</v>
      </c>
      <c r="AD113" s="55">
        <f t="shared" si="17"/>
        <v>0</v>
      </c>
      <c r="AE113" s="55">
        <f t="shared" si="13"/>
        <v>0</v>
      </c>
      <c r="AG113" s="55">
        <f t="shared" si="14"/>
        <v>0</v>
      </c>
      <c r="AI113" s="55">
        <f t="shared" si="15"/>
        <v>0</v>
      </c>
      <c r="AO113" s="55">
        <v>0</v>
      </c>
      <c r="AP113" s="55">
        <v>1</v>
      </c>
      <c r="AQ113" s="55">
        <v>0</v>
      </c>
      <c r="AR113" s="55">
        <v>0</v>
      </c>
      <c r="AS113" s="55">
        <v>0</v>
      </c>
      <c r="AT113" s="55">
        <v>1</v>
      </c>
      <c r="AV113" s="55">
        <v>1</v>
      </c>
      <c r="AX113" s="55">
        <v>1</v>
      </c>
      <c r="BL113" t="s">
        <v>880</v>
      </c>
    </row>
    <row r="114" spans="1:64" s="29" customFormat="1" x14ac:dyDescent="0.2">
      <c r="A114" s="33" t="s">
        <v>881</v>
      </c>
      <c r="B114" s="29" t="s">
        <v>369</v>
      </c>
      <c r="D114" s="242"/>
      <c r="E114" s="35" t="s">
        <v>36</v>
      </c>
      <c r="F114"/>
      <c r="O114" s="238"/>
      <c r="R114"/>
      <c r="S114"/>
      <c r="T114"/>
      <c r="U114">
        <v>1</v>
      </c>
      <c r="V114" s="58">
        <f t="shared" si="8"/>
        <v>0</v>
      </c>
      <c r="W114" s="55"/>
      <c r="X114" s="55">
        <f t="shared" si="10"/>
        <v>0</v>
      </c>
      <c r="Y114" s="55">
        <f t="shared" si="16"/>
        <v>0</v>
      </c>
      <c r="Z114" s="55"/>
      <c r="AA114" s="55"/>
      <c r="AB114" s="55"/>
      <c r="AC114" s="58">
        <f t="shared" si="9"/>
        <v>0</v>
      </c>
      <c r="AD114" s="55">
        <f t="shared" si="17"/>
        <v>0</v>
      </c>
      <c r="AE114" s="55">
        <f t="shared" si="13"/>
        <v>0</v>
      </c>
      <c r="AF114" s="55"/>
      <c r="AG114" s="55">
        <f t="shared" si="14"/>
        <v>0</v>
      </c>
      <c r="AH114" s="55"/>
      <c r="AI114" s="55">
        <f t="shared" si="15"/>
        <v>0</v>
      </c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29" t="s">
        <v>882</v>
      </c>
    </row>
    <row r="115" spans="1:64" ht="17" x14ac:dyDescent="0.2">
      <c r="A115" s="192" t="s">
        <v>883</v>
      </c>
      <c r="B115" s="238" t="str">
        <f>VLOOKUP($A115,'V-Enc'!$A$246:$M$984,13,FALSE)</f>
        <v>V_OP</v>
      </c>
      <c r="C115" s="238" t="s">
        <v>702</v>
      </c>
      <c r="D115" s="242" t="s">
        <v>884</v>
      </c>
      <c r="E115" s="240"/>
      <c r="F115" s="125" t="s">
        <v>704</v>
      </c>
      <c r="G115" s="238" t="str">
        <f>VLOOKUP($A115,'V-Enc'!$A$246:$M$984,11,FALSE)</f>
        <v>vd</v>
      </c>
      <c r="H115" s="238" t="str">
        <f>VLOOKUP($A115,'V-Enc'!$A$246:$M$984,9,FALSE)</f>
        <v>vs1</v>
      </c>
      <c r="I115" s="238" t="str">
        <f>VLOOKUP($A115,'V-Enc'!$A$246:$M$984,8,FALSE)</f>
        <v>vs2</v>
      </c>
      <c r="J115" s="239"/>
      <c r="K115" s="239"/>
      <c r="L115" s="238" t="str">
        <f>VLOOKUP($A115,'V-Enc'!$A$246:$M$984,2,FALSE)</f>
        <v>Vvv</v>
      </c>
      <c r="M115" s="238" t="str">
        <f>VLOOKUP($A115,'V-Enc'!$A$246:$M$984,10,FALSE)</f>
        <v>OPMVV</v>
      </c>
      <c r="O115" s="238" t="str">
        <f>_xlfn.CONCAT(VLOOKUP($A115,'V-Enc'!$A$246:$M$984,3,FALSE),"-",)</f>
        <v>110000-</v>
      </c>
      <c r="U115">
        <v>1</v>
      </c>
      <c r="V115" s="58">
        <f t="shared" si="8"/>
        <v>0</v>
      </c>
      <c r="X115" s="55">
        <v>1</v>
      </c>
      <c r="Y115" s="55">
        <f t="shared" si="16"/>
        <v>0</v>
      </c>
      <c r="AC115" s="58">
        <f t="shared" si="9"/>
        <v>0</v>
      </c>
      <c r="AD115" s="55">
        <f t="shared" si="17"/>
        <v>0</v>
      </c>
      <c r="AE115" s="55">
        <f t="shared" si="13"/>
        <v>0</v>
      </c>
      <c r="AG115" s="55">
        <f t="shared" si="14"/>
        <v>0</v>
      </c>
      <c r="AI115" s="55">
        <f t="shared" si="15"/>
        <v>0</v>
      </c>
      <c r="AV115" s="55">
        <v>1</v>
      </c>
      <c r="BL115" t="s">
        <v>885</v>
      </c>
    </row>
    <row r="116" spans="1:64" ht="17" x14ac:dyDescent="0.2">
      <c r="A116" s="192" t="s">
        <v>886</v>
      </c>
      <c r="B116" s="238" t="str">
        <f>VLOOKUP($A116,'V-Enc'!$A$246:$M$984,13,FALSE)</f>
        <v>V_OP</v>
      </c>
      <c r="C116" s="238" t="s">
        <v>702</v>
      </c>
      <c r="D116" s="242" t="s">
        <v>884</v>
      </c>
      <c r="E116" s="240"/>
      <c r="F116" s="125" t="s">
        <v>704</v>
      </c>
      <c r="G116" s="238" t="str">
        <f>VLOOKUP($A116,'V-Enc'!$A$246:$M$984,11,FALSE)</f>
        <v>vd</v>
      </c>
      <c r="H116" s="238" t="str">
        <f>VLOOKUP($A116,'V-Enc'!$A$246:$M$984,9,FALSE)</f>
        <v>rs1</v>
      </c>
      <c r="I116" s="238" t="str">
        <f>VLOOKUP($A116,'V-Enc'!$A$246:$M$984,8,FALSE)</f>
        <v>vs2</v>
      </c>
      <c r="J116" s="239"/>
      <c r="K116" s="239"/>
      <c r="L116" s="238" t="str">
        <f>VLOOKUP($A116,'V-Enc'!$A$246:$M$984,2,FALSE)</f>
        <v>Vvx</v>
      </c>
      <c r="M116" s="238" t="str">
        <f>VLOOKUP($A116,'V-Enc'!$A$246:$M$984,10,FALSE)</f>
        <v>OPMVX</v>
      </c>
      <c r="O116" s="238" t="str">
        <f>_xlfn.CONCAT(VLOOKUP($A116,'V-Enc'!$A$246:$M$984,3,FALSE),"-",)</f>
        <v>110000-</v>
      </c>
      <c r="U116">
        <v>1</v>
      </c>
      <c r="V116" s="58">
        <f t="shared" si="8"/>
        <v>0</v>
      </c>
      <c r="X116" s="55">
        <v>1</v>
      </c>
      <c r="Y116" s="55">
        <f t="shared" si="16"/>
        <v>0</v>
      </c>
      <c r="AC116" s="58">
        <f t="shared" si="9"/>
        <v>0</v>
      </c>
      <c r="AD116" s="55">
        <f t="shared" si="17"/>
        <v>0</v>
      </c>
      <c r="AE116" s="55">
        <f t="shared" si="13"/>
        <v>0</v>
      </c>
      <c r="AG116" s="55">
        <f t="shared" si="14"/>
        <v>0</v>
      </c>
      <c r="AI116" s="55">
        <f t="shared" si="15"/>
        <v>0</v>
      </c>
      <c r="AV116" s="55">
        <v>1</v>
      </c>
      <c r="AW116" s="55">
        <v>1</v>
      </c>
      <c r="BL116" t="s">
        <v>887</v>
      </c>
    </row>
    <row r="117" spans="1:64" ht="17" x14ac:dyDescent="0.2">
      <c r="A117" s="192" t="s">
        <v>888</v>
      </c>
      <c r="B117" s="238" t="str">
        <f>VLOOKUP($A117,'V-Enc'!$A$246:$M$984,13,FALSE)</f>
        <v>V_OP</v>
      </c>
      <c r="C117" s="238" t="s">
        <v>702</v>
      </c>
      <c r="D117" s="242" t="s">
        <v>884</v>
      </c>
      <c r="E117" s="240"/>
      <c r="F117" s="125" t="s">
        <v>704</v>
      </c>
      <c r="G117" s="238" t="str">
        <f>VLOOKUP($A117,'V-Enc'!$A$246:$M$984,11,FALSE)</f>
        <v>vd</v>
      </c>
      <c r="H117" s="238" t="str">
        <f>VLOOKUP($A117,'V-Enc'!$A$246:$M$984,9,FALSE)</f>
        <v>vs1</v>
      </c>
      <c r="I117" s="238" t="str">
        <f>VLOOKUP($A117,'V-Enc'!$A$246:$M$984,8,FALSE)</f>
        <v>vs2</v>
      </c>
      <c r="J117" s="239"/>
      <c r="K117" s="239"/>
      <c r="L117" s="238" t="str">
        <f>VLOOKUP($A117,'V-Enc'!$A$246:$M$984,2,FALSE)</f>
        <v>Vvv</v>
      </c>
      <c r="M117" s="238" t="str">
        <f>VLOOKUP($A117,'V-Enc'!$A$246:$M$984,10,FALSE)</f>
        <v>OPMVV</v>
      </c>
      <c r="O117" s="238" t="str">
        <f>_xlfn.CONCAT(VLOOKUP($A117,'V-Enc'!$A$246:$M$984,3,FALSE),"-",)</f>
        <v>110010-</v>
      </c>
      <c r="U117">
        <v>1</v>
      </c>
      <c r="V117" s="58">
        <f t="shared" si="8"/>
        <v>0</v>
      </c>
      <c r="X117" s="55">
        <v>1</v>
      </c>
      <c r="Y117" s="55">
        <f t="shared" si="16"/>
        <v>0</v>
      </c>
      <c r="AC117" s="58">
        <f t="shared" si="9"/>
        <v>0</v>
      </c>
      <c r="AD117" s="55">
        <f t="shared" si="17"/>
        <v>0</v>
      </c>
      <c r="AE117" s="55">
        <f t="shared" si="13"/>
        <v>0</v>
      </c>
      <c r="AG117" s="55">
        <f t="shared" si="14"/>
        <v>0</v>
      </c>
      <c r="AI117" s="55">
        <f t="shared" si="15"/>
        <v>0</v>
      </c>
      <c r="AT117" s="55">
        <v>1</v>
      </c>
      <c r="AV117" s="55">
        <v>1</v>
      </c>
      <c r="BL117" t="s">
        <v>889</v>
      </c>
    </row>
    <row r="118" spans="1:64" ht="17" x14ac:dyDescent="0.2">
      <c r="A118" s="192" t="s">
        <v>890</v>
      </c>
      <c r="B118" s="238" t="str">
        <f>VLOOKUP($A118,'V-Enc'!$A$246:$M$984,13,FALSE)</f>
        <v>V_OP</v>
      </c>
      <c r="C118" s="238" t="s">
        <v>702</v>
      </c>
      <c r="D118" s="242" t="s">
        <v>884</v>
      </c>
      <c r="E118" s="240"/>
      <c r="F118" s="125" t="s">
        <v>704</v>
      </c>
      <c r="G118" s="238" t="str">
        <f>VLOOKUP($A118,'V-Enc'!$A$246:$M$984,11,FALSE)</f>
        <v>vd</v>
      </c>
      <c r="H118" s="238" t="str">
        <f>VLOOKUP($A118,'V-Enc'!$A$246:$M$984,9,FALSE)</f>
        <v>rs1</v>
      </c>
      <c r="I118" s="238" t="str">
        <f>VLOOKUP($A118,'V-Enc'!$A$246:$M$984,8,FALSE)</f>
        <v>vs2</v>
      </c>
      <c r="J118" s="239"/>
      <c r="K118" s="239"/>
      <c r="L118" s="238" t="str">
        <f>VLOOKUP($A118,'V-Enc'!$A$246:$M$984,2,FALSE)</f>
        <v>Vvx</v>
      </c>
      <c r="M118" s="238" t="str">
        <f>VLOOKUP($A118,'V-Enc'!$A$246:$M$984,10,FALSE)</f>
        <v>OPMVX</v>
      </c>
      <c r="O118" s="238" t="str">
        <f>_xlfn.CONCAT(VLOOKUP($A118,'V-Enc'!$A$246:$M$984,3,FALSE),"-",)</f>
        <v>110010-</v>
      </c>
      <c r="U118">
        <v>1</v>
      </c>
      <c r="V118" s="58">
        <f t="shared" si="8"/>
        <v>0</v>
      </c>
      <c r="X118" s="55">
        <v>1</v>
      </c>
      <c r="Y118" s="55">
        <f t="shared" si="16"/>
        <v>0</v>
      </c>
      <c r="AC118" s="58">
        <f t="shared" si="9"/>
        <v>0</v>
      </c>
      <c r="AD118" s="55">
        <f t="shared" si="17"/>
        <v>0</v>
      </c>
      <c r="AE118" s="55">
        <f t="shared" si="13"/>
        <v>0</v>
      </c>
      <c r="AG118" s="55">
        <f t="shared" si="14"/>
        <v>0</v>
      </c>
      <c r="AI118" s="55">
        <f t="shared" si="15"/>
        <v>0</v>
      </c>
      <c r="AT118" s="55">
        <v>1</v>
      </c>
      <c r="AV118" s="55">
        <v>1</v>
      </c>
      <c r="AW118" s="55">
        <v>1</v>
      </c>
      <c r="BL118" t="s">
        <v>891</v>
      </c>
    </row>
    <row r="119" spans="1:64" ht="17" x14ac:dyDescent="0.2">
      <c r="A119" s="192" t="s">
        <v>892</v>
      </c>
      <c r="B119" s="238" t="str">
        <f>VLOOKUP($A119,'V-Enc'!$A$246:$M$984,13,FALSE)</f>
        <v>V_OP</v>
      </c>
      <c r="C119" s="238" t="s">
        <v>702</v>
      </c>
      <c r="D119" s="242" t="s">
        <v>884</v>
      </c>
      <c r="E119" s="240"/>
      <c r="F119" s="125" t="s">
        <v>704</v>
      </c>
      <c r="G119" s="238" t="str">
        <f>VLOOKUP($A119,'V-Enc'!$A$246:$M$984,11,FALSE)</f>
        <v>vd</v>
      </c>
      <c r="H119" s="238" t="str">
        <f>VLOOKUP($A119,'V-Enc'!$A$246:$M$984,9,FALSE)</f>
        <v>vs1</v>
      </c>
      <c r="I119" s="238" t="str">
        <f>VLOOKUP($A119,'V-Enc'!$A$246:$M$984,8,FALSE)</f>
        <v>vs2</v>
      </c>
      <c r="J119" s="239"/>
      <c r="K119" s="239"/>
      <c r="L119" s="238" t="str">
        <f>VLOOKUP($A119,'V-Enc'!$A$246:$M$984,2,FALSE)</f>
        <v>Vvv</v>
      </c>
      <c r="M119" s="238" t="str">
        <f>VLOOKUP($A119,'V-Enc'!$A$246:$M$984,10,FALSE)</f>
        <v>OPMVV</v>
      </c>
      <c r="O119" s="238" t="str">
        <f>_xlfn.CONCAT(VLOOKUP($A119,'V-Enc'!$A$246:$M$984,3,FALSE),"-",)</f>
        <v>110001-</v>
      </c>
      <c r="U119">
        <v>1</v>
      </c>
      <c r="V119" s="58">
        <f t="shared" si="8"/>
        <v>0</v>
      </c>
      <c r="X119" s="55">
        <v>1</v>
      </c>
      <c r="Y119" s="55">
        <f t="shared" si="16"/>
        <v>0</v>
      </c>
      <c r="AC119" s="58">
        <f t="shared" si="9"/>
        <v>0</v>
      </c>
      <c r="AD119" s="55">
        <f t="shared" si="17"/>
        <v>0</v>
      </c>
      <c r="AE119" s="55">
        <f t="shared" si="13"/>
        <v>0</v>
      </c>
      <c r="AG119" s="55">
        <f t="shared" si="14"/>
        <v>0</v>
      </c>
      <c r="AI119" s="55">
        <f t="shared" si="15"/>
        <v>0</v>
      </c>
      <c r="AQ119" s="55">
        <v>1</v>
      </c>
      <c r="AR119" s="55">
        <v>1</v>
      </c>
      <c r="AV119" s="55">
        <v>1</v>
      </c>
      <c r="BL119" t="s">
        <v>893</v>
      </c>
    </row>
    <row r="120" spans="1:64" ht="17" x14ac:dyDescent="0.2">
      <c r="A120" s="192" t="s">
        <v>894</v>
      </c>
      <c r="B120" s="238" t="str">
        <f>VLOOKUP($A120,'V-Enc'!$A$246:$M$984,13,FALSE)</f>
        <v>V_OP</v>
      </c>
      <c r="C120" s="238" t="s">
        <v>702</v>
      </c>
      <c r="D120" s="242" t="s">
        <v>884</v>
      </c>
      <c r="E120" s="240"/>
      <c r="F120" s="125" t="s">
        <v>704</v>
      </c>
      <c r="G120" s="238" t="str">
        <f>VLOOKUP($A120,'V-Enc'!$A$246:$M$984,11,FALSE)</f>
        <v>vd</v>
      </c>
      <c r="H120" s="238" t="str">
        <f>VLOOKUP($A120,'V-Enc'!$A$246:$M$984,9,FALSE)</f>
        <v>rs1</v>
      </c>
      <c r="I120" s="238" t="str">
        <f>VLOOKUP($A120,'V-Enc'!$A$246:$M$984,8,FALSE)</f>
        <v>vs2</v>
      </c>
      <c r="J120" s="239"/>
      <c r="K120" s="239"/>
      <c r="L120" s="238" t="str">
        <f>VLOOKUP($A120,'V-Enc'!$A$246:$M$984,2,FALSE)</f>
        <v>Vvx</v>
      </c>
      <c r="M120" s="238" t="str">
        <f>VLOOKUP($A120,'V-Enc'!$A$246:$M$984,10,FALSE)</f>
        <v>OPMVX</v>
      </c>
      <c r="O120" s="238" t="str">
        <f>_xlfn.CONCAT(VLOOKUP($A120,'V-Enc'!$A$246:$M$984,3,FALSE),"-",)</f>
        <v>110001-</v>
      </c>
      <c r="U120">
        <v>1</v>
      </c>
      <c r="V120" s="58">
        <f t="shared" si="8"/>
        <v>0</v>
      </c>
      <c r="X120" s="55">
        <v>1</v>
      </c>
      <c r="Y120" s="55">
        <f t="shared" si="16"/>
        <v>0</v>
      </c>
      <c r="AC120" s="58">
        <f t="shared" si="9"/>
        <v>0</v>
      </c>
      <c r="AD120" s="55">
        <f t="shared" si="17"/>
        <v>0</v>
      </c>
      <c r="AE120" s="55">
        <f t="shared" si="13"/>
        <v>0</v>
      </c>
      <c r="AG120" s="55">
        <f t="shared" si="14"/>
        <v>0</v>
      </c>
      <c r="AI120" s="55">
        <f t="shared" si="15"/>
        <v>0</v>
      </c>
      <c r="AQ120" s="55">
        <v>1</v>
      </c>
      <c r="AR120" s="55">
        <v>1</v>
      </c>
      <c r="AV120" s="55">
        <v>1</v>
      </c>
      <c r="AW120" s="55">
        <v>1</v>
      </c>
      <c r="BL120" t="s">
        <v>895</v>
      </c>
    </row>
    <row r="121" spans="1:64" ht="17" x14ac:dyDescent="0.2">
      <c r="A121" s="192" t="s">
        <v>896</v>
      </c>
      <c r="B121" s="238" t="str">
        <f>VLOOKUP($A121,'V-Enc'!$A$246:$M$984,13,FALSE)</f>
        <v>V_OP</v>
      </c>
      <c r="C121" s="238" t="s">
        <v>702</v>
      </c>
      <c r="D121" s="242" t="s">
        <v>884</v>
      </c>
      <c r="E121" s="240"/>
      <c r="F121" s="125" t="s">
        <v>704</v>
      </c>
      <c r="G121" s="238" t="str">
        <f>VLOOKUP($A121,'V-Enc'!$A$246:$M$984,11,FALSE)</f>
        <v>vd</v>
      </c>
      <c r="H121" s="238" t="str">
        <f>VLOOKUP($A121,'V-Enc'!$A$246:$M$984,9,FALSE)</f>
        <v>vs1</v>
      </c>
      <c r="I121" s="238" t="str">
        <f>VLOOKUP($A121,'V-Enc'!$A$246:$M$984,8,FALSE)</f>
        <v>vs2</v>
      </c>
      <c r="J121" s="239"/>
      <c r="K121" s="239"/>
      <c r="L121" s="238" t="str">
        <f>VLOOKUP($A121,'V-Enc'!$A$246:$M$984,2,FALSE)</f>
        <v>Vvv</v>
      </c>
      <c r="M121" s="238" t="str">
        <f>VLOOKUP($A121,'V-Enc'!$A$246:$M$984,10,FALSE)</f>
        <v>OPMVV</v>
      </c>
      <c r="O121" s="238" t="str">
        <f>_xlfn.CONCAT(VLOOKUP($A121,'V-Enc'!$A$246:$M$984,3,FALSE),"-",)</f>
        <v>110011-</v>
      </c>
      <c r="U121">
        <v>1</v>
      </c>
      <c r="V121" s="58">
        <f t="shared" si="8"/>
        <v>0</v>
      </c>
      <c r="X121" s="55">
        <v>1</v>
      </c>
      <c r="Y121" s="55">
        <f t="shared" si="16"/>
        <v>0</v>
      </c>
      <c r="AC121" s="58">
        <f t="shared" si="9"/>
        <v>0</v>
      </c>
      <c r="AD121" s="55">
        <f t="shared" si="17"/>
        <v>0</v>
      </c>
      <c r="AE121" s="55">
        <f t="shared" si="13"/>
        <v>0</v>
      </c>
      <c r="AG121" s="55">
        <f t="shared" si="14"/>
        <v>0</v>
      </c>
      <c r="AI121" s="55">
        <f t="shared" si="15"/>
        <v>0</v>
      </c>
      <c r="AQ121" s="55">
        <v>1</v>
      </c>
      <c r="AR121" s="55">
        <v>1</v>
      </c>
      <c r="AT121" s="55">
        <v>1</v>
      </c>
      <c r="AV121" s="55">
        <v>1</v>
      </c>
      <c r="BL121" t="s">
        <v>897</v>
      </c>
    </row>
    <row r="122" spans="1:64" ht="17" customHeight="1" x14ac:dyDescent="0.2">
      <c r="A122" s="192" t="s">
        <v>898</v>
      </c>
      <c r="B122" s="238" t="str">
        <f>VLOOKUP($A122,'V-Enc'!$A$246:$M$984,13,FALSE)</f>
        <v>V_OP</v>
      </c>
      <c r="C122" s="238" t="s">
        <v>702</v>
      </c>
      <c r="D122" s="242" t="s">
        <v>884</v>
      </c>
      <c r="E122" s="240"/>
      <c r="F122" s="125" t="s">
        <v>704</v>
      </c>
      <c r="G122" s="238" t="str">
        <f>VLOOKUP($A122,'V-Enc'!$A$246:$M$984,11,FALSE)</f>
        <v>vd</v>
      </c>
      <c r="H122" s="238" t="str">
        <f>VLOOKUP($A122,'V-Enc'!$A$246:$M$984,9,FALSE)</f>
        <v>rs1</v>
      </c>
      <c r="I122" s="238" t="str">
        <f>VLOOKUP($A122,'V-Enc'!$A$246:$M$984,8,FALSE)</f>
        <v>vs2</v>
      </c>
      <c r="J122" s="239"/>
      <c r="K122" s="239"/>
      <c r="L122" s="238" t="str">
        <f>VLOOKUP($A122,'V-Enc'!$A$246:$M$984,2,FALSE)</f>
        <v>Vvx</v>
      </c>
      <c r="M122" s="238" t="str">
        <f>VLOOKUP($A122,'V-Enc'!$A$246:$M$984,10,FALSE)</f>
        <v>OPMVX</v>
      </c>
      <c r="O122" s="238" t="str">
        <f>_xlfn.CONCAT(VLOOKUP($A122,'V-Enc'!$A$246:$M$984,3,FALSE),"-",)</f>
        <v>110011-</v>
      </c>
      <c r="U122">
        <v>1</v>
      </c>
      <c r="V122" s="58">
        <f t="shared" si="8"/>
        <v>0</v>
      </c>
      <c r="X122" s="55">
        <v>1</v>
      </c>
      <c r="Y122" s="55">
        <f t="shared" si="16"/>
        <v>0</v>
      </c>
      <c r="AC122" s="58">
        <f t="shared" si="9"/>
        <v>0</v>
      </c>
      <c r="AD122" s="55">
        <f t="shared" si="17"/>
        <v>0</v>
      </c>
      <c r="AE122" s="55">
        <f t="shared" si="13"/>
        <v>0</v>
      </c>
      <c r="AG122" s="55">
        <f t="shared" si="14"/>
        <v>0</v>
      </c>
      <c r="AI122" s="55">
        <f t="shared" si="15"/>
        <v>0</v>
      </c>
      <c r="AQ122" s="55">
        <v>1</v>
      </c>
      <c r="AR122" s="55">
        <v>1</v>
      </c>
      <c r="AT122" s="55">
        <v>1</v>
      </c>
      <c r="AV122" s="55">
        <v>1</v>
      </c>
      <c r="AW122" s="55">
        <v>1</v>
      </c>
      <c r="BL122" t="s">
        <v>899</v>
      </c>
    </row>
    <row r="123" spans="1:64" ht="17" x14ac:dyDescent="0.2">
      <c r="A123" s="192" t="s">
        <v>900</v>
      </c>
      <c r="B123" s="238" t="str">
        <f>VLOOKUP($A123,'V-Enc'!$A$246:$M$984,13,FALSE)</f>
        <v>V_OP</v>
      </c>
      <c r="C123" s="238" t="s">
        <v>702</v>
      </c>
      <c r="D123" s="242" t="s">
        <v>884</v>
      </c>
      <c r="E123" s="240"/>
      <c r="F123" s="125" t="s">
        <v>704</v>
      </c>
      <c r="G123" s="238" t="str">
        <f>VLOOKUP($A123,'V-Enc'!$A$246:$M$984,11,FALSE)</f>
        <v>vd</v>
      </c>
      <c r="H123" s="238" t="str">
        <f>VLOOKUP($A123,'V-Enc'!$A$246:$M$984,9,FALSE)</f>
        <v>vs1</v>
      </c>
      <c r="I123" s="238" t="str">
        <f>VLOOKUP($A123,'V-Enc'!$A$246:$M$984,8,FALSE)</f>
        <v>vs2</v>
      </c>
      <c r="J123" s="239"/>
      <c r="K123" s="239"/>
      <c r="L123" s="238" t="str">
        <f>VLOOKUP($A123,'V-Enc'!$A$246:$M$984,2,FALSE)</f>
        <v>Vvv</v>
      </c>
      <c r="M123" s="238" t="str">
        <f>VLOOKUP($A123,'V-Enc'!$A$246:$M$984,10,FALSE)</f>
        <v>OPMVV</v>
      </c>
      <c r="O123" s="238" t="str">
        <f>_xlfn.CONCAT(VLOOKUP($A123,'V-Enc'!$A$246:$M$984,3,FALSE),"-",)</f>
        <v>110100-</v>
      </c>
      <c r="U123">
        <v>1</v>
      </c>
      <c r="V123" s="58">
        <f t="shared" si="8"/>
        <v>0</v>
      </c>
      <c r="X123" s="55">
        <v>1</v>
      </c>
      <c r="Y123" s="55">
        <f t="shared" si="16"/>
        <v>0</v>
      </c>
      <c r="Z123" s="55">
        <v>1</v>
      </c>
      <c r="AC123" s="58">
        <f t="shared" si="9"/>
        <v>0</v>
      </c>
      <c r="AD123" s="55">
        <f t="shared" si="17"/>
        <v>0</v>
      </c>
      <c r="AE123" s="55">
        <f t="shared" si="13"/>
        <v>0</v>
      </c>
      <c r="AG123" s="55">
        <f t="shared" si="14"/>
        <v>0</v>
      </c>
      <c r="AI123" s="55">
        <f t="shared" si="15"/>
        <v>0</v>
      </c>
      <c r="AV123" s="55">
        <v>1</v>
      </c>
      <c r="BL123" t="s">
        <v>901</v>
      </c>
    </row>
    <row r="124" spans="1:64" ht="17" x14ac:dyDescent="0.2">
      <c r="A124" s="192" t="s">
        <v>902</v>
      </c>
      <c r="B124" s="238" t="str">
        <f>VLOOKUP($A124,'V-Enc'!$A$246:$M$984,13,FALSE)</f>
        <v>V_OP</v>
      </c>
      <c r="C124" s="238" t="s">
        <v>702</v>
      </c>
      <c r="D124" s="242" t="s">
        <v>884</v>
      </c>
      <c r="E124" s="240"/>
      <c r="F124" s="125" t="s">
        <v>704</v>
      </c>
      <c r="G124" s="238" t="str">
        <f>VLOOKUP($A124,'V-Enc'!$A$246:$M$984,11,FALSE)</f>
        <v>vd</v>
      </c>
      <c r="H124" s="238" t="str">
        <f>VLOOKUP($A124,'V-Enc'!$A$246:$M$984,9,FALSE)</f>
        <v>rs1</v>
      </c>
      <c r="I124" s="238" t="str">
        <f>VLOOKUP($A124,'V-Enc'!$A$246:$M$984,8,FALSE)</f>
        <v>vs2</v>
      </c>
      <c r="J124" s="239"/>
      <c r="K124" s="239"/>
      <c r="L124" s="238" t="str">
        <f>VLOOKUP($A124,'V-Enc'!$A$246:$M$984,2,FALSE)</f>
        <v>Vvx</v>
      </c>
      <c r="M124" s="238" t="str">
        <f>VLOOKUP($A124,'V-Enc'!$A$246:$M$984,10,FALSE)</f>
        <v>OPMVX</v>
      </c>
      <c r="O124" s="238" t="str">
        <f>_xlfn.CONCAT(VLOOKUP($A124,'V-Enc'!$A$246:$M$984,3,FALSE),"-",)</f>
        <v>110100-</v>
      </c>
      <c r="U124">
        <v>1</v>
      </c>
      <c r="V124" s="58">
        <f t="shared" si="8"/>
        <v>0</v>
      </c>
      <c r="X124" s="55">
        <v>1</v>
      </c>
      <c r="Y124" s="55">
        <f t="shared" si="16"/>
        <v>0</v>
      </c>
      <c r="Z124" s="55">
        <v>1</v>
      </c>
      <c r="AC124" s="58">
        <f t="shared" si="9"/>
        <v>0</v>
      </c>
      <c r="AD124" s="55">
        <f t="shared" si="17"/>
        <v>0</v>
      </c>
      <c r="AE124" s="55">
        <f t="shared" si="13"/>
        <v>0</v>
      </c>
      <c r="AG124" s="55">
        <f t="shared" si="14"/>
        <v>0</v>
      </c>
      <c r="AI124" s="55">
        <f t="shared" si="15"/>
        <v>0</v>
      </c>
      <c r="AV124" s="55">
        <v>1</v>
      </c>
      <c r="AW124" s="55">
        <v>1</v>
      </c>
      <c r="BL124" t="s">
        <v>903</v>
      </c>
    </row>
    <row r="125" spans="1:64" ht="17" x14ac:dyDescent="0.2">
      <c r="A125" s="192" t="s">
        <v>904</v>
      </c>
      <c r="B125" s="238" t="str">
        <f>VLOOKUP($A125,'V-Enc'!$A$246:$M$984,13,FALSE)</f>
        <v>V_OP</v>
      </c>
      <c r="C125" s="238" t="s">
        <v>702</v>
      </c>
      <c r="D125" s="242" t="s">
        <v>884</v>
      </c>
      <c r="E125" s="240"/>
      <c r="F125" s="125" t="s">
        <v>704</v>
      </c>
      <c r="G125" s="238" t="str">
        <f>VLOOKUP($A125,'V-Enc'!$A$246:$M$984,11,FALSE)</f>
        <v>vd</v>
      </c>
      <c r="H125" s="238" t="str">
        <f>VLOOKUP($A125,'V-Enc'!$A$246:$M$984,9,FALSE)</f>
        <v>vs1</v>
      </c>
      <c r="I125" s="238" t="str">
        <f>VLOOKUP($A125,'V-Enc'!$A$246:$M$984,8,FALSE)</f>
        <v>vs2</v>
      </c>
      <c r="J125" s="239"/>
      <c r="K125" s="239"/>
      <c r="L125" s="238" t="str">
        <f>VLOOKUP($A125,'V-Enc'!$A$246:$M$984,2,FALSE)</f>
        <v>Vvv</v>
      </c>
      <c r="M125" s="238" t="str">
        <f>VLOOKUP($A125,'V-Enc'!$A$246:$M$984,10,FALSE)</f>
        <v>OPMVV</v>
      </c>
      <c r="O125" s="238" t="str">
        <f>_xlfn.CONCAT(VLOOKUP($A125,'V-Enc'!$A$246:$M$984,3,FALSE),"-",)</f>
        <v>110110-</v>
      </c>
      <c r="U125">
        <v>1</v>
      </c>
      <c r="V125" s="58">
        <f t="shared" si="8"/>
        <v>0</v>
      </c>
      <c r="X125" s="55">
        <v>1</v>
      </c>
      <c r="Y125" s="55">
        <f t="shared" si="16"/>
        <v>0</v>
      </c>
      <c r="Z125" s="55">
        <v>1</v>
      </c>
      <c r="AC125" s="58">
        <f t="shared" si="9"/>
        <v>0</v>
      </c>
      <c r="AD125" s="55">
        <f t="shared" si="17"/>
        <v>0</v>
      </c>
      <c r="AE125" s="55">
        <f t="shared" si="13"/>
        <v>0</v>
      </c>
      <c r="AG125" s="55">
        <f t="shared" si="14"/>
        <v>0</v>
      </c>
      <c r="AI125" s="55">
        <f t="shared" si="15"/>
        <v>0</v>
      </c>
      <c r="AT125" s="55">
        <v>1</v>
      </c>
      <c r="AV125" s="55">
        <v>1</v>
      </c>
      <c r="BL125" t="s">
        <v>889</v>
      </c>
    </row>
    <row r="126" spans="1:64" ht="17" x14ac:dyDescent="0.2">
      <c r="A126" s="192" t="s">
        <v>905</v>
      </c>
      <c r="B126" s="238" t="str">
        <f>VLOOKUP($A126,'V-Enc'!$A$246:$M$984,13,FALSE)</f>
        <v>V_OP</v>
      </c>
      <c r="C126" s="238" t="s">
        <v>702</v>
      </c>
      <c r="D126" s="242" t="s">
        <v>884</v>
      </c>
      <c r="E126" s="240"/>
      <c r="F126" s="125" t="s">
        <v>704</v>
      </c>
      <c r="G126" s="238" t="str">
        <f>VLOOKUP($A126,'V-Enc'!$A$246:$M$984,11,FALSE)</f>
        <v>vd</v>
      </c>
      <c r="H126" s="238" t="str">
        <f>VLOOKUP($A126,'V-Enc'!$A$246:$M$984,9,FALSE)</f>
        <v>rs1</v>
      </c>
      <c r="I126" s="238" t="str">
        <f>VLOOKUP($A126,'V-Enc'!$A$246:$M$984,8,FALSE)</f>
        <v>vs2</v>
      </c>
      <c r="J126" s="239"/>
      <c r="K126" s="239"/>
      <c r="L126" s="238" t="str">
        <f>VLOOKUP($A126,'V-Enc'!$A$246:$M$984,2,FALSE)</f>
        <v>Vvx</v>
      </c>
      <c r="M126" s="238" t="str">
        <f>VLOOKUP($A126,'V-Enc'!$A$246:$M$984,10,FALSE)</f>
        <v>OPMVX</v>
      </c>
      <c r="O126" s="238" t="str">
        <f>_xlfn.CONCAT(VLOOKUP($A126,'V-Enc'!$A$246:$M$984,3,FALSE),"-",)</f>
        <v>110110-</v>
      </c>
      <c r="U126">
        <v>1</v>
      </c>
      <c r="V126" s="58">
        <f t="shared" si="8"/>
        <v>0</v>
      </c>
      <c r="X126" s="55">
        <v>1</v>
      </c>
      <c r="Y126" s="55">
        <f t="shared" si="16"/>
        <v>0</v>
      </c>
      <c r="Z126" s="55">
        <v>1</v>
      </c>
      <c r="AC126" s="58">
        <f t="shared" si="9"/>
        <v>0</v>
      </c>
      <c r="AD126" s="55">
        <f t="shared" si="17"/>
        <v>0</v>
      </c>
      <c r="AE126" s="55">
        <f t="shared" si="13"/>
        <v>0</v>
      </c>
      <c r="AG126" s="55">
        <f t="shared" si="14"/>
        <v>0</v>
      </c>
      <c r="AI126" s="55">
        <f t="shared" si="15"/>
        <v>0</v>
      </c>
      <c r="AT126" s="55">
        <v>1</v>
      </c>
      <c r="AV126" s="55">
        <v>1</v>
      </c>
      <c r="AW126" s="55">
        <v>1</v>
      </c>
      <c r="BL126" t="s">
        <v>891</v>
      </c>
    </row>
    <row r="127" spans="1:64" ht="17" x14ac:dyDescent="0.2">
      <c r="A127" s="192" t="s">
        <v>906</v>
      </c>
      <c r="B127" s="238" t="str">
        <f>VLOOKUP($A127,'V-Enc'!$A$246:$M$984,13,FALSE)</f>
        <v>V_OP</v>
      </c>
      <c r="C127" s="238" t="s">
        <v>702</v>
      </c>
      <c r="D127" s="242" t="s">
        <v>884</v>
      </c>
      <c r="E127" s="240"/>
      <c r="F127" s="125" t="s">
        <v>704</v>
      </c>
      <c r="G127" s="238" t="str">
        <f>VLOOKUP($A127,'V-Enc'!$A$246:$M$984,11,FALSE)</f>
        <v>vd</v>
      </c>
      <c r="H127" s="238" t="str">
        <f>VLOOKUP($A127,'V-Enc'!$A$246:$M$984,9,FALSE)</f>
        <v>vs1</v>
      </c>
      <c r="I127" s="238" t="str">
        <f>VLOOKUP($A127,'V-Enc'!$A$246:$M$984,8,FALSE)</f>
        <v>vs2</v>
      </c>
      <c r="J127" s="239"/>
      <c r="K127" s="239"/>
      <c r="L127" s="238" t="str">
        <f>VLOOKUP($A127,'V-Enc'!$A$246:$M$984,2,FALSE)</f>
        <v>Vvv</v>
      </c>
      <c r="M127" s="238" t="str">
        <f>VLOOKUP($A127,'V-Enc'!$A$246:$M$984,10,FALSE)</f>
        <v>OPMVV</v>
      </c>
      <c r="O127" s="238" t="str">
        <f>_xlfn.CONCAT(VLOOKUP($A127,'V-Enc'!$A$246:$M$984,3,FALSE),"-",)</f>
        <v>110101-</v>
      </c>
      <c r="U127">
        <v>1</v>
      </c>
      <c r="V127" s="58">
        <f t="shared" si="8"/>
        <v>0</v>
      </c>
      <c r="X127" s="55">
        <v>1</v>
      </c>
      <c r="Y127" s="55">
        <f t="shared" si="16"/>
        <v>0</v>
      </c>
      <c r="Z127" s="55">
        <v>1</v>
      </c>
      <c r="AC127" s="58">
        <f t="shared" si="9"/>
        <v>0</v>
      </c>
      <c r="AD127" s="55">
        <f t="shared" si="17"/>
        <v>0</v>
      </c>
      <c r="AE127" s="55">
        <f t="shared" si="13"/>
        <v>0</v>
      </c>
      <c r="AG127" s="55">
        <f t="shared" si="14"/>
        <v>0</v>
      </c>
      <c r="AI127" s="55">
        <f t="shared" si="15"/>
        <v>0</v>
      </c>
      <c r="AQ127" s="55">
        <v>1</v>
      </c>
      <c r="AR127" s="55">
        <v>1</v>
      </c>
      <c r="AV127" s="55">
        <v>1</v>
      </c>
      <c r="BL127" t="s">
        <v>893</v>
      </c>
    </row>
    <row r="128" spans="1:64" ht="17" x14ac:dyDescent="0.2">
      <c r="A128" s="192" t="s">
        <v>907</v>
      </c>
      <c r="B128" s="238" t="str">
        <f>VLOOKUP($A128,'V-Enc'!$A$246:$M$984,13,FALSE)</f>
        <v>V_OP</v>
      </c>
      <c r="C128" s="238" t="s">
        <v>702</v>
      </c>
      <c r="D128" s="242" t="s">
        <v>884</v>
      </c>
      <c r="E128" s="240"/>
      <c r="F128" s="125" t="s">
        <v>704</v>
      </c>
      <c r="G128" s="238" t="str">
        <f>VLOOKUP($A128,'V-Enc'!$A$246:$M$984,11,FALSE)</f>
        <v>vd</v>
      </c>
      <c r="H128" s="238" t="str">
        <f>VLOOKUP($A128,'V-Enc'!$A$246:$M$984,9,FALSE)</f>
        <v>rs1</v>
      </c>
      <c r="I128" s="238" t="str">
        <f>VLOOKUP($A128,'V-Enc'!$A$246:$M$984,8,FALSE)</f>
        <v>vs2</v>
      </c>
      <c r="J128" s="239"/>
      <c r="K128" s="239"/>
      <c r="L128" s="238" t="str">
        <f>VLOOKUP($A128,'V-Enc'!$A$246:$M$984,2,FALSE)</f>
        <v>Vvx</v>
      </c>
      <c r="M128" s="238" t="str">
        <f>VLOOKUP($A128,'V-Enc'!$A$246:$M$984,10,FALSE)</f>
        <v>OPMVX</v>
      </c>
      <c r="O128" s="238" t="str">
        <f>_xlfn.CONCAT(VLOOKUP($A128,'V-Enc'!$A$246:$M$984,3,FALSE),"-",)</f>
        <v>110101-</v>
      </c>
      <c r="U128">
        <v>1</v>
      </c>
      <c r="V128" s="58">
        <f t="shared" si="8"/>
        <v>0</v>
      </c>
      <c r="X128" s="55">
        <v>1</v>
      </c>
      <c r="Y128" s="55">
        <f t="shared" si="16"/>
        <v>0</v>
      </c>
      <c r="Z128" s="55">
        <v>1</v>
      </c>
      <c r="AC128" s="58">
        <f t="shared" si="9"/>
        <v>0</v>
      </c>
      <c r="AD128" s="55">
        <f t="shared" si="17"/>
        <v>0</v>
      </c>
      <c r="AE128" s="55">
        <f t="shared" si="13"/>
        <v>0</v>
      </c>
      <c r="AG128" s="55">
        <f t="shared" si="14"/>
        <v>0</v>
      </c>
      <c r="AI128" s="55">
        <f t="shared" si="15"/>
        <v>0</v>
      </c>
      <c r="AQ128" s="55">
        <v>1</v>
      </c>
      <c r="AR128" s="55">
        <v>1</v>
      </c>
      <c r="AV128" s="55">
        <v>1</v>
      </c>
      <c r="AW128" s="55">
        <v>1</v>
      </c>
      <c r="BL128" t="s">
        <v>895</v>
      </c>
    </row>
    <row r="129" spans="1:64" ht="17" x14ac:dyDescent="0.2">
      <c r="A129" s="192" t="s">
        <v>908</v>
      </c>
      <c r="B129" s="238" t="str">
        <f>VLOOKUP($A129,'V-Enc'!$A$246:$M$984,13,FALSE)</f>
        <v>V_OP</v>
      </c>
      <c r="C129" s="238" t="s">
        <v>702</v>
      </c>
      <c r="D129" s="242" t="s">
        <v>884</v>
      </c>
      <c r="E129" s="240"/>
      <c r="F129" s="125" t="s">
        <v>704</v>
      </c>
      <c r="G129" s="238" t="str">
        <f>VLOOKUP($A129,'V-Enc'!$A$246:$M$984,11,FALSE)</f>
        <v>vd</v>
      </c>
      <c r="H129" s="238" t="str">
        <f>VLOOKUP($A129,'V-Enc'!$A$246:$M$984,9,FALSE)</f>
        <v>vs1</v>
      </c>
      <c r="I129" s="238" t="str">
        <f>VLOOKUP($A129,'V-Enc'!$A$246:$M$984,8,FALSE)</f>
        <v>vs2</v>
      </c>
      <c r="J129" s="239"/>
      <c r="K129" s="239"/>
      <c r="L129" s="238" t="str">
        <f>VLOOKUP($A129,'V-Enc'!$A$246:$M$984,2,FALSE)</f>
        <v>Vvv</v>
      </c>
      <c r="M129" s="238" t="str">
        <f>VLOOKUP($A129,'V-Enc'!$A$246:$M$984,10,FALSE)</f>
        <v>OPMVV</v>
      </c>
      <c r="O129" s="238" t="str">
        <f>_xlfn.CONCAT(VLOOKUP($A129,'V-Enc'!$A$246:$M$984,3,FALSE),"-",)</f>
        <v>110111-</v>
      </c>
      <c r="U129">
        <v>1</v>
      </c>
      <c r="V129" s="58">
        <f t="shared" si="8"/>
        <v>0</v>
      </c>
      <c r="X129" s="55">
        <v>1</v>
      </c>
      <c r="Y129" s="55">
        <f t="shared" si="16"/>
        <v>0</v>
      </c>
      <c r="Z129" s="55">
        <v>1</v>
      </c>
      <c r="AC129" s="58">
        <f t="shared" si="9"/>
        <v>0</v>
      </c>
      <c r="AD129" s="55">
        <f t="shared" si="17"/>
        <v>0</v>
      </c>
      <c r="AE129" s="55">
        <f t="shared" si="13"/>
        <v>0</v>
      </c>
      <c r="AG129" s="55">
        <f t="shared" si="14"/>
        <v>0</v>
      </c>
      <c r="AI129" s="55">
        <f t="shared" si="15"/>
        <v>0</v>
      </c>
      <c r="AQ129" s="55">
        <v>1</v>
      </c>
      <c r="AR129" s="55">
        <v>1</v>
      </c>
      <c r="AT129" s="55">
        <v>1</v>
      </c>
      <c r="AV129" s="55">
        <v>1</v>
      </c>
      <c r="BL129" t="s">
        <v>897</v>
      </c>
    </row>
    <row r="130" spans="1:64" ht="17" x14ac:dyDescent="0.2">
      <c r="A130" s="192" t="s">
        <v>909</v>
      </c>
      <c r="B130" s="238" t="str">
        <f>VLOOKUP($A130,'V-Enc'!$A$246:$M$984,13,FALSE)</f>
        <v>V_OP</v>
      </c>
      <c r="C130" s="238" t="s">
        <v>702</v>
      </c>
      <c r="D130" s="242" t="s">
        <v>884</v>
      </c>
      <c r="E130" s="240"/>
      <c r="F130" s="125" t="s">
        <v>704</v>
      </c>
      <c r="G130" s="238" t="str">
        <f>VLOOKUP($A130,'V-Enc'!$A$246:$M$984,11,FALSE)</f>
        <v>vd</v>
      </c>
      <c r="H130" s="238" t="str">
        <f>VLOOKUP($A130,'V-Enc'!$A$246:$M$984,9,FALSE)</f>
        <v>rs1</v>
      </c>
      <c r="I130" s="238" t="str">
        <f>VLOOKUP($A130,'V-Enc'!$A$246:$M$984,8,FALSE)</f>
        <v>vs2</v>
      </c>
      <c r="J130" s="239"/>
      <c r="K130" s="239"/>
      <c r="L130" s="238" t="str">
        <f>VLOOKUP($A130,'V-Enc'!$A$246:$M$984,2,FALSE)</f>
        <v>Vvx</v>
      </c>
      <c r="M130" s="238" t="str">
        <f>VLOOKUP($A130,'V-Enc'!$A$246:$M$984,10,FALSE)</f>
        <v>OPMVX</v>
      </c>
      <c r="O130" s="238" t="str">
        <f>_xlfn.CONCAT(VLOOKUP($A130,'V-Enc'!$A$246:$M$984,3,FALSE),"-",)</f>
        <v>110111-</v>
      </c>
      <c r="U130">
        <v>1</v>
      </c>
      <c r="V130" s="58">
        <f t="shared" si="8"/>
        <v>0</v>
      </c>
      <c r="X130" s="55">
        <v>1</v>
      </c>
      <c r="Y130" s="55">
        <f t="shared" si="16"/>
        <v>0</v>
      </c>
      <c r="Z130" s="55">
        <v>1</v>
      </c>
      <c r="AC130" s="58">
        <f t="shared" si="9"/>
        <v>0</v>
      </c>
      <c r="AD130" s="55">
        <f t="shared" si="17"/>
        <v>0</v>
      </c>
      <c r="AE130" s="55">
        <f t="shared" si="13"/>
        <v>0</v>
      </c>
      <c r="AG130" s="55">
        <f t="shared" si="14"/>
        <v>0</v>
      </c>
      <c r="AI130" s="55">
        <f t="shared" si="15"/>
        <v>0</v>
      </c>
      <c r="AQ130" s="55">
        <v>1</v>
      </c>
      <c r="AR130" s="55">
        <v>1</v>
      </c>
      <c r="AT130" s="55">
        <v>1</v>
      </c>
      <c r="AV130" s="55">
        <v>1</v>
      </c>
      <c r="AW130" s="55">
        <v>1</v>
      </c>
      <c r="BL130" t="s">
        <v>899</v>
      </c>
    </row>
    <row r="131" spans="1:64" s="29" customFormat="1" x14ac:dyDescent="0.2">
      <c r="A131" s="33" t="s">
        <v>910</v>
      </c>
      <c r="B131" s="29" t="s">
        <v>369</v>
      </c>
      <c r="D131" s="58"/>
      <c r="E131" s="35" t="s">
        <v>36</v>
      </c>
      <c r="F131"/>
      <c r="R131"/>
      <c r="S131"/>
      <c r="T131"/>
      <c r="U131"/>
      <c r="V131" s="58">
        <f t="shared" ref="V131:V194" si="18">IF(ISNUMBER(FIND("VF",A131)),1,0)</f>
        <v>0</v>
      </c>
      <c r="W131" s="55"/>
      <c r="X131" s="55">
        <f t="shared" ref="X131:X162" si="19">IF(ISNUMBER(FIND("VFW",A131)),1,0)</f>
        <v>0</v>
      </c>
      <c r="Y131" s="55">
        <f t="shared" si="16"/>
        <v>0</v>
      </c>
      <c r="Z131" s="55"/>
      <c r="AA131" s="55"/>
      <c r="AB131" s="55"/>
      <c r="AC131" s="58">
        <f t="shared" ref="AC131:AC194" si="20">IF(OR(ISNUMBER(FIND("FADD",A131)),ISNUMBER(FIND("FSUB",A131))),1,0)</f>
        <v>0</v>
      </c>
      <c r="AD131" s="55">
        <f t="shared" si="17"/>
        <v>0</v>
      </c>
      <c r="AE131" s="55">
        <f t="shared" si="13"/>
        <v>0</v>
      </c>
      <c r="AF131" s="55"/>
      <c r="AG131" s="55">
        <f t="shared" si="14"/>
        <v>0</v>
      </c>
      <c r="AH131" s="55"/>
      <c r="AI131" s="55">
        <f t="shared" si="15"/>
        <v>0</v>
      </c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29" t="s">
        <v>911</v>
      </c>
    </row>
    <row r="132" spans="1:64" s="29" customFormat="1" x14ac:dyDescent="0.2">
      <c r="A132" s="33" t="s">
        <v>912</v>
      </c>
      <c r="B132" s="29" t="s">
        <v>369</v>
      </c>
      <c r="D132" s="58"/>
      <c r="E132" s="35" t="s">
        <v>36</v>
      </c>
      <c r="F132"/>
      <c r="R132"/>
      <c r="S132"/>
      <c r="T132"/>
      <c r="U132"/>
      <c r="V132" s="58">
        <f t="shared" si="18"/>
        <v>0</v>
      </c>
      <c r="W132" s="55"/>
      <c r="X132" s="55">
        <f t="shared" si="19"/>
        <v>0</v>
      </c>
      <c r="Y132" s="55">
        <f t="shared" si="16"/>
        <v>0</v>
      </c>
      <c r="Z132" s="55"/>
      <c r="AA132" s="55"/>
      <c r="AB132" s="55"/>
      <c r="AC132" s="58">
        <f t="shared" si="20"/>
        <v>0</v>
      </c>
      <c r="AD132" s="55">
        <f t="shared" si="17"/>
        <v>0</v>
      </c>
      <c r="AE132" s="55">
        <f t="shared" si="13"/>
        <v>0</v>
      </c>
      <c r="AF132" s="55"/>
      <c r="AG132" s="55">
        <f t="shared" si="14"/>
        <v>0</v>
      </c>
      <c r="AH132" s="55"/>
      <c r="AI132" s="55">
        <f t="shared" si="15"/>
        <v>0</v>
      </c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29" t="s">
        <v>913</v>
      </c>
    </row>
    <row r="133" spans="1:64" x14ac:dyDescent="0.2">
      <c r="V133" s="58">
        <f t="shared" si="18"/>
        <v>0</v>
      </c>
      <c r="X133" s="55">
        <f t="shared" si="19"/>
        <v>0</v>
      </c>
      <c r="Y133" s="55">
        <f t="shared" si="16"/>
        <v>0</v>
      </c>
      <c r="AC133" s="58">
        <f t="shared" si="20"/>
        <v>0</v>
      </c>
      <c r="AD133" s="55">
        <f t="shared" si="17"/>
        <v>0</v>
      </c>
      <c r="AE133" s="55">
        <f t="shared" si="13"/>
        <v>0</v>
      </c>
      <c r="AG133" s="55">
        <f t="shared" si="14"/>
        <v>0</v>
      </c>
      <c r="AI133" s="55">
        <f t="shared" si="15"/>
        <v>0</v>
      </c>
    </row>
    <row r="134" spans="1:64" x14ac:dyDescent="0.2">
      <c r="A134" s="239" t="s">
        <v>914</v>
      </c>
      <c r="B134" s="239"/>
      <c r="C134" s="239"/>
      <c r="D134" s="243"/>
      <c r="E134" s="239"/>
      <c r="G134" s="239"/>
      <c r="H134" s="239"/>
      <c r="I134" s="239"/>
      <c r="J134" s="239"/>
      <c r="K134" s="239"/>
      <c r="L134" s="239"/>
      <c r="M134" s="239"/>
      <c r="N134" s="239"/>
      <c r="O134" s="239"/>
      <c r="P134" s="239"/>
      <c r="Q134" s="239"/>
      <c r="V134" s="58">
        <f t="shared" si="18"/>
        <v>0</v>
      </c>
      <c r="X134" s="55">
        <f t="shared" si="19"/>
        <v>0</v>
      </c>
      <c r="Y134" s="55">
        <f t="shared" si="16"/>
        <v>0</v>
      </c>
      <c r="AC134" s="58">
        <f t="shared" si="20"/>
        <v>0</v>
      </c>
      <c r="AD134" s="55">
        <f t="shared" si="17"/>
        <v>0</v>
      </c>
      <c r="AE134" s="55">
        <f t="shared" si="13"/>
        <v>0</v>
      </c>
      <c r="AG134" s="55">
        <f t="shared" si="14"/>
        <v>0</v>
      </c>
      <c r="AI134" s="55">
        <f t="shared" si="15"/>
        <v>0</v>
      </c>
      <c r="BL134" s="239"/>
    </row>
    <row r="135" spans="1:64" x14ac:dyDescent="0.2">
      <c r="A135" s="193" t="s">
        <v>0</v>
      </c>
      <c r="B135" s="193" t="s">
        <v>724</v>
      </c>
      <c r="C135" s="193"/>
      <c r="D135" s="194"/>
      <c r="E135" s="1" t="s">
        <v>2</v>
      </c>
      <c r="F135" s="126" t="s">
        <v>3</v>
      </c>
      <c r="G135" s="193" t="s">
        <v>361</v>
      </c>
      <c r="H135" s="193" t="s">
        <v>362</v>
      </c>
      <c r="I135" s="193" t="s">
        <v>363</v>
      </c>
      <c r="J135" s="193" t="s">
        <v>364</v>
      </c>
      <c r="K135" s="193" t="s">
        <v>320</v>
      </c>
      <c r="L135" s="193" t="s">
        <v>725</v>
      </c>
      <c r="M135" s="193" t="s">
        <v>10</v>
      </c>
      <c r="N135" s="193" t="s">
        <v>653</v>
      </c>
      <c r="O135" s="193" t="s">
        <v>11</v>
      </c>
      <c r="P135" s="193" t="s">
        <v>16</v>
      </c>
      <c r="Q135" s="193"/>
      <c r="V135" s="58">
        <f t="shared" si="18"/>
        <v>0</v>
      </c>
      <c r="X135" s="55">
        <f t="shared" si="19"/>
        <v>0</v>
      </c>
      <c r="Y135" s="55">
        <f t="shared" si="16"/>
        <v>0</v>
      </c>
      <c r="AC135" s="58">
        <f t="shared" si="20"/>
        <v>0</v>
      </c>
      <c r="AD135" s="55">
        <f t="shared" si="17"/>
        <v>0</v>
      </c>
      <c r="AE135" s="55">
        <f t="shared" si="13"/>
        <v>0</v>
      </c>
      <c r="AG135" s="55">
        <f t="shared" si="14"/>
        <v>0</v>
      </c>
      <c r="AI135" s="55">
        <f t="shared" si="15"/>
        <v>0</v>
      </c>
      <c r="BL135" s="193" t="s">
        <v>12</v>
      </c>
    </row>
    <row r="136" spans="1:64" ht="17" x14ac:dyDescent="0.2">
      <c r="A136" s="195" t="s">
        <v>915</v>
      </c>
      <c r="B136" s="238" t="str">
        <f>VLOOKUP($A136,'V-Enc'!$A$246:$M$984,13,FALSE)</f>
        <v>V_OP</v>
      </c>
      <c r="C136" s="238" t="s">
        <v>702</v>
      </c>
      <c r="D136" s="191" t="s">
        <v>862</v>
      </c>
      <c r="E136" s="239"/>
      <c r="F136" s="125" t="s">
        <v>704</v>
      </c>
      <c r="G136" s="238" t="str">
        <f>VLOOKUP($A136,'V-Enc'!$A$246:$M$984,11,FALSE)</f>
        <v>vd</v>
      </c>
      <c r="H136" s="238" t="str">
        <f>VLOOKUP($A136,'V-Enc'!$A$246:$M$984,9,FALSE)</f>
        <v>vs1</v>
      </c>
      <c r="I136" s="238" t="str">
        <f>VLOOKUP($A136,'V-Enc'!$A$246:$M$984,8,FALSE)</f>
        <v>vs2</v>
      </c>
      <c r="J136" s="239"/>
      <c r="K136" s="239"/>
      <c r="L136" s="238" t="str">
        <f>VLOOKUP($A136,'V-Enc'!$A$246:$M$984,2,FALSE)</f>
        <v>Vvv</v>
      </c>
      <c r="M136" s="238" t="str">
        <f>VLOOKUP($A136,'V-Enc'!$A$246:$M$984,10,FALSE)</f>
        <v>OPIVV</v>
      </c>
      <c r="O136" s="238" t="str">
        <f>_xlfn.CONCAT(VLOOKUP($A136,'V-Enc'!$A$246:$M$984,3,FALSE),"-",)</f>
        <v>010000-</v>
      </c>
      <c r="P136" s="239"/>
      <c r="Q136" s="238">
        <v>0</v>
      </c>
      <c r="U136">
        <v>1</v>
      </c>
      <c r="V136" s="58">
        <f t="shared" si="18"/>
        <v>0</v>
      </c>
      <c r="X136" s="55">
        <f t="shared" si="19"/>
        <v>0</v>
      </c>
      <c r="Y136" s="55">
        <f t="shared" si="16"/>
        <v>0</v>
      </c>
      <c r="AC136" s="58">
        <f t="shared" si="20"/>
        <v>0</v>
      </c>
      <c r="AD136" s="55">
        <f t="shared" si="17"/>
        <v>0</v>
      </c>
      <c r="AE136" s="55">
        <f t="shared" si="13"/>
        <v>0</v>
      </c>
      <c r="AG136" s="55">
        <f t="shared" si="14"/>
        <v>0</v>
      </c>
      <c r="AI136" s="55">
        <f t="shared" si="15"/>
        <v>0</v>
      </c>
      <c r="AN136" s="55">
        <v>1</v>
      </c>
      <c r="AS136" s="55">
        <v>1</v>
      </c>
      <c r="AV136" s="55">
        <v>1</v>
      </c>
      <c r="BL136" s="239" t="s">
        <v>916</v>
      </c>
    </row>
    <row r="137" spans="1:64" ht="17" x14ac:dyDescent="0.2">
      <c r="A137" s="195" t="s">
        <v>917</v>
      </c>
      <c r="B137" s="238" t="str">
        <f>VLOOKUP($A137,'V-Enc'!$A$246:$M$984,13,FALSE)</f>
        <v>V_OP</v>
      </c>
      <c r="C137" s="238" t="s">
        <v>702</v>
      </c>
      <c r="D137" s="191" t="s">
        <v>865</v>
      </c>
      <c r="E137" s="239"/>
      <c r="F137" s="125" t="s">
        <v>704</v>
      </c>
      <c r="G137" s="238" t="str">
        <f>VLOOKUP($A137,'V-Enc'!$A$246:$M$984,11,FALSE)</f>
        <v>vd</v>
      </c>
      <c r="H137" s="238" t="str">
        <f>VLOOKUP($A137,'V-Enc'!$A$246:$M$984,9,FALSE)</f>
        <v>rs1</v>
      </c>
      <c r="I137" s="238" t="str">
        <f>VLOOKUP($A137,'V-Enc'!$A$246:$M$984,8,FALSE)</f>
        <v>vs2</v>
      </c>
      <c r="J137" s="239"/>
      <c r="K137" s="239"/>
      <c r="L137" s="238" t="str">
        <f>VLOOKUP($A137,'V-Enc'!$A$246:$M$984,2,FALSE)</f>
        <v>Vvx</v>
      </c>
      <c r="M137" s="238" t="str">
        <f>VLOOKUP($A137,'V-Enc'!$A$246:$M$984,10,FALSE)</f>
        <v>OPIVX</v>
      </c>
      <c r="O137" s="238" t="str">
        <f>_xlfn.CONCAT(VLOOKUP($A137,'V-Enc'!$A$246:$M$984,3,FALSE),"-",)</f>
        <v>010000-</v>
      </c>
      <c r="P137" s="239"/>
      <c r="Q137" s="238">
        <v>0</v>
      </c>
      <c r="U137">
        <v>1</v>
      </c>
      <c r="V137" s="58">
        <f t="shared" si="18"/>
        <v>0</v>
      </c>
      <c r="X137" s="55">
        <f t="shared" si="19"/>
        <v>0</v>
      </c>
      <c r="Y137" s="55">
        <f t="shared" si="16"/>
        <v>0</v>
      </c>
      <c r="AC137" s="58">
        <f t="shared" si="20"/>
        <v>0</v>
      </c>
      <c r="AD137" s="55">
        <f t="shared" si="17"/>
        <v>0</v>
      </c>
      <c r="AE137" s="55">
        <f t="shared" si="13"/>
        <v>0</v>
      </c>
      <c r="AG137" s="55">
        <f t="shared" si="14"/>
        <v>0</v>
      </c>
      <c r="AI137" s="55">
        <f t="shared" si="15"/>
        <v>0</v>
      </c>
      <c r="AN137" s="55">
        <v>1</v>
      </c>
      <c r="AS137" s="55">
        <v>1</v>
      </c>
      <c r="AV137" s="55">
        <v>1</v>
      </c>
      <c r="AW137" s="55">
        <v>1</v>
      </c>
      <c r="BL137" s="239" t="s">
        <v>918</v>
      </c>
    </row>
    <row r="138" spans="1:64" ht="17" x14ac:dyDescent="0.2">
      <c r="A138" s="195" t="s">
        <v>919</v>
      </c>
      <c r="B138" s="238" t="str">
        <f>VLOOKUP($A138,'V-Enc'!$A$246:$M$984,13,FALSE)</f>
        <v>V_OP</v>
      </c>
      <c r="C138" s="238" t="s">
        <v>702</v>
      </c>
      <c r="D138" s="191" t="s">
        <v>865</v>
      </c>
      <c r="E138" s="239"/>
      <c r="F138" s="125" t="s">
        <v>704</v>
      </c>
      <c r="G138" s="238" t="str">
        <f>VLOOKUP($A138,'V-Enc'!$A$246:$M$984,11,FALSE)</f>
        <v>vd</v>
      </c>
      <c r="H138" s="238" t="str">
        <f>VLOOKUP($A138,'V-Enc'!$A$246:$M$984,9,FALSE)</f>
        <v>simm5</v>
      </c>
      <c r="I138" s="238" t="str">
        <f>VLOOKUP($A138,'V-Enc'!$A$246:$M$984,8,FALSE)</f>
        <v>vs2</v>
      </c>
      <c r="J138" s="239"/>
      <c r="K138" s="239"/>
      <c r="L138" s="238" t="str">
        <f>VLOOKUP($A138,'V-Enc'!$A$246:$M$984,2,FALSE)</f>
        <v>Vvi</v>
      </c>
      <c r="M138" s="238" t="str">
        <f>VLOOKUP($A138,'V-Enc'!$A$246:$M$984,10,FALSE)</f>
        <v>OPIVI</v>
      </c>
      <c r="O138" s="238" t="str">
        <f>_xlfn.CONCAT(VLOOKUP($A138,'V-Enc'!$A$246:$M$984,3,FALSE),"-",)</f>
        <v>010000-</v>
      </c>
      <c r="P138" s="239"/>
      <c r="Q138" s="238">
        <v>0</v>
      </c>
      <c r="U138">
        <v>1</v>
      </c>
      <c r="V138" s="58">
        <f t="shared" si="18"/>
        <v>0</v>
      </c>
      <c r="X138" s="55">
        <f t="shared" si="19"/>
        <v>0</v>
      </c>
      <c r="Y138" s="55">
        <f t="shared" ref="Y138:Y169" si="21">IF(ISNUMBER(FIND("VFN",A138)),1,0)</f>
        <v>0</v>
      </c>
      <c r="AC138" s="58">
        <f t="shared" si="20"/>
        <v>0</v>
      </c>
      <c r="AD138" s="55">
        <f t="shared" ref="AD138:AD169" si="22">IF(OR(ISNUMBER(FIND("VFMUL",A138)), ISNUMBER(FIND("VFWMUL",A138)),ISNUMBER(FIND("VFNMUL",A138))),1,0)</f>
        <v>0</v>
      </c>
      <c r="AE138" s="55">
        <f t="shared" ref="AE138:AE201" si="23">IF(OR(ISNUMBER(FIND("VFADD",A138)), ISNUMBER(FIND("VFWADD",A138)),ISNUMBER(FIND("VFNADD",A138)),ISNUMBER(FIND("VFSUB",A138)), ISNUMBER(FIND("VFWSUB",A138)),ISNUMBER(FIND("VFNSUB",A138)),ISNUMBER(FIND("VFNRSUB",A138)),ISNUMBER(FIND("VFWRSUB",A138)),ISNUMBER(FIND("VFRSUB",A138))),1,0)</f>
        <v>0</v>
      </c>
      <c r="AG138" s="55">
        <f t="shared" ref="AG138:AG201" si="24">IF(OR(ISNUMBER(FIND("VFSUB",A138)),ISNUMBER(FIND("VFNSUB",A138)),ISNUMBER(FIND("VFWSUB",A138)),ISNUMBER(FIND("VFNM",A138))),1,0)</f>
        <v>0</v>
      </c>
      <c r="AI138" s="55">
        <f t="shared" ref="AI138:AI201" si="25">IF(OR(ISNUMBER(FIND("VFRSUB",A138)),ISNUMBER(FIND("VFNRSUB",A138)),ISNUMBER(FIND("VFWRSUB",A138)),ISNUMBER(FIND("VFMSACC",A138)),ISNUMBER(FIND("VFMSUB",A138))),1,0)</f>
        <v>0</v>
      </c>
      <c r="AN138" s="55">
        <v>1</v>
      </c>
      <c r="AS138" s="55">
        <v>1</v>
      </c>
      <c r="AV138" s="55">
        <v>1</v>
      </c>
      <c r="AX138" s="55">
        <v>1</v>
      </c>
      <c r="BL138" s="239" t="s">
        <v>920</v>
      </c>
    </row>
    <row r="139" spans="1:64" ht="17" customHeight="1" x14ac:dyDescent="0.2">
      <c r="A139" s="195" t="s">
        <v>921</v>
      </c>
      <c r="B139" s="238" t="str">
        <f>VLOOKUP($A139,'V-Enc'!$A$246:$M$984,13,FALSE)</f>
        <v>V_OP</v>
      </c>
      <c r="C139" s="238" t="s">
        <v>702</v>
      </c>
      <c r="D139" s="191" t="s">
        <v>862</v>
      </c>
      <c r="E139" s="239"/>
      <c r="F139" s="125" t="s">
        <v>704</v>
      </c>
      <c r="G139" s="238" t="str">
        <f>VLOOKUP($A139,'V-Enc'!$A$246:$M$984,11,FALSE)</f>
        <v>vd</v>
      </c>
      <c r="H139" s="238" t="str">
        <f>VLOOKUP($A139,'V-Enc'!$A$246:$M$984,9,FALSE)</f>
        <v>vs1</v>
      </c>
      <c r="I139" s="238" t="str">
        <f>VLOOKUP($A139,'V-Enc'!$A$246:$M$984,8,FALSE)</f>
        <v>vs2</v>
      </c>
      <c r="J139" s="239"/>
      <c r="K139" s="239"/>
      <c r="L139" s="238" t="str">
        <f>VLOOKUP($A139,'V-Enc'!$A$246:$M$984,2,FALSE)</f>
        <v>Vvv</v>
      </c>
      <c r="M139" s="238" t="str">
        <f>VLOOKUP($A139,'V-Enc'!$A$246:$M$984,10,FALSE)</f>
        <v>OPIVV</v>
      </c>
      <c r="O139" s="238" t="str">
        <f>_xlfn.CONCAT(VLOOKUP($A139,'V-Enc'!$A$246:$M$984,3,FALSE),"-",)</f>
        <v>010001-</v>
      </c>
      <c r="P139" s="239"/>
      <c r="Q139" s="238">
        <v>0</v>
      </c>
      <c r="U139">
        <v>1</v>
      </c>
      <c r="V139" s="58">
        <f t="shared" si="18"/>
        <v>0</v>
      </c>
      <c r="X139" s="55">
        <f t="shared" si="19"/>
        <v>0</v>
      </c>
      <c r="Y139" s="55">
        <f t="shared" si="21"/>
        <v>0</v>
      </c>
      <c r="AC139" s="58">
        <f t="shared" si="20"/>
        <v>0</v>
      </c>
      <c r="AD139" s="55">
        <f t="shared" si="22"/>
        <v>0</v>
      </c>
      <c r="AE139" s="55">
        <f t="shared" si="23"/>
        <v>0</v>
      </c>
      <c r="AG139" s="55">
        <f t="shared" si="24"/>
        <v>0</v>
      </c>
      <c r="AI139" s="55">
        <f t="shared" si="25"/>
        <v>0</v>
      </c>
      <c r="AN139" s="55">
        <v>1</v>
      </c>
      <c r="AO139" s="55">
        <v>1</v>
      </c>
      <c r="AS139" s="55">
        <v>1</v>
      </c>
      <c r="AV139" s="55">
        <v>1</v>
      </c>
      <c r="BB139" s="55">
        <v>1</v>
      </c>
      <c r="BL139" s="239" t="s">
        <v>922</v>
      </c>
    </row>
    <row r="140" spans="1:64" ht="17" x14ac:dyDescent="0.2">
      <c r="A140" s="195" t="s">
        <v>923</v>
      </c>
      <c r="B140" s="238" t="str">
        <f>VLOOKUP($A140,'V-Enc'!$A$246:$M$984,13,FALSE)</f>
        <v>V_OP</v>
      </c>
      <c r="C140" s="238" t="s">
        <v>702</v>
      </c>
      <c r="D140" s="191" t="s">
        <v>865</v>
      </c>
      <c r="E140" s="239"/>
      <c r="F140" s="125" t="s">
        <v>704</v>
      </c>
      <c r="G140" s="238" t="str">
        <f>VLOOKUP($A140,'V-Enc'!$A$246:$M$984,11,FALSE)</f>
        <v>vd</v>
      </c>
      <c r="H140" s="238" t="str">
        <f>VLOOKUP($A140,'V-Enc'!$A$246:$M$984,9,FALSE)</f>
        <v>rs1</v>
      </c>
      <c r="I140" s="238" t="str">
        <f>VLOOKUP($A140,'V-Enc'!$A$246:$M$984,8,FALSE)</f>
        <v>vs2</v>
      </c>
      <c r="J140" s="239"/>
      <c r="K140" s="239"/>
      <c r="L140" s="238" t="str">
        <f>VLOOKUP($A140,'V-Enc'!$A$246:$M$984,2,FALSE)</f>
        <v>Vvx</v>
      </c>
      <c r="M140" s="238" t="str">
        <f>VLOOKUP($A140,'V-Enc'!$A$246:$M$984,10,FALSE)</f>
        <v>OPIVX</v>
      </c>
      <c r="O140" s="238" t="str">
        <f>_xlfn.CONCAT(VLOOKUP($A140,'V-Enc'!$A$246:$M$984,3,FALSE),"-",)</f>
        <v>010001-</v>
      </c>
      <c r="P140" s="239"/>
      <c r="Q140" s="238">
        <v>0</v>
      </c>
      <c r="U140">
        <v>1</v>
      </c>
      <c r="V140" s="58">
        <f t="shared" si="18"/>
        <v>0</v>
      </c>
      <c r="X140" s="55">
        <f t="shared" si="19"/>
        <v>0</v>
      </c>
      <c r="Y140" s="55">
        <f t="shared" si="21"/>
        <v>0</v>
      </c>
      <c r="AC140" s="58">
        <f t="shared" si="20"/>
        <v>0</v>
      </c>
      <c r="AD140" s="55">
        <f t="shared" si="22"/>
        <v>0</v>
      </c>
      <c r="AE140" s="55">
        <f t="shared" si="23"/>
        <v>0</v>
      </c>
      <c r="AG140" s="55">
        <f t="shared" si="24"/>
        <v>0</v>
      </c>
      <c r="AI140" s="55">
        <f t="shared" si="25"/>
        <v>0</v>
      </c>
      <c r="AN140" s="55">
        <v>1</v>
      </c>
      <c r="AO140" s="55">
        <v>1</v>
      </c>
      <c r="AS140" s="55">
        <v>1</v>
      </c>
      <c r="AV140" s="55">
        <v>1</v>
      </c>
      <c r="AW140" s="55">
        <v>1</v>
      </c>
      <c r="BB140" s="55">
        <v>1</v>
      </c>
      <c r="BL140" s="239" t="s">
        <v>924</v>
      </c>
    </row>
    <row r="141" spans="1:64" ht="17" x14ac:dyDescent="0.2">
      <c r="A141" s="195" t="s">
        <v>925</v>
      </c>
      <c r="B141" s="238" t="str">
        <f>VLOOKUP($A141,'V-Enc'!$A$246:$M$984,13,FALSE)</f>
        <v>V_OP</v>
      </c>
      <c r="C141" s="238" t="s">
        <v>702</v>
      </c>
      <c r="D141" s="191" t="s">
        <v>865</v>
      </c>
      <c r="E141" s="239"/>
      <c r="F141" s="125" t="s">
        <v>704</v>
      </c>
      <c r="G141" s="238" t="str">
        <f>VLOOKUP($A141,'V-Enc'!$A$246:$M$984,11,FALSE)</f>
        <v>vd</v>
      </c>
      <c r="H141" s="238" t="str">
        <f>VLOOKUP($A141,'V-Enc'!$A$246:$M$984,9,FALSE)</f>
        <v>simm5</v>
      </c>
      <c r="I141" s="238" t="str">
        <f>VLOOKUP($A141,'V-Enc'!$A$246:$M$984,8,FALSE)</f>
        <v>vs2</v>
      </c>
      <c r="J141" s="239"/>
      <c r="K141" s="239"/>
      <c r="L141" s="238" t="str">
        <f>VLOOKUP($A141,'V-Enc'!$A$246:$M$984,2,FALSE)</f>
        <v>Vvi</v>
      </c>
      <c r="M141" s="238" t="str">
        <f>VLOOKUP($A141,'V-Enc'!$A$246:$M$984,10,FALSE)</f>
        <v>OPIVI</v>
      </c>
      <c r="O141" s="238" t="str">
        <f>_xlfn.CONCAT(VLOOKUP($A141,'V-Enc'!$A$246:$M$984,3,FALSE),"-",)</f>
        <v>010001-</v>
      </c>
      <c r="P141" s="239"/>
      <c r="Q141" s="238">
        <v>0</v>
      </c>
      <c r="U141">
        <v>1</v>
      </c>
      <c r="V141" s="58">
        <f t="shared" si="18"/>
        <v>0</v>
      </c>
      <c r="X141" s="55">
        <f t="shared" si="19"/>
        <v>0</v>
      </c>
      <c r="Y141" s="55">
        <f t="shared" si="21"/>
        <v>0</v>
      </c>
      <c r="AC141" s="58">
        <f t="shared" si="20"/>
        <v>0</v>
      </c>
      <c r="AD141" s="55">
        <f t="shared" si="22"/>
        <v>0</v>
      </c>
      <c r="AE141" s="55">
        <f t="shared" si="23"/>
        <v>0</v>
      </c>
      <c r="AG141" s="55">
        <f t="shared" si="24"/>
        <v>0</v>
      </c>
      <c r="AI141" s="55">
        <f t="shared" si="25"/>
        <v>0</v>
      </c>
      <c r="AN141" s="55">
        <v>1</v>
      </c>
      <c r="AO141" s="55">
        <v>1</v>
      </c>
      <c r="AS141" s="55">
        <v>1</v>
      </c>
      <c r="AV141" s="55">
        <v>1</v>
      </c>
      <c r="AX141" s="55">
        <v>1</v>
      </c>
      <c r="BB141" s="55">
        <v>1</v>
      </c>
      <c r="BL141" s="239" t="s">
        <v>926</v>
      </c>
    </row>
    <row r="142" spans="1:64" ht="17" x14ac:dyDescent="0.2">
      <c r="A142" s="195" t="s">
        <v>927</v>
      </c>
      <c r="B142" s="238" t="str">
        <f>VLOOKUP($A142,'V-Enc'!$A$246:$M$984,13,FALSE)</f>
        <v>V_OP</v>
      </c>
      <c r="C142" s="238" t="s">
        <v>702</v>
      </c>
      <c r="D142" s="191" t="s">
        <v>862</v>
      </c>
      <c r="E142" s="239"/>
      <c r="F142" s="125" t="s">
        <v>704</v>
      </c>
      <c r="G142" s="238" t="str">
        <f>VLOOKUP($A142,'V-Enc'!$A$246:$M$984,11,FALSE)</f>
        <v>vd</v>
      </c>
      <c r="H142" s="238" t="str">
        <f>VLOOKUP($A142,'V-Enc'!$A$246:$M$984,9,FALSE)</f>
        <v>vs1</v>
      </c>
      <c r="I142" s="238" t="str">
        <f>VLOOKUP($A142,'V-Enc'!$A$246:$M$984,8,FALSE)</f>
        <v>vs2</v>
      </c>
      <c r="J142" s="239"/>
      <c r="K142" s="239"/>
      <c r="L142" s="238" t="str">
        <f>VLOOKUP($A142,'V-Enc'!$A$246:$M$984,2,FALSE)</f>
        <v>Vvv</v>
      </c>
      <c r="M142" s="238" t="str">
        <f>VLOOKUP($A142,'V-Enc'!$A$246:$M$984,10,FALSE)</f>
        <v>OPIVV</v>
      </c>
      <c r="O142" s="238" t="str">
        <f>_xlfn.CONCAT(VLOOKUP($A142,'V-Enc'!$A$246:$M$984,3,FALSE),"-",)</f>
        <v>010001-</v>
      </c>
      <c r="P142" s="239"/>
      <c r="Q142" s="239"/>
      <c r="U142">
        <v>1</v>
      </c>
      <c r="V142" s="58">
        <f t="shared" si="18"/>
        <v>0</v>
      </c>
      <c r="X142" s="55">
        <f t="shared" si="19"/>
        <v>0</v>
      </c>
      <c r="Y142" s="55">
        <f t="shared" si="21"/>
        <v>0</v>
      </c>
      <c r="AC142" s="58">
        <f t="shared" si="20"/>
        <v>0</v>
      </c>
      <c r="AD142" s="55">
        <f t="shared" si="22"/>
        <v>0</v>
      </c>
      <c r="AE142" s="55">
        <f t="shared" si="23"/>
        <v>0</v>
      </c>
      <c r="AG142" s="55">
        <f t="shared" si="24"/>
        <v>0</v>
      </c>
      <c r="AI142" s="55">
        <f t="shared" si="25"/>
        <v>0</v>
      </c>
      <c r="AN142" s="55">
        <v>0</v>
      </c>
      <c r="AO142" s="55">
        <v>1</v>
      </c>
      <c r="AS142" s="55">
        <v>1</v>
      </c>
      <c r="AV142" s="55">
        <v>1</v>
      </c>
      <c r="BB142" s="55">
        <v>1</v>
      </c>
      <c r="BL142" s="239" t="s">
        <v>928</v>
      </c>
    </row>
    <row r="143" spans="1:64" ht="17" x14ac:dyDescent="0.2">
      <c r="A143" s="195" t="s">
        <v>929</v>
      </c>
      <c r="B143" s="238" t="str">
        <f>VLOOKUP($A143,'V-Enc'!$A$246:$M$984,13,FALSE)</f>
        <v>V_OP</v>
      </c>
      <c r="C143" s="238" t="s">
        <v>702</v>
      </c>
      <c r="D143" s="191" t="s">
        <v>865</v>
      </c>
      <c r="E143" s="239"/>
      <c r="F143" s="125" t="s">
        <v>704</v>
      </c>
      <c r="G143" s="238" t="str">
        <f>VLOOKUP($A143,'V-Enc'!$A$246:$M$984,11,FALSE)</f>
        <v>vd</v>
      </c>
      <c r="H143" s="238" t="str">
        <f>VLOOKUP($A143,'V-Enc'!$A$246:$M$984,9,FALSE)</f>
        <v>rs1</v>
      </c>
      <c r="I143" s="238" t="str">
        <f>VLOOKUP($A143,'V-Enc'!$A$246:$M$984,8,FALSE)</f>
        <v>vs2</v>
      </c>
      <c r="J143" s="239"/>
      <c r="K143" s="239"/>
      <c r="L143" s="238" t="str">
        <f>VLOOKUP($A143,'V-Enc'!$A$246:$M$984,2,FALSE)</f>
        <v>Vvx</v>
      </c>
      <c r="M143" s="238" t="str">
        <f>VLOOKUP($A143,'V-Enc'!$A$246:$M$984,10,FALSE)</f>
        <v>OPIVX</v>
      </c>
      <c r="O143" s="238" t="str">
        <f>_xlfn.CONCAT(VLOOKUP($A143,'V-Enc'!$A$246:$M$984,3,FALSE),"-",)</f>
        <v>010001-</v>
      </c>
      <c r="P143" s="239"/>
      <c r="Q143" s="239"/>
      <c r="U143">
        <v>1</v>
      </c>
      <c r="V143" s="58">
        <f t="shared" si="18"/>
        <v>0</v>
      </c>
      <c r="X143" s="55">
        <f t="shared" si="19"/>
        <v>0</v>
      </c>
      <c r="Y143" s="55">
        <f t="shared" si="21"/>
        <v>0</v>
      </c>
      <c r="AC143" s="58">
        <f t="shared" si="20"/>
        <v>0</v>
      </c>
      <c r="AD143" s="55">
        <f t="shared" si="22"/>
        <v>0</v>
      </c>
      <c r="AE143" s="55">
        <f t="shared" si="23"/>
        <v>0</v>
      </c>
      <c r="AG143" s="55">
        <f t="shared" si="24"/>
        <v>0</v>
      </c>
      <c r="AI143" s="55">
        <f t="shared" si="25"/>
        <v>0</v>
      </c>
      <c r="AN143" s="55">
        <v>0</v>
      </c>
      <c r="AO143" s="55">
        <v>1</v>
      </c>
      <c r="AS143" s="55">
        <v>1</v>
      </c>
      <c r="AV143" s="55">
        <v>1</v>
      </c>
      <c r="AW143" s="55">
        <v>1</v>
      </c>
      <c r="BB143" s="55">
        <v>1</v>
      </c>
      <c r="BL143" s="239" t="s">
        <v>930</v>
      </c>
    </row>
    <row r="144" spans="1:64" ht="17" x14ac:dyDescent="0.2">
      <c r="A144" s="195" t="s">
        <v>931</v>
      </c>
      <c r="B144" s="238" t="str">
        <f>VLOOKUP($A144,'V-Enc'!$A$246:$M$984,13,FALSE)</f>
        <v>V_OP</v>
      </c>
      <c r="C144" s="238" t="s">
        <v>702</v>
      </c>
      <c r="D144" s="191" t="s">
        <v>865</v>
      </c>
      <c r="E144" s="239"/>
      <c r="F144" s="125" t="s">
        <v>704</v>
      </c>
      <c r="G144" s="238" t="str">
        <f>VLOOKUP($A144,'V-Enc'!$A$246:$M$984,11,FALSE)</f>
        <v>vd</v>
      </c>
      <c r="H144" s="238" t="str">
        <f>VLOOKUP($A144,'V-Enc'!$A$246:$M$984,9,FALSE)</f>
        <v>simm5</v>
      </c>
      <c r="I144" s="238" t="str">
        <f>VLOOKUP($A144,'V-Enc'!$A$246:$M$984,8,FALSE)</f>
        <v>vs2</v>
      </c>
      <c r="J144" s="239"/>
      <c r="K144" s="239"/>
      <c r="L144" s="238" t="str">
        <f>VLOOKUP($A144,'V-Enc'!$A$246:$M$984,2,FALSE)</f>
        <v>Vvi</v>
      </c>
      <c r="M144" s="238" t="str">
        <f>VLOOKUP($A144,'V-Enc'!$A$246:$M$984,10,FALSE)</f>
        <v>OPIVI</v>
      </c>
      <c r="O144" s="238" t="str">
        <f>_xlfn.CONCAT(VLOOKUP($A144,'V-Enc'!$A$246:$M$984,3,FALSE),"-",)</f>
        <v>010001-</v>
      </c>
      <c r="P144" s="239"/>
      <c r="Q144" s="239"/>
      <c r="U144">
        <v>1</v>
      </c>
      <c r="V144" s="58">
        <f t="shared" si="18"/>
        <v>0</v>
      </c>
      <c r="X144" s="55">
        <f t="shared" si="19"/>
        <v>0</v>
      </c>
      <c r="Y144" s="55">
        <f t="shared" si="21"/>
        <v>0</v>
      </c>
      <c r="AC144" s="58">
        <f t="shared" si="20"/>
        <v>0</v>
      </c>
      <c r="AD144" s="55">
        <f t="shared" si="22"/>
        <v>0</v>
      </c>
      <c r="AE144" s="55">
        <f t="shared" si="23"/>
        <v>0</v>
      </c>
      <c r="AG144" s="55">
        <f t="shared" si="24"/>
        <v>0</v>
      </c>
      <c r="AI144" s="55">
        <f t="shared" si="25"/>
        <v>0</v>
      </c>
      <c r="AN144" s="55">
        <v>0</v>
      </c>
      <c r="AO144" s="55">
        <v>1</v>
      </c>
      <c r="AS144" s="55">
        <v>1</v>
      </c>
      <c r="AV144" s="55">
        <v>1</v>
      </c>
      <c r="AX144" s="55">
        <v>1</v>
      </c>
      <c r="BB144" s="55">
        <v>1</v>
      </c>
      <c r="BL144" s="239" t="s">
        <v>932</v>
      </c>
    </row>
    <row r="145" spans="1:64" x14ac:dyDescent="0.2">
      <c r="A145" s="196"/>
      <c r="B145" s="193"/>
      <c r="C145" s="193"/>
      <c r="D145" s="197"/>
      <c r="E145" s="193"/>
      <c r="F145" s="125"/>
      <c r="G145" s="193"/>
      <c r="H145" s="193"/>
      <c r="I145" s="193"/>
      <c r="J145" s="193"/>
      <c r="K145" s="193"/>
      <c r="L145" s="193"/>
      <c r="M145" s="193"/>
      <c r="N145" s="193"/>
      <c r="O145" s="238"/>
      <c r="P145" s="193"/>
      <c r="Q145" s="193"/>
      <c r="U145">
        <v>1</v>
      </c>
      <c r="V145" s="58">
        <f t="shared" si="18"/>
        <v>0</v>
      </c>
      <c r="X145" s="55">
        <f t="shared" si="19"/>
        <v>0</v>
      </c>
      <c r="Y145" s="55">
        <f t="shared" si="21"/>
        <v>0</v>
      </c>
      <c r="AC145" s="58">
        <f t="shared" si="20"/>
        <v>0</v>
      </c>
      <c r="AD145" s="55">
        <f t="shared" si="22"/>
        <v>0</v>
      </c>
      <c r="AE145" s="55">
        <f t="shared" si="23"/>
        <v>0</v>
      </c>
      <c r="AG145" s="55">
        <f t="shared" si="24"/>
        <v>0</v>
      </c>
      <c r="AI145" s="55">
        <f t="shared" si="25"/>
        <v>0</v>
      </c>
      <c r="BL145" s="193"/>
    </row>
    <row r="146" spans="1:64" ht="17" x14ac:dyDescent="0.2">
      <c r="A146" s="195" t="s">
        <v>933</v>
      </c>
      <c r="B146" s="238" t="str">
        <f>VLOOKUP($A146,'V-Enc'!$A$246:$M$984,13,FALSE)</f>
        <v>V_OP</v>
      </c>
      <c r="C146" s="238" t="s">
        <v>702</v>
      </c>
      <c r="D146" s="191" t="s">
        <v>862</v>
      </c>
      <c r="E146" s="239"/>
      <c r="F146" s="125" t="s">
        <v>704</v>
      </c>
      <c r="G146" s="238" t="str">
        <f>VLOOKUP($A146,'V-Enc'!$A$246:$M$984,11,FALSE)</f>
        <v>vd</v>
      </c>
      <c r="H146" s="238" t="str">
        <f>VLOOKUP($A146,'V-Enc'!$A$246:$M$984,9,FALSE)</f>
        <v>vs1</v>
      </c>
      <c r="I146" s="238" t="str">
        <f>VLOOKUP($A146,'V-Enc'!$A$246:$M$984,8,FALSE)</f>
        <v>vs2</v>
      </c>
      <c r="J146" s="239"/>
      <c r="K146" s="239"/>
      <c r="L146" s="238" t="str">
        <f>VLOOKUP($A146,'V-Enc'!$A$246:$M$984,2,FALSE)</f>
        <v>Vvv</v>
      </c>
      <c r="M146" s="238" t="str">
        <f>VLOOKUP($A146,'V-Enc'!$A$246:$M$984,10,FALSE)</f>
        <v>OPIVV</v>
      </c>
      <c r="O146" s="238" t="str">
        <f>_xlfn.CONCAT(VLOOKUP($A146,'V-Enc'!$A$246:$M$984,3,FALSE),"-",)</f>
        <v>010010-</v>
      </c>
      <c r="P146" s="239"/>
      <c r="Q146" s="238">
        <v>0</v>
      </c>
      <c r="U146">
        <v>1</v>
      </c>
      <c r="V146" s="58">
        <f t="shared" si="18"/>
        <v>0</v>
      </c>
      <c r="X146" s="55">
        <f t="shared" si="19"/>
        <v>0</v>
      </c>
      <c r="Y146" s="55">
        <f t="shared" si="21"/>
        <v>0</v>
      </c>
      <c r="AC146" s="58">
        <f t="shared" si="20"/>
        <v>0</v>
      </c>
      <c r="AD146" s="55">
        <f t="shared" si="22"/>
        <v>0</v>
      </c>
      <c r="AE146" s="55">
        <f t="shared" si="23"/>
        <v>0</v>
      </c>
      <c r="AG146" s="55">
        <f t="shared" si="24"/>
        <v>0</v>
      </c>
      <c r="AI146" s="55">
        <f t="shared" si="25"/>
        <v>0</v>
      </c>
      <c r="AN146" s="55">
        <v>1</v>
      </c>
      <c r="AS146" s="55">
        <v>1</v>
      </c>
      <c r="AT146" s="55">
        <v>1</v>
      </c>
      <c r="AV146" s="55">
        <v>1</v>
      </c>
      <c r="BL146" s="239" t="s">
        <v>934</v>
      </c>
    </row>
    <row r="147" spans="1:64" ht="17" x14ac:dyDescent="0.2">
      <c r="A147" s="195" t="s">
        <v>935</v>
      </c>
      <c r="B147" s="238" t="str">
        <f>VLOOKUP($A147,'V-Enc'!$A$246:$M$984,13,FALSE)</f>
        <v>V_OP</v>
      </c>
      <c r="C147" s="238" t="s">
        <v>702</v>
      </c>
      <c r="D147" s="191" t="s">
        <v>865</v>
      </c>
      <c r="E147" s="239"/>
      <c r="F147" s="125" t="s">
        <v>704</v>
      </c>
      <c r="G147" s="238" t="str">
        <f>VLOOKUP($A147,'V-Enc'!$A$246:$M$984,11,FALSE)</f>
        <v>vd</v>
      </c>
      <c r="H147" s="238" t="str">
        <f>VLOOKUP($A147,'V-Enc'!$A$246:$M$984,9,FALSE)</f>
        <v>rs1</v>
      </c>
      <c r="I147" s="238" t="str">
        <f>VLOOKUP($A147,'V-Enc'!$A$246:$M$984,8,FALSE)</f>
        <v>vs2</v>
      </c>
      <c r="J147" s="239"/>
      <c r="K147" s="239"/>
      <c r="L147" s="238" t="str">
        <f>VLOOKUP($A147,'V-Enc'!$A$246:$M$984,2,FALSE)</f>
        <v>Vvx</v>
      </c>
      <c r="M147" s="238" t="str">
        <f>VLOOKUP($A147,'V-Enc'!$A$246:$M$984,10,FALSE)</f>
        <v>OPIVX</v>
      </c>
      <c r="O147" s="238" t="str">
        <f>_xlfn.CONCAT(VLOOKUP($A147,'V-Enc'!$A$246:$M$984,3,FALSE),"-",)</f>
        <v>010010-</v>
      </c>
      <c r="P147" s="239"/>
      <c r="Q147" s="238">
        <v>0</v>
      </c>
      <c r="U147">
        <v>1</v>
      </c>
      <c r="V147" s="58">
        <f t="shared" si="18"/>
        <v>0</v>
      </c>
      <c r="X147" s="55">
        <f t="shared" si="19"/>
        <v>0</v>
      </c>
      <c r="Y147" s="55">
        <f t="shared" si="21"/>
        <v>0</v>
      </c>
      <c r="AC147" s="58">
        <f t="shared" si="20"/>
        <v>0</v>
      </c>
      <c r="AD147" s="55">
        <f t="shared" si="22"/>
        <v>0</v>
      </c>
      <c r="AE147" s="55">
        <f t="shared" si="23"/>
        <v>0</v>
      </c>
      <c r="AG147" s="55">
        <f t="shared" si="24"/>
        <v>0</v>
      </c>
      <c r="AI147" s="55">
        <f t="shared" si="25"/>
        <v>0</v>
      </c>
      <c r="AN147" s="55">
        <v>1</v>
      </c>
      <c r="AS147" s="55">
        <v>1</v>
      </c>
      <c r="AT147" s="55">
        <v>1</v>
      </c>
      <c r="AV147" s="55">
        <v>1</v>
      </c>
      <c r="AW147" s="55">
        <v>1</v>
      </c>
      <c r="BL147" s="239" t="s">
        <v>936</v>
      </c>
    </row>
    <row r="148" spans="1:64" ht="17" x14ac:dyDescent="0.2">
      <c r="A148" s="240" t="s">
        <v>937</v>
      </c>
      <c r="B148" s="240" t="s">
        <v>844</v>
      </c>
      <c r="C148" s="238" t="s">
        <v>702</v>
      </c>
      <c r="D148" s="198"/>
      <c r="E148" s="35" t="s">
        <v>356</v>
      </c>
      <c r="F148" s="58" t="s">
        <v>704</v>
      </c>
      <c r="G148" s="240" t="s">
        <v>730</v>
      </c>
      <c r="H148" s="240" t="s">
        <v>853</v>
      </c>
      <c r="I148" s="240" t="s">
        <v>764</v>
      </c>
      <c r="J148" s="240"/>
      <c r="K148" s="240"/>
      <c r="L148" s="240" t="s">
        <v>854</v>
      </c>
      <c r="M148" s="240"/>
      <c r="N148" s="240"/>
      <c r="O148" s="238"/>
      <c r="P148" s="240"/>
      <c r="Q148" s="239"/>
      <c r="U148">
        <v>1</v>
      </c>
      <c r="V148" s="58">
        <f t="shared" si="18"/>
        <v>0</v>
      </c>
      <c r="X148" s="55">
        <f t="shared" si="19"/>
        <v>0</v>
      </c>
      <c r="Y148" s="55">
        <f t="shared" si="21"/>
        <v>0</v>
      </c>
      <c r="AC148" s="58">
        <f t="shared" si="20"/>
        <v>0</v>
      </c>
      <c r="AD148" s="55">
        <f t="shared" si="22"/>
        <v>0</v>
      </c>
      <c r="AE148" s="55">
        <f t="shared" si="23"/>
        <v>0</v>
      </c>
      <c r="AG148" s="55">
        <f t="shared" si="24"/>
        <v>0</v>
      </c>
      <c r="AI148" s="55">
        <f t="shared" si="25"/>
        <v>0</v>
      </c>
      <c r="BL148" s="240" t="s">
        <v>938</v>
      </c>
    </row>
    <row r="149" spans="1:64" ht="17" x14ac:dyDescent="0.2">
      <c r="A149" s="195" t="s">
        <v>939</v>
      </c>
      <c r="B149" s="238" t="str">
        <f>VLOOKUP($A149,'V-Enc'!$A$246:$M$984,13,FALSE)</f>
        <v>V_OP</v>
      </c>
      <c r="C149" s="238" t="s">
        <v>702</v>
      </c>
      <c r="D149" s="191" t="s">
        <v>862</v>
      </c>
      <c r="E149" s="239"/>
      <c r="F149" s="125" t="s">
        <v>704</v>
      </c>
      <c r="G149" s="238" t="str">
        <f>VLOOKUP($A149,'V-Enc'!$A$246:$M$984,11,FALSE)</f>
        <v>vd</v>
      </c>
      <c r="H149" s="238" t="str">
        <f>VLOOKUP($A149,'V-Enc'!$A$246:$M$984,9,FALSE)</f>
        <v>vs1</v>
      </c>
      <c r="I149" s="238" t="str">
        <f>VLOOKUP($A149,'V-Enc'!$A$246:$M$984,8,FALSE)</f>
        <v>vs2</v>
      </c>
      <c r="J149" s="239"/>
      <c r="K149" s="239"/>
      <c r="L149" s="238" t="str">
        <f>VLOOKUP($A149,'V-Enc'!$A$246:$M$984,2,FALSE)</f>
        <v>Vvv</v>
      </c>
      <c r="M149" s="238" t="str">
        <f>VLOOKUP($A149,'V-Enc'!$A$246:$M$984,10,FALSE)</f>
        <v>OPIVV</v>
      </c>
      <c r="O149" s="238" t="str">
        <f>_xlfn.CONCAT(VLOOKUP($A149,'V-Enc'!$A$246:$M$984,3,FALSE),"-",)</f>
        <v>010011-</v>
      </c>
      <c r="P149" s="239"/>
      <c r="Q149" s="238">
        <v>0</v>
      </c>
      <c r="U149">
        <v>1</v>
      </c>
      <c r="V149" s="58">
        <f t="shared" si="18"/>
        <v>0</v>
      </c>
      <c r="X149" s="55">
        <f t="shared" si="19"/>
        <v>0</v>
      </c>
      <c r="Y149" s="55">
        <f t="shared" si="21"/>
        <v>0</v>
      </c>
      <c r="AC149" s="58">
        <f t="shared" si="20"/>
        <v>0</v>
      </c>
      <c r="AD149" s="55">
        <f t="shared" si="22"/>
        <v>0</v>
      </c>
      <c r="AE149" s="55">
        <f t="shared" si="23"/>
        <v>0</v>
      </c>
      <c r="AG149" s="55">
        <f t="shared" si="24"/>
        <v>0</v>
      </c>
      <c r="AI149" s="55">
        <f t="shared" si="25"/>
        <v>0</v>
      </c>
      <c r="AN149" s="55">
        <v>1</v>
      </c>
      <c r="AO149" s="55">
        <v>1</v>
      </c>
      <c r="AS149" s="55">
        <v>1</v>
      </c>
      <c r="AT149" s="55">
        <v>1</v>
      </c>
      <c r="AV149" s="55">
        <v>1</v>
      </c>
      <c r="BB149" s="55">
        <v>1</v>
      </c>
      <c r="BL149" s="239" t="s">
        <v>940</v>
      </c>
    </row>
    <row r="150" spans="1:64" ht="17" x14ac:dyDescent="0.2">
      <c r="A150" s="195" t="s">
        <v>941</v>
      </c>
      <c r="B150" s="238" t="str">
        <f>VLOOKUP($A150,'V-Enc'!$A$246:$M$984,13,FALSE)</f>
        <v>V_OP</v>
      </c>
      <c r="C150" s="238" t="s">
        <v>702</v>
      </c>
      <c r="D150" s="191" t="s">
        <v>865</v>
      </c>
      <c r="E150" s="239"/>
      <c r="F150" s="125" t="s">
        <v>704</v>
      </c>
      <c r="G150" s="238" t="str">
        <f>VLOOKUP($A150,'V-Enc'!$A$246:$M$984,11,FALSE)</f>
        <v>vd</v>
      </c>
      <c r="H150" s="238" t="str">
        <f>VLOOKUP($A150,'V-Enc'!$A$246:$M$984,9,FALSE)</f>
        <v>rs1</v>
      </c>
      <c r="I150" s="238" t="str">
        <f>VLOOKUP($A150,'V-Enc'!$A$246:$M$984,8,FALSE)</f>
        <v>vs2</v>
      </c>
      <c r="J150" s="239"/>
      <c r="K150" s="239"/>
      <c r="L150" s="238" t="str">
        <f>VLOOKUP($A150,'V-Enc'!$A$246:$M$984,2,FALSE)</f>
        <v>Vvx</v>
      </c>
      <c r="M150" s="238" t="str">
        <f>VLOOKUP($A150,'V-Enc'!$A$246:$M$984,10,FALSE)</f>
        <v>OPIVX</v>
      </c>
      <c r="O150" s="238" t="str">
        <f>_xlfn.CONCAT(VLOOKUP($A150,'V-Enc'!$A$246:$M$984,3,FALSE),"-",)</f>
        <v>010011-</v>
      </c>
      <c r="P150" s="239"/>
      <c r="Q150" s="238">
        <v>0</v>
      </c>
      <c r="U150">
        <v>1</v>
      </c>
      <c r="V150" s="58">
        <f t="shared" si="18"/>
        <v>0</v>
      </c>
      <c r="X150" s="55">
        <f t="shared" si="19"/>
        <v>0</v>
      </c>
      <c r="Y150" s="55">
        <f t="shared" si="21"/>
        <v>0</v>
      </c>
      <c r="AC150" s="58">
        <f t="shared" si="20"/>
        <v>0</v>
      </c>
      <c r="AD150" s="55">
        <f t="shared" si="22"/>
        <v>0</v>
      </c>
      <c r="AE150" s="55">
        <f t="shared" si="23"/>
        <v>0</v>
      </c>
      <c r="AG150" s="55">
        <f t="shared" si="24"/>
        <v>0</v>
      </c>
      <c r="AI150" s="55">
        <f t="shared" si="25"/>
        <v>0</v>
      </c>
      <c r="AN150" s="55">
        <v>1</v>
      </c>
      <c r="AO150" s="55">
        <v>1</v>
      </c>
      <c r="AS150" s="55">
        <v>1</v>
      </c>
      <c r="AT150" s="55">
        <v>1</v>
      </c>
      <c r="AV150" s="55">
        <v>1</v>
      </c>
      <c r="AW150" s="55">
        <v>1</v>
      </c>
      <c r="BB150" s="55">
        <v>1</v>
      </c>
      <c r="BL150" s="239" t="s">
        <v>942</v>
      </c>
    </row>
    <row r="151" spans="1:64" x14ac:dyDescent="0.2">
      <c r="A151" s="240" t="s">
        <v>943</v>
      </c>
      <c r="B151" s="240" t="s">
        <v>844</v>
      </c>
      <c r="C151" s="238"/>
      <c r="D151" s="198"/>
      <c r="E151" s="35" t="s">
        <v>356</v>
      </c>
      <c r="F151" s="58" t="s">
        <v>704</v>
      </c>
      <c r="G151" s="240" t="s">
        <v>730</v>
      </c>
      <c r="H151" s="240" t="s">
        <v>853</v>
      </c>
      <c r="I151" s="240" t="s">
        <v>764</v>
      </c>
      <c r="J151" s="240"/>
      <c r="K151" s="240"/>
      <c r="L151" s="240" t="s">
        <v>854</v>
      </c>
      <c r="M151" s="240"/>
      <c r="N151" s="240"/>
      <c r="O151" s="238"/>
      <c r="P151" s="240"/>
      <c r="Q151" s="240"/>
      <c r="U151">
        <v>1</v>
      </c>
      <c r="V151" s="58">
        <f t="shared" si="18"/>
        <v>0</v>
      </c>
      <c r="X151" s="55">
        <f t="shared" si="19"/>
        <v>0</v>
      </c>
      <c r="Y151" s="55">
        <f t="shared" si="21"/>
        <v>0</v>
      </c>
      <c r="AC151" s="58">
        <f t="shared" si="20"/>
        <v>0</v>
      </c>
      <c r="AD151" s="55">
        <f t="shared" si="22"/>
        <v>0</v>
      </c>
      <c r="AE151" s="55">
        <f t="shared" si="23"/>
        <v>0</v>
      </c>
      <c r="AG151" s="55">
        <f t="shared" si="24"/>
        <v>0</v>
      </c>
      <c r="AI151" s="55">
        <f t="shared" si="25"/>
        <v>0</v>
      </c>
      <c r="BL151" s="240" t="s">
        <v>944</v>
      </c>
    </row>
    <row r="152" spans="1:64" ht="17" x14ac:dyDescent="0.2">
      <c r="A152" s="195" t="s">
        <v>945</v>
      </c>
      <c r="B152" s="238" t="str">
        <f>VLOOKUP($A152,'V-Enc'!$A$246:$M$984,13,FALSE)</f>
        <v>V_OP</v>
      </c>
      <c r="C152" s="238" t="s">
        <v>702</v>
      </c>
      <c r="D152" s="191" t="s">
        <v>862</v>
      </c>
      <c r="E152" s="239"/>
      <c r="F152" s="125" t="s">
        <v>704</v>
      </c>
      <c r="G152" s="238" t="str">
        <f>VLOOKUP($A152,'V-Enc'!$A$246:$M$984,11,FALSE)</f>
        <v>vd</v>
      </c>
      <c r="H152" s="238" t="str">
        <f>VLOOKUP($A152,'V-Enc'!$A$246:$M$984,9,FALSE)</f>
        <v>vs1</v>
      </c>
      <c r="I152" s="238" t="str">
        <f>VLOOKUP($A152,'V-Enc'!$A$246:$M$984,8,FALSE)</f>
        <v>vs2</v>
      </c>
      <c r="J152" s="239"/>
      <c r="K152" s="239"/>
      <c r="L152" s="238" t="str">
        <f>VLOOKUP($A152,'V-Enc'!$A$246:$M$984,2,FALSE)</f>
        <v>Vvv</v>
      </c>
      <c r="M152" s="238" t="str">
        <f>VLOOKUP($A152,'V-Enc'!$A$246:$M$984,10,FALSE)</f>
        <v>OPIVV</v>
      </c>
      <c r="O152" s="238" t="str">
        <f>_xlfn.CONCAT(VLOOKUP($A152,'V-Enc'!$A$246:$M$984,3,FALSE),"-",)</f>
        <v>010011-</v>
      </c>
      <c r="P152" s="239"/>
      <c r="Q152" s="239">
        <v>1</v>
      </c>
      <c r="U152">
        <v>1</v>
      </c>
      <c r="V152" s="58">
        <f t="shared" si="18"/>
        <v>0</v>
      </c>
      <c r="X152" s="55">
        <f t="shared" si="19"/>
        <v>0</v>
      </c>
      <c r="Y152" s="55">
        <f t="shared" si="21"/>
        <v>0</v>
      </c>
      <c r="AC152" s="58">
        <f t="shared" si="20"/>
        <v>0</v>
      </c>
      <c r="AD152" s="55">
        <f t="shared" si="22"/>
        <v>0</v>
      </c>
      <c r="AE152" s="55">
        <f t="shared" si="23"/>
        <v>0</v>
      </c>
      <c r="AG152" s="55">
        <f t="shared" si="24"/>
        <v>0</v>
      </c>
      <c r="AI152" s="55">
        <f t="shared" si="25"/>
        <v>0</v>
      </c>
      <c r="AN152" s="55">
        <v>0</v>
      </c>
      <c r="AO152" s="55">
        <v>1</v>
      </c>
      <c r="AS152" s="55">
        <v>1</v>
      </c>
      <c r="AT152" s="55">
        <v>1</v>
      </c>
      <c r="AV152" s="55">
        <v>1</v>
      </c>
      <c r="BB152" s="55">
        <v>1</v>
      </c>
      <c r="BL152" s="239" t="s">
        <v>946</v>
      </c>
    </row>
    <row r="153" spans="1:64" ht="17" x14ac:dyDescent="0.2">
      <c r="A153" s="195" t="s">
        <v>947</v>
      </c>
      <c r="B153" s="238" t="str">
        <f>VLOOKUP($A153,'V-Enc'!$A$246:$M$984,13,FALSE)</f>
        <v>V_OP</v>
      </c>
      <c r="C153" s="238" t="s">
        <v>702</v>
      </c>
      <c r="D153" s="191" t="s">
        <v>865</v>
      </c>
      <c r="E153" s="239"/>
      <c r="F153" s="125" t="s">
        <v>704</v>
      </c>
      <c r="G153" s="238" t="str">
        <f>VLOOKUP($A153,'V-Enc'!$A$246:$M$984,11,FALSE)</f>
        <v>vd</v>
      </c>
      <c r="H153" s="238" t="str">
        <f>VLOOKUP($A153,'V-Enc'!$A$246:$M$984,9,FALSE)</f>
        <v>rs1</v>
      </c>
      <c r="I153" s="238" t="str">
        <f>VLOOKUP($A153,'V-Enc'!$A$246:$M$984,8,FALSE)</f>
        <v>vs2</v>
      </c>
      <c r="J153" s="239"/>
      <c r="K153" s="239"/>
      <c r="L153" s="238" t="str">
        <f>VLOOKUP($A153,'V-Enc'!$A$246:$M$984,2,FALSE)</f>
        <v>Vvx</v>
      </c>
      <c r="M153" s="238" t="str">
        <f>VLOOKUP($A153,'V-Enc'!$A$246:$M$984,10,FALSE)</f>
        <v>OPIVX</v>
      </c>
      <c r="O153" s="238" t="str">
        <f>_xlfn.CONCAT(VLOOKUP($A153,'V-Enc'!$A$246:$M$984,3,FALSE),"-",)</f>
        <v>010011-</v>
      </c>
      <c r="P153" s="239"/>
      <c r="Q153" s="239">
        <v>1</v>
      </c>
      <c r="U153">
        <v>1</v>
      </c>
      <c r="V153" s="58">
        <f t="shared" si="18"/>
        <v>0</v>
      </c>
      <c r="X153" s="55">
        <f t="shared" si="19"/>
        <v>0</v>
      </c>
      <c r="Y153" s="55">
        <f t="shared" si="21"/>
        <v>0</v>
      </c>
      <c r="AC153" s="58">
        <f t="shared" si="20"/>
        <v>0</v>
      </c>
      <c r="AD153" s="55">
        <f t="shared" si="22"/>
        <v>0</v>
      </c>
      <c r="AE153" s="55">
        <f t="shared" si="23"/>
        <v>0</v>
      </c>
      <c r="AG153" s="55">
        <f t="shared" si="24"/>
        <v>0</v>
      </c>
      <c r="AI153" s="55">
        <f t="shared" si="25"/>
        <v>0</v>
      </c>
      <c r="AN153" s="55">
        <v>0</v>
      </c>
      <c r="AO153" s="55">
        <v>1</v>
      </c>
      <c r="AS153" s="55">
        <v>1</v>
      </c>
      <c r="AT153" s="55">
        <v>1</v>
      </c>
      <c r="AV153" s="55">
        <v>1</v>
      </c>
      <c r="AW153" s="55">
        <v>1</v>
      </c>
      <c r="BB153" s="55">
        <v>1</v>
      </c>
      <c r="BL153" s="239" t="s">
        <v>948</v>
      </c>
    </row>
    <row r="154" spans="1:64" x14ac:dyDescent="0.2">
      <c r="A154" s="240" t="s">
        <v>949</v>
      </c>
      <c r="B154" s="240" t="s">
        <v>844</v>
      </c>
      <c r="C154" s="238"/>
      <c r="D154" s="244"/>
      <c r="E154" s="35" t="s">
        <v>356</v>
      </c>
      <c r="F154" s="58" t="s">
        <v>704</v>
      </c>
      <c r="G154" s="240" t="s">
        <v>730</v>
      </c>
      <c r="H154" s="240" t="s">
        <v>853</v>
      </c>
      <c r="I154" s="240" t="s">
        <v>764</v>
      </c>
      <c r="J154" s="240"/>
      <c r="K154" s="240"/>
      <c r="L154" s="240" t="s">
        <v>854</v>
      </c>
      <c r="M154" s="240"/>
      <c r="N154" s="240"/>
      <c r="O154" s="240"/>
      <c r="P154" s="240"/>
      <c r="Q154" s="240"/>
      <c r="V154" s="58">
        <f t="shared" si="18"/>
        <v>0</v>
      </c>
      <c r="X154" s="55">
        <f t="shared" si="19"/>
        <v>0</v>
      </c>
      <c r="Y154" s="55">
        <f t="shared" si="21"/>
        <v>0</v>
      </c>
      <c r="AC154" s="58">
        <f t="shared" si="20"/>
        <v>0</v>
      </c>
      <c r="AD154" s="55">
        <f t="shared" si="22"/>
        <v>0</v>
      </c>
      <c r="AE154" s="55">
        <f t="shared" si="23"/>
        <v>0</v>
      </c>
      <c r="AG154" s="55">
        <f t="shared" si="24"/>
        <v>0</v>
      </c>
      <c r="AI154" s="55">
        <f t="shared" si="25"/>
        <v>0</v>
      </c>
      <c r="BL154" s="240" t="s">
        <v>950</v>
      </c>
    </row>
    <row r="155" spans="1:64" x14ac:dyDescent="0.2">
      <c r="V155" s="58">
        <f t="shared" si="18"/>
        <v>0</v>
      </c>
      <c r="X155" s="55">
        <f t="shared" si="19"/>
        <v>0</v>
      </c>
      <c r="Y155" s="55">
        <f t="shared" si="21"/>
        <v>0</v>
      </c>
      <c r="AC155" s="58">
        <f t="shared" si="20"/>
        <v>0</v>
      </c>
      <c r="AD155" s="55">
        <f t="shared" si="22"/>
        <v>0</v>
      </c>
      <c r="AE155" s="55">
        <f t="shared" si="23"/>
        <v>0</v>
      </c>
      <c r="AG155" s="55">
        <f t="shared" si="24"/>
        <v>0</v>
      </c>
      <c r="AI155" s="55">
        <f t="shared" si="25"/>
        <v>0</v>
      </c>
    </row>
    <row r="156" spans="1:64" x14ac:dyDescent="0.2">
      <c r="A156" s="239" t="s">
        <v>951</v>
      </c>
      <c r="B156" s="239"/>
      <c r="C156" s="239"/>
      <c r="D156" s="243"/>
      <c r="E156" s="239"/>
      <c r="G156" s="239"/>
      <c r="H156" s="239"/>
      <c r="I156" s="239"/>
      <c r="J156" s="239"/>
      <c r="K156" s="239"/>
      <c r="L156" s="239"/>
      <c r="M156" s="239"/>
      <c r="N156" s="239"/>
      <c r="O156" s="239"/>
      <c r="P156" s="239"/>
      <c r="Q156" s="239"/>
      <c r="V156" s="58">
        <f t="shared" si="18"/>
        <v>0</v>
      </c>
      <c r="X156" s="55">
        <f t="shared" si="19"/>
        <v>0</v>
      </c>
      <c r="Y156" s="55">
        <f t="shared" si="21"/>
        <v>0</v>
      </c>
      <c r="AC156" s="58">
        <f t="shared" si="20"/>
        <v>0</v>
      </c>
      <c r="AD156" s="55">
        <f t="shared" si="22"/>
        <v>0</v>
      </c>
      <c r="AE156" s="55">
        <f t="shared" si="23"/>
        <v>0</v>
      </c>
      <c r="AG156" s="55">
        <f t="shared" si="24"/>
        <v>0</v>
      </c>
      <c r="AI156" s="55">
        <f t="shared" si="25"/>
        <v>0</v>
      </c>
      <c r="BL156" s="239"/>
    </row>
    <row r="157" spans="1:64" x14ac:dyDescent="0.2">
      <c r="A157" s="193" t="s">
        <v>0</v>
      </c>
      <c r="B157" s="193" t="s">
        <v>724</v>
      </c>
      <c r="C157" s="193"/>
      <c r="D157" s="194"/>
      <c r="E157" s="1" t="s">
        <v>2</v>
      </c>
      <c r="F157" s="126" t="s">
        <v>3</v>
      </c>
      <c r="G157" s="193" t="s">
        <v>361</v>
      </c>
      <c r="H157" s="193" t="s">
        <v>362</v>
      </c>
      <c r="I157" s="193" t="s">
        <v>363</v>
      </c>
      <c r="J157" s="193" t="s">
        <v>364</v>
      </c>
      <c r="K157" s="193" t="s">
        <v>320</v>
      </c>
      <c r="L157" s="193" t="s">
        <v>725</v>
      </c>
      <c r="M157" s="193" t="s">
        <v>10</v>
      </c>
      <c r="N157" s="193" t="s">
        <v>653</v>
      </c>
      <c r="O157" s="193" t="s">
        <v>11</v>
      </c>
      <c r="P157" s="193" t="s">
        <v>16</v>
      </c>
      <c r="Q157" s="193"/>
      <c r="V157" s="58">
        <f t="shared" si="18"/>
        <v>0</v>
      </c>
      <c r="X157" s="55">
        <f t="shared" si="19"/>
        <v>0</v>
      </c>
      <c r="Y157" s="55">
        <f t="shared" si="21"/>
        <v>0</v>
      </c>
      <c r="AC157" s="58">
        <f t="shared" si="20"/>
        <v>0</v>
      </c>
      <c r="AD157" s="55">
        <f t="shared" si="22"/>
        <v>0</v>
      </c>
      <c r="AE157" s="55">
        <f t="shared" si="23"/>
        <v>0</v>
      </c>
      <c r="AG157" s="55">
        <f t="shared" si="24"/>
        <v>0</v>
      </c>
      <c r="AI157" s="55">
        <f t="shared" si="25"/>
        <v>0</v>
      </c>
      <c r="BL157" s="193" t="s">
        <v>12</v>
      </c>
    </row>
    <row r="158" spans="1:64" ht="17" x14ac:dyDescent="0.2">
      <c r="A158" s="195" t="s">
        <v>952</v>
      </c>
      <c r="B158" s="186" t="str">
        <f>VLOOKUP($A158,'V-Enc'!$A$246:$M$984,13,FALSE)</f>
        <v>V_OP</v>
      </c>
      <c r="C158" s="186" t="s">
        <v>702</v>
      </c>
      <c r="D158" s="191" t="s">
        <v>862</v>
      </c>
      <c r="E158" s="239"/>
      <c r="F158" s="125" t="s">
        <v>704</v>
      </c>
      <c r="G158" s="238" t="str">
        <f>VLOOKUP($A158,'V-Enc'!$A$246:$M$984,11,FALSE)</f>
        <v>vd</v>
      </c>
      <c r="H158" s="238" t="str">
        <f>VLOOKUP($A158,'V-Enc'!$A$246:$M$984,9,FALSE)</f>
        <v>vs1</v>
      </c>
      <c r="I158" s="238" t="str">
        <f>VLOOKUP($A158,'V-Enc'!$A$246:$M$984,8,FALSE)</f>
        <v>vs2</v>
      </c>
      <c r="J158" s="239"/>
      <c r="K158" s="239"/>
      <c r="L158" s="238" t="str">
        <f>VLOOKUP($A158,'V-Enc'!$A$246:$M$984,2,FALSE)</f>
        <v>Vvv</v>
      </c>
      <c r="M158" s="238" t="str">
        <f>VLOOKUP($A158,'V-Enc'!$A$246:$M$984,10,FALSE)</f>
        <v>OPIVV</v>
      </c>
      <c r="O158" s="238" t="str">
        <f>_xlfn.CONCAT(VLOOKUP($A158,'V-Enc'!$A$246:$M$984,3,FALSE),"-",)</f>
        <v>001001-</v>
      </c>
      <c r="P158" s="239"/>
      <c r="Q158" s="239"/>
      <c r="U158">
        <v>1</v>
      </c>
      <c r="V158" s="58">
        <f t="shared" si="18"/>
        <v>0</v>
      </c>
      <c r="X158" s="55">
        <f t="shared" si="19"/>
        <v>0</v>
      </c>
      <c r="Y158" s="55">
        <f t="shared" si="21"/>
        <v>0</v>
      </c>
      <c r="AC158" s="58">
        <f t="shared" si="20"/>
        <v>0</v>
      </c>
      <c r="AD158" s="55">
        <f t="shared" si="22"/>
        <v>0</v>
      </c>
      <c r="AE158" s="55">
        <f t="shared" si="23"/>
        <v>0</v>
      </c>
      <c r="AG158" s="55">
        <f t="shared" si="24"/>
        <v>0</v>
      </c>
      <c r="AI158" s="55">
        <f t="shared" si="25"/>
        <v>0</v>
      </c>
      <c r="BC158" s="55">
        <v>1</v>
      </c>
      <c r="BL158" s="239" t="s">
        <v>953</v>
      </c>
    </row>
    <row r="159" spans="1:64" ht="17" x14ac:dyDescent="0.2">
      <c r="A159" s="195" t="s">
        <v>954</v>
      </c>
      <c r="B159" s="186" t="str">
        <f>VLOOKUP($A159,'V-Enc'!$A$246:$M$984,13,FALSE)</f>
        <v>V_OP</v>
      </c>
      <c r="C159" s="238" t="s">
        <v>702</v>
      </c>
      <c r="D159" s="191" t="s">
        <v>865</v>
      </c>
      <c r="E159" s="239"/>
      <c r="F159" s="125" t="s">
        <v>704</v>
      </c>
      <c r="G159" s="238" t="str">
        <f>VLOOKUP($A159,'V-Enc'!$A$246:$M$984,11,FALSE)</f>
        <v>vd</v>
      </c>
      <c r="H159" s="238" t="str">
        <f>VLOOKUP($A159,'V-Enc'!$A$246:$M$984,9,FALSE)</f>
        <v>rs1</v>
      </c>
      <c r="I159" s="238" t="str">
        <f>VLOOKUP($A159,'V-Enc'!$A$246:$M$984,8,FALSE)</f>
        <v>vs2</v>
      </c>
      <c r="J159" s="239"/>
      <c r="K159" s="239"/>
      <c r="L159" s="238" t="str">
        <f>VLOOKUP($A159,'V-Enc'!$A$246:$M$984,2,FALSE)</f>
        <v>Vvx</v>
      </c>
      <c r="M159" s="238" t="str">
        <f>VLOOKUP($A159,'V-Enc'!$A$246:$M$984,10,FALSE)</f>
        <v>OPIVX</v>
      </c>
      <c r="O159" s="238" t="str">
        <f>_xlfn.CONCAT(VLOOKUP($A159,'V-Enc'!$A$246:$M$984,3,FALSE),"-",)</f>
        <v>001001-</v>
      </c>
      <c r="P159" s="239"/>
      <c r="Q159" s="239"/>
      <c r="U159">
        <v>1</v>
      </c>
      <c r="V159" s="58">
        <f t="shared" si="18"/>
        <v>0</v>
      </c>
      <c r="X159" s="55">
        <f t="shared" si="19"/>
        <v>0</v>
      </c>
      <c r="Y159" s="55">
        <f t="shared" si="21"/>
        <v>0</v>
      </c>
      <c r="AC159" s="58">
        <f t="shared" si="20"/>
        <v>0</v>
      </c>
      <c r="AD159" s="55">
        <f t="shared" si="22"/>
        <v>0</v>
      </c>
      <c r="AE159" s="55">
        <f t="shared" si="23"/>
        <v>0</v>
      </c>
      <c r="AG159" s="55">
        <f t="shared" si="24"/>
        <v>0</v>
      </c>
      <c r="AI159" s="55">
        <f t="shared" si="25"/>
        <v>0</v>
      </c>
      <c r="AW159" s="55">
        <v>1</v>
      </c>
      <c r="BC159" s="55">
        <v>1</v>
      </c>
      <c r="BL159" s="239" t="s">
        <v>955</v>
      </c>
    </row>
    <row r="160" spans="1:64" ht="17" x14ac:dyDescent="0.2">
      <c r="A160" s="195" t="s">
        <v>956</v>
      </c>
      <c r="B160" s="186" t="str">
        <f>VLOOKUP($A160,'V-Enc'!$A$246:$M$984,13,FALSE)</f>
        <v>V_OP</v>
      </c>
      <c r="C160" s="238" t="s">
        <v>702</v>
      </c>
      <c r="D160" s="191" t="s">
        <v>865</v>
      </c>
      <c r="E160" s="239"/>
      <c r="F160" s="125" t="s">
        <v>704</v>
      </c>
      <c r="G160" s="238" t="str">
        <f>VLOOKUP($A160,'V-Enc'!$A$246:$M$984,11,FALSE)</f>
        <v>vd</v>
      </c>
      <c r="H160" s="238" t="str">
        <f>VLOOKUP($A160,'V-Enc'!$A$246:$M$984,9,FALSE)</f>
        <v>simm5</v>
      </c>
      <c r="I160" s="238" t="str">
        <f>VLOOKUP($A160,'V-Enc'!$A$246:$M$984,8,FALSE)</f>
        <v>vs2</v>
      </c>
      <c r="J160" s="239"/>
      <c r="K160" s="239"/>
      <c r="L160" s="238" t="str">
        <f>VLOOKUP($A160,'V-Enc'!$A$246:$M$984,2,FALSE)</f>
        <v>Vvi</v>
      </c>
      <c r="M160" s="238" t="str">
        <f>VLOOKUP($A160,'V-Enc'!$A$246:$M$984,10,FALSE)</f>
        <v>OPIVI</v>
      </c>
      <c r="O160" s="238" t="str">
        <f>_xlfn.CONCAT(VLOOKUP($A160,'V-Enc'!$A$246:$M$984,3,FALSE),"-",)</f>
        <v>001001-</v>
      </c>
      <c r="P160" s="239"/>
      <c r="Q160" s="239"/>
      <c r="U160">
        <v>1</v>
      </c>
      <c r="V160" s="58">
        <f t="shared" si="18"/>
        <v>0</v>
      </c>
      <c r="X160" s="55">
        <f t="shared" si="19"/>
        <v>0</v>
      </c>
      <c r="Y160" s="55">
        <f t="shared" si="21"/>
        <v>0</v>
      </c>
      <c r="AC160" s="58">
        <f t="shared" si="20"/>
        <v>0</v>
      </c>
      <c r="AD160" s="55">
        <f t="shared" si="22"/>
        <v>0</v>
      </c>
      <c r="AE160" s="55">
        <f t="shared" si="23"/>
        <v>0</v>
      </c>
      <c r="AG160" s="55">
        <f t="shared" si="24"/>
        <v>0</v>
      </c>
      <c r="AI160" s="55">
        <f t="shared" si="25"/>
        <v>0</v>
      </c>
      <c r="AX160" s="55">
        <v>1</v>
      </c>
      <c r="BC160" s="55">
        <v>1</v>
      </c>
      <c r="BL160" s="239" t="s">
        <v>957</v>
      </c>
    </row>
    <row r="161" spans="1:64" ht="17" x14ac:dyDescent="0.2">
      <c r="A161" s="195" t="s">
        <v>958</v>
      </c>
      <c r="B161" s="186" t="str">
        <f>VLOOKUP($A161,'V-Enc'!$A$246:$M$984,13,FALSE)</f>
        <v>V_OP</v>
      </c>
      <c r="C161" s="238" t="s">
        <v>702</v>
      </c>
      <c r="D161" s="191" t="s">
        <v>862</v>
      </c>
      <c r="E161" s="239"/>
      <c r="F161" s="125" t="s">
        <v>704</v>
      </c>
      <c r="G161" s="238" t="str">
        <f>VLOOKUP($A161,'V-Enc'!$A$246:$M$984,11,FALSE)</f>
        <v>vd</v>
      </c>
      <c r="H161" s="238" t="str">
        <f>VLOOKUP($A161,'V-Enc'!$A$246:$M$984,9,FALSE)</f>
        <v>vs1</v>
      </c>
      <c r="I161" s="238" t="str">
        <f>VLOOKUP($A161,'V-Enc'!$A$246:$M$984,8,FALSE)</f>
        <v>vs2</v>
      </c>
      <c r="J161" s="239"/>
      <c r="K161" s="239"/>
      <c r="L161" s="238" t="str">
        <f>VLOOKUP($A161,'V-Enc'!$A$246:$M$984,2,FALSE)</f>
        <v>Vvv</v>
      </c>
      <c r="M161" s="238" t="str">
        <f>VLOOKUP($A161,'V-Enc'!$A$246:$M$984,10,FALSE)</f>
        <v>OPIVV</v>
      </c>
      <c r="O161" s="238" t="str">
        <f>_xlfn.CONCAT(VLOOKUP($A161,'V-Enc'!$A$246:$M$984,3,FALSE),"-",)</f>
        <v>001010-</v>
      </c>
      <c r="P161" s="239"/>
      <c r="Q161" s="239"/>
      <c r="U161">
        <v>1</v>
      </c>
      <c r="V161" s="58">
        <f t="shared" si="18"/>
        <v>0</v>
      </c>
      <c r="X161" s="55">
        <f t="shared" si="19"/>
        <v>0</v>
      </c>
      <c r="Y161" s="55">
        <f t="shared" si="21"/>
        <v>0</v>
      </c>
      <c r="AC161" s="58">
        <f t="shared" si="20"/>
        <v>0</v>
      </c>
      <c r="AD161" s="55">
        <f t="shared" si="22"/>
        <v>0</v>
      </c>
      <c r="AE161" s="55">
        <f t="shared" si="23"/>
        <v>0</v>
      </c>
      <c r="AG161" s="55">
        <f t="shared" si="24"/>
        <v>0</v>
      </c>
      <c r="AI161" s="55">
        <f t="shared" si="25"/>
        <v>0</v>
      </c>
      <c r="BC161" s="55">
        <v>1</v>
      </c>
      <c r="BL161" s="239" t="s">
        <v>959</v>
      </c>
    </row>
    <row r="162" spans="1:64" ht="17" x14ac:dyDescent="0.2">
      <c r="A162" s="195" t="s">
        <v>960</v>
      </c>
      <c r="B162" s="186" t="str">
        <f>VLOOKUP($A162,'V-Enc'!$A$246:$M$984,13,FALSE)</f>
        <v>V_OP</v>
      </c>
      <c r="C162" s="238" t="s">
        <v>702</v>
      </c>
      <c r="D162" s="191" t="s">
        <v>865</v>
      </c>
      <c r="E162" s="239"/>
      <c r="F162" s="125" t="s">
        <v>704</v>
      </c>
      <c r="G162" s="238" t="str">
        <f>VLOOKUP($A162,'V-Enc'!$A$246:$M$984,11,FALSE)</f>
        <v>vd</v>
      </c>
      <c r="H162" s="238" t="str">
        <f>VLOOKUP($A162,'V-Enc'!$A$246:$M$984,9,FALSE)</f>
        <v>rs1</v>
      </c>
      <c r="I162" s="238" t="str">
        <f>VLOOKUP($A162,'V-Enc'!$A$246:$M$984,8,FALSE)</f>
        <v>vs2</v>
      </c>
      <c r="J162" s="239"/>
      <c r="K162" s="239"/>
      <c r="L162" s="238" t="str">
        <f>VLOOKUP($A162,'V-Enc'!$A$246:$M$984,2,FALSE)</f>
        <v>Vvx</v>
      </c>
      <c r="M162" s="238" t="str">
        <f>VLOOKUP($A162,'V-Enc'!$A$246:$M$984,10,FALSE)</f>
        <v>OPIVX</v>
      </c>
      <c r="O162" s="238" t="str">
        <f>_xlfn.CONCAT(VLOOKUP($A162,'V-Enc'!$A$246:$M$984,3,FALSE),"-",)</f>
        <v>001010-</v>
      </c>
      <c r="P162" s="239"/>
      <c r="Q162" s="239"/>
      <c r="U162">
        <v>1</v>
      </c>
      <c r="V162" s="58">
        <f t="shared" si="18"/>
        <v>0</v>
      </c>
      <c r="X162" s="55">
        <f t="shared" si="19"/>
        <v>0</v>
      </c>
      <c r="Y162" s="55">
        <f t="shared" si="21"/>
        <v>0</v>
      </c>
      <c r="AC162" s="58">
        <f t="shared" si="20"/>
        <v>0</v>
      </c>
      <c r="AD162" s="55">
        <f t="shared" si="22"/>
        <v>0</v>
      </c>
      <c r="AE162" s="55">
        <f t="shared" si="23"/>
        <v>0</v>
      </c>
      <c r="AG162" s="55">
        <f t="shared" si="24"/>
        <v>0</v>
      </c>
      <c r="AI162" s="55">
        <f t="shared" si="25"/>
        <v>0</v>
      </c>
      <c r="AW162" s="55">
        <v>1</v>
      </c>
      <c r="BC162" s="55">
        <v>1</v>
      </c>
      <c r="BL162" s="239" t="s">
        <v>961</v>
      </c>
    </row>
    <row r="163" spans="1:64" ht="17" x14ac:dyDescent="0.2">
      <c r="A163" s="195" t="s">
        <v>962</v>
      </c>
      <c r="B163" s="186" t="str">
        <f>VLOOKUP($A163,'V-Enc'!$A$246:$M$984,13,FALSE)</f>
        <v>V_OP</v>
      </c>
      <c r="C163" s="238" t="s">
        <v>702</v>
      </c>
      <c r="D163" s="191" t="s">
        <v>865</v>
      </c>
      <c r="E163" s="239"/>
      <c r="F163" s="125" t="s">
        <v>704</v>
      </c>
      <c r="G163" s="238" t="str">
        <f>VLOOKUP($A163,'V-Enc'!$A$246:$M$984,11,FALSE)</f>
        <v>vd</v>
      </c>
      <c r="H163" s="238" t="str">
        <f>VLOOKUP($A163,'V-Enc'!$A$246:$M$984,9,FALSE)</f>
        <v>simm5</v>
      </c>
      <c r="I163" s="238" t="str">
        <f>VLOOKUP($A163,'V-Enc'!$A$246:$M$984,8,FALSE)</f>
        <v>vs2</v>
      </c>
      <c r="J163" s="239"/>
      <c r="K163" s="239"/>
      <c r="L163" s="238" t="str">
        <f>VLOOKUP($A163,'V-Enc'!$A$246:$M$984,2,FALSE)</f>
        <v>Vvi</v>
      </c>
      <c r="M163" s="238" t="str">
        <f>VLOOKUP($A163,'V-Enc'!$A$246:$M$984,10,FALSE)</f>
        <v>OPIVI</v>
      </c>
      <c r="O163" s="238" t="str">
        <f>_xlfn.CONCAT(VLOOKUP($A163,'V-Enc'!$A$246:$M$984,3,FALSE),"-",)</f>
        <v>001010-</v>
      </c>
      <c r="P163" s="239"/>
      <c r="Q163" s="239"/>
      <c r="U163">
        <v>1</v>
      </c>
      <c r="V163" s="58">
        <f t="shared" si="18"/>
        <v>0</v>
      </c>
      <c r="X163" s="55">
        <f t="shared" ref="X163:X194" si="26">IF(ISNUMBER(FIND("VFW",A163)),1,0)</f>
        <v>0</v>
      </c>
      <c r="Y163" s="55">
        <f t="shared" si="21"/>
        <v>0</v>
      </c>
      <c r="AC163" s="58">
        <f t="shared" si="20"/>
        <v>0</v>
      </c>
      <c r="AD163" s="55">
        <f t="shared" si="22"/>
        <v>0</v>
      </c>
      <c r="AE163" s="55">
        <f t="shared" si="23"/>
        <v>0</v>
      </c>
      <c r="AG163" s="55">
        <f t="shared" si="24"/>
        <v>0</v>
      </c>
      <c r="AI163" s="55">
        <f t="shared" si="25"/>
        <v>0</v>
      </c>
      <c r="AX163" s="55">
        <v>1</v>
      </c>
      <c r="BC163" s="55">
        <v>1</v>
      </c>
      <c r="BL163" s="239" t="s">
        <v>963</v>
      </c>
    </row>
    <row r="164" spans="1:64" ht="17" x14ac:dyDescent="0.2">
      <c r="A164" s="195" t="s">
        <v>964</v>
      </c>
      <c r="B164" s="186" t="str">
        <f>VLOOKUP($A164,'V-Enc'!$A$246:$M$984,13,FALSE)</f>
        <v>V_OP</v>
      </c>
      <c r="C164" s="238" t="s">
        <v>702</v>
      </c>
      <c r="D164" s="191" t="s">
        <v>862</v>
      </c>
      <c r="E164" s="239"/>
      <c r="F164" s="125" t="s">
        <v>704</v>
      </c>
      <c r="G164" s="238" t="str">
        <f>VLOOKUP($A164,'V-Enc'!$A$246:$M$984,11,FALSE)</f>
        <v>vd</v>
      </c>
      <c r="H164" s="238" t="str">
        <f>VLOOKUP($A164,'V-Enc'!$A$246:$M$984,9,FALSE)</f>
        <v>vs1</v>
      </c>
      <c r="I164" s="238" t="str">
        <f>VLOOKUP($A164,'V-Enc'!$A$246:$M$984,8,FALSE)</f>
        <v>vs2</v>
      </c>
      <c r="J164" s="239"/>
      <c r="K164" s="239"/>
      <c r="L164" s="238" t="str">
        <f>VLOOKUP($A164,'V-Enc'!$A$246:$M$984,2,FALSE)</f>
        <v>Vvv</v>
      </c>
      <c r="M164" s="238" t="str">
        <f>VLOOKUP($A164,'V-Enc'!$A$246:$M$984,10,FALSE)</f>
        <v>OPIVV</v>
      </c>
      <c r="O164" s="238" t="str">
        <f>_xlfn.CONCAT(VLOOKUP($A164,'V-Enc'!$A$246:$M$984,3,FALSE),"-",)</f>
        <v>001011-</v>
      </c>
      <c r="P164" s="239"/>
      <c r="Q164" s="239"/>
      <c r="U164">
        <v>1</v>
      </c>
      <c r="V164" s="58">
        <f t="shared" si="18"/>
        <v>0</v>
      </c>
      <c r="X164" s="55">
        <f t="shared" si="26"/>
        <v>0</v>
      </c>
      <c r="Y164" s="55">
        <f t="shared" si="21"/>
        <v>0</v>
      </c>
      <c r="AC164" s="58">
        <f t="shared" si="20"/>
        <v>0</v>
      </c>
      <c r="AD164" s="55">
        <f t="shared" si="22"/>
        <v>0</v>
      </c>
      <c r="AE164" s="55">
        <f t="shared" si="23"/>
        <v>0</v>
      </c>
      <c r="AG164" s="55">
        <f t="shared" si="24"/>
        <v>0</v>
      </c>
      <c r="AI164" s="55">
        <f t="shared" si="25"/>
        <v>0</v>
      </c>
      <c r="BC164" s="55">
        <v>1</v>
      </c>
      <c r="BL164" s="239" t="s">
        <v>965</v>
      </c>
    </row>
    <row r="165" spans="1:64" ht="17" x14ac:dyDescent="0.2">
      <c r="A165" s="195" t="s">
        <v>966</v>
      </c>
      <c r="B165" s="186" t="str">
        <f>VLOOKUP($A165,'V-Enc'!$A$246:$M$984,13,FALSE)</f>
        <v>V_OP</v>
      </c>
      <c r="C165" s="238" t="s">
        <v>702</v>
      </c>
      <c r="D165" s="191" t="s">
        <v>865</v>
      </c>
      <c r="E165" s="239"/>
      <c r="F165" s="125" t="s">
        <v>704</v>
      </c>
      <c r="G165" s="238" t="str">
        <f>VLOOKUP($A165,'V-Enc'!$A$246:$M$984,11,FALSE)</f>
        <v>vd</v>
      </c>
      <c r="H165" s="238" t="str">
        <f>VLOOKUP($A165,'V-Enc'!$A$246:$M$984,9,FALSE)</f>
        <v>rs1</v>
      </c>
      <c r="I165" s="238" t="str">
        <f>VLOOKUP($A165,'V-Enc'!$A$246:$M$984,8,FALSE)</f>
        <v>vs2</v>
      </c>
      <c r="J165" s="239"/>
      <c r="K165" s="239"/>
      <c r="L165" s="238" t="str">
        <f>VLOOKUP($A165,'V-Enc'!$A$246:$M$984,2,FALSE)</f>
        <v>Vvx</v>
      </c>
      <c r="M165" s="238" t="str">
        <f>VLOOKUP($A165,'V-Enc'!$A$246:$M$984,10,FALSE)</f>
        <v>OPIVX</v>
      </c>
      <c r="O165" s="238" t="str">
        <f>_xlfn.CONCAT(VLOOKUP($A165,'V-Enc'!$A$246:$M$984,3,FALSE),"-",)</f>
        <v>001011-</v>
      </c>
      <c r="P165" s="239"/>
      <c r="Q165" s="239"/>
      <c r="U165">
        <v>1</v>
      </c>
      <c r="V165" s="58">
        <f t="shared" si="18"/>
        <v>0</v>
      </c>
      <c r="X165" s="55">
        <f t="shared" si="26"/>
        <v>0</v>
      </c>
      <c r="Y165" s="55">
        <f t="shared" si="21"/>
        <v>0</v>
      </c>
      <c r="AC165" s="58">
        <f t="shared" si="20"/>
        <v>0</v>
      </c>
      <c r="AD165" s="55">
        <f t="shared" si="22"/>
        <v>0</v>
      </c>
      <c r="AE165" s="55">
        <f t="shared" si="23"/>
        <v>0</v>
      </c>
      <c r="AG165" s="55">
        <f t="shared" si="24"/>
        <v>0</v>
      </c>
      <c r="AI165" s="55">
        <f t="shared" si="25"/>
        <v>0</v>
      </c>
      <c r="AW165" s="55">
        <v>1</v>
      </c>
      <c r="BC165" s="55">
        <v>1</v>
      </c>
      <c r="BL165" s="239" t="s">
        <v>967</v>
      </c>
    </row>
    <row r="166" spans="1:64" ht="17" x14ac:dyDescent="0.2">
      <c r="A166" s="195" t="s">
        <v>968</v>
      </c>
      <c r="B166" s="186" t="str">
        <f>VLOOKUP($A166,'V-Enc'!$A$246:$M$984,13,FALSE)</f>
        <v>V_OP</v>
      </c>
      <c r="C166" s="238" t="s">
        <v>702</v>
      </c>
      <c r="D166" s="191" t="s">
        <v>865</v>
      </c>
      <c r="E166" s="239"/>
      <c r="F166" s="125" t="s">
        <v>704</v>
      </c>
      <c r="G166" s="238" t="str">
        <f>VLOOKUP($A166,'V-Enc'!$A$246:$M$984,11,FALSE)</f>
        <v>vd</v>
      </c>
      <c r="H166" s="238" t="str">
        <f>VLOOKUP($A166,'V-Enc'!$A$246:$M$984,9,FALSE)</f>
        <v>simm5</v>
      </c>
      <c r="I166" s="238" t="str">
        <f>VLOOKUP($A166,'V-Enc'!$A$246:$M$984,8,FALSE)</f>
        <v>vs2</v>
      </c>
      <c r="J166" s="239"/>
      <c r="K166" s="239"/>
      <c r="L166" s="238" t="str">
        <f>VLOOKUP($A166,'V-Enc'!$A$246:$M$984,2,FALSE)</f>
        <v>Vvi</v>
      </c>
      <c r="M166" s="238" t="str">
        <f>VLOOKUP($A166,'V-Enc'!$A$246:$M$984,10,FALSE)</f>
        <v>OPIVI</v>
      </c>
      <c r="O166" s="238" t="str">
        <f>_xlfn.CONCAT(VLOOKUP($A166,'V-Enc'!$A$246:$M$984,3,FALSE),"-",)</f>
        <v>001011-</v>
      </c>
      <c r="P166" s="239"/>
      <c r="Q166" s="239"/>
      <c r="U166">
        <v>1</v>
      </c>
      <c r="V166" s="58">
        <f t="shared" si="18"/>
        <v>0</v>
      </c>
      <c r="X166" s="55">
        <f t="shared" si="26"/>
        <v>0</v>
      </c>
      <c r="Y166" s="55">
        <f t="shared" si="21"/>
        <v>0</v>
      </c>
      <c r="AC166" s="58">
        <f t="shared" si="20"/>
        <v>0</v>
      </c>
      <c r="AD166" s="55">
        <f t="shared" si="22"/>
        <v>0</v>
      </c>
      <c r="AE166" s="55">
        <f t="shared" si="23"/>
        <v>0</v>
      </c>
      <c r="AG166" s="55">
        <f t="shared" si="24"/>
        <v>0</v>
      </c>
      <c r="AI166" s="55">
        <f t="shared" si="25"/>
        <v>0</v>
      </c>
      <c r="AX166" s="55">
        <v>1</v>
      </c>
      <c r="BC166" s="55">
        <v>1</v>
      </c>
      <c r="BL166" s="239" t="s">
        <v>969</v>
      </c>
    </row>
    <row r="167" spans="1:64" ht="17" x14ac:dyDescent="0.2">
      <c r="A167" s="199" t="s">
        <v>970</v>
      </c>
      <c r="B167" s="239" t="s">
        <v>844</v>
      </c>
      <c r="C167" s="238"/>
      <c r="D167" s="242" t="s">
        <v>862</v>
      </c>
      <c r="E167" s="240" t="s">
        <v>36</v>
      </c>
      <c r="F167" s="125" t="s">
        <v>704</v>
      </c>
      <c r="G167" s="239" t="s">
        <v>730</v>
      </c>
      <c r="H167" s="239" t="s">
        <v>846</v>
      </c>
      <c r="I167" s="239" t="s">
        <v>764</v>
      </c>
      <c r="J167" s="239"/>
      <c r="K167" s="239"/>
      <c r="L167" s="239" t="s">
        <v>847</v>
      </c>
      <c r="M167" s="239"/>
      <c r="N167" s="239"/>
      <c r="O167" s="239"/>
      <c r="P167" s="239"/>
      <c r="Q167" s="239"/>
      <c r="U167">
        <v>1</v>
      </c>
      <c r="V167" s="58">
        <f t="shared" si="18"/>
        <v>0</v>
      </c>
      <c r="X167" s="55">
        <f t="shared" si="26"/>
        <v>0</v>
      </c>
      <c r="Y167" s="55">
        <f t="shared" si="21"/>
        <v>0</v>
      </c>
      <c r="AC167" s="58">
        <f t="shared" si="20"/>
        <v>0</v>
      </c>
      <c r="AD167" s="55">
        <f t="shared" si="22"/>
        <v>0</v>
      </c>
      <c r="AE167" s="55">
        <f t="shared" si="23"/>
        <v>0</v>
      </c>
      <c r="AG167" s="55">
        <f t="shared" si="24"/>
        <v>0</v>
      </c>
      <c r="AI167" s="55">
        <f t="shared" si="25"/>
        <v>0</v>
      </c>
      <c r="BL167" s="239" t="s">
        <v>971</v>
      </c>
    </row>
    <row r="168" spans="1:64" ht="17" x14ac:dyDescent="0.2">
      <c r="A168" s="199" t="s">
        <v>972</v>
      </c>
      <c r="B168" s="239" t="s">
        <v>844</v>
      </c>
      <c r="C168" s="238"/>
      <c r="D168" s="242" t="s">
        <v>865</v>
      </c>
      <c r="E168" s="240" t="s">
        <v>36</v>
      </c>
      <c r="F168" s="125" t="s">
        <v>704</v>
      </c>
      <c r="G168" s="239" t="s">
        <v>730</v>
      </c>
      <c r="H168" s="239" t="s">
        <v>22</v>
      </c>
      <c r="I168" s="239" t="s">
        <v>764</v>
      </c>
      <c r="J168" s="239"/>
      <c r="K168" s="239"/>
      <c r="L168" s="239" t="s">
        <v>850</v>
      </c>
      <c r="M168" s="239"/>
      <c r="N168" s="239"/>
      <c r="O168" s="239"/>
      <c r="P168" s="239"/>
      <c r="Q168" s="239"/>
      <c r="U168">
        <v>1</v>
      </c>
      <c r="V168" s="58">
        <f t="shared" si="18"/>
        <v>0</v>
      </c>
      <c r="X168" s="55">
        <f t="shared" si="26"/>
        <v>0</v>
      </c>
      <c r="Y168" s="55">
        <f t="shared" si="21"/>
        <v>0</v>
      </c>
      <c r="AC168" s="58">
        <f t="shared" si="20"/>
        <v>0</v>
      </c>
      <c r="AD168" s="55">
        <f t="shared" si="22"/>
        <v>0</v>
      </c>
      <c r="AE168" s="55">
        <f t="shared" si="23"/>
        <v>0</v>
      </c>
      <c r="AG168" s="55">
        <f t="shared" si="24"/>
        <v>0</v>
      </c>
      <c r="AI168" s="55">
        <f t="shared" si="25"/>
        <v>0</v>
      </c>
      <c r="BL168" s="239" t="s">
        <v>973</v>
      </c>
    </row>
    <row r="169" spans="1:64" ht="17" x14ac:dyDescent="0.2">
      <c r="A169" s="199" t="s">
        <v>974</v>
      </c>
      <c r="B169" s="239" t="s">
        <v>844</v>
      </c>
      <c r="C169" s="238"/>
      <c r="D169" s="242" t="s">
        <v>865</v>
      </c>
      <c r="E169" s="240" t="s">
        <v>36</v>
      </c>
      <c r="F169" s="125" t="s">
        <v>704</v>
      </c>
      <c r="G169" s="239" t="s">
        <v>730</v>
      </c>
      <c r="H169" s="239" t="s">
        <v>853</v>
      </c>
      <c r="I169" s="239" t="s">
        <v>764</v>
      </c>
      <c r="J169" s="239"/>
      <c r="K169" s="239"/>
      <c r="L169" s="239" t="s">
        <v>854</v>
      </c>
      <c r="M169" s="239"/>
      <c r="N169" s="239"/>
      <c r="O169" s="239"/>
      <c r="P169" s="239"/>
      <c r="Q169" s="239"/>
      <c r="U169">
        <v>1</v>
      </c>
      <c r="V169" s="58">
        <f t="shared" si="18"/>
        <v>0</v>
      </c>
      <c r="X169" s="55">
        <f t="shared" si="26"/>
        <v>0</v>
      </c>
      <c r="Y169" s="55">
        <f t="shared" si="21"/>
        <v>0</v>
      </c>
      <c r="AC169" s="58">
        <f t="shared" si="20"/>
        <v>0</v>
      </c>
      <c r="AD169" s="55">
        <f t="shared" si="22"/>
        <v>0</v>
      </c>
      <c r="AE169" s="55">
        <f t="shared" si="23"/>
        <v>0</v>
      </c>
      <c r="AG169" s="55">
        <f t="shared" si="24"/>
        <v>0</v>
      </c>
      <c r="AI169" s="55">
        <f t="shared" si="25"/>
        <v>0</v>
      </c>
      <c r="BL169" s="239" t="s">
        <v>975</v>
      </c>
    </row>
    <row r="170" spans="1:64" x14ac:dyDescent="0.2">
      <c r="A170" s="239"/>
      <c r="B170" s="239"/>
      <c r="C170" s="239"/>
      <c r="D170" s="243"/>
      <c r="E170" s="239"/>
      <c r="G170" s="239"/>
      <c r="H170" s="239"/>
      <c r="I170" s="239"/>
      <c r="J170" s="239"/>
      <c r="K170" s="239"/>
      <c r="L170" s="239"/>
      <c r="M170" s="239"/>
      <c r="N170" s="239"/>
      <c r="O170" s="239"/>
      <c r="P170" s="239"/>
      <c r="Q170" s="239"/>
      <c r="V170" s="58">
        <f t="shared" si="18"/>
        <v>0</v>
      </c>
      <c r="X170" s="55">
        <f t="shared" si="26"/>
        <v>0</v>
      </c>
      <c r="Y170" s="55">
        <f t="shared" ref="Y170:Y190" si="27">IF(ISNUMBER(FIND("VFN",A170)),1,0)</f>
        <v>0</v>
      </c>
      <c r="AC170" s="58">
        <f t="shared" si="20"/>
        <v>0</v>
      </c>
      <c r="AD170" s="55">
        <f t="shared" ref="AD170:AD201" si="28">IF(OR(ISNUMBER(FIND("VFMUL",A170)), ISNUMBER(FIND("VFWMUL",A170)),ISNUMBER(FIND("VFNMUL",A170))),1,0)</f>
        <v>0</v>
      </c>
      <c r="AE170" s="55">
        <f t="shared" si="23"/>
        <v>0</v>
      </c>
      <c r="AG170" s="55">
        <f t="shared" si="24"/>
        <v>0</v>
      </c>
      <c r="AI170" s="55">
        <f t="shared" si="25"/>
        <v>0</v>
      </c>
      <c r="BL170" s="239"/>
    </row>
    <row r="171" spans="1:64" x14ac:dyDescent="0.2">
      <c r="A171" s="16" t="s">
        <v>976</v>
      </c>
      <c r="E171" s="16"/>
      <c r="V171" s="58">
        <f t="shared" si="18"/>
        <v>0</v>
      </c>
      <c r="X171" s="55">
        <f t="shared" si="26"/>
        <v>0</v>
      </c>
      <c r="Y171" s="55">
        <f t="shared" si="27"/>
        <v>0</v>
      </c>
      <c r="AC171" s="58">
        <f t="shared" si="20"/>
        <v>0</v>
      </c>
      <c r="AD171" s="55">
        <f t="shared" si="28"/>
        <v>0</v>
      </c>
      <c r="AE171" s="55">
        <f t="shared" si="23"/>
        <v>0</v>
      </c>
      <c r="AG171" s="55">
        <f t="shared" si="24"/>
        <v>0</v>
      </c>
      <c r="AI171" s="55">
        <f t="shared" si="25"/>
        <v>0</v>
      </c>
    </row>
    <row r="172" spans="1:64" s="1" customFormat="1" x14ac:dyDescent="0.2">
      <c r="A172" s="1" t="s">
        <v>0</v>
      </c>
      <c r="B172" s="1" t="s">
        <v>724</v>
      </c>
      <c r="D172" s="135"/>
      <c r="E172" s="1" t="s">
        <v>2</v>
      </c>
      <c r="F172" s="126" t="s">
        <v>3</v>
      </c>
      <c r="G172" s="1" t="s">
        <v>361</v>
      </c>
      <c r="H172" s="1" t="s">
        <v>362</v>
      </c>
      <c r="I172" s="1" t="s">
        <v>363</v>
      </c>
      <c r="J172" s="1" t="s">
        <v>364</v>
      </c>
      <c r="K172" s="1" t="s">
        <v>320</v>
      </c>
      <c r="L172" s="1" t="s">
        <v>725</v>
      </c>
      <c r="M172" s="1" t="s">
        <v>10</v>
      </c>
      <c r="N172" s="1" t="s">
        <v>653</v>
      </c>
      <c r="O172" s="1" t="s">
        <v>11</v>
      </c>
      <c r="P172" s="1" t="s">
        <v>16</v>
      </c>
      <c r="R172"/>
      <c r="S172"/>
      <c r="T172"/>
      <c r="U172"/>
      <c r="V172" s="58">
        <f t="shared" si="18"/>
        <v>0</v>
      </c>
      <c r="W172" s="55"/>
      <c r="X172" s="55">
        <f t="shared" si="26"/>
        <v>0</v>
      </c>
      <c r="Y172" s="55">
        <f t="shared" si="27"/>
        <v>0</v>
      </c>
      <c r="Z172" s="55"/>
      <c r="AA172" s="55"/>
      <c r="AB172" s="55"/>
      <c r="AC172" s="58">
        <f t="shared" si="20"/>
        <v>0</v>
      </c>
      <c r="AD172" s="55">
        <f t="shared" si="28"/>
        <v>0</v>
      </c>
      <c r="AE172" s="55">
        <f t="shared" si="23"/>
        <v>0</v>
      </c>
      <c r="AF172" s="55"/>
      <c r="AG172" s="55">
        <f t="shared" si="24"/>
        <v>0</v>
      </c>
      <c r="AH172" s="55"/>
      <c r="AI172" s="55">
        <f t="shared" si="25"/>
        <v>0</v>
      </c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1" t="s">
        <v>12</v>
      </c>
    </row>
    <row r="173" spans="1:64" ht="17" x14ac:dyDescent="0.2">
      <c r="A173" s="200" t="s">
        <v>977</v>
      </c>
      <c r="B173" t="s">
        <v>844</v>
      </c>
      <c r="C173" s="238" t="s">
        <v>702</v>
      </c>
      <c r="D173" s="55" t="s">
        <v>862</v>
      </c>
      <c r="E173" s="29"/>
      <c r="F173" s="125" t="s">
        <v>704</v>
      </c>
      <c r="G173" t="s">
        <v>730</v>
      </c>
      <c r="I173" t="s">
        <v>764</v>
      </c>
      <c r="L173" t="s">
        <v>847</v>
      </c>
      <c r="M173" t="s">
        <v>978</v>
      </c>
      <c r="O173" t="s">
        <v>979</v>
      </c>
      <c r="U173">
        <v>1</v>
      </c>
      <c r="V173" s="58">
        <f t="shared" si="18"/>
        <v>0</v>
      </c>
      <c r="X173" s="55">
        <f t="shared" si="26"/>
        <v>0</v>
      </c>
      <c r="Y173" s="55">
        <f t="shared" si="27"/>
        <v>0</v>
      </c>
      <c r="AC173" s="58">
        <f t="shared" si="20"/>
        <v>0</v>
      </c>
      <c r="AD173" s="55">
        <f t="shared" si="28"/>
        <v>0</v>
      </c>
      <c r="AE173" s="55">
        <f t="shared" si="23"/>
        <v>0</v>
      </c>
      <c r="AG173" s="55">
        <f t="shared" si="24"/>
        <v>0</v>
      </c>
      <c r="AI173" s="55">
        <f t="shared" si="25"/>
        <v>0</v>
      </c>
      <c r="AZ173" s="55">
        <v>0</v>
      </c>
      <c r="BH173" s="55">
        <v>1</v>
      </c>
      <c r="BI173" s="55">
        <v>1</v>
      </c>
      <c r="BL173" t="s">
        <v>980</v>
      </c>
    </row>
    <row r="174" spans="1:64" ht="17" x14ac:dyDescent="0.2">
      <c r="A174" s="200" t="s">
        <v>981</v>
      </c>
      <c r="B174" t="s">
        <v>844</v>
      </c>
      <c r="C174" s="238" t="s">
        <v>702</v>
      </c>
      <c r="D174" s="55" t="s">
        <v>862</v>
      </c>
      <c r="E174" s="29"/>
      <c r="F174" s="125" t="s">
        <v>704</v>
      </c>
      <c r="G174" t="s">
        <v>730</v>
      </c>
      <c r="I174" t="s">
        <v>764</v>
      </c>
      <c r="L174" t="s">
        <v>847</v>
      </c>
      <c r="M174" t="s">
        <v>978</v>
      </c>
      <c r="O174" t="s">
        <v>979</v>
      </c>
      <c r="U174">
        <v>1</v>
      </c>
      <c r="V174" s="58">
        <f t="shared" si="18"/>
        <v>0</v>
      </c>
      <c r="X174" s="55">
        <f t="shared" si="26"/>
        <v>0</v>
      </c>
      <c r="Y174" s="55">
        <f t="shared" si="27"/>
        <v>0</v>
      </c>
      <c r="AC174" s="58">
        <f t="shared" si="20"/>
        <v>0</v>
      </c>
      <c r="AD174" s="55">
        <f t="shared" si="28"/>
        <v>0</v>
      </c>
      <c r="AE174" s="55">
        <f t="shared" si="23"/>
        <v>0</v>
      </c>
      <c r="AG174" s="55">
        <f t="shared" si="24"/>
        <v>0</v>
      </c>
      <c r="AI174" s="55">
        <f t="shared" si="25"/>
        <v>0</v>
      </c>
      <c r="AZ174" s="55">
        <v>0</v>
      </c>
      <c r="BH174" s="55">
        <v>1</v>
      </c>
      <c r="BI174" s="55">
        <v>1</v>
      </c>
      <c r="BL174" t="s">
        <v>982</v>
      </c>
    </row>
    <row r="175" spans="1:64" s="104" customFormat="1" ht="17" x14ac:dyDescent="0.2">
      <c r="A175" s="200" t="s">
        <v>983</v>
      </c>
      <c r="B175" s="104" t="s">
        <v>844</v>
      </c>
      <c r="C175" s="238" t="s">
        <v>702</v>
      </c>
      <c r="D175" s="55" t="s">
        <v>862</v>
      </c>
      <c r="E175" s="29"/>
      <c r="F175" s="125" t="s">
        <v>704</v>
      </c>
      <c r="G175" s="104" t="s">
        <v>730</v>
      </c>
      <c r="I175" s="104" t="s">
        <v>764</v>
      </c>
      <c r="L175" t="s">
        <v>847</v>
      </c>
      <c r="M175" t="s">
        <v>978</v>
      </c>
      <c r="O175" t="s">
        <v>979</v>
      </c>
      <c r="R175"/>
      <c r="S175"/>
      <c r="T175"/>
      <c r="U175">
        <v>1</v>
      </c>
      <c r="V175" s="58">
        <f t="shared" si="18"/>
        <v>0</v>
      </c>
      <c r="W175" s="55"/>
      <c r="X175" s="55">
        <f t="shared" si="26"/>
        <v>0</v>
      </c>
      <c r="Y175" s="55">
        <f t="shared" si="27"/>
        <v>0</v>
      </c>
      <c r="Z175" s="55"/>
      <c r="AA175" s="55"/>
      <c r="AB175" s="55"/>
      <c r="AC175" s="58">
        <f t="shared" si="20"/>
        <v>0</v>
      </c>
      <c r="AD175" s="55">
        <f t="shared" si="28"/>
        <v>0</v>
      </c>
      <c r="AE175" s="55">
        <f t="shared" si="23"/>
        <v>0</v>
      </c>
      <c r="AF175" s="55"/>
      <c r="AG175" s="55">
        <f t="shared" si="24"/>
        <v>0</v>
      </c>
      <c r="AH175" s="55"/>
      <c r="AI175" s="55">
        <f t="shared" si="25"/>
        <v>0</v>
      </c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>
        <v>0</v>
      </c>
      <c r="BA175" s="55"/>
      <c r="BB175" s="55"/>
      <c r="BC175" s="55"/>
      <c r="BD175" s="55"/>
      <c r="BE175" s="55"/>
      <c r="BF175" s="55"/>
      <c r="BG175" s="55"/>
      <c r="BH175" s="55">
        <v>1</v>
      </c>
      <c r="BI175" s="55">
        <v>1</v>
      </c>
      <c r="BJ175" s="55"/>
      <c r="BK175" s="55"/>
      <c r="BL175" s="104" t="s">
        <v>984</v>
      </c>
    </row>
    <row r="176" spans="1:64" s="104" customFormat="1" ht="17" x14ac:dyDescent="0.2">
      <c r="A176" s="200" t="s">
        <v>985</v>
      </c>
      <c r="B176" s="104" t="s">
        <v>844</v>
      </c>
      <c r="C176" s="238" t="s">
        <v>702</v>
      </c>
      <c r="D176" s="55" t="s">
        <v>862</v>
      </c>
      <c r="E176" s="29"/>
      <c r="F176" s="125" t="s">
        <v>704</v>
      </c>
      <c r="G176" s="104" t="s">
        <v>730</v>
      </c>
      <c r="I176" s="104" t="s">
        <v>764</v>
      </c>
      <c r="L176" t="s">
        <v>847</v>
      </c>
      <c r="M176" t="s">
        <v>978</v>
      </c>
      <c r="O176" t="s">
        <v>979</v>
      </c>
      <c r="R176"/>
      <c r="S176"/>
      <c r="T176"/>
      <c r="U176">
        <v>1</v>
      </c>
      <c r="V176" s="58">
        <f t="shared" si="18"/>
        <v>0</v>
      </c>
      <c r="W176" s="55"/>
      <c r="X176" s="55">
        <f t="shared" si="26"/>
        <v>0</v>
      </c>
      <c r="Y176" s="55">
        <f t="shared" si="27"/>
        <v>0</v>
      </c>
      <c r="Z176" s="55"/>
      <c r="AA176" s="55"/>
      <c r="AB176" s="55"/>
      <c r="AC176" s="58">
        <f t="shared" si="20"/>
        <v>0</v>
      </c>
      <c r="AD176" s="55">
        <f t="shared" si="28"/>
        <v>0</v>
      </c>
      <c r="AE176" s="55">
        <f t="shared" si="23"/>
        <v>0</v>
      </c>
      <c r="AF176" s="55"/>
      <c r="AG176" s="55">
        <f t="shared" si="24"/>
        <v>0</v>
      </c>
      <c r="AH176" s="55"/>
      <c r="AI176" s="55">
        <f t="shared" si="25"/>
        <v>0</v>
      </c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>
        <v>0</v>
      </c>
      <c r="BA176" s="55"/>
      <c r="BB176" s="55"/>
      <c r="BC176" s="55"/>
      <c r="BD176" s="55"/>
      <c r="BE176" s="55"/>
      <c r="BF176" s="55"/>
      <c r="BG176" s="55"/>
      <c r="BH176" s="55">
        <v>1</v>
      </c>
      <c r="BI176" s="55">
        <v>1</v>
      </c>
      <c r="BJ176" s="55"/>
      <c r="BK176" s="55"/>
      <c r="BL176" s="104" t="s">
        <v>986</v>
      </c>
    </row>
    <row r="177" spans="1:64" s="29" customFormat="1" x14ac:dyDescent="0.2">
      <c r="A177" s="29" t="s">
        <v>987</v>
      </c>
      <c r="B177" s="29" t="s">
        <v>844</v>
      </c>
      <c r="D177" s="58"/>
      <c r="E177" s="29" t="s">
        <v>2</v>
      </c>
      <c r="F177" s="58" t="s">
        <v>704</v>
      </c>
      <c r="G177" s="29" t="s">
        <v>730</v>
      </c>
      <c r="I177" s="29" t="s">
        <v>764</v>
      </c>
      <c r="R177"/>
      <c r="S177"/>
      <c r="T177"/>
      <c r="U177">
        <v>1</v>
      </c>
      <c r="V177" s="58">
        <f t="shared" si="18"/>
        <v>0</v>
      </c>
      <c r="W177" s="55"/>
      <c r="X177" s="55">
        <f t="shared" si="26"/>
        <v>0</v>
      </c>
      <c r="Y177" s="55">
        <f t="shared" si="27"/>
        <v>0</v>
      </c>
      <c r="Z177" s="55"/>
      <c r="AA177" s="55"/>
      <c r="AB177" s="55"/>
      <c r="AC177" s="58">
        <f t="shared" si="20"/>
        <v>0</v>
      </c>
      <c r="AD177" s="55">
        <f t="shared" si="28"/>
        <v>0</v>
      </c>
      <c r="AE177" s="55">
        <f t="shared" si="23"/>
        <v>0</v>
      </c>
      <c r="AF177" s="55"/>
      <c r="AG177" s="55">
        <f t="shared" si="24"/>
        <v>0</v>
      </c>
      <c r="AH177" s="55"/>
      <c r="AI177" s="55">
        <f t="shared" si="25"/>
        <v>0</v>
      </c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29" t="s">
        <v>988</v>
      </c>
    </row>
    <row r="178" spans="1:64" s="29" customFormat="1" x14ac:dyDescent="0.2">
      <c r="A178" s="29" t="s">
        <v>987</v>
      </c>
      <c r="B178" s="29" t="s">
        <v>844</v>
      </c>
      <c r="D178" s="58"/>
      <c r="E178" s="29" t="s">
        <v>2</v>
      </c>
      <c r="F178" s="58" t="s">
        <v>704</v>
      </c>
      <c r="G178" s="29" t="s">
        <v>730</v>
      </c>
      <c r="I178" s="29" t="s">
        <v>764</v>
      </c>
      <c r="R178"/>
      <c r="S178"/>
      <c r="T178"/>
      <c r="U178"/>
      <c r="V178" s="58">
        <f t="shared" si="18"/>
        <v>0</v>
      </c>
      <c r="W178" s="55"/>
      <c r="X178" s="55">
        <f t="shared" si="26"/>
        <v>0</v>
      </c>
      <c r="Y178" s="55">
        <f t="shared" si="27"/>
        <v>0</v>
      </c>
      <c r="Z178" s="55"/>
      <c r="AA178" s="55"/>
      <c r="AB178" s="55"/>
      <c r="AC178" s="58">
        <f t="shared" si="20"/>
        <v>0</v>
      </c>
      <c r="AD178" s="55">
        <f t="shared" si="28"/>
        <v>0</v>
      </c>
      <c r="AE178" s="55">
        <f t="shared" si="23"/>
        <v>0</v>
      </c>
      <c r="AF178" s="55"/>
      <c r="AG178" s="55">
        <f t="shared" si="24"/>
        <v>0</v>
      </c>
      <c r="AH178" s="55"/>
      <c r="AI178" s="55">
        <f t="shared" si="25"/>
        <v>0</v>
      </c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29" t="s">
        <v>989</v>
      </c>
    </row>
    <row r="179" spans="1:64" x14ac:dyDescent="0.2">
      <c r="V179" s="58">
        <f t="shared" si="18"/>
        <v>0</v>
      </c>
      <c r="X179" s="55">
        <f t="shared" si="26"/>
        <v>0</v>
      </c>
      <c r="Y179" s="55">
        <f t="shared" si="27"/>
        <v>0</v>
      </c>
      <c r="AC179" s="58">
        <f t="shared" si="20"/>
        <v>0</v>
      </c>
      <c r="AD179" s="55">
        <f t="shared" si="28"/>
        <v>0</v>
      </c>
      <c r="AE179" s="55">
        <f t="shared" si="23"/>
        <v>0</v>
      </c>
      <c r="AG179" s="55">
        <f t="shared" si="24"/>
        <v>0</v>
      </c>
      <c r="AI179" s="55">
        <f t="shared" si="25"/>
        <v>0</v>
      </c>
    </row>
    <row r="180" spans="1:64" x14ac:dyDescent="0.2">
      <c r="A180" s="239" t="s">
        <v>990</v>
      </c>
      <c r="B180" s="239"/>
      <c r="C180" s="239"/>
      <c r="D180" s="243"/>
      <c r="E180" s="239"/>
      <c r="G180" s="239"/>
      <c r="H180" s="239"/>
      <c r="I180" s="239"/>
      <c r="J180" s="239"/>
      <c r="K180" s="239"/>
      <c r="L180" s="239"/>
      <c r="M180" s="239"/>
      <c r="N180" s="239"/>
      <c r="O180" s="239"/>
      <c r="P180" s="239"/>
      <c r="Q180" s="239"/>
      <c r="V180" s="58">
        <f t="shared" si="18"/>
        <v>0</v>
      </c>
      <c r="X180" s="55">
        <f t="shared" si="26"/>
        <v>0</v>
      </c>
      <c r="Y180" s="55">
        <f t="shared" si="27"/>
        <v>0</v>
      </c>
      <c r="AC180" s="58">
        <f t="shared" si="20"/>
        <v>0</v>
      </c>
      <c r="AD180" s="55">
        <f t="shared" si="28"/>
        <v>0</v>
      </c>
      <c r="AE180" s="55">
        <f t="shared" si="23"/>
        <v>0</v>
      </c>
      <c r="AG180" s="55">
        <f t="shared" si="24"/>
        <v>0</v>
      </c>
      <c r="AI180" s="55">
        <f t="shared" si="25"/>
        <v>0</v>
      </c>
      <c r="BL180" s="239"/>
    </row>
    <row r="181" spans="1:64" x14ac:dyDescent="0.2">
      <c r="A181" s="193" t="s">
        <v>0</v>
      </c>
      <c r="B181" s="193" t="s">
        <v>724</v>
      </c>
      <c r="C181" s="193"/>
      <c r="D181" s="194"/>
      <c r="E181" s="1" t="s">
        <v>2</v>
      </c>
      <c r="F181" s="126" t="s">
        <v>3</v>
      </c>
      <c r="G181" s="193" t="s">
        <v>361</v>
      </c>
      <c r="H181" s="193" t="s">
        <v>362</v>
      </c>
      <c r="I181" s="193" t="s">
        <v>363</v>
      </c>
      <c r="J181" s="193" t="s">
        <v>364</v>
      </c>
      <c r="K181" s="193" t="s">
        <v>320</v>
      </c>
      <c r="L181" s="193" t="s">
        <v>725</v>
      </c>
      <c r="M181" s="193" t="s">
        <v>10</v>
      </c>
      <c r="N181" s="193" t="s">
        <v>653</v>
      </c>
      <c r="O181" s="193" t="s">
        <v>11</v>
      </c>
      <c r="P181" s="193" t="s">
        <v>16</v>
      </c>
      <c r="Q181" s="193"/>
      <c r="V181" s="58">
        <f t="shared" si="18"/>
        <v>0</v>
      </c>
      <c r="X181" s="55">
        <f t="shared" si="26"/>
        <v>0</v>
      </c>
      <c r="Y181" s="55">
        <f t="shared" si="27"/>
        <v>0</v>
      </c>
      <c r="AC181" s="58">
        <f t="shared" si="20"/>
        <v>0</v>
      </c>
      <c r="AD181" s="55">
        <f t="shared" si="28"/>
        <v>0</v>
      </c>
      <c r="AE181" s="55">
        <f t="shared" si="23"/>
        <v>0</v>
      </c>
      <c r="AG181" s="55">
        <f t="shared" si="24"/>
        <v>0</v>
      </c>
      <c r="AI181" s="55">
        <f t="shared" si="25"/>
        <v>0</v>
      </c>
      <c r="BL181" s="193" t="s">
        <v>12</v>
      </c>
    </row>
    <row r="182" spans="1:64" ht="17" x14ac:dyDescent="0.2">
      <c r="A182" s="195" t="s">
        <v>991</v>
      </c>
      <c r="B182" s="186" t="str">
        <f>VLOOKUP($A182,'V-Enc'!$A$246:$M$984,13,FALSE)</f>
        <v>V_OP</v>
      </c>
      <c r="C182" s="186" t="s">
        <v>702</v>
      </c>
      <c r="D182" s="191" t="s">
        <v>862</v>
      </c>
      <c r="E182" s="239"/>
      <c r="F182" s="125" t="s">
        <v>704</v>
      </c>
      <c r="G182" s="238" t="str">
        <f>VLOOKUP($A182,'V-Enc'!$A$246:$M$984,11,FALSE)</f>
        <v>vd</v>
      </c>
      <c r="H182" s="238" t="str">
        <f>VLOOKUP($A182,'V-Enc'!$A$246:$M$984,9,FALSE)</f>
        <v>vs1</v>
      </c>
      <c r="I182" s="238" t="str">
        <f>VLOOKUP($A182,'V-Enc'!$A$246:$M$984,8,FALSE)</f>
        <v>vs2</v>
      </c>
      <c r="J182" s="239"/>
      <c r="K182" s="239"/>
      <c r="L182" s="238" t="str">
        <f>VLOOKUP($A182,'V-Enc'!$A$246:$M$984,2,FALSE)</f>
        <v>Vvv</v>
      </c>
      <c r="M182" s="238" t="str">
        <f>VLOOKUP($A182,'V-Enc'!$A$246:$M$984,10,FALSE)</f>
        <v>OPIVV</v>
      </c>
      <c r="O182" s="238" t="str">
        <f>_xlfn.CONCAT(VLOOKUP($A182,'V-Enc'!$A$246:$M$984,3,FALSE),"-",)</f>
        <v>100101-</v>
      </c>
      <c r="P182" s="239"/>
      <c r="Q182" s="239"/>
      <c r="U182">
        <v>1</v>
      </c>
      <c r="V182" s="58">
        <f t="shared" si="18"/>
        <v>0</v>
      </c>
      <c r="X182" s="55">
        <f t="shared" si="26"/>
        <v>0</v>
      </c>
      <c r="Y182" s="55">
        <f t="shared" si="27"/>
        <v>0</v>
      </c>
      <c r="AC182" s="58">
        <f t="shared" si="20"/>
        <v>0</v>
      </c>
      <c r="AD182" s="55">
        <f t="shared" si="28"/>
        <v>0</v>
      </c>
      <c r="AE182" s="55">
        <f t="shared" si="23"/>
        <v>0</v>
      </c>
      <c r="AG182" s="55">
        <f t="shared" si="24"/>
        <v>0</v>
      </c>
      <c r="AI182" s="55">
        <f t="shared" si="25"/>
        <v>0</v>
      </c>
      <c r="AZ182" s="55">
        <v>1</v>
      </c>
      <c r="BA182" s="55">
        <v>0</v>
      </c>
      <c r="BL182" s="239" t="s">
        <v>992</v>
      </c>
    </row>
    <row r="183" spans="1:64" ht="17" x14ac:dyDescent="0.2">
      <c r="A183" s="195" t="s">
        <v>993</v>
      </c>
      <c r="B183" s="186" t="str">
        <f>VLOOKUP($A183,'V-Enc'!$A$246:$M$984,13,FALSE)</f>
        <v>V_OP</v>
      </c>
      <c r="C183" s="186" t="s">
        <v>702</v>
      </c>
      <c r="D183" s="191" t="s">
        <v>865</v>
      </c>
      <c r="E183" s="239"/>
      <c r="F183" s="125" t="s">
        <v>704</v>
      </c>
      <c r="G183" s="238" t="str">
        <f>VLOOKUP($A183,'V-Enc'!$A$246:$M$984,11,FALSE)</f>
        <v>vd</v>
      </c>
      <c r="H183" s="238" t="str">
        <f>VLOOKUP($A183,'V-Enc'!$A$246:$M$984,9,FALSE)</f>
        <v>rs1</v>
      </c>
      <c r="I183" s="238" t="str">
        <f>VLOOKUP($A183,'V-Enc'!$A$246:$M$984,8,FALSE)</f>
        <v>vs2</v>
      </c>
      <c r="J183" s="239"/>
      <c r="K183" s="239"/>
      <c r="L183" s="238" t="str">
        <f>VLOOKUP($A183,'V-Enc'!$A$246:$M$984,2,FALSE)</f>
        <v>Vvx</v>
      </c>
      <c r="M183" s="238" t="str">
        <f>VLOOKUP($A183,'V-Enc'!$A$246:$M$984,10,FALSE)</f>
        <v>OPIVX</v>
      </c>
      <c r="O183" s="238" t="str">
        <f>_xlfn.CONCAT(VLOOKUP($A183,'V-Enc'!$A$246:$M$984,3,FALSE),"-",)</f>
        <v>100101-</v>
      </c>
      <c r="P183" s="239"/>
      <c r="Q183" s="239"/>
      <c r="U183">
        <v>1</v>
      </c>
      <c r="V183" s="58">
        <f t="shared" si="18"/>
        <v>0</v>
      </c>
      <c r="X183" s="55">
        <f t="shared" si="26"/>
        <v>0</v>
      </c>
      <c r="Y183" s="55">
        <f t="shared" si="27"/>
        <v>0</v>
      </c>
      <c r="AC183" s="58">
        <f t="shared" si="20"/>
        <v>0</v>
      </c>
      <c r="AD183" s="55">
        <f t="shared" si="28"/>
        <v>0</v>
      </c>
      <c r="AE183" s="55">
        <f t="shared" si="23"/>
        <v>0</v>
      </c>
      <c r="AG183" s="55">
        <f t="shared" si="24"/>
        <v>0</v>
      </c>
      <c r="AI183" s="55">
        <f t="shared" si="25"/>
        <v>0</v>
      </c>
      <c r="AW183" s="55">
        <v>1</v>
      </c>
      <c r="AZ183" s="55">
        <v>1</v>
      </c>
      <c r="BA183" s="55">
        <v>0</v>
      </c>
      <c r="BL183" s="239" t="s">
        <v>994</v>
      </c>
    </row>
    <row r="184" spans="1:64" ht="17" x14ac:dyDescent="0.2">
      <c r="A184" s="195" t="s">
        <v>995</v>
      </c>
      <c r="B184" s="186" t="str">
        <f>VLOOKUP($A184,'V-Enc'!$A$246:$M$984,13,FALSE)</f>
        <v>V_OP</v>
      </c>
      <c r="C184" s="186" t="s">
        <v>702</v>
      </c>
      <c r="D184" s="191" t="s">
        <v>865</v>
      </c>
      <c r="E184" s="239"/>
      <c r="F184" s="125" t="s">
        <v>704</v>
      </c>
      <c r="G184" s="238" t="str">
        <f>VLOOKUP($A184,'V-Enc'!$A$246:$M$984,11,FALSE)</f>
        <v>vd</v>
      </c>
      <c r="H184" s="238" t="str">
        <f>VLOOKUP($A184,'V-Enc'!$A$246:$M$984,9,FALSE)</f>
        <v>simm5</v>
      </c>
      <c r="I184" s="238" t="str">
        <f>VLOOKUP($A184,'V-Enc'!$A$246:$M$984,8,FALSE)</f>
        <v>vs2</v>
      </c>
      <c r="J184" s="239"/>
      <c r="K184" s="239"/>
      <c r="L184" s="238" t="str">
        <f>VLOOKUP($A184,'V-Enc'!$A$246:$M$984,2,FALSE)</f>
        <v>Vvi</v>
      </c>
      <c r="M184" s="238" t="str">
        <f>VLOOKUP($A184,'V-Enc'!$A$246:$M$984,10,FALSE)</f>
        <v>OPIVI</v>
      </c>
      <c r="O184" s="238" t="str">
        <f>_xlfn.CONCAT(VLOOKUP($A184,'V-Enc'!$A$246:$M$984,3,FALSE),"-",)</f>
        <v>100101-</v>
      </c>
      <c r="P184" s="239"/>
      <c r="Q184" s="239"/>
      <c r="U184">
        <v>1</v>
      </c>
      <c r="V184" s="58">
        <f t="shared" si="18"/>
        <v>0</v>
      </c>
      <c r="X184" s="55">
        <f t="shared" si="26"/>
        <v>0</v>
      </c>
      <c r="Y184" s="55">
        <f t="shared" si="27"/>
        <v>0</v>
      </c>
      <c r="AC184" s="58">
        <f t="shared" si="20"/>
        <v>0</v>
      </c>
      <c r="AD184" s="55">
        <f t="shared" si="28"/>
        <v>0</v>
      </c>
      <c r="AE184" s="55">
        <f t="shared" si="23"/>
        <v>0</v>
      </c>
      <c r="AG184" s="55">
        <f t="shared" si="24"/>
        <v>0</v>
      </c>
      <c r="AI184" s="55">
        <f t="shared" si="25"/>
        <v>0</v>
      </c>
      <c r="AX184" s="55">
        <v>1</v>
      </c>
      <c r="AZ184" s="55">
        <v>1</v>
      </c>
      <c r="BA184" s="55">
        <v>0</v>
      </c>
      <c r="BL184" s="239" t="s">
        <v>996</v>
      </c>
    </row>
    <row r="185" spans="1:64" ht="17" x14ac:dyDescent="0.2">
      <c r="A185" s="195" t="s">
        <v>997</v>
      </c>
      <c r="B185" s="186" t="str">
        <f>VLOOKUP($A185,'V-Enc'!$A$246:$M$984,13,FALSE)</f>
        <v>V_OP</v>
      </c>
      <c r="C185" s="186" t="s">
        <v>702</v>
      </c>
      <c r="D185" s="191" t="s">
        <v>862</v>
      </c>
      <c r="E185" s="239"/>
      <c r="F185" s="125" t="s">
        <v>704</v>
      </c>
      <c r="G185" s="238" t="str">
        <f>VLOOKUP($A185,'V-Enc'!$A$246:$M$984,11,FALSE)</f>
        <v>vd</v>
      </c>
      <c r="H185" s="238" t="str">
        <f>VLOOKUP($A185,'V-Enc'!$A$246:$M$984,9,FALSE)</f>
        <v>vs1</v>
      </c>
      <c r="I185" s="238" t="str">
        <f>VLOOKUP($A185,'V-Enc'!$A$246:$M$984,8,FALSE)</f>
        <v>vs2</v>
      </c>
      <c r="J185" s="239"/>
      <c r="K185" s="239"/>
      <c r="L185" s="238" t="str">
        <f>VLOOKUP($A185,'V-Enc'!$A$246:$M$984,2,FALSE)</f>
        <v>Vvv</v>
      </c>
      <c r="M185" s="238" t="str">
        <f>VLOOKUP($A185,'V-Enc'!$A$246:$M$984,10,FALSE)</f>
        <v>OPIVV</v>
      </c>
      <c r="O185" s="238" t="str">
        <f>_xlfn.CONCAT(VLOOKUP($A185,'V-Enc'!$A$246:$M$984,3,FALSE),"-",)</f>
        <v>101000-</v>
      </c>
      <c r="P185" s="239"/>
      <c r="Q185" s="239"/>
      <c r="U185">
        <v>1</v>
      </c>
      <c r="V185" s="58">
        <f t="shared" si="18"/>
        <v>0</v>
      </c>
      <c r="X185" s="55">
        <f t="shared" si="26"/>
        <v>0</v>
      </c>
      <c r="Y185" s="55">
        <f t="shared" si="27"/>
        <v>0</v>
      </c>
      <c r="AC185" s="58">
        <f t="shared" si="20"/>
        <v>0</v>
      </c>
      <c r="AD185" s="55">
        <f t="shared" si="28"/>
        <v>0</v>
      </c>
      <c r="AE185" s="55">
        <f t="shared" si="23"/>
        <v>0</v>
      </c>
      <c r="AG185" s="55">
        <f t="shared" si="24"/>
        <v>0</v>
      </c>
      <c r="AI185" s="55">
        <f t="shared" si="25"/>
        <v>0</v>
      </c>
      <c r="AZ185" s="55">
        <v>1</v>
      </c>
      <c r="BA185" s="55">
        <v>0</v>
      </c>
      <c r="BL185" s="239" t="s">
        <v>998</v>
      </c>
    </row>
    <row r="186" spans="1:64" ht="17" x14ac:dyDescent="0.2">
      <c r="A186" s="195" t="s">
        <v>999</v>
      </c>
      <c r="B186" s="186" t="str">
        <f>VLOOKUP($A186,'V-Enc'!$A$246:$M$984,13,FALSE)</f>
        <v>V_OP</v>
      </c>
      <c r="C186" s="186" t="s">
        <v>702</v>
      </c>
      <c r="D186" s="191" t="s">
        <v>865</v>
      </c>
      <c r="E186" s="239"/>
      <c r="F186" s="125" t="s">
        <v>704</v>
      </c>
      <c r="G186" s="238" t="str">
        <f>VLOOKUP($A186,'V-Enc'!$A$246:$M$984,11,FALSE)</f>
        <v>vd</v>
      </c>
      <c r="H186" s="238" t="str">
        <f>VLOOKUP($A186,'V-Enc'!$A$246:$M$984,9,FALSE)</f>
        <v>rs1</v>
      </c>
      <c r="I186" s="238" t="str">
        <f>VLOOKUP($A186,'V-Enc'!$A$246:$M$984,8,FALSE)</f>
        <v>vs2</v>
      </c>
      <c r="J186" s="239"/>
      <c r="K186" s="239"/>
      <c r="L186" s="238" t="str">
        <f>VLOOKUP($A186,'V-Enc'!$A$246:$M$984,2,FALSE)</f>
        <v>Vvx</v>
      </c>
      <c r="M186" s="238" t="str">
        <f>VLOOKUP($A186,'V-Enc'!$A$246:$M$984,10,FALSE)</f>
        <v>OPIVX</v>
      </c>
      <c r="O186" s="238" t="str">
        <f>_xlfn.CONCAT(VLOOKUP($A186,'V-Enc'!$A$246:$M$984,3,FALSE),"-",)</f>
        <v>101000-</v>
      </c>
      <c r="P186" s="239"/>
      <c r="Q186" s="239"/>
      <c r="U186">
        <v>1</v>
      </c>
      <c r="V186" s="58">
        <f t="shared" si="18"/>
        <v>0</v>
      </c>
      <c r="X186" s="55">
        <f t="shared" si="26"/>
        <v>0</v>
      </c>
      <c r="Y186" s="55">
        <f t="shared" si="27"/>
        <v>0</v>
      </c>
      <c r="AC186" s="58">
        <f t="shared" si="20"/>
        <v>0</v>
      </c>
      <c r="AD186" s="55">
        <f t="shared" si="28"/>
        <v>0</v>
      </c>
      <c r="AE186" s="55">
        <f t="shared" si="23"/>
        <v>0</v>
      </c>
      <c r="AG186" s="55">
        <f t="shared" si="24"/>
        <v>0</v>
      </c>
      <c r="AI186" s="55">
        <f t="shared" si="25"/>
        <v>0</v>
      </c>
      <c r="AW186" s="55">
        <v>1</v>
      </c>
      <c r="AZ186" s="55">
        <v>1</v>
      </c>
      <c r="BA186" s="55">
        <v>0</v>
      </c>
      <c r="BL186" s="239" t="s">
        <v>1000</v>
      </c>
    </row>
    <row r="187" spans="1:64" ht="17" x14ac:dyDescent="0.2">
      <c r="A187" s="195" t="s">
        <v>1001</v>
      </c>
      <c r="B187" s="186" t="str">
        <f>VLOOKUP($A187,'V-Enc'!$A$246:$M$984,13,FALSE)</f>
        <v>V_OP</v>
      </c>
      <c r="C187" s="186" t="s">
        <v>702</v>
      </c>
      <c r="D187" s="191" t="s">
        <v>865</v>
      </c>
      <c r="E187" s="239"/>
      <c r="F187" s="125" t="s">
        <v>704</v>
      </c>
      <c r="G187" s="238" t="str">
        <f>VLOOKUP($A187,'V-Enc'!$A$246:$M$984,11,FALSE)</f>
        <v>vd</v>
      </c>
      <c r="H187" s="238" t="str">
        <f>VLOOKUP($A187,'V-Enc'!$A$246:$M$984,9,FALSE)</f>
        <v>simm5</v>
      </c>
      <c r="I187" s="238" t="str">
        <f>VLOOKUP($A187,'V-Enc'!$A$246:$M$984,8,FALSE)</f>
        <v>vs2</v>
      </c>
      <c r="J187" s="239"/>
      <c r="K187" s="239"/>
      <c r="L187" s="238" t="str">
        <f>VLOOKUP($A187,'V-Enc'!$A$246:$M$984,2,FALSE)</f>
        <v>Vvi</v>
      </c>
      <c r="M187" s="238" t="str">
        <f>VLOOKUP($A187,'V-Enc'!$A$246:$M$984,10,FALSE)</f>
        <v>OPIVI</v>
      </c>
      <c r="O187" s="238" t="str">
        <f>_xlfn.CONCAT(VLOOKUP($A187,'V-Enc'!$A$246:$M$984,3,FALSE),"-",)</f>
        <v>101000-</v>
      </c>
      <c r="P187" s="239"/>
      <c r="Q187" s="239"/>
      <c r="U187">
        <v>1</v>
      </c>
      <c r="V187" s="58">
        <f t="shared" si="18"/>
        <v>0</v>
      </c>
      <c r="X187" s="55">
        <f t="shared" si="26"/>
        <v>0</v>
      </c>
      <c r="Y187" s="55">
        <f t="shared" si="27"/>
        <v>0</v>
      </c>
      <c r="AC187" s="58">
        <f t="shared" si="20"/>
        <v>0</v>
      </c>
      <c r="AD187" s="55">
        <f t="shared" si="28"/>
        <v>0</v>
      </c>
      <c r="AE187" s="55">
        <f t="shared" si="23"/>
        <v>0</v>
      </c>
      <c r="AG187" s="55">
        <f t="shared" si="24"/>
        <v>0</v>
      </c>
      <c r="AI187" s="55">
        <f t="shared" si="25"/>
        <v>0</v>
      </c>
      <c r="AX187" s="55">
        <v>1</v>
      </c>
      <c r="AZ187" s="55">
        <v>1</v>
      </c>
      <c r="BA187" s="55">
        <v>0</v>
      </c>
      <c r="BL187" s="239" t="s">
        <v>1002</v>
      </c>
    </row>
    <row r="188" spans="1:64" ht="17" x14ac:dyDescent="0.2">
      <c r="A188" s="195" t="s">
        <v>1003</v>
      </c>
      <c r="B188" s="186" t="str">
        <f>VLOOKUP($A188,'V-Enc'!$A$246:$M$984,13,FALSE)</f>
        <v>V_OP</v>
      </c>
      <c r="C188" s="186" t="s">
        <v>702</v>
      </c>
      <c r="D188" s="191" t="s">
        <v>862</v>
      </c>
      <c r="E188" s="239"/>
      <c r="F188" s="125" t="s">
        <v>704</v>
      </c>
      <c r="G188" s="238" t="str">
        <f>VLOOKUP($A188,'V-Enc'!$A$246:$M$984,11,FALSE)</f>
        <v>vd</v>
      </c>
      <c r="H188" s="238" t="str">
        <f>VLOOKUP($A188,'V-Enc'!$A$246:$M$984,9,FALSE)</f>
        <v>vs1</v>
      </c>
      <c r="I188" s="238" t="str">
        <f>VLOOKUP($A188,'V-Enc'!$A$246:$M$984,8,FALSE)</f>
        <v>vs2</v>
      </c>
      <c r="J188" s="239"/>
      <c r="K188" s="239"/>
      <c r="L188" s="238" t="str">
        <f>VLOOKUP($A188,'V-Enc'!$A$246:$M$984,2,FALSE)</f>
        <v>Vvv</v>
      </c>
      <c r="M188" s="238" t="str">
        <f>VLOOKUP($A188,'V-Enc'!$A$246:$M$984,10,FALSE)</f>
        <v>OPIVV</v>
      </c>
      <c r="O188" s="238" t="str">
        <f>_xlfn.CONCAT(VLOOKUP($A188,'V-Enc'!$A$246:$M$984,3,FALSE),"-",)</f>
        <v>101001-</v>
      </c>
      <c r="P188" s="239"/>
      <c r="Q188" s="239"/>
      <c r="U188">
        <v>1</v>
      </c>
      <c r="V188" s="58">
        <f t="shared" si="18"/>
        <v>0</v>
      </c>
      <c r="X188" s="55">
        <f t="shared" si="26"/>
        <v>0</v>
      </c>
      <c r="Y188" s="55">
        <f t="shared" si="27"/>
        <v>0</v>
      </c>
      <c r="AC188" s="58">
        <f t="shared" si="20"/>
        <v>0</v>
      </c>
      <c r="AD188" s="55">
        <f t="shared" si="28"/>
        <v>0</v>
      </c>
      <c r="AE188" s="55">
        <f t="shared" si="23"/>
        <v>0</v>
      </c>
      <c r="AG188" s="55">
        <f t="shared" si="24"/>
        <v>0</v>
      </c>
      <c r="AI188" s="55">
        <f t="shared" si="25"/>
        <v>0</v>
      </c>
      <c r="AZ188" s="55">
        <v>1</v>
      </c>
      <c r="BA188" s="55">
        <v>0</v>
      </c>
      <c r="BL188" s="239" t="s">
        <v>1004</v>
      </c>
    </row>
    <row r="189" spans="1:64" ht="17" x14ac:dyDescent="0.2">
      <c r="A189" s="195" t="s">
        <v>1005</v>
      </c>
      <c r="B189" s="186" t="str">
        <f>VLOOKUP($A189,'V-Enc'!$A$246:$M$984,13,FALSE)</f>
        <v>V_OP</v>
      </c>
      <c r="C189" s="186" t="s">
        <v>702</v>
      </c>
      <c r="D189" s="191" t="s">
        <v>865</v>
      </c>
      <c r="E189" s="239"/>
      <c r="F189" s="125" t="s">
        <v>704</v>
      </c>
      <c r="G189" s="238" t="str">
        <f>VLOOKUP($A189,'V-Enc'!$A$246:$M$984,11,FALSE)</f>
        <v>vd</v>
      </c>
      <c r="H189" s="238" t="str">
        <f>VLOOKUP($A189,'V-Enc'!$A$246:$M$984,9,FALSE)</f>
        <v>rs1</v>
      </c>
      <c r="I189" s="238" t="str">
        <f>VLOOKUP($A189,'V-Enc'!$A$246:$M$984,8,FALSE)</f>
        <v>vs2</v>
      </c>
      <c r="J189" s="239"/>
      <c r="K189" s="239"/>
      <c r="L189" s="238" t="str">
        <f>VLOOKUP($A189,'V-Enc'!$A$246:$M$984,2,FALSE)</f>
        <v>Vvx</v>
      </c>
      <c r="M189" s="238" t="str">
        <f>VLOOKUP($A189,'V-Enc'!$A$246:$M$984,10,FALSE)</f>
        <v>OPIVX</v>
      </c>
      <c r="O189" s="238" t="str">
        <f>_xlfn.CONCAT(VLOOKUP($A189,'V-Enc'!$A$246:$M$984,3,FALSE),"-",)</f>
        <v>101001-</v>
      </c>
      <c r="P189" s="239"/>
      <c r="Q189" s="239"/>
      <c r="U189">
        <v>1</v>
      </c>
      <c r="V189" s="58">
        <f t="shared" si="18"/>
        <v>0</v>
      </c>
      <c r="X189" s="55">
        <f t="shared" si="26"/>
        <v>0</v>
      </c>
      <c r="Y189" s="55">
        <f t="shared" si="27"/>
        <v>0</v>
      </c>
      <c r="AC189" s="58">
        <f t="shared" si="20"/>
        <v>0</v>
      </c>
      <c r="AD189" s="55">
        <f t="shared" si="28"/>
        <v>0</v>
      </c>
      <c r="AE189" s="55">
        <f t="shared" si="23"/>
        <v>0</v>
      </c>
      <c r="AG189" s="55">
        <f t="shared" si="24"/>
        <v>0</v>
      </c>
      <c r="AI189" s="55">
        <f t="shared" si="25"/>
        <v>0</v>
      </c>
      <c r="AW189" s="55">
        <v>1</v>
      </c>
      <c r="AZ189" s="55">
        <v>1</v>
      </c>
      <c r="BA189" s="55">
        <v>0</v>
      </c>
      <c r="BL189" s="239" t="s">
        <v>1006</v>
      </c>
    </row>
    <row r="190" spans="1:64" ht="17" x14ac:dyDescent="0.2">
      <c r="A190" s="195" t="s">
        <v>1007</v>
      </c>
      <c r="B190" s="186" t="str">
        <f>VLOOKUP($A190,'V-Enc'!$A$246:$M$984,13,FALSE)</f>
        <v>V_OP</v>
      </c>
      <c r="C190" s="186" t="s">
        <v>702</v>
      </c>
      <c r="D190" s="191" t="s">
        <v>865</v>
      </c>
      <c r="E190" s="239"/>
      <c r="F190" s="125" t="s">
        <v>704</v>
      </c>
      <c r="G190" s="238" t="str">
        <f>VLOOKUP($A190,'V-Enc'!$A$246:$M$984,11,FALSE)</f>
        <v>vd</v>
      </c>
      <c r="H190" s="238" t="str">
        <f>VLOOKUP($A190,'V-Enc'!$A$246:$M$984,9,FALSE)</f>
        <v>simm5</v>
      </c>
      <c r="I190" s="238" t="str">
        <f>VLOOKUP($A190,'V-Enc'!$A$246:$M$984,8,FALSE)</f>
        <v>vs2</v>
      </c>
      <c r="J190" s="239"/>
      <c r="K190" s="239"/>
      <c r="L190" s="238" t="str">
        <f>VLOOKUP($A190,'V-Enc'!$A$246:$M$984,2,FALSE)</f>
        <v>Vvi</v>
      </c>
      <c r="M190" s="238" t="str">
        <f>VLOOKUP($A190,'V-Enc'!$A$246:$M$984,10,FALSE)</f>
        <v>OPIVI</v>
      </c>
      <c r="O190" s="238" t="str">
        <f>_xlfn.CONCAT(VLOOKUP($A190,'V-Enc'!$A$246:$M$984,3,FALSE),"-",)</f>
        <v>101001-</v>
      </c>
      <c r="P190" s="239"/>
      <c r="Q190" s="239"/>
      <c r="U190">
        <v>1</v>
      </c>
      <c r="V190" s="58">
        <f t="shared" si="18"/>
        <v>0</v>
      </c>
      <c r="X190" s="55">
        <f t="shared" si="26"/>
        <v>0</v>
      </c>
      <c r="Y190" s="55">
        <f t="shared" si="27"/>
        <v>0</v>
      </c>
      <c r="AC190" s="58">
        <f t="shared" si="20"/>
        <v>0</v>
      </c>
      <c r="AD190" s="55">
        <f t="shared" si="28"/>
        <v>0</v>
      </c>
      <c r="AE190" s="55">
        <f t="shared" si="23"/>
        <v>0</v>
      </c>
      <c r="AG190" s="55">
        <f t="shared" si="24"/>
        <v>0</v>
      </c>
      <c r="AI190" s="55">
        <f t="shared" si="25"/>
        <v>0</v>
      </c>
      <c r="AX190" s="55">
        <v>1</v>
      </c>
      <c r="AZ190" s="55">
        <v>1</v>
      </c>
      <c r="BA190" s="55">
        <v>0</v>
      </c>
      <c r="BL190" s="239" t="s">
        <v>1008</v>
      </c>
    </row>
    <row r="191" spans="1:64" ht="17" x14ac:dyDescent="0.2">
      <c r="A191" s="195" t="s">
        <v>1009</v>
      </c>
      <c r="B191" s="186" t="str">
        <f>VLOOKUP($A191,'V-Enc'!$A$246:$M$984,13,FALSE)</f>
        <v>V_OP</v>
      </c>
      <c r="C191" s="186" t="s">
        <v>702</v>
      </c>
      <c r="D191" s="191" t="s">
        <v>884</v>
      </c>
      <c r="E191" s="239"/>
      <c r="F191" s="125" t="s">
        <v>704</v>
      </c>
      <c r="G191" s="238" t="str">
        <f>VLOOKUP($A191,'V-Enc'!$A$246:$M$984,11,FALSE)</f>
        <v>vd</v>
      </c>
      <c r="H191" s="238" t="str">
        <f>VLOOKUP($A191,'V-Enc'!$A$246:$M$984,9,FALSE)</f>
        <v>vs1</v>
      </c>
      <c r="I191" s="238" t="str">
        <f>VLOOKUP($A191,'V-Enc'!$A$246:$M$984,8,FALSE)</f>
        <v>vs2</v>
      </c>
      <c r="J191" s="239"/>
      <c r="K191" s="239"/>
      <c r="L191" s="238" t="str">
        <f>VLOOKUP($A191,'V-Enc'!$A$246:$M$984,2,FALSE)</f>
        <v>Vvv</v>
      </c>
      <c r="M191" s="238" t="str">
        <f>VLOOKUP($A191,'V-Enc'!$A$246:$M$984,10,FALSE)</f>
        <v>OPIVV</v>
      </c>
      <c r="O191" s="238" t="str">
        <f>_xlfn.CONCAT(VLOOKUP($A191,'V-Enc'!$A$246:$M$984,3,FALSE),"-",)</f>
        <v>101100-</v>
      </c>
      <c r="P191" s="239"/>
      <c r="Q191" s="239"/>
      <c r="U191">
        <v>1</v>
      </c>
      <c r="V191" s="58">
        <f t="shared" si="18"/>
        <v>0</v>
      </c>
      <c r="X191" s="55">
        <f t="shared" si="26"/>
        <v>0</v>
      </c>
      <c r="Y191" s="55">
        <v>1</v>
      </c>
      <c r="AC191" s="58">
        <f t="shared" si="20"/>
        <v>0</v>
      </c>
      <c r="AD191" s="55">
        <f t="shared" si="28"/>
        <v>0</v>
      </c>
      <c r="AE191" s="55">
        <f t="shared" si="23"/>
        <v>0</v>
      </c>
      <c r="AG191" s="55">
        <f t="shared" si="24"/>
        <v>0</v>
      </c>
      <c r="AI191" s="55">
        <f t="shared" si="25"/>
        <v>0</v>
      </c>
      <c r="AZ191" s="55">
        <v>1</v>
      </c>
      <c r="BA191" s="55">
        <v>0</v>
      </c>
      <c r="BL191" s="239" t="s">
        <v>1010</v>
      </c>
    </row>
    <row r="192" spans="1:64" ht="17" x14ac:dyDescent="0.2">
      <c r="A192" s="195" t="s">
        <v>1011</v>
      </c>
      <c r="B192" s="186" t="str">
        <f>VLOOKUP($A192,'V-Enc'!$A$246:$M$984,13,FALSE)</f>
        <v>V_OP</v>
      </c>
      <c r="C192" s="186" t="s">
        <v>702</v>
      </c>
      <c r="D192" s="191" t="s">
        <v>865</v>
      </c>
      <c r="E192" s="239"/>
      <c r="F192" s="125" t="s">
        <v>704</v>
      </c>
      <c r="G192" s="238" t="str">
        <f>VLOOKUP($A192,'V-Enc'!$A$246:$M$984,11,FALSE)</f>
        <v>vd</v>
      </c>
      <c r="H192" s="238" t="str">
        <f>VLOOKUP($A192,'V-Enc'!$A$246:$M$984,9,FALSE)</f>
        <v>rs1</v>
      </c>
      <c r="I192" s="238" t="str">
        <f>VLOOKUP($A192,'V-Enc'!$A$246:$M$984,8,FALSE)</f>
        <v>vs2</v>
      </c>
      <c r="J192" s="239"/>
      <c r="K192" s="239"/>
      <c r="L192" s="238" t="str">
        <f>VLOOKUP($A192,'V-Enc'!$A$246:$M$984,2,FALSE)</f>
        <v>Vvx</v>
      </c>
      <c r="M192" s="238" t="str">
        <f>VLOOKUP($A192,'V-Enc'!$A$246:$M$984,10,FALSE)</f>
        <v>OPIVX</v>
      </c>
      <c r="O192" s="238" t="str">
        <f>_xlfn.CONCAT(VLOOKUP($A192,'V-Enc'!$A$246:$M$984,3,FALSE),"-",)</f>
        <v>101100-</v>
      </c>
      <c r="P192" s="239"/>
      <c r="Q192" s="239"/>
      <c r="U192">
        <v>1</v>
      </c>
      <c r="V192" s="58">
        <f t="shared" si="18"/>
        <v>0</v>
      </c>
      <c r="X192" s="55">
        <f t="shared" si="26"/>
        <v>0</v>
      </c>
      <c r="Y192" s="55">
        <v>1</v>
      </c>
      <c r="AC192" s="58">
        <f t="shared" si="20"/>
        <v>0</v>
      </c>
      <c r="AD192" s="55">
        <f t="shared" si="28"/>
        <v>0</v>
      </c>
      <c r="AE192" s="55">
        <f t="shared" si="23"/>
        <v>0</v>
      </c>
      <c r="AG192" s="55">
        <f t="shared" si="24"/>
        <v>0</v>
      </c>
      <c r="AI192" s="55">
        <f t="shared" si="25"/>
        <v>0</v>
      </c>
      <c r="AW192" s="55">
        <v>1</v>
      </c>
      <c r="AZ192" s="55">
        <v>1</v>
      </c>
      <c r="BA192" s="55">
        <v>0</v>
      </c>
      <c r="BL192" s="239" t="s">
        <v>1012</v>
      </c>
    </row>
    <row r="193" spans="1:64" ht="17" x14ac:dyDescent="0.2">
      <c r="A193" s="195" t="s">
        <v>1013</v>
      </c>
      <c r="B193" s="186" t="str">
        <f>VLOOKUP($A193,'V-Enc'!$A$246:$M$984,13,FALSE)</f>
        <v>V_OP</v>
      </c>
      <c r="C193" s="186" t="s">
        <v>702</v>
      </c>
      <c r="D193" s="191" t="s">
        <v>865</v>
      </c>
      <c r="E193" s="239"/>
      <c r="F193" s="125" t="s">
        <v>704</v>
      </c>
      <c r="G193" s="238" t="str">
        <f>VLOOKUP($A193,'V-Enc'!$A$246:$M$984,11,FALSE)</f>
        <v>vd</v>
      </c>
      <c r="H193" s="238" t="str">
        <f>VLOOKUP($A193,'V-Enc'!$A$246:$M$984,9,FALSE)</f>
        <v>simm5</v>
      </c>
      <c r="I193" s="238" t="str">
        <f>VLOOKUP($A193,'V-Enc'!$A$246:$M$984,8,FALSE)</f>
        <v>vs2</v>
      </c>
      <c r="J193" s="239"/>
      <c r="K193" s="239"/>
      <c r="L193" s="238" t="str">
        <f>VLOOKUP($A193,'V-Enc'!$A$246:$M$984,2,FALSE)</f>
        <v>Vvi</v>
      </c>
      <c r="M193" s="238" t="str">
        <f>VLOOKUP($A193,'V-Enc'!$A$246:$M$984,10,FALSE)</f>
        <v>OPIVI</v>
      </c>
      <c r="O193" s="238" t="str">
        <f>_xlfn.CONCAT(VLOOKUP($A193,'V-Enc'!$A$246:$M$984,3,FALSE),"-",)</f>
        <v>101100-</v>
      </c>
      <c r="P193" s="239"/>
      <c r="Q193" s="239"/>
      <c r="U193">
        <v>1</v>
      </c>
      <c r="V193" s="58">
        <f t="shared" si="18"/>
        <v>0</v>
      </c>
      <c r="X193" s="55">
        <f t="shared" si="26"/>
        <v>0</v>
      </c>
      <c r="Y193" s="55">
        <v>1</v>
      </c>
      <c r="AC193" s="58">
        <f t="shared" si="20"/>
        <v>0</v>
      </c>
      <c r="AD193" s="55">
        <f t="shared" si="28"/>
        <v>0</v>
      </c>
      <c r="AE193" s="55">
        <f t="shared" si="23"/>
        <v>0</v>
      </c>
      <c r="AG193" s="55">
        <f t="shared" si="24"/>
        <v>0</v>
      </c>
      <c r="AI193" s="55">
        <f t="shared" si="25"/>
        <v>0</v>
      </c>
      <c r="AX193" s="55">
        <v>1</v>
      </c>
      <c r="AZ193" s="55">
        <v>1</v>
      </c>
      <c r="BA193" s="55">
        <v>0</v>
      </c>
      <c r="BL193" s="239" t="s">
        <v>1014</v>
      </c>
    </row>
    <row r="194" spans="1:64" ht="17" x14ac:dyDescent="0.2">
      <c r="A194" s="195" t="s">
        <v>1015</v>
      </c>
      <c r="B194" s="186" t="str">
        <f>VLOOKUP($A194,'V-Enc'!$A$246:$M$984,13,FALSE)</f>
        <v>V_OP</v>
      </c>
      <c r="C194" s="186" t="s">
        <v>702</v>
      </c>
      <c r="D194" s="191" t="s">
        <v>884</v>
      </c>
      <c r="E194" s="239"/>
      <c r="F194" s="125" t="s">
        <v>704</v>
      </c>
      <c r="G194" s="238" t="str">
        <f>VLOOKUP($A194,'V-Enc'!$A$246:$M$984,11,FALSE)</f>
        <v>vd</v>
      </c>
      <c r="H194" s="238" t="str">
        <f>VLOOKUP($A194,'V-Enc'!$A$246:$M$984,9,FALSE)</f>
        <v>vs1</v>
      </c>
      <c r="I194" s="238" t="str">
        <f>VLOOKUP($A194,'V-Enc'!$A$246:$M$984,8,FALSE)</f>
        <v>vs2</v>
      </c>
      <c r="J194" s="239"/>
      <c r="K194" s="239"/>
      <c r="L194" s="238" t="str">
        <f>VLOOKUP($A194,'V-Enc'!$A$246:$M$984,2,FALSE)</f>
        <v>Vvv</v>
      </c>
      <c r="M194" s="238" t="str">
        <f>VLOOKUP($A194,'V-Enc'!$A$246:$M$984,10,FALSE)</f>
        <v>OPIVV</v>
      </c>
      <c r="O194" s="238" t="str">
        <f>_xlfn.CONCAT(VLOOKUP($A194,'V-Enc'!$A$246:$M$984,3,FALSE),"-",)</f>
        <v>101101-</v>
      </c>
      <c r="P194" s="239"/>
      <c r="Q194" s="239"/>
      <c r="U194">
        <v>1</v>
      </c>
      <c r="V194" s="58">
        <f t="shared" si="18"/>
        <v>0</v>
      </c>
      <c r="X194" s="55">
        <f t="shared" si="26"/>
        <v>0</v>
      </c>
      <c r="Y194" s="55">
        <v>1</v>
      </c>
      <c r="AC194" s="58">
        <f t="shared" si="20"/>
        <v>0</v>
      </c>
      <c r="AD194" s="55">
        <f t="shared" si="28"/>
        <v>0</v>
      </c>
      <c r="AE194" s="55">
        <f t="shared" si="23"/>
        <v>0</v>
      </c>
      <c r="AG194" s="55">
        <f t="shared" si="24"/>
        <v>0</v>
      </c>
      <c r="AI194" s="55">
        <f t="shared" si="25"/>
        <v>0</v>
      </c>
      <c r="AZ194" s="55">
        <v>1</v>
      </c>
      <c r="BA194" s="55">
        <v>0</v>
      </c>
      <c r="BL194" s="239" t="s">
        <v>1016</v>
      </c>
    </row>
    <row r="195" spans="1:64" ht="17" x14ac:dyDescent="0.2">
      <c r="A195" s="195" t="s">
        <v>1017</v>
      </c>
      <c r="B195" s="186" t="str">
        <f>VLOOKUP($A195,'V-Enc'!$A$246:$M$984,13,FALSE)</f>
        <v>V_OP</v>
      </c>
      <c r="C195" s="186" t="s">
        <v>702</v>
      </c>
      <c r="D195" s="191" t="s">
        <v>865</v>
      </c>
      <c r="E195" s="239"/>
      <c r="F195" s="125" t="s">
        <v>704</v>
      </c>
      <c r="G195" s="238" t="str">
        <f>VLOOKUP($A195,'V-Enc'!$A$246:$M$984,11,FALSE)</f>
        <v>vd</v>
      </c>
      <c r="H195" s="238" t="str">
        <f>VLOOKUP($A195,'V-Enc'!$A$246:$M$984,9,FALSE)</f>
        <v>rs1</v>
      </c>
      <c r="I195" s="238" t="str">
        <f>VLOOKUP($A195,'V-Enc'!$A$246:$M$984,8,FALSE)</f>
        <v>vs2</v>
      </c>
      <c r="J195" s="239"/>
      <c r="K195" s="239"/>
      <c r="L195" s="238" t="str">
        <f>VLOOKUP($A195,'V-Enc'!$A$246:$M$984,2,FALSE)</f>
        <v>Vvx</v>
      </c>
      <c r="M195" s="238" t="str">
        <f>VLOOKUP($A195,'V-Enc'!$A$246:$M$984,10,FALSE)</f>
        <v>OPIVX</v>
      </c>
      <c r="O195" s="238" t="str">
        <f>_xlfn.CONCAT(VLOOKUP($A195,'V-Enc'!$A$246:$M$984,3,FALSE),"-",)</f>
        <v>101101-</v>
      </c>
      <c r="P195" s="239"/>
      <c r="Q195" s="239"/>
      <c r="U195">
        <v>1</v>
      </c>
      <c r="V195" s="58">
        <f t="shared" ref="V195:V258" si="29">IF(ISNUMBER(FIND("VF",A195)),1,0)</f>
        <v>0</v>
      </c>
      <c r="X195" s="55">
        <f t="shared" ref="X195:X226" si="30">IF(ISNUMBER(FIND("VFW",A195)),1,0)</f>
        <v>0</v>
      </c>
      <c r="Y195" s="55">
        <v>1</v>
      </c>
      <c r="AC195" s="58">
        <f t="shared" ref="AC195:AC258" si="31">IF(OR(ISNUMBER(FIND("FADD",A195)),ISNUMBER(FIND("FSUB",A195))),1,0)</f>
        <v>0</v>
      </c>
      <c r="AD195" s="55">
        <f t="shared" si="28"/>
        <v>0</v>
      </c>
      <c r="AE195" s="55">
        <f t="shared" si="23"/>
        <v>0</v>
      </c>
      <c r="AG195" s="55">
        <f t="shared" si="24"/>
        <v>0</v>
      </c>
      <c r="AI195" s="55">
        <f t="shared" si="25"/>
        <v>0</v>
      </c>
      <c r="AW195" s="55">
        <v>1</v>
      </c>
      <c r="AZ195" s="55">
        <v>1</v>
      </c>
      <c r="BA195" s="55">
        <v>0</v>
      </c>
      <c r="BL195" s="239" t="s">
        <v>1018</v>
      </c>
    </row>
    <row r="196" spans="1:64" ht="17" x14ac:dyDescent="0.2">
      <c r="A196" s="195" t="s">
        <v>1019</v>
      </c>
      <c r="B196" s="186" t="str">
        <f>VLOOKUP($A196,'V-Enc'!$A$246:$M$984,13,FALSE)</f>
        <v>V_OP</v>
      </c>
      <c r="C196" s="186" t="s">
        <v>702</v>
      </c>
      <c r="D196" s="191" t="s">
        <v>865</v>
      </c>
      <c r="E196" s="239"/>
      <c r="F196" s="125" t="s">
        <v>704</v>
      </c>
      <c r="G196" s="238" t="str">
        <f>VLOOKUP($A196,'V-Enc'!$A$246:$M$984,11,FALSE)</f>
        <v>vd</v>
      </c>
      <c r="H196" s="238" t="str">
        <f>VLOOKUP($A196,'V-Enc'!$A$246:$M$984,9,FALSE)</f>
        <v>simm5</v>
      </c>
      <c r="I196" s="238" t="str">
        <f>VLOOKUP($A196,'V-Enc'!$A$246:$M$984,8,FALSE)</f>
        <v>vs2</v>
      </c>
      <c r="J196" s="239"/>
      <c r="K196" s="239"/>
      <c r="L196" s="238" t="str">
        <f>VLOOKUP($A196,'V-Enc'!$A$246:$M$984,2,FALSE)</f>
        <v>Vvi</v>
      </c>
      <c r="M196" s="238" t="str">
        <f>VLOOKUP($A196,'V-Enc'!$A$246:$M$984,10,FALSE)</f>
        <v>OPIVI</v>
      </c>
      <c r="O196" s="238" t="str">
        <f>_xlfn.CONCAT(VLOOKUP($A196,'V-Enc'!$A$246:$M$984,3,FALSE),"-",)</f>
        <v>101101-</v>
      </c>
      <c r="P196" s="239"/>
      <c r="Q196" s="239"/>
      <c r="U196">
        <v>1</v>
      </c>
      <c r="V196" s="58">
        <f t="shared" si="29"/>
        <v>0</v>
      </c>
      <c r="X196" s="55">
        <f t="shared" si="30"/>
        <v>0</v>
      </c>
      <c r="Y196" s="55">
        <v>1</v>
      </c>
      <c r="AC196" s="58">
        <f t="shared" si="31"/>
        <v>0</v>
      </c>
      <c r="AD196" s="55">
        <f t="shared" si="28"/>
        <v>0</v>
      </c>
      <c r="AE196" s="55">
        <f t="shared" si="23"/>
        <v>0</v>
      </c>
      <c r="AG196" s="55">
        <f t="shared" si="24"/>
        <v>0</v>
      </c>
      <c r="AI196" s="55">
        <f t="shared" si="25"/>
        <v>0</v>
      </c>
      <c r="AX196" s="55">
        <v>1</v>
      </c>
      <c r="AZ196" s="55">
        <v>1</v>
      </c>
      <c r="BA196" s="55">
        <v>0</v>
      </c>
      <c r="BL196" s="239" t="s">
        <v>1020</v>
      </c>
    </row>
    <row r="197" spans="1:64" x14ac:dyDescent="0.2">
      <c r="A197" s="240" t="s">
        <v>1021</v>
      </c>
      <c r="B197" s="245" t="s">
        <v>369</v>
      </c>
      <c r="C197" s="240"/>
      <c r="D197" s="244"/>
      <c r="E197" s="35" t="s">
        <v>36</v>
      </c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V197" s="58">
        <f t="shared" si="29"/>
        <v>0</v>
      </c>
      <c r="X197" s="55">
        <f t="shared" si="30"/>
        <v>0</v>
      </c>
      <c r="Y197" s="55">
        <f t="shared" ref="Y197:Y228" si="32">IF(ISNUMBER(FIND("VFN",A197)),1,0)</f>
        <v>0</v>
      </c>
      <c r="AC197" s="58">
        <f t="shared" si="31"/>
        <v>0</v>
      </c>
      <c r="AD197" s="55">
        <f t="shared" si="28"/>
        <v>0</v>
      </c>
      <c r="AE197" s="55">
        <f t="shared" si="23"/>
        <v>0</v>
      </c>
      <c r="AG197" s="55">
        <f t="shared" si="24"/>
        <v>0</v>
      </c>
      <c r="AI197" s="55">
        <f t="shared" si="25"/>
        <v>0</v>
      </c>
      <c r="BL197" s="29" t="s">
        <v>1022</v>
      </c>
    </row>
    <row r="198" spans="1:64" x14ac:dyDescent="0.2">
      <c r="V198" s="58">
        <f t="shared" si="29"/>
        <v>0</v>
      </c>
      <c r="X198" s="55">
        <f t="shared" si="30"/>
        <v>0</v>
      </c>
      <c r="Y198" s="55">
        <f t="shared" si="32"/>
        <v>0</v>
      </c>
      <c r="AC198" s="58">
        <f t="shared" si="31"/>
        <v>0</v>
      </c>
      <c r="AD198" s="55">
        <f t="shared" si="28"/>
        <v>0</v>
      </c>
      <c r="AE198" s="55">
        <f t="shared" si="23"/>
        <v>0</v>
      </c>
      <c r="AG198" s="55">
        <f t="shared" si="24"/>
        <v>0</v>
      </c>
      <c r="AI198" s="55">
        <f t="shared" si="25"/>
        <v>0</v>
      </c>
    </row>
    <row r="199" spans="1:64" x14ac:dyDescent="0.2">
      <c r="A199" s="239" t="s">
        <v>1023</v>
      </c>
      <c r="B199" s="239"/>
      <c r="C199" s="239"/>
      <c r="D199" s="243"/>
      <c r="E199" s="239"/>
      <c r="G199" s="239"/>
      <c r="H199" s="239"/>
      <c r="I199" s="239"/>
      <c r="J199" s="239"/>
      <c r="K199" s="239"/>
      <c r="L199" s="239"/>
      <c r="M199" s="239"/>
      <c r="N199" s="239"/>
      <c r="O199" s="239"/>
      <c r="P199" s="239"/>
      <c r="Q199" s="239"/>
      <c r="V199" s="58">
        <f t="shared" si="29"/>
        <v>0</v>
      </c>
      <c r="X199" s="55">
        <f t="shared" si="30"/>
        <v>0</v>
      </c>
      <c r="Y199" s="55">
        <f t="shared" si="32"/>
        <v>0</v>
      </c>
      <c r="AC199" s="58">
        <f t="shared" si="31"/>
        <v>0</v>
      </c>
      <c r="AD199" s="55">
        <f t="shared" si="28"/>
        <v>0</v>
      </c>
      <c r="AE199" s="55">
        <f t="shared" si="23"/>
        <v>0</v>
      </c>
      <c r="AG199" s="55">
        <f t="shared" si="24"/>
        <v>0</v>
      </c>
      <c r="AI199" s="55">
        <f t="shared" si="25"/>
        <v>0</v>
      </c>
      <c r="BL199" s="239"/>
    </row>
    <row r="200" spans="1:64" x14ac:dyDescent="0.2">
      <c r="A200" s="193" t="s">
        <v>0</v>
      </c>
      <c r="B200" s="193" t="s">
        <v>724</v>
      </c>
      <c r="C200" s="193"/>
      <c r="D200" s="194"/>
      <c r="E200" s="1" t="s">
        <v>2</v>
      </c>
      <c r="F200" s="126" t="s">
        <v>3</v>
      </c>
      <c r="G200" s="193" t="s">
        <v>361</v>
      </c>
      <c r="H200" s="193" t="s">
        <v>362</v>
      </c>
      <c r="I200" s="193" t="s">
        <v>363</v>
      </c>
      <c r="J200" s="193" t="s">
        <v>364</v>
      </c>
      <c r="K200" s="193" t="s">
        <v>320</v>
      </c>
      <c r="L200" s="193" t="s">
        <v>725</v>
      </c>
      <c r="M200" s="193" t="s">
        <v>10</v>
      </c>
      <c r="N200" s="193" t="s">
        <v>653</v>
      </c>
      <c r="O200" s="193" t="s">
        <v>11</v>
      </c>
      <c r="P200" s="193" t="s">
        <v>16</v>
      </c>
      <c r="Q200" s="193"/>
      <c r="V200" s="58">
        <f t="shared" si="29"/>
        <v>0</v>
      </c>
      <c r="X200" s="55">
        <f t="shared" si="30"/>
        <v>0</v>
      </c>
      <c r="Y200" s="55">
        <f t="shared" si="32"/>
        <v>0</v>
      </c>
      <c r="AC200" s="58">
        <f t="shared" si="31"/>
        <v>0</v>
      </c>
      <c r="AD200" s="55">
        <f t="shared" si="28"/>
        <v>0</v>
      </c>
      <c r="AE200" s="55">
        <f t="shared" si="23"/>
        <v>0</v>
      </c>
      <c r="AG200" s="55">
        <f t="shared" si="24"/>
        <v>0</v>
      </c>
      <c r="AI200" s="55">
        <f t="shared" si="25"/>
        <v>0</v>
      </c>
      <c r="BL200" s="193" t="s">
        <v>12</v>
      </c>
    </row>
    <row r="201" spans="1:64" ht="17" x14ac:dyDescent="0.2">
      <c r="A201" s="199" t="s">
        <v>1024</v>
      </c>
      <c r="B201" s="238" t="str">
        <f>VLOOKUP($A201,'V-Enc'!$A$246:$M$984,13,FALSE)</f>
        <v>V_OP</v>
      </c>
      <c r="C201" s="238" t="s">
        <v>702</v>
      </c>
      <c r="D201" s="242" t="s">
        <v>862</v>
      </c>
      <c r="E201" s="239"/>
      <c r="F201" s="125" t="s">
        <v>704</v>
      </c>
      <c r="G201" s="238" t="str">
        <f>VLOOKUP($A201,'V-Enc'!$A$246:$M$984,11,FALSE)</f>
        <v>vd</v>
      </c>
      <c r="H201" s="238" t="str">
        <f>VLOOKUP($A201,'V-Enc'!$A$246:$M$984,9,FALSE)</f>
        <v>vs1</v>
      </c>
      <c r="I201" s="238" t="str">
        <f>VLOOKUP($A201,'V-Enc'!$A$246:$M$984,8,FALSE)</f>
        <v>vs2</v>
      </c>
      <c r="J201" s="239"/>
      <c r="K201" s="239"/>
      <c r="L201" s="238" t="str">
        <f>VLOOKUP($A201,'V-Enc'!$A$246:$M$984,2,FALSE)</f>
        <v>Vvv</v>
      </c>
      <c r="M201" s="238" t="str">
        <f>VLOOKUP($A201,'V-Enc'!$A$246:$M$984,10,FALSE)</f>
        <v>OPIVV</v>
      </c>
      <c r="O201" s="238" t="str">
        <f>_xlfn.CONCAT(VLOOKUP($A201,'V-Enc'!$A$246:$M$984,3,FALSE),"-",)</f>
        <v>011000-</v>
      </c>
      <c r="P201" s="239"/>
      <c r="Q201" s="238"/>
      <c r="U201">
        <v>1</v>
      </c>
      <c r="V201" s="58">
        <f t="shared" si="29"/>
        <v>0</v>
      </c>
      <c r="X201" s="55">
        <f t="shared" si="30"/>
        <v>0</v>
      </c>
      <c r="Y201" s="55">
        <f t="shared" si="32"/>
        <v>0</v>
      </c>
      <c r="AC201" s="58">
        <f t="shared" si="31"/>
        <v>0</v>
      </c>
      <c r="AD201" s="55">
        <f t="shared" si="28"/>
        <v>0</v>
      </c>
      <c r="AE201" s="55">
        <f t="shared" si="23"/>
        <v>0</v>
      </c>
      <c r="AG201" s="55">
        <f t="shared" si="24"/>
        <v>0</v>
      </c>
      <c r="AI201" s="55">
        <f t="shared" si="25"/>
        <v>0</v>
      </c>
      <c r="BB201" s="55">
        <v>1</v>
      </c>
      <c r="BC201" s="55">
        <v>1</v>
      </c>
      <c r="BL201" s="239" t="s">
        <v>1025</v>
      </c>
    </row>
    <row r="202" spans="1:64" ht="17" x14ac:dyDescent="0.2">
      <c r="A202" s="199" t="s">
        <v>1026</v>
      </c>
      <c r="B202" s="238" t="str">
        <f>VLOOKUP($A202,'V-Enc'!$A$246:$M$984,13,FALSE)</f>
        <v>V_OP</v>
      </c>
      <c r="C202" s="238" t="s">
        <v>702</v>
      </c>
      <c r="D202" s="242" t="s">
        <v>865</v>
      </c>
      <c r="E202" s="239"/>
      <c r="F202" s="125" t="s">
        <v>704</v>
      </c>
      <c r="G202" s="238" t="str">
        <f>VLOOKUP($A202,'V-Enc'!$A$246:$M$984,11,FALSE)</f>
        <v>vd</v>
      </c>
      <c r="H202" s="238" t="str">
        <f>VLOOKUP($A202,'V-Enc'!$A$246:$M$984,9,FALSE)</f>
        <v>rs1</v>
      </c>
      <c r="I202" s="238" t="str">
        <f>VLOOKUP($A202,'V-Enc'!$A$246:$M$984,8,FALSE)</f>
        <v>vs2</v>
      </c>
      <c r="J202" s="239"/>
      <c r="K202" s="239"/>
      <c r="L202" s="238" t="str">
        <f>VLOOKUP($A202,'V-Enc'!$A$246:$M$984,2,FALSE)</f>
        <v>Vvx</v>
      </c>
      <c r="M202" s="238" t="str">
        <f>VLOOKUP($A202,'V-Enc'!$A$246:$M$984,10,FALSE)</f>
        <v>OPIVX</v>
      </c>
      <c r="O202" s="238" t="str">
        <f>_xlfn.CONCAT(VLOOKUP($A202,'V-Enc'!$A$246:$M$984,3,FALSE),"-",)</f>
        <v>011000-</v>
      </c>
      <c r="P202" s="239"/>
      <c r="Q202" s="238"/>
      <c r="U202">
        <v>1</v>
      </c>
      <c r="V202" s="58">
        <f t="shared" si="29"/>
        <v>0</v>
      </c>
      <c r="X202" s="55">
        <f t="shared" si="30"/>
        <v>0</v>
      </c>
      <c r="Y202" s="55">
        <f t="shared" si="32"/>
        <v>0</v>
      </c>
      <c r="AC202" s="58">
        <f t="shared" si="31"/>
        <v>0</v>
      </c>
      <c r="AD202" s="55">
        <f t="shared" ref="AD202:AD233" si="33">IF(OR(ISNUMBER(FIND("VFMUL",A202)), ISNUMBER(FIND("VFWMUL",A202)),ISNUMBER(FIND("VFNMUL",A202))),1,0)</f>
        <v>0</v>
      </c>
      <c r="AE202" s="55">
        <f t="shared" ref="AE202:AE265" si="34">IF(OR(ISNUMBER(FIND("VFADD",A202)), ISNUMBER(FIND("VFWADD",A202)),ISNUMBER(FIND("VFNADD",A202)),ISNUMBER(FIND("VFSUB",A202)), ISNUMBER(FIND("VFWSUB",A202)),ISNUMBER(FIND("VFNSUB",A202)),ISNUMBER(FIND("VFNRSUB",A202)),ISNUMBER(FIND("VFWRSUB",A202)),ISNUMBER(FIND("VFRSUB",A202))),1,0)</f>
        <v>0</v>
      </c>
      <c r="AG202" s="55">
        <f t="shared" ref="AG202:AG265" si="35">IF(OR(ISNUMBER(FIND("VFSUB",A202)),ISNUMBER(FIND("VFNSUB",A202)),ISNUMBER(FIND("VFWSUB",A202)),ISNUMBER(FIND("VFNM",A202))),1,0)</f>
        <v>0</v>
      </c>
      <c r="AI202" s="55">
        <f t="shared" ref="AI202:AI265" si="36">IF(OR(ISNUMBER(FIND("VFRSUB",A202)),ISNUMBER(FIND("VFNRSUB",A202)),ISNUMBER(FIND("VFWRSUB",A202)),ISNUMBER(FIND("VFMSACC",A202)),ISNUMBER(FIND("VFMSUB",A202))),1,0)</f>
        <v>0</v>
      </c>
      <c r="AW202" s="55">
        <v>1</v>
      </c>
      <c r="BB202" s="55">
        <v>1</v>
      </c>
      <c r="BC202" s="55">
        <v>1</v>
      </c>
      <c r="BL202" s="239" t="s">
        <v>1027</v>
      </c>
    </row>
    <row r="203" spans="1:64" ht="17" x14ac:dyDescent="0.2">
      <c r="A203" s="199" t="s">
        <v>1028</v>
      </c>
      <c r="B203" s="238" t="str">
        <f>VLOOKUP($A203,'V-Enc'!$A$246:$M$984,13,FALSE)</f>
        <v>V_OP</v>
      </c>
      <c r="C203" s="238" t="s">
        <v>702</v>
      </c>
      <c r="D203" s="242" t="s">
        <v>865</v>
      </c>
      <c r="E203" s="239"/>
      <c r="F203" s="125" t="s">
        <v>704</v>
      </c>
      <c r="G203" s="238" t="str">
        <f>VLOOKUP($A203,'V-Enc'!$A$246:$M$984,11,FALSE)</f>
        <v>vd</v>
      </c>
      <c r="H203" s="238" t="str">
        <f>VLOOKUP($A203,'V-Enc'!$A$246:$M$984,9,FALSE)</f>
        <v>simm5</v>
      </c>
      <c r="I203" s="238" t="str">
        <f>VLOOKUP($A203,'V-Enc'!$A$246:$M$984,8,FALSE)</f>
        <v>vs2</v>
      </c>
      <c r="J203" s="239"/>
      <c r="K203" s="239"/>
      <c r="L203" s="238" t="str">
        <f>VLOOKUP($A203,'V-Enc'!$A$246:$M$984,2,FALSE)</f>
        <v>Vvi</v>
      </c>
      <c r="M203" s="238" t="str">
        <f>VLOOKUP($A203,'V-Enc'!$A$246:$M$984,10,FALSE)</f>
        <v>OPIVI</v>
      </c>
      <c r="O203" s="238" t="str">
        <f>_xlfn.CONCAT(VLOOKUP($A203,'V-Enc'!$A$246:$M$984,3,FALSE),"-",)</f>
        <v>011000-</v>
      </c>
      <c r="P203" s="239"/>
      <c r="Q203" s="238"/>
      <c r="U203">
        <v>1</v>
      </c>
      <c r="V203" s="58">
        <f t="shared" si="29"/>
        <v>0</v>
      </c>
      <c r="X203" s="55">
        <f t="shared" si="30"/>
        <v>0</v>
      </c>
      <c r="Y203" s="55">
        <f t="shared" si="32"/>
        <v>0</v>
      </c>
      <c r="AC203" s="58">
        <f t="shared" si="31"/>
        <v>0</v>
      </c>
      <c r="AD203" s="55">
        <f t="shared" si="33"/>
        <v>0</v>
      </c>
      <c r="AE203" s="55">
        <f t="shared" si="34"/>
        <v>0</v>
      </c>
      <c r="AG203" s="55">
        <f t="shared" si="35"/>
        <v>0</v>
      </c>
      <c r="AI203" s="55">
        <f t="shared" si="36"/>
        <v>0</v>
      </c>
      <c r="AX203" s="55">
        <v>1</v>
      </c>
      <c r="BB203" s="55">
        <v>1</v>
      </c>
      <c r="BC203" s="55">
        <v>1</v>
      </c>
      <c r="BL203" s="239" t="s">
        <v>1029</v>
      </c>
    </row>
    <row r="204" spans="1:64" ht="17" x14ac:dyDescent="0.2">
      <c r="A204" s="199" t="s">
        <v>1030</v>
      </c>
      <c r="B204" s="238" t="str">
        <f>VLOOKUP($A204,'V-Enc'!$A$246:$M$984,13,FALSE)</f>
        <v>V_OP</v>
      </c>
      <c r="C204" s="238" t="s">
        <v>702</v>
      </c>
      <c r="D204" s="242" t="s">
        <v>862</v>
      </c>
      <c r="E204" s="239"/>
      <c r="F204" s="125" t="s">
        <v>704</v>
      </c>
      <c r="G204" s="238" t="str">
        <f>VLOOKUP($A204,'V-Enc'!$A$246:$M$984,11,FALSE)</f>
        <v>vd</v>
      </c>
      <c r="H204" s="238" t="str">
        <f>VLOOKUP($A204,'V-Enc'!$A$246:$M$984,9,FALSE)</f>
        <v>vs1</v>
      </c>
      <c r="I204" s="238" t="str">
        <f>VLOOKUP($A204,'V-Enc'!$A$246:$M$984,8,FALSE)</f>
        <v>vs2</v>
      </c>
      <c r="J204" s="239"/>
      <c r="K204" s="239"/>
      <c r="L204" s="238" t="str">
        <f>VLOOKUP($A204,'V-Enc'!$A$246:$M$984,2,FALSE)</f>
        <v>Vvv</v>
      </c>
      <c r="M204" s="238" t="str">
        <f>VLOOKUP($A204,'V-Enc'!$A$246:$M$984,10,FALSE)</f>
        <v>OPIVV</v>
      </c>
      <c r="O204" s="238" t="str">
        <f>_xlfn.CONCAT(VLOOKUP($A204,'V-Enc'!$A$246:$M$984,3,FALSE),"-",)</f>
        <v>011001-</v>
      </c>
      <c r="P204" s="239"/>
      <c r="Q204" s="239"/>
      <c r="U204">
        <v>1</v>
      </c>
      <c r="V204" s="58">
        <f t="shared" si="29"/>
        <v>0</v>
      </c>
      <c r="X204" s="55">
        <f t="shared" si="30"/>
        <v>0</v>
      </c>
      <c r="Y204" s="55">
        <f t="shared" si="32"/>
        <v>0</v>
      </c>
      <c r="AC204" s="58">
        <f t="shared" si="31"/>
        <v>0</v>
      </c>
      <c r="AD204" s="55">
        <f t="shared" si="33"/>
        <v>0</v>
      </c>
      <c r="AE204" s="55">
        <f t="shared" si="34"/>
        <v>0</v>
      </c>
      <c r="AG204" s="55">
        <f t="shared" si="35"/>
        <v>0</v>
      </c>
      <c r="AI204" s="55">
        <f t="shared" si="36"/>
        <v>0</v>
      </c>
      <c r="BB204" s="55">
        <v>1</v>
      </c>
      <c r="BC204" s="55">
        <v>1</v>
      </c>
      <c r="BL204" s="239" t="s">
        <v>1031</v>
      </c>
    </row>
    <row r="205" spans="1:64" ht="17" x14ac:dyDescent="0.2">
      <c r="A205" s="199" t="s">
        <v>1032</v>
      </c>
      <c r="B205" s="238" t="str">
        <f>VLOOKUP($A205,'V-Enc'!$A$246:$M$984,13,FALSE)</f>
        <v>V_OP</v>
      </c>
      <c r="C205" s="238" t="s">
        <v>702</v>
      </c>
      <c r="D205" s="242" t="s">
        <v>865</v>
      </c>
      <c r="E205" s="239"/>
      <c r="F205" s="125" t="s">
        <v>704</v>
      </c>
      <c r="G205" s="238" t="str">
        <f>VLOOKUP($A205,'V-Enc'!$A$246:$M$984,11,FALSE)</f>
        <v>vd</v>
      </c>
      <c r="H205" s="238" t="str">
        <f>VLOOKUP($A205,'V-Enc'!$A$246:$M$984,9,FALSE)</f>
        <v>rs1</v>
      </c>
      <c r="I205" s="238" t="str">
        <f>VLOOKUP($A205,'V-Enc'!$A$246:$M$984,8,FALSE)</f>
        <v>vs2</v>
      </c>
      <c r="J205" s="239"/>
      <c r="K205" s="239"/>
      <c r="L205" s="238" t="str">
        <f>VLOOKUP($A205,'V-Enc'!$A$246:$M$984,2,FALSE)</f>
        <v>Vvx</v>
      </c>
      <c r="M205" s="238" t="str">
        <f>VLOOKUP($A205,'V-Enc'!$A$246:$M$984,10,FALSE)</f>
        <v>OPIVX</v>
      </c>
      <c r="O205" s="238" t="str">
        <f>_xlfn.CONCAT(VLOOKUP($A205,'V-Enc'!$A$246:$M$984,3,FALSE),"-",)</f>
        <v>011001-</v>
      </c>
      <c r="P205" s="239"/>
      <c r="Q205" s="239"/>
      <c r="U205">
        <v>1</v>
      </c>
      <c r="V205" s="58">
        <f t="shared" si="29"/>
        <v>0</v>
      </c>
      <c r="X205" s="55">
        <f t="shared" si="30"/>
        <v>0</v>
      </c>
      <c r="Y205" s="55">
        <f t="shared" si="32"/>
        <v>0</v>
      </c>
      <c r="AC205" s="58">
        <f t="shared" si="31"/>
        <v>0</v>
      </c>
      <c r="AD205" s="55">
        <f t="shared" si="33"/>
        <v>0</v>
      </c>
      <c r="AE205" s="55">
        <f t="shared" si="34"/>
        <v>0</v>
      </c>
      <c r="AG205" s="55">
        <f t="shared" si="35"/>
        <v>0</v>
      </c>
      <c r="AI205" s="55">
        <f t="shared" si="36"/>
        <v>0</v>
      </c>
      <c r="AW205" s="55">
        <v>1</v>
      </c>
      <c r="BB205" s="55">
        <v>1</v>
      </c>
      <c r="BC205" s="55">
        <v>1</v>
      </c>
      <c r="BL205" s="239" t="s">
        <v>1033</v>
      </c>
    </row>
    <row r="206" spans="1:64" ht="17" x14ac:dyDescent="0.2">
      <c r="A206" s="199" t="s">
        <v>1034</v>
      </c>
      <c r="B206" s="238" t="str">
        <f>VLOOKUP($A206,'V-Enc'!$A$246:$M$984,13,FALSE)</f>
        <v>V_OP</v>
      </c>
      <c r="C206" s="238" t="s">
        <v>702</v>
      </c>
      <c r="D206" s="242" t="s">
        <v>865</v>
      </c>
      <c r="E206" s="239"/>
      <c r="F206" s="125" t="s">
        <v>704</v>
      </c>
      <c r="G206" s="238" t="str">
        <f>VLOOKUP($A206,'V-Enc'!$A$246:$M$984,11,FALSE)</f>
        <v>vd</v>
      </c>
      <c r="H206" s="238" t="str">
        <f>VLOOKUP($A206,'V-Enc'!$A$246:$M$984,9,FALSE)</f>
        <v>simm5</v>
      </c>
      <c r="I206" s="238" t="str">
        <f>VLOOKUP($A206,'V-Enc'!$A$246:$M$984,8,FALSE)</f>
        <v>vs2</v>
      </c>
      <c r="J206" s="239"/>
      <c r="K206" s="239"/>
      <c r="L206" s="238" t="str">
        <f>VLOOKUP($A206,'V-Enc'!$A$246:$M$984,2,FALSE)</f>
        <v>Vvi</v>
      </c>
      <c r="M206" s="238" t="str">
        <f>VLOOKUP($A206,'V-Enc'!$A$246:$M$984,10,FALSE)</f>
        <v>OPIVI</v>
      </c>
      <c r="O206" s="238" t="str">
        <f>_xlfn.CONCAT(VLOOKUP($A206,'V-Enc'!$A$246:$M$984,3,FALSE),"-",)</f>
        <v>011001-</v>
      </c>
      <c r="P206" s="239"/>
      <c r="Q206" s="239"/>
      <c r="U206">
        <v>1</v>
      </c>
      <c r="V206" s="58">
        <f t="shared" si="29"/>
        <v>0</v>
      </c>
      <c r="X206" s="55">
        <f t="shared" si="30"/>
        <v>0</v>
      </c>
      <c r="Y206" s="55">
        <f t="shared" si="32"/>
        <v>0</v>
      </c>
      <c r="AC206" s="58">
        <f t="shared" si="31"/>
        <v>0</v>
      </c>
      <c r="AD206" s="55">
        <f t="shared" si="33"/>
        <v>0</v>
      </c>
      <c r="AE206" s="55">
        <f t="shared" si="34"/>
        <v>0</v>
      </c>
      <c r="AG206" s="55">
        <f t="shared" si="35"/>
        <v>0</v>
      </c>
      <c r="AI206" s="55">
        <f t="shared" si="36"/>
        <v>0</v>
      </c>
      <c r="AX206" s="55">
        <v>1</v>
      </c>
      <c r="BB206" s="55">
        <v>1</v>
      </c>
      <c r="BC206" s="55">
        <v>1</v>
      </c>
      <c r="BL206" s="239" t="s">
        <v>1035</v>
      </c>
    </row>
    <row r="207" spans="1:64" ht="17" x14ac:dyDescent="0.2">
      <c r="A207" s="199" t="s">
        <v>1036</v>
      </c>
      <c r="B207" s="238" t="str">
        <f>VLOOKUP($A207,'V-Enc'!$A$246:$M$984,13,FALSE)</f>
        <v>V_OP</v>
      </c>
      <c r="C207" s="238" t="s">
        <v>702</v>
      </c>
      <c r="D207" s="242" t="s">
        <v>862</v>
      </c>
      <c r="E207" s="239"/>
      <c r="F207" s="125" t="s">
        <v>704</v>
      </c>
      <c r="G207" s="238" t="str">
        <f>VLOOKUP($A207,'V-Enc'!$A$246:$M$984,11,FALSE)</f>
        <v>vd</v>
      </c>
      <c r="H207" s="238" t="str">
        <f>VLOOKUP($A207,'V-Enc'!$A$246:$M$984,9,FALSE)</f>
        <v>vs1</v>
      </c>
      <c r="I207" s="238" t="str">
        <f>VLOOKUP($A207,'V-Enc'!$A$246:$M$984,8,FALSE)</f>
        <v>vs2</v>
      </c>
      <c r="J207" s="239"/>
      <c r="K207" s="239"/>
      <c r="L207" s="238" t="str">
        <f>VLOOKUP($A207,'V-Enc'!$A$246:$M$984,2,FALSE)</f>
        <v>Vvv</v>
      </c>
      <c r="M207" s="238" t="str">
        <f>VLOOKUP($A207,'V-Enc'!$A$246:$M$984,10,FALSE)</f>
        <v>OPIVV</v>
      </c>
      <c r="O207" s="238" t="str">
        <f>_xlfn.CONCAT(VLOOKUP($A207,'V-Enc'!$A$246:$M$984,3,FALSE),"-",)</f>
        <v>011010-</v>
      </c>
      <c r="P207" s="239"/>
      <c r="Q207" s="239"/>
      <c r="U207">
        <v>1</v>
      </c>
      <c r="V207" s="58">
        <f t="shared" si="29"/>
        <v>0</v>
      </c>
      <c r="X207" s="55">
        <f t="shared" si="30"/>
        <v>0</v>
      </c>
      <c r="Y207" s="55">
        <f t="shared" si="32"/>
        <v>0</v>
      </c>
      <c r="AC207" s="58">
        <f t="shared" si="31"/>
        <v>0</v>
      </c>
      <c r="AD207" s="55">
        <f t="shared" si="33"/>
        <v>0</v>
      </c>
      <c r="AE207" s="55">
        <f t="shared" si="34"/>
        <v>0</v>
      </c>
      <c r="AG207" s="55">
        <f t="shared" si="35"/>
        <v>0</v>
      </c>
      <c r="AI207" s="55">
        <f t="shared" si="36"/>
        <v>0</v>
      </c>
      <c r="BB207" s="55">
        <v>1</v>
      </c>
      <c r="BC207" s="55">
        <v>1</v>
      </c>
      <c r="BL207" s="239" t="s">
        <v>1037</v>
      </c>
    </row>
    <row r="208" spans="1:64" ht="17" x14ac:dyDescent="0.2">
      <c r="A208" s="199" t="s">
        <v>1038</v>
      </c>
      <c r="B208" s="238" t="str">
        <f>VLOOKUP($A208,'V-Enc'!$A$246:$M$984,13,FALSE)</f>
        <v>V_OP</v>
      </c>
      <c r="C208" s="238" t="s">
        <v>702</v>
      </c>
      <c r="D208" s="242" t="s">
        <v>865</v>
      </c>
      <c r="E208" s="239"/>
      <c r="F208" s="125" t="s">
        <v>704</v>
      </c>
      <c r="G208" s="238" t="str">
        <f>VLOOKUP($A208,'V-Enc'!$A$246:$M$984,11,FALSE)</f>
        <v>vd</v>
      </c>
      <c r="H208" s="238" t="str">
        <f>VLOOKUP($A208,'V-Enc'!$A$246:$M$984,9,FALSE)</f>
        <v>rs1</v>
      </c>
      <c r="I208" s="238" t="str">
        <f>VLOOKUP($A208,'V-Enc'!$A$246:$M$984,8,FALSE)</f>
        <v>vs2</v>
      </c>
      <c r="J208" s="239"/>
      <c r="K208" s="239"/>
      <c r="L208" s="238" t="str">
        <f>VLOOKUP($A208,'V-Enc'!$A$246:$M$984,2,FALSE)</f>
        <v>Vvx</v>
      </c>
      <c r="M208" s="238" t="str">
        <f>VLOOKUP($A208,'V-Enc'!$A$246:$M$984,10,FALSE)</f>
        <v>OPIVX</v>
      </c>
      <c r="O208" s="238" t="str">
        <f>_xlfn.CONCAT(VLOOKUP($A208,'V-Enc'!$A$246:$M$984,3,FALSE),"-",)</f>
        <v>011010-</v>
      </c>
      <c r="P208" s="239"/>
      <c r="Q208" s="239"/>
      <c r="U208">
        <v>1</v>
      </c>
      <c r="V208" s="58">
        <f t="shared" si="29"/>
        <v>0</v>
      </c>
      <c r="X208" s="55">
        <f t="shared" si="30"/>
        <v>0</v>
      </c>
      <c r="Y208" s="55">
        <f t="shared" si="32"/>
        <v>0</v>
      </c>
      <c r="AC208" s="58">
        <f t="shared" si="31"/>
        <v>0</v>
      </c>
      <c r="AD208" s="55">
        <f t="shared" si="33"/>
        <v>0</v>
      </c>
      <c r="AE208" s="55">
        <f t="shared" si="34"/>
        <v>0</v>
      </c>
      <c r="AG208" s="55">
        <f t="shared" si="35"/>
        <v>0</v>
      </c>
      <c r="AI208" s="55">
        <f t="shared" si="36"/>
        <v>0</v>
      </c>
      <c r="AW208" s="55">
        <v>1</v>
      </c>
      <c r="BB208" s="55">
        <v>1</v>
      </c>
      <c r="BC208" s="55">
        <v>1</v>
      </c>
      <c r="BL208" s="239" t="s">
        <v>1039</v>
      </c>
    </row>
    <row r="209" spans="1:64" s="34" customFormat="1" ht="34" x14ac:dyDescent="0.2">
      <c r="A209" s="34" t="s">
        <v>1040</v>
      </c>
      <c r="B209" s="34" t="s">
        <v>844</v>
      </c>
      <c r="C209" s="238" t="s">
        <v>702</v>
      </c>
      <c r="D209" s="132"/>
      <c r="E209" s="35" t="s">
        <v>36</v>
      </c>
      <c r="F209" s="125"/>
      <c r="G209" s="34" t="s">
        <v>730</v>
      </c>
      <c r="H209" s="34" t="s">
        <v>1041</v>
      </c>
      <c r="I209" s="34" t="s">
        <v>764</v>
      </c>
      <c r="L209" s="34" t="s">
        <v>854</v>
      </c>
      <c r="O209" s="238"/>
      <c r="R209"/>
      <c r="S209"/>
      <c r="T209"/>
      <c r="U209">
        <v>1</v>
      </c>
      <c r="V209" s="58">
        <f t="shared" si="29"/>
        <v>0</v>
      </c>
      <c r="W209" s="55"/>
      <c r="X209" s="55">
        <f t="shared" si="30"/>
        <v>0</v>
      </c>
      <c r="Y209" s="55">
        <f t="shared" si="32"/>
        <v>0</v>
      </c>
      <c r="Z209" s="55"/>
      <c r="AA209" s="55"/>
      <c r="AB209" s="55"/>
      <c r="AC209" s="58">
        <f t="shared" si="31"/>
        <v>0</v>
      </c>
      <c r="AD209" s="55">
        <f t="shared" si="33"/>
        <v>0</v>
      </c>
      <c r="AE209" s="55">
        <f t="shared" si="34"/>
        <v>0</v>
      </c>
      <c r="AF209" s="55"/>
      <c r="AG209" s="55">
        <f t="shared" si="35"/>
        <v>0</v>
      </c>
      <c r="AH209" s="55"/>
      <c r="AI209" s="55">
        <f t="shared" si="36"/>
        <v>0</v>
      </c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36" t="s">
        <v>1042</v>
      </c>
    </row>
    <row r="210" spans="1:64" ht="17" x14ac:dyDescent="0.2">
      <c r="A210" s="199" t="s">
        <v>1043</v>
      </c>
      <c r="B210" s="238" t="str">
        <f>VLOOKUP($A210,'V-Enc'!$A$246:$M$984,13,FALSE)</f>
        <v>V_OP</v>
      </c>
      <c r="C210" s="238" t="s">
        <v>702</v>
      </c>
      <c r="D210" s="242" t="s">
        <v>862</v>
      </c>
      <c r="E210" s="239"/>
      <c r="F210" s="125" t="s">
        <v>704</v>
      </c>
      <c r="G210" s="238" t="str">
        <f>VLOOKUP($A210,'V-Enc'!$A$246:$M$984,11,FALSE)</f>
        <v>vd</v>
      </c>
      <c r="H210" s="238" t="str">
        <f>VLOOKUP($A210,'V-Enc'!$A$246:$M$984,9,FALSE)</f>
        <v>vs1</v>
      </c>
      <c r="I210" s="238" t="str">
        <f>VLOOKUP($A210,'V-Enc'!$A$246:$M$984,8,FALSE)</f>
        <v>vs2</v>
      </c>
      <c r="J210" s="239"/>
      <c r="K210" s="239"/>
      <c r="L210" s="238" t="str">
        <f>VLOOKUP($A210,'V-Enc'!$A$246:$M$984,2,FALSE)</f>
        <v>Vvv</v>
      </c>
      <c r="M210" s="238" t="str">
        <f>VLOOKUP($A210,'V-Enc'!$A$246:$M$984,10,FALSE)</f>
        <v>OPIVV</v>
      </c>
      <c r="O210" s="238" t="str">
        <f>_xlfn.CONCAT(VLOOKUP($A210,'V-Enc'!$A$246:$M$984,3,FALSE),"-",)</f>
        <v>011011-</v>
      </c>
      <c r="P210" s="239"/>
      <c r="Q210" s="239"/>
      <c r="U210">
        <v>1</v>
      </c>
      <c r="V210" s="58">
        <f t="shared" si="29"/>
        <v>0</v>
      </c>
      <c r="X210" s="55">
        <f t="shared" si="30"/>
        <v>0</v>
      </c>
      <c r="Y210" s="55">
        <f t="shared" si="32"/>
        <v>0</v>
      </c>
      <c r="AC210" s="58">
        <f t="shared" si="31"/>
        <v>0</v>
      </c>
      <c r="AD210" s="55">
        <f t="shared" si="33"/>
        <v>0</v>
      </c>
      <c r="AE210" s="55">
        <f t="shared" si="34"/>
        <v>0</v>
      </c>
      <c r="AG210" s="55">
        <f t="shared" si="35"/>
        <v>0</v>
      </c>
      <c r="AI210" s="55">
        <f t="shared" si="36"/>
        <v>0</v>
      </c>
      <c r="BB210" s="55">
        <v>1</v>
      </c>
      <c r="BC210" s="55">
        <v>1</v>
      </c>
      <c r="BL210" s="239" t="s">
        <v>1044</v>
      </c>
    </row>
    <row r="211" spans="1:64" ht="17" x14ac:dyDescent="0.2">
      <c r="A211" s="199" t="s">
        <v>1045</v>
      </c>
      <c r="B211" s="238" t="str">
        <f>VLOOKUP($A211,'V-Enc'!$A$246:$M$984,13,FALSE)</f>
        <v>V_OP</v>
      </c>
      <c r="C211" s="238" t="s">
        <v>702</v>
      </c>
      <c r="D211" s="242" t="s">
        <v>865</v>
      </c>
      <c r="E211" s="239"/>
      <c r="F211" s="125" t="s">
        <v>704</v>
      </c>
      <c r="G211" s="238" t="str">
        <f>VLOOKUP($A211,'V-Enc'!$A$246:$M$984,11,FALSE)</f>
        <v>vd</v>
      </c>
      <c r="H211" s="238" t="str">
        <f>VLOOKUP($A211,'V-Enc'!$A$246:$M$984,9,FALSE)</f>
        <v>rs1</v>
      </c>
      <c r="I211" s="238" t="str">
        <f>VLOOKUP($A211,'V-Enc'!$A$246:$M$984,8,FALSE)</f>
        <v>vs2</v>
      </c>
      <c r="J211" s="239"/>
      <c r="K211" s="239"/>
      <c r="L211" s="238" t="str">
        <f>VLOOKUP($A211,'V-Enc'!$A$246:$M$984,2,FALSE)</f>
        <v>Vvx</v>
      </c>
      <c r="M211" s="238" t="str">
        <f>VLOOKUP($A211,'V-Enc'!$A$246:$M$984,10,FALSE)</f>
        <v>OPIVX</v>
      </c>
      <c r="O211" s="238" t="str">
        <f>_xlfn.CONCAT(VLOOKUP($A211,'V-Enc'!$A$246:$M$984,3,FALSE),"-",)</f>
        <v>011011-</v>
      </c>
      <c r="P211" s="239"/>
      <c r="Q211" s="239"/>
      <c r="U211">
        <v>1</v>
      </c>
      <c r="V211" s="58">
        <f t="shared" si="29"/>
        <v>0</v>
      </c>
      <c r="X211" s="55">
        <f t="shared" si="30"/>
        <v>0</v>
      </c>
      <c r="Y211" s="55">
        <f t="shared" si="32"/>
        <v>0</v>
      </c>
      <c r="AC211" s="58">
        <f t="shared" si="31"/>
        <v>0</v>
      </c>
      <c r="AD211" s="55">
        <f t="shared" si="33"/>
        <v>0</v>
      </c>
      <c r="AE211" s="55">
        <f t="shared" si="34"/>
        <v>0</v>
      </c>
      <c r="AG211" s="55">
        <f t="shared" si="35"/>
        <v>0</v>
      </c>
      <c r="AI211" s="55">
        <f t="shared" si="36"/>
        <v>0</v>
      </c>
      <c r="AW211" s="55">
        <v>1</v>
      </c>
      <c r="BB211" s="55">
        <v>1</v>
      </c>
      <c r="BC211" s="55">
        <v>1</v>
      </c>
      <c r="BL211" s="239" t="s">
        <v>1046</v>
      </c>
    </row>
    <row r="212" spans="1:64" s="34" customFormat="1" ht="34" x14ac:dyDescent="0.2">
      <c r="A212" s="34" t="s">
        <v>1047</v>
      </c>
      <c r="B212" s="34" t="s">
        <v>844</v>
      </c>
      <c r="D212" s="132"/>
      <c r="E212" s="35" t="s">
        <v>36</v>
      </c>
      <c r="F212" s="125"/>
      <c r="G212" s="34" t="s">
        <v>730</v>
      </c>
      <c r="H212" s="34" t="s">
        <v>853</v>
      </c>
      <c r="I212" s="34" t="s">
        <v>764</v>
      </c>
      <c r="L212" s="34" t="s">
        <v>854</v>
      </c>
      <c r="O212" s="238"/>
      <c r="R212"/>
      <c r="S212"/>
      <c r="T212"/>
      <c r="U212">
        <v>1</v>
      </c>
      <c r="V212" s="58">
        <f t="shared" si="29"/>
        <v>0</v>
      </c>
      <c r="W212" s="55"/>
      <c r="X212" s="55">
        <f t="shared" si="30"/>
        <v>0</v>
      </c>
      <c r="Y212" s="55">
        <f t="shared" si="32"/>
        <v>0</v>
      </c>
      <c r="Z212" s="55"/>
      <c r="AA212" s="55"/>
      <c r="AB212" s="55"/>
      <c r="AC212" s="58">
        <f t="shared" si="31"/>
        <v>0</v>
      </c>
      <c r="AD212" s="55">
        <f t="shared" si="33"/>
        <v>0</v>
      </c>
      <c r="AE212" s="55">
        <f t="shared" si="34"/>
        <v>0</v>
      </c>
      <c r="AF212" s="55"/>
      <c r="AG212" s="55">
        <f t="shared" si="35"/>
        <v>0</v>
      </c>
      <c r="AH212" s="55"/>
      <c r="AI212" s="55">
        <f t="shared" si="36"/>
        <v>0</v>
      </c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36" t="s">
        <v>1048</v>
      </c>
    </row>
    <row r="213" spans="1:64" ht="17" x14ac:dyDescent="0.2">
      <c r="A213" s="201" t="s">
        <v>1049</v>
      </c>
      <c r="B213" s="238" t="str">
        <f>VLOOKUP($A213,'V-Enc'!$A$246:$M$984,13,FALSE)</f>
        <v>V_OP</v>
      </c>
      <c r="C213" s="186" t="s">
        <v>702</v>
      </c>
      <c r="D213" s="242" t="s">
        <v>862</v>
      </c>
      <c r="E213" s="239"/>
      <c r="F213" s="125" t="s">
        <v>704</v>
      </c>
      <c r="G213" s="238" t="str">
        <f>VLOOKUP($A213,'V-Enc'!$A$246:$M$984,11,FALSE)</f>
        <v>vd</v>
      </c>
      <c r="H213" s="238" t="str">
        <f>VLOOKUP($A213,'V-Enc'!$A$246:$M$984,9,FALSE)</f>
        <v>vs1</v>
      </c>
      <c r="I213" s="238" t="str">
        <f>VLOOKUP($A213,'V-Enc'!$A$246:$M$984,8,FALSE)</f>
        <v>vs2</v>
      </c>
      <c r="J213" s="239"/>
      <c r="K213" s="239"/>
      <c r="L213" s="238" t="str">
        <f>VLOOKUP($A213,'V-Enc'!$A$246:$M$984,2,FALSE)</f>
        <v>Vvv</v>
      </c>
      <c r="M213" s="238" t="str">
        <f>VLOOKUP($A213,'V-Enc'!$A$246:$M$984,10,FALSE)</f>
        <v>OPIVV</v>
      </c>
      <c r="O213" s="238" t="str">
        <f>_xlfn.CONCAT(VLOOKUP($A213,'V-Enc'!$A$246:$M$984,3,FALSE),"-",)</f>
        <v>011100-</v>
      </c>
      <c r="P213" s="239"/>
      <c r="Q213" s="239"/>
      <c r="U213">
        <v>1</v>
      </c>
      <c r="V213" s="58">
        <f t="shared" si="29"/>
        <v>0</v>
      </c>
      <c r="X213" s="55">
        <f t="shared" si="30"/>
        <v>0</v>
      </c>
      <c r="Y213" s="55">
        <f t="shared" si="32"/>
        <v>0</v>
      </c>
      <c r="AC213" s="58">
        <f t="shared" si="31"/>
        <v>0</v>
      </c>
      <c r="AD213" s="55">
        <f t="shared" si="33"/>
        <v>0</v>
      </c>
      <c r="AE213" s="55">
        <f t="shared" si="34"/>
        <v>0</v>
      </c>
      <c r="AG213" s="55">
        <f t="shared" si="35"/>
        <v>0</v>
      </c>
      <c r="AI213" s="55">
        <f t="shared" si="36"/>
        <v>0</v>
      </c>
      <c r="BB213" s="55">
        <v>1</v>
      </c>
      <c r="BC213" s="55">
        <v>1</v>
      </c>
      <c r="BL213" s="239" t="s">
        <v>1050</v>
      </c>
    </row>
    <row r="214" spans="1:64" ht="17" x14ac:dyDescent="0.2">
      <c r="A214" s="201" t="s">
        <v>1051</v>
      </c>
      <c r="B214" s="238" t="str">
        <f>VLOOKUP($A214,'V-Enc'!$A$246:$M$984,13,FALSE)</f>
        <v>V_OP</v>
      </c>
      <c r="C214" s="186" t="s">
        <v>702</v>
      </c>
      <c r="D214" s="242" t="s">
        <v>865</v>
      </c>
      <c r="E214" s="239"/>
      <c r="F214" s="125" t="s">
        <v>704</v>
      </c>
      <c r="G214" s="238" t="str">
        <f>VLOOKUP($A214,'V-Enc'!$A$246:$M$984,11,FALSE)</f>
        <v>vd</v>
      </c>
      <c r="H214" s="238" t="str">
        <f>VLOOKUP($A214,'V-Enc'!$A$246:$M$984,9,FALSE)</f>
        <v>rs1</v>
      </c>
      <c r="I214" s="238" t="str">
        <f>VLOOKUP($A214,'V-Enc'!$A$246:$M$984,8,FALSE)</f>
        <v>vs2</v>
      </c>
      <c r="J214" s="239"/>
      <c r="K214" s="239"/>
      <c r="L214" s="238" t="str">
        <f>VLOOKUP($A214,'V-Enc'!$A$246:$M$984,2,FALSE)</f>
        <v>Vvx</v>
      </c>
      <c r="M214" s="238" t="str">
        <f>VLOOKUP($A214,'V-Enc'!$A$246:$M$984,10,FALSE)</f>
        <v>OPIVX</v>
      </c>
      <c r="O214" s="238" t="str">
        <f>_xlfn.CONCAT(VLOOKUP($A214,'V-Enc'!$A$246:$M$984,3,FALSE),"-",)</f>
        <v>011100-</v>
      </c>
      <c r="P214" s="239"/>
      <c r="Q214" s="239"/>
      <c r="U214">
        <v>1</v>
      </c>
      <c r="V214" s="58">
        <f t="shared" si="29"/>
        <v>0</v>
      </c>
      <c r="X214" s="55">
        <f t="shared" si="30"/>
        <v>0</v>
      </c>
      <c r="Y214" s="55">
        <f t="shared" si="32"/>
        <v>0</v>
      </c>
      <c r="AC214" s="58">
        <f t="shared" si="31"/>
        <v>0</v>
      </c>
      <c r="AD214" s="55">
        <f t="shared" si="33"/>
        <v>0</v>
      </c>
      <c r="AE214" s="55">
        <f t="shared" si="34"/>
        <v>0</v>
      </c>
      <c r="AG214" s="55">
        <f t="shared" si="35"/>
        <v>0</v>
      </c>
      <c r="AI214" s="55">
        <f t="shared" si="36"/>
        <v>0</v>
      </c>
      <c r="AW214" s="55">
        <v>1</v>
      </c>
      <c r="BB214" s="55">
        <v>1</v>
      </c>
      <c r="BC214" s="55">
        <v>1</v>
      </c>
      <c r="BL214" s="239" t="s">
        <v>1052</v>
      </c>
    </row>
    <row r="215" spans="1:64" ht="17" x14ac:dyDescent="0.2">
      <c r="A215" s="201" t="s">
        <v>1053</v>
      </c>
      <c r="B215" s="238" t="str">
        <f>VLOOKUP($A215,'V-Enc'!$A$246:$M$984,13,FALSE)</f>
        <v>V_OP</v>
      </c>
      <c r="C215" s="186" t="s">
        <v>702</v>
      </c>
      <c r="D215" s="242" t="s">
        <v>865</v>
      </c>
      <c r="E215" s="239"/>
      <c r="F215" s="125" t="s">
        <v>704</v>
      </c>
      <c r="G215" s="238" t="str">
        <f>VLOOKUP($A215,'V-Enc'!$A$246:$M$984,11,FALSE)</f>
        <v>vd</v>
      </c>
      <c r="H215" s="238" t="str">
        <f>VLOOKUP($A215,'V-Enc'!$A$246:$M$984,9,FALSE)</f>
        <v>simm5</v>
      </c>
      <c r="I215" s="238" t="str">
        <f>VLOOKUP($A215,'V-Enc'!$A$246:$M$984,8,FALSE)</f>
        <v>vs2</v>
      </c>
      <c r="J215" s="239"/>
      <c r="K215" s="239"/>
      <c r="L215" s="238" t="str">
        <f>VLOOKUP($A215,'V-Enc'!$A$246:$M$984,2,FALSE)</f>
        <v>Vvi</v>
      </c>
      <c r="M215" s="238" t="str">
        <f>VLOOKUP($A215,'V-Enc'!$A$246:$M$984,10,FALSE)</f>
        <v>OPIVI</v>
      </c>
      <c r="O215" s="238" t="str">
        <f>_xlfn.CONCAT(VLOOKUP($A215,'V-Enc'!$A$246:$M$984,3,FALSE),"-",)</f>
        <v>011100-</v>
      </c>
      <c r="U215">
        <v>1</v>
      </c>
      <c r="V215" s="58">
        <f t="shared" si="29"/>
        <v>0</v>
      </c>
      <c r="X215" s="55">
        <f t="shared" si="30"/>
        <v>0</v>
      </c>
      <c r="Y215" s="55">
        <f t="shared" si="32"/>
        <v>0</v>
      </c>
      <c r="AC215" s="58">
        <f t="shared" si="31"/>
        <v>0</v>
      </c>
      <c r="AD215" s="55">
        <f t="shared" si="33"/>
        <v>0</v>
      </c>
      <c r="AE215" s="55">
        <f t="shared" si="34"/>
        <v>0</v>
      </c>
      <c r="AG215" s="55">
        <f t="shared" si="35"/>
        <v>0</v>
      </c>
      <c r="AI215" s="55">
        <f t="shared" si="36"/>
        <v>0</v>
      </c>
      <c r="AX215" s="55">
        <v>1</v>
      </c>
      <c r="BB215" s="55">
        <v>1</v>
      </c>
      <c r="BC215" s="55">
        <v>1</v>
      </c>
      <c r="BL215" t="s">
        <v>1054</v>
      </c>
    </row>
    <row r="216" spans="1:64" ht="17" x14ac:dyDescent="0.2">
      <c r="A216" s="201" t="s">
        <v>1055</v>
      </c>
      <c r="B216" s="238" t="str">
        <f>VLOOKUP($A216,'V-Enc'!$A$246:$M$984,13,FALSE)</f>
        <v>V_OP</v>
      </c>
      <c r="C216" s="186" t="s">
        <v>702</v>
      </c>
      <c r="D216" s="242" t="s">
        <v>862</v>
      </c>
      <c r="E216" s="239"/>
      <c r="F216" s="125" t="s">
        <v>704</v>
      </c>
      <c r="G216" s="238" t="str">
        <f>VLOOKUP($A216,'V-Enc'!$A$246:$M$984,11,FALSE)</f>
        <v>vd</v>
      </c>
      <c r="H216" s="238" t="str">
        <f>VLOOKUP($A216,'V-Enc'!$A$246:$M$984,9,FALSE)</f>
        <v>vs1</v>
      </c>
      <c r="I216" s="238" t="str">
        <f>VLOOKUP($A216,'V-Enc'!$A$246:$M$984,8,FALSE)</f>
        <v>vs2</v>
      </c>
      <c r="J216" s="239"/>
      <c r="K216" s="239"/>
      <c r="L216" s="238" t="str">
        <f>VLOOKUP($A216,'V-Enc'!$A$246:$M$984,2,FALSE)</f>
        <v>Vvv</v>
      </c>
      <c r="M216" s="238" t="str">
        <f>VLOOKUP($A216,'V-Enc'!$A$246:$M$984,10,FALSE)</f>
        <v>OPIVV</v>
      </c>
      <c r="O216" s="238" t="str">
        <f>_xlfn.CONCAT(VLOOKUP($A216,'V-Enc'!$A$246:$M$984,3,FALSE),"-",)</f>
        <v>011101-</v>
      </c>
      <c r="P216" s="239"/>
      <c r="Q216" s="239"/>
      <c r="U216">
        <v>1</v>
      </c>
      <c r="V216" s="58">
        <f t="shared" si="29"/>
        <v>0</v>
      </c>
      <c r="X216" s="55">
        <f t="shared" si="30"/>
        <v>0</v>
      </c>
      <c r="Y216" s="55">
        <f t="shared" si="32"/>
        <v>0</v>
      </c>
      <c r="AC216" s="58">
        <f t="shared" si="31"/>
        <v>0</v>
      </c>
      <c r="AD216" s="55">
        <f t="shared" si="33"/>
        <v>0</v>
      </c>
      <c r="AE216" s="55">
        <f t="shared" si="34"/>
        <v>0</v>
      </c>
      <c r="AG216" s="55">
        <f t="shared" si="35"/>
        <v>0</v>
      </c>
      <c r="AI216" s="55">
        <f t="shared" si="36"/>
        <v>0</v>
      </c>
      <c r="BB216" s="55">
        <v>1</v>
      </c>
      <c r="BC216" s="55">
        <v>1</v>
      </c>
      <c r="BL216" s="239" t="s">
        <v>1056</v>
      </c>
    </row>
    <row r="217" spans="1:64" ht="17" x14ac:dyDescent="0.2">
      <c r="A217" s="201" t="s">
        <v>1057</v>
      </c>
      <c r="B217" s="238" t="str">
        <f>VLOOKUP($A217,'V-Enc'!$A$246:$M$984,13,FALSE)</f>
        <v>V_OP</v>
      </c>
      <c r="C217" s="186" t="s">
        <v>702</v>
      </c>
      <c r="D217" s="242" t="s">
        <v>865</v>
      </c>
      <c r="E217" s="239"/>
      <c r="F217" s="125" t="s">
        <v>704</v>
      </c>
      <c r="G217" s="238" t="str">
        <f>VLOOKUP($A217,'V-Enc'!$A$246:$M$984,11,FALSE)</f>
        <v>vd</v>
      </c>
      <c r="H217" s="238" t="str">
        <f>VLOOKUP($A217,'V-Enc'!$A$246:$M$984,9,FALSE)</f>
        <v>rs1</v>
      </c>
      <c r="I217" s="238" t="str">
        <f>VLOOKUP($A217,'V-Enc'!$A$246:$M$984,8,FALSE)</f>
        <v>vs2</v>
      </c>
      <c r="J217" s="239"/>
      <c r="K217" s="239"/>
      <c r="L217" s="238" t="str">
        <f>VLOOKUP($A217,'V-Enc'!$A$246:$M$984,2,FALSE)</f>
        <v>Vvx</v>
      </c>
      <c r="M217" s="238" t="str">
        <f>VLOOKUP($A217,'V-Enc'!$A$246:$M$984,10,FALSE)</f>
        <v>OPIVX</v>
      </c>
      <c r="O217" s="238" t="str">
        <f>_xlfn.CONCAT(VLOOKUP($A217,'V-Enc'!$A$246:$M$984,3,FALSE),"-",)</f>
        <v>011101-</v>
      </c>
      <c r="P217" s="239"/>
      <c r="Q217" s="239"/>
      <c r="U217">
        <v>1</v>
      </c>
      <c r="V217" s="58">
        <f t="shared" si="29"/>
        <v>0</v>
      </c>
      <c r="X217" s="55">
        <f t="shared" si="30"/>
        <v>0</v>
      </c>
      <c r="Y217" s="55">
        <f t="shared" si="32"/>
        <v>0</v>
      </c>
      <c r="AC217" s="58">
        <f t="shared" si="31"/>
        <v>0</v>
      </c>
      <c r="AD217" s="55">
        <f t="shared" si="33"/>
        <v>0</v>
      </c>
      <c r="AE217" s="55">
        <f t="shared" si="34"/>
        <v>0</v>
      </c>
      <c r="AG217" s="55">
        <f t="shared" si="35"/>
        <v>0</v>
      </c>
      <c r="AI217" s="55">
        <f t="shared" si="36"/>
        <v>0</v>
      </c>
      <c r="AW217" s="55">
        <v>1</v>
      </c>
      <c r="BB217" s="55">
        <v>1</v>
      </c>
      <c r="BC217" s="55">
        <v>1</v>
      </c>
      <c r="BL217" s="239" t="s">
        <v>1058</v>
      </c>
    </row>
    <row r="218" spans="1:64" ht="17" x14ac:dyDescent="0.2">
      <c r="A218" s="201" t="s">
        <v>1059</v>
      </c>
      <c r="B218" s="238" t="str">
        <f>VLOOKUP($A218,'V-Enc'!$A$246:$M$984,13,FALSE)</f>
        <v>V_OP</v>
      </c>
      <c r="C218" s="186" t="s">
        <v>702</v>
      </c>
      <c r="D218" s="242" t="s">
        <v>865</v>
      </c>
      <c r="E218" s="239"/>
      <c r="F218" s="125" t="s">
        <v>704</v>
      </c>
      <c r="G218" s="238" t="str">
        <f>VLOOKUP($A218,'V-Enc'!$A$246:$M$984,11,FALSE)</f>
        <v>vd</v>
      </c>
      <c r="H218" s="238" t="str">
        <f>VLOOKUP($A218,'V-Enc'!$A$246:$M$984,9,FALSE)</f>
        <v>simm5</v>
      </c>
      <c r="I218" s="238" t="str">
        <f>VLOOKUP($A218,'V-Enc'!$A$246:$M$984,8,FALSE)</f>
        <v>vs2</v>
      </c>
      <c r="J218" s="239"/>
      <c r="K218" s="239"/>
      <c r="L218" s="238" t="str">
        <f>VLOOKUP($A218,'V-Enc'!$A$246:$M$984,2,FALSE)</f>
        <v>Vvi</v>
      </c>
      <c r="M218" s="238" t="str">
        <f>VLOOKUP($A218,'V-Enc'!$A$246:$M$984,10,FALSE)</f>
        <v>OPIVI</v>
      </c>
      <c r="O218" s="238" t="str">
        <f>_xlfn.CONCAT(VLOOKUP($A218,'V-Enc'!$A$246:$M$984,3,FALSE),"-",)</f>
        <v>011101-</v>
      </c>
      <c r="U218">
        <v>1</v>
      </c>
      <c r="V218" s="58">
        <f t="shared" si="29"/>
        <v>0</v>
      </c>
      <c r="X218" s="55">
        <f t="shared" si="30"/>
        <v>0</v>
      </c>
      <c r="Y218" s="55">
        <f t="shared" si="32"/>
        <v>0</v>
      </c>
      <c r="AC218" s="58">
        <f t="shared" si="31"/>
        <v>0</v>
      </c>
      <c r="AD218" s="55">
        <f t="shared" si="33"/>
        <v>0</v>
      </c>
      <c r="AE218" s="55">
        <f t="shared" si="34"/>
        <v>0</v>
      </c>
      <c r="AG218" s="55">
        <f t="shared" si="35"/>
        <v>0</v>
      </c>
      <c r="AI218" s="55">
        <f t="shared" si="36"/>
        <v>0</v>
      </c>
      <c r="AX218" s="55">
        <v>1</v>
      </c>
      <c r="BB218" s="55">
        <v>1</v>
      </c>
      <c r="BC218" s="55">
        <v>1</v>
      </c>
      <c r="BL218" t="s">
        <v>1060</v>
      </c>
    </row>
    <row r="219" spans="1:64" s="34" customFormat="1" ht="34" x14ac:dyDescent="0.2">
      <c r="A219" s="34" t="s">
        <v>1061</v>
      </c>
      <c r="B219" s="34" t="s">
        <v>844</v>
      </c>
      <c r="C219" s="186"/>
      <c r="D219" s="132"/>
      <c r="E219" s="35" t="s">
        <v>36</v>
      </c>
      <c r="F219" s="125"/>
      <c r="G219" s="34" t="s">
        <v>730</v>
      </c>
      <c r="H219" s="34" t="s">
        <v>846</v>
      </c>
      <c r="I219" s="34" t="s">
        <v>764</v>
      </c>
      <c r="L219" s="34" t="s">
        <v>847</v>
      </c>
      <c r="O219" s="238"/>
      <c r="R219"/>
      <c r="S219"/>
      <c r="T219"/>
      <c r="U219">
        <v>1</v>
      </c>
      <c r="V219" s="58">
        <f t="shared" si="29"/>
        <v>0</v>
      </c>
      <c r="W219" s="55"/>
      <c r="X219" s="55">
        <f t="shared" si="30"/>
        <v>0</v>
      </c>
      <c r="Y219" s="55">
        <f t="shared" si="32"/>
        <v>0</v>
      </c>
      <c r="Z219" s="55"/>
      <c r="AA219" s="55"/>
      <c r="AB219" s="55"/>
      <c r="AC219" s="58">
        <f t="shared" si="31"/>
        <v>0</v>
      </c>
      <c r="AD219" s="55">
        <f t="shared" si="33"/>
        <v>0</v>
      </c>
      <c r="AE219" s="55">
        <f t="shared" si="34"/>
        <v>0</v>
      </c>
      <c r="AF219" s="55"/>
      <c r="AG219" s="55">
        <f t="shared" si="35"/>
        <v>0</v>
      </c>
      <c r="AH219" s="55"/>
      <c r="AI219" s="55">
        <f t="shared" si="36"/>
        <v>0</v>
      </c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36" t="s">
        <v>1062</v>
      </c>
    </row>
    <row r="220" spans="1:64" ht="17" x14ac:dyDescent="0.2">
      <c r="A220" s="201" t="s">
        <v>1063</v>
      </c>
      <c r="B220" s="238" t="str">
        <f>VLOOKUP($A220,'V-Enc'!$A$246:$M$984,13,FALSE)</f>
        <v>V_OP</v>
      </c>
      <c r="C220" s="186" t="s">
        <v>702</v>
      </c>
      <c r="D220" s="242" t="s">
        <v>865</v>
      </c>
      <c r="E220" s="239"/>
      <c r="F220" s="125" t="s">
        <v>704</v>
      </c>
      <c r="G220" s="238" t="str">
        <f>VLOOKUP($A220,'V-Enc'!$A$246:$M$984,11,FALSE)</f>
        <v>vd</v>
      </c>
      <c r="H220" s="238" t="str">
        <f>VLOOKUP($A220,'V-Enc'!$A$246:$M$984,9,FALSE)</f>
        <v>rs1</v>
      </c>
      <c r="I220" s="238" t="str">
        <f>VLOOKUP($A220,'V-Enc'!$A$246:$M$984,8,FALSE)</f>
        <v>vs2</v>
      </c>
      <c r="J220" s="239"/>
      <c r="K220" s="239"/>
      <c r="L220" s="238" t="str">
        <f>VLOOKUP($A220,'V-Enc'!$A$246:$M$984,2,FALSE)</f>
        <v>Vvx</v>
      </c>
      <c r="M220" s="238" t="str">
        <f>VLOOKUP($A220,'V-Enc'!$A$246:$M$984,10,FALSE)</f>
        <v>OPIVX</v>
      </c>
      <c r="O220" s="238" t="str">
        <f>_xlfn.CONCAT(VLOOKUP($A220,'V-Enc'!$A$246:$M$984,3,FALSE),"-",)</f>
        <v>011110-</v>
      </c>
      <c r="P220" s="239"/>
      <c r="Q220" s="239"/>
      <c r="U220">
        <v>1</v>
      </c>
      <c r="V220" s="58">
        <f t="shared" si="29"/>
        <v>0</v>
      </c>
      <c r="X220" s="55">
        <f t="shared" si="30"/>
        <v>0</v>
      </c>
      <c r="Y220" s="55">
        <f t="shared" si="32"/>
        <v>0</v>
      </c>
      <c r="AC220" s="58">
        <f t="shared" si="31"/>
        <v>0</v>
      </c>
      <c r="AD220" s="55">
        <f t="shared" si="33"/>
        <v>0</v>
      </c>
      <c r="AE220" s="55">
        <f t="shared" si="34"/>
        <v>0</v>
      </c>
      <c r="AG220" s="55">
        <f t="shared" si="35"/>
        <v>0</v>
      </c>
      <c r="AI220" s="55">
        <f t="shared" si="36"/>
        <v>0</v>
      </c>
      <c r="AW220" s="55">
        <v>1</v>
      </c>
      <c r="BB220" s="55">
        <v>1</v>
      </c>
      <c r="BC220" s="55">
        <v>1</v>
      </c>
      <c r="BL220" s="239" t="s">
        <v>1064</v>
      </c>
    </row>
    <row r="221" spans="1:64" ht="17" x14ac:dyDescent="0.2">
      <c r="A221" s="201" t="s">
        <v>1065</v>
      </c>
      <c r="B221" s="238" t="str">
        <f>VLOOKUP($A221,'V-Enc'!$A$246:$M$984,13,FALSE)</f>
        <v>V_OP</v>
      </c>
      <c r="C221" s="186" t="s">
        <v>702</v>
      </c>
      <c r="D221" s="242" t="s">
        <v>865</v>
      </c>
      <c r="E221" s="239"/>
      <c r="F221" s="125" t="s">
        <v>704</v>
      </c>
      <c r="G221" s="238" t="str">
        <f>VLOOKUP($A221,'V-Enc'!$A$246:$M$984,11,FALSE)</f>
        <v>vd</v>
      </c>
      <c r="H221" s="238" t="str">
        <f>VLOOKUP($A221,'V-Enc'!$A$246:$M$984,9,FALSE)</f>
        <v>simm5</v>
      </c>
      <c r="I221" s="238" t="str">
        <f>VLOOKUP($A221,'V-Enc'!$A$246:$M$984,8,FALSE)</f>
        <v>vs2</v>
      </c>
      <c r="J221" s="239"/>
      <c r="K221" s="239"/>
      <c r="L221" s="238" t="str">
        <f>VLOOKUP($A221,'V-Enc'!$A$246:$M$984,2,FALSE)</f>
        <v>Vvi</v>
      </c>
      <c r="M221" s="238" t="str">
        <f>VLOOKUP($A221,'V-Enc'!$A$246:$M$984,10,FALSE)</f>
        <v>OPIVI</v>
      </c>
      <c r="O221" s="238" t="str">
        <f>_xlfn.CONCAT(VLOOKUP($A221,'V-Enc'!$A$246:$M$984,3,FALSE),"-",)</f>
        <v>011110-</v>
      </c>
      <c r="U221">
        <v>1</v>
      </c>
      <c r="V221" s="58">
        <f t="shared" si="29"/>
        <v>0</v>
      </c>
      <c r="X221" s="55">
        <f t="shared" si="30"/>
        <v>0</v>
      </c>
      <c r="Y221" s="55">
        <f t="shared" si="32"/>
        <v>0</v>
      </c>
      <c r="AC221" s="58">
        <f t="shared" si="31"/>
        <v>0</v>
      </c>
      <c r="AD221" s="55">
        <f t="shared" si="33"/>
        <v>0</v>
      </c>
      <c r="AE221" s="55">
        <f t="shared" si="34"/>
        <v>0</v>
      </c>
      <c r="AG221" s="55">
        <f t="shared" si="35"/>
        <v>0</v>
      </c>
      <c r="AI221" s="55">
        <f t="shared" si="36"/>
        <v>0</v>
      </c>
      <c r="AX221" s="55">
        <v>1</v>
      </c>
      <c r="BB221" s="55">
        <v>1</v>
      </c>
      <c r="BC221" s="55">
        <v>1</v>
      </c>
      <c r="BL221" t="s">
        <v>1066</v>
      </c>
    </row>
    <row r="222" spans="1:64" s="34" customFormat="1" ht="34" x14ac:dyDescent="0.2">
      <c r="A222" s="34" t="s">
        <v>1067</v>
      </c>
      <c r="B222" s="34" t="s">
        <v>844</v>
      </c>
      <c r="C222" s="186"/>
      <c r="D222" s="132"/>
      <c r="E222" s="35" t="s">
        <v>36</v>
      </c>
      <c r="F222" s="125"/>
      <c r="G222" s="34" t="s">
        <v>730</v>
      </c>
      <c r="H222" s="34" t="s">
        <v>846</v>
      </c>
      <c r="I222" s="34" t="s">
        <v>764</v>
      </c>
      <c r="L222" s="34" t="s">
        <v>847</v>
      </c>
      <c r="O222" s="238"/>
      <c r="R222"/>
      <c r="S222"/>
      <c r="T222"/>
      <c r="U222">
        <v>1</v>
      </c>
      <c r="V222" s="58">
        <f t="shared" si="29"/>
        <v>0</v>
      </c>
      <c r="W222" s="55"/>
      <c r="X222" s="55">
        <f t="shared" si="30"/>
        <v>0</v>
      </c>
      <c r="Y222" s="55">
        <f t="shared" si="32"/>
        <v>0</v>
      </c>
      <c r="Z222" s="55"/>
      <c r="AA222" s="55"/>
      <c r="AB222" s="55"/>
      <c r="AC222" s="58">
        <f t="shared" si="31"/>
        <v>0</v>
      </c>
      <c r="AD222" s="55">
        <f t="shared" si="33"/>
        <v>0</v>
      </c>
      <c r="AE222" s="55">
        <f t="shared" si="34"/>
        <v>0</v>
      </c>
      <c r="AF222" s="55"/>
      <c r="AG222" s="55">
        <f t="shared" si="35"/>
        <v>0</v>
      </c>
      <c r="AH222" s="55"/>
      <c r="AI222" s="55">
        <f t="shared" si="36"/>
        <v>0</v>
      </c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36" t="s">
        <v>1068</v>
      </c>
    </row>
    <row r="223" spans="1:64" ht="17" x14ac:dyDescent="0.2">
      <c r="A223" s="201" t="s">
        <v>1069</v>
      </c>
      <c r="B223" s="238" t="str">
        <f>VLOOKUP($A223,'V-Enc'!$A$246:$M$984,13,FALSE)</f>
        <v>V_OP</v>
      </c>
      <c r="C223" s="186" t="s">
        <v>702</v>
      </c>
      <c r="D223" s="242" t="s">
        <v>865</v>
      </c>
      <c r="E223" s="239"/>
      <c r="F223" s="125" t="s">
        <v>704</v>
      </c>
      <c r="G223" s="238" t="str">
        <f>VLOOKUP($A223,'V-Enc'!$A$246:$M$984,11,FALSE)</f>
        <v>vd</v>
      </c>
      <c r="H223" s="238" t="str">
        <f>VLOOKUP($A223,'V-Enc'!$A$246:$M$984,9,FALSE)</f>
        <v>rs1</v>
      </c>
      <c r="I223" s="238" t="str">
        <f>VLOOKUP($A223,'V-Enc'!$A$246:$M$984,8,FALSE)</f>
        <v>vs2</v>
      </c>
      <c r="J223" s="239"/>
      <c r="K223" s="239"/>
      <c r="L223" s="238" t="str">
        <f>VLOOKUP($A223,'V-Enc'!$A$246:$M$984,2,FALSE)</f>
        <v>Vvx</v>
      </c>
      <c r="M223" s="238" t="str">
        <f>VLOOKUP($A223,'V-Enc'!$A$246:$M$984,10,FALSE)</f>
        <v>OPIVX</v>
      </c>
      <c r="O223" s="238" t="str">
        <f>_xlfn.CONCAT(VLOOKUP($A223,'V-Enc'!$A$246:$M$984,3,FALSE),"-",)</f>
        <v>011111-</v>
      </c>
      <c r="P223" s="239"/>
      <c r="Q223" s="239"/>
      <c r="U223">
        <v>1</v>
      </c>
      <c r="V223" s="58">
        <f t="shared" si="29"/>
        <v>0</v>
      </c>
      <c r="X223" s="55">
        <f t="shared" si="30"/>
        <v>0</v>
      </c>
      <c r="Y223" s="55">
        <f t="shared" si="32"/>
        <v>0</v>
      </c>
      <c r="AC223" s="58">
        <f t="shared" si="31"/>
        <v>0</v>
      </c>
      <c r="AD223" s="55">
        <f t="shared" si="33"/>
        <v>0</v>
      </c>
      <c r="AE223" s="55">
        <f t="shared" si="34"/>
        <v>0</v>
      </c>
      <c r="AG223" s="55">
        <f t="shared" si="35"/>
        <v>0</v>
      </c>
      <c r="AI223" s="55">
        <f t="shared" si="36"/>
        <v>0</v>
      </c>
      <c r="AW223" s="55">
        <v>1</v>
      </c>
      <c r="BB223" s="55">
        <v>1</v>
      </c>
      <c r="BC223" s="55">
        <v>1</v>
      </c>
      <c r="BL223" s="239" t="s">
        <v>1070</v>
      </c>
    </row>
    <row r="224" spans="1:64" ht="17" x14ac:dyDescent="0.2">
      <c r="A224" s="201" t="s">
        <v>1071</v>
      </c>
      <c r="B224" s="238" t="str">
        <f>VLOOKUP($A224,'V-Enc'!$A$246:$M$984,13,FALSE)</f>
        <v>V_OP</v>
      </c>
      <c r="C224" s="186" t="s">
        <v>702</v>
      </c>
      <c r="D224" s="242" t="s">
        <v>865</v>
      </c>
      <c r="E224" s="239"/>
      <c r="F224" s="125" t="s">
        <v>704</v>
      </c>
      <c r="G224" s="238" t="str">
        <f>VLOOKUP($A224,'V-Enc'!$A$246:$M$984,11,FALSE)</f>
        <v>vd</v>
      </c>
      <c r="H224" s="238" t="str">
        <f>VLOOKUP($A224,'V-Enc'!$A$246:$M$984,9,FALSE)</f>
        <v>simm5</v>
      </c>
      <c r="I224" s="238" t="str">
        <f>VLOOKUP($A224,'V-Enc'!$A$246:$M$984,8,FALSE)</f>
        <v>vs2</v>
      </c>
      <c r="J224" s="239"/>
      <c r="K224" s="239"/>
      <c r="L224" s="238" t="str">
        <f>VLOOKUP($A224,'V-Enc'!$A$246:$M$984,2,FALSE)</f>
        <v>Vvi</v>
      </c>
      <c r="M224" s="238" t="str">
        <f>VLOOKUP($A224,'V-Enc'!$A$246:$M$984,10,FALSE)</f>
        <v>OPIVI</v>
      </c>
      <c r="O224" s="238" t="str">
        <f>_xlfn.CONCAT(VLOOKUP($A224,'V-Enc'!$A$246:$M$984,3,FALSE),"-",)</f>
        <v>011111-</v>
      </c>
      <c r="U224">
        <v>1</v>
      </c>
      <c r="V224" s="58">
        <f t="shared" si="29"/>
        <v>0</v>
      </c>
      <c r="X224" s="55">
        <f t="shared" si="30"/>
        <v>0</v>
      </c>
      <c r="Y224" s="55">
        <f t="shared" si="32"/>
        <v>0</v>
      </c>
      <c r="AC224" s="58">
        <f t="shared" si="31"/>
        <v>0</v>
      </c>
      <c r="AD224" s="55">
        <f t="shared" si="33"/>
        <v>0</v>
      </c>
      <c r="AE224" s="55">
        <f t="shared" si="34"/>
        <v>0</v>
      </c>
      <c r="AG224" s="55">
        <f t="shared" si="35"/>
        <v>0</v>
      </c>
      <c r="AI224" s="55">
        <f t="shared" si="36"/>
        <v>0</v>
      </c>
      <c r="AX224" s="55">
        <v>1</v>
      </c>
      <c r="BB224" s="55">
        <v>1</v>
      </c>
      <c r="BC224" s="55">
        <v>1</v>
      </c>
      <c r="BL224" t="s">
        <v>1072</v>
      </c>
    </row>
    <row r="225" spans="1:64" s="34" customFormat="1" ht="34" x14ac:dyDescent="0.2">
      <c r="A225" s="34" t="s">
        <v>1073</v>
      </c>
      <c r="B225" s="34" t="s">
        <v>844</v>
      </c>
      <c r="D225" s="132"/>
      <c r="E225" s="35" t="s">
        <v>36</v>
      </c>
      <c r="F225" s="58"/>
      <c r="G225" s="34" t="s">
        <v>730</v>
      </c>
      <c r="H225" s="34" t="s">
        <v>846</v>
      </c>
      <c r="I225" s="34" t="s">
        <v>764</v>
      </c>
      <c r="L225" s="34" t="s">
        <v>847</v>
      </c>
      <c r="R225"/>
      <c r="S225"/>
      <c r="T225"/>
      <c r="U225"/>
      <c r="V225" s="58">
        <f t="shared" si="29"/>
        <v>0</v>
      </c>
      <c r="W225" s="55"/>
      <c r="X225" s="55">
        <f t="shared" si="30"/>
        <v>0</v>
      </c>
      <c r="Y225" s="55">
        <f t="shared" si="32"/>
        <v>0</v>
      </c>
      <c r="Z225" s="55"/>
      <c r="AA225" s="55"/>
      <c r="AB225" s="55"/>
      <c r="AC225" s="58">
        <f t="shared" si="31"/>
        <v>0</v>
      </c>
      <c r="AD225" s="55">
        <f t="shared" si="33"/>
        <v>0</v>
      </c>
      <c r="AE225" s="55">
        <f t="shared" si="34"/>
        <v>0</v>
      </c>
      <c r="AF225" s="55"/>
      <c r="AG225" s="55">
        <f t="shared" si="35"/>
        <v>0</v>
      </c>
      <c r="AH225" s="55"/>
      <c r="AI225" s="55">
        <f t="shared" si="36"/>
        <v>0</v>
      </c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36" t="s">
        <v>1074</v>
      </c>
    </row>
    <row r="226" spans="1:64" s="29" customFormat="1" ht="34" x14ac:dyDescent="0.2">
      <c r="A226" s="240" t="s">
        <v>1075</v>
      </c>
      <c r="B226" s="240" t="s">
        <v>844</v>
      </c>
      <c r="C226" s="240"/>
      <c r="D226" s="244"/>
      <c r="E226" s="35" t="s">
        <v>356</v>
      </c>
      <c r="F226" s="58" t="s">
        <v>704</v>
      </c>
      <c r="G226" s="240" t="s">
        <v>730</v>
      </c>
      <c r="H226" s="240" t="s">
        <v>22</v>
      </c>
      <c r="I226" s="240" t="s">
        <v>764</v>
      </c>
      <c r="J226" s="240"/>
      <c r="K226" s="240"/>
      <c r="L226" s="240" t="s">
        <v>850</v>
      </c>
      <c r="M226" s="240"/>
      <c r="N226" s="240"/>
      <c r="O226" s="240"/>
      <c r="P226" s="240"/>
      <c r="Q226" s="240"/>
      <c r="R226"/>
      <c r="S226"/>
      <c r="T226"/>
      <c r="U226"/>
      <c r="V226" s="58">
        <f t="shared" si="29"/>
        <v>0</v>
      </c>
      <c r="W226" s="55"/>
      <c r="X226" s="55">
        <f t="shared" si="30"/>
        <v>0</v>
      </c>
      <c r="Y226" s="55">
        <f t="shared" si="32"/>
        <v>0</v>
      </c>
      <c r="Z226" s="55"/>
      <c r="AA226" s="55"/>
      <c r="AB226" s="55"/>
      <c r="AC226" s="58">
        <f t="shared" si="31"/>
        <v>0</v>
      </c>
      <c r="AD226" s="55">
        <f t="shared" si="33"/>
        <v>0</v>
      </c>
      <c r="AE226" s="55">
        <f t="shared" si="34"/>
        <v>0</v>
      </c>
      <c r="AF226" s="55"/>
      <c r="AG226" s="55">
        <f t="shared" si="35"/>
        <v>0</v>
      </c>
      <c r="AH226" s="55"/>
      <c r="AI226" s="55">
        <f t="shared" si="36"/>
        <v>0</v>
      </c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235" t="s">
        <v>1076</v>
      </c>
    </row>
    <row r="227" spans="1:64" s="29" customFormat="1" ht="34" x14ac:dyDescent="0.2">
      <c r="A227" s="29" t="s">
        <v>1077</v>
      </c>
      <c r="B227" s="29" t="s">
        <v>844</v>
      </c>
      <c r="D227" s="58"/>
      <c r="E227" s="35" t="s">
        <v>36</v>
      </c>
      <c r="F227" s="125"/>
      <c r="G227" s="29" t="s">
        <v>730</v>
      </c>
      <c r="H227" s="29" t="s">
        <v>1041</v>
      </c>
      <c r="I227" s="29" t="s">
        <v>764</v>
      </c>
      <c r="L227" s="29" t="s">
        <v>854</v>
      </c>
      <c r="R227"/>
      <c r="S227"/>
      <c r="T227"/>
      <c r="U227"/>
      <c r="V227" s="58">
        <f t="shared" si="29"/>
        <v>0</v>
      </c>
      <c r="W227" s="55"/>
      <c r="X227" s="55">
        <f t="shared" ref="X227:X258" si="37">IF(ISNUMBER(FIND("VFW",A227)),1,0)</f>
        <v>0</v>
      </c>
      <c r="Y227" s="55">
        <f t="shared" si="32"/>
        <v>0</v>
      </c>
      <c r="Z227" s="55"/>
      <c r="AA227" s="55"/>
      <c r="AB227" s="55"/>
      <c r="AC227" s="58">
        <f t="shared" si="31"/>
        <v>0</v>
      </c>
      <c r="AD227" s="55">
        <f t="shared" si="33"/>
        <v>0</v>
      </c>
      <c r="AE227" s="55">
        <f t="shared" si="34"/>
        <v>0</v>
      </c>
      <c r="AF227" s="55"/>
      <c r="AG227" s="55">
        <f t="shared" si="35"/>
        <v>0</v>
      </c>
      <c r="AH227" s="55"/>
      <c r="AI227" s="55">
        <f t="shared" si="36"/>
        <v>0</v>
      </c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37" t="s">
        <v>1078</v>
      </c>
    </row>
    <row r="228" spans="1:64" s="34" customFormat="1" ht="34" x14ac:dyDescent="0.2">
      <c r="A228" s="34" t="s">
        <v>1079</v>
      </c>
      <c r="B228" s="34" t="s">
        <v>844</v>
      </c>
      <c r="D228" s="132"/>
      <c r="E228" s="35" t="s">
        <v>36</v>
      </c>
      <c r="F228" s="125"/>
      <c r="G228" s="34" t="s">
        <v>730</v>
      </c>
      <c r="H228" s="34" t="s">
        <v>846</v>
      </c>
      <c r="I228" s="34" t="s">
        <v>764</v>
      </c>
      <c r="L228" s="34" t="s">
        <v>847</v>
      </c>
      <c r="R228"/>
      <c r="S228"/>
      <c r="T228"/>
      <c r="U228"/>
      <c r="V228" s="58">
        <f t="shared" si="29"/>
        <v>0</v>
      </c>
      <c r="W228" s="55"/>
      <c r="X228" s="55">
        <f t="shared" si="37"/>
        <v>0</v>
      </c>
      <c r="Y228" s="55">
        <f t="shared" si="32"/>
        <v>0</v>
      </c>
      <c r="Z228" s="55"/>
      <c r="AA228" s="55"/>
      <c r="AB228" s="55"/>
      <c r="AC228" s="58">
        <f t="shared" si="31"/>
        <v>0</v>
      </c>
      <c r="AD228" s="55">
        <f t="shared" si="33"/>
        <v>0</v>
      </c>
      <c r="AE228" s="55">
        <f t="shared" si="34"/>
        <v>0</v>
      </c>
      <c r="AF228" s="55"/>
      <c r="AG228" s="55">
        <f t="shared" si="35"/>
        <v>0</v>
      </c>
      <c r="AH228" s="55"/>
      <c r="AI228" s="55">
        <f t="shared" si="36"/>
        <v>0</v>
      </c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36" t="s">
        <v>1080</v>
      </c>
    </row>
    <row r="229" spans="1:64" s="29" customFormat="1" ht="34" x14ac:dyDescent="0.2">
      <c r="A229" s="240" t="s">
        <v>1081</v>
      </c>
      <c r="B229" s="240" t="s">
        <v>844</v>
      </c>
      <c r="C229" s="240"/>
      <c r="D229" s="244"/>
      <c r="E229" s="35" t="s">
        <v>356</v>
      </c>
      <c r="F229" s="58" t="s">
        <v>704</v>
      </c>
      <c r="G229" s="240" t="s">
        <v>730</v>
      </c>
      <c r="H229" s="240" t="s">
        <v>22</v>
      </c>
      <c r="I229" s="240" t="s">
        <v>764</v>
      </c>
      <c r="J229" s="240"/>
      <c r="K229" s="240"/>
      <c r="L229" s="240" t="s">
        <v>850</v>
      </c>
      <c r="M229" s="240"/>
      <c r="N229" s="240"/>
      <c r="O229" s="240"/>
      <c r="P229" s="240"/>
      <c r="Q229" s="240"/>
      <c r="R229"/>
      <c r="S229"/>
      <c r="T229"/>
      <c r="U229"/>
      <c r="V229" s="58">
        <f t="shared" si="29"/>
        <v>0</v>
      </c>
      <c r="W229" s="55"/>
      <c r="X229" s="55">
        <f t="shared" si="37"/>
        <v>0</v>
      </c>
      <c r="Y229" s="55">
        <f t="shared" ref="Y229:Y260" si="38">IF(ISNUMBER(FIND("VFN",A229)),1,0)</f>
        <v>0</v>
      </c>
      <c r="Z229" s="55"/>
      <c r="AA229" s="55"/>
      <c r="AB229" s="55"/>
      <c r="AC229" s="58">
        <f t="shared" si="31"/>
        <v>0</v>
      </c>
      <c r="AD229" s="55">
        <f t="shared" si="33"/>
        <v>0</v>
      </c>
      <c r="AE229" s="55">
        <f t="shared" si="34"/>
        <v>0</v>
      </c>
      <c r="AF229" s="55"/>
      <c r="AG229" s="55">
        <f t="shared" si="35"/>
        <v>0</v>
      </c>
      <c r="AH229" s="55"/>
      <c r="AI229" s="55">
        <f t="shared" si="36"/>
        <v>0</v>
      </c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235" t="s">
        <v>1082</v>
      </c>
    </row>
    <row r="230" spans="1:64" s="29" customFormat="1" ht="34" x14ac:dyDescent="0.2">
      <c r="A230" s="29" t="s">
        <v>1083</v>
      </c>
      <c r="B230" s="29" t="s">
        <v>844</v>
      </c>
      <c r="D230" s="58"/>
      <c r="E230" s="35" t="s">
        <v>36</v>
      </c>
      <c r="F230" s="125"/>
      <c r="G230" s="29" t="s">
        <v>730</v>
      </c>
      <c r="H230" s="29" t="s">
        <v>853</v>
      </c>
      <c r="I230" s="29" t="s">
        <v>764</v>
      </c>
      <c r="L230" s="29" t="s">
        <v>854</v>
      </c>
      <c r="R230"/>
      <c r="S230"/>
      <c r="T230"/>
      <c r="U230"/>
      <c r="V230" s="58">
        <f t="shared" si="29"/>
        <v>0</v>
      </c>
      <c r="W230" s="55"/>
      <c r="X230" s="55">
        <f t="shared" si="37"/>
        <v>0</v>
      </c>
      <c r="Y230" s="55">
        <f t="shared" si="38"/>
        <v>0</v>
      </c>
      <c r="Z230" s="55"/>
      <c r="AA230" s="55"/>
      <c r="AB230" s="55"/>
      <c r="AC230" s="58">
        <f t="shared" si="31"/>
        <v>0</v>
      </c>
      <c r="AD230" s="55">
        <f t="shared" si="33"/>
        <v>0</v>
      </c>
      <c r="AE230" s="55">
        <f t="shared" si="34"/>
        <v>0</v>
      </c>
      <c r="AF230" s="55"/>
      <c r="AG230" s="55">
        <f t="shared" si="35"/>
        <v>0</v>
      </c>
      <c r="AH230" s="55"/>
      <c r="AI230" s="55">
        <f t="shared" si="36"/>
        <v>0</v>
      </c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37" t="s">
        <v>1084</v>
      </c>
    </row>
    <row r="231" spans="1:64" x14ac:dyDescent="0.2">
      <c r="V231" s="58">
        <f t="shared" si="29"/>
        <v>0</v>
      </c>
      <c r="X231" s="55">
        <f t="shared" si="37"/>
        <v>0</v>
      </c>
      <c r="Y231" s="55">
        <f t="shared" si="38"/>
        <v>0</v>
      </c>
      <c r="AC231" s="58">
        <f t="shared" si="31"/>
        <v>0</v>
      </c>
      <c r="AD231" s="55">
        <f t="shared" si="33"/>
        <v>0</v>
      </c>
      <c r="AE231" s="55">
        <f t="shared" si="34"/>
        <v>0</v>
      </c>
      <c r="AG231" s="55">
        <f t="shared" si="35"/>
        <v>0</v>
      </c>
      <c r="AI231" s="55">
        <f t="shared" si="36"/>
        <v>0</v>
      </c>
    </row>
    <row r="232" spans="1:64" x14ac:dyDescent="0.2">
      <c r="A232" s="239" t="s">
        <v>1085</v>
      </c>
      <c r="B232" s="239"/>
      <c r="C232" s="239"/>
      <c r="D232" s="243"/>
      <c r="E232" s="239"/>
      <c r="G232" s="239"/>
      <c r="H232" s="239"/>
      <c r="I232" s="239"/>
      <c r="J232" s="239"/>
      <c r="K232" s="239"/>
      <c r="L232" s="239"/>
      <c r="M232" s="239"/>
      <c r="N232" s="239"/>
      <c r="O232" s="239"/>
      <c r="P232" s="239"/>
      <c r="Q232" s="239"/>
      <c r="V232" s="58">
        <f t="shared" si="29"/>
        <v>0</v>
      </c>
      <c r="X232" s="55">
        <f t="shared" si="37"/>
        <v>0</v>
      </c>
      <c r="Y232" s="55">
        <f t="shared" si="38"/>
        <v>0</v>
      </c>
      <c r="AC232" s="58">
        <f t="shared" si="31"/>
        <v>0</v>
      </c>
      <c r="AD232" s="55">
        <f t="shared" si="33"/>
        <v>0</v>
      </c>
      <c r="AE232" s="55">
        <f t="shared" si="34"/>
        <v>0</v>
      </c>
      <c r="AG232" s="55">
        <f t="shared" si="35"/>
        <v>0</v>
      </c>
      <c r="AI232" s="55">
        <f t="shared" si="36"/>
        <v>0</v>
      </c>
      <c r="BL232" s="239"/>
    </row>
    <row r="233" spans="1:64" x14ac:dyDescent="0.2">
      <c r="A233" s="193" t="s">
        <v>0</v>
      </c>
      <c r="B233" s="193" t="s">
        <v>724</v>
      </c>
      <c r="C233" s="193"/>
      <c r="D233" s="194"/>
      <c r="E233" s="1" t="s">
        <v>2</v>
      </c>
      <c r="F233" s="126" t="s">
        <v>3</v>
      </c>
      <c r="G233" s="193" t="s">
        <v>361</v>
      </c>
      <c r="H233" s="193" t="s">
        <v>362</v>
      </c>
      <c r="I233" s="193" t="s">
        <v>363</v>
      </c>
      <c r="J233" s="193" t="s">
        <v>364</v>
      </c>
      <c r="K233" s="193" t="s">
        <v>320</v>
      </c>
      <c r="L233" s="193" t="s">
        <v>725</v>
      </c>
      <c r="M233" s="193" t="s">
        <v>10</v>
      </c>
      <c r="N233" s="193" t="s">
        <v>653</v>
      </c>
      <c r="O233" s="193" t="s">
        <v>11</v>
      </c>
      <c r="P233" s="193" t="s">
        <v>16</v>
      </c>
      <c r="Q233" s="193"/>
      <c r="V233" s="58">
        <f t="shared" si="29"/>
        <v>0</v>
      </c>
      <c r="X233" s="55">
        <f t="shared" si="37"/>
        <v>0</v>
      </c>
      <c r="Y233" s="55">
        <f t="shared" si="38"/>
        <v>0</v>
      </c>
      <c r="AC233" s="58">
        <f t="shared" si="31"/>
        <v>0</v>
      </c>
      <c r="AD233" s="55">
        <f t="shared" si="33"/>
        <v>0</v>
      </c>
      <c r="AE233" s="55">
        <f t="shared" si="34"/>
        <v>0</v>
      </c>
      <c r="AG233" s="55">
        <f t="shared" si="35"/>
        <v>0</v>
      </c>
      <c r="AI233" s="55">
        <f t="shared" si="36"/>
        <v>0</v>
      </c>
      <c r="BL233" s="193" t="s">
        <v>12</v>
      </c>
    </row>
    <row r="234" spans="1:64" ht="17" x14ac:dyDescent="0.2">
      <c r="A234" s="199" t="s">
        <v>1086</v>
      </c>
      <c r="B234" s="238" t="str">
        <f>VLOOKUP($A234,'V-Enc'!$A$246:$M$984,13,FALSE)</f>
        <v>V_OP</v>
      </c>
      <c r="C234" s="186" t="s">
        <v>702</v>
      </c>
      <c r="D234" s="242" t="s">
        <v>862</v>
      </c>
      <c r="E234" s="239"/>
      <c r="F234" s="125" t="s">
        <v>704</v>
      </c>
      <c r="G234" s="238" t="str">
        <f>VLOOKUP($A234,'V-Enc'!$A$246:$M$984,11,FALSE)</f>
        <v>vd</v>
      </c>
      <c r="H234" s="238" t="str">
        <f>VLOOKUP($A234,'V-Enc'!$A$246:$M$984,9,FALSE)</f>
        <v>vs1</v>
      </c>
      <c r="I234" s="238" t="str">
        <f>VLOOKUP($A234,'V-Enc'!$A$246:$M$984,8,FALSE)</f>
        <v>vs2</v>
      </c>
      <c r="J234" s="239"/>
      <c r="K234" s="239"/>
      <c r="L234" s="238" t="str">
        <f>VLOOKUP($A234,'V-Enc'!$A$246:$M$984,2,FALSE)</f>
        <v>Vvv</v>
      </c>
      <c r="M234" s="238" t="str">
        <f>VLOOKUP($A234,'V-Enc'!$A$246:$M$984,10,FALSE)</f>
        <v>OPIVV</v>
      </c>
      <c r="O234" s="238" t="str">
        <f>_xlfn.CONCAT(VLOOKUP($A234,'V-Enc'!$A$246:$M$984,3,FALSE),"-",)</f>
        <v>000100-</v>
      </c>
      <c r="P234" s="239"/>
      <c r="Q234" s="239"/>
      <c r="U234">
        <v>1</v>
      </c>
      <c r="V234" s="58">
        <f t="shared" si="29"/>
        <v>0</v>
      </c>
      <c r="X234" s="55">
        <f t="shared" si="37"/>
        <v>0</v>
      </c>
      <c r="Y234" s="55">
        <f t="shared" si="38"/>
        <v>0</v>
      </c>
      <c r="AC234" s="58">
        <f t="shared" si="31"/>
        <v>0</v>
      </c>
      <c r="AD234" s="55">
        <f t="shared" ref="AD234:AD265" si="39">IF(OR(ISNUMBER(FIND("VFMUL",A234)), ISNUMBER(FIND("VFWMUL",A234)),ISNUMBER(FIND("VFNMUL",A234))),1,0)</f>
        <v>0</v>
      </c>
      <c r="AE234" s="55">
        <f t="shared" si="34"/>
        <v>0</v>
      </c>
      <c r="AG234" s="55">
        <f t="shared" si="35"/>
        <v>0</v>
      </c>
      <c r="AI234" s="55">
        <f t="shared" si="36"/>
        <v>0</v>
      </c>
      <c r="BC234" s="55">
        <v>1</v>
      </c>
      <c r="BL234" s="239" t="s">
        <v>1087</v>
      </c>
    </row>
    <row r="235" spans="1:64" ht="17" x14ac:dyDescent="0.2">
      <c r="A235" s="199" t="s">
        <v>1088</v>
      </c>
      <c r="B235" s="238" t="str">
        <f>VLOOKUP($A235,'V-Enc'!$A$246:$M$984,13,FALSE)</f>
        <v>V_OP</v>
      </c>
      <c r="C235" s="186" t="s">
        <v>702</v>
      </c>
      <c r="D235" s="242" t="s">
        <v>865</v>
      </c>
      <c r="E235" s="239"/>
      <c r="F235" s="125" t="s">
        <v>704</v>
      </c>
      <c r="G235" s="238" t="str">
        <f>VLOOKUP($A235,'V-Enc'!$A$246:$M$984,11,FALSE)</f>
        <v>vd</v>
      </c>
      <c r="H235" s="238" t="str">
        <f>VLOOKUP($A235,'V-Enc'!$A$246:$M$984,9,FALSE)</f>
        <v>rs1</v>
      </c>
      <c r="I235" s="238" t="str">
        <f>VLOOKUP($A235,'V-Enc'!$A$246:$M$984,8,FALSE)</f>
        <v>vs2</v>
      </c>
      <c r="J235" s="239"/>
      <c r="K235" s="239"/>
      <c r="L235" s="238" t="str">
        <f>VLOOKUP($A235,'V-Enc'!$A$246:$M$984,2,FALSE)</f>
        <v>Vvx</v>
      </c>
      <c r="M235" s="238" t="str">
        <f>VLOOKUP($A235,'V-Enc'!$A$246:$M$984,10,FALSE)</f>
        <v>OPIVX</v>
      </c>
      <c r="O235" s="238" t="str">
        <f>_xlfn.CONCAT(VLOOKUP($A235,'V-Enc'!$A$246:$M$984,3,FALSE),"-",)</f>
        <v>000100-</v>
      </c>
      <c r="P235" s="239"/>
      <c r="Q235" s="239"/>
      <c r="U235">
        <v>1</v>
      </c>
      <c r="V235" s="58">
        <f t="shared" si="29"/>
        <v>0</v>
      </c>
      <c r="X235" s="55">
        <f t="shared" si="37"/>
        <v>0</v>
      </c>
      <c r="Y235" s="55">
        <f t="shared" si="38"/>
        <v>0</v>
      </c>
      <c r="AC235" s="58">
        <f t="shared" si="31"/>
        <v>0</v>
      </c>
      <c r="AD235" s="55">
        <f t="shared" si="39"/>
        <v>0</v>
      </c>
      <c r="AE235" s="55">
        <f t="shared" si="34"/>
        <v>0</v>
      </c>
      <c r="AG235" s="55">
        <f t="shared" si="35"/>
        <v>0</v>
      </c>
      <c r="AI235" s="55">
        <f t="shared" si="36"/>
        <v>0</v>
      </c>
      <c r="AW235" s="55">
        <v>1</v>
      </c>
      <c r="BC235" s="55">
        <v>1</v>
      </c>
      <c r="BL235" s="239" t="s">
        <v>1089</v>
      </c>
    </row>
    <row r="236" spans="1:64" s="34" customFormat="1" x14ac:dyDescent="0.2">
      <c r="A236" s="34" t="s">
        <v>1090</v>
      </c>
      <c r="B236" s="34" t="s">
        <v>844</v>
      </c>
      <c r="C236" s="186"/>
      <c r="D236" s="132"/>
      <c r="E236" s="35" t="s">
        <v>356</v>
      </c>
      <c r="F236" s="58" t="s">
        <v>704</v>
      </c>
      <c r="G236" s="34" t="s">
        <v>730</v>
      </c>
      <c r="H236" s="34" t="s">
        <v>1041</v>
      </c>
      <c r="I236" s="34" t="s">
        <v>764</v>
      </c>
      <c r="L236" s="34" t="s">
        <v>854</v>
      </c>
      <c r="M236" s="238"/>
      <c r="N236"/>
      <c r="O236" s="238"/>
      <c r="R236"/>
      <c r="S236"/>
      <c r="T236"/>
      <c r="U236">
        <v>1</v>
      </c>
      <c r="V236" s="58">
        <f t="shared" si="29"/>
        <v>0</v>
      </c>
      <c r="W236" s="55"/>
      <c r="X236" s="55">
        <f t="shared" si="37"/>
        <v>0</v>
      </c>
      <c r="Y236" s="55">
        <f t="shared" si="38"/>
        <v>0</v>
      </c>
      <c r="Z236" s="55"/>
      <c r="AA236" s="55"/>
      <c r="AB236" s="55"/>
      <c r="AC236" s="58">
        <f t="shared" si="31"/>
        <v>0</v>
      </c>
      <c r="AD236" s="55">
        <f t="shared" si="39"/>
        <v>0</v>
      </c>
      <c r="AE236" s="55">
        <f t="shared" si="34"/>
        <v>0</v>
      </c>
      <c r="AF236" s="55"/>
      <c r="AG236" s="55">
        <f t="shared" si="35"/>
        <v>0</v>
      </c>
      <c r="AH236" s="55"/>
      <c r="AI236" s="55">
        <f t="shared" si="36"/>
        <v>0</v>
      </c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34" t="s">
        <v>1091</v>
      </c>
    </row>
    <row r="237" spans="1:64" ht="17" x14ac:dyDescent="0.2">
      <c r="A237" s="199" t="s">
        <v>1092</v>
      </c>
      <c r="B237" s="238" t="str">
        <f>VLOOKUP($A237,'V-Enc'!$A$246:$M$984,13,FALSE)</f>
        <v>V_OP</v>
      </c>
      <c r="C237" s="186" t="s">
        <v>702</v>
      </c>
      <c r="D237" s="242" t="s">
        <v>862</v>
      </c>
      <c r="E237" s="239"/>
      <c r="F237" s="125" t="s">
        <v>704</v>
      </c>
      <c r="G237" s="238" t="str">
        <f>VLOOKUP($A237,'V-Enc'!$A$246:$M$984,11,FALSE)</f>
        <v>vd</v>
      </c>
      <c r="H237" s="238" t="str">
        <f>VLOOKUP($A237,'V-Enc'!$A$246:$M$984,9,FALSE)</f>
        <v>vs1</v>
      </c>
      <c r="I237" s="238" t="str">
        <f>VLOOKUP($A237,'V-Enc'!$A$246:$M$984,8,FALSE)</f>
        <v>vs2</v>
      </c>
      <c r="J237" s="239"/>
      <c r="K237" s="239"/>
      <c r="L237" s="238" t="str">
        <f>VLOOKUP($A237,'V-Enc'!$A$246:$M$984,2,FALSE)</f>
        <v>Vvv</v>
      </c>
      <c r="M237" s="238" t="str">
        <f>VLOOKUP($A237,'V-Enc'!$A$246:$M$984,10,FALSE)</f>
        <v>OPIVV</v>
      </c>
      <c r="O237" s="238" t="str">
        <f>_xlfn.CONCAT(VLOOKUP($A237,'V-Enc'!$A$246:$M$984,3,FALSE),"-",)</f>
        <v>000101-</v>
      </c>
      <c r="P237" s="239"/>
      <c r="Q237" s="239"/>
      <c r="U237">
        <v>1</v>
      </c>
      <c r="V237" s="58">
        <f t="shared" si="29"/>
        <v>0</v>
      </c>
      <c r="X237" s="55">
        <f t="shared" si="37"/>
        <v>0</v>
      </c>
      <c r="Y237" s="55">
        <f t="shared" si="38"/>
        <v>0</v>
      </c>
      <c r="AC237" s="58">
        <f t="shared" si="31"/>
        <v>0</v>
      </c>
      <c r="AD237" s="55">
        <f t="shared" si="39"/>
        <v>0</v>
      </c>
      <c r="AE237" s="55">
        <f t="shared" si="34"/>
        <v>0</v>
      </c>
      <c r="AG237" s="55">
        <f t="shared" si="35"/>
        <v>0</v>
      </c>
      <c r="AI237" s="55">
        <f t="shared" si="36"/>
        <v>0</v>
      </c>
      <c r="BC237" s="55">
        <v>1</v>
      </c>
      <c r="BL237" s="239" t="s">
        <v>1093</v>
      </c>
    </row>
    <row r="238" spans="1:64" ht="17" x14ac:dyDescent="0.2">
      <c r="A238" s="199" t="s">
        <v>1094</v>
      </c>
      <c r="B238" s="238" t="str">
        <f>VLOOKUP($A238,'V-Enc'!$A$246:$M$984,13,FALSE)</f>
        <v>V_OP</v>
      </c>
      <c r="C238" s="186" t="s">
        <v>702</v>
      </c>
      <c r="D238" s="242" t="s">
        <v>865</v>
      </c>
      <c r="E238" s="239"/>
      <c r="F238" s="125" t="s">
        <v>704</v>
      </c>
      <c r="G238" s="238" t="str">
        <f>VLOOKUP($A238,'V-Enc'!$A$246:$M$984,11,FALSE)</f>
        <v>vd</v>
      </c>
      <c r="H238" s="238" t="str">
        <f>VLOOKUP($A238,'V-Enc'!$A$246:$M$984,9,FALSE)</f>
        <v>rs1</v>
      </c>
      <c r="I238" s="238" t="str">
        <f>VLOOKUP($A238,'V-Enc'!$A$246:$M$984,8,FALSE)</f>
        <v>vs2</v>
      </c>
      <c r="J238" s="239"/>
      <c r="K238" s="239"/>
      <c r="L238" s="238" t="str">
        <f>VLOOKUP($A238,'V-Enc'!$A$246:$M$984,2,FALSE)</f>
        <v>Vvx</v>
      </c>
      <c r="M238" s="238" t="str">
        <f>VLOOKUP($A238,'V-Enc'!$A$246:$M$984,10,FALSE)</f>
        <v>OPIVX</v>
      </c>
      <c r="O238" s="238" t="str">
        <f>_xlfn.CONCAT(VLOOKUP($A238,'V-Enc'!$A$246:$M$984,3,FALSE),"-",)</f>
        <v>000101-</v>
      </c>
      <c r="P238" s="239"/>
      <c r="Q238" s="239"/>
      <c r="U238">
        <v>1</v>
      </c>
      <c r="V238" s="58">
        <f t="shared" si="29"/>
        <v>0</v>
      </c>
      <c r="X238" s="55">
        <f t="shared" si="37"/>
        <v>0</v>
      </c>
      <c r="Y238" s="55">
        <f t="shared" si="38"/>
        <v>0</v>
      </c>
      <c r="AC238" s="58">
        <f t="shared" si="31"/>
        <v>0</v>
      </c>
      <c r="AD238" s="55">
        <f t="shared" si="39"/>
        <v>0</v>
      </c>
      <c r="AE238" s="55">
        <f t="shared" si="34"/>
        <v>0</v>
      </c>
      <c r="AG238" s="55">
        <f t="shared" si="35"/>
        <v>0</v>
      </c>
      <c r="AI238" s="55">
        <f t="shared" si="36"/>
        <v>0</v>
      </c>
      <c r="AW238" s="55">
        <v>1</v>
      </c>
      <c r="BC238" s="55">
        <v>1</v>
      </c>
      <c r="BL238" s="239" t="s">
        <v>1095</v>
      </c>
    </row>
    <row r="239" spans="1:64" s="34" customFormat="1" x14ac:dyDescent="0.2">
      <c r="A239" s="34" t="s">
        <v>1096</v>
      </c>
      <c r="B239" s="34" t="s">
        <v>844</v>
      </c>
      <c r="C239" s="186"/>
      <c r="D239" s="132"/>
      <c r="E239" s="35" t="s">
        <v>356</v>
      </c>
      <c r="F239" s="58" t="s">
        <v>704</v>
      </c>
      <c r="G239" s="34" t="s">
        <v>730</v>
      </c>
      <c r="H239" s="34" t="s">
        <v>1041</v>
      </c>
      <c r="I239" s="34" t="s">
        <v>764</v>
      </c>
      <c r="L239" s="34" t="s">
        <v>854</v>
      </c>
      <c r="M239" s="238"/>
      <c r="N239"/>
      <c r="O239" s="238"/>
      <c r="R239"/>
      <c r="S239"/>
      <c r="T239"/>
      <c r="U239">
        <v>1</v>
      </c>
      <c r="V239" s="58">
        <f t="shared" si="29"/>
        <v>0</v>
      </c>
      <c r="W239" s="55"/>
      <c r="X239" s="55">
        <f t="shared" si="37"/>
        <v>0</v>
      </c>
      <c r="Y239" s="55">
        <f t="shared" si="38"/>
        <v>0</v>
      </c>
      <c r="Z239" s="55"/>
      <c r="AA239" s="55"/>
      <c r="AB239" s="55"/>
      <c r="AC239" s="58">
        <f t="shared" si="31"/>
        <v>0</v>
      </c>
      <c r="AD239" s="55">
        <f t="shared" si="39"/>
        <v>0</v>
      </c>
      <c r="AE239" s="55">
        <f t="shared" si="34"/>
        <v>0</v>
      </c>
      <c r="AF239" s="55"/>
      <c r="AG239" s="55">
        <f t="shared" si="35"/>
        <v>0</v>
      </c>
      <c r="AH239" s="55"/>
      <c r="AI239" s="55">
        <f t="shared" si="36"/>
        <v>0</v>
      </c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34" t="s">
        <v>1097</v>
      </c>
    </row>
    <row r="240" spans="1:64" ht="17" x14ac:dyDescent="0.2">
      <c r="A240" s="199" t="s">
        <v>1098</v>
      </c>
      <c r="B240" s="238" t="str">
        <f>VLOOKUP($A240,'V-Enc'!$A$246:$M$984,13,FALSE)</f>
        <v>V_OP</v>
      </c>
      <c r="C240" s="186" t="s">
        <v>702</v>
      </c>
      <c r="D240" s="242" t="s">
        <v>862</v>
      </c>
      <c r="E240" s="239"/>
      <c r="F240" s="125" t="s">
        <v>704</v>
      </c>
      <c r="G240" s="238" t="str">
        <f>VLOOKUP($A240,'V-Enc'!$A$246:$M$984,11,FALSE)</f>
        <v>vd</v>
      </c>
      <c r="H240" s="238" t="str">
        <f>VLOOKUP($A240,'V-Enc'!$A$246:$M$984,9,FALSE)</f>
        <v>vs1</v>
      </c>
      <c r="I240" s="238" t="str">
        <f>VLOOKUP($A240,'V-Enc'!$A$246:$M$984,8,FALSE)</f>
        <v>vs2</v>
      </c>
      <c r="J240" s="239"/>
      <c r="K240" s="239"/>
      <c r="L240" s="238" t="str">
        <f>VLOOKUP($A240,'V-Enc'!$A$246:$M$984,2,FALSE)</f>
        <v>Vvv</v>
      </c>
      <c r="M240" s="238" t="str">
        <f>VLOOKUP($A240,'V-Enc'!$A$246:$M$984,10,FALSE)</f>
        <v>OPIVV</v>
      </c>
      <c r="O240" s="238" t="str">
        <f>_xlfn.CONCAT(VLOOKUP($A240,'V-Enc'!$A$246:$M$984,3,FALSE),"-",)</f>
        <v>000110-</v>
      </c>
      <c r="P240" s="239"/>
      <c r="Q240" s="239"/>
      <c r="U240">
        <v>1</v>
      </c>
      <c r="V240" s="58">
        <f t="shared" si="29"/>
        <v>0</v>
      </c>
      <c r="X240" s="55">
        <f t="shared" si="37"/>
        <v>0</v>
      </c>
      <c r="Y240" s="55">
        <f t="shared" si="38"/>
        <v>0</v>
      </c>
      <c r="AC240" s="58">
        <f t="shared" si="31"/>
        <v>0</v>
      </c>
      <c r="AD240" s="55">
        <f t="shared" si="39"/>
        <v>0</v>
      </c>
      <c r="AE240" s="55">
        <f t="shared" si="34"/>
        <v>0</v>
      </c>
      <c r="AG240" s="55">
        <f t="shared" si="35"/>
        <v>0</v>
      </c>
      <c r="AI240" s="55">
        <f t="shared" si="36"/>
        <v>0</v>
      </c>
      <c r="BC240" s="55">
        <v>1</v>
      </c>
      <c r="BL240" s="239" t="s">
        <v>1099</v>
      </c>
    </row>
    <row r="241" spans="1:64" ht="17" x14ac:dyDescent="0.2">
      <c r="A241" s="199" t="s">
        <v>1100</v>
      </c>
      <c r="B241" s="238" t="str">
        <f>VLOOKUP($A241,'V-Enc'!$A$246:$M$984,13,FALSE)</f>
        <v>V_OP</v>
      </c>
      <c r="C241" s="186" t="s">
        <v>702</v>
      </c>
      <c r="D241" s="242" t="s">
        <v>865</v>
      </c>
      <c r="E241" s="239"/>
      <c r="F241" s="125" t="s">
        <v>704</v>
      </c>
      <c r="G241" s="238" t="str">
        <f>VLOOKUP($A241,'V-Enc'!$A$246:$M$984,11,FALSE)</f>
        <v>vd</v>
      </c>
      <c r="H241" s="238" t="str">
        <f>VLOOKUP($A241,'V-Enc'!$A$246:$M$984,9,FALSE)</f>
        <v>rs1</v>
      </c>
      <c r="I241" s="238" t="str">
        <f>VLOOKUP($A241,'V-Enc'!$A$246:$M$984,8,FALSE)</f>
        <v>vs2</v>
      </c>
      <c r="J241" s="239"/>
      <c r="K241" s="239"/>
      <c r="L241" s="238" t="str">
        <f>VLOOKUP($A241,'V-Enc'!$A$246:$M$984,2,FALSE)</f>
        <v>Vvx</v>
      </c>
      <c r="M241" s="238" t="str">
        <f>VLOOKUP($A241,'V-Enc'!$A$246:$M$984,10,FALSE)</f>
        <v>OPIVX</v>
      </c>
      <c r="O241" s="238" t="str">
        <f>_xlfn.CONCAT(VLOOKUP($A241,'V-Enc'!$A$246:$M$984,3,FALSE),"-",)</f>
        <v>000110-</v>
      </c>
      <c r="P241" s="239"/>
      <c r="Q241" s="239"/>
      <c r="U241">
        <v>1</v>
      </c>
      <c r="V241" s="58">
        <f t="shared" si="29"/>
        <v>0</v>
      </c>
      <c r="X241" s="55">
        <f t="shared" si="37"/>
        <v>0</v>
      </c>
      <c r="Y241" s="55">
        <f t="shared" si="38"/>
        <v>0</v>
      </c>
      <c r="AC241" s="58">
        <f t="shared" si="31"/>
        <v>0</v>
      </c>
      <c r="AD241" s="55">
        <f t="shared" si="39"/>
        <v>0</v>
      </c>
      <c r="AE241" s="55">
        <f t="shared" si="34"/>
        <v>0</v>
      </c>
      <c r="AG241" s="55">
        <f t="shared" si="35"/>
        <v>0</v>
      </c>
      <c r="AI241" s="55">
        <f t="shared" si="36"/>
        <v>0</v>
      </c>
      <c r="AW241" s="55">
        <v>1</v>
      </c>
      <c r="BC241" s="55">
        <v>1</v>
      </c>
      <c r="BL241" s="239" t="s">
        <v>1101</v>
      </c>
    </row>
    <row r="242" spans="1:64" s="34" customFormat="1" x14ac:dyDescent="0.2">
      <c r="A242" s="34" t="s">
        <v>1102</v>
      </c>
      <c r="B242" s="34" t="s">
        <v>844</v>
      </c>
      <c r="C242" s="186"/>
      <c r="D242" s="132"/>
      <c r="E242" s="35" t="s">
        <v>356</v>
      </c>
      <c r="F242" s="58" t="s">
        <v>704</v>
      </c>
      <c r="G242" s="34" t="s">
        <v>730</v>
      </c>
      <c r="H242" s="34" t="s">
        <v>1041</v>
      </c>
      <c r="I242" s="34" t="s">
        <v>764</v>
      </c>
      <c r="L242" s="34" t="s">
        <v>854</v>
      </c>
      <c r="M242" s="238"/>
      <c r="N242"/>
      <c r="O242" s="238"/>
      <c r="R242"/>
      <c r="S242"/>
      <c r="T242"/>
      <c r="U242">
        <v>1</v>
      </c>
      <c r="V242" s="58">
        <f t="shared" si="29"/>
        <v>0</v>
      </c>
      <c r="W242" s="55"/>
      <c r="X242" s="55">
        <f t="shared" si="37"/>
        <v>0</v>
      </c>
      <c r="Y242" s="55">
        <f t="shared" si="38"/>
        <v>0</v>
      </c>
      <c r="Z242" s="55"/>
      <c r="AA242" s="55"/>
      <c r="AB242" s="55"/>
      <c r="AC242" s="58">
        <f t="shared" si="31"/>
        <v>0</v>
      </c>
      <c r="AD242" s="55">
        <f t="shared" si="39"/>
        <v>0</v>
      </c>
      <c r="AE242" s="55">
        <f t="shared" si="34"/>
        <v>0</v>
      </c>
      <c r="AF242" s="55"/>
      <c r="AG242" s="55">
        <f t="shared" si="35"/>
        <v>0</v>
      </c>
      <c r="AH242" s="55"/>
      <c r="AI242" s="55">
        <f t="shared" si="36"/>
        <v>0</v>
      </c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34" t="s">
        <v>1103</v>
      </c>
    </row>
    <row r="243" spans="1:64" ht="17" x14ac:dyDescent="0.2">
      <c r="A243" s="199" t="s">
        <v>1104</v>
      </c>
      <c r="B243" s="238" t="str">
        <f>VLOOKUP($A243,'V-Enc'!$A$246:$M$984,13,FALSE)</f>
        <v>V_OP</v>
      </c>
      <c r="C243" s="186" t="s">
        <v>702</v>
      </c>
      <c r="D243" s="242" t="s">
        <v>862</v>
      </c>
      <c r="E243" s="239"/>
      <c r="F243" s="125" t="s">
        <v>704</v>
      </c>
      <c r="G243" s="238" t="str">
        <f>VLOOKUP($A243,'V-Enc'!$A$246:$M$984,11,FALSE)</f>
        <v>vd</v>
      </c>
      <c r="H243" s="238" t="str">
        <f>VLOOKUP($A243,'V-Enc'!$A$246:$M$984,9,FALSE)</f>
        <v>vs1</v>
      </c>
      <c r="I243" s="238" t="str">
        <f>VLOOKUP($A243,'V-Enc'!$A$246:$M$984,8,FALSE)</f>
        <v>vs2</v>
      </c>
      <c r="J243" s="239"/>
      <c r="K243" s="239"/>
      <c r="L243" s="238" t="str">
        <f>VLOOKUP($A243,'V-Enc'!$A$246:$M$984,2,FALSE)</f>
        <v>Vvv</v>
      </c>
      <c r="M243" s="238" t="str">
        <f>VLOOKUP($A243,'V-Enc'!$A$246:$M$984,10,FALSE)</f>
        <v>OPIVV</v>
      </c>
      <c r="O243" s="238" t="str">
        <f>_xlfn.CONCAT(VLOOKUP($A243,'V-Enc'!$A$246:$M$984,3,FALSE),"-",)</f>
        <v>000111-</v>
      </c>
      <c r="P243" s="239"/>
      <c r="Q243" s="239"/>
      <c r="U243">
        <v>1</v>
      </c>
      <c r="V243" s="58">
        <f t="shared" si="29"/>
        <v>0</v>
      </c>
      <c r="X243" s="55">
        <f t="shared" si="37"/>
        <v>0</v>
      </c>
      <c r="Y243" s="55">
        <f t="shared" si="38"/>
        <v>0</v>
      </c>
      <c r="AC243" s="58">
        <f t="shared" si="31"/>
        <v>0</v>
      </c>
      <c r="AD243" s="55">
        <f t="shared" si="39"/>
        <v>0</v>
      </c>
      <c r="AE243" s="55">
        <f t="shared" si="34"/>
        <v>0</v>
      </c>
      <c r="AG243" s="55">
        <f t="shared" si="35"/>
        <v>0</v>
      </c>
      <c r="AI243" s="55">
        <f t="shared" si="36"/>
        <v>0</v>
      </c>
      <c r="BC243" s="55">
        <v>1</v>
      </c>
      <c r="BL243" s="239" t="s">
        <v>1105</v>
      </c>
    </row>
    <row r="244" spans="1:64" ht="17" x14ac:dyDescent="0.2">
      <c r="A244" s="199" t="s">
        <v>1106</v>
      </c>
      <c r="B244" s="238" t="str">
        <f>VLOOKUP($A244,'V-Enc'!$A$246:$M$984,13,FALSE)</f>
        <v>V_OP</v>
      </c>
      <c r="C244" s="186" t="s">
        <v>702</v>
      </c>
      <c r="D244" s="242" t="s">
        <v>865</v>
      </c>
      <c r="E244" s="239"/>
      <c r="F244" s="125" t="s">
        <v>704</v>
      </c>
      <c r="G244" s="238" t="str">
        <f>VLOOKUP($A244,'V-Enc'!$A$246:$M$984,11,FALSE)</f>
        <v>vd</v>
      </c>
      <c r="H244" s="238" t="str">
        <f>VLOOKUP($A244,'V-Enc'!$A$246:$M$984,9,FALSE)</f>
        <v>rs1</v>
      </c>
      <c r="I244" s="238" t="str">
        <f>VLOOKUP($A244,'V-Enc'!$A$246:$M$984,8,FALSE)</f>
        <v>vs2</v>
      </c>
      <c r="J244" s="239"/>
      <c r="K244" s="239"/>
      <c r="L244" s="238" t="str">
        <f>VLOOKUP($A244,'V-Enc'!$A$246:$M$984,2,FALSE)</f>
        <v>Vvx</v>
      </c>
      <c r="M244" s="238" t="str">
        <f>VLOOKUP($A244,'V-Enc'!$A$246:$M$984,10,FALSE)</f>
        <v>OPIVX</v>
      </c>
      <c r="O244" s="238" t="str">
        <f>_xlfn.CONCAT(VLOOKUP($A244,'V-Enc'!$A$246:$M$984,3,FALSE),"-",)</f>
        <v>000111-</v>
      </c>
      <c r="P244" s="239"/>
      <c r="Q244" s="239"/>
      <c r="U244">
        <v>1</v>
      </c>
      <c r="V244" s="58">
        <f t="shared" si="29"/>
        <v>0</v>
      </c>
      <c r="X244" s="55">
        <f t="shared" si="37"/>
        <v>0</v>
      </c>
      <c r="Y244" s="55">
        <f t="shared" si="38"/>
        <v>0</v>
      </c>
      <c r="AC244" s="58">
        <f t="shared" si="31"/>
        <v>0</v>
      </c>
      <c r="AD244" s="55">
        <f t="shared" si="39"/>
        <v>0</v>
      </c>
      <c r="AE244" s="55">
        <f t="shared" si="34"/>
        <v>0</v>
      </c>
      <c r="AG244" s="55">
        <f t="shared" si="35"/>
        <v>0</v>
      </c>
      <c r="AI244" s="55">
        <f t="shared" si="36"/>
        <v>0</v>
      </c>
      <c r="AW244" s="55">
        <v>1</v>
      </c>
      <c r="BC244" s="55">
        <v>1</v>
      </c>
      <c r="BL244" s="239" t="s">
        <v>1107</v>
      </c>
    </row>
    <row r="245" spans="1:64" s="34" customFormat="1" x14ac:dyDescent="0.2">
      <c r="A245" s="34" t="s">
        <v>1108</v>
      </c>
      <c r="B245" s="34" t="s">
        <v>844</v>
      </c>
      <c r="C245" s="186"/>
      <c r="D245" s="132"/>
      <c r="E245" s="35" t="s">
        <v>356</v>
      </c>
      <c r="F245" s="58" t="s">
        <v>704</v>
      </c>
      <c r="G245" s="34" t="s">
        <v>730</v>
      </c>
      <c r="H245" s="34" t="s">
        <v>1041</v>
      </c>
      <c r="I245" s="34" t="s">
        <v>764</v>
      </c>
      <c r="L245" s="34" t="s">
        <v>854</v>
      </c>
      <c r="M245" s="238"/>
      <c r="N245"/>
      <c r="O245" s="238"/>
      <c r="R245"/>
      <c r="S245"/>
      <c r="T245"/>
      <c r="U245">
        <v>1</v>
      </c>
      <c r="V245" s="58">
        <f t="shared" si="29"/>
        <v>0</v>
      </c>
      <c r="W245" s="55"/>
      <c r="X245" s="55">
        <f t="shared" si="37"/>
        <v>0</v>
      </c>
      <c r="Y245" s="55">
        <f t="shared" si="38"/>
        <v>0</v>
      </c>
      <c r="Z245" s="55"/>
      <c r="AA245" s="55"/>
      <c r="AB245" s="55"/>
      <c r="AC245" s="58">
        <f t="shared" si="31"/>
        <v>0</v>
      </c>
      <c r="AD245" s="55">
        <f t="shared" si="39"/>
        <v>0</v>
      </c>
      <c r="AE245" s="55">
        <f t="shared" si="34"/>
        <v>0</v>
      </c>
      <c r="AF245" s="55"/>
      <c r="AG245" s="55">
        <f t="shared" si="35"/>
        <v>0</v>
      </c>
      <c r="AH245" s="55"/>
      <c r="AI245" s="55">
        <f t="shared" si="36"/>
        <v>0</v>
      </c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34" t="s">
        <v>1109</v>
      </c>
    </row>
    <row r="246" spans="1:64" x14ac:dyDescent="0.2">
      <c r="V246" s="58">
        <f t="shared" si="29"/>
        <v>0</v>
      </c>
      <c r="X246" s="55">
        <f t="shared" si="37"/>
        <v>0</v>
      </c>
      <c r="Y246" s="55">
        <f t="shared" si="38"/>
        <v>0</v>
      </c>
      <c r="AC246" s="58">
        <f t="shared" si="31"/>
        <v>0</v>
      </c>
      <c r="AD246" s="55">
        <f t="shared" si="39"/>
        <v>0</v>
      </c>
      <c r="AE246" s="55">
        <f t="shared" si="34"/>
        <v>0</v>
      </c>
      <c r="AG246" s="55">
        <f t="shared" si="35"/>
        <v>0</v>
      </c>
      <c r="AI246" s="55">
        <f t="shared" si="36"/>
        <v>0</v>
      </c>
    </row>
    <row r="247" spans="1:64" x14ac:dyDescent="0.2">
      <c r="A247" s="239" t="s">
        <v>1110</v>
      </c>
      <c r="B247" s="239"/>
      <c r="C247" s="239"/>
      <c r="D247" s="243"/>
      <c r="E247" s="239"/>
      <c r="G247" s="239"/>
      <c r="H247" s="239"/>
      <c r="I247" s="239"/>
      <c r="J247" s="239"/>
      <c r="K247" s="239"/>
      <c r="L247" s="239"/>
      <c r="M247" s="239"/>
      <c r="N247" s="239"/>
      <c r="O247" s="239"/>
      <c r="P247" s="239"/>
      <c r="Q247" s="239"/>
      <c r="V247" s="58">
        <f t="shared" si="29"/>
        <v>0</v>
      </c>
      <c r="X247" s="55">
        <f t="shared" si="37"/>
        <v>0</v>
      </c>
      <c r="Y247" s="55">
        <f t="shared" si="38"/>
        <v>0</v>
      </c>
      <c r="AC247" s="58">
        <f t="shared" si="31"/>
        <v>0</v>
      </c>
      <c r="AD247" s="55">
        <f t="shared" si="39"/>
        <v>0</v>
      </c>
      <c r="AE247" s="55">
        <f t="shared" si="34"/>
        <v>0</v>
      </c>
      <c r="AG247" s="55">
        <f t="shared" si="35"/>
        <v>0</v>
      </c>
      <c r="AI247" s="55">
        <f t="shared" si="36"/>
        <v>0</v>
      </c>
      <c r="BL247" s="239"/>
    </row>
    <row r="248" spans="1:64" x14ac:dyDescent="0.2">
      <c r="A248" s="193" t="s">
        <v>0</v>
      </c>
      <c r="B248" s="193" t="s">
        <v>724</v>
      </c>
      <c r="C248" s="193"/>
      <c r="D248" s="194"/>
      <c r="E248" s="1" t="s">
        <v>2</v>
      </c>
      <c r="F248" s="126" t="s">
        <v>3</v>
      </c>
      <c r="G248" s="193" t="s">
        <v>361</v>
      </c>
      <c r="H248" s="193" t="s">
        <v>362</v>
      </c>
      <c r="I248" s="193" t="s">
        <v>363</v>
      </c>
      <c r="J248" s="193" t="s">
        <v>364</v>
      </c>
      <c r="K248" s="193" t="s">
        <v>320</v>
      </c>
      <c r="L248" s="193" t="s">
        <v>725</v>
      </c>
      <c r="M248" s="193" t="s">
        <v>10</v>
      </c>
      <c r="N248" s="193" t="s">
        <v>653</v>
      </c>
      <c r="O248" s="193" t="s">
        <v>11</v>
      </c>
      <c r="P248" s="193" t="s">
        <v>16</v>
      </c>
      <c r="Q248" s="193"/>
      <c r="V248" s="58">
        <f t="shared" si="29"/>
        <v>0</v>
      </c>
      <c r="X248" s="55">
        <f t="shared" si="37"/>
        <v>0</v>
      </c>
      <c r="Y248" s="55">
        <f t="shared" si="38"/>
        <v>0</v>
      </c>
      <c r="AC248" s="58">
        <f t="shared" si="31"/>
        <v>0</v>
      </c>
      <c r="AD248" s="55">
        <f t="shared" si="39"/>
        <v>0</v>
      </c>
      <c r="AE248" s="55">
        <f t="shared" si="34"/>
        <v>0</v>
      </c>
      <c r="AG248" s="55">
        <f t="shared" si="35"/>
        <v>0</v>
      </c>
      <c r="AI248" s="55">
        <f t="shared" si="36"/>
        <v>0</v>
      </c>
      <c r="BL248" s="193" t="s">
        <v>12</v>
      </c>
    </row>
    <row r="249" spans="1:64" s="29" customFormat="1" x14ac:dyDescent="0.2">
      <c r="A249" s="240" t="s">
        <v>1111</v>
      </c>
      <c r="B249" s="240" t="s">
        <v>844</v>
      </c>
      <c r="C249" s="240"/>
      <c r="D249" s="244"/>
      <c r="E249" s="35" t="s">
        <v>356</v>
      </c>
      <c r="F249" s="58" t="s">
        <v>704</v>
      </c>
      <c r="G249" s="240" t="s">
        <v>730</v>
      </c>
      <c r="H249" s="240" t="s">
        <v>846</v>
      </c>
      <c r="I249" s="240" t="s">
        <v>764</v>
      </c>
      <c r="J249" s="240"/>
      <c r="K249" s="240"/>
      <c r="L249" s="240" t="s">
        <v>847</v>
      </c>
      <c r="M249" s="240"/>
      <c r="N249" s="240"/>
      <c r="O249" s="240"/>
      <c r="P249" s="240"/>
      <c r="Q249" s="240"/>
      <c r="R249"/>
      <c r="S249"/>
      <c r="T249"/>
      <c r="U249"/>
      <c r="V249" s="58">
        <f t="shared" si="29"/>
        <v>0</v>
      </c>
      <c r="W249" s="55"/>
      <c r="X249" s="55">
        <f t="shared" si="37"/>
        <v>0</v>
      </c>
      <c r="Y249" s="55">
        <f t="shared" si="38"/>
        <v>0</v>
      </c>
      <c r="Z249" s="55"/>
      <c r="AA249" s="55"/>
      <c r="AB249" s="55"/>
      <c r="AC249" s="58">
        <f t="shared" si="31"/>
        <v>0</v>
      </c>
      <c r="AD249" s="55">
        <f t="shared" si="39"/>
        <v>0</v>
      </c>
      <c r="AE249" s="55">
        <f t="shared" si="34"/>
        <v>0</v>
      </c>
      <c r="AF249" s="55"/>
      <c r="AG249" s="55">
        <f t="shared" si="35"/>
        <v>0</v>
      </c>
      <c r="AH249" s="55"/>
      <c r="AI249" s="55">
        <f t="shared" si="36"/>
        <v>0</v>
      </c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240" t="s">
        <v>1112</v>
      </c>
    </row>
    <row r="250" spans="1:64" s="29" customFormat="1" x14ac:dyDescent="0.2">
      <c r="A250" s="240" t="s">
        <v>1113</v>
      </c>
      <c r="B250" s="240" t="s">
        <v>844</v>
      </c>
      <c r="C250" s="240"/>
      <c r="D250" s="244"/>
      <c r="E250" s="35" t="s">
        <v>356</v>
      </c>
      <c r="F250" s="58" t="s">
        <v>704</v>
      </c>
      <c r="G250" s="240" t="s">
        <v>730</v>
      </c>
      <c r="H250" s="240" t="s">
        <v>22</v>
      </c>
      <c r="I250" s="240" t="s">
        <v>764</v>
      </c>
      <c r="J250" s="240"/>
      <c r="K250" s="240"/>
      <c r="L250" s="240" t="s">
        <v>850</v>
      </c>
      <c r="M250" s="240"/>
      <c r="N250" s="240"/>
      <c r="O250" s="240"/>
      <c r="P250" s="240"/>
      <c r="Q250" s="240"/>
      <c r="R250"/>
      <c r="S250"/>
      <c r="T250"/>
      <c r="U250"/>
      <c r="V250" s="58">
        <f t="shared" si="29"/>
        <v>0</v>
      </c>
      <c r="W250" s="55"/>
      <c r="X250" s="55">
        <f t="shared" si="37"/>
        <v>0</v>
      </c>
      <c r="Y250" s="55">
        <f t="shared" si="38"/>
        <v>0</v>
      </c>
      <c r="Z250" s="55"/>
      <c r="AA250" s="55"/>
      <c r="AB250" s="55"/>
      <c r="AC250" s="58">
        <f t="shared" si="31"/>
        <v>0</v>
      </c>
      <c r="AD250" s="55">
        <f t="shared" si="39"/>
        <v>0</v>
      </c>
      <c r="AE250" s="55">
        <f t="shared" si="34"/>
        <v>0</v>
      </c>
      <c r="AF250" s="55"/>
      <c r="AG250" s="55">
        <f t="shared" si="35"/>
        <v>0</v>
      </c>
      <c r="AH250" s="55"/>
      <c r="AI250" s="55">
        <f t="shared" si="36"/>
        <v>0</v>
      </c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240" t="s">
        <v>1114</v>
      </c>
    </row>
    <row r="251" spans="1:64" s="34" customFormat="1" x14ac:dyDescent="0.2">
      <c r="A251" s="34" t="s">
        <v>1115</v>
      </c>
      <c r="B251" s="34" t="s">
        <v>844</v>
      </c>
      <c r="D251" s="132"/>
      <c r="E251" s="35" t="s">
        <v>356</v>
      </c>
      <c r="F251" s="58" t="s">
        <v>704</v>
      </c>
      <c r="G251" s="34" t="s">
        <v>730</v>
      </c>
      <c r="H251" s="34" t="s">
        <v>1041</v>
      </c>
      <c r="I251" s="34" t="s">
        <v>764</v>
      </c>
      <c r="L251" s="34" t="s">
        <v>854</v>
      </c>
      <c r="R251"/>
      <c r="S251"/>
      <c r="T251"/>
      <c r="U251"/>
      <c r="V251" s="58">
        <f t="shared" si="29"/>
        <v>0</v>
      </c>
      <c r="W251" s="55"/>
      <c r="X251" s="55">
        <f t="shared" si="37"/>
        <v>0</v>
      </c>
      <c r="Y251" s="55">
        <f t="shared" si="38"/>
        <v>0</v>
      </c>
      <c r="Z251" s="55"/>
      <c r="AA251" s="55"/>
      <c r="AB251" s="55"/>
      <c r="AC251" s="58">
        <f t="shared" si="31"/>
        <v>0</v>
      </c>
      <c r="AD251" s="55">
        <f t="shared" si="39"/>
        <v>0</v>
      </c>
      <c r="AE251" s="55">
        <f t="shared" si="34"/>
        <v>0</v>
      </c>
      <c r="AF251" s="55"/>
      <c r="AG251" s="55">
        <f t="shared" si="35"/>
        <v>0</v>
      </c>
      <c r="AH251" s="55"/>
      <c r="AI251" s="55">
        <f t="shared" si="36"/>
        <v>0</v>
      </c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34" t="s">
        <v>1116</v>
      </c>
    </row>
    <row r="252" spans="1:64" ht="17" x14ac:dyDescent="0.2">
      <c r="A252" s="195" t="s">
        <v>1117</v>
      </c>
      <c r="B252" s="238" t="str">
        <f>VLOOKUP($A252,'V-Enc'!$A$246:$M$984,13,FALSE)</f>
        <v>V_OP</v>
      </c>
      <c r="C252" s="238" t="s">
        <v>702</v>
      </c>
      <c r="D252" s="191" t="s">
        <v>862</v>
      </c>
      <c r="E252" s="239"/>
      <c r="F252" s="125" t="s">
        <v>704</v>
      </c>
      <c r="G252" s="238" t="str">
        <f>VLOOKUP($A252,'V-Enc'!$A$246:$M$984,11,FALSE)</f>
        <v>vd</v>
      </c>
      <c r="H252" s="238" t="str">
        <f>VLOOKUP($A252,'V-Enc'!$A$246:$M$984,9,FALSE)</f>
        <v>vs1</v>
      </c>
      <c r="I252" s="238" t="str">
        <f>VLOOKUP($A252,'V-Enc'!$A$246:$M$984,8,FALSE)</f>
        <v>vs2</v>
      </c>
      <c r="J252" s="239"/>
      <c r="K252" s="239"/>
      <c r="L252" s="238" t="str">
        <f>VLOOKUP($A252,'V-Enc'!$A$246:$M$984,2,FALSE)</f>
        <v>Vvv</v>
      </c>
      <c r="M252" s="238" t="str">
        <f>VLOOKUP($A252,'V-Enc'!$A$246:$M$984,10,FALSE)</f>
        <v>OPMVV</v>
      </c>
      <c r="O252" s="238" t="str">
        <f>_xlfn.CONCAT(VLOOKUP($A252,'V-Enc'!$A$246:$M$984,3,FALSE),"-",)</f>
        <v>100101-</v>
      </c>
      <c r="P252" s="239"/>
      <c r="Q252" s="239"/>
      <c r="U252">
        <v>1</v>
      </c>
      <c r="V252" s="58">
        <f t="shared" si="29"/>
        <v>0</v>
      </c>
      <c r="X252" s="55">
        <f t="shared" si="37"/>
        <v>0</v>
      </c>
      <c r="Y252" s="55">
        <f t="shared" si="38"/>
        <v>0</v>
      </c>
      <c r="AC252" s="58">
        <f t="shared" si="31"/>
        <v>0</v>
      </c>
      <c r="AD252" s="55">
        <f t="shared" si="39"/>
        <v>0</v>
      </c>
      <c r="AE252" s="55">
        <f t="shared" si="34"/>
        <v>0</v>
      </c>
      <c r="AG252" s="55">
        <f t="shared" si="35"/>
        <v>0</v>
      </c>
      <c r="AI252" s="55">
        <f t="shared" si="36"/>
        <v>0</v>
      </c>
      <c r="AM252" s="55">
        <v>0</v>
      </c>
      <c r="AQ252" s="55">
        <v>1</v>
      </c>
      <c r="AR252" s="55">
        <v>1</v>
      </c>
      <c r="AU252" s="55">
        <v>1</v>
      </c>
      <c r="BL252" s="239" t="s">
        <v>1118</v>
      </c>
    </row>
    <row r="253" spans="1:64" ht="17" x14ac:dyDescent="0.2">
      <c r="A253" s="195" t="s">
        <v>1119</v>
      </c>
      <c r="B253" s="238" t="str">
        <f>VLOOKUP($A253,'V-Enc'!$A$246:$M$984,13,FALSE)</f>
        <v>V_OP</v>
      </c>
      <c r="C253" s="238" t="s">
        <v>702</v>
      </c>
      <c r="D253" s="191" t="s">
        <v>865</v>
      </c>
      <c r="E253" s="239"/>
      <c r="F253" s="125" t="s">
        <v>704</v>
      </c>
      <c r="G253" s="238" t="str">
        <f>VLOOKUP($A253,'V-Enc'!$A$246:$M$984,11,FALSE)</f>
        <v>vd</v>
      </c>
      <c r="H253" s="238" t="str">
        <f>VLOOKUP($A253,'V-Enc'!$A$246:$M$984,9,FALSE)</f>
        <v>rs1</v>
      </c>
      <c r="I253" s="238" t="str">
        <f>VLOOKUP($A253,'V-Enc'!$A$246:$M$984,8,FALSE)</f>
        <v>vs2</v>
      </c>
      <c r="J253" s="239"/>
      <c r="K253" s="239"/>
      <c r="L253" s="238" t="str">
        <f>VLOOKUP($A253,'V-Enc'!$A$246:$M$984,2,FALSE)</f>
        <v>Vvx</v>
      </c>
      <c r="M253" s="238" t="str">
        <f>VLOOKUP($A253,'V-Enc'!$A$246:$M$984,10,FALSE)</f>
        <v>OPMVX</v>
      </c>
      <c r="O253" s="238" t="str">
        <f>_xlfn.CONCAT(VLOOKUP($A253,'V-Enc'!$A$246:$M$984,3,FALSE),"-",)</f>
        <v>100101-</v>
      </c>
      <c r="P253" s="239"/>
      <c r="Q253" s="239"/>
      <c r="U253">
        <v>1</v>
      </c>
      <c r="V253" s="58">
        <f t="shared" si="29"/>
        <v>0</v>
      </c>
      <c r="X253" s="55">
        <f t="shared" si="37"/>
        <v>0</v>
      </c>
      <c r="Y253" s="55">
        <f t="shared" si="38"/>
        <v>0</v>
      </c>
      <c r="AC253" s="58">
        <f t="shared" si="31"/>
        <v>0</v>
      </c>
      <c r="AD253" s="55">
        <f t="shared" si="39"/>
        <v>0</v>
      </c>
      <c r="AE253" s="55">
        <f t="shared" si="34"/>
        <v>0</v>
      </c>
      <c r="AG253" s="55">
        <f t="shared" si="35"/>
        <v>0</v>
      </c>
      <c r="AI253" s="55">
        <f t="shared" si="36"/>
        <v>0</v>
      </c>
      <c r="AM253" s="55">
        <v>0</v>
      </c>
      <c r="AQ253" s="55">
        <v>1</v>
      </c>
      <c r="AR253" s="55">
        <v>1</v>
      </c>
      <c r="AU253" s="55">
        <v>1</v>
      </c>
      <c r="AW253" s="55">
        <v>1</v>
      </c>
      <c r="BL253" s="239" t="s">
        <v>1120</v>
      </c>
    </row>
    <row r="254" spans="1:64" s="34" customFormat="1" x14ac:dyDescent="0.2">
      <c r="A254" s="34" t="s">
        <v>1121</v>
      </c>
      <c r="B254" s="34" t="s">
        <v>844</v>
      </c>
      <c r="D254" s="149"/>
      <c r="E254" s="35" t="s">
        <v>356</v>
      </c>
      <c r="F254" s="58" t="s">
        <v>704</v>
      </c>
      <c r="G254" s="34" t="s">
        <v>730</v>
      </c>
      <c r="H254" s="34" t="s">
        <v>1041</v>
      </c>
      <c r="I254" s="34" t="s">
        <v>764</v>
      </c>
      <c r="L254" s="34" t="s">
        <v>854</v>
      </c>
      <c r="O254" s="238"/>
      <c r="R254"/>
      <c r="S254"/>
      <c r="T254"/>
      <c r="U254">
        <v>1</v>
      </c>
      <c r="V254" s="58">
        <f t="shared" si="29"/>
        <v>0</v>
      </c>
      <c r="W254" s="55"/>
      <c r="X254" s="55">
        <f t="shared" si="37"/>
        <v>0</v>
      </c>
      <c r="Y254" s="55">
        <f t="shared" si="38"/>
        <v>0</v>
      </c>
      <c r="Z254" s="55"/>
      <c r="AA254" s="55"/>
      <c r="AB254" s="55"/>
      <c r="AC254" s="58">
        <f t="shared" si="31"/>
        <v>0</v>
      </c>
      <c r="AD254" s="55">
        <f t="shared" si="39"/>
        <v>0</v>
      </c>
      <c r="AE254" s="55">
        <f t="shared" si="34"/>
        <v>0</v>
      </c>
      <c r="AF254" s="55"/>
      <c r="AG254" s="55">
        <f t="shared" si="35"/>
        <v>0</v>
      </c>
      <c r="AH254" s="55"/>
      <c r="AI254" s="55">
        <f t="shared" si="36"/>
        <v>0</v>
      </c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34" t="s">
        <v>1122</v>
      </c>
    </row>
    <row r="255" spans="1:64" ht="17" x14ac:dyDescent="0.2">
      <c r="A255" s="195" t="s">
        <v>1123</v>
      </c>
      <c r="B255" s="238" t="str">
        <f>VLOOKUP($A255,'V-Enc'!$A$246:$M$984,13,FALSE)</f>
        <v>V_OP</v>
      </c>
      <c r="C255" s="238" t="s">
        <v>702</v>
      </c>
      <c r="D255" s="191" t="s">
        <v>862</v>
      </c>
      <c r="E255" s="239"/>
      <c r="F255" s="125" t="s">
        <v>704</v>
      </c>
      <c r="G255" s="238" t="str">
        <f>VLOOKUP($A255,'V-Enc'!$A$246:$M$984,11,FALSE)</f>
        <v>vd</v>
      </c>
      <c r="H255" s="238" t="str">
        <f>VLOOKUP($A255,'V-Enc'!$A$246:$M$984,9,FALSE)</f>
        <v>vs1</v>
      </c>
      <c r="I255" s="238" t="str">
        <f>VLOOKUP($A255,'V-Enc'!$A$246:$M$984,8,FALSE)</f>
        <v>vs2</v>
      </c>
      <c r="J255" s="239"/>
      <c r="K255" s="239"/>
      <c r="L255" s="238" t="str">
        <f>VLOOKUP($A255,'V-Enc'!$A$246:$M$984,2,FALSE)</f>
        <v>Vvv</v>
      </c>
      <c r="M255" s="238" t="str">
        <f>VLOOKUP($A255,'V-Enc'!$A$246:$M$984,10,FALSE)</f>
        <v>OPMVV</v>
      </c>
      <c r="O255" s="238" t="str">
        <f>_xlfn.CONCAT(VLOOKUP($A255,'V-Enc'!$A$246:$M$984,3,FALSE),"-",)</f>
        <v>100111-</v>
      </c>
      <c r="P255" s="239"/>
      <c r="Q255" s="239"/>
      <c r="U255">
        <v>1</v>
      </c>
      <c r="V255" s="58">
        <f t="shared" si="29"/>
        <v>0</v>
      </c>
      <c r="X255" s="55">
        <f t="shared" si="37"/>
        <v>0</v>
      </c>
      <c r="Y255" s="55">
        <f t="shared" si="38"/>
        <v>0</v>
      </c>
      <c r="AC255" s="58">
        <f t="shared" si="31"/>
        <v>0</v>
      </c>
      <c r="AD255" s="55">
        <f t="shared" si="39"/>
        <v>0</v>
      </c>
      <c r="AE255" s="55">
        <f t="shared" si="34"/>
        <v>0</v>
      </c>
      <c r="AG255" s="55">
        <f t="shared" si="35"/>
        <v>0</v>
      </c>
      <c r="AI255" s="55">
        <f t="shared" si="36"/>
        <v>0</v>
      </c>
      <c r="AM255" s="55">
        <v>1</v>
      </c>
      <c r="AQ255" s="55">
        <v>1</v>
      </c>
      <c r="AR255" s="55">
        <v>1</v>
      </c>
      <c r="AU255" s="55">
        <v>1</v>
      </c>
      <c r="BL255" s="239" t="s">
        <v>1124</v>
      </c>
    </row>
    <row r="256" spans="1:64" ht="17" x14ac:dyDescent="0.2">
      <c r="A256" s="195" t="s">
        <v>1125</v>
      </c>
      <c r="B256" s="238" t="str">
        <f>VLOOKUP($A256,'V-Enc'!$A$246:$M$984,13,FALSE)</f>
        <v>V_OP</v>
      </c>
      <c r="C256" s="238" t="s">
        <v>702</v>
      </c>
      <c r="D256" s="191" t="s">
        <v>865</v>
      </c>
      <c r="E256" s="239"/>
      <c r="F256" s="125" t="s">
        <v>704</v>
      </c>
      <c r="G256" s="238" t="str">
        <f>VLOOKUP($A256,'V-Enc'!$A$246:$M$984,11,FALSE)</f>
        <v>vd</v>
      </c>
      <c r="H256" s="238" t="str">
        <f>VLOOKUP($A256,'V-Enc'!$A$246:$M$984,9,FALSE)</f>
        <v>rs1</v>
      </c>
      <c r="I256" s="238" t="str">
        <f>VLOOKUP($A256,'V-Enc'!$A$246:$M$984,8,FALSE)</f>
        <v>vs2</v>
      </c>
      <c r="J256" s="239"/>
      <c r="K256" s="239"/>
      <c r="L256" s="238" t="str">
        <f>VLOOKUP($A256,'V-Enc'!$A$246:$M$984,2,FALSE)</f>
        <v>Vvx</v>
      </c>
      <c r="M256" s="238" t="str">
        <f>VLOOKUP($A256,'V-Enc'!$A$246:$M$984,10,FALSE)</f>
        <v>OPMVX</v>
      </c>
      <c r="O256" s="238" t="str">
        <f>_xlfn.CONCAT(VLOOKUP($A256,'V-Enc'!$A$246:$M$984,3,FALSE),"-",)</f>
        <v>100111-</v>
      </c>
      <c r="P256" s="239"/>
      <c r="Q256" s="239"/>
      <c r="U256">
        <v>1</v>
      </c>
      <c r="V256" s="58">
        <f t="shared" si="29"/>
        <v>0</v>
      </c>
      <c r="X256" s="55">
        <f t="shared" si="37"/>
        <v>0</v>
      </c>
      <c r="Y256" s="55">
        <f t="shared" si="38"/>
        <v>0</v>
      </c>
      <c r="AC256" s="58">
        <f t="shared" si="31"/>
        <v>0</v>
      </c>
      <c r="AD256" s="55">
        <f t="shared" si="39"/>
        <v>0</v>
      </c>
      <c r="AE256" s="55">
        <f t="shared" si="34"/>
        <v>0</v>
      </c>
      <c r="AG256" s="55">
        <f t="shared" si="35"/>
        <v>0</v>
      </c>
      <c r="AI256" s="55">
        <f t="shared" si="36"/>
        <v>0</v>
      </c>
      <c r="AM256" s="55">
        <v>1</v>
      </c>
      <c r="AQ256" s="55">
        <v>1</v>
      </c>
      <c r="AR256" s="55">
        <v>1</v>
      </c>
      <c r="AU256" s="55">
        <v>1</v>
      </c>
      <c r="AW256" s="55">
        <v>1</v>
      </c>
      <c r="BL256" s="239" t="s">
        <v>1126</v>
      </c>
    </row>
    <row r="257" spans="1:64" s="34" customFormat="1" x14ac:dyDescent="0.2">
      <c r="A257" s="34" t="s">
        <v>1127</v>
      </c>
      <c r="B257" s="34" t="s">
        <v>844</v>
      </c>
      <c r="D257" s="149"/>
      <c r="E257" s="35" t="s">
        <v>356</v>
      </c>
      <c r="F257" s="58" t="s">
        <v>704</v>
      </c>
      <c r="G257" s="34" t="s">
        <v>730</v>
      </c>
      <c r="H257" s="34" t="s">
        <v>1041</v>
      </c>
      <c r="I257" s="34" t="s">
        <v>764</v>
      </c>
      <c r="L257" s="34" t="s">
        <v>854</v>
      </c>
      <c r="O257" s="238"/>
      <c r="R257"/>
      <c r="S257"/>
      <c r="T257"/>
      <c r="U257">
        <v>1</v>
      </c>
      <c r="V257" s="58">
        <f t="shared" si="29"/>
        <v>0</v>
      </c>
      <c r="W257" s="55"/>
      <c r="X257" s="55">
        <f t="shared" si="37"/>
        <v>0</v>
      </c>
      <c r="Y257" s="55">
        <f t="shared" si="38"/>
        <v>0</v>
      </c>
      <c r="Z257" s="55"/>
      <c r="AA257" s="55"/>
      <c r="AB257" s="55"/>
      <c r="AC257" s="58">
        <f t="shared" si="31"/>
        <v>0</v>
      </c>
      <c r="AD257" s="55">
        <f t="shared" si="39"/>
        <v>0</v>
      </c>
      <c r="AE257" s="55">
        <f t="shared" si="34"/>
        <v>0</v>
      </c>
      <c r="AF257" s="55"/>
      <c r="AG257" s="55">
        <f t="shared" si="35"/>
        <v>0</v>
      </c>
      <c r="AH257" s="55"/>
      <c r="AI257" s="55">
        <f t="shared" si="36"/>
        <v>0</v>
      </c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34" t="s">
        <v>1128</v>
      </c>
    </row>
    <row r="258" spans="1:64" ht="17" x14ac:dyDescent="0.2">
      <c r="A258" s="195" t="s">
        <v>1129</v>
      </c>
      <c r="B258" s="238" t="str">
        <f>VLOOKUP($A258,'V-Enc'!$A$246:$M$984,13,FALSE)</f>
        <v>V_OP</v>
      </c>
      <c r="C258" s="238" t="s">
        <v>702</v>
      </c>
      <c r="D258" s="191" t="s">
        <v>862</v>
      </c>
      <c r="E258" s="239"/>
      <c r="F258" s="125" t="s">
        <v>704</v>
      </c>
      <c r="G258" s="238" t="str">
        <f>VLOOKUP($A258,'V-Enc'!$A$246:$M$984,11,FALSE)</f>
        <v>vd</v>
      </c>
      <c r="H258" s="238" t="str">
        <f>VLOOKUP($A258,'V-Enc'!$A$246:$M$984,9,FALSE)</f>
        <v>vs1</v>
      </c>
      <c r="I258" s="238" t="str">
        <f>VLOOKUP($A258,'V-Enc'!$A$246:$M$984,8,FALSE)</f>
        <v>vs2</v>
      </c>
      <c r="J258" s="239"/>
      <c r="K258" s="239"/>
      <c r="L258" s="238" t="str">
        <f>VLOOKUP($A258,'V-Enc'!$A$246:$M$984,2,FALSE)</f>
        <v>Vvv</v>
      </c>
      <c r="M258" s="238" t="str">
        <f>VLOOKUP($A258,'V-Enc'!$A$246:$M$984,10,FALSE)</f>
        <v>OPMVV</v>
      </c>
      <c r="O258" s="238" t="str">
        <f>_xlfn.CONCAT(VLOOKUP($A258,'V-Enc'!$A$246:$M$984,3,FALSE),"-",)</f>
        <v>100100-</v>
      </c>
      <c r="P258" s="239"/>
      <c r="Q258" s="239"/>
      <c r="U258">
        <v>1</v>
      </c>
      <c r="V258" s="58">
        <f t="shared" si="29"/>
        <v>0</v>
      </c>
      <c r="X258" s="55">
        <f t="shared" si="37"/>
        <v>0</v>
      </c>
      <c r="Y258" s="55">
        <f t="shared" si="38"/>
        <v>0</v>
      </c>
      <c r="AC258" s="58">
        <f t="shared" si="31"/>
        <v>0</v>
      </c>
      <c r="AD258" s="55">
        <f t="shared" si="39"/>
        <v>0</v>
      </c>
      <c r="AE258" s="55">
        <f t="shared" si="34"/>
        <v>0</v>
      </c>
      <c r="AG258" s="55">
        <f t="shared" si="35"/>
        <v>0</v>
      </c>
      <c r="AI258" s="55">
        <f t="shared" si="36"/>
        <v>0</v>
      </c>
      <c r="AM258" s="55">
        <v>1</v>
      </c>
      <c r="AQ258" s="55">
        <v>0</v>
      </c>
      <c r="AR258" s="55">
        <v>0</v>
      </c>
      <c r="AU258" s="55">
        <v>1</v>
      </c>
      <c r="BL258" s="239" t="s">
        <v>1130</v>
      </c>
    </row>
    <row r="259" spans="1:64" ht="17" x14ac:dyDescent="0.2">
      <c r="A259" s="195" t="s">
        <v>1131</v>
      </c>
      <c r="B259" s="238" t="str">
        <f>VLOOKUP($A259,'V-Enc'!$A$246:$M$984,13,FALSE)</f>
        <v>V_OP</v>
      </c>
      <c r="C259" s="238" t="s">
        <v>702</v>
      </c>
      <c r="D259" s="191" t="s">
        <v>865</v>
      </c>
      <c r="E259" s="239"/>
      <c r="F259" s="125" t="s">
        <v>704</v>
      </c>
      <c r="G259" s="238" t="str">
        <f>VLOOKUP($A259,'V-Enc'!$A$246:$M$984,11,FALSE)</f>
        <v>vd</v>
      </c>
      <c r="H259" s="238" t="str">
        <f>VLOOKUP($A259,'V-Enc'!$A$246:$M$984,9,FALSE)</f>
        <v>rs1</v>
      </c>
      <c r="I259" s="238" t="str">
        <f>VLOOKUP($A259,'V-Enc'!$A$246:$M$984,8,FALSE)</f>
        <v>vs2</v>
      </c>
      <c r="J259" s="239"/>
      <c r="K259" s="239"/>
      <c r="L259" s="238" t="str">
        <f>VLOOKUP($A259,'V-Enc'!$A$246:$M$984,2,FALSE)</f>
        <v>Vvx</v>
      </c>
      <c r="M259" s="238" t="str">
        <f>VLOOKUP($A259,'V-Enc'!$A$246:$M$984,10,FALSE)</f>
        <v>OPMVX</v>
      </c>
      <c r="O259" s="238" t="str">
        <f>_xlfn.CONCAT(VLOOKUP($A259,'V-Enc'!$A$246:$M$984,3,FALSE),"-",)</f>
        <v>100100-</v>
      </c>
      <c r="P259" s="239"/>
      <c r="Q259" s="239"/>
      <c r="U259">
        <v>1</v>
      </c>
      <c r="V259" s="58">
        <f t="shared" ref="V259:V322" si="40">IF(ISNUMBER(FIND("VF",A259)),1,0)</f>
        <v>0</v>
      </c>
      <c r="X259" s="55">
        <f t="shared" ref="X259:X264" si="41">IF(ISNUMBER(FIND("VFW",A259)),1,0)</f>
        <v>0</v>
      </c>
      <c r="Y259" s="55">
        <f t="shared" si="38"/>
        <v>0</v>
      </c>
      <c r="AC259" s="58">
        <f t="shared" ref="AC259:AC297" si="42">IF(OR(ISNUMBER(FIND("FADD",A259)),ISNUMBER(FIND("FSUB",A259))),1,0)</f>
        <v>0</v>
      </c>
      <c r="AD259" s="55">
        <f t="shared" si="39"/>
        <v>0</v>
      </c>
      <c r="AE259" s="55">
        <f t="shared" si="34"/>
        <v>0</v>
      </c>
      <c r="AG259" s="55">
        <f t="shared" si="35"/>
        <v>0</v>
      </c>
      <c r="AI259" s="55">
        <f t="shared" si="36"/>
        <v>0</v>
      </c>
      <c r="AM259" s="55">
        <v>1</v>
      </c>
      <c r="AQ259" s="55">
        <v>0</v>
      </c>
      <c r="AR259" s="55">
        <v>0</v>
      </c>
      <c r="AU259" s="55">
        <v>1</v>
      </c>
      <c r="AW259" s="55">
        <v>1</v>
      </c>
      <c r="BL259" s="239" t="s">
        <v>1132</v>
      </c>
    </row>
    <row r="260" spans="1:64" s="34" customFormat="1" x14ac:dyDescent="0.2">
      <c r="A260" s="34" t="s">
        <v>1133</v>
      </c>
      <c r="B260" s="34" t="s">
        <v>844</v>
      </c>
      <c r="D260" s="149"/>
      <c r="E260" s="35" t="s">
        <v>356</v>
      </c>
      <c r="F260" s="58" t="s">
        <v>704</v>
      </c>
      <c r="G260" s="34" t="s">
        <v>730</v>
      </c>
      <c r="H260" s="34" t="s">
        <v>1041</v>
      </c>
      <c r="I260" s="34" t="s">
        <v>764</v>
      </c>
      <c r="L260" s="34" t="s">
        <v>854</v>
      </c>
      <c r="O260" s="238"/>
      <c r="R260"/>
      <c r="S260"/>
      <c r="T260"/>
      <c r="U260">
        <v>1</v>
      </c>
      <c r="V260" s="58">
        <f t="shared" si="40"/>
        <v>0</v>
      </c>
      <c r="W260" s="55"/>
      <c r="X260" s="55">
        <f t="shared" si="41"/>
        <v>0</v>
      </c>
      <c r="Y260" s="55">
        <f t="shared" si="38"/>
        <v>0</v>
      </c>
      <c r="Z260" s="55"/>
      <c r="AA260" s="55"/>
      <c r="AB260" s="55"/>
      <c r="AC260" s="58">
        <f t="shared" si="42"/>
        <v>0</v>
      </c>
      <c r="AD260" s="55">
        <f t="shared" si="39"/>
        <v>0</v>
      </c>
      <c r="AE260" s="55">
        <f t="shared" si="34"/>
        <v>0</v>
      </c>
      <c r="AF260" s="55"/>
      <c r="AG260" s="55">
        <f t="shared" si="35"/>
        <v>0</v>
      </c>
      <c r="AH260" s="55"/>
      <c r="AI260" s="55">
        <f t="shared" si="36"/>
        <v>0</v>
      </c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34" t="s">
        <v>1134</v>
      </c>
    </row>
    <row r="261" spans="1:64" ht="17" x14ac:dyDescent="0.2">
      <c r="A261" s="195" t="s">
        <v>1135</v>
      </c>
      <c r="B261" s="238" t="str">
        <f>VLOOKUP($A261,'V-Enc'!$A$246:$M$984,13,FALSE)</f>
        <v>V_OP</v>
      </c>
      <c r="C261" s="238" t="s">
        <v>702</v>
      </c>
      <c r="D261" s="191" t="s">
        <v>862</v>
      </c>
      <c r="E261" s="239"/>
      <c r="F261" s="125" t="s">
        <v>704</v>
      </c>
      <c r="G261" s="238" t="str">
        <f>VLOOKUP($A261,'V-Enc'!$A$246:$M$984,11,FALSE)</f>
        <v>vd</v>
      </c>
      <c r="H261" s="238" t="str">
        <f>VLOOKUP($A261,'V-Enc'!$A$246:$M$984,9,FALSE)</f>
        <v>vs1</v>
      </c>
      <c r="I261" s="238" t="str">
        <f>VLOOKUP($A261,'V-Enc'!$A$246:$M$984,8,FALSE)</f>
        <v>vs2</v>
      </c>
      <c r="J261" s="239"/>
      <c r="K261" s="239"/>
      <c r="L261" s="238" t="str">
        <f>VLOOKUP($A261,'V-Enc'!$A$246:$M$984,2,FALSE)</f>
        <v>Vvv</v>
      </c>
      <c r="M261" s="238" t="str">
        <f>VLOOKUP($A261,'V-Enc'!$A$246:$M$984,10,FALSE)</f>
        <v>OPMVV</v>
      </c>
      <c r="O261" s="238" t="str">
        <f>_xlfn.CONCAT(VLOOKUP($A261,'V-Enc'!$A$246:$M$984,3,FALSE),"-",)</f>
        <v>100110-</v>
      </c>
      <c r="P261" s="239"/>
      <c r="Q261" s="239"/>
      <c r="U261">
        <v>1</v>
      </c>
      <c r="V261" s="58">
        <f t="shared" si="40"/>
        <v>0</v>
      </c>
      <c r="X261" s="55">
        <f t="shared" si="41"/>
        <v>0</v>
      </c>
      <c r="Y261" s="55">
        <f t="shared" ref="Y261:Y292" si="43">IF(ISNUMBER(FIND("VFN",A261)),1,0)</f>
        <v>0</v>
      </c>
      <c r="AC261" s="58">
        <f t="shared" si="42"/>
        <v>0</v>
      </c>
      <c r="AD261" s="55">
        <f t="shared" si="39"/>
        <v>0</v>
      </c>
      <c r="AE261" s="55">
        <f t="shared" si="34"/>
        <v>0</v>
      </c>
      <c r="AG261" s="55">
        <f t="shared" si="35"/>
        <v>0</v>
      </c>
      <c r="AI261" s="55">
        <f t="shared" si="36"/>
        <v>0</v>
      </c>
      <c r="AM261" s="55">
        <v>1</v>
      </c>
      <c r="AQ261" s="55">
        <v>1</v>
      </c>
      <c r="AR261" s="55">
        <v>0</v>
      </c>
      <c r="AU261" s="55">
        <v>1</v>
      </c>
      <c r="BL261" s="239" t="s">
        <v>1136</v>
      </c>
    </row>
    <row r="262" spans="1:64" ht="17" x14ac:dyDescent="0.2">
      <c r="A262" s="195" t="s">
        <v>1137</v>
      </c>
      <c r="B262" s="238" t="str">
        <f>VLOOKUP($A262,'V-Enc'!$A$246:$M$984,13,FALSE)</f>
        <v>V_OP</v>
      </c>
      <c r="C262" s="238" t="s">
        <v>702</v>
      </c>
      <c r="D262" s="191" t="s">
        <v>865</v>
      </c>
      <c r="E262" s="239"/>
      <c r="F262" s="125" t="s">
        <v>704</v>
      </c>
      <c r="G262" s="238" t="str">
        <f>VLOOKUP($A262,'V-Enc'!$A$246:$M$984,11,FALSE)</f>
        <v>vd</v>
      </c>
      <c r="H262" s="238" t="str">
        <f>VLOOKUP($A262,'V-Enc'!$A$246:$M$984,9,FALSE)</f>
        <v>rs1</v>
      </c>
      <c r="I262" s="238" t="str">
        <f>VLOOKUP($A262,'V-Enc'!$A$246:$M$984,8,FALSE)</f>
        <v>vs2</v>
      </c>
      <c r="J262" s="239"/>
      <c r="K262" s="239"/>
      <c r="L262" s="238" t="str">
        <f>VLOOKUP($A262,'V-Enc'!$A$246:$M$984,2,FALSE)</f>
        <v>Vvx</v>
      </c>
      <c r="M262" s="238" t="str">
        <f>VLOOKUP($A262,'V-Enc'!$A$246:$M$984,10,FALSE)</f>
        <v>OPMVX</v>
      </c>
      <c r="O262" s="238" t="str">
        <f>_xlfn.CONCAT(VLOOKUP($A262,'V-Enc'!$A$246:$M$984,3,FALSE),"-",)</f>
        <v>100110-</v>
      </c>
      <c r="P262" s="239"/>
      <c r="Q262" s="239"/>
      <c r="U262">
        <v>1</v>
      </c>
      <c r="V262" s="58">
        <f t="shared" si="40"/>
        <v>0</v>
      </c>
      <c r="X262" s="55">
        <f t="shared" si="41"/>
        <v>0</v>
      </c>
      <c r="Y262" s="55">
        <f t="shared" si="43"/>
        <v>0</v>
      </c>
      <c r="AC262" s="58">
        <f t="shared" si="42"/>
        <v>0</v>
      </c>
      <c r="AD262" s="55">
        <f t="shared" si="39"/>
        <v>0</v>
      </c>
      <c r="AE262" s="55">
        <f t="shared" si="34"/>
        <v>0</v>
      </c>
      <c r="AG262" s="55">
        <f t="shared" si="35"/>
        <v>0</v>
      </c>
      <c r="AI262" s="55">
        <f t="shared" si="36"/>
        <v>0</v>
      </c>
      <c r="AM262" s="55">
        <v>1</v>
      </c>
      <c r="AQ262" s="55">
        <v>1</v>
      </c>
      <c r="AR262" s="55">
        <v>0</v>
      </c>
      <c r="AU262" s="55">
        <v>1</v>
      </c>
      <c r="AW262" s="55">
        <v>1</v>
      </c>
      <c r="BL262" s="239" t="s">
        <v>1138</v>
      </c>
    </row>
    <row r="263" spans="1:64" s="34" customFormat="1" x14ac:dyDescent="0.2">
      <c r="A263" s="34" t="s">
        <v>1139</v>
      </c>
      <c r="B263" s="34" t="s">
        <v>844</v>
      </c>
      <c r="D263" s="132"/>
      <c r="E263" s="35" t="s">
        <v>356</v>
      </c>
      <c r="F263" s="58" t="s">
        <v>704</v>
      </c>
      <c r="G263" s="34" t="s">
        <v>730</v>
      </c>
      <c r="H263" s="34" t="s">
        <v>1041</v>
      </c>
      <c r="I263" s="34" t="s">
        <v>764</v>
      </c>
      <c r="L263" s="34" t="s">
        <v>854</v>
      </c>
      <c r="O263" s="238"/>
      <c r="R263"/>
      <c r="S263"/>
      <c r="T263"/>
      <c r="U263">
        <v>1</v>
      </c>
      <c r="V263" s="58">
        <f t="shared" si="40"/>
        <v>0</v>
      </c>
      <c r="W263" s="55"/>
      <c r="X263" s="55">
        <f t="shared" si="41"/>
        <v>0</v>
      </c>
      <c r="Y263" s="55">
        <f t="shared" si="43"/>
        <v>0</v>
      </c>
      <c r="Z263" s="55"/>
      <c r="AA263" s="55"/>
      <c r="AB263" s="55"/>
      <c r="AC263" s="58">
        <f t="shared" si="42"/>
        <v>0</v>
      </c>
      <c r="AD263" s="55">
        <f t="shared" si="39"/>
        <v>0</v>
      </c>
      <c r="AE263" s="55">
        <f t="shared" si="34"/>
        <v>0</v>
      </c>
      <c r="AF263" s="55"/>
      <c r="AG263" s="55">
        <f t="shared" si="35"/>
        <v>0</v>
      </c>
      <c r="AH263" s="55"/>
      <c r="AI263" s="55">
        <f t="shared" si="36"/>
        <v>0</v>
      </c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34" t="s">
        <v>1140</v>
      </c>
    </row>
    <row r="264" spans="1:64" x14ac:dyDescent="0.2">
      <c r="F264" s="125"/>
      <c r="O264" s="238"/>
      <c r="U264">
        <v>1</v>
      </c>
      <c r="V264" s="58">
        <f t="shared" si="40"/>
        <v>0</v>
      </c>
      <c r="X264" s="55">
        <f t="shared" si="41"/>
        <v>0</v>
      </c>
      <c r="Y264" s="55">
        <f t="shared" si="43"/>
        <v>0</v>
      </c>
      <c r="AC264" s="58">
        <f t="shared" si="42"/>
        <v>0</v>
      </c>
      <c r="AD264" s="55">
        <f t="shared" si="39"/>
        <v>0</v>
      </c>
      <c r="AE264" s="55">
        <f t="shared" si="34"/>
        <v>0</v>
      </c>
      <c r="AG264" s="55">
        <f t="shared" si="35"/>
        <v>0</v>
      </c>
      <c r="AI264" s="55">
        <f t="shared" si="36"/>
        <v>0</v>
      </c>
    </row>
    <row r="265" spans="1:64" ht="17" x14ac:dyDescent="0.2">
      <c r="A265" s="192" t="s">
        <v>1141</v>
      </c>
      <c r="B265" s="238" t="str">
        <f>VLOOKUP($A265,'V-Enc'!$A$246:$M$984,13,FALSE)</f>
        <v>V_OP</v>
      </c>
      <c r="C265" s="238" t="s">
        <v>702</v>
      </c>
      <c r="D265" s="242" t="s">
        <v>884</v>
      </c>
      <c r="E265" s="240"/>
      <c r="F265" s="125" t="s">
        <v>704</v>
      </c>
      <c r="G265" s="238" t="str">
        <f>VLOOKUP($A265,'V-Enc'!$A$246:$M$984,11,FALSE)</f>
        <v>vd</v>
      </c>
      <c r="H265" s="238" t="str">
        <f>VLOOKUP($A265,'V-Enc'!$A$246:$M$984,9,FALSE)</f>
        <v>vs1</v>
      </c>
      <c r="I265" s="238" t="str">
        <f>VLOOKUP($A265,'V-Enc'!$A$246:$M$984,8,FALSE)</f>
        <v>vs2</v>
      </c>
      <c r="J265" s="239"/>
      <c r="K265" s="239"/>
      <c r="L265" s="238" t="str">
        <f>VLOOKUP($A265,'V-Enc'!$A$246:$M$984,2,FALSE)</f>
        <v>Vvv</v>
      </c>
      <c r="M265" s="238" t="str">
        <f>VLOOKUP($A265,'V-Enc'!$A$246:$M$984,10,FALSE)</f>
        <v>OPMVV</v>
      </c>
      <c r="O265" s="238" t="str">
        <f>_xlfn.CONCAT(VLOOKUP($A265,'V-Enc'!$A$246:$M$984,3,FALSE),"-",)</f>
        <v>111000-</v>
      </c>
      <c r="U265">
        <v>1</v>
      </c>
      <c r="V265" s="58">
        <f t="shared" si="40"/>
        <v>0</v>
      </c>
      <c r="X265" s="55">
        <v>1</v>
      </c>
      <c r="Y265" s="55">
        <f t="shared" si="43"/>
        <v>0</v>
      </c>
      <c r="AC265" s="58">
        <f t="shared" si="42"/>
        <v>0</v>
      </c>
      <c r="AD265" s="55">
        <f t="shared" si="39"/>
        <v>0</v>
      </c>
      <c r="AE265" s="55">
        <f t="shared" si="34"/>
        <v>0</v>
      </c>
      <c r="AG265" s="55">
        <f t="shared" si="35"/>
        <v>0</v>
      </c>
      <c r="AI265" s="55">
        <f t="shared" si="36"/>
        <v>0</v>
      </c>
      <c r="AM265" s="55">
        <v>0</v>
      </c>
      <c r="AQ265" s="55">
        <v>0</v>
      </c>
      <c r="AR265" s="55">
        <v>0</v>
      </c>
      <c r="AU265" s="55">
        <v>1</v>
      </c>
      <c r="BL265" t="s">
        <v>1142</v>
      </c>
    </row>
    <row r="266" spans="1:64" ht="17" x14ac:dyDescent="0.2">
      <c r="A266" s="192" t="s">
        <v>1143</v>
      </c>
      <c r="B266" s="238" t="str">
        <f>VLOOKUP($A266,'V-Enc'!$A$246:$M$984,13,FALSE)</f>
        <v>V_OP</v>
      </c>
      <c r="C266" s="238" t="s">
        <v>702</v>
      </c>
      <c r="D266" s="242" t="s">
        <v>884</v>
      </c>
      <c r="E266" s="240"/>
      <c r="F266" s="125" t="s">
        <v>704</v>
      </c>
      <c r="G266" s="238" t="str">
        <f>VLOOKUP($A266,'V-Enc'!$A$246:$M$984,11,FALSE)</f>
        <v>vd</v>
      </c>
      <c r="H266" s="238" t="str">
        <f>VLOOKUP($A266,'V-Enc'!$A$246:$M$984,9,FALSE)</f>
        <v>rs1</v>
      </c>
      <c r="I266" s="238" t="str">
        <f>VLOOKUP($A266,'V-Enc'!$A$246:$M$984,8,FALSE)</f>
        <v>vs2</v>
      </c>
      <c r="J266" s="239"/>
      <c r="K266" s="239"/>
      <c r="L266" s="238" t="str">
        <f>VLOOKUP($A266,'V-Enc'!$A$246:$M$984,2,FALSE)</f>
        <v>Vvx</v>
      </c>
      <c r="M266" s="238" t="str">
        <f>VLOOKUP($A266,'V-Enc'!$A$246:$M$984,10,FALSE)</f>
        <v>OPMVX</v>
      </c>
      <c r="O266" s="238" t="str">
        <f>_xlfn.CONCAT(VLOOKUP($A266,'V-Enc'!$A$246:$M$984,3,FALSE),"-",)</f>
        <v>111000-</v>
      </c>
      <c r="U266">
        <v>1</v>
      </c>
      <c r="V266" s="58">
        <f t="shared" si="40"/>
        <v>0</v>
      </c>
      <c r="X266" s="55">
        <v>1</v>
      </c>
      <c r="Y266" s="55">
        <f t="shared" si="43"/>
        <v>0</v>
      </c>
      <c r="AC266" s="58">
        <f t="shared" si="42"/>
        <v>0</v>
      </c>
      <c r="AD266" s="55">
        <f t="shared" ref="AD266:AD291" si="44">IF(OR(ISNUMBER(FIND("VFMUL",A266)), ISNUMBER(FIND("VFWMUL",A266)),ISNUMBER(FIND("VFNMUL",A266))),1,0)</f>
        <v>0</v>
      </c>
      <c r="AE266" s="55">
        <f t="shared" ref="AE266:AE329" si="45">IF(OR(ISNUMBER(FIND("VFADD",A266)), ISNUMBER(FIND("VFWADD",A266)),ISNUMBER(FIND("VFNADD",A266)),ISNUMBER(FIND("VFSUB",A266)), ISNUMBER(FIND("VFWSUB",A266)),ISNUMBER(FIND("VFNSUB",A266)),ISNUMBER(FIND("VFNRSUB",A266)),ISNUMBER(FIND("VFWRSUB",A266)),ISNUMBER(FIND("VFRSUB",A266))),1,0)</f>
        <v>0</v>
      </c>
      <c r="AG266" s="55">
        <f t="shared" ref="AG266:AG329" si="46">IF(OR(ISNUMBER(FIND("VFSUB",A266)),ISNUMBER(FIND("VFNSUB",A266)),ISNUMBER(FIND("VFWSUB",A266)),ISNUMBER(FIND("VFNM",A266))),1,0)</f>
        <v>0</v>
      </c>
      <c r="AI266" s="55">
        <f t="shared" ref="AI266:AI329" si="47">IF(OR(ISNUMBER(FIND("VFRSUB",A266)),ISNUMBER(FIND("VFNRSUB",A266)),ISNUMBER(FIND("VFWRSUB",A266)),ISNUMBER(FIND("VFMSACC",A266)),ISNUMBER(FIND("VFMSUB",A266))),1,0)</f>
        <v>0</v>
      </c>
      <c r="AM266" s="55">
        <v>0</v>
      </c>
      <c r="AQ266" s="55">
        <v>0</v>
      </c>
      <c r="AR266" s="55">
        <v>0</v>
      </c>
      <c r="AU266" s="55">
        <v>1</v>
      </c>
      <c r="AW266" s="55">
        <v>1</v>
      </c>
      <c r="BL266" t="s">
        <v>1144</v>
      </c>
    </row>
    <row r="267" spans="1:64" s="29" customFormat="1" x14ac:dyDescent="0.2">
      <c r="A267" s="33" t="s">
        <v>1145</v>
      </c>
      <c r="B267" s="29" t="s">
        <v>844</v>
      </c>
      <c r="D267" s="58"/>
      <c r="E267" s="33" t="s">
        <v>356</v>
      </c>
      <c r="F267" s="58" t="s">
        <v>704</v>
      </c>
      <c r="G267" s="29" t="s">
        <v>730</v>
      </c>
      <c r="H267" s="29" t="s">
        <v>1041</v>
      </c>
      <c r="I267" s="29" t="s">
        <v>764</v>
      </c>
      <c r="L267" s="29" t="s">
        <v>854</v>
      </c>
      <c r="O267" s="238"/>
      <c r="R267"/>
      <c r="S267"/>
      <c r="T267"/>
      <c r="U267">
        <v>1</v>
      </c>
      <c r="V267" s="58">
        <f t="shared" si="40"/>
        <v>0</v>
      </c>
      <c r="W267" s="55"/>
      <c r="X267" s="55">
        <f>IF(ISNUMBER(FIND("VFW",A267)),1,0)</f>
        <v>0</v>
      </c>
      <c r="Y267" s="55">
        <f t="shared" si="43"/>
        <v>0</v>
      </c>
      <c r="Z267" s="55"/>
      <c r="AA267" s="55"/>
      <c r="AB267" s="55"/>
      <c r="AC267" s="58">
        <f t="shared" si="42"/>
        <v>0</v>
      </c>
      <c r="AD267" s="55">
        <f t="shared" si="44"/>
        <v>0</v>
      </c>
      <c r="AE267" s="55">
        <f t="shared" si="45"/>
        <v>0</v>
      </c>
      <c r="AF267" s="55"/>
      <c r="AG267" s="55">
        <f t="shared" si="46"/>
        <v>0</v>
      </c>
      <c r="AH267" s="55"/>
      <c r="AI267" s="55">
        <f t="shared" si="47"/>
        <v>0</v>
      </c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29" t="s">
        <v>1146</v>
      </c>
    </row>
    <row r="268" spans="1:64" ht="17" x14ac:dyDescent="0.2">
      <c r="A268" s="192" t="s">
        <v>1147</v>
      </c>
      <c r="B268" s="238" t="str">
        <f>VLOOKUP($A268,'V-Enc'!$A$246:$M$984,13,FALSE)</f>
        <v>V_OP</v>
      </c>
      <c r="C268" s="238" t="s">
        <v>702</v>
      </c>
      <c r="D268" s="242" t="s">
        <v>884</v>
      </c>
      <c r="E268" s="240"/>
      <c r="F268" s="125" t="s">
        <v>704</v>
      </c>
      <c r="G268" s="238" t="str">
        <f>VLOOKUP($A268,'V-Enc'!$A$246:$M$984,11,FALSE)</f>
        <v>vd</v>
      </c>
      <c r="H268" s="238" t="str">
        <f>VLOOKUP($A268,'V-Enc'!$A$246:$M$984,9,FALSE)</f>
        <v>vs1</v>
      </c>
      <c r="I268" s="238" t="str">
        <f>VLOOKUP($A268,'V-Enc'!$A$246:$M$984,8,FALSE)</f>
        <v>vs2</v>
      </c>
      <c r="J268" s="239"/>
      <c r="K268" s="239"/>
      <c r="L268" s="238" t="str">
        <f>VLOOKUP($A268,'V-Enc'!$A$246:$M$984,2,FALSE)</f>
        <v>Vvv</v>
      </c>
      <c r="M268" s="238" t="str">
        <f>VLOOKUP($A268,'V-Enc'!$A$246:$M$984,10,FALSE)</f>
        <v>OPMVV</v>
      </c>
      <c r="O268" s="238" t="str">
        <f>_xlfn.CONCAT(VLOOKUP($A268,'V-Enc'!$A$246:$M$984,3,FALSE),"-",)</f>
        <v>111011-</v>
      </c>
      <c r="U268">
        <v>1</v>
      </c>
      <c r="V268" s="58">
        <f t="shared" si="40"/>
        <v>0</v>
      </c>
      <c r="X268" s="55">
        <v>1</v>
      </c>
      <c r="Y268" s="55">
        <f t="shared" si="43"/>
        <v>0</v>
      </c>
      <c r="AC268" s="58">
        <f t="shared" si="42"/>
        <v>0</v>
      </c>
      <c r="AD268" s="55">
        <f t="shared" si="44"/>
        <v>0</v>
      </c>
      <c r="AE268" s="55">
        <f t="shared" si="45"/>
        <v>0</v>
      </c>
      <c r="AG268" s="55">
        <f t="shared" si="46"/>
        <v>0</v>
      </c>
      <c r="AI268" s="55">
        <f t="shared" si="47"/>
        <v>0</v>
      </c>
      <c r="AM268" s="55">
        <v>0</v>
      </c>
      <c r="AQ268" s="55">
        <v>1</v>
      </c>
      <c r="AR268" s="55">
        <v>1</v>
      </c>
      <c r="AU268" s="55">
        <v>1</v>
      </c>
      <c r="BL268" t="s">
        <v>1148</v>
      </c>
    </row>
    <row r="269" spans="1:64" ht="17" x14ac:dyDescent="0.2">
      <c r="A269" s="192" t="s">
        <v>1149</v>
      </c>
      <c r="B269" s="238" t="str">
        <f>VLOOKUP($A269,'V-Enc'!$A$246:$M$984,13,FALSE)</f>
        <v>V_OP</v>
      </c>
      <c r="C269" s="238" t="s">
        <v>702</v>
      </c>
      <c r="D269" s="242" t="s">
        <v>884</v>
      </c>
      <c r="E269" s="240"/>
      <c r="F269" s="125" t="s">
        <v>704</v>
      </c>
      <c r="G269" s="238" t="str">
        <f>VLOOKUP($A269,'V-Enc'!$A$246:$M$984,11,FALSE)</f>
        <v>vd</v>
      </c>
      <c r="H269" s="238" t="str">
        <f>VLOOKUP($A269,'V-Enc'!$A$246:$M$984,9,FALSE)</f>
        <v>rs1</v>
      </c>
      <c r="I269" s="238" t="str">
        <f>VLOOKUP($A269,'V-Enc'!$A$246:$M$984,8,FALSE)</f>
        <v>vs2</v>
      </c>
      <c r="J269" s="239"/>
      <c r="K269" s="239"/>
      <c r="L269" s="238" t="str">
        <f>VLOOKUP($A269,'V-Enc'!$A$246:$M$984,2,FALSE)</f>
        <v>Vvx</v>
      </c>
      <c r="M269" s="238" t="str">
        <f>VLOOKUP($A269,'V-Enc'!$A$246:$M$984,10,FALSE)</f>
        <v>OPMVX</v>
      </c>
      <c r="O269" s="238" t="str">
        <f>_xlfn.CONCAT(VLOOKUP($A269,'V-Enc'!$A$246:$M$984,3,FALSE),"-",)</f>
        <v>111011-</v>
      </c>
      <c r="U269">
        <v>1</v>
      </c>
      <c r="V269" s="58">
        <f t="shared" si="40"/>
        <v>0</v>
      </c>
      <c r="X269" s="55">
        <v>1</v>
      </c>
      <c r="Y269" s="55">
        <f t="shared" si="43"/>
        <v>0</v>
      </c>
      <c r="AC269" s="58">
        <f t="shared" si="42"/>
        <v>0</v>
      </c>
      <c r="AD269" s="55">
        <f t="shared" si="44"/>
        <v>0</v>
      </c>
      <c r="AE269" s="55">
        <f t="shared" si="45"/>
        <v>0</v>
      </c>
      <c r="AG269" s="55">
        <f t="shared" si="46"/>
        <v>0</v>
      </c>
      <c r="AI269" s="55">
        <f t="shared" si="47"/>
        <v>0</v>
      </c>
      <c r="AM269" s="55">
        <v>0</v>
      </c>
      <c r="AQ269" s="55">
        <v>1</v>
      </c>
      <c r="AR269" s="55">
        <v>1</v>
      </c>
      <c r="AU269" s="55">
        <v>1</v>
      </c>
      <c r="AW269" s="55">
        <v>1</v>
      </c>
      <c r="BL269" t="s">
        <v>1150</v>
      </c>
    </row>
    <row r="270" spans="1:64" s="29" customFormat="1" x14ac:dyDescent="0.2">
      <c r="A270" s="33" t="s">
        <v>1151</v>
      </c>
      <c r="B270" s="29" t="s">
        <v>844</v>
      </c>
      <c r="D270" s="58"/>
      <c r="E270" s="33" t="s">
        <v>356</v>
      </c>
      <c r="F270" s="58" t="s">
        <v>704</v>
      </c>
      <c r="G270" s="29" t="s">
        <v>730</v>
      </c>
      <c r="H270" s="29" t="s">
        <v>1041</v>
      </c>
      <c r="I270" s="29" t="s">
        <v>764</v>
      </c>
      <c r="L270" s="29" t="s">
        <v>854</v>
      </c>
      <c r="O270" s="238"/>
      <c r="R270"/>
      <c r="S270"/>
      <c r="T270"/>
      <c r="U270">
        <v>1</v>
      </c>
      <c r="V270" s="58">
        <f t="shared" si="40"/>
        <v>0</v>
      </c>
      <c r="W270" s="55"/>
      <c r="X270" s="55">
        <f>IF(ISNUMBER(FIND("VFW",A270)),1,0)</f>
        <v>0</v>
      </c>
      <c r="Y270" s="55">
        <f t="shared" si="43"/>
        <v>0</v>
      </c>
      <c r="Z270" s="55"/>
      <c r="AA270" s="55"/>
      <c r="AB270" s="55"/>
      <c r="AC270" s="58">
        <f t="shared" si="42"/>
        <v>0</v>
      </c>
      <c r="AD270" s="55">
        <f t="shared" si="44"/>
        <v>0</v>
      </c>
      <c r="AE270" s="55">
        <f t="shared" si="45"/>
        <v>0</v>
      </c>
      <c r="AF270" s="55"/>
      <c r="AG270" s="55">
        <f t="shared" si="46"/>
        <v>0</v>
      </c>
      <c r="AH270" s="55"/>
      <c r="AI270" s="55">
        <f t="shared" si="47"/>
        <v>0</v>
      </c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29" t="s">
        <v>1152</v>
      </c>
    </row>
    <row r="271" spans="1:64" ht="17" x14ac:dyDescent="0.2">
      <c r="A271" s="192" t="s">
        <v>1153</v>
      </c>
      <c r="B271" s="238" t="str">
        <f>VLOOKUP($A271,'V-Enc'!$A$246:$M$984,13,FALSE)</f>
        <v>V_OP</v>
      </c>
      <c r="C271" s="238" t="s">
        <v>702</v>
      </c>
      <c r="D271" s="242" t="s">
        <v>884</v>
      </c>
      <c r="E271" s="240"/>
      <c r="F271" s="125" t="s">
        <v>704</v>
      </c>
      <c r="G271" s="238" t="str">
        <f>VLOOKUP($A271,'V-Enc'!$A$246:$M$984,11,FALSE)</f>
        <v>vd</v>
      </c>
      <c r="H271" s="238" t="str">
        <f>VLOOKUP($A271,'V-Enc'!$A$246:$M$984,9,FALSE)</f>
        <v>vs1</v>
      </c>
      <c r="I271" s="238" t="str">
        <f>VLOOKUP($A271,'V-Enc'!$A$246:$M$984,8,FALSE)</f>
        <v>vs2</v>
      </c>
      <c r="J271" s="239"/>
      <c r="K271" s="239"/>
      <c r="L271" s="238" t="str">
        <f>VLOOKUP($A271,'V-Enc'!$A$246:$M$984,2,FALSE)</f>
        <v>Vvv</v>
      </c>
      <c r="M271" s="238" t="str">
        <f>VLOOKUP($A271,'V-Enc'!$A$246:$M$984,10,FALSE)</f>
        <v>OPMVV</v>
      </c>
      <c r="O271" s="238" t="str">
        <f>_xlfn.CONCAT(VLOOKUP($A271,'V-Enc'!$A$246:$M$984,3,FALSE),"-",)</f>
        <v>111010-</v>
      </c>
      <c r="U271">
        <v>1</v>
      </c>
      <c r="V271" s="58">
        <f t="shared" si="40"/>
        <v>0</v>
      </c>
      <c r="X271" s="55">
        <v>1</v>
      </c>
      <c r="Y271" s="55">
        <f t="shared" si="43"/>
        <v>0</v>
      </c>
      <c r="AC271" s="58">
        <f t="shared" si="42"/>
        <v>0</v>
      </c>
      <c r="AD271" s="55">
        <f t="shared" si="44"/>
        <v>0</v>
      </c>
      <c r="AE271" s="55">
        <f t="shared" si="45"/>
        <v>0</v>
      </c>
      <c r="AG271" s="55">
        <f t="shared" si="46"/>
        <v>0</v>
      </c>
      <c r="AI271" s="55">
        <f t="shared" si="47"/>
        <v>0</v>
      </c>
      <c r="AM271" s="55">
        <v>0</v>
      </c>
      <c r="AQ271" s="55">
        <v>1</v>
      </c>
      <c r="AR271" s="55">
        <v>0</v>
      </c>
      <c r="AU271" s="55">
        <v>1</v>
      </c>
      <c r="BL271" t="s">
        <v>1154</v>
      </c>
    </row>
    <row r="272" spans="1:64" ht="17" x14ac:dyDescent="0.2">
      <c r="A272" s="192" t="s">
        <v>1155</v>
      </c>
      <c r="B272" s="238" t="str">
        <f>VLOOKUP($A272,'V-Enc'!$A$246:$M$984,13,FALSE)</f>
        <v>V_OP</v>
      </c>
      <c r="C272" s="238" t="s">
        <v>702</v>
      </c>
      <c r="D272" s="242" t="s">
        <v>884</v>
      </c>
      <c r="E272" s="240"/>
      <c r="F272" s="125" t="s">
        <v>704</v>
      </c>
      <c r="G272" s="238" t="str">
        <f>VLOOKUP($A272,'V-Enc'!$A$246:$M$984,11,FALSE)</f>
        <v>vd</v>
      </c>
      <c r="H272" s="238" t="str">
        <f>VLOOKUP($A272,'V-Enc'!$A$246:$M$984,9,FALSE)</f>
        <v>rs1</v>
      </c>
      <c r="I272" s="238" t="str">
        <f>VLOOKUP($A272,'V-Enc'!$A$246:$M$984,8,FALSE)</f>
        <v>vs2</v>
      </c>
      <c r="J272" s="239"/>
      <c r="K272" s="239"/>
      <c r="L272" s="238" t="str">
        <f>VLOOKUP($A272,'V-Enc'!$A$246:$M$984,2,FALSE)</f>
        <v>Vvx</v>
      </c>
      <c r="M272" s="238" t="str">
        <f>VLOOKUP($A272,'V-Enc'!$A$246:$M$984,10,FALSE)</f>
        <v>OPMVX</v>
      </c>
      <c r="O272" s="238" t="str">
        <f>_xlfn.CONCAT(VLOOKUP($A272,'V-Enc'!$A$246:$M$984,3,FALSE),"-",)</f>
        <v>111010-</v>
      </c>
      <c r="U272">
        <v>1</v>
      </c>
      <c r="V272" s="58">
        <f t="shared" si="40"/>
        <v>0</v>
      </c>
      <c r="X272" s="55">
        <v>1</v>
      </c>
      <c r="Y272" s="55">
        <f t="shared" si="43"/>
        <v>0</v>
      </c>
      <c r="AC272" s="58">
        <f t="shared" si="42"/>
        <v>0</v>
      </c>
      <c r="AD272" s="55">
        <f t="shared" si="44"/>
        <v>0</v>
      </c>
      <c r="AE272" s="55">
        <f t="shared" si="45"/>
        <v>0</v>
      </c>
      <c r="AG272" s="55">
        <f t="shared" si="46"/>
        <v>0</v>
      </c>
      <c r="AI272" s="55">
        <f t="shared" si="47"/>
        <v>0</v>
      </c>
      <c r="AM272" s="55">
        <v>0</v>
      </c>
      <c r="AQ272" s="55">
        <v>1</v>
      </c>
      <c r="AR272" s="55">
        <v>0</v>
      </c>
      <c r="AU272" s="55">
        <v>1</v>
      </c>
      <c r="AW272" s="55">
        <v>1</v>
      </c>
      <c r="BL272" t="s">
        <v>1156</v>
      </c>
    </row>
    <row r="273" spans="1:64" s="29" customFormat="1" x14ac:dyDescent="0.2">
      <c r="A273" s="33" t="s">
        <v>1157</v>
      </c>
      <c r="B273" s="29" t="s">
        <v>844</v>
      </c>
      <c r="D273" s="58"/>
      <c r="E273" s="33" t="s">
        <v>356</v>
      </c>
      <c r="F273" s="58" t="s">
        <v>704</v>
      </c>
      <c r="G273" s="29" t="s">
        <v>730</v>
      </c>
      <c r="H273" s="29" t="s">
        <v>1041</v>
      </c>
      <c r="I273" s="29" t="s">
        <v>764</v>
      </c>
      <c r="L273" s="29" t="s">
        <v>854</v>
      </c>
      <c r="R273"/>
      <c r="S273"/>
      <c r="T273"/>
      <c r="U273">
        <v>1</v>
      </c>
      <c r="V273" s="58">
        <f t="shared" si="40"/>
        <v>0</v>
      </c>
      <c r="W273" s="55"/>
      <c r="X273" s="55">
        <f t="shared" ref="X273:X304" si="48">IF(ISNUMBER(FIND("VFW",A273)),1,0)</f>
        <v>0</v>
      </c>
      <c r="Y273" s="55">
        <f t="shared" si="43"/>
        <v>0</v>
      </c>
      <c r="Z273" s="55"/>
      <c r="AA273" s="55"/>
      <c r="AB273" s="55"/>
      <c r="AC273" s="58">
        <f t="shared" si="42"/>
        <v>0</v>
      </c>
      <c r="AD273" s="55">
        <f t="shared" si="44"/>
        <v>0</v>
      </c>
      <c r="AE273" s="55">
        <f t="shared" si="45"/>
        <v>0</v>
      </c>
      <c r="AF273" s="55"/>
      <c r="AG273" s="55">
        <f t="shared" si="46"/>
        <v>0</v>
      </c>
      <c r="AH273" s="55"/>
      <c r="AI273" s="55">
        <f t="shared" si="47"/>
        <v>0</v>
      </c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29" t="s">
        <v>1158</v>
      </c>
    </row>
    <row r="274" spans="1:64" x14ac:dyDescent="0.2">
      <c r="A274" s="16"/>
      <c r="E274" s="16"/>
      <c r="V274" s="58">
        <f t="shared" si="40"/>
        <v>0</v>
      </c>
      <c r="X274" s="55">
        <f t="shared" si="48"/>
        <v>0</v>
      </c>
      <c r="Y274" s="55">
        <f t="shared" si="43"/>
        <v>0</v>
      </c>
      <c r="AC274" s="58">
        <f t="shared" si="42"/>
        <v>0</v>
      </c>
      <c r="AD274" s="55">
        <f t="shared" si="44"/>
        <v>0</v>
      </c>
      <c r="AE274" s="55">
        <f t="shared" si="45"/>
        <v>0</v>
      </c>
      <c r="AG274" s="55">
        <f t="shared" si="46"/>
        <v>0</v>
      </c>
      <c r="AI274" s="55">
        <f t="shared" si="47"/>
        <v>0</v>
      </c>
    </row>
    <row r="275" spans="1:64" x14ac:dyDescent="0.2">
      <c r="A275" s="239" t="s">
        <v>1159</v>
      </c>
      <c r="B275" s="239"/>
      <c r="C275" s="239"/>
      <c r="D275" s="243"/>
      <c r="E275" s="239"/>
      <c r="G275" s="239"/>
      <c r="H275" s="239"/>
      <c r="I275" s="239"/>
      <c r="J275" s="239"/>
      <c r="K275" s="239"/>
      <c r="L275" s="239"/>
      <c r="M275" s="239"/>
      <c r="N275" s="239"/>
      <c r="O275" s="239"/>
      <c r="P275" s="239"/>
      <c r="Q275" s="239"/>
      <c r="V275" s="58">
        <f t="shared" si="40"/>
        <v>0</v>
      </c>
      <c r="X275" s="55">
        <f t="shared" si="48"/>
        <v>0</v>
      </c>
      <c r="Y275" s="55">
        <f t="shared" si="43"/>
        <v>0</v>
      </c>
      <c r="AC275" s="58">
        <f t="shared" si="42"/>
        <v>0</v>
      </c>
      <c r="AD275" s="55">
        <f t="shared" si="44"/>
        <v>0</v>
      </c>
      <c r="AE275" s="55">
        <f t="shared" si="45"/>
        <v>0</v>
      </c>
      <c r="AG275" s="55">
        <f t="shared" si="46"/>
        <v>0</v>
      </c>
      <c r="AI275" s="55">
        <f t="shared" si="47"/>
        <v>0</v>
      </c>
      <c r="BL275" s="239"/>
    </row>
    <row r="276" spans="1:64" x14ac:dyDescent="0.2">
      <c r="A276" s="193" t="s">
        <v>0</v>
      </c>
      <c r="B276" s="193" t="s">
        <v>724</v>
      </c>
      <c r="C276" s="193"/>
      <c r="D276" s="194"/>
      <c r="E276" s="1" t="s">
        <v>2</v>
      </c>
      <c r="F276" s="126" t="s">
        <v>3</v>
      </c>
      <c r="G276" s="193" t="s">
        <v>361</v>
      </c>
      <c r="H276" s="193" t="s">
        <v>362</v>
      </c>
      <c r="I276" s="193" t="s">
        <v>363</v>
      </c>
      <c r="J276" s="193" t="s">
        <v>364</v>
      </c>
      <c r="K276" s="193" t="s">
        <v>320</v>
      </c>
      <c r="L276" s="193" t="s">
        <v>725</v>
      </c>
      <c r="M276" s="193" t="s">
        <v>10</v>
      </c>
      <c r="N276" s="193" t="s">
        <v>653</v>
      </c>
      <c r="O276" s="193" t="s">
        <v>11</v>
      </c>
      <c r="P276" s="193" t="s">
        <v>16</v>
      </c>
      <c r="Q276" s="193"/>
      <c r="V276" s="58">
        <f t="shared" si="40"/>
        <v>0</v>
      </c>
      <c r="X276" s="55">
        <f t="shared" si="48"/>
        <v>0</v>
      </c>
      <c r="Y276" s="55">
        <f t="shared" si="43"/>
        <v>0</v>
      </c>
      <c r="AC276" s="58">
        <f t="shared" si="42"/>
        <v>0</v>
      </c>
      <c r="AD276" s="55">
        <f t="shared" si="44"/>
        <v>0</v>
      </c>
      <c r="AE276" s="55">
        <f t="shared" si="45"/>
        <v>0</v>
      </c>
      <c r="AG276" s="55">
        <f t="shared" si="46"/>
        <v>0</v>
      </c>
      <c r="AI276" s="55">
        <f t="shared" si="47"/>
        <v>0</v>
      </c>
      <c r="BL276" s="193" t="s">
        <v>12</v>
      </c>
    </row>
    <row r="277" spans="1:64" s="29" customFormat="1" ht="17" x14ac:dyDescent="0.2">
      <c r="A277" s="240" t="s">
        <v>1160</v>
      </c>
      <c r="B277" s="240" t="s">
        <v>844</v>
      </c>
      <c r="C277" s="240"/>
      <c r="D277" s="244"/>
      <c r="E277" s="240" t="s">
        <v>454</v>
      </c>
      <c r="F277" s="58" t="s">
        <v>704</v>
      </c>
      <c r="G277" s="240" t="str">
        <f>VLOOKUP($A277,'V-Enc'!$A$246:$M$984,11,FALSE)</f>
        <v>vd</v>
      </c>
      <c r="H277" s="240" t="str">
        <f>VLOOKUP($A277,'V-Enc'!$A$246:$M$984,9,FALSE)</f>
        <v>vs1</v>
      </c>
      <c r="I277" s="240" t="str">
        <f>VLOOKUP($A277,'V-Enc'!$A$246:$M$984,8,FALSE)</f>
        <v>vs2</v>
      </c>
      <c r="J277" s="240"/>
      <c r="K277" s="240"/>
      <c r="L277" s="240" t="str">
        <f>VLOOKUP($A277,'V-Enc'!$A$246:$M$984,2,FALSE)</f>
        <v>Vvv</v>
      </c>
      <c r="M277" s="240" t="str">
        <f>VLOOKUP($A277,'V-Enc'!$A$246:$M$984,10,FALSE)</f>
        <v>OPMVV</v>
      </c>
      <c r="N277" s="240"/>
      <c r="O277" s="235" t="str">
        <f>_xlfn.CONCAT(VLOOKUP($A277,'V-Enc'!$A$246:$M$984,3,FALSE),"-",)</f>
        <v>100000-</v>
      </c>
      <c r="P277" s="240"/>
      <c r="Q277" s="240"/>
      <c r="R277"/>
      <c r="S277"/>
      <c r="T277"/>
      <c r="U277"/>
      <c r="V277" s="58">
        <f t="shared" si="40"/>
        <v>0</v>
      </c>
      <c r="W277" s="55"/>
      <c r="X277" s="55">
        <f t="shared" si="48"/>
        <v>0</v>
      </c>
      <c r="Y277" s="55">
        <f t="shared" si="43"/>
        <v>0</v>
      </c>
      <c r="Z277" s="55"/>
      <c r="AA277" s="55"/>
      <c r="AB277" s="55"/>
      <c r="AC277" s="58">
        <f t="shared" si="42"/>
        <v>0</v>
      </c>
      <c r="AD277" s="55">
        <f t="shared" si="44"/>
        <v>0</v>
      </c>
      <c r="AE277" s="55">
        <f t="shared" si="45"/>
        <v>0</v>
      </c>
      <c r="AF277" s="55"/>
      <c r="AG277" s="55">
        <f t="shared" si="46"/>
        <v>0</v>
      </c>
      <c r="AH277" s="55"/>
      <c r="AI277" s="55">
        <f t="shared" si="47"/>
        <v>0</v>
      </c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240" t="s">
        <v>1161</v>
      </c>
    </row>
    <row r="278" spans="1:64" s="29" customFormat="1" ht="17" x14ac:dyDescent="0.2">
      <c r="A278" s="240" t="s">
        <v>1162</v>
      </c>
      <c r="B278" s="240" t="s">
        <v>844</v>
      </c>
      <c r="C278" s="240"/>
      <c r="D278" s="244"/>
      <c r="E278" s="240" t="s">
        <v>454</v>
      </c>
      <c r="F278" s="58" t="s">
        <v>704</v>
      </c>
      <c r="G278" s="240" t="str">
        <f>VLOOKUP($A278,'V-Enc'!$A$246:$M$984,11,FALSE)</f>
        <v>vd</v>
      </c>
      <c r="H278" s="240" t="str">
        <f>VLOOKUP($A278,'V-Enc'!$A$246:$M$984,9,FALSE)</f>
        <v>rs1</v>
      </c>
      <c r="I278" s="240" t="str">
        <f>VLOOKUP($A278,'V-Enc'!$A$246:$M$984,8,FALSE)</f>
        <v>vs2</v>
      </c>
      <c r="J278" s="240"/>
      <c r="K278" s="240"/>
      <c r="L278" s="240" t="str">
        <f>VLOOKUP($A278,'V-Enc'!$A$246:$M$984,2,FALSE)</f>
        <v>Vvx</v>
      </c>
      <c r="M278" s="240" t="str">
        <f>VLOOKUP($A278,'V-Enc'!$A$246:$M$984,10,FALSE)</f>
        <v>OPMVX</v>
      </c>
      <c r="N278" s="240"/>
      <c r="O278" s="235" t="str">
        <f>_xlfn.CONCAT(VLOOKUP($A278,'V-Enc'!$A$246:$M$984,3,FALSE),"-",)</f>
        <v>100000-</v>
      </c>
      <c r="P278" s="240"/>
      <c r="Q278" s="240"/>
      <c r="R278"/>
      <c r="S278"/>
      <c r="T278"/>
      <c r="U278"/>
      <c r="V278" s="58">
        <f t="shared" si="40"/>
        <v>0</v>
      </c>
      <c r="W278" s="55"/>
      <c r="X278" s="55">
        <f t="shared" si="48"/>
        <v>0</v>
      </c>
      <c r="Y278" s="55">
        <f t="shared" si="43"/>
        <v>0</v>
      </c>
      <c r="Z278" s="55"/>
      <c r="AA278" s="55"/>
      <c r="AB278" s="55"/>
      <c r="AC278" s="58">
        <f t="shared" si="42"/>
        <v>0</v>
      </c>
      <c r="AD278" s="55">
        <f t="shared" si="44"/>
        <v>0</v>
      </c>
      <c r="AE278" s="55">
        <f t="shared" si="45"/>
        <v>0</v>
      </c>
      <c r="AF278" s="55"/>
      <c r="AG278" s="55">
        <f t="shared" si="46"/>
        <v>0</v>
      </c>
      <c r="AH278" s="55"/>
      <c r="AI278" s="55">
        <f t="shared" si="47"/>
        <v>0</v>
      </c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240" t="s">
        <v>1163</v>
      </c>
    </row>
    <row r="279" spans="1:64" s="34" customFormat="1" x14ac:dyDescent="0.2">
      <c r="A279" s="34" t="s">
        <v>1164</v>
      </c>
      <c r="B279" s="34" t="s">
        <v>844</v>
      </c>
      <c r="D279" s="132"/>
      <c r="E279" s="35" t="s">
        <v>356</v>
      </c>
      <c r="F279" s="58" t="s">
        <v>704</v>
      </c>
      <c r="G279" s="240"/>
      <c r="H279" s="240"/>
      <c r="I279" s="240"/>
      <c r="J279" s="240"/>
      <c r="K279" s="240"/>
      <c r="L279" s="240"/>
      <c r="M279" s="240"/>
      <c r="N279" s="240"/>
      <c r="O279" s="235"/>
      <c r="R279"/>
      <c r="S279"/>
      <c r="T279"/>
      <c r="U279"/>
      <c r="V279" s="58">
        <f t="shared" si="40"/>
        <v>0</v>
      </c>
      <c r="W279" s="55"/>
      <c r="X279" s="55">
        <f t="shared" si="48"/>
        <v>0</v>
      </c>
      <c r="Y279" s="55">
        <f t="shared" si="43"/>
        <v>0</v>
      </c>
      <c r="Z279" s="55"/>
      <c r="AA279" s="55"/>
      <c r="AB279" s="55"/>
      <c r="AC279" s="58">
        <f t="shared" si="42"/>
        <v>0</v>
      </c>
      <c r="AD279" s="55">
        <f t="shared" si="44"/>
        <v>0</v>
      </c>
      <c r="AE279" s="55">
        <f t="shared" si="45"/>
        <v>0</v>
      </c>
      <c r="AF279" s="55"/>
      <c r="AG279" s="55">
        <f t="shared" si="46"/>
        <v>0</v>
      </c>
      <c r="AH279" s="55"/>
      <c r="AI279" s="55">
        <f t="shared" si="47"/>
        <v>0</v>
      </c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34" t="s">
        <v>1165</v>
      </c>
    </row>
    <row r="280" spans="1:64" s="29" customFormat="1" ht="17" x14ac:dyDescent="0.2">
      <c r="A280" s="240" t="s">
        <v>1166</v>
      </c>
      <c r="B280" s="240" t="s">
        <v>844</v>
      </c>
      <c r="C280" s="240"/>
      <c r="D280" s="244"/>
      <c r="E280" s="240" t="s">
        <v>454</v>
      </c>
      <c r="F280" s="58" t="s">
        <v>704</v>
      </c>
      <c r="G280" s="240" t="str">
        <f>VLOOKUP($A280,'V-Enc'!$A$246:$M$984,11,FALSE)</f>
        <v>vd</v>
      </c>
      <c r="H280" s="240" t="str">
        <f>VLOOKUP($A280,'V-Enc'!$A$246:$M$984,9,FALSE)</f>
        <v>vs1</v>
      </c>
      <c r="I280" s="240" t="str">
        <f>VLOOKUP($A280,'V-Enc'!$A$246:$M$984,8,FALSE)</f>
        <v>vs2</v>
      </c>
      <c r="J280" s="240"/>
      <c r="K280" s="240"/>
      <c r="L280" s="240" t="str">
        <f>VLOOKUP($A280,'V-Enc'!$A$246:$M$984,2,FALSE)</f>
        <v>Vvv</v>
      </c>
      <c r="M280" s="240" t="str">
        <f>VLOOKUP($A280,'V-Enc'!$A$246:$M$984,10,FALSE)</f>
        <v>OPMVV</v>
      </c>
      <c r="N280" s="240"/>
      <c r="O280" s="235" t="str">
        <f>_xlfn.CONCAT(VLOOKUP($A280,'V-Enc'!$A$246:$M$984,3,FALSE),"-",)</f>
        <v>100001-</v>
      </c>
      <c r="P280" s="240"/>
      <c r="Q280" s="240"/>
      <c r="R280"/>
      <c r="S280"/>
      <c r="T280"/>
      <c r="U280"/>
      <c r="V280" s="58">
        <f t="shared" si="40"/>
        <v>0</v>
      </c>
      <c r="W280" s="55"/>
      <c r="X280" s="55">
        <f t="shared" si="48"/>
        <v>0</v>
      </c>
      <c r="Y280" s="55">
        <f t="shared" si="43"/>
        <v>0</v>
      </c>
      <c r="Z280" s="55"/>
      <c r="AA280" s="55"/>
      <c r="AB280" s="55"/>
      <c r="AC280" s="58">
        <f t="shared" si="42"/>
        <v>0</v>
      </c>
      <c r="AD280" s="55">
        <f t="shared" si="44"/>
        <v>0</v>
      </c>
      <c r="AE280" s="55">
        <f t="shared" si="45"/>
        <v>0</v>
      </c>
      <c r="AF280" s="55"/>
      <c r="AG280" s="55">
        <f t="shared" si="46"/>
        <v>0</v>
      </c>
      <c r="AH280" s="55"/>
      <c r="AI280" s="55">
        <f t="shared" si="47"/>
        <v>0</v>
      </c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240" t="s">
        <v>1167</v>
      </c>
    </row>
    <row r="281" spans="1:64" s="29" customFormat="1" ht="17" x14ac:dyDescent="0.2">
      <c r="A281" s="240" t="s">
        <v>1168</v>
      </c>
      <c r="B281" s="240" t="s">
        <v>844</v>
      </c>
      <c r="C281" s="240"/>
      <c r="D281" s="244"/>
      <c r="E281" s="240" t="s">
        <v>454</v>
      </c>
      <c r="F281" s="58" t="s">
        <v>704</v>
      </c>
      <c r="G281" s="240" t="str">
        <f>VLOOKUP($A281,'V-Enc'!$A$246:$M$984,11,FALSE)</f>
        <v>vd</v>
      </c>
      <c r="H281" s="240" t="str">
        <f>VLOOKUP($A281,'V-Enc'!$A$246:$M$984,9,FALSE)</f>
        <v>rs1</v>
      </c>
      <c r="I281" s="240" t="str">
        <f>VLOOKUP($A281,'V-Enc'!$A$246:$M$984,8,FALSE)</f>
        <v>vs2</v>
      </c>
      <c r="J281" s="240"/>
      <c r="K281" s="240"/>
      <c r="L281" s="240" t="str">
        <f>VLOOKUP($A281,'V-Enc'!$A$246:$M$984,2,FALSE)</f>
        <v>Vvx</v>
      </c>
      <c r="M281" s="240" t="str">
        <f>VLOOKUP($A281,'V-Enc'!$A$246:$M$984,10,FALSE)</f>
        <v>OPMVX</v>
      </c>
      <c r="N281" s="240"/>
      <c r="O281" s="235" t="str">
        <f>_xlfn.CONCAT(VLOOKUP($A281,'V-Enc'!$A$246:$M$984,3,FALSE),"-",)</f>
        <v>100001-</v>
      </c>
      <c r="P281" s="240"/>
      <c r="Q281" s="240"/>
      <c r="R281"/>
      <c r="S281"/>
      <c r="T281"/>
      <c r="U281"/>
      <c r="V281" s="58">
        <f t="shared" si="40"/>
        <v>0</v>
      </c>
      <c r="W281" s="55"/>
      <c r="X281" s="55">
        <f t="shared" si="48"/>
        <v>0</v>
      </c>
      <c r="Y281" s="55">
        <f t="shared" si="43"/>
        <v>0</v>
      </c>
      <c r="Z281" s="55"/>
      <c r="AA281" s="55"/>
      <c r="AB281" s="55"/>
      <c r="AC281" s="58">
        <f t="shared" si="42"/>
        <v>0</v>
      </c>
      <c r="AD281" s="55">
        <f t="shared" si="44"/>
        <v>0</v>
      </c>
      <c r="AE281" s="55">
        <f t="shared" si="45"/>
        <v>0</v>
      </c>
      <c r="AF281" s="55"/>
      <c r="AG281" s="55">
        <f t="shared" si="46"/>
        <v>0</v>
      </c>
      <c r="AH281" s="55"/>
      <c r="AI281" s="55">
        <f t="shared" si="47"/>
        <v>0</v>
      </c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240" t="s">
        <v>1169</v>
      </c>
    </row>
    <row r="282" spans="1:64" s="34" customFormat="1" x14ac:dyDescent="0.2">
      <c r="A282" s="34" t="s">
        <v>1170</v>
      </c>
      <c r="B282" s="34" t="s">
        <v>844</v>
      </c>
      <c r="D282" s="132"/>
      <c r="E282" s="35" t="s">
        <v>356</v>
      </c>
      <c r="F282" s="58" t="s">
        <v>704</v>
      </c>
      <c r="G282" s="240"/>
      <c r="H282" s="240"/>
      <c r="I282" s="240"/>
      <c r="J282" s="240"/>
      <c r="K282" s="240"/>
      <c r="L282" s="240"/>
      <c r="M282" s="240"/>
      <c r="N282" s="240"/>
      <c r="O282" s="235"/>
      <c r="R282"/>
      <c r="S282"/>
      <c r="T282"/>
      <c r="U282"/>
      <c r="V282" s="58">
        <f t="shared" si="40"/>
        <v>0</v>
      </c>
      <c r="W282" s="55"/>
      <c r="X282" s="55">
        <f t="shared" si="48"/>
        <v>0</v>
      </c>
      <c r="Y282" s="55">
        <f t="shared" si="43"/>
        <v>0</v>
      </c>
      <c r="Z282" s="55"/>
      <c r="AA282" s="55"/>
      <c r="AB282" s="55"/>
      <c r="AC282" s="58">
        <f t="shared" si="42"/>
        <v>0</v>
      </c>
      <c r="AD282" s="55">
        <f t="shared" si="44"/>
        <v>0</v>
      </c>
      <c r="AE282" s="55">
        <f t="shared" si="45"/>
        <v>0</v>
      </c>
      <c r="AF282" s="55"/>
      <c r="AG282" s="55">
        <f t="shared" si="46"/>
        <v>0</v>
      </c>
      <c r="AH282" s="55"/>
      <c r="AI282" s="55">
        <f t="shared" si="47"/>
        <v>0</v>
      </c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34" t="s">
        <v>1171</v>
      </c>
    </row>
    <row r="283" spans="1:64" s="29" customFormat="1" ht="17" x14ac:dyDescent="0.2">
      <c r="A283" s="240" t="s">
        <v>1172</v>
      </c>
      <c r="B283" s="240" t="s">
        <v>844</v>
      </c>
      <c r="C283" s="240"/>
      <c r="D283" s="244"/>
      <c r="E283" s="240" t="s">
        <v>454</v>
      </c>
      <c r="F283" s="58" t="s">
        <v>704</v>
      </c>
      <c r="G283" s="240" t="str">
        <f>VLOOKUP($A283,'V-Enc'!$A$246:$M$984,11,FALSE)</f>
        <v>vd</v>
      </c>
      <c r="H283" s="240" t="str">
        <f>VLOOKUP($A283,'V-Enc'!$A$246:$M$984,9,FALSE)</f>
        <v>vs1</v>
      </c>
      <c r="I283" s="240" t="str">
        <f>VLOOKUP($A283,'V-Enc'!$A$246:$M$984,8,FALSE)</f>
        <v>vs2</v>
      </c>
      <c r="J283" s="240"/>
      <c r="K283" s="240"/>
      <c r="L283" s="240" t="str">
        <f>VLOOKUP($A283,'V-Enc'!$A$246:$M$984,2,FALSE)</f>
        <v>Vvv</v>
      </c>
      <c r="M283" s="240" t="str">
        <f>VLOOKUP($A283,'V-Enc'!$A$246:$M$984,10,FALSE)</f>
        <v>OPMVV</v>
      </c>
      <c r="N283" s="240"/>
      <c r="O283" s="235" t="str">
        <f>_xlfn.CONCAT(VLOOKUP($A283,'V-Enc'!$A$246:$M$984,3,FALSE),"-",)</f>
        <v>100010-</v>
      </c>
      <c r="P283" s="240"/>
      <c r="Q283" s="240"/>
      <c r="R283"/>
      <c r="S283"/>
      <c r="T283"/>
      <c r="U283"/>
      <c r="V283" s="58">
        <f t="shared" si="40"/>
        <v>0</v>
      </c>
      <c r="W283" s="55"/>
      <c r="X283" s="55">
        <f t="shared" si="48"/>
        <v>0</v>
      </c>
      <c r="Y283" s="55">
        <f t="shared" si="43"/>
        <v>0</v>
      </c>
      <c r="Z283" s="55"/>
      <c r="AA283" s="55"/>
      <c r="AB283" s="55"/>
      <c r="AC283" s="58">
        <f t="shared" si="42"/>
        <v>0</v>
      </c>
      <c r="AD283" s="55">
        <f t="shared" si="44"/>
        <v>0</v>
      </c>
      <c r="AE283" s="55">
        <f t="shared" si="45"/>
        <v>0</v>
      </c>
      <c r="AF283" s="55"/>
      <c r="AG283" s="55">
        <f t="shared" si="46"/>
        <v>0</v>
      </c>
      <c r="AH283" s="55"/>
      <c r="AI283" s="55">
        <f t="shared" si="47"/>
        <v>0</v>
      </c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240" t="s">
        <v>1173</v>
      </c>
    </row>
    <row r="284" spans="1:64" s="29" customFormat="1" ht="17" x14ac:dyDescent="0.2">
      <c r="A284" s="240" t="s">
        <v>1174</v>
      </c>
      <c r="B284" s="240" t="s">
        <v>844</v>
      </c>
      <c r="C284" s="240"/>
      <c r="D284" s="244"/>
      <c r="E284" s="240" t="s">
        <v>454</v>
      </c>
      <c r="F284" s="58" t="s">
        <v>704</v>
      </c>
      <c r="G284" s="240" t="str">
        <f>VLOOKUP($A284,'V-Enc'!$A$246:$M$984,11,FALSE)</f>
        <v>vd</v>
      </c>
      <c r="H284" s="240" t="str">
        <f>VLOOKUP($A284,'V-Enc'!$A$246:$M$984,9,FALSE)</f>
        <v>rs1</v>
      </c>
      <c r="I284" s="240" t="str">
        <f>VLOOKUP($A284,'V-Enc'!$A$246:$M$984,8,FALSE)</f>
        <v>vs2</v>
      </c>
      <c r="J284" s="240"/>
      <c r="K284" s="240"/>
      <c r="L284" s="240" t="str">
        <f>VLOOKUP($A284,'V-Enc'!$A$246:$M$984,2,FALSE)</f>
        <v>Vvx</v>
      </c>
      <c r="M284" s="240" t="str">
        <f>VLOOKUP($A284,'V-Enc'!$A$246:$M$984,10,FALSE)</f>
        <v>OPMVX</v>
      </c>
      <c r="N284" s="240"/>
      <c r="O284" s="235" t="str">
        <f>_xlfn.CONCAT(VLOOKUP($A284,'V-Enc'!$A$246:$M$984,3,FALSE),"-",)</f>
        <v>100010-</v>
      </c>
      <c r="P284" s="240"/>
      <c r="Q284" s="240"/>
      <c r="R284"/>
      <c r="S284"/>
      <c r="T284"/>
      <c r="U284"/>
      <c r="V284" s="58">
        <f t="shared" si="40"/>
        <v>0</v>
      </c>
      <c r="W284" s="55"/>
      <c r="X284" s="55">
        <f t="shared" si="48"/>
        <v>0</v>
      </c>
      <c r="Y284" s="55">
        <f t="shared" si="43"/>
        <v>0</v>
      </c>
      <c r="Z284" s="55"/>
      <c r="AA284" s="55"/>
      <c r="AB284" s="55"/>
      <c r="AC284" s="58">
        <f t="shared" si="42"/>
        <v>0</v>
      </c>
      <c r="AD284" s="55">
        <f t="shared" si="44"/>
        <v>0</v>
      </c>
      <c r="AE284" s="55">
        <f t="shared" si="45"/>
        <v>0</v>
      </c>
      <c r="AF284" s="55"/>
      <c r="AG284" s="55">
        <f t="shared" si="46"/>
        <v>0</v>
      </c>
      <c r="AH284" s="55"/>
      <c r="AI284" s="55">
        <f t="shared" si="47"/>
        <v>0</v>
      </c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240" t="s">
        <v>1175</v>
      </c>
    </row>
    <row r="285" spans="1:64" s="34" customFormat="1" x14ac:dyDescent="0.2">
      <c r="A285" s="34" t="s">
        <v>1176</v>
      </c>
      <c r="B285" s="34" t="s">
        <v>844</v>
      </c>
      <c r="D285" s="132"/>
      <c r="E285" s="35" t="s">
        <v>356</v>
      </c>
      <c r="F285" s="58" t="s">
        <v>704</v>
      </c>
      <c r="G285" s="240"/>
      <c r="H285" s="240"/>
      <c r="I285" s="240"/>
      <c r="J285" s="240"/>
      <c r="K285" s="240"/>
      <c r="L285" s="240"/>
      <c r="M285" s="240"/>
      <c r="N285" s="240"/>
      <c r="O285" s="235"/>
      <c r="R285"/>
      <c r="S285"/>
      <c r="T285"/>
      <c r="U285"/>
      <c r="V285" s="58">
        <f t="shared" si="40"/>
        <v>0</v>
      </c>
      <c r="W285" s="55"/>
      <c r="X285" s="55">
        <f t="shared" si="48"/>
        <v>0</v>
      </c>
      <c r="Y285" s="55">
        <f t="shared" si="43"/>
        <v>0</v>
      </c>
      <c r="Z285" s="55"/>
      <c r="AA285" s="55"/>
      <c r="AB285" s="55"/>
      <c r="AC285" s="58">
        <f t="shared" si="42"/>
        <v>0</v>
      </c>
      <c r="AD285" s="55">
        <f t="shared" si="44"/>
        <v>0</v>
      </c>
      <c r="AE285" s="55">
        <f t="shared" si="45"/>
        <v>0</v>
      </c>
      <c r="AF285" s="55"/>
      <c r="AG285" s="55">
        <f t="shared" si="46"/>
        <v>0</v>
      </c>
      <c r="AH285" s="55"/>
      <c r="AI285" s="55">
        <f t="shared" si="47"/>
        <v>0</v>
      </c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34" t="s">
        <v>1177</v>
      </c>
    </row>
    <row r="286" spans="1:64" s="29" customFormat="1" ht="17" x14ac:dyDescent="0.2">
      <c r="A286" s="240" t="s">
        <v>1178</v>
      </c>
      <c r="B286" s="240" t="s">
        <v>844</v>
      </c>
      <c r="C286" s="240"/>
      <c r="D286" s="244"/>
      <c r="E286" s="240" t="s">
        <v>454</v>
      </c>
      <c r="F286" s="58" t="s">
        <v>704</v>
      </c>
      <c r="G286" s="240" t="str">
        <f>VLOOKUP($A286,'V-Enc'!$A$246:$M$984,11,FALSE)</f>
        <v>vd</v>
      </c>
      <c r="H286" s="240" t="str">
        <f>VLOOKUP($A286,'V-Enc'!$A$246:$M$984,9,FALSE)</f>
        <v>vs1</v>
      </c>
      <c r="I286" s="240" t="str">
        <f>VLOOKUP($A286,'V-Enc'!$A$246:$M$984,8,FALSE)</f>
        <v>vs2</v>
      </c>
      <c r="J286" s="240"/>
      <c r="K286" s="240"/>
      <c r="L286" s="240" t="str">
        <f>VLOOKUP($A286,'V-Enc'!$A$246:$M$984,2,FALSE)</f>
        <v>Vvv</v>
      </c>
      <c r="M286" s="240" t="str">
        <f>VLOOKUP($A286,'V-Enc'!$A$246:$M$984,10,FALSE)</f>
        <v>OPMVV</v>
      </c>
      <c r="N286" s="240"/>
      <c r="O286" s="235" t="str">
        <f>_xlfn.CONCAT(VLOOKUP($A286,'V-Enc'!$A$246:$M$984,3,FALSE),"-",)</f>
        <v>100011-</v>
      </c>
      <c r="P286" s="240"/>
      <c r="Q286" s="240"/>
      <c r="R286"/>
      <c r="S286"/>
      <c r="T286"/>
      <c r="U286"/>
      <c r="V286" s="58">
        <f t="shared" si="40"/>
        <v>0</v>
      </c>
      <c r="W286" s="55"/>
      <c r="X286" s="55">
        <f t="shared" si="48"/>
        <v>0</v>
      </c>
      <c r="Y286" s="55">
        <f t="shared" si="43"/>
        <v>0</v>
      </c>
      <c r="Z286" s="55"/>
      <c r="AA286" s="55"/>
      <c r="AB286" s="55"/>
      <c r="AC286" s="58">
        <f t="shared" si="42"/>
        <v>0</v>
      </c>
      <c r="AD286" s="55">
        <f t="shared" si="44"/>
        <v>0</v>
      </c>
      <c r="AE286" s="55">
        <f t="shared" si="45"/>
        <v>0</v>
      </c>
      <c r="AF286" s="55"/>
      <c r="AG286" s="55">
        <f t="shared" si="46"/>
        <v>0</v>
      </c>
      <c r="AH286" s="55"/>
      <c r="AI286" s="55">
        <f t="shared" si="47"/>
        <v>0</v>
      </c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240" t="s">
        <v>1179</v>
      </c>
    </row>
    <row r="287" spans="1:64" s="29" customFormat="1" ht="17" x14ac:dyDescent="0.2">
      <c r="A287" s="240" t="s">
        <v>1180</v>
      </c>
      <c r="B287" s="240" t="s">
        <v>844</v>
      </c>
      <c r="C287" s="240"/>
      <c r="D287" s="244"/>
      <c r="E287" s="240" t="s">
        <v>454</v>
      </c>
      <c r="F287" s="58" t="s">
        <v>704</v>
      </c>
      <c r="G287" s="240" t="str">
        <f>VLOOKUP($A287,'V-Enc'!$A$246:$M$984,11,FALSE)</f>
        <v>vd</v>
      </c>
      <c r="H287" s="240" t="str">
        <f>VLOOKUP($A287,'V-Enc'!$A$246:$M$984,9,FALSE)</f>
        <v>rs1</v>
      </c>
      <c r="I287" s="240" t="str">
        <f>VLOOKUP($A287,'V-Enc'!$A$246:$M$984,8,FALSE)</f>
        <v>vs2</v>
      </c>
      <c r="J287" s="240"/>
      <c r="K287" s="240"/>
      <c r="L287" s="240" t="str">
        <f>VLOOKUP($A287,'V-Enc'!$A$246:$M$984,2,FALSE)</f>
        <v>Vvx</v>
      </c>
      <c r="M287" s="240" t="str">
        <f>VLOOKUP($A287,'V-Enc'!$A$246:$M$984,10,FALSE)</f>
        <v>OPMVX</v>
      </c>
      <c r="N287" s="240"/>
      <c r="O287" s="235" t="str">
        <f>_xlfn.CONCAT(VLOOKUP($A287,'V-Enc'!$A$246:$M$984,3,FALSE),"-",)</f>
        <v>100011-</v>
      </c>
      <c r="P287" s="240"/>
      <c r="Q287" s="240"/>
      <c r="R287"/>
      <c r="S287"/>
      <c r="T287"/>
      <c r="U287"/>
      <c r="V287" s="58">
        <f t="shared" si="40"/>
        <v>0</v>
      </c>
      <c r="W287" s="55"/>
      <c r="X287" s="55">
        <f t="shared" si="48"/>
        <v>0</v>
      </c>
      <c r="Y287" s="55">
        <f t="shared" si="43"/>
        <v>0</v>
      </c>
      <c r="Z287" s="55"/>
      <c r="AA287" s="55"/>
      <c r="AB287" s="55"/>
      <c r="AC287" s="58">
        <f t="shared" si="42"/>
        <v>0</v>
      </c>
      <c r="AD287" s="55">
        <f t="shared" si="44"/>
        <v>0</v>
      </c>
      <c r="AE287" s="55">
        <f t="shared" si="45"/>
        <v>0</v>
      </c>
      <c r="AF287" s="55"/>
      <c r="AG287" s="55">
        <f t="shared" si="46"/>
        <v>0</v>
      </c>
      <c r="AH287" s="55"/>
      <c r="AI287" s="55">
        <f t="shared" si="47"/>
        <v>0</v>
      </c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240" t="s">
        <v>1181</v>
      </c>
    </row>
    <row r="288" spans="1:64" s="34" customFormat="1" x14ac:dyDescent="0.2">
      <c r="A288" s="34" t="s">
        <v>1182</v>
      </c>
      <c r="B288" s="34" t="s">
        <v>844</v>
      </c>
      <c r="D288" s="132"/>
      <c r="E288" s="35" t="s">
        <v>356</v>
      </c>
      <c r="F288" s="58" t="s">
        <v>704</v>
      </c>
      <c r="G288" s="240"/>
      <c r="H288" s="240"/>
      <c r="I288" s="240"/>
      <c r="J288" s="240"/>
      <c r="K288" s="240"/>
      <c r="L288" s="240"/>
      <c r="M288" s="240"/>
      <c r="N288" s="240"/>
      <c r="O288" s="240"/>
      <c r="R288"/>
      <c r="S288"/>
      <c r="T288"/>
      <c r="U288"/>
      <c r="V288" s="58">
        <f t="shared" si="40"/>
        <v>0</v>
      </c>
      <c r="W288" s="55"/>
      <c r="X288" s="55">
        <f t="shared" si="48"/>
        <v>0</v>
      </c>
      <c r="Y288" s="55">
        <f t="shared" si="43"/>
        <v>0</v>
      </c>
      <c r="Z288" s="55"/>
      <c r="AA288" s="55"/>
      <c r="AB288" s="55"/>
      <c r="AC288" s="58">
        <f t="shared" si="42"/>
        <v>0</v>
      </c>
      <c r="AD288" s="55">
        <f t="shared" si="44"/>
        <v>0</v>
      </c>
      <c r="AE288" s="55">
        <f t="shared" si="45"/>
        <v>0</v>
      </c>
      <c r="AF288" s="55"/>
      <c r="AG288" s="55">
        <f t="shared" si="46"/>
        <v>0</v>
      </c>
      <c r="AH288" s="55"/>
      <c r="AI288" s="55">
        <f t="shared" si="47"/>
        <v>0</v>
      </c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34" t="s">
        <v>1183</v>
      </c>
    </row>
    <row r="289" spans="1:64" x14ac:dyDescent="0.2">
      <c r="V289" s="58">
        <f t="shared" si="40"/>
        <v>0</v>
      </c>
      <c r="X289" s="55">
        <f t="shared" si="48"/>
        <v>0</v>
      </c>
      <c r="Y289" s="55">
        <f t="shared" si="43"/>
        <v>0</v>
      </c>
      <c r="AC289" s="58">
        <f t="shared" si="42"/>
        <v>0</v>
      </c>
      <c r="AD289" s="55">
        <f t="shared" si="44"/>
        <v>0</v>
      </c>
      <c r="AE289" s="55">
        <f t="shared" si="45"/>
        <v>0</v>
      </c>
      <c r="AG289" s="55">
        <f t="shared" si="46"/>
        <v>0</v>
      </c>
      <c r="AI289" s="55">
        <f t="shared" si="47"/>
        <v>0</v>
      </c>
    </row>
    <row r="290" spans="1:64" x14ac:dyDescent="0.2">
      <c r="A290" s="239" t="s">
        <v>1184</v>
      </c>
      <c r="B290" s="239"/>
      <c r="C290" s="239"/>
      <c r="D290" s="243"/>
      <c r="E290" s="239"/>
      <c r="G290" s="239"/>
      <c r="H290" s="239"/>
      <c r="I290" s="239"/>
      <c r="J290" s="239"/>
      <c r="K290" s="239"/>
      <c r="L290" s="239"/>
      <c r="M290" s="239"/>
      <c r="N290" s="239"/>
      <c r="O290" s="239"/>
      <c r="P290" s="239"/>
      <c r="Q290" s="239"/>
      <c r="V290" s="58">
        <f t="shared" si="40"/>
        <v>0</v>
      </c>
      <c r="X290" s="55">
        <f t="shared" si="48"/>
        <v>0</v>
      </c>
      <c r="Y290" s="55">
        <f t="shared" si="43"/>
        <v>0</v>
      </c>
      <c r="AC290" s="58">
        <f t="shared" si="42"/>
        <v>0</v>
      </c>
      <c r="AD290" s="55">
        <f t="shared" si="44"/>
        <v>0</v>
      </c>
      <c r="AE290" s="55">
        <f t="shared" si="45"/>
        <v>0</v>
      </c>
      <c r="AG290" s="55">
        <f t="shared" si="46"/>
        <v>0</v>
      </c>
      <c r="AI290" s="55">
        <f t="shared" si="47"/>
        <v>0</v>
      </c>
      <c r="BL290" s="239"/>
    </row>
    <row r="291" spans="1:64" x14ac:dyDescent="0.2">
      <c r="A291" s="193" t="s">
        <v>0</v>
      </c>
      <c r="B291" s="193" t="s">
        <v>724</v>
      </c>
      <c r="C291" s="193"/>
      <c r="D291" s="194"/>
      <c r="E291" s="1" t="s">
        <v>2</v>
      </c>
      <c r="F291" s="126" t="s">
        <v>3</v>
      </c>
      <c r="G291" s="193" t="s">
        <v>361</v>
      </c>
      <c r="H291" s="193" t="s">
        <v>362</v>
      </c>
      <c r="I291" s="193" t="s">
        <v>363</v>
      </c>
      <c r="J291" s="193" t="s">
        <v>364</v>
      </c>
      <c r="K291" s="193" t="s">
        <v>320</v>
      </c>
      <c r="L291" s="193" t="s">
        <v>725</v>
      </c>
      <c r="M291" s="193" t="s">
        <v>10</v>
      </c>
      <c r="N291" s="193" t="s">
        <v>653</v>
      </c>
      <c r="O291" s="193" t="s">
        <v>11</v>
      </c>
      <c r="P291" s="193" t="s">
        <v>16</v>
      </c>
      <c r="Q291" s="193"/>
      <c r="V291" s="58">
        <f t="shared" si="40"/>
        <v>0</v>
      </c>
      <c r="X291" s="55">
        <f t="shared" si="48"/>
        <v>0</v>
      </c>
      <c r="Y291" s="55">
        <f t="shared" si="43"/>
        <v>0</v>
      </c>
      <c r="AC291" s="58">
        <f t="shared" si="42"/>
        <v>0</v>
      </c>
      <c r="AD291" s="55">
        <f t="shared" si="44"/>
        <v>0</v>
      </c>
      <c r="AE291" s="55">
        <f t="shared" si="45"/>
        <v>0</v>
      </c>
      <c r="AG291" s="55">
        <f t="shared" si="46"/>
        <v>0</v>
      </c>
      <c r="AI291" s="55">
        <f t="shared" si="47"/>
        <v>0</v>
      </c>
      <c r="BL291" s="193" t="s">
        <v>12</v>
      </c>
    </row>
    <row r="292" spans="1:64" ht="17" x14ac:dyDescent="0.2">
      <c r="A292" s="195" t="s">
        <v>1185</v>
      </c>
      <c r="B292" s="238" t="str">
        <f>VLOOKUP($A292,'V-Enc'!$A$246:$M$984,13,FALSE)</f>
        <v>V_OP</v>
      </c>
      <c r="C292" s="238" t="s">
        <v>702</v>
      </c>
      <c r="D292" s="191" t="s">
        <v>862</v>
      </c>
      <c r="E292" s="239"/>
      <c r="F292" s="125" t="s">
        <v>704</v>
      </c>
      <c r="G292" s="238" t="str">
        <f>VLOOKUP($A292,'V-Enc'!$A$246:$M$984,11,FALSE)</f>
        <v>vd</v>
      </c>
      <c r="H292" s="238" t="str">
        <f>VLOOKUP($A292,'V-Enc'!$A$246:$M$984,9,FALSE)</f>
        <v>vs1</v>
      </c>
      <c r="I292" s="238" t="str">
        <f>VLOOKUP($A292,'V-Enc'!$A$246:$M$984,8,FALSE)</f>
        <v>vs2</v>
      </c>
      <c r="J292" s="239"/>
      <c r="K292" s="239"/>
      <c r="L292" s="238" t="str">
        <f>VLOOKUP($A292,'V-Enc'!$A$246:$M$984,2,FALSE)</f>
        <v>Vvv</v>
      </c>
      <c r="M292" s="238" t="str">
        <f>VLOOKUP($A292,'V-Enc'!$A$246:$M$984,10,FALSE)</f>
        <v>OPMVV</v>
      </c>
      <c r="O292" s="238" t="str">
        <f>_xlfn.CONCAT(VLOOKUP($A292,'V-Enc'!$A$246:$M$984,3,FALSE),"-",)</f>
        <v>101101-</v>
      </c>
      <c r="P292" s="239"/>
      <c r="Q292" s="239"/>
      <c r="U292">
        <v>1</v>
      </c>
      <c r="V292" s="58">
        <f t="shared" si="40"/>
        <v>0</v>
      </c>
      <c r="X292" s="55">
        <f t="shared" si="48"/>
        <v>0</v>
      </c>
      <c r="Y292" s="55">
        <f t="shared" si="43"/>
        <v>0</v>
      </c>
      <c r="AC292" s="58">
        <f t="shared" si="42"/>
        <v>0</v>
      </c>
      <c r="AD292" s="55">
        <v>1</v>
      </c>
      <c r="AE292" s="55">
        <f t="shared" si="45"/>
        <v>0</v>
      </c>
      <c r="AG292" s="55">
        <f t="shared" si="46"/>
        <v>0</v>
      </c>
      <c r="AI292" s="55">
        <f t="shared" si="47"/>
        <v>0</v>
      </c>
      <c r="AU292" s="55">
        <v>1</v>
      </c>
      <c r="BL292" s="239" t="s">
        <v>1186</v>
      </c>
    </row>
    <row r="293" spans="1:64" ht="17" x14ac:dyDescent="0.2">
      <c r="A293" s="195" t="s">
        <v>1187</v>
      </c>
      <c r="B293" s="238" t="str">
        <f>VLOOKUP($A293,'V-Enc'!$A$246:$M$984,13,FALSE)</f>
        <v>V_OP</v>
      </c>
      <c r="C293" s="238" t="s">
        <v>702</v>
      </c>
      <c r="D293" s="191" t="s">
        <v>865</v>
      </c>
      <c r="E293" s="239"/>
      <c r="F293" s="125" t="s">
        <v>704</v>
      </c>
      <c r="G293" s="238" t="str">
        <f>VLOOKUP($A293,'V-Enc'!$A$246:$M$984,11,FALSE)</f>
        <v>vd</v>
      </c>
      <c r="H293" s="238" t="str">
        <f>VLOOKUP($A293,'V-Enc'!$A$246:$M$984,9,FALSE)</f>
        <v>rs1</v>
      </c>
      <c r="I293" s="238" t="str">
        <f>VLOOKUP($A293,'V-Enc'!$A$246:$M$984,8,FALSE)</f>
        <v>vs2</v>
      </c>
      <c r="J293" s="239"/>
      <c r="K293" s="239"/>
      <c r="L293" s="238" t="str">
        <f>VLOOKUP($A293,'V-Enc'!$A$246:$M$984,2,FALSE)</f>
        <v>Vvx</v>
      </c>
      <c r="M293" s="238" t="str">
        <f>VLOOKUP($A293,'V-Enc'!$A$246:$M$984,10,FALSE)</f>
        <v>OPMVX</v>
      </c>
      <c r="O293" s="238" t="str">
        <f>_xlfn.CONCAT(VLOOKUP($A293,'V-Enc'!$A$246:$M$984,3,FALSE),"-",)</f>
        <v>101101-</v>
      </c>
      <c r="P293" s="239"/>
      <c r="Q293" s="239"/>
      <c r="U293">
        <v>1</v>
      </c>
      <c r="V293" s="58">
        <f t="shared" si="40"/>
        <v>0</v>
      </c>
      <c r="X293" s="55">
        <f t="shared" si="48"/>
        <v>0</v>
      </c>
      <c r="Y293" s="55">
        <f t="shared" ref="Y293:Y324" si="49">IF(ISNUMBER(FIND("VFN",A293)),1,0)</f>
        <v>0</v>
      </c>
      <c r="AC293" s="58">
        <f t="shared" si="42"/>
        <v>0</v>
      </c>
      <c r="AD293" s="55">
        <v>1</v>
      </c>
      <c r="AE293" s="55">
        <f t="shared" si="45"/>
        <v>0</v>
      </c>
      <c r="AG293" s="55">
        <f t="shared" si="46"/>
        <v>0</v>
      </c>
      <c r="AI293" s="55">
        <f t="shared" si="47"/>
        <v>0</v>
      </c>
      <c r="AU293" s="55">
        <v>1</v>
      </c>
      <c r="AW293" s="55">
        <v>1</v>
      </c>
      <c r="BL293" s="239" t="s">
        <v>1188</v>
      </c>
    </row>
    <row r="294" spans="1:64" s="34" customFormat="1" x14ac:dyDescent="0.2">
      <c r="A294" s="34" t="s">
        <v>1189</v>
      </c>
      <c r="B294" s="34" t="s">
        <v>844</v>
      </c>
      <c r="C294" s="238"/>
      <c r="D294" s="149"/>
      <c r="E294" s="35" t="s">
        <v>356</v>
      </c>
      <c r="F294" s="58" t="s">
        <v>704</v>
      </c>
      <c r="G294" s="34" t="s">
        <v>730</v>
      </c>
      <c r="H294" s="34" t="s">
        <v>1041</v>
      </c>
      <c r="I294" s="34" t="s">
        <v>764</v>
      </c>
      <c r="L294" s="34" t="s">
        <v>854</v>
      </c>
      <c r="O294" s="238"/>
      <c r="R294"/>
      <c r="S294"/>
      <c r="T294"/>
      <c r="U294">
        <v>1</v>
      </c>
      <c r="V294" s="58">
        <f t="shared" si="40"/>
        <v>0</v>
      </c>
      <c r="W294" s="55"/>
      <c r="X294" s="55">
        <f t="shared" si="48"/>
        <v>0</v>
      </c>
      <c r="Y294" s="55">
        <f t="shared" si="49"/>
        <v>0</v>
      </c>
      <c r="Z294" s="55"/>
      <c r="AA294" s="55"/>
      <c r="AB294" s="55"/>
      <c r="AC294" s="58">
        <f t="shared" si="42"/>
        <v>0</v>
      </c>
      <c r="AD294" s="55">
        <f>IF(OR(ISNUMBER(FIND("VFMUL",A294)), ISNUMBER(FIND("VFWMUL",A294)),ISNUMBER(FIND("VFNMUL",A294))),1,0)</f>
        <v>0</v>
      </c>
      <c r="AE294" s="55">
        <f t="shared" si="45"/>
        <v>0</v>
      </c>
      <c r="AF294" s="55"/>
      <c r="AG294" s="55">
        <f t="shared" si="46"/>
        <v>0</v>
      </c>
      <c r="AH294" s="55"/>
      <c r="AI294" s="55">
        <f t="shared" si="47"/>
        <v>0</v>
      </c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34" t="s">
        <v>1190</v>
      </c>
    </row>
    <row r="295" spans="1:64" ht="17" x14ac:dyDescent="0.2">
      <c r="A295" s="195" t="s">
        <v>1191</v>
      </c>
      <c r="B295" s="238" t="str">
        <f>VLOOKUP($A295,'V-Enc'!$A$246:$M$984,13,FALSE)</f>
        <v>V_OP</v>
      </c>
      <c r="C295" s="238" t="s">
        <v>702</v>
      </c>
      <c r="D295" s="191" t="s">
        <v>862</v>
      </c>
      <c r="E295" s="239"/>
      <c r="F295" s="125" t="s">
        <v>704</v>
      </c>
      <c r="G295" s="238" t="str">
        <f>VLOOKUP($A295,'V-Enc'!$A$246:$M$984,11,FALSE)</f>
        <v>vd</v>
      </c>
      <c r="H295" s="238" t="str">
        <f>VLOOKUP($A295,'V-Enc'!$A$246:$M$984,9,FALSE)</f>
        <v>vs1</v>
      </c>
      <c r="I295" s="238" t="str">
        <f>VLOOKUP($A295,'V-Enc'!$A$246:$M$984,8,FALSE)</f>
        <v>vs2</v>
      </c>
      <c r="J295" s="239"/>
      <c r="K295" s="239"/>
      <c r="L295" s="238" t="str">
        <f>VLOOKUP($A295,'V-Enc'!$A$246:$M$984,2,FALSE)</f>
        <v>Vvv</v>
      </c>
      <c r="M295" s="238" t="str">
        <f>VLOOKUP($A295,'V-Enc'!$A$246:$M$984,10,FALSE)</f>
        <v>OPMVV</v>
      </c>
      <c r="O295" s="238" t="str">
        <f>_xlfn.CONCAT(VLOOKUP($A295,'V-Enc'!$A$246:$M$984,3,FALSE),"-",)</f>
        <v>101111-</v>
      </c>
      <c r="P295" s="239"/>
      <c r="Q295" s="239"/>
      <c r="U295">
        <v>1</v>
      </c>
      <c r="V295" s="58">
        <f t="shared" si="40"/>
        <v>0</v>
      </c>
      <c r="X295" s="55">
        <f t="shared" si="48"/>
        <v>0</v>
      </c>
      <c r="Y295" s="55">
        <f t="shared" si="49"/>
        <v>0</v>
      </c>
      <c r="AC295" s="58">
        <f t="shared" si="42"/>
        <v>0</v>
      </c>
      <c r="AD295" s="55">
        <v>1</v>
      </c>
      <c r="AE295" s="55">
        <f t="shared" si="45"/>
        <v>0</v>
      </c>
      <c r="AG295" s="55">
        <f t="shared" si="46"/>
        <v>0</v>
      </c>
      <c r="AI295" s="55">
        <f t="shared" si="47"/>
        <v>0</v>
      </c>
      <c r="AJ295" s="55">
        <v>1</v>
      </c>
      <c r="AU295" s="55">
        <v>1</v>
      </c>
      <c r="BL295" s="239" t="s">
        <v>1192</v>
      </c>
    </row>
    <row r="296" spans="1:64" ht="17" x14ac:dyDescent="0.2">
      <c r="A296" s="195" t="s">
        <v>1193</v>
      </c>
      <c r="B296" s="238" t="str">
        <f>VLOOKUP($A296,'V-Enc'!$A$246:$M$984,13,FALSE)</f>
        <v>V_OP</v>
      </c>
      <c r="C296" s="238" t="s">
        <v>702</v>
      </c>
      <c r="D296" s="191" t="s">
        <v>865</v>
      </c>
      <c r="E296" s="239"/>
      <c r="F296" s="125" t="s">
        <v>704</v>
      </c>
      <c r="G296" s="238" t="str">
        <f>VLOOKUP($A296,'V-Enc'!$A$246:$M$984,11,FALSE)</f>
        <v>vd</v>
      </c>
      <c r="H296" s="238" t="str">
        <f>VLOOKUP($A296,'V-Enc'!$A$246:$M$984,9,FALSE)</f>
        <v>rs1</v>
      </c>
      <c r="I296" s="238" t="str">
        <f>VLOOKUP($A296,'V-Enc'!$A$246:$M$984,8,FALSE)</f>
        <v>vs2</v>
      </c>
      <c r="J296" s="239"/>
      <c r="K296" s="239"/>
      <c r="L296" s="238" t="str">
        <f>VLOOKUP($A296,'V-Enc'!$A$246:$M$984,2,FALSE)</f>
        <v>Vvx</v>
      </c>
      <c r="M296" s="238" t="str">
        <f>VLOOKUP($A296,'V-Enc'!$A$246:$M$984,10,FALSE)</f>
        <v>OPMVX</v>
      </c>
      <c r="O296" s="238" t="str">
        <f>_xlfn.CONCAT(VLOOKUP($A296,'V-Enc'!$A$246:$M$984,3,FALSE),"-",)</f>
        <v>101111-</v>
      </c>
      <c r="P296" s="239"/>
      <c r="Q296" s="239"/>
      <c r="U296">
        <v>1</v>
      </c>
      <c r="V296" s="58">
        <f t="shared" si="40"/>
        <v>0</v>
      </c>
      <c r="X296" s="55">
        <f t="shared" si="48"/>
        <v>0</v>
      </c>
      <c r="Y296" s="55">
        <f t="shared" si="49"/>
        <v>0</v>
      </c>
      <c r="AC296" s="58">
        <f t="shared" si="42"/>
        <v>0</v>
      </c>
      <c r="AD296" s="55">
        <v>1</v>
      </c>
      <c r="AE296" s="55">
        <f t="shared" si="45"/>
        <v>0</v>
      </c>
      <c r="AG296" s="55">
        <f t="shared" si="46"/>
        <v>0</v>
      </c>
      <c r="AI296" s="55">
        <f t="shared" si="47"/>
        <v>0</v>
      </c>
      <c r="AJ296" s="55">
        <v>1</v>
      </c>
      <c r="AU296" s="55">
        <v>1</v>
      </c>
      <c r="AW296" s="55">
        <v>1</v>
      </c>
      <c r="BL296" s="239" t="s">
        <v>1194</v>
      </c>
    </row>
    <row r="297" spans="1:64" s="34" customFormat="1" x14ac:dyDescent="0.2">
      <c r="A297" s="34" t="s">
        <v>1195</v>
      </c>
      <c r="B297" s="34" t="s">
        <v>844</v>
      </c>
      <c r="D297" s="149"/>
      <c r="E297" s="35" t="s">
        <v>356</v>
      </c>
      <c r="F297" s="58" t="s">
        <v>704</v>
      </c>
      <c r="G297" s="34" t="s">
        <v>730</v>
      </c>
      <c r="H297" s="34" t="s">
        <v>1041</v>
      </c>
      <c r="I297" s="34" t="s">
        <v>764</v>
      </c>
      <c r="L297" s="34" t="s">
        <v>854</v>
      </c>
      <c r="O297" s="238"/>
      <c r="R297"/>
      <c r="S297"/>
      <c r="T297"/>
      <c r="U297">
        <v>1</v>
      </c>
      <c r="V297" s="58">
        <f t="shared" si="40"/>
        <v>0</v>
      </c>
      <c r="W297" s="55"/>
      <c r="X297" s="55">
        <f t="shared" si="48"/>
        <v>0</v>
      </c>
      <c r="Y297" s="55">
        <f t="shared" si="49"/>
        <v>0</v>
      </c>
      <c r="Z297" s="55"/>
      <c r="AA297" s="55"/>
      <c r="AB297" s="55"/>
      <c r="AC297" s="58">
        <f t="shared" si="42"/>
        <v>0</v>
      </c>
      <c r="AD297" s="55">
        <f>IF(OR(ISNUMBER(FIND("VFMUL",A297)), ISNUMBER(FIND("VFWMUL",A297)),ISNUMBER(FIND("VFNMUL",A297))),1,0)</f>
        <v>0</v>
      </c>
      <c r="AE297" s="55">
        <f t="shared" si="45"/>
        <v>0</v>
      </c>
      <c r="AF297" s="55"/>
      <c r="AG297" s="55">
        <f t="shared" si="46"/>
        <v>0</v>
      </c>
      <c r="AH297" s="55"/>
      <c r="AI297" s="55">
        <f t="shared" si="47"/>
        <v>0</v>
      </c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34" t="s">
        <v>1196</v>
      </c>
    </row>
    <row r="298" spans="1:64" ht="17" x14ac:dyDescent="0.2">
      <c r="A298" s="195" t="s">
        <v>1197</v>
      </c>
      <c r="B298" s="238" t="str">
        <f>VLOOKUP($A298,'V-Enc'!$A$246:$M$984,13,FALSE)</f>
        <v>V_OP</v>
      </c>
      <c r="C298" s="238" t="s">
        <v>702</v>
      </c>
      <c r="D298" s="191" t="s">
        <v>862</v>
      </c>
      <c r="E298" s="239"/>
      <c r="F298" s="125" t="s">
        <v>704</v>
      </c>
      <c r="G298" s="238" t="str">
        <f>VLOOKUP($A298,'V-Enc'!$A$246:$M$984,11,FALSE)</f>
        <v>vd</v>
      </c>
      <c r="H298" s="238" t="str">
        <f>VLOOKUP($A298,'V-Enc'!$A$246:$M$984,9,FALSE)</f>
        <v>vs1</v>
      </c>
      <c r="I298" s="238" t="str">
        <f>VLOOKUP($A298,'V-Enc'!$A$246:$M$984,8,FALSE)</f>
        <v>vs2</v>
      </c>
      <c r="J298" s="239"/>
      <c r="K298" s="239"/>
      <c r="L298" s="238" t="str">
        <f>VLOOKUP($A298,'V-Enc'!$A$246:$M$984,2,FALSE)</f>
        <v>Vvv</v>
      </c>
      <c r="M298" s="238" t="str">
        <f>VLOOKUP($A298,'V-Enc'!$A$246:$M$984,10,FALSE)</f>
        <v>OPMVV</v>
      </c>
      <c r="O298" s="238" t="str">
        <f>_xlfn.CONCAT(VLOOKUP($A298,'V-Enc'!$A$246:$M$984,3,FALSE),"-",)</f>
        <v>101001-</v>
      </c>
      <c r="P298" s="239"/>
      <c r="Q298" s="239"/>
      <c r="U298">
        <v>1</v>
      </c>
      <c r="V298" s="58">
        <f t="shared" si="40"/>
        <v>0</v>
      </c>
      <c r="X298" s="55">
        <f t="shared" si="48"/>
        <v>0</v>
      </c>
      <c r="Y298" s="55">
        <f t="shared" si="49"/>
        <v>0</v>
      </c>
      <c r="AC298" s="58">
        <v>1</v>
      </c>
      <c r="AD298" s="55">
        <v>1</v>
      </c>
      <c r="AE298" s="55">
        <f t="shared" si="45"/>
        <v>0</v>
      </c>
      <c r="AG298" s="55">
        <f t="shared" si="46"/>
        <v>0</v>
      </c>
      <c r="AI298" s="55">
        <f t="shared" si="47"/>
        <v>0</v>
      </c>
      <c r="AU298" s="55">
        <v>1</v>
      </c>
      <c r="BL298" s="239" t="s">
        <v>1198</v>
      </c>
    </row>
    <row r="299" spans="1:64" ht="17" x14ac:dyDescent="0.2">
      <c r="A299" s="195" t="s">
        <v>1199</v>
      </c>
      <c r="B299" s="238" t="str">
        <f>VLOOKUP($A299,'V-Enc'!$A$246:$M$984,13,FALSE)</f>
        <v>V_OP</v>
      </c>
      <c r="C299" s="238" t="s">
        <v>702</v>
      </c>
      <c r="D299" s="191" t="s">
        <v>865</v>
      </c>
      <c r="E299" s="239"/>
      <c r="F299" s="125" t="s">
        <v>704</v>
      </c>
      <c r="G299" s="238" t="str">
        <f>VLOOKUP($A299,'V-Enc'!$A$246:$M$984,11,FALSE)</f>
        <v>vd</v>
      </c>
      <c r="H299" s="238" t="str">
        <f>VLOOKUP($A299,'V-Enc'!$A$246:$M$984,9,FALSE)</f>
        <v>rs1</v>
      </c>
      <c r="I299" s="238" t="str">
        <f>VLOOKUP($A299,'V-Enc'!$A$246:$M$984,8,FALSE)</f>
        <v>vs2</v>
      </c>
      <c r="J299" s="239"/>
      <c r="K299" s="239"/>
      <c r="L299" s="238" t="str">
        <f>VLOOKUP($A299,'V-Enc'!$A$246:$M$984,2,FALSE)</f>
        <v>Vvx</v>
      </c>
      <c r="M299" s="238" t="str">
        <f>VLOOKUP($A299,'V-Enc'!$A$246:$M$984,10,FALSE)</f>
        <v>OPMVX</v>
      </c>
      <c r="O299" s="238" t="str">
        <f>_xlfn.CONCAT(VLOOKUP($A299,'V-Enc'!$A$246:$M$984,3,FALSE),"-",)</f>
        <v>101001-</v>
      </c>
      <c r="P299" s="239"/>
      <c r="Q299" s="239"/>
      <c r="U299">
        <v>1</v>
      </c>
      <c r="V299" s="58">
        <f t="shared" si="40"/>
        <v>0</v>
      </c>
      <c r="X299" s="55">
        <f t="shared" si="48"/>
        <v>0</v>
      </c>
      <c r="Y299" s="55">
        <f t="shared" si="49"/>
        <v>0</v>
      </c>
      <c r="AC299" s="58">
        <v>1</v>
      </c>
      <c r="AD299" s="55">
        <v>1</v>
      </c>
      <c r="AE299" s="55">
        <f t="shared" si="45"/>
        <v>0</v>
      </c>
      <c r="AG299" s="55">
        <f t="shared" si="46"/>
        <v>0</v>
      </c>
      <c r="AI299" s="55">
        <f t="shared" si="47"/>
        <v>0</v>
      </c>
      <c r="AU299" s="55">
        <v>1</v>
      </c>
      <c r="AW299" s="55">
        <v>1</v>
      </c>
      <c r="BL299" s="239" t="s">
        <v>1200</v>
      </c>
    </row>
    <row r="300" spans="1:64" s="34" customFormat="1" x14ac:dyDescent="0.2">
      <c r="A300" s="34" t="s">
        <v>1201</v>
      </c>
      <c r="B300" s="34" t="s">
        <v>844</v>
      </c>
      <c r="D300" s="149"/>
      <c r="E300" s="35" t="s">
        <v>356</v>
      </c>
      <c r="F300" s="58" t="s">
        <v>704</v>
      </c>
      <c r="G300" s="34" t="s">
        <v>730</v>
      </c>
      <c r="H300" s="34" t="s">
        <v>1041</v>
      </c>
      <c r="I300" s="34" t="s">
        <v>764</v>
      </c>
      <c r="L300" s="34" t="s">
        <v>854</v>
      </c>
      <c r="O300" s="238"/>
      <c r="R300"/>
      <c r="S300"/>
      <c r="T300"/>
      <c r="U300">
        <v>1</v>
      </c>
      <c r="V300" s="58">
        <f t="shared" si="40"/>
        <v>0</v>
      </c>
      <c r="W300" s="55"/>
      <c r="X300" s="55">
        <f t="shared" si="48"/>
        <v>0</v>
      </c>
      <c r="Y300" s="55">
        <f t="shared" si="49"/>
        <v>0</v>
      </c>
      <c r="Z300" s="55"/>
      <c r="AA300" s="55"/>
      <c r="AB300" s="55"/>
      <c r="AC300" s="58">
        <f>IF(OR(ISNUMBER(FIND("FADD",A300)),ISNUMBER(FIND("FSUB",A300))),1,0)</f>
        <v>0</v>
      </c>
      <c r="AD300" s="55">
        <f>IF(OR(ISNUMBER(FIND("VFMUL",A300)), ISNUMBER(FIND("VFWMUL",A300)),ISNUMBER(FIND("VFNMUL",A300))),1,0)</f>
        <v>0</v>
      </c>
      <c r="AE300" s="55">
        <f t="shared" si="45"/>
        <v>0</v>
      </c>
      <c r="AF300" s="55"/>
      <c r="AG300" s="55">
        <f t="shared" si="46"/>
        <v>0</v>
      </c>
      <c r="AH300" s="55"/>
      <c r="AI300" s="55">
        <f t="shared" si="47"/>
        <v>0</v>
      </c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34" t="s">
        <v>1202</v>
      </c>
    </row>
    <row r="301" spans="1:64" ht="17" x14ac:dyDescent="0.2">
      <c r="A301" s="195" t="s">
        <v>1203</v>
      </c>
      <c r="B301" s="238" t="str">
        <f>VLOOKUP($A301,'V-Enc'!$A$246:$M$984,13,FALSE)</f>
        <v>V_OP</v>
      </c>
      <c r="C301" s="238" t="s">
        <v>702</v>
      </c>
      <c r="D301" s="191" t="s">
        <v>862</v>
      </c>
      <c r="E301" s="239"/>
      <c r="F301" s="125" t="s">
        <v>704</v>
      </c>
      <c r="G301" s="238" t="str">
        <f>VLOOKUP($A301,'V-Enc'!$A$246:$M$984,11,FALSE)</f>
        <v>vd</v>
      </c>
      <c r="H301" s="238" t="str">
        <f>VLOOKUP($A301,'V-Enc'!$A$246:$M$984,9,FALSE)</f>
        <v>vs1</v>
      </c>
      <c r="I301" s="238" t="str">
        <f>VLOOKUP($A301,'V-Enc'!$A$246:$M$984,8,FALSE)</f>
        <v>vs2</v>
      </c>
      <c r="J301" s="239"/>
      <c r="K301" s="239"/>
      <c r="L301" s="238" t="str">
        <f>VLOOKUP($A301,'V-Enc'!$A$246:$M$984,2,FALSE)</f>
        <v>Vvv</v>
      </c>
      <c r="M301" s="238" t="str">
        <f>VLOOKUP($A301,'V-Enc'!$A$246:$M$984,10,FALSE)</f>
        <v>OPMVV</v>
      </c>
      <c r="O301" s="238" t="str">
        <f>_xlfn.CONCAT(VLOOKUP($A301,'V-Enc'!$A$246:$M$984,3,FALSE),"-",)</f>
        <v>101011-</v>
      </c>
      <c r="P301" s="239"/>
      <c r="Q301" s="239"/>
      <c r="U301">
        <v>1</v>
      </c>
      <c r="V301" s="58">
        <f t="shared" si="40"/>
        <v>0</v>
      </c>
      <c r="X301" s="55">
        <f t="shared" si="48"/>
        <v>0</v>
      </c>
      <c r="Y301" s="55">
        <f t="shared" si="49"/>
        <v>0</v>
      </c>
      <c r="AC301" s="58">
        <v>1</v>
      </c>
      <c r="AD301" s="55">
        <v>1</v>
      </c>
      <c r="AE301" s="55">
        <f t="shared" si="45"/>
        <v>0</v>
      </c>
      <c r="AG301" s="55">
        <f t="shared" si="46"/>
        <v>0</v>
      </c>
      <c r="AI301" s="55">
        <f t="shared" si="47"/>
        <v>0</v>
      </c>
      <c r="AJ301" s="55">
        <v>1</v>
      </c>
      <c r="AU301" s="55">
        <v>1</v>
      </c>
      <c r="BL301" s="239" t="s">
        <v>1204</v>
      </c>
    </row>
    <row r="302" spans="1:64" ht="17" x14ac:dyDescent="0.2">
      <c r="A302" s="195" t="s">
        <v>1205</v>
      </c>
      <c r="B302" s="238" t="str">
        <f>VLOOKUP($A302,'V-Enc'!$A$246:$M$984,13,FALSE)</f>
        <v>V_OP</v>
      </c>
      <c r="C302" s="238" t="s">
        <v>702</v>
      </c>
      <c r="D302" s="191" t="s">
        <v>865</v>
      </c>
      <c r="E302" s="239"/>
      <c r="F302" s="125" t="s">
        <v>704</v>
      </c>
      <c r="G302" s="238" t="str">
        <f>VLOOKUP($A302,'V-Enc'!$A$246:$M$984,11,FALSE)</f>
        <v>vd</v>
      </c>
      <c r="H302" s="238" t="str">
        <f>VLOOKUP($A302,'V-Enc'!$A$246:$M$984,9,FALSE)</f>
        <v>rs1</v>
      </c>
      <c r="I302" s="238" t="str">
        <f>VLOOKUP($A302,'V-Enc'!$A$246:$M$984,8,FALSE)</f>
        <v>vs2</v>
      </c>
      <c r="J302" s="239"/>
      <c r="K302" s="239"/>
      <c r="L302" s="238" t="str">
        <f>VLOOKUP($A302,'V-Enc'!$A$246:$M$984,2,FALSE)</f>
        <v>Vvx</v>
      </c>
      <c r="M302" s="238" t="str">
        <f>VLOOKUP($A302,'V-Enc'!$A$246:$M$984,10,FALSE)</f>
        <v>OPMVX</v>
      </c>
      <c r="O302" s="238" t="str">
        <f>_xlfn.CONCAT(VLOOKUP($A302,'V-Enc'!$A$246:$M$984,3,FALSE),"-",)</f>
        <v>101011-</v>
      </c>
      <c r="P302" s="239"/>
      <c r="Q302" s="239"/>
      <c r="U302">
        <v>1</v>
      </c>
      <c r="V302" s="58">
        <f t="shared" si="40"/>
        <v>0</v>
      </c>
      <c r="X302" s="55">
        <f t="shared" si="48"/>
        <v>0</v>
      </c>
      <c r="Y302" s="55">
        <f t="shared" si="49"/>
        <v>0</v>
      </c>
      <c r="AC302" s="58">
        <v>1</v>
      </c>
      <c r="AD302" s="55">
        <v>1</v>
      </c>
      <c r="AE302" s="55">
        <f t="shared" si="45"/>
        <v>0</v>
      </c>
      <c r="AG302" s="55">
        <f t="shared" si="46"/>
        <v>0</v>
      </c>
      <c r="AI302" s="55">
        <f t="shared" si="47"/>
        <v>0</v>
      </c>
      <c r="AJ302" s="55">
        <v>1</v>
      </c>
      <c r="AU302" s="55">
        <v>1</v>
      </c>
      <c r="AW302" s="55">
        <v>1</v>
      </c>
      <c r="BL302" s="239" t="s">
        <v>1206</v>
      </c>
    </row>
    <row r="303" spans="1:64" s="34" customFormat="1" x14ac:dyDescent="0.2">
      <c r="A303" s="34" t="s">
        <v>1207</v>
      </c>
      <c r="B303" s="34" t="s">
        <v>844</v>
      </c>
      <c r="D303" s="132"/>
      <c r="E303" s="35" t="s">
        <v>356</v>
      </c>
      <c r="F303" s="58" t="s">
        <v>704</v>
      </c>
      <c r="G303" s="34" t="s">
        <v>730</v>
      </c>
      <c r="H303" s="34" t="s">
        <v>1041</v>
      </c>
      <c r="I303" s="34" t="s">
        <v>764</v>
      </c>
      <c r="L303" s="34" t="s">
        <v>854</v>
      </c>
      <c r="O303" s="238"/>
      <c r="R303"/>
      <c r="S303"/>
      <c r="T303"/>
      <c r="U303">
        <v>1</v>
      </c>
      <c r="V303" s="58">
        <f t="shared" si="40"/>
        <v>0</v>
      </c>
      <c r="W303" s="55"/>
      <c r="X303" s="55">
        <f t="shared" si="48"/>
        <v>0</v>
      </c>
      <c r="Y303" s="55">
        <f t="shared" si="49"/>
        <v>0</v>
      </c>
      <c r="Z303" s="55"/>
      <c r="AA303" s="55"/>
      <c r="AB303" s="55"/>
      <c r="AC303" s="58">
        <f t="shared" ref="AC303:AC334" si="50">IF(OR(ISNUMBER(FIND("FADD",A303)),ISNUMBER(FIND("FSUB",A303))),1,0)</f>
        <v>0</v>
      </c>
      <c r="AD303" s="55">
        <f>IF(OR(ISNUMBER(FIND("VFMUL",A303)), ISNUMBER(FIND("VFWMUL",A303)),ISNUMBER(FIND("VFNMUL",A303))),1,0)</f>
        <v>0</v>
      </c>
      <c r="AE303" s="55">
        <f t="shared" si="45"/>
        <v>0</v>
      </c>
      <c r="AF303" s="55"/>
      <c r="AG303" s="55">
        <f t="shared" si="46"/>
        <v>0</v>
      </c>
      <c r="AH303" s="55"/>
      <c r="AI303" s="55">
        <f t="shared" si="47"/>
        <v>0</v>
      </c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34" t="s">
        <v>1208</v>
      </c>
    </row>
    <row r="304" spans="1:64" x14ac:dyDescent="0.2">
      <c r="F304" s="125" t="s">
        <v>704</v>
      </c>
      <c r="O304" s="238"/>
      <c r="U304">
        <v>1</v>
      </c>
      <c r="V304" s="58">
        <f t="shared" si="40"/>
        <v>0</v>
      </c>
      <c r="X304" s="55">
        <f t="shared" si="48"/>
        <v>0</v>
      </c>
      <c r="Y304" s="55">
        <f t="shared" si="49"/>
        <v>0</v>
      </c>
      <c r="AC304" s="58">
        <f t="shared" si="50"/>
        <v>0</v>
      </c>
      <c r="AD304" s="55">
        <f>IF(OR(ISNUMBER(FIND("VFMUL",A304)), ISNUMBER(FIND("VFWMUL",A304)),ISNUMBER(FIND("VFNMUL",A304))),1,0)</f>
        <v>0</v>
      </c>
      <c r="AE304" s="55">
        <f t="shared" si="45"/>
        <v>0</v>
      </c>
      <c r="AG304" s="55">
        <f t="shared" si="46"/>
        <v>0</v>
      </c>
      <c r="AI304" s="55">
        <f t="shared" si="47"/>
        <v>0</v>
      </c>
    </row>
    <row r="305" spans="1:64" ht="17" x14ac:dyDescent="0.2">
      <c r="A305" s="239" t="s">
        <v>1209</v>
      </c>
      <c r="B305" s="238" t="str">
        <f>VLOOKUP($A305,'V-Enc'!$A$246:$M$984,13,FALSE)</f>
        <v>V_OP</v>
      </c>
      <c r="C305" s="238" t="s">
        <v>702</v>
      </c>
      <c r="D305" s="242" t="s">
        <v>884</v>
      </c>
      <c r="E305" s="240"/>
      <c r="F305" s="125" t="s">
        <v>704</v>
      </c>
      <c r="G305" s="238" t="str">
        <f>VLOOKUP($A305,'V-Enc'!$A$246:$M$984,11,FALSE)</f>
        <v>vd</v>
      </c>
      <c r="H305" s="238" t="str">
        <f>VLOOKUP($A305,'V-Enc'!$A$246:$M$984,9,FALSE)</f>
        <v>vs1</v>
      </c>
      <c r="I305" s="238" t="str">
        <f>VLOOKUP($A305,'V-Enc'!$A$246:$M$984,8,FALSE)</f>
        <v>vs2</v>
      </c>
      <c r="J305" s="239"/>
      <c r="K305" s="239"/>
      <c r="L305" s="238" t="str">
        <f>VLOOKUP($A305,'V-Enc'!$A$246:$M$984,2,FALSE)</f>
        <v>Vvv</v>
      </c>
      <c r="M305" s="238" t="str">
        <f>VLOOKUP($A305,'V-Enc'!$A$246:$M$984,10,FALSE)</f>
        <v>OPMVV</v>
      </c>
      <c r="O305" s="238" t="str">
        <f>_xlfn.CONCAT(VLOOKUP($A305,'V-Enc'!$A$246:$M$984,3,FALSE),"-",)</f>
        <v>111100-</v>
      </c>
      <c r="P305" s="239"/>
      <c r="Q305" s="239"/>
      <c r="U305">
        <v>1</v>
      </c>
      <c r="V305" s="58">
        <f t="shared" si="40"/>
        <v>0</v>
      </c>
      <c r="X305" s="55">
        <v>1</v>
      </c>
      <c r="Y305" s="55">
        <f t="shared" si="49"/>
        <v>0</v>
      </c>
      <c r="AC305" s="58">
        <f t="shared" si="50"/>
        <v>0</v>
      </c>
      <c r="AD305" s="55">
        <v>1</v>
      </c>
      <c r="AE305" s="55">
        <f t="shared" si="45"/>
        <v>0</v>
      </c>
      <c r="AG305" s="55">
        <f t="shared" si="46"/>
        <v>0</v>
      </c>
      <c r="AI305" s="55">
        <f t="shared" si="47"/>
        <v>0</v>
      </c>
      <c r="AU305" s="55">
        <v>1</v>
      </c>
      <c r="BL305" s="239" t="s">
        <v>1210</v>
      </c>
    </row>
    <row r="306" spans="1:64" ht="17" x14ac:dyDescent="0.2">
      <c r="A306" s="239" t="s">
        <v>1211</v>
      </c>
      <c r="B306" s="238" t="str">
        <f>VLOOKUP($A306,'V-Enc'!$A$246:$M$984,13,FALSE)</f>
        <v>V_OP</v>
      </c>
      <c r="C306" s="238" t="s">
        <v>702</v>
      </c>
      <c r="D306" s="242" t="s">
        <v>884</v>
      </c>
      <c r="E306" s="240"/>
      <c r="F306" s="125" t="s">
        <v>704</v>
      </c>
      <c r="G306" s="238" t="str">
        <f>VLOOKUP($A306,'V-Enc'!$A$246:$M$984,11,FALSE)</f>
        <v>vd</v>
      </c>
      <c r="H306" s="238" t="str">
        <f>VLOOKUP($A306,'V-Enc'!$A$246:$M$984,9,FALSE)</f>
        <v>rs1</v>
      </c>
      <c r="I306" s="238" t="str">
        <f>VLOOKUP($A306,'V-Enc'!$A$246:$M$984,8,FALSE)</f>
        <v>vs2</v>
      </c>
      <c r="J306" s="239"/>
      <c r="K306" s="239"/>
      <c r="L306" s="238" t="str">
        <f>VLOOKUP($A306,'V-Enc'!$A$246:$M$984,2,FALSE)</f>
        <v>Vvx</v>
      </c>
      <c r="M306" s="238" t="str">
        <f>VLOOKUP($A306,'V-Enc'!$A$246:$M$984,10,FALSE)</f>
        <v>OPMVX</v>
      </c>
      <c r="O306" s="238" t="str">
        <f>_xlfn.CONCAT(VLOOKUP($A306,'V-Enc'!$A$246:$M$984,3,FALSE),"-",)</f>
        <v>111100-</v>
      </c>
      <c r="P306" s="239"/>
      <c r="Q306" s="239"/>
      <c r="U306">
        <v>1</v>
      </c>
      <c r="V306" s="58">
        <f t="shared" si="40"/>
        <v>0</v>
      </c>
      <c r="X306" s="55">
        <v>1</v>
      </c>
      <c r="Y306" s="55">
        <f t="shared" si="49"/>
        <v>0</v>
      </c>
      <c r="AC306" s="58">
        <f t="shared" si="50"/>
        <v>0</v>
      </c>
      <c r="AD306" s="55">
        <v>1</v>
      </c>
      <c r="AE306" s="55">
        <f t="shared" si="45"/>
        <v>0</v>
      </c>
      <c r="AG306" s="55">
        <f t="shared" si="46"/>
        <v>0</v>
      </c>
      <c r="AI306" s="55">
        <f t="shared" si="47"/>
        <v>0</v>
      </c>
      <c r="AU306" s="55">
        <v>1</v>
      </c>
      <c r="AW306" s="55">
        <v>1</v>
      </c>
      <c r="BL306" s="239" t="s">
        <v>1212</v>
      </c>
    </row>
    <row r="307" spans="1:64" s="34" customFormat="1" x14ac:dyDescent="0.2">
      <c r="A307" s="34" t="s">
        <v>1213</v>
      </c>
      <c r="B307" s="34" t="s">
        <v>844</v>
      </c>
      <c r="D307" s="132"/>
      <c r="E307" s="35" t="s">
        <v>356</v>
      </c>
      <c r="F307" s="58" t="s">
        <v>704</v>
      </c>
      <c r="G307" s="34" t="s">
        <v>730</v>
      </c>
      <c r="H307" s="34" t="s">
        <v>1041</v>
      </c>
      <c r="I307" s="34" t="s">
        <v>764</v>
      </c>
      <c r="L307" s="34" t="s">
        <v>854</v>
      </c>
      <c r="O307" s="238"/>
      <c r="R307"/>
      <c r="S307"/>
      <c r="T307"/>
      <c r="U307">
        <v>1</v>
      </c>
      <c r="V307" s="58">
        <f t="shared" si="40"/>
        <v>0</v>
      </c>
      <c r="W307" s="55"/>
      <c r="X307" s="55">
        <f>IF(ISNUMBER(FIND("VFW",A307)),1,0)</f>
        <v>0</v>
      </c>
      <c r="Y307" s="55">
        <f t="shared" si="49"/>
        <v>0</v>
      </c>
      <c r="Z307" s="55"/>
      <c r="AA307" s="55"/>
      <c r="AB307" s="55"/>
      <c r="AC307" s="58">
        <f t="shared" si="50"/>
        <v>0</v>
      </c>
      <c r="AD307" s="55">
        <f>IF(OR(ISNUMBER(FIND("VFMUL",A307)), ISNUMBER(FIND("VFWMUL",A307)),ISNUMBER(FIND("VFNMUL",A307))),1,0)</f>
        <v>0</v>
      </c>
      <c r="AE307" s="55">
        <f t="shared" si="45"/>
        <v>0</v>
      </c>
      <c r="AF307" s="55"/>
      <c r="AG307" s="55">
        <f t="shared" si="46"/>
        <v>0</v>
      </c>
      <c r="AH307" s="55"/>
      <c r="AI307" s="55">
        <f t="shared" si="47"/>
        <v>0</v>
      </c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34" t="s">
        <v>1214</v>
      </c>
    </row>
    <row r="308" spans="1:64" ht="17" x14ac:dyDescent="0.2">
      <c r="A308" s="239" t="s">
        <v>1215</v>
      </c>
      <c r="B308" s="238" t="str">
        <f>VLOOKUP($A308,'V-Enc'!$A$246:$M$984,13,FALSE)</f>
        <v>V_OP</v>
      </c>
      <c r="C308" s="238" t="s">
        <v>702</v>
      </c>
      <c r="D308" s="242" t="s">
        <v>884</v>
      </c>
      <c r="E308" s="240"/>
      <c r="F308" s="125" t="s">
        <v>704</v>
      </c>
      <c r="G308" s="238" t="str">
        <f>VLOOKUP($A308,'V-Enc'!$A$246:$M$984,11,FALSE)</f>
        <v>vd</v>
      </c>
      <c r="H308" s="238" t="str">
        <f>VLOOKUP($A308,'V-Enc'!$A$246:$M$984,9,FALSE)</f>
        <v>vs1</v>
      </c>
      <c r="I308" s="238" t="str">
        <f>VLOOKUP($A308,'V-Enc'!$A$246:$M$984,8,FALSE)</f>
        <v>vs2</v>
      </c>
      <c r="J308" s="239"/>
      <c r="K308" s="239"/>
      <c r="L308" s="238" t="str">
        <f>VLOOKUP($A308,'V-Enc'!$A$246:$M$984,2,FALSE)</f>
        <v>Vvv</v>
      </c>
      <c r="M308" s="238" t="str">
        <f>VLOOKUP($A308,'V-Enc'!$A$246:$M$984,10,FALSE)</f>
        <v>OPMVV</v>
      </c>
      <c r="O308" s="238" t="str">
        <f>_xlfn.CONCAT(VLOOKUP($A308,'V-Enc'!$A$246:$M$984,3,FALSE),"-",)</f>
        <v>111101-</v>
      </c>
      <c r="P308" s="239"/>
      <c r="Q308" s="239"/>
      <c r="U308">
        <v>1</v>
      </c>
      <c r="V308" s="58">
        <f t="shared" si="40"/>
        <v>0</v>
      </c>
      <c r="X308" s="55">
        <v>1</v>
      </c>
      <c r="Y308" s="55">
        <f t="shared" si="49"/>
        <v>0</v>
      </c>
      <c r="AC308" s="58">
        <f t="shared" si="50"/>
        <v>0</v>
      </c>
      <c r="AD308" s="55">
        <v>1</v>
      </c>
      <c r="AE308" s="55">
        <f t="shared" si="45"/>
        <v>0</v>
      </c>
      <c r="AG308" s="55">
        <f t="shared" si="46"/>
        <v>0</v>
      </c>
      <c r="AI308" s="55">
        <f t="shared" si="47"/>
        <v>0</v>
      </c>
      <c r="AQ308" s="55">
        <v>1</v>
      </c>
      <c r="AR308" s="55">
        <v>1</v>
      </c>
      <c r="AU308" s="55">
        <v>1</v>
      </c>
      <c r="BL308" s="239" t="s">
        <v>1216</v>
      </c>
    </row>
    <row r="309" spans="1:64" ht="17" x14ac:dyDescent="0.2">
      <c r="A309" s="239" t="s">
        <v>1217</v>
      </c>
      <c r="B309" s="238" t="str">
        <f>VLOOKUP($A309,'V-Enc'!$A$246:$M$984,13,FALSE)</f>
        <v>V_OP</v>
      </c>
      <c r="C309" s="238" t="s">
        <v>702</v>
      </c>
      <c r="D309" s="242" t="s">
        <v>884</v>
      </c>
      <c r="E309" s="240"/>
      <c r="F309" s="125" t="s">
        <v>704</v>
      </c>
      <c r="G309" s="238" t="str">
        <f>VLOOKUP($A309,'V-Enc'!$A$246:$M$984,11,FALSE)</f>
        <v>vd</v>
      </c>
      <c r="H309" s="238" t="str">
        <f>VLOOKUP($A309,'V-Enc'!$A$246:$M$984,9,FALSE)</f>
        <v>rs1</v>
      </c>
      <c r="I309" s="238" t="str">
        <f>VLOOKUP($A309,'V-Enc'!$A$246:$M$984,8,FALSE)</f>
        <v>vs2</v>
      </c>
      <c r="J309" s="239"/>
      <c r="K309" s="239"/>
      <c r="L309" s="238" t="str">
        <f>VLOOKUP($A309,'V-Enc'!$A$246:$M$984,2,FALSE)</f>
        <v>Vvx</v>
      </c>
      <c r="M309" s="238" t="str">
        <f>VLOOKUP($A309,'V-Enc'!$A$246:$M$984,10,FALSE)</f>
        <v>OPMVX</v>
      </c>
      <c r="O309" s="238" t="str">
        <f>_xlfn.CONCAT(VLOOKUP($A309,'V-Enc'!$A$246:$M$984,3,FALSE),"-",)</f>
        <v>111101-</v>
      </c>
      <c r="P309" s="239"/>
      <c r="Q309" s="239"/>
      <c r="U309">
        <v>1</v>
      </c>
      <c r="V309" s="58">
        <f t="shared" si="40"/>
        <v>0</v>
      </c>
      <c r="X309" s="55">
        <v>1</v>
      </c>
      <c r="Y309" s="55">
        <f t="shared" si="49"/>
        <v>0</v>
      </c>
      <c r="AC309" s="58">
        <f t="shared" si="50"/>
        <v>0</v>
      </c>
      <c r="AD309" s="55">
        <v>1</v>
      </c>
      <c r="AE309" s="55">
        <f t="shared" si="45"/>
        <v>0</v>
      </c>
      <c r="AG309" s="55">
        <f t="shared" si="46"/>
        <v>0</v>
      </c>
      <c r="AI309" s="55">
        <f t="shared" si="47"/>
        <v>0</v>
      </c>
      <c r="AQ309" s="55">
        <v>1</v>
      </c>
      <c r="AR309" s="55">
        <v>1</v>
      </c>
      <c r="AU309" s="55">
        <v>1</v>
      </c>
      <c r="AW309" s="55">
        <v>1</v>
      </c>
      <c r="BL309" s="239" t="s">
        <v>1218</v>
      </c>
    </row>
    <row r="310" spans="1:64" s="34" customFormat="1" x14ac:dyDescent="0.2">
      <c r="A310" s="34" t="s">
        <v>1219</v>
      </c>
      <c r="B310" s="34" t="s">
        <v>844</v>
      </c>
      <c r="D310" s="132"/>
      <c r="E310" s="35" t="s">
        <v>356</v>
      </c>
      <c r="F310" s="58" t="s">
        <v>704</v>
      </c>
      <c r="G310" s="34" t="s">
        <v>730</v>
      </c>
      <c r="H310" s="34" t="s">
        <v>1041</v>
      </c>
      <c r="I310" s="34" t="s">
        <v>764</v>
      </c>
      <c r="L310" s="34" t="s">
        <v>854</v>
      </c>
      <c r="O310" s="238"/>
      <c r="R310"/>
      <c r="S310"/>
      <c r="T310"/>
      <c r="U310">
        <v>1</v>
      </c>
      <c r="V310" s="58">
        <f t="shared" si="40"/>
        <v>0</v>
      </c>
      <c r="W310" s="55"/>
      <c r="X310" s="55">
        <f>IF(ISNUMBER(FIND("VFW",A310)),1,0)</f>
        <v>0</v>
      </c>
      <c r="Y310" s="55">
        <f t="shared" si="49"/>
        <v>0</v>
      </c>
      <c r="Z310" s="55"/>
      <c r="AA310" s="55"/>
      <c r="AB310" s="55"/>
      <c r="AC310" s="58">
        <f t="shared" si="50"/>
        <v>0</v>
      </c>
      <c r="AD310" s="55">
        <f>IF(OR(ISNUMBER(FIND("VFMUL",A310)), ISNUMBER(FIND("VFWMUL",A310)),ISNUMBER(FIND("VFNMUL",A310))),1,0)</f>
        <v>0</v>
      </c>
      <c r="AE310" s="55">
        <f t="shared" si="45"/>
        <v>0</v>
      </c>
      <c r="AF310" s="55"/>
      <c r="AG310" s="55">
        <f t="shared" si="46"/>
        <v>0</v>
      </c>
      <c r="AH310" s="55"/>
      <c r="AI310" s="55">
        <f t="shared" si="47"/>
        <v>0</v>
      </c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34" t="s">
        <v>1220</v>
      </c>
    </row>
    <row r="311" spans="1:64" ht="17" x14ac:dyDescent="0.2">
      <c r="A311" s="239" t="s">
        <v>1221</v>
      </c>
      <c r="B311" s="238" t="str">
        <f>VLOOKUP($A311,'V-Enc'!$A$246:$M$984,13,FALSE)</f>
        <v>V_OP</v>
      </c>
      <c r="C311" s="238" t="s">
        <v>702</v>
      </c>
      <c r="D311" s="242" t="s">
        <v>884</v>
      </c>
      <c r="E311" s="240"/>
      <c r="F311" s="125" t="s">
        <v>704</v>
      </c>
      <c r="G311" s="238" t="str">
        <f>VLOOKUP($A311,'V-Enc'!$A$246:$M$984,11,FALSE)</f>
        <v>vd</v>
      </c>
      <c r="H311" s="238" t="str">
        <f>VLOOKUP($A311,'V-Enc'!$A$246:$M$984,9,FALSE)</f>
        <v>vs1</v>
      </c>
      <c r="I311" s="238" t="str">
        <f>VLOOKUP($A311,'V-Enc'!$A$246:$M$984,8,FALSE)</f>
        <v>vs2</v>
      </c>
      <c r="J311" s="239"/>
      <c r="K311" s="239"/>
      <c r="L311" s="238" t="str">
        <f>VLOOKUP($A311,'V-Enc'!$A$246:$M$984,2,FALSE)</f>
        <v>Vvv</v>
      </c>
      <c r="M311" s="238" t="str">
        <f>VLOOKUP($A311,'V-Enc'!$A$246:$M$984,10,FALSE)</f>
        <v>OPMVV</v>
      </c>
      <c r="O311" s="238" t="str">
        <f>_xlfn.CONCAT(VLOOKUP($A311,'V-Enc'!$A$246:$M$984,3,FALSE),"-",)</f>
        <v>111111-</v>
      </c>
      <c r="P311" s="239"/>
      <c r="Q311" s="239"/>
      <c r="U311">
        <v>1</v>
      </c>
      <c r="V311" s="58">
        <f t="shared" si="40"/>
        <v>0</v>
      </c>
      <c r="X311" s="55">
        <v>1</v>
      </c>
      <c r="Y311" s="55">
        <f t="shared" si="49"/>
        <v>0</v>
      </c>
      <c r="AC311" s="58">
        <f t="shared" si="50"/>
        <v>0</v>
      </c>
      <c r="AD311" s="55">
        <v>1</v>
      </c>
      <c r="AE311" s="55">
        <f t="shared" si="45"/>
        <v>0</v>
      </c>
      <c r="AG311" s="55">
        <f t="shared" si="46"/>
        <v>0</v>
      </c>
      <c r="AI311" s="55">
        <f t="shared" si="47"/>
        <v>0</v>
      </c>
      <c r="AQ311" s="55">
        <v>0</v>
      </c>
      <c r="AR311" s="55">
        <v>1</v>
      </c>
      <c r="AU311" s="55">
        <v>1</v>
      </c>
      <c r="BL311" s="239" t="s">
        <v>1222</v>
      </c>
    </row>
    <row r="312" spans="1:64" ht="17" x14ac:dyDescent="0.2">
      <c r="A312" s="239" t="s">
        <v>1223</v>
      </c>
      <c r="B312" s="238" t="str">
        <f>VLOOKUP($A312,'V-Enc'!$A$246:$M$984,13,FALSE)</f>
        <v>V_OP</v>
      </c>
      <c r="C312" s="238" t="s">
        <v>702</v>
      </c>
      <c r="D312" s="242" t="s">
        <v>884</v>
      </c>
      <c r="E312" s="240"/>
      <c r="F312" s="125" t="s">
        <v>704</v>
      </c>
      <c r="G312" s="238" t="str">
        <f>VLOOKUP($A312,'V-Enc'!$A$246:$M$984,11,FALSE)</f>
        <v>vd</v>
      </c>
      <c r="H312" s="238" t="str">
        <f>VLOOKUP($A312,'V-Enc'!$A$246:$M$984,9,FALSE)</f>
        <v>rs1</v>
      </c>
      <c r="I312" s="238" t="str">
        <f>VLOOKUP($A312,'V-Enc'!$A$246:$M$984,8,FALSE)</f>
        <v>vs2</v>
      </c>
      <c r="J312" s="239"/>
      <c r="K312" s="239"/>
      <c r="L312" s="238" t="str">
        <f>VLOOKUP($A312,'V-Enc'!$A$246:$M$984,2,FALSE)</f>
        <v>Vvx</v>
      </c>
      <c r="M312" s="238" t="str">
        <f>VLOOKUP($A312,'V-Enc'!$A$246:$M$984,10,FALSE)</f>
        <v>OPMVX</v>
      </c>
      <c r="O312" s="238" t="str">
        <f>_xlfn.CONCAT(VLOOKUP($A312,'V-Enc'!$A$246:$M$984,3,FALSE),"-",)</f>
        <v>111111-</v>
      </c>
      <c r="P312" s="239"/>
      <c r="Q312" s="239"/>
      <c r="U312">
        <v>1</v>
      </c>
      <c r="V312" s="58">
        <f t="shared" si="40"/>
        <v>0</v>
      </c>
      <c r="X312" s="55">
        <v>1</v>
      </c>
      <c r="Y312" s="55">
        <f t="shared" si="49"/>
        <v>0</v>
      </c>
      <c r="AC312" s="58">
        <f t="shared" si="50"/>
        <v>0</v>
      </c>
      <c r="AD312" s="55">
        <v>1</v>
      </c>
      <c r="AE312" s="55">
        <f t="shared" si="45"/>
        <v>0</v>
      </c>
      <c r="AG312" s="55">
        <f t="shared" si="46"/>
        <v>0</v>
      </c>
      <c r="AI312" s="55">
        <f t="shared" si="47"/>
        <v>0</v>
      </c>
      <c r="AQ312" s="55">
        <v>0</v>
      </c>
      <c r="AR312" s="55">
        <v>1</v>
      </c>
      <c r="AU312" s="55">
        <v>1</v>
      </c>
      <c r="AW312" s="55">
        <v>1</v>
      </c>
      <c r="BL312" s="239" t="s">
        <v>1224</v>
      </c>
    </row>
    <row r="313" spans="1:64" s="34" customFormat="1" x14ac:dyDescent="0.2">
      <c r="A313" s="34" t="s">
        <v>1225</v>
      </c>
      <c r="B313" s="34" t="s">
        <v>844</v>
      </c>
      <c r="D313" s="132"/>
      <c r="E313" s="35" t="s">
        <v>356</v>
      </c>
      <c r="F313" s="58" t="s">
        <v>704</v>
      </c>
      <c r="G313" s="34" t="s">
        <v>730</v>
      </c>
      <c r="H313" s="34" t="s">
        <v>1041</v>
      </c>
      <c r="I313" s="34" t="s">
        <v>764</v>
      </c>
      <c r="L313" s="34" t="s">
        <v>854</v>
      </c>
      <c r="O313" s="238"/>
      <c r="R313"/>
      <c r="S313"/>
      <c r="T313"/>
      <c r="U313">
        <v>1</v>
      </c>
      <c r="V313" s="58">
        <f t="shared" si="40"/>
        <v>0</v>
      </c>
      <c r="W313" s="55"/>
      <c r="X313" s="55">
        <f>IF(ISNUMBER(FIND("VFW",A313)),1,0)</f>
        <v>0</v>
      </c>
      <c r="Y313" s="55">
        <f t="shared" si="49"/>
        <v>0</v>
      </c>
      <c r="Z313" s="55"/>
      <c r="AA313" s="55"/>
      <c r="AB313" s="55"/>
      <c r="AC313" s="58">
        <f t="shared" si="50"/>
        <v>0</v>
      </c>
      <c r="AD313" s="55">
        <f>IF(OR(ISNUMBER(FIND("VFMUL",A313)), ISNUMBER(FIND("VFWMUL",A313)),ISNUMBER(FIND("VFNMUL",A313))),1,0)</f>
        <v>0</v>
      </c>
      <c r="AE313" s="55">
        <f t="shared" si="45"/>
        <v>0</v>
      </c>
      <c r="AF313" s="55"/>
      <c r="AG313" s="55">
        <f t="shared" si="46"/>
        <v>0</v>
      </c>
      <c r="AH313" s="55"/>
      <c r="AI313" s="55">
        <f t="shared" si="47"/>
        <v>0</v>
      </c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34" t="s">
        <v>1226</v>
      </c>
    </row>
    <row r="314" spans="1:64" s="34" customFormat="1" x14ac:dyDescent="0.2">
      <c r="A314" s="34" t="s">
        <v>1227</v>
      </c>
      <c r="B314" s="34" t="s">
        <v>844</v>
      </c>
      <c r="D314" s="132"/>
      <c r="E314" s="35" t="s">
        <v>356</v>
      </c>
      <c r="F314" s="58" t="s">
        <v>704</v>
      </c>
      <c r="G314" s="34" t="s">
        <v>730</v>
      </c>
      <c r="H314" s="34" t="s">
        <v>846</v>
      </c>
      <c r="I314" s="34" t="s">
        <v>764</v>
      </c>
      <c r="L314" s="34" t="s">
        <v>847</v>
      </c>
      <c r="O314" s="238"/>
      <c r="R314"/>
      <c r="S314"/>
      <c r="T314"/>
      <c r="U314">
        <v>1</v>
      </c>
      <c r="V314" s="58">
        <f t="shared" si="40"/>
        <v>0</v>
      </c>
      <c r="W314" s="55"/>
      <c r="X314" s="55">
        <f>IF(ISNUMBER(FIND("VFW",A314)),1,0)</f>
        <v>0</v>
      </c>
      <c r="Y314" s="55">
        <f t="shared" si="49"/>
        <v>0</v>
      </c>
      <c r="Z314" s="55"/>
      <c r="AA314" s="55"/>
      <c r="AB314" s="55"/>
      <c r="AC314" s="58">
        <f t="shared" si="50"/>
        <v>0</v>
      </c>
      <c r="AD314" s="55">
        <f>IF(OR(ISNUMBER(FIND("VFMUL",A314)), ISNUMBER(FIND("VFWMUL",A314)),ISNUMBER(FIND("VFNMUL",A314))),1,0)</f>
        <v>0</v>
      </c>
      <c r="AE314" s="55">
        <f t="shared" si="45"/>
        <v>0</v>
      </c>
      <c r="AF314" s="55"/>
      <c r="AG314" s="55">
        <f t="shared" si="46"/>
        <v>0</v>
      </c>
      <c r="AH314" s="55"/>
      <c r="AI314" s="55">
        <f t="shared" si="47"/>
        <v>0</v>
      </c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34" t="s">
        <v>1228</v>
      </c>
    </row>
    <row r="315" spans="1:64" ht="17" x14ac:dyDescent="0.2">
      <c r="A315" s="239" t="s">
        <v>1229</v>
      </c>
      <c r="B315" s="238" t="str">
        <f>VLOOKUP($A315,'V-Enc'!$A$246:$M$984,13,FALSE)</f>
        <v>V_OP</v>
      </c>
      <c r="C315" s="238" t="s">
        <v>702</v>
      </c>
      <c r="D315" s="242" t="s">
        <v>884</v>
      </c>
      <c r="E315" s="240"/>
      <c r="F315" s="125" t="s">
        <v>704</v>
      </c>
      <c r="G315" s="238" t="str">
        <f>VLOOKUP($A315,'V-Enc'!$A$246:$M$984,11,FALSE)</f>
        <v>vd</v>
      </c>
      <c r="H315" s="238" t="str">
        <f>VLOOKUP($A315,'V-Enc'!$A$246:$M$984,9,FALSE)</f>
        <v>rs1</v>
      </c>
      <c r="I315" s="238" t="str">
        <f>VLOOKUP($A315,'V-Enc'!$A$246:$M$984,8,FALSE)</f>
        <v>vs2</v>
      </c>
      <c r="J315" s="239"/>
      <c r="K315" s="239"/>
      <c r="L315" s="238" t="str">
        <f>VLOOKUP($A315,'V-Enc'!$A$246:$M$984,2,FALSE)</f>
        <v>Vvx</v>
      </c>
      <c r="M315" s="238" t="str">
        <f>VLOOKUP($A315,'V-Enc'!$A$246:$M$984,10,FALSE)</f>
        <v>OPMVX</v>
      </c>
      <c r="O315" s="238" t="str">
        <f>_xlfn.CONCAT(VLOOKUP($A315,'V-Enc'!$A$246:$M$984,3,FALSE),"-",)</f>
        <v>111110-</v>
      </c>
      <c r="P315" s="239"/>
      <c r="Q315" s="239"/>
      <c r="U315">
        <v>1</v>
      </c>
      <c r="V315" s="58">
        <f t="shared" si="40"/>
        <v>0</v>
      </c>
      <c r="X315" s="55">
        <v>1</v>
      </c>
      <c r="Y315" s="55">
        <f t="shared" si="49"/>
        <v>0</v>
      </c>
      <c r="AC315" s="58">
        <f t="shared" si="50"/>
        <v>0</v>
      </c>
      <c r="AD315" s="55">
        <v>1</v>
      </c>
      <c r="AE315" s="55">
        <f t="shared" si="45"/>
        <v>0</v>
      </c>
      <c r="AG315" s="55">
        <f t="shared" si="46"/>
        <v>0</v>
      </c>
      <c r="AI315" s="55">
        <f t="shared" si="47"/>
        <v>0</v>
      </c>
      <c r="AQ315" s="55">
        <v>1</v>
      </c>
      <c r="AR315" s="55">
        <v>0</v>
      </c>
      <c r="AU315" s="55">
        <v>1</v>
      </c>
      <c r="AW315" s="55">
        <v>1</v>
      </c>
      <c r="BL315" s="239" t="s">
        <v>1230</v>
      </c>
    </row>
    <row r="316" spans="1:64" s="34" customFormat="1" x14ac:dyDescent="0.2">
      <c r="A316" s="34" t="s">
        <v>1231</v>
      </c>
      <c r="B316" s="34" t="s">
        <v>844</v>
      </c>
      <c r="D316" s="132"/>
      <c r="E316" s="35" t="s">
        <v>356</v>
      </c>
      <c r="F316" s="58" t="s">
        <v>704</v>
      </c>
      <c r="G316" s="34" t="s">
        <v>730</v>
      </c>
      <c r="H316" s="34" t="s">
        <v>1041</v>
      </c>
      <c r="I316" s="34" t="s">
        <v>764</v>
      </c>
      <c r="L316" s="34" t="s">
        <v>854</v>
      </c>
      <c r="R316"/>
      <c r="S316"/>
      <c r="T316"/>
      <c r="U316"/>
      <c r="V316" s="58">
        <f t="shared" si="40"/>
        <v>0</v>
      </c>
      <c r="W316" s="55"/>
      <c r="X316" s="55">
        <f t="shared" ref="X316:X379" si="51">IF(ISNUMBER(FIND("VFW",A316)),1,0)</f>
        <v>0</v>
      </c>
      <c r="Y316" s="55">
        <f t="shared" si="49"/>
        <v>0</v>
      </c>
      <c r="Z316" s="55"/>
      <c r="AA316" s="55"/>
      <c r="AB316" s="55"/>
      <c r="AC316" s="58">
        <f t="shared" si="50"/>
        <v>0</v>
      </c>
      <c r="AD316" s="55">
        <f t="shared" ref="AD316:AD347" si="52">IF(OR(ISNUMBER(FIND("VFMUL",A316)), ISNUMBER(FIND("VFWMUL",A316)),ISNUMBER(FIND("VFNMUL",A316))),1,0)</f>
        <v>0</v>
      </c>
      <c r="AE316" s="55">
        <f t="shared" si="45"/>
        <v>0</v>
      </c>
      <c r="AF316" s="55"/>
      <c r="AG316" s="55">
        <f t="shared" si="46"/>
        <v>0</v>
      </c>
      <c r="AH316" s="55"/>
      <c r="AI316" s="55">
        <f t="shared" si="47"/>
        <v>0</v>
      </c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34" t="s">
        <v>1232</v>
      </c>
    </row>
    <row r="317" spans="1:64" x14ac:dyDescent="0.2">
      <c r="V317" s="58">
        <f t="shared" si="40"/>
        <v>0</v>
      </c>
      <c r="X317" s="55">
        <f t="shared" si="51"/>
        <v>0</v>
      </c>
      <c r="Y317" s="55">
        <f t="shared" si="49"/>
        <v>0</v>
      </c>
      <c r="AC317" s="58">
        <f t="shared" si="50"/>
        <v>0</v>
      </c>
      <c r="AD317" s="55">
        <f t="shared" si="52"/>
        <v>0</v>
      </c>
      <c r="AE317" s="55">
        <f t="shared" si="45"/>
        <v>0</v>
      </c>
      <c r="AG317" s="55">
        <f t="shared" si="46"/>
        <v>0</v>
      </c>
      <c r="AI317" s="55">
        <f t="shared" si="47"/>
        <v>0</v>
      </c>
    </row>
    <row r="318" spans="1:64" x14ac:dyDescent="0.2">
      <c r="A318" s="239" t="s">
        <v>1233</v>
      </c>
      <c r="B318" s="239"/>
      <c r="C318" s="239"/>
      <c r="D318" s="243"/>
      <c r="E318" s="239"/>
      <c r="G318" s="239"/>
      <c r="H318" s="239"/>
      <c r="I318" s="239"/>
      <c r="J318" s="239"/>
      <c r="K318" s="239"/>
      <c r="L318" s="239"/>
      <c r="M318" s="239"/>
      <c r="N318" s="239"/>
      <c r="O318" s="239"/>
      <c r="P318" s="239"/>
      <c r="Q318" s="239"/>
      <c r="V318" s="58">
        <f t="shared" si="40"/>
        <v>0</v>
      </c>
      <c r="X318" s="55">
        <f t="shared" si="51"/>
        <v>0</v>
      </c>
      <c r="Y318" s="55">
        <f t="shared" si="49"/>
        <v>0</v>
      </c>
      <c r="AC318" s="58">
        <f t="shared" si="50"/>
        <v>0</v>
      </c>
      <c r="AD318" s="55">
        <f t="shared" si="52"/>
        <v>0</v>
      </c>
      <c r="AE318" s="55">
        <f t="shared" si="45"/>
        <v>0</v>
      </c>
      <c r="AG318" s="55">
        <f t="shared" si="46"/>
        <v>0</v>
      </c>
      <c r="AI318" s="55">
        <f t="shared" si="47"/>
        <v>0</v>
      </c>
      <c r="BL318" s="239"/>
    </row>
    <row r="319" spans="1:64" x14ac:dyDescent="0.2">
      <c r="A319" s="193" t="s">
        <v>0</v>
      </c>
      <c r="B319" s="193" t="s">
        <v>724</v>
      </c>
      <c r="C319" s="193"/>
      <c r="D319" s="194"/>
      <c r="E319" s="1" t="s">
        <v>2</v>
      </c>
      <c r="F319" s="126" t="s">
        <v>3</v>
      </c>
      <c r="G319" s="193" t="s">
        <v>361</v>
      </c>
      <c r="H319" s="193" t="s">
        <v>362</v>
      </c>
      <c r="I319" s="193" t="s">
        <v>363</v>
      </c>
      <c r="J319" s="193" t="s">
        <v>364</v>
      </c>
      <c r="K319" s="193" t="s">
        <v>320</v>
      </c>
      <c r="L319" s="193" t="s">
        <v>725</v>
      </c>
      <c r="M319" s="193" t="s">
        <v>10</v>
      </c>
      <c r="N319" s="193" t="s">
        <v>653</v>
      </c>
      <c r="O319" s="193" t="s">
        <v>11</v>
      </c>
      <c r="P319" s="193" t="s">
        <v>16</v>
      </c>
      <c r="Q319" s="193"/>
      <c r="V319" s="58">
        <f t="shared" si="40"/>
        <v>0</v>
      </c>
      <c r="X319" s="55">
        <f t="shared" si="51"/>
        <v>0</v>
      </c>
      <c r="Y319" s="55">
        <f t="shared" si="49"/>
        <v>0</v>
      </c>
      <c r="AC319" s="58">
        <f t="shared" si="50"/>
        <v>0</v>
      </c>
      <c r="AD319" s="55">
        <f t="shared" si="52"/>
        <v>0</v>
      </c>
      <c r="AE319" s="55">
        <f t="shared" si="45"/>
        <v>0</v>
      </c>
      <c r="AG319" s="55">
        <f t="shared" si="46"/>
        <v>0</v>
      </c>
      <c r="AI319" s="55">
        <f t="shared" si="47"/>
        <v>0</v>
      </c>
      <c r="BL319" s="193" t="s">
        <v>12</v>
      </c>
    </row>
    <row r="320" spans="1:64" ht="17" x14ac:dyDescent="0.2">
      <c r="A320" s="148" t="s">
        <v>1234</v>
      </c>
      <c r="B320" s="238" t="str">
        <f>VLOOKUP($A320,'V-Enc'!$A$246:$M$984,13,FALSE)</f>
        <v>V_OP</v>
      </c>
      <c r="C320" s="238" t="s">
        <v>702</v>
      </c>
      <c r="D320" s="242" t="s">
        <v>1235</v>
      </c>
      <c r="E320" s="239"/>
      <c r="F320" s="125" t="s">
        <v>704</v>
      </c>
      <c r="G320" s="238" t="str">
        <f>VLOOKUP($A320,'V-Enc'!$A$246:$M$984,11,FALSE)</f>
        <v>vd</v>
      </c>
      <c r="H320" s="238" t="str">
        <f>VLOOKUP($A320,'V-Enc'!$A$246:$M$984,9,FALSE)</f>
        <v>vs1</v>
      </c>
      <c r="I320" s="238" t="str">
        <f>VLOOKUP($A320,'V-Enc'!$A$246:$M$984,8,FALSE)</f>
        <v>vs2</v>
      </c>
      <c r="J320" s="239"/>
      <c r="K320" s="239"/>
      <c r="L320" s="238" t="str">
        <f>VLOOKUP($A320,'V-Enc'!$A$246:$M$984,2,FALSE)</f>
        <v>Vvv</v>
      </c>
      <c r="M320" s="238" t="str">
        <f>VLOOKUP($A320,'V-Enc'!$A$246:$M$984,10,FALSE)</f>
        <v>OPIVV</v>
      </c>
      <c r="O320" s="238" t="str">
        <f>_xlfn.CONCAT(VLOOKUP($A320,'V-Enc'!$A$246:$M$984,3,FALSE),"-",)</f>
        <v>010111-</v>
      </c>
      <c r="P320" s="239"/>
      <c r="Q320" s="238">
        <v>0</v>
      </c>
      <c r="U320">
        <v>1</v>
      </c>
      <c r="V320" s="58">
        <f t="shared" si="40"/>
        <v>0</v>
      </c>
      <c r="X320" s="55">
        <f t="shared" si="51"/>
        <v>0</v>
      </c>
      <c r="Y320" s="55">
        <f t="shared" si="49"/>
        <v>0</v>
      </c>
      <c r="AC320" s="58">
        <f t="shared" si="50"/>
        <v>0</v>
      </c>
      <c r="AD320" s="55">
        <f t="shared" si="52"/>
        <v>0</v>
      </c>
      <c r="AE320" s="55">
        <f t="shared" si="45"/>
        <v>0</v>
      </c>
      <c r="AG320" s="55">
        <f t="shared" si="46"/>
        <v>0</v>
      </c>
      <c r="AI320" s="55">
        <f t="shared" si="47"/>
        <v>0</v>
      </c>
      <c r="BC320" s="55">
        <v>1</v>
      </c>
      <c r="BL320" s="239" t="s">
        <v>1236</v>
      </c>
    </row>
    <row r="321" spans="1:64" ht="17" x14ac:dyDescent="0.2">
      <c r="A321" s="148" t="s">
        <v>1237</v>
      </c>
      <c r="B321" s="238" t="str">
        <f>VLOOKUP($A321,'V-Enc'!$A$246:$M$984,13,FALSE)</f>
        <v>V_OP</v>
      </c>
      <c r="C321" s="238" t="s">
        <v>702</v>
      </c>
      <c r="D321" s="242" t="s">
        <v>1235</v>
      </c>
      <c r="E321" s="239"/>
      <c r="F321" s="125" t="s">
        <v>704</v>
      </c>
      <c r="G321" s="238" t="str">
        <f>VLOOKUP($A321,'V-Enc'!$A$246:$M$984,11,FALSE)</f>
        <v>vd</v>
      </c>
      <c r="H321" s="238" t="str">
        <f>VLOOKUP($A321,'V-Enc'!$A$246:$M$984,9,FALSE)</f>
        <v>rs1</v>
      </c>
      <c r="I321" s="238" t="str">
        <f>VLOOKUP($A321,'V-Enc'!$A$246:$M$984,8,FALSE)</f>
        <v>vs2</v>
      </c>
      <c r="J321" s="239"/>
      <c r="K321" s="239"/>
      <c r="L321" s="238" t="str">
        <f>VLOOKUP($A321,'V-Enc'!$A$246:$M$984,2,FALSE)</f>
        <v>Vvx</v>
      </c>
      <c r="M321" s="238" t="str">
        <f>VLOOKUP($A321,'V-Enc'!$A$246:$M$984,10,FALSE)</f>
        <v>OPIVX</v>
      </c>
      <c r="O321" s="238" t="str">
        <f>_xlfn.CONCAT(VLOOKUP($A321,'V-Enc'!$A$246:$M$984,3,FALSE),"-",)</f>
        <v>010111-</v>
      </c>
      <c r="P321" s="239"/>
      <c r="Q321" s="238">
        <v>0</v>
      </c>
      <c r="U321">
        <v>1</v>
      </c>
      <c r="V321" s="58">
        <f t="shared" si="40"/>
        <v>0</v>
      </c>
      <c r="X321" s="55">
        <f t="shared" si="51"/>
        <v>0</v>
      </c>
      <c r="Y321" s="55">
        <f t="shared" si="49"/>
        <v>0</v>
      </c>
      <c r="AC321" s="58">
        <f t="shared" si="50"/>
        <v>0</v>
      </c>
      <c r="AD321" s="55">
        <f t="shared" si="52"/>
        <v>0</v>
      </c>
      <c r="AE321" s="55">
        <f t="shared" si="45"/>
        <v>0</v>
      </c>
      <c r="AG321" s="55">
        <f t="shared" si="46"/>
        <v>0</v>
      </c>
      <c r="AI321" s="55">
        <f t="shared" si="47"/>
        <v>0</v>
      </c>
      <c r="AW321" s="55">
        <v>1</v>
      </c>
      <c r="BC321" s="55">
        <v>1</v>
      </c>
      <c r="BL321" s="239" t="s">
        <v>1238</v>
      </c>
    </row>
    <row r="322" spans="1:64" ht="17" x14ac:dyDescent="0.2">
      <c r="A322" s="148" t="s">
        <v>1239</v>
      </c>
      <c r="B322" s="238" t="str">
        <f>VLOOKUP($A322,'V-Enc'!$A$246:$M$984,13,FALSE)</f>
        <v>V_OP</v>
      </c>
      <c r="C322" s="238" t="s">
        <v>702</v>
      </c>
      <c r="D322" s="242" t="s">
        <v>1235</v>
      </c>
      <c r="E322" s="239"/>
      <c r="F322" s="125" t="s">
        <v>704</v>
      </c>
      <c r="G322" s="238" t="str">
        <f>VLOOKUP($A322,'V-Enc'!$A$246:$M$984,11,FALSE)</f>
        <v>vd</v>
      </c>
      <c r="H322" s="238" t="str">
        <f>VLOOKUP($A322,'V-Enc'!$A$246:$M$984,9,FALSE)</f>
        <v>simm5</v>
      </c>
      <c r="I322" s="238" t="str">
        <f>VLOOKUP($A322,'V-Enc'!$A$246:$M$984,8,FALSE)</f>
        <v>vs2</v>
      </c>
      <c r="J322" s="239"/>
      <c r="K322" s="239"/>
      <c r="L322" s="238" t="str">
        <f>VLOOKUP($A322,'V-Enc'!$A$246:$M$984,2,FALSE)</f>
        <v>Vvi</v>
      </c>
      <c r="M322" s="238" t="str">
        <f>VLOOKUP($A322,'V-Enc'!$A$246:$M$984,10,FALSE)</f>
        <v>OPIVI</v>
      </c>
      <c r="O322" s="238" t="str">
        <f>_xlfn.CONCAT(VLOOKUP($A322,'V-Enc'!$A$246:$M$984,3,FALSE),"-",)</f>
        <v>010111-</v>
      </c>
      <c r="P322" s="239"/>
      <c r="Q322" s="238">
        <v>0</v>
      </c>
      <c r="U322">
        <v>1</v>
      </c>
      <c r="V322" s="58">
        <f t="shared" si="40"/>
        <v>0</v>
      </c>
      <c r="X322" s="55">
        <f t="shared" si="51"/>
        <v>0</v>
      </c>
      <c r="Y322" s="55">
        <f t="shared" si="49"/>
        <v>0</v>
      </c>
      <c r="AC322" s="58">
        <f t="shared" si="50"/>
        <v>0</v>
      </c>
      <c r="AD322" s="55">
        <f t="shared" si="52"/>
        <v>0</v>
      </c>
      <c r="AE322" s="55">
        <f t="shared" si="45"/>
        <v>0</v>
      </c>
      <c r="AG322" s="55">
        <f t="shared" si="46"/>
        <v>0</v>
      </c>
      <c r="AI322" s="55">
        <f t="shared" si="47"/>
        <v>0</v>
      </c>
      <c r="AX322" s="55">
        <v>1</v>
      </c>
      <c r="BC322" s="55">
        <v>1</v>
      </c>
      <c r="BL322" s="239" t="s">
        <v>1240</v>
      </c>
    </row>
    <row r="323" spans="1:64" x14ac:dyDescent="0.2">
      <c r="C323" s="186"/>
      <c r="V323" s="58">
        <f t="shared" ref="V323:V386" si="53">IF(ISNUMBER(FIND("VF",A323)),1,0)</f>
        <v>0</v>
      </c>
      <c r="X323" s="55">
        <f t="shared" si="51"/>
        <v>0</v>
      </c>
      <c r="Y323" s="55">
        <f t="shared" si="49"/>
        <v>0</v>
      </c>
      <c r="AC323" s="58">
        <f t="shared" si="50"/>
        <v>0</v>
      </c>
      <c r="AD323" s="55">
        <f t="shared" si="52"/>
        <v>0</v>
      </c>
      <c r="AE323" s="55">
        <f t="shared" si="45"/>
        <v>0</v>
      </c>
      <c r="AG323" s="55">
        <f t="shared" si="46"/>
        <v>0</v>
      </c>
      <c r="AI323" s="55">
        <f t="shared" si="47"/>
        <v>0</v>
      </c>
    </row>
    <row r="324" spans="1:64" x14ac:dyDescent="0.2">
      <c r="A324" s="239" t="s">
        <v>1241</v>
      </c>
      <c r="B324" s="239"/>
      <c r="C324" s="239"/>
      <c r="D324" s="243"/>
      <c r="E324" s="239"/>
      <c r="G324" s="239"/>
      <c r="H324" s="239"/>
      <c r="I324" s="239"/>
      <c r="J324" s="239"/>
      <c r="K324" s="239"/>
      <c r="L324" s="239"/>
      <c r="M324" s="239"/>
      <c r="N324" s="239"/>
      <c r="O324" s="239"/>
      <c r="P324" s="239"/>
      <c r="Q324" s="239"/>
      <c r="V324" s="58">
        <f t="shared" si="53"/>
        <v>0</v>
      </c>
      <c r="X324" s="55">
        <f t="shared" si="51"/>
        <v>0</v>
      </c>
      <c r="Y324" s="55">
        <f t="shared" si="49"/>
        <v>0</v>
      </c>
      <c r="AC324" s="58">
        <f t="shared" si="50"/>
        <v>0</v>
      </c>
      <c r="AD324" s="55">
        <f t="shared" si="52"/>
        <v>0</v>
      </c>
      <c r="AE324" s="55">
        <f t="shared" si="45"/>
        <v>0</v>
      </c>
      <c r="AG324" s="55">
        <f t="shared" si="46"/>
        <v>0</v>
      </c>
      <c r="AI324" s="55">
        <f t="shared" si="47"/>
        <v>0</v>
      </c>
      <c r="BL324" s="239"/>
    </row>
    <row r="325" spans="1:64" x14ac:dyDescent="0.2">
      <c r="A325" s="193" t="s">
        <v>0</v>
      </c>
      <c r="B325" s="193" t="s">
        <v>724</v>
      </c>
      <c r="C325" s="193"/>
      <c r="D325" s="194"/>
      <c r="E325" s="1" t="s">
        <v>2</v>
      </c>
      <c r="F325" s="126" t="s">
        <v>3</v>
      </c>
      <c r="G325" s="193" t="s">
        <v>361</v>
      </c>
      <c r="H325" s="193" t="s">
        <v>362</v>
      </c>
      <c r="I325" s="193" t="s">
        <v>363</v>
      </c>
      <c r="J325" s="193" t="s">
        <v>364</v>
      </c>
      <c r="K325" s="193" t="s">
        <v>320</v>
      </c>
      <c r="L325" s="193" t="s">
        <v>725</v>
      </c>
      <c r="M325" s="193" t="s">
        <v>10</v>
      </c>
      <c r="N325" s="193" t="s">
        <v>653</v>
      </c>
      <c r="O325" s="193" t="s">
        <v>11</v>
      </c>
      <c r="P325" s="193" t="s">
        <v>16</v>
      </c>
      <c r="Q325" s="193"/>
      <c r="V325" s="58">
        <f t="shared" si="53"/>
        <v>0</v>
      </c>
      <c r="X325" s="55">
        <f t="shared" si="51"/>
        <v>0</v>
      </c>
      <c r="Y325" s="55">
        <f t="shared" ref="Y325:Y356" si="54">IF(ISNUMBER(FIND("VFN",A325)),1,0)</f>
        <v>0</v>
      </c>
      <c r="AC325" s="58">
        <f t="shared" si="50"/>
        <v>0</v>
      </c>
      <c r="AD325" s="55">
        <f t="shared" si="52"/>
        <v>0</v>
      </c>
      <c r="AE325" s="55">
        <f t="shared" si="45"/>
        <v>0</v>
      </c>
      <c r="AG325" s="55">
        <f t="shared" si="46"/>
        <v>0</v>
      </c>
      <c r="AI325" s="55">
        <f t="shared" si="47"/>
        <v>0</v>
      </c>
      <c r="BL325" s="193" t="s">
        <v>12</v>
      </c>
    </row>
    <row r="326" spans="1:64" ht="17" x14ac:dyDescent="0.2">
      <c r="A326" s="148" t="s">
        <v>1242</v>
      </c>
      <c r="B326" s="238" t="str">
        <f>VLOOKUP($A326,'V-Enc'!$A$246:$M$984,13,FALSE)</f>
        <v>V_OP</v>
      </c>
      <c r="C326" s="238" t="s">
        <v>702</v>
      </c>
      <c r="D326" s="191" t="s">
        <v>1243</v>
      </c>
      <c r="E326" s="239"/>
      <c r="F326" s="125" t="s">
        <v>704</v>
      </c>
      <c r="G326" s="238" t="str">
        <f>VLOOKUP($A326,'V-Enc'!$A$246:$M$984,11,FALSE)</f>
        <v>vd</v>
      </c>
      <c r="H326" s="238" t="str">
        <f>VLOOKUP($A326,'V-Enc'!$A$246:$M$984,9,FALSE)</f>
        <v>vs1</v>
      </c>
      <c r="I326" s="238" t="str">
        <f>VLOOKUP($A326,'V-Enc'!$A$246:$M$984,8,FALSE)</f>
        <v>v0</v>
      </c>
      <c r="J326" s="239"/>
      <c r="K326" s="239"/>
      <c r="L326" s="238" t="str">
        <f>VLOOKUP($A326,'V-Enc'!$A$246:$M$984,2,FALSE)</f>
        <v>Vvv</v>
      </c>
      <c r="M326" s="238" t="str">
        <f>VLOOKUP($A326,'V-Enc'!$A$246:$M$984,10,FALSE)</f>
        <v>OPIVV</v>
      </c>
      <c r="O326" s="238" t="str">
        <f>_xlfn.CONCAT(VLOOKUP($A326,'V-Enc'!$A$246:$M$984,3,FALSE),"-",)</f>
        <v>010111-</v>
      </c>
      <c r="P326" s="239"/>
      <c r="Q326" s="238">
        <f>VLOOKUP($A326,'V-Enc'!$A$246:$M$984,7,FALSE)</f>
        <v>1</v>
      </c>
      <c r="U326">
        <v>1</v>
      </c>
      <c r="V326" s="58">
        <f t="shared" si="53"/>
        <v>0</v>
      </c>
      <c r="X326" s="55">
        <f t="shared" si="51"/>
        <v>0</v>
      </c>
      <c r="Y326" s="55">
        <f t="shared" si="54"/>
        <v>0</v>
      </c>
      <c r="AC326" s="58">
        <f t="shared" si="50"/>
        <v>0</v>
      </c>
      <c r="AD326" s="55">
        <f t="shared" si="52"/>
        <v>0</v>
      </c>
      <c r="AE326" s="55">
        <f t="shared" si="45"/>
        <v>0</v>
      </c>
      <c r="AG326" s="55">
        <f t="shared" si="46"/>
        <v>0</v>
      </c>
      <c r="AI326" s="55">
        <f t="shared" si="47"/>
        <v>0</v>
      </c>
      <c r="BL326" s="239" t="s">
        <v>1244</v>
      </c>
    </row>
    <row r="327" spans="1:64" ht="17" x14ac:dyDescent="0.2">
      <c r="A327" s="148" t="s">
        <v>1245</v>
      </c>
      <c r="B327" s="238" t="str">
        <f>VLOOKUP($A327,'V-Enc'!$A$246:$M$984,13,FALSE)</f>
        <v>V_OP</v>
      </c>
      <c r="C327" s="238" t="s">
        <v>702</v>
      </c>
      <c r="D327" s="191" t="s">
        <v>1243</v>
      </c>
      <c r="E327" s="239"/>
      <c r="F327" s="125" t="s">
        <v>704</v>
      </c>
      <c r="G327" s="238" t="str">
        <f>VLOOKUP($A327,'V-Enc'!$A$246:$M$984,11,FALSE)</f>
        <v>vd</v>
      </c>
      <c r="H327" s="238" t="str">
        <f>VLOOKUP($A327,'V-Enc'!$A$246:$M$984,9,FALSE)</f>
        <v>rs1</v>
      </c>
      <c r="I327" s="238" t="str">
        <f>VLOOKUP($A327,'V-Enc'!$A$246:$M$984,8,FALSE)</f>
        <v>v0</v>
      </c>
      <c r="J327" s="239"/>
      <c r="K327" s="239"/>
      <c r="L327" s="238" t="str">
        <f>VLOOKUP($A327,'V-Enc'!$A$246:$M$984,2,FALSE)</f>
        <v>Vvx</v>
      </c>
      <c r="M327" s="238" t="str">
        <f>VLOOKUP($A327,'V-Enc'!$A$246:$M$984,10,FALSE)</f>
        <v>OPIVX</v>
      </c>
      <c r="O327" s="238" t="str">
        <f>_xlfn.CONCAT(VLOOKUP($A327,'V-Enc'!$A$246:$M$984,3,FALSE),"-",)</f>
        <v>010111-</v>
      </c>
      <c r="P327" s="239"/>
      <c r="Q327" s="238">
        <f>VLOOKUP($A327,'V-Enc'!$A$246:$M$984,7,FALSE)</f>
        <v>1</v>
      </c>
      <c r="U327">
        <v>1</v>
      </c>
      <c r="V327" s="58">
        <f t="shared" si="53"/>
        <v>0</v>
      </c>
      <c r="X327" s="55">
        <f t="shared" si="51"/>
        <v>0</v>
      </c>
      <c r="Y327" s="55">
        <f t="shared" si="54"/>
        <v>0</v>
      </c>
      <c r="AC327" s="58">
        <f t="shared" si="50"/>
        <v>0</v>
      </c>
      <c r="AD327" s="55">
        <f t="shared" si="52"/>
        <v>0</v>
      </c>
      <c r="AE327" s="55">
        <f t="shared" si="45"/>
        <v>0</v>
      </c>
      <c r="AG327" s="55">
        <f t="shared" si="46"/>
        <v>0</v>
      </c>
      <c r="AI327" s="55">
        <f t="shared" si="47"/>
        <v>0</v>
      </c>
      <c r="AW327" s="55">
        <v>1</v>
      </c>
      <c r="BL327" s="239" t="s">
        <v>1246</v>
      </c>
    </row>
    <row r="328" spans="1:64" ht="17" x14ac:dyDescent="0.2">
      <c r="A328" s="148" t="s">
        <v>1247</v>
      </c>
      <c r="B328" s="238" t="str">
        <f>VLOOKUP($A328,'V-Enc'!$A$246:$M$984,13,FALSE)</f>
        <v>V_OP</v>
      </c>
      <c r="C328" s="238" t="s">
        <v>702</v>
      </c>
      <c r="D328" s="191" t="s">
        <v>1243</v>
      </c>
      <c r="E328" s="239"/>
      <c r="F328" s="125" t="s">
        <v>704</v>
      </c>
      <c r="G328" s="238" t="str">
        <f>VLOOKUP($A328,'V-Enc'!$A$246:$M$984,11,FALSE)</f>
        <v>vd</v>
      </c>
      <c r="H328" s="238" t="str">
        <f>VLOOKUP($A328,'V-Enc'!$A$246:$M$984,9,FALSE)</f>
        <v>simm5</v>
      </c>
      <c r="I328" s="238" t="str">
        <f>VLOOKUP($A328,'V-Enc'!$A$246:$M$984,8,FALSE)</f>
        <v>v0</v>
      </c>
      <c r="J328" s="239"/>
      <c r="K328" s="239"/>
      <c r="L328" s="238" t="str">
        <f>VLOOKUP($A328,'V-Enc'!$A$246:$M$984,2,FALSE)</f>
        <v>Vvi</v>
      </c>
      <c r="M328" s="238" t="str">
        <f>VLOOKUP($A328,'V-Enc'!$A$246:$M$984,10,FALSE)</f>
        <v>OPIVI</v>
      </c>
      <c r="O328" s="238" t="str">
        <f>_xlfn.CONCAT(VLOOKUP($A328,'V-Enc'!$A$246:$M$984,3,FALSE),"-",)</f>
        <v>010111-</v>
      </c>
      <c r="P328" s="239"/>
      <c r="Q328" s="238">
        <f>VLOOKUP($A328,'V-Enc'!$A$246:$M$984,7,FALSE)</f>
        <v>1</v>
      </c>
      <c r="U328">
        <v>1</v>
      </c>
      <c r="V328" s="58">
        <f t="shared" si="53"/>
        <v>0</v>
      </c>
      <c r="X328" s="55">
        <f t="shared" si="51"/>
        <v>0</v>
      </c>
      <c r="Y328" s="55">
        <f t="shared" si="54"/>
        <v>0</v>
      </c>
      <c r="AC328" s="58">
        <f t="shared" si="50"/>
        <v>0</v>
      </c>
      <c r="AD328" s="55">
        <f t="shared" si="52"/>
        <v>0</v>
      </c>
      <c r="AE328" s="55">
        <f t="shared" si="45"/>
        <v>0</v>
      </c>
      <c r="AG328" s="55">
        <f t="shared" si="46"/>
        <v>0</v>
      </c>
      <c r="AI328" s="55">
        <f t="shared" si="47"/>
        <v>0</v>
      </c>
      <c r="AX328" s="55">
        <v>1</v>
      </c>
      <c r="BL328" s="239" t="s">
        <v>1248</v>
      </c>
    </row>
    <row r="329" spans="1:64" x14ac:dyDescent="0.2">
      <c r="V329" s="58">
        <f t="shared" si="53"/>
        <v>0</v>
      </c>
      <c r="X329" s="55">
        <f t="shared" si="51"/>
        <v>0</v>
      </c>
      <c r="Y329" s="55">
        <f t="shared" si="54"/>
        <v>0</v>
      </c>
      <c r="AC329" s="58">
        <f t="shared" si="50"/>
        <v>0</v>
      </c>
      <c r="AD329" s="55">
        <f t="shared" si="52"/>
        <v>0</v>
      </c>
      <c r="AE329" s="55">
        <f t="shared" si="45"/>
        <v>0</v>
      </c>
      <c r="AG329" s="55">
        <f t="shared" si="46"/>
        <v>0</v>
      </c>
      <c r="AI329" s="55">
        <f t="shared" si="47"/>
        <v>0</v>
      </c>
    </row>
    <row r="330" spans="1:64" ht="34" x14ac:dyDescent="0.2">
      <c r="A330" s="234" t="s">
        <v>1249</v>
      </c>
      <c r="B330" s="234"/>
      <c r="C330" s="234"/>
      <c r="D330" s="237"/>
      <c r="E330" s="234"/>
      <c r="G330" s="234"/>
      <c r="H330" s="234"/>
      <c r="I330" s="234"/>
      <c r="J330" s="234"/>
      <c r="K330" s="234"/>
      <c r="L330" s="234"/>
      <c r="M330" s="234"/>
      <c r="N330" s="234"/>
      <c r="O330" s="234"/>
      <c r="P330" s="234"/>
      <c r="Q330" s="234"/>
      <c r="V330" s="58">
        <f t="shared" si="53"/>
        <v>0</v>
      </c>
      <c r="X330" s="55">
        <f t="shared" si="51"/>
        <v>0</v>
      </c>
      <c r="Y330" s="55">
        <f t="shared" si="54"/>
        <v>0</v>
      </c>
      <c r="AC330" s="58">
        <f t="shared" si="50"/>
        <v>0</v>
      </c>
      <c r="AD330" s="55">
        <f t="shared" si="52"/>
        <v>0</v>
      </c>
      <c r="AE330" s="55">
        <f t="shared" ref="AE330:AE393" si="55">IF(OR(ISNUMBER(FIND("VFADD",A330)), ISNUMBER(FIND("VFWADD",A330)),ISNUMBER(FIND("VFNADD",A330)),ISNUMBER(FIND("VFSUB",A330)), ISNUMBER(FIND("VFWSUB",A330)),ISNUMBER(FIND("VFNSUB",A330)),ISNUMBER(FIND("VFNRSUB",A330)),ISNUMBER(FIND("VFWRSUB",A330)),ISNUMBER(FIND("VFRSUB",A330))),1,0)</f>
        <v>0</v>
      </c>
      <c r="AG330" s="55">
        <f t="shared" ref="AG330:AG393" si="56">IF(OR(ISNUMBER(FIND("VFSUB",A330)),ISNUMBER(FIND("VFNSUB",A330)),ISNUMBER(FIND("VFWSUB",A330)),ISNUMBER(FIND("VFNM",A330))),1,0)</f>
        <v>0</v>
      </c>
      <c r="AI330" s="55">
        <f t="shared" ref="AI330:AI391" si="57">IF(OR(ISNUMBER(FIND("VFRSUB",A330)),ISNUMBER(FIND("VFNRSUB",A330)),ISNUMBER(FIND("VFWRSUB",A330)),ISNUMBER(FIND("VFMSACC",A330)),ISNUMBER(FIND("VFMSUB",A330))),1,0)</f>
        <v>0</v>
      </c>
      <c r="BL330" s="234"/>
    </row>
    <row r="331" spans="1:64" ht="17" x14ac:dyDescent="0.2">
      <c r="A331" s="189" t="s">
        <v>0</v>
      </c>
      <c r="B331" s="189" t="s">
        <v>724</v>
      </c>
      <c r="C331" s="189"/>
      <c r="D331" s="190"/>
      <c r="E331" s="1" t="s">
        <v>2</v>
      </c>
      <c r="F331" s="126" t="s">
        <v>3</v>
      </c>
      <c r="G331" s="189" t="s">
        <v>361</v>
      </c>
      <c r="H331" s="189" t="s">
        <v>362</v>
      </c>
      <c r="I331" s="189" t="s">
        <v>363</v>
      </c>
      <c r="J331" s="189" t="s">
        <v>364</v>
      </c>
      <c r="K331" s="189" t="s">
        <v>320</v>
      </c>
      <c r="L331" s="189" t="s">
        <v>725</v>
      </c>
      <c r="M331" s="189" t="s">
        <v>10</v>
      </c>
      <c r="N331" s="189" t="s">
        <v>653</v>
      </c>
      <c r="O331" s="189" t="s">
        <v>11</v>
      </c>
      <c r="P331" s="189" t="s">
        <v>16</v>
      </c>
      <c r="Q331" s="189"/>
      <c r="V331" s="58">
        <f t="shared" si="53"/>
        <v>0</v>
      </c>
      <c r="X331" s="55">
        <f t="shared" si="51"/>
        <v>0</v>
      </c>
      <c r="Y331" s="55">
        <f t="shared" si="54"/>
        <v>0</v>
      </c>
      <c r="AC331" s="58">
        <f t="shared" si="50"/>
        <v>0</v>
      </c>
      <c r="AD331" s="55">
        <f t="shared" si="52"/>
        <v>0</v>
      </c>
      <c r="AE331" s="55">
        <f t="shared" si="55"/>
        <v>0</v>
      </c>
      <c r="AG331" s="55">
        <f t="shared" si="56"/>
        <v>0</v>
      </c>
      <c r="AI331" s="55">
        <f t="shared" si="57"/>
        <v>0</v>
      </c>
      <c r="BL331" s="189" t="s">
        <v>12</v>
      </c>
    </row>
    <row r="332" spans="1:64" ht="17" x14ac:dyDescent="0.2">
      <c r="A332" s="69" t="s">
        <v>1250</v>
      </c>
      <c r="B332" s="238" t="str">
        <f>VLOOKUP($A332,'V-Enc'!$A$246:$M$984,13,FALSE)</f>
        <v>V_OP</v>
      </c>
      <c r="C332" s="238" t="s">
        <v>702</v>
      </c>
      <c r="D332" s="150" t="s">
        <v>1251</v>
      </c>
      <c r="E332" s="239"/>
      <c r="F332" s="125" t="s">
        <v>704</v>
      </c>
      <c r="G332" s="238" t="str">
        <f>VLOOKUP($A332,'V-Enc'!$A$246:$M$984,11,FALSE)</f>
        <v>vd</v>
      </c>
      <c r="H332" s="238" t="str">
        <f>VLOOKUP($A332,'V-Enc'!$A$246:$M$984,9,FALSE)</f>
        <v>vs1</v>
      </c>
      <c r="I332" s="238" t="str">
        <f>VLOOKUP($A332,'V-Enc'!$A$246:$M$984,8,FALSE)</f>
        <v>vs2</v>
      </c>
      <c r="J332" s="239"/>
      <c r="K332" s="239"/>
      <c r="L332" s="238" t="str">
        <f>VLOOKUP($A332,'V-Enc'!$A$246:$M$984,2,FALSE)</f>
        <v>Vvv</v>
      </c>
      <c r="M332" s="238" t="str">
        <f>VLOOKUP($A332,'V-Enc'!$A$246:$M$984,10,FALSE)</f>
        <v>OPIVV</v>
      </c>
      <c r="O332" s="238" t="str">
        <f>_xlfn.CONCAT(VLOOKUP($A332,'V-Enc'!$A$246:$M$984,3,FALSE),"-",)</f>
        <v>100000-</v>
      </c>
      <c r="U332">
        <v>1</v>
      </c>
      <c r="V332" s="58">
        <f t="shared" si="53"/>
        <v>0</v>
      </c>
      <c r="X332" s="55">
        <f t="shared" si="51"/>
        <v>0</v>
      </c>
      <c r="Y332" s="55">
        <f t="shared" si="54"/>
        <v>0</v>
      </c>
      <c r="AC332" s="58">
        <f t="shared" si="50"/>
        <v>0</v>
      </c>
      <c r="AD332" s="55">
        <f t="shared" si="52"/>
        <v>0</v>
      </c>
      <c r="AE332" s="55">
        <f t="shared" si="55"/>
        <v>0</v>
      </c>
      <c r="AG332" s="55">
        <f t="shared" si="56"/>
        <v>0</v>
      </c>
      <c r="AI332" s="55">
        <f t="shared" si="57"/>
        <v>0</v>
      </c>
      <c r="AL332" s="55">
        <v>1</v>
      </c>
      <c r="AQ332" s="55">
        <v>0</v>
      </c>
      <c r="AR332" s="55">
        <v>0</v>
      </c>
      <c r="AV332" s="55">
        <v>1</v>
      </c>
      <c r="BF332" s="55">
        <v>1</v>
      </c>
      <c r="BL332" t="s">
        <v>1252</v>
      </c>
    </row>
    <row r="333" spans="1:64" ht="17" x14ac:dyDescent="0.2">
      <c r="A333" s="69" t="s">
        <v>1253</v>
      </c>
      <c r="B333" s="238" t="str">
        <f>VLOOKUP($A333,'V-Enc'!$A$246:$M$984,13,FALSE)</f>
        <v>V_OP</v>
      </c>
      <c r="C333" s="238" t="s">
        <v>702</v>
      </c>
      <c r="D333" s="150" t="s">
        <v>1251</v>
      </c>
      <c r="E333" s="239"/>
      <c r="F333" s="125" t="s">
        <v>704</v>
      </c>
      <c r="G333" s="238" t="str">
        <f>VLOOKUP($A333,'V-Enc'!$A$246:$M$984,11,FALSE)</f>
        <v>vd</v>
      </c>
      <c r="H333" s="238" t="str">
        <f>VLOOKUP($A333,'V-Enc'!$A$246:$M$984,9,FALSE)</f>
        <v>rs1</v>
      </c>
      <c r="I333" s="238" t="str">
        <f>VLOOKUP($A333,'V-Enc'!$A$246:$M$984,8,FALSE)</f>
        <v>vs2</v>
      </c>
      <c r="J333" s="239"/>
      <c r="K333" s="239"/>
      <c r="L333" s="238" t="str">
        <f>VLOOKUP($A333,'V-Enc'!$A$246:$M$984,2,FALSE)</f>
        <v>Vvx</v>
      </c>
      <c r="M333" s="238" t="str">
        <f>VLOOKUP($A333,'V-Enc'!$A$246:$M$984,10,FALSE)</f>
        <v>OPIVX</v>
      </c>
      <c r="O333" s="238" t="str">
        <f>_xlfn.CONCAT(VLOOKUP($A333,'V-Enc'!$A$246:$M$984,3,FALSE),"-",)</f>
        <v>100000-</v>
      </c>
      <c r="U333">
        <v>1</v>
      </c>
      <c r="V333" s="58">
        <f t="shared" si="53"/>
        <v>0</v>
      </c>
      <c r="X333" s="55">
        <f t="shared" si="51"/>
        <v>0</v>
      </c>
      <c r="Y333" s="55">
        <f t="shared" si="54"/>
        <v>0</v>
      </c>
      <c r="AC333" s="58">
        <f t="shared" si="50"/>
        <v>0</v>
      </c>
      <c r="AD333" s="55">
        <f t="shared" si="52"/>
        <v>0</v>
      </c>
      <c r="AE333" s="55">
        <f t="shared" si="55"/>
        <v>0</v>
      </c>
      <c r="AG333" s="55">
        <f t="shared" si="56"/>
        <v>0</v>
      </c>
      <c r="AI333" s="55">
        <f t="shared" si="57"/>
        <v>0</v>
      </c>
      <c r="AL333" s="55">
        <v>1</v>
      </c>
      <c r="AQ333" s="55">
        <v>0</v>
      </c>
      <c r="AR333" s="55">
        <v>0</v>
      </c>
      <c r="AV333" s="55">
        <v>1</v>
      </c>
      <c r="AW333" s="55">
        <v>1</v>
      </c>
      <c r="BF333" s="55">
        <v>1</v>
      </c>
      <c r="BL333" t="s">
        <v>1254</v>
      </c>
    </row>
    <row r="334" spans="1:64" ht="17" x14ac:dyDescent="0.2">
      <c r="A334" s="69" t="s">
        <v>1255</v>
      </c>
      <c r="B334" s="238" t="str">
        <f>VLOOKUP($A334,'V-Enc'!$A$246:$M$984,13,FALSE)</f>
        <v>V_OP</v>
      </c>
      <c r="C334" s="238" t="s">
        <v>702</v>
      </c>
      <c r="D334" s="150" t="s">
        <v>1251</v>
      </c>
      <c r="E334" s="239"/>
      <c r="F334" s="125" t="s">
        <v>704</v>
      </c>
      <c r="G334" s="238" t="str">
        <f>VLOOKUP($A334,'V-Enc'!$A$246:$M$984,11,FALSE)</f>
        <v>vd</v>
      </c>
      <c r="H334" s="238" t="str">
        <f>VLOOKUP($A334,'V-Enc'!$A$246:$M$984,9,FALSE)</f>
        <v>simm5</v>
      </c>
      <c r="I334" s="238" t="str">
        <f>VLOOKUP($A334,'V-Enc'!$A$246:$M$984,8,FALSE)</f>
        <v>vs2</v>
      </c>
      <c r="J334" s="239"/>
      <c r="K334" s="239"/>
      <c r="L334" s="238" t="str">
        <f>VLOOKUP($A334,'V-Enc'!$A$246:$M$984,2,FALSE)</f>
        <v>Vvi</v>
      </c>
      <c r="M334" s="238" t="str">
        <f>VLOOKUP($A334,'V-Enc'!$A$246:$M$984,10,FALSE)</f>
        <v>OPIVI</v>
      </c>
      <c r="O334" s="238" t="str">
        <f>_xlfn.CONCAT(VLOOKUP($A334,'V-Enc'!$A$246:$M$984,3,FALSE),"-",)</f>
        <v>100000-</v>
      </c>
      <c r="U334">
        <v>1</v>
      </c>
      <c r="V334" s="58">
        <f t="shared" si="53"/>
        <v>0</v>
      </c>
      <c r="X334" s="55">
        <f t="shared" si="51"/>
        <v>0</v>
      </c>
      <c r="Y334" s="55">
        <f t="shared" si="54"/>
        <v>0</v>
      </c>
      <c r="AC334" s="58">
        <f t="shared" si="50"/>
        <v>0</v>
      </c>
      <c r="AD334" s="55">
        <f t="shared" si="52"/>
        <v>0</v>
      </c>
      <c r="AE334" s="55">
        <f t="shared" si="55"/>
        <v>0</v>
      </c>
      <c r="AG334" s="55">
        <f t="shared" si="56"/>
        <v>0</v>
      </c>
      <c r="AI334" s="55">
        <f t="shared" si="57"/>
        <v>0</v>
      </c>
      <c r="AL334" s="55">
        <v>1</v>
      </c>
      <c r="AQ334" s="55">
        <v>0</v>
      </c>
      <c r="AR334" s="55">
        <v>0</v>
      </c>
      <c r="AV334" s="55">
        <v>1</v>
      </c>
      <c r="AX334" s="55">
        <v>1</v>
      </c>
      <c r="BF334" s="55">
        <v>1</v>
      </c>
      <c r="BL334" t="s">
        <v>1256</v>
      </c>
    </row>
    <row r="335" spans="1:64" ht="17" x14ac:dyDescent="0.2">
      <c r="A335" s="69" t="s">
        <v>1257</v>
      </c>
      <c r="B335" s="238" t="str">
        <f>VLOOKUP($A335,'V-Enc'!$A$246:$M$984,13,FALSE)</f>
        <v>V_OP</v>
      </c>
      <c r="C335" s="238" t="s">
        <v>702</v>
      </c>
      <c r="D335" s="150" t="s">
        <v>1251</v>
      </c>
      <c r="E335" s="239"/>
      <c r="F335" s="125" t="s">
        <v>704</v>
      </c>
      <c r="G335" s="238" t="str">
        <f>VLOOKUP($A335,'V-Enc'!$A$246:$M$984,11,FALSE)</f>
        <v>vd</v>
      </c>
      <c r="H335" s="238" t="str">
        <f>VLOOKUP($A335,'V-Enc'!$A$246:$M$984,9,FALSE)</f>
        <v>vs1</v>
      </c>
      <c r="I335" s="238" t="str">
        <f>VLOOKUP($A335,'V-Enc'!$A$246:$M$984,8,FALSE)</f>
        <v>vs2</v>
      </c>
      <c r="J335" s="239"/>
      <c r="K335" s="239"/>
      <c r="L335" s="238" t="str">
        <f>VLOOKUP($A335,'V-Enc'!$A$246:$M$984,2,FALSE)</f>
        <v>Vvv</v>
      </c>
      <c r="M335" s="238" t="str">
        <f>VLOOKUP($A335,'V-Enc'!$A$246:$M$984,10,FALSE)</f>
        <v>OPIVV</v>
      </c>
      <c r="O335" s="238" t="str">
        <f>_xlfn.CONCAT(VLOOKUP($A335,'V-Enc'!$A$246:$M$984,3,FALSE),"-",)</f>
        <v>100001-</v>
      </c>
      <c r="U335">
        <v>1</v>
      </c>
      <c r="V335" s="58">
        <f t="shared" si="53"/>
        <v>0</v>
      </c>
      <c r="X335" s="55">
        <f t="shared" si="51"/>
        <v>0</v>
      </c>
      <c r="Y335" s="55">
        <f t="shared" si="54"/>
        <v>0</v>
      </c>
      <c r="AC335" s="58">
        <f t="shared" ref="AC335:AC366" si="58">IF(OR(ISNUMBER(FIND("FADD",A335)),ISNUMBER(FIND("FSUB",A335))),1,0)</f>
        <v>0</v>
      </c>
      <c r="AD335" s="55">
        <f t="shared" si="52"/>
        <v>0</v>
      </c>
      <c r="AE335" s="55">
        <f t="shared" si="55"/>
        <v>0</v>
      </c>
      <c r="AG335" s="55">
        <f t="shared" si="56"/>
        <v>0</v>
      </c>
      <c r="AI335" s="55">
        <f t="shared" si="57"/>
        <v>0</v>
      </c>
      <c r="AL335" s="55">
        <v>1</v>
      </c>
      <c r="AQ335" s="55">
        <v>1</v>
      </c>
      <c r="AR335" s="55">
        <v>1</v>
      </c>
      <c r="AV335" s="55">
        <v>1</v>
      </c>
      <c r="BF335" s="55">
        <v>1</v>
      </c>
      <c r="BL335" t="s">
        <v>1258</v>
      </c>
    </row>
    <row r="336" spans="1:64" ht="17" x14ac:dyDescent="0.2">
      <c r="A336" s="69" t="s">
        <v>1259</v>
      </c>
      <c r="B336" s="238" t="str">
        <f>VLOOKUP($A336,'V-Enc'!$A$246:$M$984,13,FALSE)</f>
        <v>V_OP</v>
      </c>
      <c r="C336" s="238" t="s">
        <v>702</v>
      </c>
      <c r="D336" s="150" t="s">
        <v>1251</v>
      </c>
      <c r="E336" s="239"/>
      <c r="F336" s="125" t="s">
        <v>704</v>
      </c>
      <c r="G336" s="238" t="str">
        <f>VLOOKUP($A336,'V-Enc'!$A$246:$M$984,11,FALSE)</f>
        <v>vd</v>
      </c>
      <c r="H336" s="238" t="str">
        <f>VLOOKUP($A336,'V-Enc'!$A$246:$M$984,9,FALSE)</f>
        <v>rs1</v>
      </c>
      <c r="I336" s="238" t="str">
        <f>VLOOKUP($A336,'V-Enc'!$A$246:$M$984,8,FALSE)</f>
        <v>vs2</v>
      </c>
      <c r="J336" s="239"/>
      <c r="K336" s="239"/>
      <c r="L336" s="238" t="str">
        <f>VLOOKUP($A336,'V-Enc'!$A$246:$M$984,2,FALSE)</f>
        <v>Vvx</v>
      </c>
      <c r="M336" s="238" t="str">
        <f>VLOOKUP($A336,'V-Enc'!$A$246:$M$984,10,FALSE)</f>
        <v>OPIVX</v>
      </c>
      <c r="O336" s="238" t="str">
        <f>_xlfn.CONCAT(VLOOKUP($A336,'V-Enc'!$A$246:$M$984,3,FALSE),"-",)</f>
        <v>100001-</v>
      </c>
      <c r="U336">
        <v>1</v>
      </c>
      <c r="V336" s="58">
        <f t="shared" si="53"/>
        <v>0</v>
      </c>
      <c r="X336" s="55">
        <f t="shared" si="51"/>
        <v>0</v>
      </c>
      <c r="Y336" s="55">
        <f t="shared" si="54"/>
        <v>0</v>
      </c>
      <c r="AC336" s="58">
        <f t="shared" si="58"/>
        <v>0</v>
      </c>
      <c r="AD336" s="55">
        <f t="shared" si="52"/>
        <v>0</v>
      </c>
      <c r="AE336" s="55">
        <f t="shared" si="55"/>
        <v>0</v>
      </c>
      <c r="AG336" s="55">
        <f t="shared" si="56"/>
        <v>0</v>
      </c>
      <c r="AI336" s="55">
        <f t="shared" si="57"/>
        <v>0</v>
      </c>
      <c r="AL336" s="55">
        <v>1</v>
      </c>
      <c r="AQ336" s="55">
        <v>1</v>
      </c>
      <c r="AR336" s="55">
        <v>1</v>
      </c>
      <c r="AV336" s="55">
        <v>1</v>
      </c>
      <c r="AW336" s="55">
        <v>1</v>
      </c>
      <c r="BF336" s="55">
        <v>1</v>
      </c>
      <c r="BL336" t="s">
        <v>1260</v>
      </c>
    </row>
    <row r="337" spans="1:64" ht="17" x14ac:dyDescent="0.2">
      <c r="A337" s="69" t="s">
        <v>1261</v>
      </c>
      <c r="B337" s="238" t="str">
        <f>VLOOKUP($A337,'V-Enc'!$A$246:$M$984,13,FALSE)</f>
        <v>V_OP</v>
      </c>
      <c r="C337" s="238" t="s">
        <v>702</v>
      </c>
      <c r="D337" s="150" t="s">
        <v>1251</v>
      </c>
      <c r="E337" s="239"/>
      <c r="F337" s="125" t="s">
        <v>704</v>
      </c>
      <c r="G337" s="238" t="str">
        <f>VLOOKUP($A337,'V-Enc'!$A$246:$M$984,11,FALSE)</f>
        <v>vd</v>
      </c>
      <c r="H337" s="238" t="str">
        <f>VLOOKUP($A337,'V-Enc'!$A$246:$M$984,9,FALSE)</f>
        <v>simm5</v>
      </c>
      <c r="I337" s="238" t="str">
        <f>VLOOKUP($A337,'V-Enc'!$A$246:$M$984,8,FALSE)</f>
        <v>vs2</v>
      </c>
      <c r="J337" s="239"/>
      <c r="K337" s="239"/>
      <c r="L337" s="238" t="str">
        <f>VLOOKUP($A337,'V-Enc'!$A$246:$M$984,2,FALSE)</f>
        <v>Vvi</v>
      </c>
      <c r="M337" s="238" t="str">
        <f>VLOOKUP($A337,'V-Enc'!$A$246:$M$984,10,FALSE)</f>
        <v>OPIVI</v>
      </c>
      <c r="O337" s="238" t="str">
        <f>_xlfn.CONCAT(VLOOKUP($A337,'V-Enc'!$A$246:$M$984,3,FALSE),"-",)</f>
        <v>100001-</v>
      </c>
      <c r="U337">
        <v>1</v>
      </c>
      <c r="V337" s="58">
        <f t="shared" si="53"/>
        <v>0</v>
      </c>
      <c r="X337" s="55">
        <f t="shared" si="51"/>
        <v>0</v>
      </c>
      <c r="Y337" s="55">
        <f t="shared" si="54"/>
        <v>0</v>
      </c>
      <c r="AC337" s="58">
        <f t="shared" si="58"/>
        <v>0</v>
      </c>
      <c r="AD337" s="55">
        <f t="shared" si="52"/>
        <v>0</v>
      </c>
      <c r="AE337" s="55">
        <f t="shared" si="55"/>
        <v>0</v>
      </c>
      <c r="AG337" s="55">
        <f t="shared" si="56"/>
        <v>0</v>
      </c>
      <c r="AI337" s="55">
        <f t="shared" si="57"/>
        <v>0</v>
      </c>
      <c r="AL337" s="55">
        <v>1</v>
      </c>
      <c r="AQ337" s="55">
        <v>1</v>
      </c>
      <c r="AR337" s="55">
        <v>1</v>
      </c>
      <c r="AV337" s="55">
        <v>1</v>
      </c>
      <c r="AX337" s="55">
        <v>1</v>
      </c>
      <c r="BF337" s="55">
        <v>1</v>
      </c>
      <c r="BL337" t="s">
        <v>1262</v>
      </c>
    </row>
    <row r="338" spans="1:64" ht="17" x14ac:dyDescent="0.2">
      <c r="A338" s="69" t="s">
        <v>1263</v>
      </c>
      <c r="B338" s="238" t="str">
        <f>VLOOKUP($A338,'V-Enc'!$A$246:$M$984,13,FALSE)</f>
        <v>V_OP</v>
      </c>
      <c r="C338" s="238" t="s">
        <v>702</v>
      </c>
      <c r="D338" s="150" t="s">
        <v>1251</v>
      </c>
      <c r="E338" s="239"/>
      <c r="F338" s="125" t="s">
        <v>704</v>
      </c>
      <c r="G338" s="238" t="str">
        <f>VLOOKUP($A338,'V-Enc'!$A$246:$M$984,11,FALSE)</f>
        <v>vd</v>
      </c>
      <c r="H338" s="238" t="str">
        <f>VLOOKUP($A338,'V-Enc'!$A$246:$M$984,9,FALSE)</f>
        <v>vs1</v>
      </c>
      <c r="I338" s="238" t="str">
        <f>VLOOKUP($A338,'V-Enc'!$A$246:$M$984,8,FALSE)</f>
        <v>vs2</v>
      </c>
      <c r="J338" s="239"/>
      <c r="K338" s="239"/>
      <c r="L338" s="238" t="str">
        <f>VLOOKUP($A338,'V-Enc'!$A$246:$M$984,2,FALSE)</f>
        <v>Vvv</v>
      </c>
      <c r="M338" s="238" t="str">
        <f>VLOOKUP($A338,'V-Enc'!$A$246:$M$984,10,FALSE)</f>
        <v>OPIVV</v>
      </c>
      <c r="O338" s="238" t="str">
        <f>_xlfn.CONCAT(VLOOKUP($A338,'V-Enc'!$A$246:$M$984,3,FALSE),"-",)</f>
        <v>100010-</v>
      </c>
      <c r="U338">
        <v>1</v>
      </c>
      <c r="V338" s="58">
        <f t="shared" si="53"/>
        <v>0</v>
      </c>
      <c r="X338" s="55">
        <f t="shared" si="51"/>
        <v>0</v>
      </c>
      <c r="Y338" s="55">
        <f t="shared" si="54"/>
        <v>0</v>
      </c>
      <c r="AC338" s="58">
        <f t="shared" si="58"/>
        <v>0</v>
      </c>
      <c r="AD338" s="55">
        <f t="shared" si="52"/>
        <v>0</v>
      </c>
      <c r="AE338" s="55">
        <f t="shared" si="55"/>
        <v>0</v>
      </c>
      <c r="AG338" s="55">
        <f t="shared" si="56"/>
        <v>0</v>
      </c>
      <c r="AI338" s="55">
        <f t="shared" si="57"/>
        <v>0</v>
      </c>
      <c r="AL338" s="55">
        <v>1</v>
      </c>
      <c r="AQ338" s="55">
        <v>0</v>
      </c>
      <c r="AR338" s="55">
        <v>0</v>
      </c>
      <c r="AT338" s="55">
        <v>1</v>
      </c>
      <c r="AV338" s="55">
        <v>1</v>
      </c>
      <c r="BF338" s="55">
        <v>1</v>
      </c>
      <c r="BL338" t="s">
        <v>1264</v>
      </c>
    </row>
    <row r="339" spans="1:64" ht="17" x14ac:dyDescent="0.2">
      <c r="A339" s="69" t="s">
        <v>1265</v>
      </c>
      <c r="B339" s="238" t="str">
        <f>VLOOKUP($A339,'V-Enc'!$A$246:$M$984,13,FALSE)</f>
        <v>V_OP</v>
      </c>
      <c r="C339" s="238" t="s">
        <v>702</v>
      </c>
      <c r="D339" s="150" t="s">
        <v>1251</v>
      </c>
      <c r="E339" s="239"/>
      <c r="F339" s="125" t="s">
        <v>704</v>
      </c>
      <c r="G339" s="238" t="str">
        <f>VLOOKUP($A339,'V-Enc'!$A$246:$M$984,11,FALSE)</f>
        <v>vd</v>
      </c>
      <c r="H339" s="238" t="str">
        <f>VLOOKUP($A339,'V-Enc'!$A$246:$M$984,9,FALSE)</f>
        <v>rs1</v>
      </c>
      <c r="I339" s="238" t="str">
        <f>VLOOKUP($A339,'V-Enc'!$A$246:$M$984,8,FALSE)</f>
        <v>vs2</v>
      </c>
      <c r="J339" s="239"/>
      <c r="K339" s="239"/>
      <c r="L339" s="238" t="str">
        <f>VLOOKUP($A339,'V-Enc'!$A$246:$M$984,2,FALSE)</f>
        <v>Vvx</v>
      </c>
      <c r="M339" s="238" t="str">
        <f>VLOOKUP($A339,'V-Enc'!$A$246:$M$984,10,FALSE)</f>
        <v>OPIVX</v>
      </c>
      <c r="O339" s="238" t="str">
        <f>_xlfn.CONCAT(VLOOKUP($A339,'V-Enc'!$A$246:$M$984,3,FALSE),"-",)</f>
        <v>100010-</v>
      </c>
      <c r="U339">
        <v>1</v>
      </c>
      <c r="V339" s="58">
        <f t="shared" si="53"/>
        <v>0</v>
      </c>
      <c r="X339" s="55">
        <f t="shared" si="51"/>
        <v>0</v>
      </c>
      <c r="Y339" s="55">
        <f t="shared" si="54"/>
        <v>0</v>
      </c>
      <c r="AC339" s="58">
        <f t="shared" si="58"/>
        <v>0</v>
      </c>
      <c r="AD339" s="55">
        <f t="shared" si="52"/>
        <v>0</v>
      </c>
      <c r="AE339" s="55">
        <f t="shared" si="55"/>
        <v>0</v>
      </c>
      <c r="AG339" s="55">
        <f t="shared" si="56"/>
        <v>0</v>
      </c>
      <c r="AI339" s="55">
        <f t="shared" si="57"/>
        <v>0</v>
      </c>
      <c r="AL339" s="55">
        <v>1</v>
      </c>
      <c r="AQ339" s="55">
        <v>0</v>
      </c>
      <c r="AR339" s="55">
        <v>0</v>
      </c>
      <c r="AT339" s="55">
        <v>1</v>
      </c>
      <c r="AV339" s="55">
        <v>1</v>
      </c>
      <c r="AW339" s="55">
        <v>1</v>
      </c>
      <c r="BF339" s="55">
        <v>1</v>
      </c>
      <c r="BL339" t="s">
        <v>1266</v>
      </c>
    </row>
    <row r="340" spans="1:64" s="29" customFormat="1" x14ac:dyDescent="0.2">
      <c r="A340" s="33" t="s">
        <v>1267</v>
      </c>
      <c r="B340" s="29" t="s">
        <v>844</v>
      </c>
      <c r="D340" s="149"/>
      <c r="E340" s="33" t="s">
        <v>356</v>
      </c>
      <c r="F340" s="58" t="s">
        <v>704</v>
      </c>
      <c r="G340" s="29" t="s">
        <v>730</v>
      </c>
      <c r="H340" s="29" t="s">
        <v>853</v>
      </c>
      <c r="I340" s="29" t="s">
        <v>764</v>
      </c>
      <c r="L340" s="29" t="s">
        <v>854</v>
      </c>
      <c r="O340" s="238"/>
      <c r="R340"/>
      <c r="S340"/>
      <c r="T340"/>
      <c r="U340">
        <v>1</v>
      </c>
      <c r="V340" s="58">
        <f t="shared" si="53"/>
        <v>0</v>
      </c>
      <c r="W340" s="55"/>
      <c r="X340" s="55">
        <f t="shared" si="51"/>
        <v>0</v>
      </c>
      <c r="Y340" s="55">
        <f t="shared" si="54"/>
        <v>0</v>
      </c>
      <c r="Z340" s="55"/>
      <c r="AA340" s="55"/>
      <c r="AB340" s="55"/>
      <c r="AC340" s="58">
        <f t="shared" si="58"/>
        <v>0</v>
      </c>
      <c r="AD340" s="55">
        <f t="shared" si="52"/>
        <v>0</v>
      </c>
      <c r="AE340" s="55">
        <f t="shared" si="55"/>
        <v>0</v>
      </c>
      <c r="AF340" s="55"/>
      <c r="AG340" s="55">
        <f t="shared" si="56"/>
        <v>0</v>
      </c>
      <c r="AH340" s="55"/>
      <c r="AI340" s="55">
        <f t="shared" si="57"/>
        <v>0</v>
      </c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29" t="s">
        <v>1268</v>
      </c>
    </row>
    <row r="341" spans="1:64" ht="17" x14ac:dyDescent="0.2">
      <c r="A341" s="69" t="s">
        <v>1269</v>
      </c>
      <c r="B341" s="238" t="str">
        <f>VLOOKUP($A341,'V-Enc'!$A$246:$M$984,13,FALSE)</f>
        <v>V_OP</v>
      </c>
      <c r="C341" s="238" t="s">
        <v>702</v>
      </c>
      <c r="D341" s="150" t="s">
        <v>1251</v>
      </c>
      <c r="E341" s="239"/>
      <c r="F341" s="125" t="s">
        <v>704</v>
      </c>
      <c r="G341" s="238" t="str">
        <f>VLOOKUP($A341,'V-Enc'!$A$246:$M$984,11,FALSE)</f>
        <v>vd</v>
      </c>
      <c r="H341" s="238" t="str">
        <f>VLOOKUP($A341,'V-Enc'!$A$246:$M$984,9,FALSE)</f>
        <v>vs1</v>
      </c>
      <c r="I341" s="238" t="str">
        <f>VLOOKUP($A341,'V-Enc'!$A$246:$M$984,8,FALSE)</f>
        <v>vs2</v>
      </c>
      <c r="J341" s="239"/>
      <c r="K341" s="239"/>
      <c r="L341" s="238" t="str">
        <f>VLOOKUP($A341,'V-Enc'!$A$246:$M$984,2,FALSE)</f>
        <v>Vvv</v>
      </c>
      <c r="M341" s="238" t="str">
        <f>VLOOKUP($A341,'V-Enc'!$A$246:$M$984,10,FALSE)</f>
        <v>OPIVV</v>
      </c>
      <c r="O341" s="238" t="str">
        <f>_xlfn.CONCAT(VLOOKUP($A341,'V-Enc'!$A$246:$M$984,3,FALSE),"-",)</f>
        <v>100011-</v>
      </c>
      <c r="U341">
        <v>1</v>
      </c>
      <c r="V341" s="58">
        <f t="shared" si="53"/>
        <v>0</v>
      </c>
      <c r="X341" s="55">
        <f t="shared" si="51"/>
        <v>0</v>
      </c>
      <c r="Y341" s="55">
        <f t="shared" si="54"/>
        <v>0</v>
      </c>
      <c r="AC341" s="58">
        <f t="shared" si="58"/>
        <v>0</v>
      </c>
      <c r="AD341" s="55">
        <f t="shared" si="52"/>
        <v>0</v>
      </c>
      <c r="AE341" s="55">
        <f t="shared" si="55"/>
        <v>0</v>
      </c>
      <c r="AG341" s="55">
        <f t="shared" si="56"/>
        <v>0</v>
      </c>
      <c r="AI341" s="55">
        <f t="shared" si="57"/>
        <v>0</v>
      </c>
      <c r="AL341" s="55">
        <v>1</v>
      </c>
      <c r="AQ341" s="55">
        <v>1</v>
      </c>
      <c r="AR341" s="55">
        <v>1</v>
      </c>
      <c r="AT341" s="55">
        <v>1</v>
      </c>
      <c r="AV341" s="55">
        <v>1</v>
      </c>
      <c r="BF341" s="55">
        <v>1</v>
      </c>
      <c r="BL341" t="s">
        <v>1270</v>
      </c>
    </row>
    <row r="342" spans="1:64" ht="17" x14ac:dyDescent="0.2">
      <c r="A342" s="69" t="s">
        <v>1271</v>
      </c>
      <c r="B342" s="238" t="str">
        <f>VLOOKUP($A342,'V-Enc'!$A$246:$M$984,13,FALSE)</f>
        <v>V_OP</v>
      </c>
      <c r="C342" s="238" t="s">
        <v>702</v>
      </c>
      <c r="D342" s="150" t="s">
        <v>1251</v>
      </c>
      <c r="E342" s="239"/>
      <c r="F342" s="125" t="s">
        <v>704</v>
      </c>
      <c r="G342" s="238" t="str">
        <f>VLOOKUP($A342,'V-Enc'!$A$246:$M$984,11,FALSE)</f>
        <v>vd</v>
      </c>
      <c r="H342" s="238" t="str">
        <f>VLOOKUP($A342,'V-Enc'!$A$246:$M$984,9,FALSE)</f>
        <v>rs1</v>
      </c>
      <c r="I342" s="238" t="str">
        <f>VLOOKUP($A342,'V-Enc'!$A$246:$M$984,8,FALSE)</f>
        <v>vs2</v>
      </c>
      <c r="J342" s="239"/>
      <c r="K342" s="239"/>
      <c r="L342" s="238" t="str">
        <f>VLOOKUP($A342,'V-Enc'!$A$246:$M$984,2,FALSE)</f>
        <v>Vvx</v>
      </c>
      <c r="M342" s="238" t="str">
        <f>VLOOKUP($A342,'V-Enc'!$A$246:$M$984,10,FALSE)</f>
        <v>OPIVX</v>
      </c>
      <c r="O342" s="238" t="str">
        <f>_xlfn.CONCAT(VLOOKUP($A342,'V-Enc'!$A$246:$M$984,3,FALSE),"-",)</f>
        <v>100011-</v>
      </c>
      <c r="U342">
        <v>1</v>
      </c>
      <c r="V342" s="58">
        <f t="shared" si="53"/>
        <v>0</v>
      </c>
      <c r="X342" s="55">
        <f t="shared" si="51"/>
        <v>0</v>
      </c>
      <c r="Y342" s="55">
        <f t="shared" si="54"/>
        <v>0</v>
      </c>
      <c r="AC342" s="58">
        <f t="shared" si="58"/>
        <v>0</v>
      </c>
      <c r="AD342" s="55">
        <f t="shared" si="52"/>
        <v>0</v>
      </c>
      <c r="AE342" s="55">
        <f t="shared" si="55"/>
        <v>0</v>
      </c>
      <c r="AG342" s="55">
        <f t="shared" si="56"/>
        <v>0</v>
      </c>
      <c r="AI342" s="55">
        <f t="shared" si="57"/>
        <v>0</v>
      </c>
      <c r="AL342" s="55">
        <v>1</v>
      </c>
      <c r="AQ342" s="55">
        <v>1</v>
      </c>
      <c r="AR342" s="55">
        <v>1</v>
      </c>
      <c r="AT342" s="55">
        <v>1</v>
      </c>
      <c r="AV342" s="55">
        <v>1</v>
      </c>
      <c r="AW342" s="55">
        <v>1</v>
      </c>
      <c r="BF342" s="55">
        <v>1</v>
      </c>
      <c r="BL342" t="s">
        <v>1272</v>
      </c>
    </row>
    <row r="343" spans="1:64" s="29" customFormat="1" x14ac:dyDescent="0.2">
      <c r="A343" s="33" t="s">
        <v>1273</v>
      </c>
      <c r="B343" s="29" t="s">
        <v>844</v>
      </c>
      <c r="D343" s="58"/>
      <c r="E343" s="33" t="s">
        <v>356</v>
      </c>
      <c r="F343" s="58" t="s">
        <v>704</v>
      </c>
      <c r="G343" s="29" t="s">
        <v>730</v>
      </c>
      <c r="H343" s="29" t="s">
        <v>853</v>
      </c>
      <c r="I343" s="29" t="s">
        <v>764</v>
      </c>
      <c r="L343" s="29" t="s">
        <v>854</v>
      </c>
      <c r="O343" s="238"/>
      <c r="R343"/>
      <c r="S343"/>
      <c r="T343"/>
      <c r="U343">
        <v>1</v>
      </c>
      <c r="V343" s="58">
        <f t="shared" si="53"/>
        <v>0</v>
      </c>
      <c r="W343" s="55"/>
      <c r="X343" s="55">
        <f t="shared" si="51"/>
        <v>0</v>
      </c>
      <c r="Y343" s="55">
        <f t="shared" si="54"/>
        <v>0</v>
      </c>
      <c r="Z343" s="55"/>
      <c r="AA343" s="55"/>
      <c r="AB343" s="55"/>
      <c r="AC343" s="58">
        <f t="shared" si="58"/>
        <v>0</v>
      </c>
      <c r="AD343" s="55">
        <f t="shared" si="52"/>
        <v>0</v>
      </c>
      <c r="AE343" s="55">
        <f t="shared" si="55"/>
        <v>0</v>
      </c>
      <c r="AF343" s="55"/>
      <c r="AG343" s="55">
        <f t="shared" si="56"/>
        <v>0</v>
      </c>
      <c r="AH343" s="55"/>
      <c r="AI343" s="55">
        <f t="shared" si="57"/>
        <v>0</v>
      </c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29" t="s">
        <v>1274</v>
      </c>
    </row>
    <row r="344" spans="1:64" x14ac:dyDescent="0.2">
      <c r="A344" s="148"/>
      <c r="F344" s="125" t="s">
        <v>704</v>
      </c>
      <c r="O344" s="238"/>
      <c r="U344">
        <v>1</v>
      </c>
      <c r="V344" s="58">
        <f t="shared" si="53"/>
        <v>0</v>
      </c>
      <c r="X344" s="55">
        <f t="shared" si="51"/>
        <v>0</v>
      </c>
      <c r="Y344" s="55">
        <f t="shared" si="54"/>
        <v>0</v>
      </c>
      <c r="AC344" s="58">
        <f t="shared" si="58"/>
        <v>0</v>
      </c>
      <c r="AD344" s="55">
        <f t="shared" si="52"/>
        <v>0</v>
      </c>
      <c r="AE344" s="55">
        <f t="shared" si="55"/>
        <v>0</v>
      </c>
      <c r="AG344" s="55">
        <f t="shared" si="56"/>
        <v>0</v>
      </c>
      <c r="AI344" s="55">
        <f t="shared" si="57"/>
        <v>0</v>
      </c>
    </row>
    <row r="345" spans="1:64" ht="17" x14ac:dyDescent="0.2">
      <c r="A345" s="69" t="s">
        <v>1275</v>
      </c>
      <c r="B345" s="238" t="str">
        <f>VLOOKUP($A345,'V-Enc'!$A$246:$M$984,13,FALSE)</f>
        <v>V_OP</v>
      </c>
      <c r="C345" s="238" t="s">
        <v>702</v>
      </c>
      <c r="D345" s="150" t="s">
        <v>1251</v>
      </c>
      <c r="E345" s="239"/>
      <c r="F345" s="125" t="s">
        <v>704</v>
      </c>
      <c r="G345" s="238" t="str">
        <f>VLOOKUP($A345,'V-Enc'!$A$246:$M$984,11,FALSE)</f>
        <v>vd</v>
      </c>
      <c r="H345" s="238" t="str">
        <f>VLOOKUP($A345,'V-Enc'!$A$246:$M$984,9,FALSE)</f>
        <v>vs1</v>
      </c>
      <c r="I345" s="238" t="str">
        <f>VLOOKUP($A345,'V-Enc'!$A$246:$M$984,8,FALSE)</f>
        <v>vs2</v>
      </c>
      <c r="J345" s="239"/>
      <c r="K345" s="239"/>
      <c r="L345" s="238" t="str">
        <f>VLOOKUP($A345,'V-Enc'!$A$246:$M$984,2,FALSE)</f>
        <v>Vvv</v>
      </c>
      <c r="M345" s="238" t="str">
        <f>VLOOKUP($A345,'V-Enc'!$A$246:$M$984,10,FALSE)</f>
        <v>OPMVV</v>
      </c>
      <c r="O345" s="238" t="str">
        <f>_xlfn.CONCAT(VLOOKUP($A345,'V-Enc'!$A$246:$M$984,3,FALSE),"-",)</f>
        <v>001000-</v>
      </c>
      <c r="U345">
        <v>1</v>
      </c>
      <c r="V345" s="58">
        <f t="shared" si="53"/>
        <v>0</v>
      </c>
      <c r="X345" s="55">
        <f t="shared" si="51"/>
        <v>0</v>
      </c>
      <c r="Y345" s="55">
        <f t="shared" si="54"/>
        <v>0</v>
      </c>
      <c r="AC345" s="58">
        <f t="shared" si="58"/>
        <v>0</v>
      </c>
      <c r="AD345" s="55">
        <f t="shared" si="52"/>
        <v>0</v>
      </c>
      <c r="AE345" s="55">
        <f t="shared" si="55"/>
        <v>0</v>
      </c>
      <c r="AG345" s="55">
        <f t="shared" si="56"/>
        <v>0</v>
      </c>
      <c r="AI345" s="55">
        <f t="shared" si="57"/>
        <v>0</v>
      </c>
      <c r="AK345" s="55">
        <v>1</v>
      </c>
      <c r="AQ345" s="55">
        <v>0</v>
      </c>
      <c r="AR345" s="55">
        <v>0</v>
      </c>
      <c r="AV345" s="55">
        <v>1</v>
      </c>
      <c r="BE345" s="55">
        <v>1</v>
      </c>
      <c r="BF345" s="55">
        <v>0</v>
      </c>
      <c r="BL345" t="s">
        <v>1276</v>
      </c>
    </row>
    <row r="346" spans="1:64" ht="17" x14ac:dyDescent="0.2">
      <c r="A346" s="69" t="s">
        <v>1277</v>
      </c>
      <c r="B346" s="238" t="str">
        <f>VLOOKUP($A346,'V-Enc'!$A$246:$M$984,13,FALSE)</f>
        <v>V_OP</v>
      </c>
      <c r="C346" s="238" t="s">
        <v>702</v>
      </c>
      <c r="D346" s="150" t="s">
        <v>1251</v>
      </c>
      <c r="E346" s="239"/>
      <c r="F346" s="125" t="s">
        <v>704</v>
      </c>
      <c r="G346" s="238" t="str">
        <f>VLOOKUP($A346,'V-Enc'!$A$246:$M$984,11,FALSE)</f>
        <v>vd</v>
      </c>
      <c r="H346" s="238" t="str">
        <f>VLOOKUP($A346,'V-Enc'!$A$246:$M$984,9,FALSE)</f>
        <v>rs1</v>
      </c>
      <c r="I346" s="238" t="str">
        <f>VLOOKUP($A346,'V-Enc'!$A$246:$M$984,8,FALSE)</f>
        <v>vs2</v>
      </c>
      <c r="J346" s="239"/>
      <c r="K346" s="239"/>
      <c r="L346" s="238" t="str">
        <f>VLOOKUP($A346,'V-Enc'!$A$246:$M$984,2,FALSE)</f>
        <v>Vvx</v>
      </c>
      <c r="M346" s="238" t="str">
        <f>VLOOKUP($A346,'V-Enc'!$A$246:$M$984,10,FALSE)</f>
        <v>OPMVX</v>
      </c>
      <c r="O346" s="238" t="str">
        <f>_xlfn.CONCAT(VLOOKUP($A346,'V-Enc'!$A$246:$M$984,3,FALSE),"-",)</f>
        <v>001000-</v>
      </c>
      <c r="U346">
        <v>1</v>
      </c>
      <c r="V346" s="58">
        <f t="shared" si="53"/>
        <v>0</v>
      </c>
      <c r="X346" s="55">
        <f t="shared" si="51"/>
        <v>0</v>
      </c>
      <c r="Y346" s="55">
        <f t="shared" si="54"/>
        <v>0</v>
      </c>
      <c r="AC346" s="58">
        <f t="shared" si="58"/>
        <v>0</v>
      </c>
      <c r="AD346" s="55">
        <f t="shared" si="52"/>
        <v>0</v>
      </c>
      <c r="AE346" s="55">
        <f t="shared" si="55"/>
        <v>0</v>
      </c>
      <c r="AG346" s="55">
        <f t="shared" si="56"/>
        <v>0</v>
      </c>
      <c r="AI346" s="55">
        <f t="shared" si="57"/>
        <v>0</v>
      </c>
      <c r="AK346" s="55">
        <v>1</v>
      </c>
      <c r="AQ346" s="55">
        <v>0</v>
      </c>
      <c r="AR346" s="55">
        <v>0</v>
      </c>
      <c r="AV346" s="55">
        <v>1</v>
      </c>
      <c r="AW346" s="55">
        <v>1</v>
      </c>
      <c r="BE346" s="55">
        <v>1</v>
      </c>
      <c r="BF346" s="55">
        <v>0</v>
      </c>
      <c r="BL346" t="s">
        <v>1278</v>
      </c>
    </row>
    <row r="347" spans="1:64" s="29" customFormat="1" x14ac:dyDescent="0.2">
      <c r="A347" s="33" t="s">
        <v>1279</v>
      </c>
      <c r="B347" s="29" t="s">
        <v>844</v>
      </c>
      <c r="D347" s="149"/>
      <c r="E347" s="33" t="s">
        <v>356</v>
      </c>
      <c r="F347" s="58" t="s">
        <v>704</v>
      </c>
      <c r="G347" s="29" t="s">
        <v>730</v>
      </c>
      <c r="H347" s="29" t="s">
        <v>853</v>
      </c>
      <c r="I347" s="29" t="s">
        <v>764</v>
      </c>
      <c r="L347" s="29" t="s">
        <v>854</v>
      </c>
      <c r="O347" s="238"/>
      <c r="R347"/>
      <c r="S347"/>
      <c r="T347"/>
      <c r="U347">
        <v>1</v>
      </c>
      <c r="V347" s="58">
        <f t="shared" si="53"/>
        <v>0</v>
      </c>
      <c r="W347" s="55"/>
      <c r="X347" s="55">
        <f t="shared" si="51"/>
        <v>0</v>
      </c>
      <c r="Y347" s="55">
        <f t="shared" si="54"/>
        <v>0</v>
      </c>
      <c r="Z347" s="55"/>
      <c r="AA347" s="55"/>
      <c r="AB347" s="55"/>
      <c r="AC347" s="58">
        <f t="shared" si="58"/>
        <v>0</v>
      </c>
      <c r="AD347" s="55">
        <f t="shared" si="52"/>
        <v>0</v>
      </c>
      <c r="AE347" s="55">
        <f t="shared" si="55"/>
        <v>0</v>
      </c>
      <c r="AF347" s="55"/>
      <c r="AG347" s="55">
        <f t="shared" si="56"/>
        <v>0</v>
      </c>
      <c r="AH347" s="55"/>
      <c r="AI347" s="55">
        <f t="shared" si="57"/>
        <v>0</v>
      </c>
      <c r="AJ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>
        <v>0</v>
      </c>
      <c r="BG347" s="55"/>
      <c r="BH347" s="55"/>
      <c r="BI347" s="55"/>
      <c r="BJ347" s="55"/>
      <c r="BK347" s="55"/>
      <c r="BL347" s="29" t="s">
        <v>1280</v>
      </c>
    </row>
    <row r="348" spans="1:64" ht="17" x14ac:dyDescent="0.2">
      <c r="A348" s="69" t="s">
        <v>1281</v>
      </c>
      <c r="B348" t="s">
        <v>844</v>
      </c>
      <c r="C348" t="s">
        <v>702</v>
      </c>
      <c r="D348" s="149" t="s">
        <v>1251</v>
      </c>
      <c r="E348" s="33"/>
      <c r="F348" s="125" t="s">
        <v>704</v>
      </c>
      <c r="G348" t="s">
        <v>730</v>
      </c>
      <c r="H348" t="s">
        <v>846</v>
      </c>
      <c r="I348" t="s">
        <v>764</v>
      </c>
      <c r="L348" t="s">
        <v>847</v>
      </c>
      <c r="M348" s="238" t="str">
        <f>VLOOKUP($A348,'V-Enc'!$A$246:$M$984,10,FALSE)</f>
        <v>OPMVV</v>
      </c>
      <c r="O348" s="238" t="str">
        <f>_xlfn.CONCAT(VLOOKUP($A348,'V-Enc'!$A$246:$M$984,3,FALSE),"-",)</f>
        <v>001001-</v>
      </c>
      <c r="U348">
        <v>1</v>
      </c>
      <c r="V348" s="58">
        <f t="shared" si="53"/>
        <v>0</v>
      </c>
      <c r="X348" s="55">
        <f t="shared" si="51"/>
        <v>0</v>
      </c>
      <c r="Y348" s="55">
        <f t="shared" si="54"/>
        <v>0</v>
      </c>
      <c r="AC348" s="58">
        <f t="shared" si="58"/>
        <v>0</v>
      </c>
      <c r="AD348" s="55">
        <f t="shared" ref="AD348:AD379" si="59">IF(OR(ISNUMBER(FIND("VFMUL",A348)), ISNUMBER(FIND("VFWMUL",A348)),ISNUMBER(FIND("VFNMUL",A348))),1,0)</f>
        <v>0</v>
      </c>
      <c r="AE348" s="55">
        <f t="shared" si="55"/>
        <v>0</v>
      </c>
      <c r="AG348" s="55">
        <f t="shared" si="56"/>
        <v>0</v>
      </c>
      <c r="AI348" s="55">
        <f t="shared" si="57"/>
        <v>0</v>
      </c>
      <c r="AK348" s="55">
        <v>1</v>
      </c>
      <c r="AQ348" s="55">
        <v>1</v>
      </c>
      <c r="AR348" s="55">
        <v>1</v>
      </c>
      <c r="AV348" s="55">
        <v>1</v>
      </c>
      <c r="BE348" s="55">
        <v>1</v>
      </c>
      <c r="BF348" s="55">
        <v>0</v>
      </c>
      <c r="BL348" t="s">
        <v>1282</v>
      </c>
    </row>
    <row r="349" spans="1:64" ht="17" x14ac:dyDescent="0.2">
      <c r="A349" s="69" t="s">
        <v>1283</v>
      </c>
      <c r="B349" t="s">
        <v>844</v>
      </c>
      <c r="C349" t="s">
        <v>702</v>
      </c>
      <c r="D349" s="149" t="s">
        <v>1251</v>
      </c>
      <c r="E349" s="33"/>
      <c r="F349" s="125" t="s">
        <v>704</v>
      </c>
      <c r="G349" t="s">
        <v>730</v>
      </c>
      <c r="H349" t="s">
        <v>22</v>
      </c>
      <c r="I349" t="s">
        <v>764</v>
      </c>
      <c r="L349" t="s">
        <v>850</v>
      </c>
      <c r="M349" s="238" t="str">
        <f>VLOOKUP($A349,'V-Enc'!$A$246:$M$984,10,FALSE)</f>
        <v>OPMVX</v>
      </c>
      <c r="O349" s="238" t="str">
        <f>_xlfn.CONCAT(VLOOKUP($A349,'V-Enc'!$A$246:$M$984,3,FALSE),"-",)</f>
        <v>001001-</v>
      </c>
      <c r="U349">
        <v>1</v>
      </c>
      <c r="V349" s="58">
        <f t="shared" si="53"/>
        <v>0</v>
      </c>
      <c r="X349" s="55">
        <f t="shared" si="51"/>
        <v>0</v>
      </c>
      <c r="Y349" s="55">
        <f t="shared" si="54"/>
        <v>0</v>
      </c>
      <c r="AC349" s="58">
        <f t="shared" si="58"/>
        <v>0</v>
      </c>
      <c r="AD349" s="55">
        <f t="shared" si="59"/>
        <v>0</v>
      </c>
      <c r="AE349" s="55">
        <f t="shared" si="55"/>
        <v>0</v>
      </c>
      <c r="AG349" s="55">
        <f t="shared" si="56"/>
        <v>0</v>
      </c>
      <c r="AI349" s="55">
        <f t="shared" si="57"/>
        <v>0</v>
      </c>
      <c r="AK349" s="55">
        <v>1</v>
      </c>
      <c r="AQ349" s="55">
        <v>1</v>
      </c>
      <c r="AR349" s="55">
        <v>1</v>
      </c>
      <c r="AV349" s="55">
        <v>1</v>
      </c>
      <c r="AW349" s="55">
        <v>1</v>
      </c>
      <c r="BE349" s="55">
        <v>1</v>
      </c>
      <c r="BF349" s="55">
        <v>0</v>
      </c>
      <c r="BL349" t="s">
        <v>1284</v>
      </c>
    </row>
    <row r="350" spans="1:64" s="29" customFormat="1" x14ac:dyDescent="0.2">
      <c r="A350" s="33" t="s">
        <v>1285</v>
      </c>
      <c r="B350" s="29" t="s">
        <v>844</v>
      </c>
      <c r="D350" s="149"/>
      <c r="E350" s="33" t="s">
        <v>356</v>
      </c>
      <c r="F350" s="58" t="s">
        <v>704</v>
      </c>
      <c r="G350" s="29" t="s">
        <v>730</v>
      </c>
      <c r="H350" s="29" t="s">
        <v>853</v>
      </c>
      <c r="I350" s="29" t="s">
        <v>764</v>
      </c>
      <c r="L350" s="29" t="s">
        <v>854</v>
      </c>
      <c r="O350" s="238"/>
      <c r="R350"/>
      <c r="S350"/>
      <c r="T350"/>
      <c r="U350">
        <v>1</v>
      </c>
      <c r="V350" s="58">
        <f t="shared" si="53"/>
        <v>0</v>
      </c>
      <c r="W350" s="55"/>
      <c r="X350" s="55">
        <f t="shared" si="51"/>
        <v>0</v>
      </c>
      <c r="Y350" s="55">
        <f t="shared" si="54"/>
        <v>0</v>
      </c>
      <c r="Z350" s="55"/>
      <c r="AA350" s="55"/>
      <c r="AB350" s="55"/>
      <c r="AC350" s="58">
        <f t="shared" si="58"/>
        <v>0</v>
      </c>
      <c r="AD350" s="55">
        <f t="shared" si="59"/>
        <v>0</v>
      </c>
      <c r="AE350" s="55">
        <f t="shared" si="55"/>
        <v>0</v>
      </c>
      <c r="AF350" s="55"/>
      <c r="AG350" s="55">
        <f t="shared" si="56"/>
        <v>0</v>
      </c>
      <c r="AH350" s="55"/>
      <c r="AI350" s="55">
        <f t="shared" si="57"/>
        <v>0</v>
      </c>
      <c r="AJ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>
        <v>0</v>
      </c>
      <c r="BG350" s="55"/>
      <c r="BH350" s="55"/>
      <c r="BI350" s="55"/>
      <c r="BJ350" s="55"/>
      <c r="BK350" s="55"/>
      <c r="BL350" s="29" t="s">
        <v>1286</v>
      </c>
    </row>
    <row r="351" spans="1:64" ht="17" x14ac:dyDescent="0.2">
      <c r="A351" s="69" t="s">
        <v>1287</v>
      </c>
      <c r="B351" s="238" t="str">
        <f>VLOOKUP($A351,'V-Enc'!$A$246:$M$984,13,FALSE)</f>
        <v>V_OP</v>
      </c>
      <c r="C351" s="238" t="s">
        <v>702</v>
      </c>
      <c r="D351" s="150" t="s">
        <v>1251</v>
      </c>
      <c r="E351" s="239"/>
      <c r="F351" s="125" t="s">
        <v>704</v>
      </c>
      <c r="G351" s="238" t="str">
        <f>VLOOKUP($A351,'V-Enc'!$A$246:$M$984,11,FALSE)</f>
        <v>vd</v>
      </c>
      <c r="H351" s="238" t="str">
        <f>VLOOKUP($A351,'V-Enc'!$A$246:$M$984,9,FALSE)</f>
        <v>vs1</v>
      </c>
      <c r="I351" s="238" t="str">
        <f>VLOOKUP($A351,'V-Enc'!$A$246:$M$984,8,FALSE)</f>
        <v>vs2</v>
      </c>
      <c r="J351" s="239"/>
      <c r="K351" s="239"/>
      <c r="L351" s="238" t="str">
        <f>VLOOKUP($A351,'V-Enc'!$A$246:$M$984,2,FALSE)</f>
        <v>Vvv</v>
      </c>
      <c r="M351" s="238" t="str">
        <f>VLOOKUP($A351,'V-Enc'!$A$246:$M$984,10,FALSE)</f>
        <v>OPMVV</v>
      </c>
      <c r="O351" s="238" t="str">
        <f>_xlfn.CONCAT(VLOOKUP($A351,'V-Enc'!$A$246:$M$984,3,FALSE),"-",)</f>
        <v>001010-</v>
      </c>
      <c r="U351">
        <v>1</v>
      </c>
      <c r="V351" s="58">
        <f t="shared" si="53"/>
        <v>0</v>
      </c>
      <c r="X351" s="55">
        <f t="shared" si="51"/>
        <v>0</v>
      </c>
      <c r="Y351" s="55">
        <f t="shared" si="54"/>
        <v>0</v>
      </c>
      <c r="AC351" s="58">
        <f t="shared" si="58"/>
        <v>0</v>
      </c>
      <c r="AD351" s="55">
        <f t="shared" si="59"/>
        <v>0</v>
      </c>
      <c r="AE351" s="55">
        <f t="shared" si="55"/>
        <v>0</v>
      </c>
      <c r="AG351" s="55">
        <f t="shared" si="56"/>
        <v>0</v>
      </c>
      <c r="AI351" s="55">
        <f t="shared" si="57"/>
        <v>0</v>
      </c>
      <c r="AK351" s="55">
        <v>1</v>
      </c>
      <c r="AQ351" s="55">
        <v>0</v>
      </c>
      <c r="AR351" s="55">
        <v>0</v>
      </c>
      <c r="AT351" s="55">
        <v>1</v>
      </c>
      <c r="AV351" s="55">
        <v>1</v>
      </c>
      <c r="BE351" s="55">
        <v>1</v>
      </c>
      <c r="BF351" s="55">
        <v>0</v>
      </c>
      <c r="BL351" t="s">
        <v>1288</v>
      </c>
    </row>
    <row r="352" spans="1:64" ht="17" x14ac:dyDescent="0.2">
      <c r="A352" s="69" t="s">
        <v>1289</v>
      </c>
      <c r="B352" s="238" t="str">
        <f>VLOOKUP($A352,'V-Enc'!$A$246:$M$984,13,FALSE)</f>
        <v>V_OP</v>
      </c>
      <c r="C352" s="238" t="s">
        <v>702</v>
      </c>
      <c r="D352" s="150" t="s">
        <v>1251</v>
      </c>
      <c r="E352" s="239"/>
      <c r="F352" s="125" t="s">
        <v>704</v>
      </c>
      <c r="G352" s="238" t="str">
        <f>VLOOKUP($A352,'V-Enc'!$A$246:$M$984,11,FALSE)</f>
        <v>vd</v>
      </c>
      <c r="H352" s="238" t="str">
        <f>VLOOKUP($A352,'V-Enc'!$A$246:$M$984,9,FALSE)</f>
        <v>rs1</v>
      </c>
      <c r="I352" s="238" t="str">
        <f>VLOOKUP($A352,'V-Enc'!$A$246:$M$984,8,FALSE)</f>
        <v>vs2</v>
      </c>
      <c r="J352" s="239"/>
      <c r="K352" s="239"/>
      <c r="L352" s="238" t="str">
        <f>VLOOKUP($A352,'V-Enc'!$A$246:$M$984,2,FALSE)</f>
        <v>Vvx</v>
      </c>
      <c r="M352" s="238" t="str">
        <f>VLOOKUP($A352,'V-Enc'!$A$246:$M$984,10,FALSE)</f>
        <v>OPMVX</v>
      </c>
      <c r="O352" s="238" t="str">
        <f>_xlfn.CONCAT(VLOOKUP($A352,'V-Enc'!$A$246:$M$984,3,FALSE),"-",)</f>
        <v>001010-</v>
      </c>
      <c r="U352">
        <v>1</v>
      </c>
      <c r="V352" s="58">
        <f t="shared" si="53"/>
        <v>0</v>
      </c>
      <c r="X352" s="55">
        <f t="shared" si="51"/>
        <v>0</v>
      </c>
      <c r="Y352" s="55">
        <f t="shared" si="54"/>
        <v>0</v>
      </c>
      <c r="AC352" s="58">
        <f t="shared" si="58"/>
        <v>0</v>
      </c>
      <c r="AD352" s="55">
        <f t="shared" si="59"/>
        <v>0</v>
      </c>
      <c r="AE352" s="55">
        <f t="shared" si="55"/>
        <v>0</v>
      </c>
      <c r="AG352" s="55">
        <f t="shared" si="56"/>
        <v>0</v>
      </c>
      <c r="AI352" s="55">
        <f t="shared" si="57"/>
        <v>0</v>
      </c>
      <c r="AK352" s="55">
        <v>1</v>
      </c>
      <c r="AQ352" s="55">
        <v>0</v>
      </c>
      <c r="AR352" s="55">
        <v>0</v>
      </c>
      <c r="AT352" s="55">
        <v>1</v>
      </c>
      <c r="AV352" s="55">
        <v>1</v>
      </c>
      <c r="AW352" s="55">
        <v>1</v>
      </c>
      <c r="BE352" s="55">
        <v>1</v>
      </c>
      <c r="BF352" s="55">
        <v>0</v>
      </c>
      <c r="BL352" t="s">
        <v>1290</v>
      </c>
    </row>
    <row r="353" spans="1:64" s="29" customFormat="1" x14ac:dyDescent="0.2">
      <c r="A353" s="33" t="s">
        <v>1291</v>
      </c>
      <c r="B353" s="29" t="s">
        <v>844</v>
      </c>
      <c r="D353" s="149"/>
      <c r="E353" s="33" t="s">
        <v>356</v>
      </c>
      <c r="F353" s="58" t="s">
        <v>704</v>
      </c>
      <c r="G353" s="29" t="s">
        <v>730</v>
      </c>
      <c r="H353" s="29" t="s">
        <v>853</v>
      </c>
      <c r="I353" s="29" t="s">
        <v>764</v>
      </c>
      <c r="L353" s="29" t="s">
        <v>854</v>
      </c>
      <c r="O353" s="238"/>
      <c r="R353"/>
      <c r="S353"/>
      <c r="T353"/>
      <c r="U353">
        <v>1</v>
      </c>
      <c r="V353" s="58">
        <f t="shared" si="53"/>
        <v>0</v>
      </c>
      <c r="W353" s="55"/>
      <c r="X353" s="55">
        <f t="shared" si="51"/>
        <v>0</v>
      </c>
      <c r="Y353" s="55">
        <f t="shared" si="54"/>
        <v>0</v>
      </c>
      <c r="Z353" s="55"/>
      <c r="AA353" s="55"/>
      <c r="AB353" s="55"/>
      <c r="AC353" s="58">
        <f t="shared" si="58"/>
        <v>0</v>
      </c>
      <c r="AD353" s="55">
        <f t="shared" si="59"/>
        <v>0</v>
      </c>
      <c r="AE353" s="55">
        <f t="shared" si="55"/>
        <v>0</v>
      </c>
      <c r="AF353" s="55"/>
      <c r="AG353" s="55">
        <f t="shared" si="56"/>
        <v>0</v>
      </c>
      <c r="AH353" s="55"/>
      <c r="AI353" s="55">
        <f t="shared" si="57"/>
        <v>0</v>
      </c>
      <c r="AJ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>
        <v>0</v>
      </c>
      <c r="BG353" s="55"/>
      <c r="BH353" s="55"/>
      <c r="BI353" s="55"/>
      <c r="BJ353" s="55"/>
      <c r="BK353" s="55"/>
      <c r="BL353" s="29" t="s">
        <v>1292</v>
      </c>
    </row>
    <row r="354" spans="1:64" ht="17" x14ac:dyDescent="0.2">
      <c r="A354" s="69" t="s">
        <v>1293</v>
      </c>
      <c r="B354" s="238" t="str">
        <f>VLOOKUP($A354,'V-Enc'!$A$246:$M$984,13,FALSE)</f>
        <v>V_OP</v>
      </c>
      <c r="C354" s="238" t="s">
        <v>702</v>
      </c>
      <c r="D354" s="150" t="s">
        <v>1251</v>
      </c>
      <c r="E354" s="239"/>
      <c r="F354" s="125" t="s">
        <v>704</v>
      </c>
      <c r="G354" s="238" t="str">
        <f>VLOOKUP($A354,'V-Enc'!$A$246:$M$984,11,FALSE)</f>
        <v>vd</v>
      </c>
      <c r="H354" s="238" t="str">
        <f>VLOOKUP($A354,'V-Enc'!$A$246:$M$984,9,FALSE)</f>
        <v>vs1</v>
      </c>
      <c r="I354" s="238" t="str">
        <f>VLOOKUP($A354,'V-Enc'!$A$246:$M$984,8,FALSE)</f>
        <v>vs2</v>
      </c>
      <c r="J354" s="239"/>
      <c r="K354" s="239"/>
      <c r="L354" s="238" t="str">
        <f>VLOOKUP($A354,'V-Enc'!$A$246:$M$984,2,FALSE)</f>
        <v>Vvv</v>
      </c>
      <c r="M354" s="238" t="str">
        <f>VLOOKUP($A354,'V-Enc'!$A$246:$M$984,10,FALSE)</f>
        <v>OPMVV</v>
      </c>
      <c r="O354" s="238" t="str">
        <f>_xlfn.CONCAT(VLOOKUP($A354,'V-Enc'!$A$246:$M$984,3,FALSE),"-",)</f>
        <v>001011-</v>
      </c>
      <c r="U354">
        <v>1</v>
      </c>
      <c r="V354" s="58">
        <f t="shared" si="53"/>
        <v>0</v>
      </c>
      <c r="X354" s="55">
        <f t="shared" si="51"/>
        <v>0</v>
      </c>
      <c r="Y354" s="55">
        <f t="shared" si="54"/>
        <v>0</v>
      </c>
      <c r="AC354" s="58">
        <f t="shared" si="58"/>
        <v>0</v>
      </c>
      <c r="AD354" s="55">
        <f t="shared" si="59"/>
        <v>0</v>
      </c>
      <c r="AE354" s="55">
        <f t="shared" si="55"/>
        <v>0</v>
      </c>
      <c r="AG354" s="55">
        <f t="shared" si="56"/>
        <v>0</v>
      </c>
      <c r="AI354" s="55">
        <f t="shared" si="57"/>
        <v>0</v>
      </c>
      <c r="AK354" s="55">
        <v>1</v>
      </c>
      <c r="AQ354" s="55">
        <v>1</v>
      </c>
      <c r="AR354" s="55">
        <v>1</v>
      </c>
      <c r="AT354" s="55">
        <v>1</v>
      </c>
      <c r="AV354" s="55">
        <v>1</v>
      </c>
      <c r="BE354" s="55">
        <v>1</v>
      </c>
      <c r="BF354" s="55">
        <v>0</v>
      </c>
      <c r="BL354" t="s">
        <v>1294</v>
      </c>
    </row>
    <row r="355" spans="1:64" ht="17" x14ac:dyDescent="0.2">
      <c r="A355" s="69" t="s">
        <v>1295</v>
      </c>
      <c r="B355" s="238" t="str">
        <f>VLOOKUP($A355,'V-Enc'!$A$246:$M$984,13,FALSE)</f>
        <v>V_OP</v>
      </c>
      <c r="C355" s="238" t="s">
        <v>702</v>
      </c>
      <c r="D355" s="150" t="s">
        <v>1251</v>
      </c>
      <c r="E355" s="239"/>
      <c r="F355" s="125" t="s">
        <v>704</v>
      </c>
      <c r="G355" s="238" t="str">
        <f>VLOOKUP($A355,'V-Enc'!$A$246:$M$984,11,FALSE)</f>
        <v>vd</v>
      </c>
      <c r="H355" s="238" t="str">
        <f>VLOOKUP($A355,'V-Enc'!$A$246:$M$984,9,FALSE)</f>
        <v>rs1</v>
      </c>
      <c r="I355" s="238" t="str">
        <f>VLOOKUP($A355,'V-Enc'!$A$246:$M$984,8,FALSE)</f>
        <v>vs2</v>
      </c>
      <c r="J355" s="239"/>
      <c r="K355" s="239"/>
      <c r="L355" s="238" t="str">
        <f>VLOOKUP($A355,'V-Enc'!$A$246:$M$984,2,FALSE)</f>
        <v>Vvx</v>
      </c>
      <c r="M355" s="238" t="str">
        <f>VLOOKUP($A355,'V-Enc'!$A$246:$M$984,10,FALSE)</f>
        <v>OPMVX</v>
      </c>
      <c r="O355" s="238" t="str">
        <f>_xlfn.CONCAT(VLOOKUP($A355,'V-Enc'!$A$246:$M$984,3,FALSE),"-",)</f>
        <v>001011-</v>
      </c>
      <c r="U355">
        <v>1</v>
      </c>
      <c r="V355" s="58">
        <f t="shared" si="53"/>
        <v>0</v>
      </c>
      <c r="X355" s="55">
        <f t="shared" si="51"/>
        <v>0</v>
      </c>
      <c r="Y355" s="55">
        <f t="shared" si="54"/>
        <v>0</v>
      </c>
      <c r="AC355" s="58">
        <f t="shared" si="58"/>
        <v>0</v>
      </c>
      <c r="AD355" s="55">
        <f t="shared" si="59"/>
        <v>0</v>
      </c>
      <c r="AE355" s="55">
        <f t="shared" si="55"/>
        <v>0</v>
      </c>
      <c r="AG355" s="55">
        <f t="shared" si="56"/>
        <v>0</v>
      </c>
      <c r="AI355" s="55">
        <f t="shared" si="57"/>
        <v>0</v>
      </c>
      <c r="AK355" s="55">
        <v>1</v>
      </c>
      <c r="AQ355" s="55">
        <v>1</v>
      </c>
      <c r="AR355" s="55">
        <v>1</v>
      </c>
      <c r="AT355" s="55">
        <v>1</v>
      </c>
      <c r="AV355" s="55">
        <v>1</v>
      </c>
      <c r="AW355" s="55">
        <v>1</v>
      </c>
      <c r="BE355" s="55">
        <v>1</v>
      </c>
      <c r="BF355" s="55">
        <v>0</v>
      </c>
      <c r="BL355" t="s">
        <v>1296</v>
      </c>
    </row>
    <row r="356" spans="1:64" s="29" customFormat="1" x14ac:dyDescent="0.2">
      <c r="A356" s="33" t="s">
        <v>1297</v>
      </c>
      <c r="B356" s="29" t="s">
        <v>844</v>
      </c>
      <c r="D356" s="58"/>
      <c r="E356" s="33" t="s">
        <v>356</v>
      </c>
      <c r="F356" s="58" t="s">
        <v>704</v>
      </c>
      <c r="G356" s="29" t="s">
        <v>730</v>
      </c>
      <c r="H356" s="29" t="s">
        <v>853</v>
      </c>
      <c r="I356" s="29" t="s">
        <v>764</v>
      </c>
      <c r="L356" s="29" t="s">
        <v>854</v>
      </c>
      <c r="R356"/>
      <c r="S356"/>
      <c r="T356"/>
      <c r="U356">
        <v>1</v>
      </c>
      <c r="V356" s="58">
        <f t="shared" si="53"/>
        <v>0</v>
      </c>
      <c r="W356" s="55"/>
      <c r="X356" s="55">
        <f t="shared" si="51"/>
        <v>0</v>
      </c>
      <c r="Y356" s="55">
        <f t="shared" si="54"/>
        <v>0</v>
      </c>
      <c r="Z356" s="55"/>
      <c r="AA356" s="55"/>
      <c r="AB356" s="55"/>
      <c r="AC356" s="58">
        <f t="shared" si="58"/>
        <v>0</v>
      </c>
      <c r="AD356" s="55">
        <f t="shared" si="59"/>
        <v>0</v>
      </c>
      <c r="AE356" s="55">
        <f t="shared" si="55"/>
        <v>0</v>
      </c>
      <c r="AF356" s="55"/>
      <c r="AG356" s="55">
        <f t="shared" si="56"/>
        <v>0</v>
      </c>
      <c r="AH356" s="55"/>
      <c r="AI356" s="55">
        <f t="shared" si="57"/>
        <v>0</v>
      </c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29" t="s">
        <v>1298</v>
      </c>
    </row>
    <row r="357" spans="1:64" x14ac:dyDescent="0.2">
      <c r="V357" s="58">
        <f t="shared" si="53"/>
        <v>0</v>
      </c>
      <c r="X357" s="55">
        <f t="shared" si="51"/>
        <v>0</v>
      </c>
      <c r="Y357" s="55">
        <f t="shared" ref="Y357:Y378" si="60">IF(ISNUMBER(FIND("VFN",A357)),1,0)</f>
        <v>0</v>
      </c>
      <c r="AC357" s="58">
        <f t="shared" si="58"/>
        <v>0</v>
      </c>
      <c r="AD357" s="55">
        <f t="shared" si="59"/>
        <v>0</v>
      </c>
      <c r="AE357" s="55">
        <f t="shared" si="55"/>
        <v>0</v>
      </c>
      <c r="AG357" s="55">
        <f t="shared" si="56"/>
        <v>0</v>
      </c>
      <c r="AI357" s="55">
        <f t="shared" si="57"/>
        <v>0</v>
      </c>
    </row>
    <row r="358" spans="1:64" ht="34" x14ac:dyDescent="0.2">
      <c r="A358" s="234" t="s">
        <v>1299</v>
      </c>
      <c r="B358" s="234"/>
      <c r="C358" s="234"/>
      <c r="D358" s="237"/>
      <c r="E358" s="234"/>
      <c r="G358" s="234"/>
      <c r="H358" s="234"/>
      <c r="I358" s="234"/>
      <c r="J358" s="234"/>
      <c r="K358" s="234"/>
      <c r="L358" s="234"/>
      <c r="M358" s="234"/>
      <c r="N358" s="234"/>
      <c r="O358" s="234"/>
      <c r="P358" s="234"/>
      <c r="Q358" s="234"/>
      <c r="V358" s="58">
        <f t="shared" si="53"/>
        <v>0</v>
      </c>
      <c r="X358" s="55">
        <f t="shared" si="51"/>
        <v>0</v>
      </c>
      <c r="Y358" s="55">
        <f t="shared" si="60"/>
        <v>0</v>
      </c>
      <c r="AC358" s="58">
        <f t="shared" si="58"/>
        <v>0</v>
      </c>
      <c r="AD358" s="55">
        <f t="shared" si="59"/>
        <v>0</v>
      </c>
      <c r="AE358" s="55">
        <f t="shared" si="55"/>
        <v>0</v>
      </c>
      <c r="AG358" s="55">
        <f t="shared" si="56"/>
        <v>0</v>
      </c>
      <c r="AI358" s="55">
        <f t="shared" si="57"/>
        <v>0</v>
      </c>
      <c r="BL358" s="234"/>
    </row>
    <row r="359" spans="1:64" ht="17" x14ac:dyDescent="0.2">
      <c r="A359" s="189" t="s">
        <v>0</v>
      </c>
      <c r="B359" s="189" t="s">
        <v>724</v>
      </c>
      <c r="C359" s="189"/>
      <c r="D359" s="190"/>
      <c r="E359" s="1" t="s">
        <v>2</v>
      </c>
      <c r="F359" s="126" t="s">
        <v>3</v>
      </c>
      <c r="G359" s="189" t="s">
        <v>361</v>
      </c>
      <c r="H359" s="189" t="s">
        <v>362</v>
      </c>
      <c r="I359" s="189" t="s">
        <v>363</v>
      </c>
      <c r="J359" s="189" t="s">
        <v>364</v>
      </c>
      <c r="K359" s="189" t="s">
        <v>320</v>
      </c>
      <c r="L359" s="189" t="s">
        <v>725</v>
      </c>
      <c r="M359" s="189" t="s">
        <v>10</v>
      </c>
      <c r="N359" s="189" t="s">
        <v>653</v>
      </c>
      <c r="O359" s="189" t="s">
        <v>11</v>
      </c>
      <c r="P359" s="189" t="s">
        <v>16</v>
      </c>
      <c r="Q359" s="189"/>
      <c r="V359" s="58">
        <f t="shared" si="53"/>
        <v>0</v>
      </c>
      <c r="X359" s="55">
        <f t="shared" si="51"/>
        <v>0</v>
      </c>
      <c r="Y359" s="55">
        <f t="shared" si="60"/>
        <v>0</v>
      </c>
      <c r="AC359" s="58">
        <f t="shared" si="58"/>
        <v>0</v>
      </c>
      <c r="AD359" s="55">
        <f t="shared" si="59"/>
        <v>0</v>
      </c>
      <c r="AE359" s="55">
        <f t="shared" si="55"/>
        <v>0</v>
      </c>
      <c r="AG359" s="55">
        <f t="shared" si="56"/>
        <v>0</v>
      </c>
      <c r="AI359" s="55">
        <f t="shared" si="57"/>
        <v>0</v>
      </c>
      <c r="BL359" s="189" t="s">
        <v>12</v>
      </c>
    </row>
    <row r="360" spans="1:64" ht="17" x14ac:dyDescent="0.2">
      <c r="A360" s="16" t="s">
        <v>1300</v>
      </c>
      <c r="B360" s="238" t="str">
        <f>VLOOKUP($A360,'V-Enc'!$A$246:$M$984,13,FALSE)</f>
        <v>V_OP</v>
      </c>
      <c r="C360" s="238" t="s">
        <v>702</v>
      </c>
      <c r="D360" s="242" t="s">
        <v>1301</v>
      </c>
      <c r="E360" s="240"/>
      <c r="F360" s="125" t="s">
        <v>704</v>
      </c>
      <c r="G360" s="238" t="str">
        <f>VLOOKUP($A360,'V-Enc'!$A$246:$M$984,11,FALSE)</f>
        <v>vd</v>
      </c>
      <c r="H360" s="238" t="str">
        <f>VLOOKUP($A360,'V-Enc'!$A$246:$M$984,9,FALSE)</f>
        <v>vs1</v>
      </c>
      <c r="I360" s="238" t="str">
        <f>VLOOKUP($A360,'V-Enc'!$A$246:$M$984,8,FALSE)</f>
        <v>vs2</v>
      </c>
      <c r="J360" s="239"/>
      <c r="K360" s="239"/>
      <c r="L360" s="238" t="str">
        <f>VLOOKUP($A360,'V-Enc'!$A$246:$M$984,2,FALSE)</f>
        <v>Vvv</v>
      </c>
      <c r="M360" s="238" t="str">
        <f>VLOOKUP($A360,'V-Enc'!$A$246:$M$984,10,FALSE)</f>
        <v>OPIVV</v>
      </c>
      <c r="O360" s="238" t="str">
        <f>_xlfn.CONCAT(VLOOKUP($A360,'V-Enc'!$A$246:$M$984,3,FALSE),"-",)</f>
        <v>100111-</v>
      </c>
      <c r="U360">
        <v>1</v>
      </c>
      <c r="V360" s="58">
        <f t="shared" si="53"/>
        <v>0</v>
      </c>
      <c r="X360" s="55">
        <f t="shared" si="51"/>
        <v>0</v>
      </c>
      <c r="Y360" s="55">
        <f t="shared" si="60"/>
        <v>0</v>
      </c>
      <c r="AC360" s="58">
        <f t="shared" si="58"/>
        <v>0</v>
      </c>
      <c r="AD360" s="55">
        <f t="shared" si="59"/>
        <v>0</v>
      </c>
      <c r="AE360" s="55">
        <f t="shared" si="55"/>
        <v>0</v>
      </c>
      <c r="AG360" s="55">
        <f t="shared" si="56"/>
        <v>0</v>
      </c>
      <c r="AI360" s="55">
        <f t="shared" si="57"/>
        <v>0</v>
      </c>
      <c r="AK360" s="55">
        <v>1</v>
      </c>
      <c r="AQ360" s="55">
        <v>1</v>
      </c>
      <c r="AR360" s="55">
        <v>1</v>
      </c>
      <c r="AU360" s="55">
        <v>1</v>
      </c>
      <c r="BL360" t="s">
        <v>1302</v>
      </c>
    </row>
    <row r="361" spans="1:64" ht="17" x14ac:dyDescent="0.2">
      <c r="A361" s="16" t="s">
        <v>1303</v>
      </c>
      <c r="B361" s="238" t="str">
        <f>VLOOKUP($A361,'V-Enc'!$A$246:$M$984,13,FALSE)</f>
        <v>V_OP</v>
      </c>
      <c r="C361" s="238" t="s">
        <v>702</v>
      </c>
      <c r="D361" s="242" t="s">
        <v>1301</v>
      </c>
      <c r="E361" s="240"/>
      <c r="F361" s="125" t="s">
        <v>704</v>
      </c>
      <c r="G361" s="238" t="str">
        <f>VLOOKUP($A361,'V-Enc'!$A$246:$M$984,11,FALSE)</f>
        <v>vd</v>
      </c>
      <c r="H361" s="238" t="str">
        <f>VLOOKUP($A361,'V-Enc'!$A$246:$M$984,9,FALSE)</f>
        <v>rs1</v>
      </c>
      <c r="I361" s="238" t="str">
        <f>VLOOKUP($A361,'V-Enc'!$A$246:$M$984,8,FALSE)</f>
        <v>vs2</v>
      </c>
      <c r="J361" s="239"/>
      <c r="K361" s="239"/>
      <c r="L361" s="238" t="str">
        <f>VLOOKUP($A361,'V-Enc'!$A$246:$M$984,2,FALSE)</f>
        <v>Vvx</v>
      </c>
      <c r="M361" s="238" t="str">
        <f>VLOOKUP($A361,'V-Enc'!$A$246:$M$984,10,FALSE)</f>
        <v>OPIVX</v>
      </c>
      <c r="O361" s="238" t="str">
        <f>_xlfn.CONCAT(VLOOKUP($A361,'V-Enc'!$A$246:$M$984,3,FALSE),"-",)</f>
        <v>100111-</v>
      </c>
      <c r="U361">
        <v>1</v>
      </c>
      <c r="V361" s="58">
        <f t="shared" si="53"/>
        <v>0</v>
      </c>
      <c r="X361" s="55">
        <f t="shared" si="51"/>
        <v>0</v>
      </c>
      <c r="Y361" s="55">
        <f t="shared" si="60"/>
        <v>0</v>
      </c>
      <c r="AC361" s="58">
        <f t="shared" si="58"/>
        <v>0</v>
      </c>
      <c r="AD361" s="55">
        <f t="shared" si="59"/>
        <v>0</v>
      </c>
      <c r="AE361" s="55">
        <f t="shared" si="55"/>
        <v>0</v>
      </c>
      <c r="AG361" s="55">
        <f t="shared" si="56"/>
        <v>0</v>
      </c>
      <c r="AI361" s="55">
        <f t="shared" si="57"/>
        <v>0</v>
      </c>
      <c r="AK361" s="55">
        <v>1</v>
      </c>
      <c r="AQ361" s="55">
        <v>1</v>
      </c>
      <c r="AR361" s="55">
        <v>1</v>
      </c>
      <c r="AU361" s="55">
        <v>1</v>
      </c>
      <c r="AW361" s="55">
        <v>1</v>
      </c>
      <c r="BL361" t="s">
        <v>1304</v>
      </c>
    </row>
    <row r="362" spans="1:64" s="29" customFormat="1" x14ac:dyDescent="0.2">
      <c r="A362" s="33" t="s">
        <v>1305</v>
      </c>
      <c r="B362" s="29" t="s">
        <v>844</v>
      </c>
      <c r="D362" s="58"/>
      <c r="E362" s="33" t="s">
        <v>356</v>
      </c>
      <c r="F362" s="58" t="s">
        <v>704</v>
      </c>
      <c r="G362" s="29" t="s">
        <v>730</v>
      </c>
      <c r="H362" s="29" t="s">
        <v>853</v>
      </c>
      <c r="I362" s="29" t="s">
        <v>764</v>
      </c>
      <c r="L362" s="29" t="s">
        <v>854</v>
      </c>
      <c r="R362"/>
      <c r="S362"/>
      <c r="T362"/>
      <c r="U362">
        <v>1</v>
      </c>
      <c r="V362" s="58">
        <f t="shared" si="53"/>
        <v>0</v>
      </c>
      <c r="W362" s="55"/>
      <c r="X362" s="55">
        <f t="shared" si="51"/>
        <v>0</v>
      </c>
      <c r="Y362" s="55">
        <f t="shared" si="60"/>
        <v>0</v>
      </c>
      <c r="Z362" s="55"/>
      <c r="AA362" s="55"/>
      <c r="AB362" s="55"/>
      <c r="AC362" s="58">
        <f t="shared" si="58"/>
        <v>0</v>
      </c>
      <c r="AD362" s="55">
        <f t="shared" si="59"/>
        <v>0</v>
      </c>
      <c r="AE362" s="55">
        <f t="shared" si="55"/>
        <v>0</v>
      </c>
      <c r="AF362" s="55"/>
      <c r="AG362" s="55">
        <f t="shared" si="56"/>
        <v>0</v>
      </c>
      <c r="AH362" s="55"/>
      <c r="AI362" s="55">
        <f t="shared" si="57"/>
        <v>0</v>
      </c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29" t="s">
        <v>1306</v>
      </c>
    </row>
    <row r="363" spans="1:64" s="181" customFormat="1" ht="17" x14ac:dyDescent="0.2">
      <c r="A363" s="181" t="s">
        <v>1307</v>
      </c>
      <c r="B363" s="182" t="str">
        <f>VLOOKUP($A363,'V-Enc'!$A$246:$M$984,13,FALSE)</f>
        <v>V_OP</v>
      </c>
      <c r="C363" s="182" t="s">
        <v>702</v>
      </c>
      <c r="D363" s="183" t="s">
        <v>1243</v>
      </c>
      <c r="E363" s="29"/>
      <c r="F363" s="184" t="s">
        <v>704</v>
      </c>
      <c r="G363" s="182" t="str">
        <f>VLOOKUP($A363,'V-Enc'!$A$246:$M$984,11,FALSE)</f>
        <v>vd</v>
      </c>
      <c r="H363" s="185" t="s">
        <v>49</v>
      </c>
      <c r="I363" s="182" t="str">
        <f>VLOOKUP($A363,'V-Enc'!$A$246:$M$984,8,FALSE)</f>
        <v>vs2</v>
      </c>
      <c r="L363" s="182" t="str">
        <f>VLOOKUP($A363,'V-Enc'!$A$246:$M$984,2,FALSE)</f>
        <v>Vvi</v>
      </c>
      <c r="M363" s="182" t="str">
        <f>VLOOKUP($A363,'V-Enc'!$A$246:$M$984,10,FALSE)</f>
        <v>OPIVI</v>
      </c>
      <c r="O363" s="182" t="str">
        <f>_xlfn.CONCAT(VLOOKUP($A363,'V-Enc'!$A$246:$M$984,3,FALSE),"-",)</f>
        <v>100111-</v>
      </c>
      <c r="Q363" s="182"/>
      <c r="U363">
        <v>1</v>
      </c>
      <c r="V363" s="184">
        <f t="shared" si="53"/>
        <v>0</v>
      </c>
      <c r="W363" s="184"/>
      <c r="X363" s="184">
        <f t="shared" si="51"/>
        <v>0</v>
      </c>
      <c r="Y363" s="184">
        <f t="shared" si="60"/>
        <v>0</v>
      </c>
      <c r="Z363" s="184"/>
      <c r="AA363" s="184"/>
      <c r="AB363" s="184"/>
      <c r="AC363" s="184">
        <f t="shared" si="58"/>
        <v>0</v>
      </c>
      <c r="AD363" s="184">
        <f t="shared" si="59"/>
        <v>0</v>
      </c>
      <c r="AE363" s="184">
        <f t="shared" si="55"/>
        <v>0</v>
      </c>
      <c r="AF363" s="184"/>
      <c r="AG363" s="184">
        <f t="shared" si="56"/>
        <v>0</v>
      </c>
      <c r="AH363" s="184"/>
      <c r="AI363" s="184">
        <f t="shared" si="57"/>
        <v>0</v>
      </c>
      <c r="AJ363" s="184"/>
      <c r="AK363" s="184"/>
      <c r="AL363" s="184"/>
      <c r="AM363" s="184"/>
      <c r="AN363" s="184"/>
      <c r="AO363" s="184"/>
      <c r="AP363" s="184"/>
      <c r="AQ363" s="184"/>
      <c r="AR363" s="184"/>
      <c r="AS363" s="184"/>
      <c r="AT363" s="184"/>
      <c r="AU363" s="184"/>
      <c r="AV363" s="184"/>
      <c r="AW363" s="184"/>
      <c r="AX363" s="184"/>
      <c r="AY363" s="184"/>
      <c r="AZ363" s="184"/>
      <c r="BA363" s="184"/>
      <c r="BB363" s="184"/>
      <c r="BC363" s="184"/>
      <c r="BD363" s="184"/>
      <c r="BE363" s="184"/>
      <c r="BF363" s="184"/>
      <c r="BG363" s="184"/>
      <c r="BH363" s="184">
        <v>0</v>
      </c>
      <c r="BI363" s="184">
        <v>0</v>
      </c>
      <c r="BJ363" s="184"/>
      <c r="BK363" s="184">
        <v>1</v>
      </c>
      <c r="BL363" s="239" t="s">
        <v>1308</v>
      </c>
    </row>
    <row r="364" spans="1:64" s="181" customFormat="1" ht="17" x14ac:dyDescent="0.2">
      <c r="A364" s="181" t="s">
        <v>1309</v>
      </c>
      <c r="B364" s="182" t="str">
        <f>VLOOKUP($A364,'V-Enc'!$A$246:$M$984,13,FALSE)</f>
        <v>V_OP</v>
      </c>
      <c r="C364" s="182" t="s">
        <v>702</v>
      </c>
      <c r="D364" s="183" t="s">
        <v>1243</v>
      </c>
      <c r="E364" s="29"/>
      <c r="F364" s="184" t="s">
        <v>704</v>
      </c>
      <c r="G364" s="182" t="str">
        <f>VLOOKUP($A364,'V-Enc'!$A$246:$M$984,11,FALSE)</f>
        <v>vd</v>
      </c>
      <c r="H364" s="185" t="s">
        <v>50</v>
      </c>
      <c r="I364" s="182" t="str">
        <f>VLOOKUP($A364,'V-Enc'!$A$246:$M$984,8,FALSE)</f>
        <v>vs2</v>
      </c>
      <c r="L364" s="182" t="str">
        <f>VLOOKUP($A364,'V-Enc'!$A$246:$M$984,2,FALSE)</f>
        <v>Vvi</v>
      </c>
      <c r="M364" s="182" t="str">
        <f>VLOOKUP($A364,'V-Enc'!$A$246:$M$984,10,FALSE)</f>
        <v>OPIVI</v>
      </c>
      <c r="O364" s="182" t="str">
        <f>_xlfn.CONCAT(VLOOKUP($A364,'V-Enc'!$A$246:$M$984,3,FALSE),"-",)</f>
        <v>100111-</v>
      </c>
      <c r="Q364" s="182"/>
      <c r="U364">
        <v>1</v>
      </c>
      <c r="V364" s="184">
        <f t="shared" si="53"/>
        <v>0</v>
      </c>
      <c r="W364" s="184"/>
      <c r="X364" s="184">
        <f t="shared" si="51"/>
        <v>0</v>
      </c>
      <c r="Y364" s="184">
        <f t="shared" si="60"/>
        <v>0</v>
      </c>
      <c r="Z364" s="184"/>
      <c r="AA364" s="184"/>
      <c r="AB364" s="184"/>
      <c r="AC364" s="184">
        <f t="shared" si="58"/>
        <v>0</v>
      </c>
      <c r="AD364" s="184">
        <f t="shared" si="59"/>
        <v>0</v>
      </c>
      <c r="AE364" s="184">
        <f t="shared" si="55"/>
        <v>0</v>
      </c>
      <c r="AF364" s="184"/>
      <c r="AG364" s="184">
        <f t="shared" si="56"/>
        <v>0</v>
      </c>
      <c r="AH364" s="184"/>
      <c r="AI364" s="184">
        <f t="shared" si="57"/>
        <v>0</v>
      </c>
      <c r="AJ364" s="184"/>
      <c r="AK364" s="184"/>
      <c r="AL364" s="184"/>
      <c r="AM364" s="184"/>
      <c r="AN364" s="184"/>
      <c r="AO364" s="184"/>
      <c r="AP364" s="184"/>
      <c r="AQ364" s="184"/>
      <c r="AR364" s="184"/>
      <c r="AS364" s="184"/>
      <c r="AT364" s="184"/>
      <c r="AU364" s="184"/>
      <c r="AV364" s="184"/>
      <c r="AW364" s="184"/>
      <c r="AX364" s="184"/>
      <c r="AY364" s="184"/>
      <c r="AZ364" s="184"/>
      <c r="BA364" s="184"/>
      <c r="BB364" s="184"/>
      <c r="BC364" s="184"/>
      <c r="BD364" s="184"/>
      <c r="BE364" s="184"/>
      <c r="BF364" s="184"/>
      <c r="BG364" s="184"/>
      <c r="BH364" s="184">
        <v>0</v>
      </c>
      <c r="BI364" s="184">
        <v>0</v>
      </c>
      <c r="BJ364" s="184"/>
      <c r="BK364" s="184">
        <v>1</v>
      </c>
      <c r="BL364" s="239" t="s">
        <v>1310</v>
      </c>
    </row>
    <row r="365" spans="1:64" s="181" customFormat="1" ht="17" x14ac:dyDescent="0.2">
      <c r="A365" s="181" t="s">
        <v>1311</v>
      </c>
      <c r="B365" s="182" t="str">
        <f>VLOOKUP($A365,'V-Enc'!$A$246:$M$984,13,FALSE)</f>
        <v>V_OP</v>
      </c>
      <c r="C365" s="182" t="s">
        <v>702</v>
      </c>
      <c r="D365" s="183" t="s">
        <v>1243</v>
      </c>
      <c r="E365" s="29"/>
      <c r="F365" s="184" t="s">
        <v>704</v>
      </c>
      <c r="G365" s="182" t="str">
        <f>VLOOKUP($A365,'V-Enc'!$A$246:$M$984,11,FALSE)</f>
        <v>vd</v>
      </c>
      <c r="H365" s="185" t="s">
        <v>95</v>
      </c>
      <c r="I365" s="182" t="str">
        <f>VLOOKUP($A365,'V-Enc'!$A$246:$M$984,8,FALSE)</f>
        <v>vs2</v>
      </c>
      <c r="L365" s="182" t="str">
        <f>VLOOKUP($A365,'V-Enc'!$A$246:$M$984,2,FALSE)</f>
        <v>Vvi</v>
      </c>
      <c r="M365" s="182" t="str">
        <f>VLOOKUP($A365,'V-Enc'!$A$246:$M$984,10,FALSE)</f>
        <v>OPIVI</v>
      </c>
      <c r="O365" s="182" t="str">
        <f>_xlfn.CONCAT(VLOOKUP($A365,'V-Enc'!$A$246:$M$984,3,FALSE),"-",)</f>
        <v>100111-</v>
      </c>
      <c r="Q365" s="182"/>
      <c r="U365">
        <v>1</v>
      </c>
      <c r="V365" s="184">
        <f t="shared" si="53"/>
        <v>0</v>
      </c>
      <c r="W365" s="184"/>
      <c r="X365" s="184">
        <f t="shared" si="51"/>
        <v>0</v>
      </c>
      <c r="Y365" s="184">
        <f t="shared" si="60"/>
        <v>0</v>
      </c>
      <c r="Z365" s="184"/>
      <c r="AA365" s="184"/>
      <c r="AB365" s="184"/>
      <c r="AC365" s="184">
        <f t="shared" si="58"/>
        <v>0</v>
      </c>
      <c r="AD365" s="184">
        <f t="shared" si="59"/>
        <v>0</v>
      </c>
      <c r="AE365" s="184">
        <f t="shared" si="55"/>
        <v>0</v>
      </c>
      <c r="AF365" s="184"/>
      <c r="AG365" s="184">
        <f t="shared" si="56"/>
        <v>0</v>
      </c>
      <c r="AH365" s="184"/>
      <c r="AI365" s="184">
        <f t="shared" si="57"/>
        <v>0</v>
      </c>
      <c r="AJ365" s="184"/>
      <c r="AK365" s="184"/>
      <c r="AL365" s="184"/>
      <c r="AM365" s="184"/>
      <c r="AN365" s="184"/>
      <c r="AO365" s="184"/>
      <c r="AP365" s="184"/>
      <c r="AQ365" s="184"/>
      <c r="AR365" s="184"/>
      <c r="AS365" s="184"/>
      <c r="AT365" s="184"/>
      <c r="AU365" s="184"/>
      <c r="AV365" s="184"/>
      <c r="AW365" s="184"/>
      <c r="AX365" s="184"/>
      <c r="AY365" s="184"/>
      <c r="AZ365" s="184"/>
      <c r="BA365" s="184"/>
      <c r="BB365" s="184"/>
      <c r="BC365" s="184"/>
      <c r="BD365" s="184"/>
      <c r="BE365" s="184"/>
      <c r="BF365" s="184"/>
      <c r="BG365" s="184"/>
      <c r="BH365" s="184">
        <v>0</v>
      </c>
      <c r="BI365" s="184">
        <v>0</v>
      </c>
      <c r="BJ365" s="184"/>
      <c r="BK365" s="184">
        <v>1</v>
      </c>
      <c r="BL365" s="239" t="s">
        <v>1312</v>
      </c>
    </row>
    <row r="366" spans="1:64" s="181" customFormat="1" ht="17" x14ac:dyDescent="0.2">
      <c r="A366" s="181" t="s">
        <v>1313</v>
      </c>
      <c r="B366" s="182" t="str">
        <f>VLOOKUP($A366,'V-Enc'!$A$246:$M$984,13,FALSE)</f>
        <v>V_OP</v>
      </c>
      <c r="C366" s="182" t="s">
        <v>702</v>
      </c>
      <c r="D366" s="183" t="s">
        <v>1243</v>
      </c>
      <c r="E366" s="29"/>
      <c r="F366" s="184" t="s">
        <v>704</v>
      </c>
      <c r="G366" s="182" t="str">
        <f>VLOOKUP($A366,'V-Enc'!$A$246:$M$984,11,FALSE)</f>
        <v>vd</v>
      </c>
      <c r="H366" s="185" t="s">
        <v>118</v>
      </c>
      <c r="I366" s="182" t="str">
        <f>VLOOKUP($A366,'V-Enc'!$A$246:$M$984,8,FALSE)</f>
        <v>vs2</v>
      </c>
      <c r="L366" s="182" t="str">
        <f>VLOOKUP($A366,'V-Enc'!$A$246:$M$984,2,FALSE)</f>
        <v>Vvi</v>
      </c>
      <c r="M366" s="182" t="str">
        <f>VLOOKUP($A366,'V-Enc'!$A$246:$M$984,10,FALSE)</f>
        <v>OPIVI</v>
      </c>
      <c r="O366" s="182" t="str">
        <f>_xlfn.CONCAT(VLOOKUP($A366,'V-Enc'!$A$246:$M$984,3,FALSE),"-",)</f>
        <v>100111-</v>
      </c>
      <c r="Q366" s="182"/>
      <c r="U366">
        <v>1</v>
      </c>
      <c r="V366" s="184">
        <f t="shared" si="53"/>
        <v>0</v>
      </c>
      <c r="W366" s="184"/>
      <c r="X366" s="184">
        <f t="shared" si="51"/>
        <v>0</v>
      </c>
      <c r="Y366" s="184">
        <f t="shared" si="60"/>
        <v>0</v>
      </c>
      <c r="Z366" s="184"/>
      <c r="AA366" s="184"/>
      <c r="AB366" s="184"/>
      <c r="AC366" s="184">
        <f t="shared" si="58"/>
        <v>0</v>
      </c>
      <c r="AD366" s="184">
        <f t="shared" si="59"/>
        <v>0</v>
      </c>
      <c r="AE366" s="184">
        <f t="shared" si="55"/>
        <v>0</v>
      </c>
      <c r="AF366" s="184"/>
      <c r="AG366" s="184">
        <f t="shared" si="56"/>
        <v>0</v>
      </c>
      <c r="AH366" s="184"/>
      <c r="AI366" s="184">
        <f t="shared" si="57"/>
        <v>0</v>
      </c>
      <c r="AJ366" s="184"/>
      <c r="AK366" s="184"/>
      <c r="AL366" s="184"/>
      <c r="AM366" s="184"/>
      <c r="AN366" s="184"/>
      <c r="AO366" s="184"/>
      <c r="AP366" s="184"/>
      <c r="AQ366" s="184"/>
      <c r="AR366" s="184"/>
      <c r="AS366" s="184"/>
      <c r="AT366" s="184"/>
      <c r="AU366" s="184"/>
      <c r="AV366" s="184"/>
      <c r="AW366" s="184"/>
      <c r="AX366" s="184"/>
      <c r="AY366" s="184"/>
      <c r="AZ366" s="184"/>
      <c r="BA366" s="184"/>
      <c r="BB366" s="184"/>
      <c r="BC366" s="184"/>
      <c r="BD366" s="184"/>
      <c r="BE366" s="184"/>
      <c r="BF366" s="184"/>
      <c r="BG366" s="184"/>
      <c r="BH366" s="184">
        <v>0</v>
      </c>
      <c r="BI366" s="184">
        <v>0</v>
      </c>
      <c r="BJ366" s="184"/>
      <c r="BK366" s="184">
        <v>1</v>
      </c>
      <c r="BL366" s="239" t="s">
        <v>1314</v>
      </c>
    </row>
    <row r="367" spans="1:64" x14ac:dyDescent="0.2">
      <c r="U367">
        <v>1</v>
      </c>
      <c r="V367" s="58">
        <f t="shared" si="53"/>
        <v>0</v>
      </c>
      <c r="X367" s="55">
        <f t="shared" si="51"/>
        <v>0</v>
      </c>
      <c r="Y367" s="55">
        <f t="shared" si="60"/>
        <v>0</v>
      </c>
      <c r="AC367" s="58">
        <f t="shared" ref="AC367:AC387" si="61">IF(OR(ISNUMBER(FIND("FADD",A367)),ISNUMBER(FIND("FSUB",A367))),1,0)</f>
        <v>0</v>
      </c>
      <c r="AD367" s="55">
        <f t="shared" si="59"/>
        <v>0</v>
      </c>
      <c r="AE367" s="55">
        <f t="shared" si="55"/>
        <v>0</v>
      </c>
      <c r="AG367" s="55">
        <f t="shared" si="56"/>
        <v>0</v>
      </c>
      <c r="AI367" s="55">
        <f t="shared" si="57"/>
        <v>0</v>
      </c>
    </row>
    <row r="368" spans="1:64" x14ac:dyDescent="0.2">
      <c r="A368" s="239" t="s">
        <v>1315</v>
      </c>
      <c r="B368" s="239"/>
      <c r="C368" s="239"/>
      <c r="D368" s="243"/>
      <c r="E368" s="239"/>
      <c r="G368" s="239"/>
      <c r="H368" s="239"/>
      <c r="I368" s="239"/>
      <c r="J368" s="239"/>
      <c r="K368" s="239"/>
      <c r="L368" s="239"/>
      <c r="M368" s="239"/>
      <c r="N368" s="239"/>
      <c r="O368" s="239"/>
      <c r="P368" s="239"/>
      <c r="Q368" s="239"/>
      <c r="U368">
        <v>1</v>
      </c>
      <c r="V368" s="58">
        <f t="shared" si="53"/>
        <v>0</v>
      </c>
      <c r="X368" s="55">
        <f t="shared" si="51"/>
        <v>0</v>
      </c>
      <c r="Y368" s="55">
        <f t="shared" si="60"/>
        <v>0</v>
      </c>
      <c r="AC368" s="58">
        <f t="shared" si="61"/>
        <v>0</v>
      </c>
      <c r="AD368" s="55">
        <f t="shared" si="59"/>
        <v>0</v>
      </c>
      <c r="AE368" s="55">
        <f t="shared" si="55"/>
        <v>0</v>
      </c>
      <c r="AG368" s="55">
        <f t="shared" si="56"/>
        <v>0</v>
      </c>
      <c r="AI368" s="55">
        <f t="shared" si="57"/>
        <v>0</v>
      </c>
      <c r="BL368" s="239"/>
    </row>
    <row r="369" spans="1:64" x14ac:dyDescent="0.2">
      <c r="A369" s="193" t="s">
        <v>0</v>
      </c>
      <c r="B369" s="193" t="s">
        <v>724</v>
      </c>
      <c r="C369" s="193"/>
      <c r="D369" s="194"/>
      <c r="E369" s="1" t="s">
        <v>2</v>
      </c>
      <c r="F369" s="126" t="s">
        <v>3</v>
      </c>
      <c r="G369" s="193" t="s">
        <v>361</v>
      </c>
      <c r="H369" s="193" t="s">
        <v>362</v>
      </c>
      <c r="I369" s="193" t="s">
        <v>363</v>
      </c>
      <c r="J369" s="193" t="s">
        <v>364</v>
      </c>
      <c r="K369" s="193" t="s">
        <v>320</v>
      </c>
      <c r="L369" s="193" t="s">
        <v>725</v>
      </c>
      <c r="M369" s="193" t="s">
        <v>10</v>
      </c>
      <c r="N369" s="193" t="s">
        <v>653</v>
      </c>
      <c r="O369" s="193" t="s">
        <v>11</v>
      </c>
      <c r="P369" s="193" t="s">
        <v>16</v>
      </c>
      <c r="Q369" s="193"/>
      <c r="U369">
        <v>1</v>
      </c>
      <c r="V369" s="58">
        <f t="shared" si="53"/>
        <v>0</v>
      </c>
      <c r="X369" s="55">
        <f t="shared" si="51"/>
        <v>0</v>
      </c>
      <c r="Y369" s="55">
        <f t="shared" si="60"/>
        <v>0</v>
      </c>
      <c r="AC369" s="58">
        <f t="shared" si="61"/>
        <v>0</v>
      </c>
      <c r="AD369" s="55">
        <f t="shared" si="59"/>
        <v>0</v>
      </c>
      <c r="AE369" s="55">
        <f t="shared" si="55"/>
        <v>0</v>
      </c>
      <c r="AG369" s="55">
        <f t="shared" si="56"/>
        <v>0</v>
      </c>
      <c r="AI369" s="55">
        <f t="shared" si="57"/>
        <v>0</v>
      </c>
      <c r="BL369" s="193" t="s">
        <v>12</v>
      </c>
    </row>
    <row r="370" spans="1:64" ht="17" x14ac:dyDescent="0.2">
      <c r="A370" s="202" t="s">
        <v>1316</v>
      </c>
      <c r="B370" s="238" t="str">
        <f>VLOOKUP($A370,'V-Enc'!$A$246:$M$984,13,FALSE)</f>
        <v>V_OP</v>
      </c>
      <c r="C370" s="238" t="s">
        <v>702</v>
      </c>
      <c r="D370" s="242" t="s">
        <v>1317</v>
      </c>
      <c r="E370" s="240"/>
      <c r="F370" s="125" t="s">
        <v>704</v>
      </c>
      <c r="G370" s="238" t="str">
        <f>VLOOKUP($A370,'V-Enc'!$A$246:$M$984,11,FALSE)</f>
        <v>vd</v>
      </c>
      <c r="H370" s="238" t="str">
        <f>VLOOKUP($A370,'V-Enc'!$A$246:$M$984,9,FALSE)</f>
        <v>vs1</v>
      </c>
      <c r="I370" s="238" t="str">
        <f>VLOOKUP($A370,'V-Enc'!$A$246:$M$984,8,FALSE)</f>
        <v>vs2</v>
      </c>
      <c r="J370" s="239"/>
      <c r="K370" s="239"/>
      <c r="L370" s="238" t="str">
        <f>VLOOKUP($A370,'V-Enc'!$A$246:$M$984,2,FALSE)</f>
        <v>Vvv</v>
      </c>
      <c r="M370" s="238" t="str">
        <f>VLOOKUP($A370,'V-Enc'!$A$246:$M$984,10,FALSE)</f>
        <v>OPIVV</v>
      </c>
      <c r="O370" s="238" t="str">
        <f>_xlfn.CONCAT(VLOOKUP($A370,'V-Enc'!$A$246:$M$984,3,FALSE),"-",)</f>
        <v>101010-</v>
      </c>
      <c r="P370" s="239"/>
      <c r="Q370" s="239"/>
      <c r="U370">
        <v>1</v>
      </c>
      <c r="V370" s="58">
        <f t="shared" si="53"/>
        <v>0</v>
      </c>
      <c r="X370" s="55">
        <f t="shared" si="51"/>
        <v>0</v>
      </c>
      <c r="Y370" s="55">
        <f t="shared" si="60"/>
        <v>0</v>
      </c>
      <c r="AC370" s="58">
        <f t="shared" si="61"/>
        <v>0</v>
      </c>
      <c r="AD370" s="55">
        <f t="shared" si="59"/>
        <v>0</v>
      </c>
      <c r="AE370" s="55">
        <f t="shared" si="55"/>
        <v>0</v>
      </c>
      <c r="AG370" s="55">
        <f t="shared" si="56"/>
        <v>0</v>
      </c>
      <c r="AI370" s="55">
        <f t="shared" si="57"/>
        <v>0</v>
      </c>
      <c r="AK370" s="55">
        <v>1</v>
      </c>
      <c r="AZ370" s="55">
        <v>1</v>
      </c>
      <c r="BL370" s="239" t="s">
        <v>1318</v>
      </c>
    </row>
    <row r="371" spans="1:64" ht="17" x14ac:dyDescent="0.2">
      <c r="A371" s="202" t="s">
        <v>1319</v>
      </c>
      <c r="B371" s="238" t="str">
        <f>VLOOKUP($A371,'V-Enc'!$A$246:$M$984,13,FALSE)</f>
        <v>V_OP</v>
      </c>
      <c r="C371" s="238" t="s">
        <v>702</v>
      </c>
      <c r="D371" s="242" t="s">
        <v>1317</v>
      </c>
      <c r="E371" s="240"/>
      <c r="F371" s="125" t="s">
        <v>704</v>
      </c>
      <c r="G371" s="238" t="str">
        <f>VLOOKUP($A371,'V-Enc'!$A$246:$M$984,11,FALSE)</f>
        <v>vd</v>
      </c>
      <c r="H371" s="238" t="str">
        <f>VLOOKUP($A371,'V-Enc'!$A$246:$M$984,9,FALSE)</f>
        <v>rs1</v>
      </c>
      <c r="I371" s="238" t="str">
        <f>VLOOKUP($A371,'V-Enc'!$A$246:$M$984,8,FALSE)</f>
        <v>vs2</v>
      </c>
      <c r="J371" s="239"/>
      <c r="K371" s="239"/>
      <c r="L371" s="238" t="str">
        <f>VLOOKUP($A371,'V-Enc'!$A$246:$M$984,2,FALSE)</f>
        <v>Vvx</v>
      </c>
      <c r="M371" s="238" t="str">
        <f>VLOOKUP($A371,'V-Enc'!$A$246:$M$984,10,FALSE)</f>
        <v>OPIVX</v>
      </c>
      <c r="O371" s="238" t="str">
        <f>_xlfn.CONCAT(VLOOKUP($A371,'V-Enc'!$A$246:$M$984,3,FALSE),"-",)</f>
        <v>101010-</v>
      </c>
      <c r="P371" s="239"/>
      <c r="Q371" s="239"/>
      <c r="U371">
        <v>1</v>
      </c>
      <c r="V371" s="58">
        <f t="shared" si="53"/>
        <v>0</v>
      </c>
      <c r="X371" s="55">
        <f t="shared" si="51"/>
        <v>0</v>
      </c>
      <c r="Y371" s="55">
        <f t="shared" si="60"/>
        <v>0</v>
      </c>
      <c r="AC371" s="58">
        <f t="shared" si="61"/>
        <v>0</v>
      </c>
      <c r="AD371" s="55">
        <f t="shared" si="59"/>
        <v>0</v>
      </c>
      <c r="AE371" s="55">
        <f t="shared" si="55"/>
        <v>0</v>
      </c>
      <c r="AG371" s="55">
        <f t="shared" si="56"/>
        <v>0</v>
      </c>
      <c r="AI371" s="55">
        <f t="shared" si="57"/>
        <v>0</v>
      </c>
      <c r="AK371" s="55">
        <v>1</v>
      </c>
      <c r="AW371" s="55">
        <v>1</v>
      </c>
      <c r="AZ371" s="55">
        <v>1</v>
      </c>
      <c r="BL371" s="239" t="s">
        <v>1320</v>
      </c>
    </row>
    <row r="372" spans="1:64" ht="17" x14ac:dyDescent="0.2">
      <c r="A372" s="202" t="s">
        <v>1321</v>
      </c>
      <c r="B372" s="238" t="str">
        <f>VLOOKUP($A372,'V-Enc'!$A$246:$M$984,13,FALSE)</f>
        <v>V_OP</v>
      </c>
      <c r="C372" s="238" t="s">
        <v>702</v>
      </c>
      <c r="D372" s="242" t="s">
        <v>1317</v>
      </c>
      <c r="E372" s="240"/>
      <c r="F372" s="125" t="s">
        <v>704</v>
      </c>
      <c r="G372" s="238" t="str">
        <f>VLOOKUP($A372,'V-Enc'!$A$246:$M$984,11,FALSE)</f>
        <v>vd</v>
      </c>
      <c r="H372" s="238" t="str">
        <f>VLOOKUP($A372,'V-Enc'!$A$246:$M$984,9,FALSE)</f>
        <v>simm5</v>
      </c>
      <c r="I372" s="238" t="str">
        <f>VLOOKUP($A372,'V-Enc'!$A$246:$M$984,8,FALSE)</f>
        <v>vs2</v>
      </c>
      <c r="J372" s="239"/>
      <c r="K372" s="239"/>
      <c r="L372" s="238" t="str">
        <f>VLOOKUP($A372,'V-Enc'!$A$246:$M$984,2,FALSE)</f>
        <v>Vvi</v>
      </c>
      <c r="M372" s="238" t="str">
        <f>VLOOKUP($A372,'V-Enc'!$A$246:$M$984,10,FALSE)</f>
        <v>OPIVI</v>
      </c>
      <c r="O372" s="238" t="str">
        <f>_xlfn.CONCAT(VLOOKUP($A372,'V-Enc'!$A$246:$M$984,3,FALSE),"-",)</f>
        <v>101010-</v>
      </c>
      <c r="P372" s="239"/>
      <c r="Q372" s="239"/>
      <c r="U372">
        <v>1</v>
      </c>
      <c r="V372" s="58">
        <f t="shared" si="53"/>
        <v>0</v>
      </c>
      <c r="X372" s="55">
        <f t="shared" si="51"/>
        <v>0</v>
      </c>
      <c r="Y372" s="55">
        <f t="shared" si="60"/>
        <v>0</v>
      </c>
      <c r="AC372" s="58">
        <f t="shared" si="61"/>
        <v>0</v>
      </c>
      <c r="AD372" s="55">
        <f t="shared" si="59"/>
        <v>0</v>
      </c>
      <c r="AE372" s="55">
        <f t="shared" si="55"/>
        <v>0</v>
      </c>
      <c r="AG372" s="55">
        <f t="shared" si="56"/>
        <v>0</v>
      </c>
      <c r="AI372" s="55">
        <f t="shared" si="57"/>
        <v>0</v>
      </c>
      <c r="AK372" s="55">
        <v>1</v>
      </c>
      <c r="AX372" s="55">
        <v>1</v>
      </c>
      <c r="AZ372" s="55">
        <v>1</v>
      </c>
      <c r="BL372" s="239" t="s">
        <v>1322</v>
      </c>
    </row>
    <row r="373" spans="1:64" ht="17" x14ac:dyDescent="0.2">
      <c r="A373" s="202" t="s">
        <v>1323</v>
      </c>
      <c r="B373" s="238" t="str">
        <f>VLOOKUP($A373,'V-Enc'!$A$246:$M$984,13,FALSE)</f>
        <v>V_OP</v>
      </c>
      <c r="C373" s="238" t="s">
        <v>702</v>
      </c>
      <c r="D373" s="242" t="s">
        <v>1317</v>
      </c>
      <c r="E373" s="240"/>
      <c r="F373" s="125" t="s">
        <v>704</v>
      </c>
      <c r="G373" s="238" t="str">
        <f>VLOOKUP($A373,'V-Enc'!$A$246:$M$984,11,FALSE)</f>
        <v>vd</v>
      </c>
      <c r="H373" s="238" t="str">
        <f>VLOOKUP($A373,'V-Enc'!$A$246:$M$984,9,FALSE)</f>
        <v>vs1</v>
      </c>
      <c r="I373" s="238" t="str">
        <f>VLOOKUP($A373,'V-Enc'!$A$246:$M$984,8,FALSE)</f>
        <v>vs2</v>
      </c>
      <c r="J373" s="239"/>
      <c r="K373" s="239"/>
      <c r="L373" s="238" t="str">
        <f>VLOOKUP($A373,'V-Enc'!$A$246:$M$984,2,FALSE)</f>
        <v>Vvv</v>
      </c>
      <c r="M373" s="238" t="str">
        <f>VLOOKUP($A373,'V-Enc'!$A$246:$M$984,10,FALSE)</f>
        <v>OPIVV</v>
      </c>
      <c r="O373" s="238" t="str">
        <f>_xlfn.CONCAT(VLOOKUP($A373,'V-Enc'!$A$246:$M$984,3,FALSE),"-",)</f>
        <v>101011-</v>
      </c>
      <c r="P373" s="239"/>
      <c r="Q373" s="239"/>
      <c r="U373">
        <v>1</v>
      </c>
      <c r="V373" s="58">
        <f t="shared" si="53"/>
        <v>0</v>
      </c>
      <c r="X373" s="55">
        <f t="shared" si="51"/>
        <v>0</v>
      </c>
      <c r="Y373" s="55">
        <f t="shared" si="60"/>
        <v>0</v>
      </c>
      <c r="AC373" s="58">
        <f t="shared" si="61"/>
        <v>0</v>
      </c>
      <c r="AD373" s="55">
        <f t="shared" si="59"/>
        <v>0</v>
      </c>
      <c r="AE373" s="55">
        <f t="shared" si="55"/>
        <v>0</v>
      </c>
      <c r="AG373" s="55">
        <f t="shared" si="56"/>
        <v>0</v>
      </c>
      <c r="AI373" s="55">
        <f t="shared" si="57"/>
        <v>0</v>
      </c>
      <c r="AK373" s="55">
        <v>1</v>
      </c>
      <c r="AQ373" s="55">
        <v>1</v>
      </c>
      <c r="AR373" s="55">
        <v>1</v>
      </c>
      <c r="AZ373" s="55">
        <v>1</v>
      </c>
      <c r="BL373" s="239" t="s">
        <v>1324</v>
      </c>
    </row>
    <row r="374" spans="1:64" ht="17" x14ac:dyDescent="0.2">
      <c r="A374" s="202" t="s">
        <v>1325</v>
      </c>
      <c r="B374" s="238" t="str">
        <f>VLOOKUP($A374,'V-Enc'!$A$246:$M$984,13,FALSE)</f>
        <v>V_OP</v>
      </c>
      <c r="C374" s="238" t="s">
        <v>702</v>
      </c>
      <c r="D374" s="242" t="s">
        <v>1317</v>
      </c>
      <c r="E374" s="240"/>
      <c r="F374" s="125" t="s">
        <v>704</v>
      </c>
      <c r="G374" s="238" t="str">
        <f>VLOOKUP($A374,'V-Enc'!$A$246:$M$984,11,FALSE)</f>
        <v>vd</v>
      </c>
      <c r="H374" s="238" t="str">
        <f>VLOOKUP($A374,'V-Enc'!$A$246:$M$984,9,FALSE)</f>
        <v>rs1</v>
      </c>
      <c r="I374" s="238" t="str">
        <f>VLOOKUP($A374,'V-Enc'!$A$246:$M$984,8,FALSE)</f>
        <v>vs2</v>
      </c>
      <c r="J374" s="239"/>
      <c r="K374" s="239"/>
      <c r="L374" s="238" t="str">
        <f>VLOOKUP($A374,'V-Enc'!$A$246:$M$984,2,FALSE)</f>
        <v>Vvx</v>
      </c>
      <c r="M374" s="238" t="str">
        <f>VLOOKUP($A374,'V-Enc'!$A$246:$M$984,10,FALSE)</f>
        <v>OPIVX</v>
      </c>
      <c r="O374" s="238" t="str">
        <f>_xlfn.CONCAT(VLOOKUP($A374,'V-Enc'!$A$246:$M$984,3,FALSE),"-",)</f>
        <v>101011-</v>
      </c>
      <c r="P374" s="239"/>
      <c r="Q374" s="239"/>
      <c r="U374">
        <v>1</v>
      </c>
      <c r="V374" s="58">
        <f t="shared" si="53"/>
        <v>0</v>
      </c>
      <c r="X374" s="55">
        <f t="shared" si="51"/>
        <v>0</v>
      </c>
      <c r="Y374" s="55">
        <f t="shared" si="60"/>
        <v>0</v>
      </c>
      <c r="AC374" s="58">
        <f t="shared" si="61"/>
        <v>0</v>
      </c>
      <c r="AD374" s="55">
        <f t="shared" si="59"/>
        <v>0</v>
      </c>
      <c r="AE374" s="55">
        <f t="shared" si="55"/>
        <v>0</v>
      </c>
      <c r="AG374" s="55">
        <f t="shared" si="56"/>
        <v>0</v>
      </c>
      <c r="AI374" s="55">
        <f t="shared" si="57"/>
        <v>0</v>
      </c>
      <c r="AK374" s="55">
        <v>1</v>
      </c>
      <c r="AQ374" s="55">
        <v>1</v>
      </c>
      <c r="AR374" s="55">
        <v>1</v>
      </c>
      <c r="AW374" s="55">
        <v>1</v>
      </c>
      <c r="AZ374" s="55">
        <v>1</v>
      </c>
      <c r="BL374" s="239" t="s">
        <v>1326</v>
      </c>
    </row>
    <row r="375" spans="1:64" ht="17" x14ac:dyDescent="0.2">
      <c r="A375" s="202" t="s">
        <v>1327</v>
      </c>
      <c r="B375" s="238" t="str">
        <f>VLOOKUP($A375,'V-Enc'!$A$246:$M$984,13,FALSE)</f>
        <v>V_OP</v>
      </c>
      <c r="C375" s="238" t="s">
        <v>702</v>
      </c>
      <c r="D375" s="242" t="s">
        <v>1317</v>
      </c>
      <c r="E375" s="240"/>
      <c r="F375" s="125" t="s">
        <v>704</v>
      </c>
      <c r="G375" s="238" t="str">
        <f>VLOOKUP($A375,'V-Enc'!$A$246:$M$984,11,FALSE)</f>
        <v>vd</v>
      </c>
      <c r="H375" s="238" t="str">
        <f>VLOOKUP($A375,'V-Enc'!$A$246:$M$984,9,FALSE)</f>
        <v>simm5</v>
      </c>
      <c r="I375" s="238" t="str">
        <f>VLOOKUP($A375,'V-Enc'!$A$246:$M$984,8,FALSE)</f>
        <v>vs2</v>
      </c>
      <c r="J375" s="239"/>
      <c r="K375" s="239"/>
      <c r="L375" s="238" t="str">
        <f>VLOOKUP($A375,'V-Enc'!$A$246:$M$984,2,FALSE)</f>
        <v>Vvi</v>
      </c>
      <c r="M375" s="238" t="str">
        <f>VLOOKUP($A375,'V-Enc'!$A$246:$M$984,10,FALSE)</f>
        <v>OPIVI</v>
      </c>
      <c r="O375" s="238" t="str">
        <f>_xlfn.CONCAT(VLOOKUP($A375,'V-Enc'!$A$246:$M$984,3,FALSE),"-",)</f>
        <v>101011-</v>
      </c>
      <c r="P375" s="239"/>
      <c r="Q375" s="239"/>
      <c r="U375">
        <v>1</v>
      </c>
      <c r="V375" s="58">
        <f t="shared" si="53"/>
        <v>0</v>
      </c>
      <c r="X375" s="55">
        <f t="shared" si="51"/>
        <v>0</v>
      </c>
      <c r="Y375" s="55">
        <f t="shared" si="60"/>
        <v>0</v>
      </c>
      <c r="AC375" s="58">
        <f t="shared" si="61"/>
        <v>0</v>
      </c>
      <c r="AD375" s="55">
        <f t="shared" si="59"/>
        <v>0</v>
      </c>
      <c r="AE375" s="55">
        <f t="shared" si="55"/>
        <v>0</v>
      </c>
      <c r="AG375" s="55">
        <f t="shared" si="56"/>
        <v>0</v>
      </c>
      <c r="AI375" s="55">
        <f t="shared" si="57"/>
        <v>0</v>
      </c>
      <c r="AK375" s="55">
        <v>1</v>
      </c>
      <c r="AQ375" s="55">
        <v>1</v>
      </c>
      <c r="AR375" s="55">
        <v>1</v>
      </c>
      <c r="AX375" s="55">
        <v>1</v>
      </c>
      <c r="AZ375" s="55">
        <v>1</v>
      </c>
      <c r="BL375" s="239" t="s">
        <v>1328</v>
      </c>
    </row>
    <row r="376" spans="1:64" x14ac:dyDescent="0.2">
      <c r="U376">
        <v>1</v>
      </c>
      <c r="V376" s="58">
        <f t="shared" si="53"/>
        <v>0</v>
      </c>
      <c r="X376" s="55">
        <f t="shared" si="51"/>
        <v>0</v>
      </c>
      <c r="Y376" s="55">
        <f t="shared" si="60"/>
        <v>0</v>
      </c>
      <c r="AC376" s="58">
        <f t="shared" si="61"/>
        <v>0</v>
      </c>
      <c r="AD376" s="55">
        <f t="shared" si="59"/>
        <v>0</v>
      </c>
      <c r="AE376" s="55">
        <f t="shared" si="55"/>
        <v>0</v>
      </c>
      <c r="AG376" s="55">
        <f t="shared" si="56"/>
        <v>0</v>
      </c>
      <c r="AI376" s="55">
        <f t="shared" si="57"/>
        <v>0</v>
      </c>
    </row>
    <row r="377" spans="1:64" x14ac:dyDescent="0.2">
      <c r="A377" s="239" t="s">
        <v>1329</v>
      </c>
      <c r="B377" s="239"/>
      <c r="C377" s="239"/>
      <c r="D377" s="243"/>
      <c r="E377" s="239"/>
      <c r="G377" s="239"/>
      <c r="H377" s="239"/>
      <c r="I377" s="239"/>
      <c r="J377" s="239"/>
      <c r="K377" s="239"/>
      <c r="L377" s="239"/>
      <c r="M377" s="239"/>
      <c r="N377" s="239"/>
      <c r="O377" s="239"/>
      <c r="P377" s="239"/>
      <c r="Q377" s="239"/>
      <c r="U377">
        <v>1</v>
      </c>
      <c r="V377" s="58">
        <f t="shared" si="53"/>
        <v>0</v>
      </c>
      <c r="X377" s="55">
        <f t="shared" si="51"/>
        <v>0</v>
      </c>
      <c r="Y377" s="55">
        <f t="shared" si="60"/>
        <v>0</v>
      </c>
      <c r="AC377" s="58">
        <f t="shared" si="61"/>
        <v>0</v>
      </c>
      <c r="AD377" s="55">
        <f t="shared" si="59"/>
        <v>0</v>
      </c>
      <c r="AE377" s="55">
        <f t="shared" si="55"/>
        <v>0</v>
      </c>
      <c r="AG377" s="55">
        <f t="shared" si="56"/>
        <v>0</v>
      </c>
      <c r="AI377" s="55">
        <f t="shared" si="57"/>
        <v>0</v>
      </c>
      <c r="BL377" s="239"/>
    </row>
    <row r="378" spans="1:64" x14ac:dyDescent="0.2">
      <c r="A378" s="193" t="s">
        <v>0</v>
      </c>
      <c r="B378" s="193" t="s">
        <v>724</v>
      </c>
      <c r="C378" s="193"/>
      <c r="D378" s="194"/>
      <c r="E378" s="1" t="s">
        <v>2</v>
      </c>
      <c r="F378" s="126" t="s">
        <v>3</v>
      </c>
      <c r="G378" s="193" t="s">
        <v>361</v>
      </c>
      <c r="H378" s="193" t="s">
        <v>362</v>
      </c>
      <c r="I378" s="193" t="s">
        <v>363</v>
      </c>
      <c r="J378" s="193" t="s">
        <v>364</v>
      </c>
      <c r="K378" s="193" t="s">
        <v>320</v>
      </c>
      <c r="L378" s="193" t="s">
        <v>725</v>
      </c>
      <c r="M378" s="193" t="s">
        <v>10</v>
      </c>
      <c r="N378" s="193" t="s">
        <v>653</v>
      </c>
      <c r="O378" s="193" t="s">
        <v>11</v>
      </c>
      <c r="P378" s="193" t="s">
        <v>16</v>
      </c>
      <c r="Q378" s="193"/>
      <c r="U378">
        <v>1</v>
      </c>
      <c r="V378" s="58">
        <f t="shared" si="53"/>
        <v>0</v>
      </c>
      <c r="X378" s="55">
        <f t="shared" si="51"/>
        <v>0</v>
      </c>
      <c r="Y378" s="55">
        <f t="shared" si="60"/>
        <v>0</v>
      </c>
      <c r="AC378" s="58">
        <f t="shared" si="61"/>
        <v>0</v>
      </c>
      <c r="AD378" s="55">
        <f t="shared" si="59"/>
        <v>0</v>
      </c>
      <c r="AE378" s="55">
        <f t="shared" si="55"/>
        <v>0</v>
      </c>
      <c r="AG378" s="55">
        <f t="shared" si="56"/>
        <v>0</v>
      </c>
      <c r="AI378" s="55">
        <f t="shared" si="57"/>
        <v>0</v>
      </c>
      <c r="BL378" s="193" t="s">
        <v>12</v>
      </c>
    </row>
    <row r="379" spans="1:64" ht="17" x14ac:dyDescent="0.2">
      <c r="A379" s="202" t="s">
        <v>1330</v>
      </c>
      <c r="B379" s="238" t="str">
        <f>VLOOKUP($A379,'V-Enc'!$A$246:$M$984,13,FALSE)</f>
        <v>V_OP</v>
      </c>
      <c r="C379" s="238" t="s">
        <v>702</v>
      </c>
      <c r="D379" s="242"/>
      <c r="E379" s="240"/>
      <c r="F379" s="125" t="s">
        <v>704</v>
      </c>
      <c r="G379" s="238" t="str">
        <f>VLOOKUP($A379,'V-Enc'!$A$246:$M$984,11,FALSE)</f>
        <v>vd</v>
      </c>
      <c r="H379" s="238" t="str">
        <f>VLOOKUP($A379,'V-Enc'!$A$246:$M$984,9,FALSE)</f>
        <v>vs1</v>
      </c>
      <c r="I379" s="238" t="str">
        <f>VLOOKUP($A379,'V-Enc'!$A$246:$M$984,8,FALSE)</f>
        <v>vs2</v>
      </c>
      <c r="J379" s="239"/>
      <c r="K379" s="239"/>
      <c r="L379" s="238" t="str">
        <f>VLOOKUP($A379,'V-Enc'!$A$246:$M$984,2,FALSE)</f>
        <v>Vvv</v>
      </c>
      <c r="M379" s="238" t="str">
        <f>VLOOKUP($A379,'V-Enc'!$A$246:$M$984,10,FALSE)</f>
        <v>OPIVV</v>
      </c>
      <c r="O379" s="238" t="str">
        <f>_xlfn.CONCAT(VLOOKUP($A379,'V-Enc'!$A$246:$M$984,3,FALSE),"-",)</f>
        <v>101110-</v>
      </c>
      <c r="P379" s="239"/>
      <c r="Q379" s="239"/>
      <c r="U379">
        <v>1</v>
      </c>
      <c r="V379" s="58">
        <f t="shared" si="53"/>
        <v>0</v>
      </c>
      <c r="X379" s="55">
        <f t="shared" si="51"/>
        <v>0</v>
      </c>
      <c r="Y379" s="55">
        <v>1</v>
      </c>
      <c r="AC379" s="58">
        <f t="shared" si="61"/>
        <v>0</v>
      </c>
      <c r="AD379" s="55">
        <f t="shared" si="59"/>
        <v>0</v>
      </c>
      <c r="AE379" s="55">
        <f t="shared" si="55"/>
        <v>0</v>
      </c>
      <c r="AG379" s="55">
        <f t="shared" si="56"/>
        <v>0</v>
      </c>
      <c r="AI379" s="55">
        <f t="shared" si="57"/>
        <v>0</v>
      </c>
      <c r="AK379" s="55">
        <v>1</v>
      </c>
      <c r="AZ379" s="55">
        <v>1</v>
      </c>
      <c r="BL379" s="239" t="s">
        <v>1331</v>
      </c>
    </row>
    <row r="380" spans="1:64" ht="17" x14ac:dyDescent="0.2">
      <c r="A380" s="202" t="s">
        <v>1332</v>
      </c>
      <c r="B380" s="238" t="str">
        <f>VLOOKUP($A380,'V-Enc'!$A$246:$M$984,13,FALSE)</f>
        <v>V_OP</v>
      </c>
      <c r="C380" s="238" t="s">
        <v>702</v>
      </c>
      <c r="D380" s="242"/>
      <c r="E380" s="240"/>
      <c r="F380" s="125" t="s">
        <v>704</v>
      </c>
      <c r="G380" s="238" t="str">
        <f>VLOOKUP($A380,'V-Enc'!$A$246:$M$984,11,FALSE)</f>
        <v>vd</v>
      </c>
      <c r="H380" s="238" t="str">
        <f>VLOOKUP($A380,'V-Enc'!$A$246:$M$984,9,FALSE)</f>
        <v>rs1</v>
      </c>
      <c r="I380" s="238" t="str">
        <f>VLOOKUP($A380,'V-Enc'!$A$246:$M$984,8,FALSE)</f>
        <v>vs2</v>
      </c>
      <c r="J380" s="239"/>
      <c r="K380" s="239"/>
      <c r="L380" s="238" t="str">
        <f>VLOOKUP($A380,'V-Enc'!$A$246:$M$984,2,FALSE)</f>
        <v>Vvx</v>
      </c>
      <c r="M380" s="238" t="str">
        <f>VLOOKUP($A380,'V-Enc'!$A$246:$M$984,10,FALSE)</f>
        <v>OPIVX</v>
      </c>
      <c r="O380" s="238" t="str">
        <f>_xlfn.CONCAT(VLOOKUP($A380,'V-Enc'!$A$246:$M$984,3,FALSE),"-",)</f>
        <v>101110-</v>
      </c>
      <c r="P380" s="239"/>
      <c r="Q380" s="239"/>
      <c r="U380">
        <v>1</v>
      </c>
      <c r="V380" s="58">
        <f t="shared" si="53"/>
        <v>0</v>
      </c>
      <c r="X380" s="55">
        <f t="shared" ref="X380:X443" si="62">IF(ISNUMBER(FIND("VFW",A380)),1,0)</f>
        <v>0</v>
      </c>
      <c r="Y380" s="55">
        <v>1</v>
      </c>
      <c r="AC380" s="58">
        <f t="shared" si="61"/>
        <v>0</v>
      </c>
      <c r="AD380" s="55">
        <f t="shared" ref="AD380:AD387" si="63">IF(OR(ISNUMBER(FIND("VFMUL",A380)), ISNUMBER(FIND("VFWMUL",A380)),ISNUMBER(FIND("VFNMUL",A380))),1,0)</f>
        <v>0</v>
      </c>
      <c r="AE380" s="55">
        <f t="shared" si="55"/>
        <v>0</v>
      </c>
      <c r="AG380" s="55">
        <f t="shared" si="56"/>
        <v>0</v>
      </c>
      <c r="AI380" s="55">
        <f t="shared" si="57"/>
        <v>0</v>
      </c>
      <c r="AK380" s="55">
        <v>1</v>
      </c>
      <c r="AW380" s="55">
        <v>1</v>
      </c>
      <c r="AZ380" s="55">
        <v>1</v>
      </c>
      <c r="BL380" s="239" t="s">
        <v>1333</v>
      </c>
    </row>
    <row r="381" spans="1:64" s="34" customFormat="1" ht="17" x14ac:dyDescent="0.2">
      <c r="A381" s="181" t="s">
        <v>1334</v>
      </c>
      <c r="B381" s="164" t="s">
        <v>844</v>
      </c>
      <c r="C381" s="164" t="s">
        <v>702</v>
      </c>
      <c r="D381" s="167"/>
      <c r="E381" s="164"/>
      <c r="F381" s="125" t="s">
        <v>704</v>
      </c>
      <c r="G381" s="164" t="s">
        <v>730</v>
      </c>
      <c r="H381" s="164" t="s">
        <v>711</v>
      </c>
      <c r="I381" s="164" t="s">
        <v>764</v>
      </c>
      <c r="J381" s="164"/>
      <c r="K381" s="164"/>
      <c r="L381" s="164" t="s">
        <v>854</v>
      </c>
      <c r="M381" s="164" t="s">
        <v>1335</v>
      </c>
      <c r="O381" s="238" t="s">
        <v>1336</v>
      </c>
      <c r="R381"/>
      <c r="S381"/>
      <c r="T381"/>
      <c r="U381">
        <v>1</v>
      </c>
      <c r="V381" s="58">
        <f t="shared" si="53"/>
        <v>0</v>
      </c>
      <c r="W381" s="55"/>
      <c r="X381" s="55">
        <f t="shared" si="62"/>
        <v>0</v>
      </c>
      <c r="Y381" s="55">
        <v>1</v>
      </c>
      <c r="Z381" s="55"/>
      <c r="AA381" s="55"/>
      <c r="AB381" s="55"/>
      <c r="AC381" s="58">
        <f t="shared" si="61"/>
        <v>0</v>
      </c>
      <c r="AD381" s="55">
        <f t="shared" si="63"/>
        <v>0</v>
      </c>
      <c r="AE381" s="55">
        <f t="shared" si="55"/>
        <v>0</v>
      </c>
      <c r="AF381" s="55"/>
      <c r="AG381" s="55">
        <f t="shared" si="56"/>
        <v>0</v>
      </c>
      <c r="AH381" s="55"/>
      <c r="AI381" s="55">
        <f t="shared" si="57"/>
        <v>0</v>
      </c>
      <c r="AJ381" s="55"/>
      <c r="AK381" s="55">
        <v>1</v>
      </c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>
        <v>1</v>
      </c>
      <c r="AY381" s="55"/>
      <c r="AZ381" s="55">
        <v>1</v>
      </c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t="s">
        <v>1337</v>
      </c>
    </row>
    <row r="382" spans="1:64" ht="17" x14ac:dyDescent="0.2">
      <c r="A382" s="202" t="s">
        <v>1338</v>
      </c>
      <c r="B382" s="238" t="str">
        <f>VLOOKUP($A382,'V-Enc'!$A$246:$M$984,13,FALSE)</f>
        <v>V_OP</v>
      </c>
      <c r="C382" s="238" t="s">
        <v>702</v>
      </c>
      <c r="D382" s="242"/>
      <c r="E382" s="240"/>
      <c r="F382" s="125" t="s">
        <v>704</v>
      </c>
      <c r="G382" s="238" t="str">
        <f>VLOOKUP($A382,'V-Enc'!$A$246:$M$984,11,FALSE)</f>
        <v>vd</v>
      </c>
      <c r="H382" s="238" t="str">
        <f>VLOOKUP($A382,'V-Enc'!$A$246:$M$984,9,FALSE)</f>
        <v>vs1</v>
      </c>
      <c r="I382" s="238" t="str">
        <f>VLOOKUP($A382,'V-Enc'!$A$246:$M$984,8,FALSE)</f>
        <v>vs2</v>
      </c>
      <c r="J382" s="239"/>
      <c r="K382" s="239"/>
      <c r="L382" s="238" t="str">
        <f>VLOOKUP($A382,'V-Enc'!$A$246:$M$984,2,FALSE)</f>
        <v>Vvv</v>
      </c>
      <c r="M382" s="238" t="str">
        <f>VLOOKUP($A382,'V-Enc'!$A$246:$M$984,10,FALSE)</f>
        <v>OPIVV</v>
      </c>
      <c r="O382" s="238" t="str">
        <f>_xlfn.CONCAT(VLOOKUP($A382,'V-Enc'!$A$246:$M$984,3,FALSE),"-",)</f>
        <v>101111-</v>
      </c>
      <c r="P382" s="239"/>
      <c r="Q382" s="239"/>
      <c r="U382">
        <v>1</v>
      </c>
      <c r="V382" s="58">
        <f t="shared" si="53"/>
        <v>0</v>
      </c>
      <c r="X382" s="55">
        <f t="shared" si="62"/>
        <v>0</v>
      </c>
      <c r="Y382" s="55">
        <v>1</v>
      </c>
      <c r="AC382" s="58">
        <f t="shared" si="61"/>
        <v>0</v>
      </c>
      <c r="AD382" s="55">
        <f t="shared" si="63"/>
        <v>0</v>
      </c>
      <c r="AE382" s="55">
        <f t="shared" si="55"/>
        <v>0</v>
      </c>
      <c r="AG382" s="55">
        <f t="shared" si="56"/>
        <v>0</v>
      </c>
      <c r="AI382" s="55">
        <f t="shared" si="57"/>
        <v>0</v>
      </c>
      <c r="AK382" s="55">
        <v>1</v>
      </c>
      <c r="AQ382" s="55">
        <v>1</v>
      </c>
      <c r="AR382" s="55">
        <v>0</v>
      </c>
      <c r="AZ382" s="55">
        <v>1</v>
      </c>
      <c r="BL382" s="239" t="s">
        <v>1339</v>
      </c>
    </row>
    <row r="383" spans="1:64" ht="17" x14ac:dyDescent="0.2">
      <c r="A383" s="202" t="s">
        <v>1340</v>
      </c>
      <c r="B383" s="238" t="str">
        <f>VLOOKUP($A383,'V-Enc'!$A$246:$M$984,13,FALSE)</f>
        <v>V_OP</v>
      </c>
      <c r="C383" s="238" t="s">
        <v>702</v>
      </c>
      <c r="D383" s="242"/>
      <c r="E383" s="240"/>
      <c r="F383" s="125" t="s">
        <v>704</v>
      </c>
      <c r="G383" s="238" t="str">
        <f>VLOOKUP($A383,'V-Enc'!$A$246:$M$984,11,FALSE)</f>
        <v>vd</v>
      </c>
      <c r="H383" s="238" t="str">
        <f>VLOOKUP($A383,'V-Enc'!$A$246:$M$984,9,FALSE)</f>
        <v>rs1</v>
      </c>
      <c r="I383" s="238" t="str">
        <f>VLOOKUP($A383,'V-Enc'!$A$246:$M$984,8,FALSE)</f>
        <v>vs2</v>
      </c>
      <c r="J383" s="239"/>
      <c r="K383" s="239"/>
      <c r="L383" s="238" t="str">
        <f>VLOOKUP($A383,'V-Enc'!$A$246:$M$984,2,FALSE)</f>
        <v>Vvx</v>
      </c>
      <c r="M383" s="238" t="str">
        <f>VLOOKUP($A383,'V-Enc'!$A$246:$M$984,10,FALSE)</f>
        <v>OPIVX</v>
      </c>
      <c r="O383" s="238" t="str">
        <f>_xlfn.CONCAT(VLOOKUP($A383,'V-Enc'!$A$246:$M$984,3,FALSE),"-",)</f>
        <v>101111-</v>
      </c>
      <c r="P383" s="239"/>
      <c r="Q383" s="239"/>
      <c r="U383">
        <v>1</v>
      </c>
      <c r="V383" s="58">
        <f t="shared" si="53"/>
        <v>0</v>
      </c>
      <c r="X383" s="55">
        <f t="shared" si="62"/>
        <v>0</v>
      </c>
      <c r="Y383" s="55">
        <v>1</v>
      </c>
      <c r="AC383" s="58">
        <f t="shared" si="61"/>
        <v>0</v>
      </c>
      <c r="AD383" s="55">
        <f t="shared" si="63"/>
        <v>0</v>
      </c>
      <c r="AE383" s="55">
        <f t="shared" si="55"/>
        <v>0</v>
      </c>
      <c r="AG383" s="55">
        <f t="shared" si="56"/>
        <v>0</v>
      </c>
      <c r="AI383" s="55">
        <f t="shared" si="57"/>
        <v>0</v>
      </c>
      <c r="AK383" s="55">
        <v>1</v>
      </c>
      <c r="AQ383" s="55">
        <v>1</v>
      </c>
      <c r="AR383" s="55">
        <v>0</v>
      </c>
      <c r="AW383" s="55">
        <v>1</v>
      </c>
      <c r="AZ383" s="55">
        <v>1</v>
      </c>
      <c r="BL383" s="239" t="s">
        <v>1341</v>
      </c>
    </row>
    <row r="384" spans="1:64" s="34" customFormat="1" x14ac:dyDescent="0.2">
      <c r="A384" s="181" t="s">
        <v>1342</v>
      </c>
      <c r="B384" s="164" t="s">
        <v>844</v>
      </c>
      <c r="C384" s="164" t="s">
        <v>702</v>
      </c>
      <c r="D384" s="167"/>
      <c r="E384" s="164"/>
      <c r="F384" s="125" t="s">
        <v>704</v>
      </c>
      <c r="G384" s="164" t="s">
        <v>730</v>
      </c>
      <c r="H384" s="164" t="s">
        <v>711</v>
      </c>
      <c r="I384" s="164" t="s">
        <v>764</v>
      </c>
      <c r="J384" s="164"/>
      <c r="K384" s="164"/>
      <c r="L384" s="164" t="s">
        <v>854</v>
      </c>
      <c r="M384" s="164" t="s">
        <v>1335</v>
      </c>
      <c r="N384" s="164"/>
      <c r="O384" s="164" t="s">
        <v>1343</v>
      </c>
      <c r="R384"/>
      <c r="S384"/>
      <c r="T384"/>
      <c r="U384">
        <v>1</v>
      </c>
      <c r="V384" s="58">
        <f t="shared" si="53"/>
        <v>0</v>
      </c>
      <c r="W384" s="55"/>
      <c r="X384" s="55">
        <f t="shared" si="62"/>
        <v>0</v>
      </c>
      <c r="Y384" s="55">
        <v>1</v>
      </c>
      <c r="Z384" s="55"/>
      <c r="AA384" s="55"/>
      <c r="AB384" s="55"/>
      <c r="AC384" s="58">
        <f t="shared" si="61"/>
        <v>0</v>
      </c>
      <c r="AD384" s="55">
        <f t="shared" si="63"/>
        <v>0</v>
      </c>
      <c r="AE384" s="55">
        <f t="shared" si="55"/>
        <v>0</v>
      </c>
      <c r="AF384" s="55"/>
      <c r="AG384" s="55">
        <f t="shared" si="56"/>
        <v>0</v>
      </c>
      <c r="AH384" s="55"/>
      <c r="AI384" s="55">
        <f t="shared" si="57"/>
        <v>0</v>
      </c>
      <c r="AJ384" s="55"/>
      <c r="AK384" s="55">
        <v>1</v>
      </c>
      <c r="AL384" s="55"/>
      <c r="AM384" s="55"/>
      <c r="AN384" s="55"/>
      <c r="AO384" s="55"/>
      <c r="AP384" s="55"/>
      <c r="AQ384" s="55">
        <v>1</v>
      </c>
      <c r="AR384" s="55">
        <v>0</v>
      </c>
      <c r="AS384" s="55"/>
      <c r="AT384" s="55"/>
      <c r="AU384" s="55"/>
      <c r="AV384" s="55"/>
      <c r="AW384" s="55"/>
      <c r="AX384" s="55">
        <v>1</v>
      </c>
      <c r="AY384" s="55"/>
      <c r="AZ384" s="55">
        <v>1</v>
      </c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t="s">
        <v>1344</v>
      </c>
    </row>
    <row r="385" spans="1:64" x14ac:dyDescent="0.2">
      <c r="U385">
        <v>1</v>
      </c>
      <c r="V385" s="58">
        <f t="shared" si="53"/>
        <v>0</v>
      </c>
      <c r="X385" s="55">
        <f t="shared" si="62"/>
        <v>0</v>
      </c>
      <c r="Y385" s="55">
        <f t="shared" ref="Y385:Y416" si="64">IF(ISNUMBER(FIND("VFN",A385)),1,0)</f>
        <v>0</v>
      </c>
      <c r="AC385" s="58">
        <f t="shared" si="61"/>
        <v>0</v>
      </c>
      <c r="AD385" s="55">
        <f t="shared" si="63"/>
        <v>0</v>
      </c>
      <c r="AE385" s="55">
        <f t="shared" si="55"/>
        <v>0</v>
      </c>
      <c r="AG385" s="55">
        <f t="shared" si="56"/>
        <v>0</v>
      </c>
      <c r="AI385" s="55">
        <f t="shared" si="57"/>
        <v>0</v>
      </c>
    </row>
    <row r="386" spans="1:64" ht="17" x14ac:dyDescent="0.2">
      <c r="A386" s="234" t="s">
        <v>1345</v>
      </c>
      <c r="B386" s="234"/>
      <c r="C386" s="234"/>
      <c r="D386" s="237"/>
      <c r="E386" s="234"/>
      <c r="G386" s="234"/>
      <c r="H386" s="234"/>
      <c r="I386" s="234"/>
      <c r="J386" s="234"/>
      <c r="K386" s="234"/>
      <c r="L386" s="234"/>
      <c r="M386" s="234"/>
      <c r="N386" s="234"/>
      <c r="O386" s="234"/>
      <c r="P386" s="234"/>
      <c r="Q386" s="234"/>
      <c r="V386" s="58">
        <f t="shared" si="53"/>
        <v>0</v>
      </c>
      <c r="X386" s="55">
        <f t="shared" si="62"/>
        <v>0</v>
      </c>
      <c r="Y386" s="55">
        <f t="shared" si="64"/>
        <v>0</v>
      </c>
      <c r="AC386" s="58">
        <f t="shared" si="61"/>
        <v>0</v>
      </c>
      <c r="AD386" s="55">
        <f t="shared" si="63"/>
        <v>0</v>
      </c>
      <c r="AE386" s="55">
        <f t="shared" si="55"/>
        <v>0</v>
      </c>
      <c r="AG386" s="55">
        <f t="shared" si="56"/>
        <v>0</v>
      </c>
      <c r="AI386" s="55">
        <f t="shared" si="57"/>
        <v>0</v>
      </c>
      <c r="BL386" s="234"/>
    </row>
    <row r="387" spans="1:64" ht="17" x14ac:dyDescent="0.2">
      <c r="A387" s="189" t="s">
        <v>0</v>
      </c>
      <c r="B387" s="189" t="s">
        <v>724</v>
      </c>
      <c r="C387" s="189"/>
      <c r="D387" s="190"/>
      <c r="E387" s="1" t="s">
        <v>2</v>
      </c>
      <c r="F387" s="126" t="s">
        <v>3</v>
      </c>
      <c r="G387" s="189" t="s">
        <v>361</v>
      </c>
      <c r="H387" s="189" t="s">
        <v>362</v>
      </c>
      <c r="I387" s="189" t="s">
        <v>363</v>
      </c>
      <c r="J387" s="189" t="s">
        <v>364</v>
      </c>
      <c r="K387" s="189" t="s">
        <v>320</v>
      </c>
      <c r="L387" s="189" t="s">
        <v>725</v>
      </c>
      <c r="M387" s="189" t="s">
        <v>10</v>
      </c>
      <c r="N387" s="189" t="s">
        <v>653</v>
      </c>
      <c r="O387" s="189" t="s">
        <v>11</v>
      </c>
      <c r="P387" s="189" t="s">
        <v>16</v>
      </c>
      <c r="Q387" s="189"/>
      <c r="V387" s="58">
        <f t="shared" ref="V387:V450" si="65">IF(ISNUMBER(FIND("VF",A387)),1,0)</f>
        <v>0</v>
      </c>
      <c r="X387" s="55">
        <f t="shared" si="62"/>
        <v>0</v>
      </c>
      <c r="Y387" s="55">
        <f t="shared" si="64"/>
        <v>0</v>
      </c>
      <c r="AC387" s="58">
        <f t="shared" si="61"/>
        <v>0</v>
      </c>
      <c r="AD387" s="55">
        <f t="shared" si="63"/>
        <v>0</v>
      </c>
      <c r="AE387" s="55">
        <f t="shared" si="55"/>
        <v>0</v>
      </c>
      <c r="AG387" s="55">
        <f t="shared" si="56"/>
        <v>0</v>
      </c>
      <c r="AI387" s="55">
        <f t="shared" si="57"/>
        <v>0</v>
      </c>
      <c r="BL387" s="189" t="s">
        <v>12</v>
      </c>
    </row>
    <row r="388" spans="1:64" s="164" customFormat="1" ht="17" x14ac:dyDescent="0.2">
      <c r="A388" s="168" t="s">
        <v>1346</v>
      </c>
      <c r="B388" s="165" t="str">
        <f>VLOOKUP($A388,'V-Enc'!$A$246:$M$984,13,FALSE)</f>
        <v>V_OP</v>
      </c>
      <c r="C388" s="165" t="s">
        <v>702</v>
      </c>
      <c r="D388" s="166" t="s">
        <v>1347</v>
      </c>
      <c r="F388" s="167" t="s">
        <v>704</v>
      </c>
      <c r="G388" s="165" t="str">
        <f>VLOOKUP($A388,'V-Enc'!$A$246:$M$984,11,FALSE)</f>
        <v>vd</v>
      </c>
      <c r="H388" s="165" t="str">
        <f>VLOOKUP($A388,'V-Enc'!$A$246:$M$984,9,FALSE)</f>
        <v>vs1</v>
      </c>
      <c r="I388" s="165" t="str">
        <f>VLOOKUP($A388,'V-Enc'!$A$246:$M$984,8,FALSE)</f>
        <v>vs2</v>
      </c>
      <c r="L388" s="165" t="str">
        <f>VLOOKUP($A388,'V-Enc'!$A$246:$M$984,2,FALSE)</f>
        <v>Vvv</v>
      </c>
      <c r="M388" s="165" t="str">
        <f>VLOOKUP($A388,'V-Enc'!$A$246:$M$984,10,FALSE)</f>
        <v>OPFVV</v>
      </c>
      <c r="O388" s="165" t="str">
        <f>_xlfn.CONCAT(VLOOKUP($A388,'V-Enc'!$A$246:$M$984,3,FALSE),"-",)</f>
        <v>000000-</v>
      </c>
      <c r="U388" s="164">
        <v>0</v>
      </c>
      <c r="V388" s="167">
        <f t="shared" si="65"/>
        <v>1</v>
      </c>
      <c r="W388" s="167">
        <v>1</v>
      </c>
      <c r="X388" s="167">
        <f t="shared" si="62"/>
        <v>0</v>
      </c>
      <c r="Y388" s="167">
        <f t="shared" si="64"/>
        <v>0</v>
      </c>
      <c r="Z388" s="167"/>
      <c r="AA388" s="167"/>
      <c r="AB388" s="167"/>
      <c r="AC388" s="58">
        <v>1</v>
      </c>
      <c r="AD388" s="167">
        <v>1</v>
      </c>
      <c r="AE388" s="167">
        <f t="shared" si="55"/>
        <v>1</v>
      </c>
      <c r="AF388" s="167"/>
      <c r="AG388" s="167">
        <f t="shared" si="56"/>
        <v>0</v>
      </c>
      <c r="AH388" s="167"/>
      <c r="AI388" s="167">
        <f t="shared" si="57"/>
        <v>0</v>
      </c>
      <c r="AJ388" s="167"/>
      <c r="AK388" s="167"/>
      <c r="AL388" s="167"/>
      <c r="AM388" s="167"/>
      <c r="AN388" s="167"/>
      <c r="AO388" s="167"/>
      <c r="AP388" s="167"/>
      <c r="AQ388" s="167"/>
      <c r="AR388" s="167"/>
      <c r="AS388" s="167"/>
      <c r="AT388" s="167"/>
      <c r="AU388" s="167"/>
      <c r="AV388" s="167"/>
      <c r="AW388" s="167"/>
      <c r="AX388" s="167"/>
      <c r="AY388" s="167"/>
      <c r="AZ388" s="167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  <c r="BL388" s="164" t="s">
        <v>1348</v>
      </c>
    </row>
    <row r="389" spans="1:64" s="164" customFormat="1" ht="17" x14ac:dyDescent="0.2">
      <c r="A389" s="168" t="s">
        <v>1349</v>
      </c>
      <c r="B389" s="165" t="str">
        <f>VLOOKUP($A389,'V-Enc'!$A$246:$M$984,13,FALSE)</f>
        <v>V_OP</v>
      </c>
      <c r="C389" s="165" t="s">
        <v>702</v>
      </c>
      <c r="D389" s="166" t="s">
        <v>1347</v>
      </c>
      <c r="F389" s="167" t="s">
        <v>704</v>
      </c>
      <c r="G389" s="165" t="str">
        <f>VLOOKUP($A389,'V-Enc'!$A$246:$M$984,11,FALSE)</f>
        <v>vd</v>
      </c>
      <c r="H389" s="165" t="str">
        <f>VLOOKUP($A389,'V-Enc'!$A$246:$M$984,9,FALSE)</f>
        <v>fs1</v>
      </c>
      <c r="I389" s="165" t="str">
        <f>VLOOKUP($A389,'V-Enc'!$A$246:$M$984,8,FALSE)</f>
        <v>vs2</v>
      </c>
      <c r="L389" s="165" t="str">
        <f>VLOOKUP($A389,'V-Enc'!$A$246:$M$984,2,FALSE)</f>
        <v>Vvx</v>
      </c>
      <c r="M389" s="165" t="str">
        <f>VLOOKUP($A389,'V-Enc'!$A$246:$M$984,10,FALSE)</f>
        <v>OPFVF</v>
      </c>
      <c r="O389" s="165" t="str">
        <f>_xlfn.CONCAT(VLOOKUP($A389,'V-Enc'!$A$246:$M$984,3,FALSE),"-",)</f>
        <v>000000-</v>
      </c>
      <c r="U389" s="164">
        <v>0</v>
      </c>
      <c r="V389" s="167">
        <f t="shared" si="65"/>
        <v>1</v>
      </c>
      <c r="W389" s="167">
        <v>1</v>
      </c>
      <c r="X389" s="167">
        <f t="shared" si="62"/>
        <v>0</v>
      </c>
      <c r="Y389" s="167">
        <f t="shared" si="64"/>
        <v>0</v>
      </c>
      <c r="Z389" s="167"/>
      <c r="AA389" s="167"/>
      <c r="AB389" s="167"/>
      <c r="AC389" s="58">
        <v>1</v>
      </c>
      <c r="AD389" s="167">
        <v>1</v>
      </c>
      <c r="AE389" s="167">
        <f t="shared" si="55"/>
        <v>1</v>
      </c>
      <c r="AF389" s="167"/>
      <c r="AG389" s="167">
        <f t="shared" si="56"/>
        <v>0</v>
      </c>
      <c r="AH389" s="167"/>
      <c r="AI389" s="167">
        <f t="shared" si="57"/>
        <v>0</v>
      </c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>
        <v>1</v>
      </c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64" t="s">
        <v>1350</v>
      </c>
    </row>
    <row r="390" spans="1:64" s="164" customFormat="1" ht="17" x14ac:dyDescent="0.2">
      <c r="A390" s="168" t="s">
        <v>1351</v>
      </c>
      <c r="B390" s="165" t="str">
        <f>VLOOKUP($A390,'V-Enc'!$A$246:$M$984,13,FALSE)</f>
        <v>V_OP</v>
      </c>
      <c r="C390" s="165" t="s">
        <v>702</v>
      </c>
      <c r="D390" s="166" t="s">
        <v>1347</v>
      </c>
      <c r="F390" s="167" t="s">
        <v>704</v>
      </c>
      <c r="G390" s="165" t="str">
        <f>VLOOKUP($A390,'V-Enc'!$A$246:$M$984,11,FALSE)</f>
        <v>vd</v>
      </c>
      <c r="H390" s="165" t="str">
        <f>VLOOKUP($A390,'V-Enc'!$A$246:$M$984,9,FALSE)</f>
        <v>vs1</v>
      </c>
      <c r="I390" s="165" t="str">
        <f>VLOOKUP($A390,'V-Enc'!$A$246:$M$984,8,FALSE)</f>
        <v>vs2</v>
      </c>
      <c r="L390" s="165" t="str">
        <f>VLOOKUP($A390,'V-Enc'!$A$246:$M$984,2,FALSE)</f>
        <v>Vvv</v>
      </c>
      <c r="M390" s="165" t="str">
        <f>VLOOKUP($A390,'V-Enc'!$A$246:$M$984,10,FALSE)</f>
        <v>OPFVV</v>
      </c>
      <c r="O390" s="165" t="str">
        <f>_xlfn.CONCAT(VLOOKUP($A390,'V-Enc'!$A$246:$M$984,3,FALSE),"-",)</f>
        <v>000010-</v>
      </c>
      <c r="U390" s="164">
        <v>0</v>
      </c>
      <c r="V390" s="167">
        <f t="shared" si="65"/>
        <v>1</v>
      </c>
      <c r="W390" s="167">
        <v>1</v>
      </c>
      <c r="X390" s="167">
        <f t="shared" si="62"/>
        <v>0</v>
      </c>
      <c r="Y390" s="167">
        <f t="shared" si="64"/>
        <v>0</v>
      </c>
      <c r="Z390" s="167"/>
      <c r="AA390" s="167"/>
      <c r="AB390" s="167"/>
      <c r="AC390" s="58">
        <v>1</v>
      </c>
      <c r="AD390" s="167">
        <v>1</v>
      </c>
      <c r="AE390" s="167">
        <f t="shared" si="55"/>
        <v>1</v>
      </c>
      <c r="AF390" s="167"/>
      <c r="AG390" s="167">
        <f t="shared" si="56"/>
        <v>1</v>
      </c>
      <c r="AH390" s="167"/>
      <c r="AI390" s="167">
        <f t="shared" si="57"/>
        <v>0</v>
      </c>
      <c r="AJ390" s="167"/>
      <c r="AK390" s="167"/>
      <c r="AL390" s="167"/>
      <c r="AM390" s="167"/>
      <c r="AN390" s="167"/>
      <c r="AO390" s="167"/>
      <c r="AP390" s="167"/>
      <c r="AQ390" s="167"/>
      <c r="AR390" s="167"/>
      <c r="AS390" s="167"/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  <c r="BL390" s="164" t="s">
        <v>1352</v>
      </c>
    </row>
    <row r="391" spans="1:64" s="164" customFormat="1" ht="17" x14ac:dyDescent="0.2">
      <c r="A391" s="168" t="s">
        <v>1353</v>
      </c>
      <c r="B391" s="165" t="str">
        <f>VLOOKUP($A391,'V-Enc'!$A$246:$M$984,13,FALSE)</f>
        <v>V_OP</v>
      </c>
      <c r="C391" s="165" t="s">
        <v>702</v>
      </c>
      <c r="D391" s="166" t="s">
        <v>1347</v>
      </c>
      <c r="F391" s="167" t="s">
        <v>704</v>
      </c>
      <c r="G391" s="165" t="str">
        <f>VLOOKUP($A391,'V-Enc'!$A$246:$M$984,11,FALSE)</f>
        <v>vd</v>
      </c>
      <c r="H391" s="165" t="str">
        <f>VLOOKUP($A391,'V-Enc'!$A$246:$M$984,9,FALSE)</f>
        <v>fs1</v>
      </c>
      <c r="I391" s="165" t="str">
        <f>VLOOKUP($A391,'V-Enc'!$A$246:$M$984,8,FALSE)</f>
        <v>vs2</v>
      </c>
      <c r="L391" s="165" t="str">
        <f>VLOOKUP($A391,'V-Enc'!$A$246:$M$984,2,FALSE)</f>
        <v>Vvx</v>
      </c>
      <c r="M391" s="165" t="str">
        <f>VLOOKUP($A391,'V-Enc'!$A$246:$M$984,10,FALSE)</f>
        <v>OPFVF</v>
      </c>
      <c r="O391" s="165" t="str">
        <f>_xlfn.CONCAT(VLOOKUP($A391,'V-Enc'!$A$246:$M$984,3,FALSE),"-",)</f>
        <v>000010-</v>
      </c>
      <c r="U391" s="164">
        <v>0</v>
      </c>
      <c r="V391" s="167">
        <f t="shared" si="65"/>
        <v>1</v>
      </c>
      <c r="W391" s="167">
        <v>1</v>
      </c>
      <c r="X391" s="167">
        <f t="shared" si="62"/>
        <v>0</v>
      </c>
      <c r="Y391" s="167">
        <f t="shared" si="64"/>
        <v>0</v>
      </c>
      <c r="Z391" s="167"/>
      <c r="AA391" s="167"/>
      <c r="AB391" s="167"/>
      <c r="AC391" s="58">
        <v>1</v>
      </c>
      <c r="AD391" s="167">
        <v>1</v>
      </c>
      <c r="AE391" s="167">
        <f t="shared" si="55"/>
        <v>1</v>
      </c>
      <c r="AF391" s="167"/>
      <c r="AG391" s="167">
        <f t="shared" si="56"/>
        <v>1</v>
      </c>
      <c r="AH391" s="167"/>
      <c r="AI391" s="167">
        <f t="shared" si="57"/>
        <v>0</v>
      </c>
      <c r="AJ391" s="167"/>
      <c r="AK391" s="167"/>
      <c r="AL391" s="167"/>
      <c r="AM391" s="167"/>
      <c r="AN391" s="167"/>
      <c r="AO391" s="167"/>
      <c r="AP391" s="167"/>
      <c r="AQ391" s="167"/>
      <c r="AR391" s="167"/>
      <c r="AS391" s="167"/>
      <c r="AT391" s="167"/>
      <c r="AU391" s="167"/>
      <c r="AV391" s="167"/>
      <c r="AW391" s="167"/>
      <c r="AX391" s="167"/>
      <c r="AY391" s="167">
        <v>1</v>
      </c>
      <c r="AZ391" s="167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  <c r="BL391" s="164" t="s">
        <v>1354</v>
      </c>
    </row>
    <row r="392" spans="1:64" s="164" customFormat="1" ht="17" x14ac:dyDescent="0.2">
      <c r="A392" s="168" t="s">
        <v>1355</v>
      </c>
      <c r="B392" s="165" t="str">
        <f>VLOOKUP($A392,'V-Enc'!$A$246:$M$984,13,FALSE)</f>
        <v>V_OP</v>
      </c>
      <c r="C392" s="165" t="s">
        <v>702</v>
      </c>
      <c r="D392" s="166" t="s">
        <v>1347</v>
      </c>
      <c r="F392" s="167" t="s">
        <v>704</v>
      </c>
      <c r="G392" s="165" t="str">
        <f>VLOOKUP($A392,'V-Enc'!$A$246:$M$984,11,FALSE)</f>
        <v>vd</v>
      </c>
      <c r="H392" s="165" t="str">
        <f>VLOOKUP($A392,'V-Enc'!$A$246:$M$984,9,FALSE)</f>
        <v>fs1</v>
      </c>
      <c r="I392" s="165" t="str">
        <f>VLOOKUP($A392,'V-Enc'!$A$246:$M$984,8,FALSE)</f>
        <v>vs2</v>
      </c>
      <c r="L392" s="165" t="str">
        <f>VLOOKUP($A392,'V-Enc'!$A$246:$M$984,2,FALSE)</f>
        <v>Vvx</v>
      </c>
      <c r="M392" s="165" t="str">
        <f>VLOOKUP($A392,'V-Enc'!$A$246:$M$984,10,FALSE)</f>
        <v>OPFVF</v>
      </c>
      <c r="O392" s="165" t="str">
        <f>_xlfn.CONCAT(VLOOKUP($A392,'V-Enc'!$A$246:$M$984,3,FALSE),"-",)</f>
        <v>100111-</v>
      </c>
      <c r="U392" s="164">
        <v>0</v>
      </c>
      <c r="V392" s="167">
        <f t="shared" si="65"/>
        <v>1</v>
      </c>
      <c r="W392" s="167">
        <v>1</v>
      </c>
      <c r="X392" s="167">
        <f t="shared" si="62"/>
        <v>0</v>
      </c>
      <c r="Y392" s="167">
        <f t="shared" si="64"/>
        <v>0</v>
      </c>
      <c r="Z392" s="167"/>
      <c r="AA392" s="167"/>
      <c r="AB392" s="167"/>
      <c r="AC392" s="58">
        <v>1</v>
      </c>
      <c r="AD392" s="167">
        <v>1</v>
      </c>
      <c r="AE392" s="167">
        <f t="shared" si="55"/>
        <v>1</v>
      </c>
      <c r="AF392" s="167"/>
      <c r="AG392" s="167">
        <f t="shared" si="56"/>
        <v>0</v>
      </c>
      <c r="AH392" s="167"/>
      <c r="AI392" s="167">
        <v>1</v>
      </c>
      <c r="AJ392" s="167"/>
      <c r="AK392" s="167"/>
      <c r="AL392" s="167"/>
      <c r="AM392" s="167"/>
      <c r="AN392" s="167"/>
      <c r="AO392" s="167"/>
      <c r="AP392" s="167"/>
      <c r="AQ392" s="167"/>
      <c r="AR392" s="167"/>
      <c r="AS392" s="167"/>
      <c r="AT392" s="167"/>
      <c r="AU392" s="167"/>
      <c r="AV392" s="167"/>
      <c r="AW392" s="167"/>
      <c r="AX392" s="167"/>
      <c r="AY392" s="167">
        <v>1</v>
      </c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  <c r="BL392" s="164" t="s">
        <v>1356</v>
      </c>
    </row>
    <row r="393" spans="1:64" x14ac:dyDescent="0.2">
      <c r="F393" s="125"/>
      <c r="O393" s="238"/>
      <c r="U393" s="164">
        <v>0</v>
      </c>
      <c r="V393" s="58">
        <f t="shared" si="65"/>
        <v>0</v>
      </c>
      <c r="X393" s="55">
        <f t="shared" si="62"/>
        <v>0</v>
      </c>
      <c r="Y393" s="55">
        <f t="shared" si="64"/>
        <v>0</v>
      </c>
      <c r="AC393" s="167">
        <v>0</v>
      </c>
      <c r="AD393" s="55">
        <f>IF(OR(ISNUMBER(FIND("VFMUL",A393)), ISNUMBER(FIND("VFWMUL",A393)),ISNUMBER(FIND("VFNMUL",A393))),1,0)</f>
        <v>0</v>
      </c>
      <c r="AE393" s="55">
        <f t="shared" si="55"/>
        <v>0</v>
      </c>
      <c r="AG393" s="55">
        <f t="shared" si="56"/>
        <v>0</v>
      </c>
      <c r="AI393" s="55">
        <f t="shared" ref="AI393:AI412" si="66">IF(OR(ISNUMBER(FIND("VFRSUB",A393)),ISNUMBER(FIND("VFNRSUB",A393)),ISNUMBER(FIND("VFWRSUB",A393)),ISNUMBER(FIND("VFMSACC",A393)),ISNUMBER(FIND("VFMSUB",A393))),1,0)</f>
        <v>0</v>
      </c>
    </row>
    <row r="394" spans="1:64" ht="17" x14ac:dyDescent="0.2">
      <c r="A394" t="s">
        <v>1357</v>
      </c>
      <c r="B394" s="238" t="str">
        <f>VLOOKUP($A394,'V-Enc'!$A$246:$M$984,13,FALSE)</f>
        <v>V_OP</v>
      </c>
      <c r="C394" s="238" t="s">
        <v>702</v>
      </c>
      <c r="D394" s="242" t="s">
        <v>1358</v>
      </c>
      <c r="E394" s="240"/>
      <c r="F394" s="125" t="s">
        <v>704</v>
      </c>
      <c r="G394" s="238" t="str">
        <f>VLOOKUP($A394,'V-Enc'!$A$246:$M$984,11,FALSE)</f>
        <v>vd</v>
      </c>
      <c r="H394" s="238" t="str">
        <f>VLOOKUP($A394,'V-Enc'!$A$246:$M$984,9,FALSE)</f>
        <v>vs1</v>
      </c>
      <c r="I394" s="238" t="str">
        <f>VLOOKUP($A394,'V-Enc'!$A$246:$M$984,8,FALSE)</f>
        <v>vs2</v>
      </c>
      <c r="J394" s="239"/>
      <c r="K394" s="239"/>
      <c r="L394" s="238" t="str">
        <f>VLOOKUP($A394,'V-Enc'!$A$246:$M$984,2,FALSE)</f>
        <v>Vvv</v>
      </c>
      <c r="M394" s="238" t="str">
        <f>VLOOKUP($A394,'V-Enc'!$A$246:$M$984,10,FALSE)</f>
        <v>OPFVV</v>
      </c>
      <c r="O394" s="238" t="str">
        <f>_xlfn.CONCAT(VLOOKUP($A394,'V-Enc'!$A$246:$M$984,3,FALSE),"-",)</f>
        <v>110000-</v>
      </c>
      <c r="U394" s="164">
        <v>0</v>
      </c>
      <c r="V394" s="58">
        <f t="shared" si="65"/>
        <v>1</v>
      </c>
      <c r="W394" s="55">
        <v>1</v>
      </c>
      <c r="X394" s="55">
        <f t="shared" si="62"/>
        <v>1</v>
      </c>
      <c r="Y394" s="55">
        <f t="shared" si="64"/>
        <v>0</v>
      </c>
      <c r="AC394" s="58">
        <v>1</v>
      </c>
      <c r="AD394" s="55">
        <v>1</v>
      </c>
      <c r="AE394" s="55">
        <f t="shared" ref="AE394:AE457" si="67">IF(OR(ISNUMBER(FIND("VFADD",A394)), ISNUMBER(FIND("VFWADD",A394)),ISNUMBER(FIND("VFNADD",A394)),ISNUMBER(FIND("VFSUB",A394)), ISNUMBER(FIND("VFWSUB",A394)),ISNUMBER(FIND("VFNSUB",A394)),ISNUMBER(FIND("VFNRSUB",A394)),ISNUMBER(FIND("VFWRSUB",A394)),ISNUMBER(FIND("VFRSUB",A394))),1,0)</f>
        <v>1</v>
      </c>
      <c r="AG394" s="55">
        <f t="shared" ref="AG394:AG457" si="68">IF(OR(ISNUMBER(FIND("VFSUB",A394)),ISNUMBER(FIND("VFNSUB",A394)),ISNUMBER(FIND("VFWSUB",A394)),ISNUMBER(FIND("VFNM",A394))),1,0)</f>
        <v>0</v>
      </c>
      <c r="AI394" s="55">
        <f t="shared" si="66"/>
        <v>0</v>
      </c>
      <c r="BL394" t="s">
        <v>1359</v>
      </c>
    </row>
    <row r="395" spans="1:64" ht="17" x14ac:dyDescent="0.2">
      <c r="A395" t="s">
        <v>1360</v>
      </c>
      <c r="B395" s="238" t="str">
        <f>VLOOKUP($A395,'V-Enc'!$A$246:$M$984,13,FALSE)</f>
        <v>V_OP</v>
      </c>
      <c r="C395" s="238" t="s">
        <v>702</v>
      </c>
      <c r="D395" s="242" t="s">
        <v>1358</v>
      </c>
      <c r="E395" s="240"/>
      <c r="F395" s="125" t="s">
        <v>704</v>
      </c>
      <c r="G395" s="238" t="str">
        <f>VLOOKUP($A395,'V-Enc'!$A$246:$M$984,11,FALSE)</f>
        <v>vd</v>
      </c>
      <c r="H395" s="238" t="str">
        <f>VLOOKUP($A395,'V-Enc'!$A$246:$M$984,9,FALSE)</f>
        <v>fs1</v>
      </c>
      <c r="I395" s="238" t="str">
        <f>VLOOKUP($A395,'V-Enc'!$A$246:$M$984,8,FALSE)</f>
        <v>vs2</v>
      </c>
      <c r="J395" s="239"/>
      <c r="K395" s="239"/>
      <c r="L395" s="238" t="str">
        <f>VLOOKUP($A395,'V-Enc'!$A$246:$M$984,2,FALSE)</f>
        <v>Vvx</v>
      </c>
      <c r="M395" s="238" t="str">
        <f>VLOOKUP($A395,'V-Enc'!$A$246:$M$984,10,FALSE)</f>
        <v>OPFVF</v>
      </c>
      <c r="O395" s="238" t="str">
        <f>_xlfn.CONCAT(VLOOKUP($A395,'V-Enc'!$A$246:$M$984,3,FALSE),"-",)</f>
        <v>110000-</v>
      </c>
      <c r="U395" s="164">
        <v>0</v>
      </c>
      <c r="V395" s="58">
        <f t="shared" si="65"/>
        <v>1</v>
      </c>
      <c r="W395" s="55">
        <v>1</v>
      </c>
      <c r="X395" s="55">
        <f t="shared" si="62"/>
        <v>1</v>
      </c>
      <c r="Y395" s="55">
        <f t="shared" si="64"/>
        <v>0</v>
      </c>
      <c r="AC395" s="58">
        <v>1</v>
      </c>
      <c r="AD395" s="55">
        <v>1</v>
      </c>
      <c r="AE395" s="55">
        <f t="shared" si="67"/>
        <v>1</v>
      </c>
      <c r="AG395" s="55">
        <f t="shared" si="68"/>
        <v>0</v>
      </c>
      <c r="AI395" s="55">
        <f t="shared" si="66"/>
        <v>0</v>
      </c>
      <c r="AY395" s="55">
        <v>1</v>
      </c>
      <c r="BL395" t="s">
        <v>1359</v>
      </c>
    </row>
    <row r="396" spans="1:64" ht="17" x14ac:dyDescent="0.2">
      <c r="A396" s="16" t="s">
        <v>1361</v>
      </c>
      <c r="B396" s="238" t="str">
        <f>VLOOKUP($A396,'V-Enc'!$A$246:$M$984,13,FALSE)</f>
        <v>V_OP</v>
      </c>
      <c r="C396" s="238" t="s">
        <v>702</v>
      </c>
      <c r="D396" s="242" t="s">
        <v>1358</v>
      </c>
      <c r="E396" s="240"/>
      <c r="F396" s="125" t="s">
        <v>704</v>
      </c>
      <c r="G396" s="238" t="str">
        <f>VLOOKUP($A396,'V-Enc'!$A$246:$M$984,11,FALSE)</f>
        <v>vd</v>
      </c>
      <c r="H396" s="238" t="str">
        <f>VLOOKUP($A396,'V-Enc'!$A$246:$M$984,9,FALSE)</f>
        <v>vs1</v>
      </c>
      <c r="I396" s="238" t="str">
        <f>VLOOKUP($A396,'V-Enc'!$A$246:$M$984,8,FALSE)</f>
        <v>vs2</v>
      </c>
      <c r="J396" s="239"/>
      <c r="K396" s="239"/>
      <c r="L396" s="238" t="str">
        <f>VLOOKUP($A396,'V-Enc'!$A$246:$M$984,2,FALSE)</f>
        <v>Vvv</v>
      </c>
      <c r="M396" s="238" t="str">
        <f>VLOOKUP($A396,'V-Enc'!$A$246:$M$984,10,FALSE)</f>
        <v>OPFVV</v>
      </c>
      <c r="O396" s="238" t="str">
        <f>_xlfn.CONCAT(VLOOKUP($A396,'V-Enc'!$A$246:$M$984,3,FALSE),"-",)</f>
        <v>110100-</v>
      </c>
      <c r="U396" s="164">
        <v>0</v>
      </c>
      <c r="V396" s="58">
        <f t="shared" si="65"/>
        <v>1</v>
      </c>
      <c r="W396" s="55">
        <v>1</v>
      </c>
      <c r="X396" s="55">
        <f t="shared" si="62"/>
        <v>1</v>
      </c>
      <c r="Y396" s="55">
        <f t="shared" si="64"/>
        <v>0</v>
      </c>
      <c r="Z396" s="55">
        <v>1</v>
      </c>
      <c r="AC396" s="58">
        <v>1</v>
      </c>
      <c r="AD396" s="55">
        <v>1</v>
      </c>
      <c r="AE396" s="55">
        <f t="shared" si="67"/>
        <v>1</v>
      </c>
      <c r="AG396" s="55">
        <f t="shared" si="68"/>
        <v>0</v>
      </c>
      <c r="AI396" s="55">
        <f t="shared" si="66"/>
        <v>0</v>
      </c>
      <c r="BL396" t="s">
        <v>1362</v>
      </c>
    </row>
    <row r="397" spans="1:64" ht="17" x14ac:dyDescent="0.2">
      <c r="A397" s="16" t="s">
        <v>1363</v>
      </c>
      <c r="B397" s="238" t="str">
        <f>VLOOKUP($A397,'V-Enc'!$A$246:$M$984,13,FALSE)</f>
        <v>V_OP</v>
      </c>
      <c r="C397" s="238"/>
      <c r="D397" s="242" t="s">
        <v>1358</v>
      </c>
      <c r="E397" s="240"/>
      <c r="F397" s="125" t="s">
        <v>704</v>
      </c>
      <c r="G397" s="238" t="str">
        <f>VLOOKUP($A397,'V-Enc'!$A$246:$M$984,11,FALSE)</f>
        <v>vd</v>
      </c>
      <c r="H397" s="238" t="str">
        <f>VLOOKUP($A397,'V-Enc'!$A$246:$M$984,9,FALSE)</f>
        <v>fs1</v>
      </c>
      <c r="I397" s="238" t="str">
        <f>VLOOKUP($A397,'V-Enc'!$A$246:$M$984,8,FALSE)</f>
        <v>vs2</v>
      </c>
      <c r="J397" s="239"/>
      <c r="K397" s="239"/>
      <c r="L397" s="238" t="str">
        <f>VLOOKUP($A397,'V-Enc'!$A$246:$M$984,2,FALSE)</f>
        <v>Vvx</v>
      </c>
      <c r="M397" s="238" t="str">
        <f>VLOOKUP($A397,'V-Enc'!$A$246:$M$984,10,FALSE)</f>
        <v>OPFVF</v>
      </c>
      <c r="O397" s="238" t="str">
        <f>_xlfn.CONCAT(VLOOKUP($A397,'V-Enc'!$A$246:$M$984,3,FALSE),"-",)</f>
        <v>110100-</v>
      </c>
      <c r="U397" s="164">
        <v>0</v>
      </c>
      <c r="V397" s="58">
        <f t="shared" si="65"/>
        <v>1</v>
      </c>
      <c r="W397" s="55">
        <v>1</v>
      </c>
      <c r="X397" s="55">
        <f t="shared" si="62"/>
        <v>1</v>
      </c>
      <c r="Y397" s="55">
        <f t="shared" si="64"/>
        <v>0</v>
      </c>
      <c r="Z397" s="55">
        <v>1</v>
      </c>
      <c r="AC397" s="58">
        <v>1</v>
      </c>
      <c r="AD397" s="55">
        <v>1</v>
      </c>
      <c r="AE397" s="55">
        <f t="shared" si="67"/>
        <v>1</v>
      </c>
      <c r="AG397" s="55">
        <f t="shared" si="68"/>
        <v>0</v>
      </c>
      <c r="AI397" s="55">
        <f t="shared" si="66"/>
        <v>0</v>
      </c>
      <c r="AY397" s="55">
        <v>1</v>
      </c>
      <c r="BL397" t="s">
        <v>1362</v>
      </c>
    </row>
    <row r="398" spans="1:64" ht="17" x14ac:dyDescent="0.2">
      <c r="A398" s="16" t="s">
        <v>1364</v>
      </c>
      <c r="B398" s="238" t="str">
        <f>VLOOKUP($A398,'V-Enc'!$A$246:$M$984,13,FALSE)</f>
        <v>V_OP</v>
      </c>
      <c r="C398" s="238" t="s">
        <v>702</v>
      </c>
      <c r="D398" s="242" t="s">
        <v>1358</v>
      </c>
      <c r="E398" s="240"/>
      <c r="F398" s="125" t="s">
        <v>704</v>
      </c>
      <c r="G398" s="238" t="str">
        <f>VLOOKUP($A398,'V-Enc'!$A$246:$M$984,11,FALSE)</f>
        <v>vd</v>
      </c>
      <c r="H398" s="238" t="str">
        <f>VLOOKUP($A398,'V-Enc'!$A$246:$M$984,9,FALSE)</f>
        <v>vs1</v>
      </c>
      <c r="I398" s="238" t="str">
        <f>VLOOKUP($A398,'V-Enc'!$A$246:$M$984,8,FALSE)</f>
        <v>vs2</v>
      </c>
      <c r="J398" s="239"/>
      <c r="K398" s="239"/>
      <c r="L398" s="238" t="str">
        <f>VLOOKUP($A398,'V-Enc'!$A$246:$M$984,2,FALSE)</f>
        <v>Vvv</v>
      </c>
      <c r="M398" s="238" t="str">
        <f>VLOOKUP($A398,'V-Enc'!$A$246:$M$984,10,FALSE)</f>
        <v>OPFVV</v>
      </c>
      <c r="O398" s="238" t="str">
        <f>_xlfn.CONCAT(VLOOKUP($A398,'V-Enc'!$A$246:$M$984,3,FALSE),"-",)</f>
        <v>110010-</v>
      </c>
      <c r="U398" s="164">
        <v>0</v>
      </c>
      <c r="V398" s="58">
        <f t="shared" si="65"/>
        <v>1</v>
      </c>
      <c r="W398" s="55">
        <v>1</v>
      </c>
      <c r="X398" s="55">
        <f t="shared" si="62"/>
        <v>1</v>
      </c>
      <c r="Y398" s="55">
        <f t="shared" si="64"/>
        <v>0</v>
      </c>
      <c r="AC398" s="58">
        <v>1</v>
      </c>
      <c r="AD398" s="55">
        <v>1</v>
      </c>
      <c r="AE398" s="55">
        <f t="shared" si="67"/>
        <v>1</v>
      </c>
      <c r="AG398" s="55">
        <f t="shared" si="68"/>
        <v>1</v>
      </c>
      <c r="AI398" s="55">
        <f t="shared" si="66"/>
        <v>0</v>
      </c>
      <c r="BL398" t="s">
        <v>1365</v>
      </c>
    </row>
    <row r="399" spans="1:64" ht="17" x14ac:dyDescent="0.2">
      <c r="A399" s="16" t="s">
        <v>1366</v>
      </c>
      <c r="B399" s="238" t="str">
        <f>VLOOKUP($A399,'V-Enc'!$A$246:$M$984,13,FALSE)</f>
        <v>V_OP</v>
      </c>
      <c r="C399" s="238" t="s">
        <v>702</v>
      </c>
      <c r="D399" s="242" t="s">
        <v>1358</v>
      </c>
      <c r="E399" s="240"/>
      <c r="F399" s="125" t="s">
        <v>704</v>
      </c>
      <c r="G399" s="238" t="str">
        <f>VLOOKUP($A399,'V-Enc'!$A$246:$M$984,11,FALSE)</f>
        <v>vd</v>
      </c>
      <c r="H399" s="238" t="str">
        <f>VLOOKUP($A399,'V-Enc'!$A$246:$M$984,9,FALSE)</f>
        <v>fs1</v>
      </c>
      <c r="I399" s="238" t="str">
        <f>VLOOKUP($A399,'V-Enc'!$A$246:$M$984,8,FALSE)</f>
        <v>vs2</v>
      </c>
      <c r="J399" s="239"/>
      <c r="K399" s="239"/>
      <c r="L399" s="238" t="str">
        <f>VLOOKUP($A399,'V-Enc'!$A$246:$M$984,2,FALSE)</f>
        <v>Vvx</v>
      </c>
      <c r="M399" s="238" t="str">
        <f>VLOOKUP($A399,'V-Enc'!$A$246:$M$984,10,FALSE)</f>
        <v>OPFVF</v>
      </c>
      <c r="O399" s="238" t="str">
        <f>_xlfn.CONCAT(VLOOKUP($A399,'V-Enc'!$A$246:$M$984,3,FALSE),"-",)</f>
        <v>110010-</v>
      </c>
      <c r="U399" s="164">
        <v>0</v>
      </c>
      <c r="V399" s="58">
        <f t="shared" si="65"/>
        <v>1</v>
      </c>
      <c r="W399" s="55">
        <v>1</v>
      </c>
      <c r="X399" s="55">
        <f t="shared" si="62"/>
        <v>1</v>
      </c>
      <c r="Y399" s="55">
        <f t="shared" si="64"/>
        <v>0</v>
      </c>
      <c r="AC399" s="58">
        <v>1</v>
      </c>
      <c r="AD399" s="55">
        <v>1</v>
      </c>
      <c r="AE399" s="55">
        <f t="shared" si="67"/>
        <v>1</v>
      </c>
      <c r="AG399" s="55">
        <f t="shared" si="68"/>
        <v>1</v>
      </c>
      <c r="AI399" s="55">
        <f t="shared" si="66"/>
        <v>0</v>
      </c>
      <c r="AY399" s="55">
        <v>1</v>
      </c>
      <c r="BL399" t="s">
        <v>1365</v>
      </c>
    </row>
    <row r="400" spans="1:64" ht="17" x14ac:dyDescent="0.2">
      <c r="A400" s="16" t="s">
        <v>1367</v>
      </c>
      <c r="B400" s="238" t="str">
        <f>VLOOKUP($A400,'V-Enc'!$A$246:$M$984,13,FALSE)</f>
        <v>V_OP</v>
      </c>
      <c r="C400" s="238" t="s">
        <v>702</v>
      </c>
      <c r="D400" s="242" t="s">
        <v>1358</v>
      </c>
      <c r="E400" s="240"/>
      <c r="F400" s="125" t="s">
        <v>704</v>
      </c>
      <c r="G400" s="238" t="str">
        <f>VLOOKUP($A400,'V-Enc'!$A$246:$M$984,11,FALSE)</f>
        <v>vd</v>
      </c>
      <c r="H400" s="238" t="str">
        <f>VLOOKUP($A400,'V-Enc'!$A$246:$M$984,9,FALSE)</f>
        <v>vs1</v>
      </c>
      <c r="I400" s="238" t="str">
        <f>VLOOKUP($A400,'V-Enc'!$A$246:$M$984,8,FALSE)</f>
        <v>vs2</v>
      </c>
      <c r="J400" s="239"/>
      <c r="K400" s="239"/>
      <c r="L400" s="238" t="str">
        <f>VLOOKUP($A400,'V-Enc'!$A$246:$M$984,2,FALSE)</f>
        <v>Vvv</v>
      </c>
      <c r="M400" s="238" t="str">
        <f>VLOOKUP($A400,'V-Enc'!$A$246:$M$984,10,FALSE)</f>
        <v>OPFVV</v>
      </c>
      <c r="O400" s="238" t="str">
        <f>_xlfn.CONCAT(VLOOKUP($A400,'V-Enc'!$A$246:$M$984,3,FALSE),"-",)</f>
        <v>110110-</v>
      </c>
      <c r="U400" s="164">
        <v>0</v>
      </c>
      <c r="V400" s="58">
        <f t="shared" si="65"/>
        <v>1</v>
      </c>
      <c r="W400" s="55">
        <v>1</v>
      </c>
      <c r="X400" s="55">
        <f t="shared" si="62"/>
        <v>1</v>
      </c>
      <c r="Y400" s="55">
        <f t="shared" si="64"/>
        <v>0</v>
      </c>
      <c r="Z400" s="55">
        <v>1</v>
      </c>
      <c r="AC400" s="58">
        <v>1</v>
      </c>
      <c r="AD400" s="55">
        <v>1</v>
      </c>
      <c r="AE400" s="55">
        <f t="shared" si="67"/>
        <v>1</v>
      </c>
      <c r="AG400" s="55">
        <f t="shared" si="68"/>
        <v>1</v>
      </c>
      <c r="AI400" s="55">
        <f t="shared" si="66"/>
        <v>0</v>
      </c>
      <c r="BL400" t="s">
        <v>1368</v>
      </c>
    </row>
    <row r="401" spans="1:64" ht="17" x14ac:dyDescent="0.2">
      <c r="A401" s="16" t="s">
        <v>1369</v>
      </c>
      <c r="B401" s="238" t="str">
        <f>VLOOKUP($A401,'V-Enc'!$A$246:$M$984,13,FALSE)</f>
        <v>V_OP</v>
      </c>
      <c r="C401" s="238"/>
      <c r="D401" s="242" t="s">
        <v>1358</v>
      </c>
      <c r="E401" s="240"/>
      <c r="F401" s="125" t="s">
        <v>704</v>
      </c>
      <c r="G401" s="238" t="str">
        <f>VLOOKUP($A401,'V-Enc'!$A$246:$M$984,11,FALSE)</f>
        <v>vd</v>
      </c>
      <c r="H401" s="238" t="str">
        <f>VLOOKUP($A401,'V-Enc'!$A$246:$M$984,9,FALSE)</f>
        <v>fs1</v>
      </c>
      <c r="I401" s="238" t="str">
        <f>VLOOKUP($A401,'V-Enc'!$A$246:$M$984,8,FALSE)</f>
        <v>vs2</v>
      </c>
      <c r="J401" s="239"/>
      <c r="K401" s="239"/>
      <c r="L401" s="238" t="str">
        <f>VLOOKUP($A401,'V-Enc'!$A$246:$M$984,2,FALSE)</f>
        <v>Vvx</v>
      </c>
      <c r="M401" s="238" t="str">
        <f>VLOOKUP($A401,'V-Enc'!$A$246:$M$984,10,FALSE)</f>
        <v>OPFVF</v>
      </c>
      <c r="O401" s="238" t="str">
        <f>_xlfn.CONCAT(VLOOKUP($A401,'V-Enc'!$A$246:$M$984,3,FALSE),"-",)</f>
        <v>110110-</v>
      </c>
      <c r="U401" s="164">
        <v>0</v>
      </c>
      <c r="V401" s="58">
        <f t="shared" si="65"/>
        <v>1</v>
      </c>
      <c r="W401" s="55">
        <v>1</v>
      </c>
      <c r="X401" s="55">
        <f t="shared" si="62"/>
        <v>1</v>
      </c>
      <c r="Y401" s="55">
        <f t="shared" si="64"/>
        <v>0</v>
      </c>
      <c r="Z401" s="55">
        <v>1</v>
      </c>
      <c r="AC401" s="58">
        <v>1</v>
      </c>
      <c r="AD401" s="55">
        <v>1</v>
      </c>
      <c r="AE401" s="55">
        <f t="shared" si="67"/>
        <v>1</v>
      </c>
      <c r="AG401" s="55">
        <f t="shared" si="68"/>
        <v>1</v>
      </c>
      <c r="AI401" s="55">
        <f t="shared" si="66"/>
        <v>0</v>
      </c>
      <c r="AY401" s="55">
        <v>1</v>
      </c>
      <c r="BL401" t="s">
        <v>1368</v>
      </c>
    </row>
    <row r="402" spans="1:64" x14ac:dyDescent="0.2">
      <c r="V402" s="58">
        <f t="shared" si="65"/>
        <v>0</v>
      </c>
      <c r="X402" s="55">
        <f t="shared" si="62"/>
        <v>0</v>
      </c>
      <c r="Y402" s="55">
        <f t="shared" si="64"/>
        <v>0</v>
      </c>
      <c r="AC402" s="58">
        <f t="shared" ref="AC402:AC418" si="69">IF(OR(ISNUMBER(FIND("FADD",A402)),ISNUMBER(FIND("FSUB",A402))),1,0)</f>
        <v>0</v>
      </c>
      <c r="AD402" s="55">
        <f>IF(OR(ISNUMBER(FIND("VFMUL",A402)), ISNUMBER(FIND("VFWMUL",A402)),ISNUMBER(FIND("VFNMUL",A402))),1,0)</f>
        <v>0</v>
      </c>
      <c r="AE402" s="55">
        <f t="shared" si="67"/>
        <v>0</v>
      </c>
      <c r="AG402" s="55">
        <f t="shared" si="68"/>
        <v>0</v>
      </c>
      <c r="AI402" s="55">
        <f t="shared" si="66"/>
        <v>0</v>
      </c>
    </row>
    <row r="403" spans="1:64" ht="17" x14ac:dyDescent="0.2">
      <c r="A403" s="234" t="s">
        <v>1370</v>
      </c>
      <c r="B403" s="234"/>
      <c r="C403" s="234"/>
      <c r="D403" s="237"/>
      <c r="E403" s="234"/>
      <c r="G403" s="234"/>
      <c r="H403" s="234"/>
      <c r="I403" s="234"/>
      <c r="J403" s="234"/>
      <c r="K403" s="234"/>
      <c r="L403" s="234"/>
      <c r="M403" s="234"/>
      <c r="N403" s="234"/>
      <c r="O403" s="234"/>
      <c r="P403" s="234"/>
      <c r="Q403" s="234"/>
      <c r="V403" s="58">
        <f t="shared" si="65"/>
        <v>0</v>
      </c>
      <c r="X403" s="55">
        <f t="shared" si="62"/>
        <v>0</v>
      </c>
      <c r="Y403" s="55">
        <f t="shared" si="64"/>
        <v>0</v>
      </c>
      <c r="AC403" s="58">
        <f t="shared" si="69"/>
        <v>0</v>
      </c>
      <c r="AD403" s="55">
        <f>IF(OR(ISNUMBER(FIND("VFMUL",A403)), ISNUMBER(FIND("VFWMUL",A403)),ISNUMBER(FIND("VFNMUL",A403))),1,0)</f>
        <v>0</v>
      </c>
      <c r="AE403" s="55">
        <f t="shared" si="67"/>
        <v>0</v>
      </c>
      <c r="AG403" s="55">
        <f t="shared" si="68"/>
        <v>0</v>
      </c>
      <c r="AI403" s="55">
        <f t="shared" si="66"/>
        <v>0</v>
      </c>
      <c r="BL403" s="234"/>
    </row>
    <row r="404" spans="1:64" ht="17" x14ac:dyDescent="0.2">
      <c r="A404" s="189" t="s">
        <v>0</v>
      </c>
      <c r="B404" s="189" t="s">
        <v>724</v>
      </c>
      <c r="C404" s="189"/>
      <c r="D404" s="190"/>
      <c r="E404" s="1" t="s">
        <v>2</v>
      </c>
      <c r="F404" s="126" t="s">
        <v>3</v>
      </c>
      <c r="G404" s="189" t="s">
        <v>361</v>
      </c>
      <c r="H404" s="189" t="s">
        <v>362</v>
      </c>
      <c r="I404" s="189" t="s">
        <v>363</v>
      </c>
      <c r="J404" s="189" t="s">
        <v>364</v>
      </c>
      <c r="K404" s="189" t="s">
        <v>320</v>
      </c>
      <c r="L404" s="189" t="s">
        <v>725</v>
      </c>
      <c r="M404" s="189" t="s">
        <v>10</v>
      </c>
      <c r="N404" s="189" t="s">
        <v>653</v>
      </c>
      <c r="O404" s="189" t="s">
        <v>11</v>
      </c>
      <c r="P404" s="189" t="s">
        <v>16</v>
      </c>
      <c r="Q404" s="189"/>
      <c r="V404" s="58">
        <f t="shared" si="65"/>
        <v>0</v>
      </c>
      <c r="X404" s="55">
        <f t="shared" si="62"/>
        <v>0</v>
      </c>
      <c r="Y404" s="55">
        <f t="shared" si="64"/>
        <v>0</v>
      </c>
      <c r="AC404" s="58">
        <f t="shared" si="69"/>
        <v>0</v>
      </c>
      <c r="AD404" s="55">
        <f>IF(OR(ISNUMBER(FIND("VFMUL",A404)), ISNUMBER(FIND("VFWMUL",A404)),ISNUMBER(FIND("VFNMUL",A404))),1,0)</f>
        <v>0</v>
      </c>
      <c r="AE404" s="55">
        <f t="shared" si="67"/>
        <v>0</v>
      </c>
      <c r="AG404" s="55">
        <f t="shared" si="68"/>
        <v>0</v>
      </c>
      <c r="AI404" s="55">
        <f t="shared" si="66"/>
        <v>0</v>
      </c>
      <c r="BL404" s="189" t="s">
        <v>12</v>
      </c>
    </row>
    <row r="405" spans="1:64" ht="17" x14ac:dyDescent="0.2">
      <c r="A405" s="164" t="s">
        <v>1371</v>
      </c>
      <c r="B405" s="238" t="str">
        <f>VLOOKUP($A405,'V-Enc'!$A$246:$M$984,13,FALSE)</f>
        <v>V_OP</v>
      </c>
      <c r="C405" s="238" t="s">
        <v>702</v>
      </c>
      <c r="D405" s="203" t="s">
        <v>1347</v>
      </c>
      <c r="E405" s="239"/>
      <c r="F405" s="125" t="s">
        <v>704</v>
      </c>
      <c r="G405" s="238" t="str">
        <f>VLOOKUP($A405,'V-Enc'!$A$246:$M$984,11,FALSE)</f>
        <v>vd</v>
      </c>
      <c r="H405" s="238" t="str">
        <f>VLOOKUP($A405,'V-Enc'!$A$246:$M$984,9,FALSE)</f>
        <v>vs1</v>
      </c>
      <c r="I405" s="238" t="str">
        <f>VLOOKUP($A405,'V-Enc'!$A$246:$M$984,8,FALSE)</f>
        <v>vs2</v>
      </c>
      <c r="J405" s="239"/>
      <c r="K405" s="239"/>
      <c r="L405" s="238" t="str">
        <f>VLOOKUP($A405,'V-Enc'!$A$246:$M$984,2,FALSE)</f>
        <v>Vvv</v>
      </c>
      <c r="M405" s="238" t="str">
        <f>VLOOKUP($A405,'V-Enc'!$A$246:$M$984,10,FALSE)</f>
        <v>OPFVV</v>
      </c>
      <c r="O405" s="238" t="str">
        <f>_xlfn.CONCAT(VLOOKUP($A405,'V-Enc'!$A$246:$M$984,3,FALSE),"-",)</f>
        <v>100100-</v>
      </c>
      <c r="P405" s="239"/>
      <c r="Q405" s="239"/>
      <c r="U405">
        <v>0</v>
      </c>
      <c r="V405" s="58">
        <f t="shared" si="65"/>
        <v>1</v>
      </c>
      <c r="W405" s="55">
        <v>1</v>
      </c>
      <c r="X405" s="55">
        <f t="shared" si="62"/>
        <v>0</v>
      </c>
      <c r="Y405" s="55">
        <f t="shared" si="64"/>
        <v>0</v>
      </c>
      <c r="AC405" s="58">
        <f t="shared" si="69"/>
        <v>0</v>
      </c>
      <c r="AD405" s="55">
        <v>0</v>
      </c>
      <c r="AE405" s="55">
        <f t="shared" si="67"/>
        <v>0</v>
      </c>
      <c r="AF405" s="55">
        <v>1</v>
      </c>
      <c r="AG405" s="55">
        <f t="shared" si="68"/>
        <v>0</v>
      </c>
      <c r="AI405" s="55">
        <f t="shared" si="66"/>
        <v>0</v>
      </c>
      <c r="BL405" s="239" t="s">
        <v>1372</v>
      </c>
    </row>
    <row r="406" spans="1:64" ht="17" x14ac:dyDescent="0.2">
      <c r="A406" s="164" t="s">
        <v>1373</v>
      </c>
      <c r="B406" s="238" t="str">
        <f>VLOOKUP($A406,'V-Enc'!$A$246:$M$984,13,FALSE)</f>
        <v>V_OP</v>
      </c>
      <c r="C406" s="238" t="s">
        <v>702</v>
      </c>
      <c r="D406" s="242" t="s">
        <v>1347</v>
      </c>
      <c r="E406" s="239"/>
      <c r="F406" s="125" t="s">
        <v>704</v>
      </c>
      <c r="G406" s="238" t="str">
        <f>VLOOKUP($A406,'V-Enc'!$A$246:$M$984,11,FALSE)</f>
        <v>vd</v>
      </c>
      <c r="H406" s="238" t="str">
        <f>VLOOKUP($A406,'V-Enc'!$A$246:$M$984,9,FALSE)</f>
        <v>fs1</v>
      </c>
      <c r="I406" s="238" t="str">
        <f>VLOOKUP($A406,'V-Enc'!$A$246:$M$984,8,FALSE)</f>
        <v>vs2</v>
      </c>
      <c r="J406" s="239"/>
      <c r="K406" s="239"/>
      <c r="L406" s="238" t="str">
        <f>VLOOKUP($A406,'V-Enc'!$A$246:$M$984,2,FALSE)</f>
        <v>Vvx</v>
      </c>
      <c r="M406" s="238" t="str">
        <f>VLOOKUP($A406,'V-Enc'!$A$246:$M$984,10,FALSE)</f>
        <v>OPFVF</v>
      </c>
      <c r="O406" s="238" t="str">
        <f>_xlfn.CONCAT(VLOOKUP($A406,'V-Enc'!$A$246:$M$984,3,FALSE),"-",)</f>
        <v>100100-</v>
      </c>
      <c r="P406" s="239"/>
      <c r="Q406" s="239"/>
      <c r="U406">
        <v>0</v>
      </c>
      <c r="V406" s="58">
        <f t="shared" si="65"/>
        <v>1</v>
      </c>
      <c r="W406" s="55">
        <v>1</v>
      </c>
      <c r="X406" s="55">
        <f t="shared" si="62"/>
        <v>0</v>
      </c>
      <c r="Y406" s="55">
        <f t="shared" si="64"/>
        <v>0</v>
      </c>
      <c r="AC406" s="58">
        <f t="shared" si="69"/>
        <v>0</v>
      </c>
      <c r="AD406" s="55">
        <v>0</v>
      </c>
      <c r="AE406" s="55">
        <f t="shared" si="67"/>
        <v>0</v>
      </c>
      <c r="AF406" s="55">
        <v>1</v>
      </c>
      <c r="AG406" s="55">
        <f t="shared" si="68"/>
        <v>0</v>
      </c>
      <c r="AI406" s="55">
        <f t="shared" si="66"/>
        <v>0</v>
      </c>
      <c r="AY406" s="55">
        <v>1</v>
      </c>
      <c r="BL406" s="239" t="s">
        <v>1374</v>
      </c>
    </row>
    <row r="407" spans="1:64" x14ac:dyDescent="0.2">
      <c r="A407" s="164"/>
      <c r="D407" s="242"/>
      <c r="F407" s="125"/>
      <c r="O407" s="238"/>
      <c r="U407">
        <v>0</v>
      </c>
      <c r="V407" s="58">
        <f t="shared" si="65"/>
        <v>0</v>
      </c>
      <c r="X407" s="55">
        <f t="shared" si="62"/>
        <v>0</v>
      </c>
      <c r="Y407" s="55">
        <f t="shared" si="64"/>
        <v>0</v>
      </c>
      <c r="AC407" s="58">
        <f t="shared" si="69"/>
        <v>0</v>
      </c>
      <c r="AD407" s="55">
        <f>IF(OR(ISNUMBER(FIND("VFMUL",A407)), ISNUMBER(FIND("VFWMUL",A407)),ISNUMBER(FIND("VFNMUL",A407))),1,0)</f>
        <v>0</v>
      </c>
      <c r="AE407" s="55">
        <f t="shared" si="67"/>
        <v>0</v>
      </c>
      <c r="AG407" s="55">
        <f t="shared" si="68"/>
        <v>0</v>
      </c>
      <c r="AI407" s="55">
        <f t="shared" si="66"/>
        <v>0</v>
      </c>
    </row>
    <row r="408" spans="1:64" ht="17" x14ac:dyDescent="0.2">
      <c r="A408" s="164" t="s">
        <v>1375</v>
      </c>
      <c r="B408" s="238" t="str">
        <f>VLOOKUP($A408,'V-Enc'!$A$246:$M$984,13,FALSE)</f>
        <v>V_OP</v>
      </c>
      <c r="C408" s="238" t="s">
        <v>702</v>
      </c>
      <c r="D408" s="242" t="s">
        <v>1347</v>
      </c>
      <c r="E408" s="239"/>
      <c r="F408" s="125" t="s">
        <v>704</v>
      </c>
      <c r="G408" s="238" t="str">
        <f>VLOOKUP($A408,'V-Enc'!$A$246:$M$984,11,FALSE)</f>
        <v>vd</v>
      </c>
      <c r="H408" s="238" t="str">
        <f>VLOOKUP($A408,'V-Enc'!$A$246:$M$984,9,FALSE)</f>
        <v>vs1</v>
      </c>
      <c r="I408" s="238" t="str">
        <f>VLOOKUP($A408,'V-Enc'!$A$246:$M$984,8,FALSE)</f>
        <v>vs2</v>
      </c>
      <c r="J408" s="239"/>
      <c r="K408" s="239"/>
      <c r="L408" s="238" t="str">
        <f>VLOOKUP($A408,'V-Enc'!$A$246:$M$984,2,FALSE)</f>
        <v>Vvv</v>
      </c>
      <c r="M408" s="238" t="str">
        <f>VLOOKUP($A408,'V-Enc'!$A$246:$M$984,10,FALSE)</f>
        <v>OPFVV</v>
      </c>
      <c r="O408" s="238" t="str">
        <f>_xlfn.CONCAT(VLOOKUP($A408,'V-Enc'!$A$246:$M$984,3,FALSE),"-",)</f>
        <v>111000-</v>
      </c>
      <c r="P408" s="239"/>
      <c r="Q408" s="239"/>
      <c r="U408">
        <v>0</v>
      </c>
      <c r="V408" s="58">
        <f t="shared" si="65"/>
        <v>1</v>
      </c>
      <c r="W408" s="55">
        <v>1</v>
      </c>
      <c r="X408" s="55">
        <f t="shared" si="62"/>
        <v>1</v>
      </c>
      <c r="Y408" s="55">
        <f t="shared" si="64"/>
        <v>0</v>
      </c>
      <c r="AC408" s="58">
        <f t="shared" si="69"/>
        <v>0</v>
      </c>
      <c r="AD408" s="55">
        <v>0</v>
      </c>
      <c r="AE408" s="55">
        <f t="shared" si="67"/>
        <v>0</v>
      </c>
      <c r="AF408" s="55">
        <v>1</v>
      </c>
      <c r="AG408" s="55">
        <f t="shared" si="68"/>
        <v>0</v>
      </c>
      <c r="AI408" s="55">
        <f t="shared" si="66"/>
        <v>0</v>
      </c>
      <c r="BL408" s="239" t="s">
        <v>1376</v>
      </c>
    </row>
    <row r="409" spans="1:64" ht="17" x14ac:dyDescent="0.2">
      <c r="A409" s="239" t="s">
        <v>1377</v>
      </c>
      <c r="B409" s="238" t="str">
        <f>VLOOKUP($A409,'V-Enc'!$A$246:$M$984,13,FALSE)</f>
        <v>V_OP</v>
      </c>
      <c r="C409" s="238" t="s">
        <v>702</v>
      </c>
      <c r="D409" s="242" t="s">
        <v>1347</v>
      </c>
      <c r="E409" s="239"/>
      <c r="F409" s="125" t="s">
        <v>704</v>
      </c>
      <c r="G409" s="238" t="str">
        <f>VLOOKUP($A409,'V-Enc'!$A$246:$M$984,11,FALSE)</f>
        <v>vd</v>
      </c>
      <c r="H409" s="238" t="str">
        <f>VLOOKUP($A409,'V-Enc'!$A$246:$M$984,9,FALSE)</f>
        <v>fs1</v>
      </c>
      <c r="I409" s="238" t="str">
        <f>VLOOKUP($A409,'V-Enc'!$A$246:$M$984,8,FALSE)</f>
        <v>vs2</v>
      </c>
      <c r="J409" s="239"/>
      <c r="K409" s="239"/>
      <c r="L409" s="238" t="str">
        <f>VLOOKUP($A409,'V-Enc'!$A$246:$M$984,2,FALSE)</f>
        <v>Vvx</v>
      </c>
      <c r="M409" s="238" t="str">
        <f>VLOOKUP($A409,'V-Enc'!$A$246:$M$984,10,FALSE)</f>
        <v>OPFVF</v>
      </c>
      <c r="O409" s="238" t="str">
        <f>_xlfn.CONCAT(VLOOKUP($A409,'V-Enc'!$A$246:$M$984,3,FALSE),"-",)</f>
        <v>111000-</v>
      </c>
      <c r="P409" s="239"/>
      <c r="Q409" s="239"/>
      <c r="U409">
        <v>0</v>
      </c>
      <c r="V409" s="58">
        <f t="shared" si="65"/>
        <v>1</v>
      </c>
      <c r="W409" s="55">
        <v>1</v>
      </c>
      <c r="X409" s="55">
        <f t="shared" si="62"/>
        <v>1</v>
      </c>
      <c r="Y409" s="55">
        <f t="shared" si="64"/>
        <v>0</v>
      </c>
      <c r="AC409" s="58">
        <f t="shared" si="69"/>
        <v>0</v>
      </c>
      <c r="AD409" s="55">
        <v>0</v>
      </c>
      <c r="AE409" s="55">
        <f t="shared" si="67"/>
        <v>0</v>
      </c>
      <c r="AF409" s="55">
        <v>1</v>
      </c>
      <c r="AG409" s="55">
        <f t="shared" si="68"/>
        <v>0</v>
      </c>
      <c r="AI409" s="55">
        <f t="shared" si="66"/>
        <v>0</v>
      </c>
      <c r="AY409" s="55">
        <v>1</v>
      </c>
      <c r="BL409" s="239" t="s">
        <v>1378</v>
      </c>
    </row>
    <row r="410" spans="1:64" x14ac:dyDescent="0.2">
      <c r="A410" s="163"/>
      <c r="D410" s="242"/>
      <c r="F410" s="125"/>
      <c r="O410" s="238"/>
      <c r="U410">
        <v>0</v>
      </c>
      <c r="V410" s="58">
        <f t="shared" si="65"/>
        <v>0</v>
      </c>
      <c r="X410" s="55">
        <f t="shared" si="62"/>
        <v>0</v>
      </c>
      <c r="Y410" s="55">
        <f t="shared" si="64"/>
        <v>0</v>
      </c>
      <c r="AC410" s="58">
        <f t="shared" si="69"/>
        <v>0</v>
      </c>
      <c r="AD410" s="55">
        <f>IF(OR(ISNUMBER(FIND("VFMUL",A410)), ISNUMBER(FIND("VFWMUL",A410)),ISNUMBER(FIND("VFNMUL",A410))),1,0)</f>
        <v>0</v>
      </c>
      <c r="AE410" s="55">
        <f t="shared" si="67"/>
        <v>0</v>
      </c>
      <c r="AG410" s="55">
        <f t="shared" si="68"/>
        <v>0</v>
      </c>
      <c r="AI410" s="55">
        <f t="shared" si="66"/>
        <v>0</v>
      </c>
    </row>
    <row r="411" spans="1:64" s="163" customFormat="1" ht="17" x14ac:dyDescent="0.2">
      <c r="A411" s="204" t="s">
        <v>1379</v>
      </c>
      <c r="B411" s="205" t="str">
        <f>VLOOKUP($A411,'V-Enc'!$A$246:$M$984,13,FALSE)</f>
        <v>V_OP</v>
      </c>
      <c r="C411" s="205" t="s">
        <v>702</v>
      </c>
      <c r="D411" s="203" t="s">
        <v>1347</v>
      </c>
      <c r="E411" s="204"/>
      <c r="F411" s="125" t="s">
        <v>704</v>
      </c>
      <c r="G411" s="205" t="str">
        <f>VLOOKUP($A411,'V-Enc'!$A$246:$M$984,11,FALSE)</f>
        <v>vd</v>
      </c>
      <c r="H411" s="205" t="str">
        <f>VLOOKUP($A411,'V-Enc'!$A$246:$M$984,9,FALSE)</f>
        <v>vs1</v>
      </c>
      <c r="I411" s="205" t="str">
        <f>VLOOKUP($A411,'V-Enc'!$A$246:$M$984,8,FALSE)</f>
        <v>vs2</v>
      </c>
      <c r="J411" s="204"/>
      <c r="K411" s="204"/>
      <c r="L411" s="205" t="str">
        <f>VLOOKUP($A411,'V-Enc'!$A$246:$M$984,2,FALSE)</f>
        <v>Vvv</v>
      </c>
      <c r="M411" s="205" t="str">
        <f>VLOOKUP($A411,'V-Enc'!$A$246:$M$984,10,FALSE)</f>
        <v>OPFVV</v>
      </c>
      <c r="O411" s="205" t="str">
        <f>_xlfn.CONCAT(VLOOKUP($A411,'V-Enc'!$A$246:$M$984,3,FALSE),"-",)</f>
        <v>101100-</v>
      </c>
      <c r="P411" s="204"/>
      <c r="Q411" s="204"/>
      <c r="U411">
        <v>0</v>
      </c>
      <c r="V411" s="125">
        <f t="shared" si="65"/>
        <v>1</v>
      </c>
      <c r="W411" s="125">
        <v>1</v>
      </c>
      <c r="X411" s="125">
        <f t="shared" si="62"/>
        <v>0</v>
      </c>
      <c r="Y411" s="125">
        <f t="shared" si="64"/>
        <v>0</v>
      </c>
      <c r="Z411" s="125"/>
      <c r="AA411" s="125"/>
      <c r="AB411" s="125"/>
      <c r="AC411" s="125">
        <f t="shared" si="69"/>
        <v>0</v>
      </c>
      <c r="AD411" s="125">
        <v>1</v>
      </c>
      <c r="AE411" s="125">
        <f t="shared" si="67"/>
        <v>0</v>
      </c>
      <c r="AF411" s="125"/>
      <c r="AG411" s="125">
        <f t="shared" si="68"/>
        <v>0</v>
      </c>
      <c r="AH411" s="125"/>
      <c r="AI411" s="125">
        <f t="shared" si="66"/>
        <v>0</v>
      </c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>
        <f t="shared" ref="BG411:BG426" si="70">IF(ISNUMBER(FIND("overwrites multiplicand",BL411)),1,0)</f>
        <v>0</v>
      </c>
      <c r="BH411" s="125"/>
      <c r="BI411" s="125"/>
      <c r="BJ411" s="125"/>
      <c r="BK411" s="125"/>
      <c r="BL411" s="204" t="s">
        <v>1380</v>
      </c>
    </row>
    <row r="412" spans="1:64" s="163" customFormat="1" ht="17" x14ac:dyDescent="0.2">
      <c r="A412" s="204" t="s">
        <v>1381</v>
      </c>
      <c r="B412" s="205" t="str">
        <f>VLOOKUP($A412,'V-Enc'!$A$246:$M$984,13,FALSE)</f>
        <v>V_OP</v>
      </c>
      <c r="C412" s="205" t="s">
        <v>702</v>
      </c>
      <c r="D412" s="203" t="s">
        <v>1347</v>
      </c>
      <c r="E412" s="204"/>
      <c r="F412" s="125" t="s">
        <v>704</v>
      </c>
      <c r="G412" s="205" t="str">
        <f>VLOOKUP($A412,'V-Enc'!$A$246:$M$984,11,FALSE)</f>
        <v>vd</v>
      </c>
      <c r="H412" s="205" t="str">
        <f>VLOOKUP($A412,'V-Enc'!$A$246:$M$984,9,FALSE)</f>
        <v>fs1</v>
      </c>
      <c r="I412" s="205" t="str">
        <f>VLOOKUP($A412,'V-Enc'!$A$246:$M$984,8,FALSE)</f>
        <v>vs2</v>
      </c>
      <c r="J412" s="204"/>
      <c r="K412" s="204"/>
      <c r="L412" s="205" t="str">
        <f>VLOOKUP($A412,'V-Enc'!$A$246:$M$984,2,FALSE)</f>
        <v>Vvx</v>
      </c>
      <c r="M412" s="205" t="str">
        <f>VLOOKUP($A412,'V-Enc'!$A$246:$M$984,10,FALSE)</f>
        <v>OPFVF</v>
      </c>
      <c r="O412" s="205" t="str">
        <f>_xlfn.CONCAT(VLOOKUP($A412,'V-Enc'!$A$246:$M$984,3,FALSE),"-",)</f>
        <v>101100-</v>
      </c>
      <c r="P412" s="204"/>
      <c r="Q412" s="204"/>
      <c r="U412">
        <v>0</v>
      </c>
      <c r="V412" s="125">
        <f t="shared" si="65"/>
        <v>1</v>
      </c>
      <c r="W412" s="125">
        <v>1</v>
      </c>
      <c r="X412" s="125">
        <f t="shared" si="62"/>
        <v>0</v>
      </c>
      <c r="Y412" s="125">
        <f t="shared" si="64"/>
        <v>0</v>
      </c>
      <c r="Z412" s="125"/>
      <c r="AA412" s="125"/>
      <c r="AB412" s="125"/>
      <c r="AC412" s="125">
        <f t="shared" si="69"/>
        <v>0</v>
      </c>
      <c r="AD412" s="125">
        <v>1</v>
      </c>
      <c r="AE412" s="125">
        <f t="shared" si="67"/>
        <v>0</v>
      </c>
      <c r="AF412" s="125"/>
      <c r="AG412" s="125">
        <f t="shared" si="68"/>
        <v>0</v>
      </c>
      <c r="AH412" s="125"/>
      <c r="AI412" s="125">
        <f t="shared" si="66"/>
        <v>0</v>
      </c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>
        <v>1</v>
      </c>
      <c r="AZ412" s="125"/>
      <c r="BA412" s="125"/>
      <c r="BB412" s="125"/>
      <c r="BC412" s="125"/>
      <c r="BD412" s="125"/>
      <c r="BE412" s="125"/>
      <c r="BF412" s="125"/>
      <c r="BG412" s="125">
        <f t="shared" si="70"/>
        <v>0</v>
      </c>
      <c r="BH412" s="125"/>
      <c r="BI412" s="125"/>
      <c r="BJ412" s="125"/>
      <c r="BK412" s="125"/>
      <c r="BL412" s="204" t="s">
        <v>1382</v>
      </c>
    </row>
    <row r="413" spans="1:64" s="163" customFormat="1" ht="17" x14ac:dyDescent="0.2">
      <c r="A413" s="204" t="s">
        <v>1383</v>
      </c>
      <c r="B413" s="205" t="str">
        <f>VLOOKUP($A413,'V-Enc'!$A$246:$M$984,13,FALSE)</f>
        <v>V_OP</v>
      </c>
      <c r="C413" s="205" t="s">
        <v>702</v>
      </c>
      <c r="D413" s="203" t="s">
        <v>1347</v>
      </c>
      <c r="E413" s="204"/>
      <c r="F413" s="125" t="s">
        <v>704</v>
      </c>
      <c r="G413" s="205" t="str">
        <f>VLOOKUP($A413,'V-Enc'!$A$246:$M$984,11,FALSE)</f>
        <v>vd</v>
      </c>
      <c r="H413" s="205" t="str">
        <f>VLOOKUP($A413,'V-Enc'!$A$246:$M$984,9,FALSE)</f>
        <v>vs1</v>
      </c>
      <c r="I413" s="205" t="str">
        <f>VLOOKUP($A413,'V-Enc'!$A$246:$M$984,8,FALSE)</f>
        <v>vs2</v>
      </c>
      <c r="J413" s="204"/>
      <c r="K413" s="204"/>
      <c r="L413" s="205" t="str">
        <f>VLOOKUP($A413,'V-Enc'!$A$246:$M$984,2,FALSE)</f>
        <v>Vvv</v>
      </c>
      <c r="M413" s="205" t="str">
        <f>VLOOKUP($A413,'V-Enc'!$A$246:$M$984,10,FALSE)</f>
        <v>OPFVV</v>
      </c>
      <c r="O413" s="205" t="str">
        <f>_xlfn.CONCAT(VLOOKUP($A413,'V-Enc'!$A$246:$M$984,3,FALSE),"-",)</f>
        <v>101101-</v>
      </c>
      <c r="P413" s="204"/>
      <c r="Q413" s="204"/>
      <c r="U413">
        <v>0</v>
      </c>
      <c r="V413" s="125">
        <f t="shared" si="65"/>
        <v>1</v>
      </c>
      <c r="W413" s="125">
        <v>1</v>
      </c>
      <c r="X413" s="125">
        <f t="shared" si="62"/>
        <v>0</v>
      </c>
      <c r="Y413" s="125">
        <v>0</v>
      </c>
      <c r="Z413" s="125"/>
      <c r="AA413" s="125"/>
      <c r="AB413" s="125"/>
      <c r="AC413" s="125">
        <f t="shared" si="69"/>
        <v>0</v>
      </c>
      <c r="AD413" s="125">
        <v>1</v>
      </c>
      <c r="AE413" s="125">
        <f t="shared" si="67"/>
        <v>0</v>
      </c>
      <c r="AF413" s="125"/>
      <c r="AG413" s="125">
        <f t="shared" si="68"/>
        <v>1</v>
      </c>
      <c r="AH413" s="125"/>
      <c r="AI413" s="125">
        <v>1</v>
      </c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>
        <f t="shared" si="70"/>
        <v>0</v>
      </c>
      <c r="BH413" s="125"/>
      <c r="BI413" s="125"/>
      <c r="BJ413" s="125"/>
      <c r="BK413" s="125"/>
      <c r="BL413" s="204" t="s">
        <v>1384</v>
      </c>
    </row>
    <row r="414" spans="1:64" s="163" customFormat="1" ht="17" x14ac:dyDescent="0.2">
      <c r="A414" s="204" t="s">
        <v>1385</v>
      </c>
      <c r="B414" s="205" t="str">
        <f>VLOOKUP($A414,'V-Enc'!$A$246:$M$984,13,FALSE)</f>
        <v>V_OP</v>
      </c>
      <c r="C414" s="205" t="s">
        <v>702</v>
      </c>
      <c r="D414" s="203" t="s">
        <v>1347</v>
      </c>
      <c r="E414" s="204"/>
      <c r="F414" s="125" t="s">
        <v>704</v>
      </c>
      <c r="G414" s="205" t="str">
        <f>VLOOKUP($A414,'V-Enc'!$A$246:$M$984,11,FALSE)</f>
        <v>vd</v>
      </c>
      <c r="H414" s="205" t="str">
        <f>VLOOKUP($A414,'V-Enc'!$A$246:$M$984,9,FALSE)</f>
        <v>fs1</v>
      </c>
      <c r="I414" s="205" t="str">
        <f>VLOOKUP($A414,'V-Enc'!$A$246:$M$984,8,FALSE)</f>
        <v>vs2</v>
      </c>
      <c r="J414" s="204"/>
      <c r="K414" s="204"/>
      <c r="L414" s="205" t="str">
        <f>VLOOKUP($A414,'V-Enc'!$A$246:$M$984,2,FALSE)</f>
        <v>Vvx</v>
      </c>
      <c r="M414" s="205" t="str">
        <f>VLOOKUP($A414,'V-Enc'!$A$246:$M$984,10,FALSE)</f>
        <v>OPFVF</v>
      </c>
      <c r="O414" s="205" t="str">
        <f>_xlfn.CONCAT(VLOOKUP($A414,'V-Enc'!$A$246:$M$984,3,FALSE),"-",)</f>
        <v>101101-</v>
      </c>
      <c r="P414" s="204"/>
      <c r="Q414" s="204"/>
      <c r="U414">
        <v>0</v>
      </c>
      <c r="V414" s="125">
        <f t="shared" si="65"/>
        <v>1</v>
      </c>
      <c r="W414" s="125">
        <v>1</v>
      </c>
      <c r="X414" s="125">
        <f t="shared" si="62"/>
        <v>0</v>
      </c>
      <c r="Y414" s="125">
        <v>0</v>
      </c>
      <c r="Z414" s="125"/>
      <c r="AA414" s="125"/>
      <c r="AB414" s="125"/>
      <c r="AC414" s="125">
        <f t="shared" si="69"/>
        <v>0</v>
      </c>
      <c r="AD414" s="125">
        <v>1</v>
      </c>
      <c r="AE414" s="125">
        <f t="shared" si="67"/>
        <v>0</v>
      </c>
      <c r="AF414" s="125"/>
      <c r="AG414" s="125">
        <f t="shared" si="68"/>
        <v>1</v>
      </c>
      <c r="AH414" s="125"/>
      <c r="AI414" s="125">
        <v>1</v>
      </c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>
        <v>1</v>
      </c>
      <c r="AZ414" s="125"/>
      <c r="BA414" s="125"/>
      <c r="BB414" s="125"/>
      <c r="BC414" s="125"/>
      <c r="BD414" s="125"/>
      <c r="BE414" s="125"/>
      <c r="BF414" s="125"/>
      <c r="BG414" s="125">
        <f t="shared" si="70"/>
        <v>0</v>
      </c>
      <c r="BH414" s="125"/>
      <c r="BI414" s="125"/>
      <c r="BJ414" s="125"/>
      <c r="BK414" s="125"/>
      <c r="BL414" s="204" t="s">
        <v>1386</v>
      </c>
    </row>
    <row r="415" spans="1:64" s="163" customFormat="1" ht="17" x14ac:dyDescent="0.2">
      <c r="A415" s="204" t="s">
        <v>1387</v>
      </c>
      <c r="B415" s="205" t="str">
        <f>VLOOKUP($A415,'V-Enc'!$A$246:$M$984,13,FALSE)</f>
        <v>V_OP</v>
      </c>
      <c r="C415" s="205" t="s">
        <v>702</v>
      </c>
      <c r="D415" s="203" t="s">
        <v>1347</v>
      </c>
      <c r="E415" s="204"/>
      <c r="F415" s="125" t="s">
        <v>704</v>
      </c>
      <c r="G415" s="205" t="str">
        <f>VLOOKUP($A415,'V-Enc'!$A$246:$M$984,11,FALSE)</f>
        <v>vd</v>
      </c>
      <c r="H415" s="205" t="str">
        <f>VLOOKUP($A415,'V-Enc'!$A$246:$M$984,9,FALSE)</f>
        <v>vs1</v>
      </c>
      <c r="I415" s="205" t="str">
        <f>VLOOKUP($A415,'V-Enc'!$A$246:$M$984,8,FALSE)</f>
        <v>vs2</v>
      </c>
      <c r="J415" s="204"/>
      <c r="K415" s="204"/>
      <c r="L415" s="205" t="str">
        <f>VLOOKUP($A415,'V-Enc'!$A$246:$M$984,2,FALSE)</f>
        <v>Vvv</v>
      </c>
      <c r="M415" s="205" t="str">
        <f>VLOOKUP($A415,'V-Enc'!$A$246:$M$984,10,FALSE)</f>
        <v>OPFVV</v>
      </c>
      <c r="O415" s="205" t="str">
        <f>_xlfn.CONCAT(VLOOKUP($A415,'V-Enc'!$A$246:$M$984,3,FALSE),"-",)</f>
        <v>101110-</v>
      </c>
      <c r="P415" s="204"/>
      <c r="Q415" s="204"/>
      <c r="U415">
        <v>0</v>
      </c>
      <c r="V415" s="125">
        <f t="shared" si="65"/>
        <v>1</v>
      </c>
      <c r="W415" s="125">
        <v>1</v>
      </c>
      <c r="X415" s="125">
        <f t="shared" si="62"/>
        <v>0</v>
      </c>
      <c r="Y415" s="125">
        <f t="shared" si="64"/>
        <v>0</v>
      </c>
      <c r="Z415" s="125"/>
      <c r="AA415" s="125"/>
      <c r="AB415" s="125"/>
      <c r="AC415" s="125">
        <f t="shared" si="69"/>
        <v>0</v>
      </c>
      <c r="AD415" s="125">
        <v>1</v>
      </c>
      <c r="AE415" s="125">
        <f t="shared" si="67"/>
        <v>0</v>
      </c>
      <c r="AF415" s="125"/>
      <c r="AG415" s="125">
        <f t="shared" si="68"/>
        <v>0</v>
      </c>
      <c r="AH415" s="125"/>
      <c r="AI415" s="125">
        <v>1</v>
      </c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>
        <f t="shared" si="70"/>
        <v>0</v>
      </c>
      <c r="BH415" s="125"/>
      <c r="BI415" s="125"/>
      <c r="BJ415" s="125"/>
      <c r="BK415" s="125"/>
      <c r="BL415" s="204" t="s">
        <v>1388</v>
      </c>
    </row>
    <row r="416" spans="1:64" s="163" customFormat="1" ht="17" x14ac:dyDescent="0.2">
      <c r="A416" s="204" t="s">
        <v>1389</v>
      </c>
      <c r="B416" s="205" t="str">
        <f>VLOOKUP($A416,'V-Enc'!$A$246:$M$984,13,FALSE)</f>
        <v>V_OP</v>
      </c>
      <c r="C416" s="205" t="s">
        <v>702</v>
      </c>
      <c r="D416" s="203" t="s">
        <v>1347</v>
      </c>
      <c r="E416" s="204"/>
      <c r="F416" s="125" t="s">
        <v>704</v>
      </c>
      <c r="G416" s="205" t="str">
        <f>VLOOKUP($A416,'V-Enc'!$A$246:$M$984,11,FALSE)</f>
        <v>vd</v>
      </c>
      <c r="H416" s="205" t="str">
        <f>VLOOKUP($A416,'V-Enc'!$A$246:$M$984,9,FALSE)</f>
        <v>fs1</v>
      </c>
      <c r="I416" s="205" t="str">
        <f>VLOOKUP($A416,'V-Enc'!$A$246:$M$984,8,FALSE)</f>
        <v>vs2</v>
      </c>
      <c r="J416" s="204"/>
      <c r="K416" s="204"/>
      <c r="L416" s="205" t="str">
        <f>VLOOKUP($A416,'V-Enc'!$A$246:$M$984,2,FALSE)</f>
        <v>Vvx</v>
      </c>
      <c r="M416" s="205" t="str">
        <f>VLOOKUP($A416,'V-Enc'!$A$246:$M$984,10,FALSE)</f>
        <v>OPFVF</v>
      </c>
      <c r="O416" s="205" t="str">
        <f>_xlfn.CONCAT(VLOOKUP($A416,'V-Enc'!$A$246:$M$984,3,FALSE),"-",)</f>
        <v>101110-</v>
      </c>
      <c r="P416" s="204"/>
      <c r="Q416" s="204"/>
      <c r="U416">
        <v>0</v>
      </c>
      <c r="V416" s="125">
        <f t="shared" si="65"/>
        <v>1</v>
      </c>
      <c r="W416" s="125">
        <v>1</v>
      </c>
      <c r="X416" s="125">
        <f t="shared" si="62"/>
        <v>0</v>
      </c>
      <c r="Y416" s="125">
        <f t="shared" si="64"/>
        <v>0</v>
      </c>
      <c r="Z416" s="125"/>
      <c r="AA416" s="125"/>
      <c r="AB416" s="125"/>
      <c r="AC416" s="125">
        <f t="shared" si="69"/>
        <v>0</v>
      </c>
      <c r="AD416" s="125">
        <v>1</v>
      </c>
      <c r="AE416" s="125">
        <f t="shared" si="67"/>
        <v>0</v>
      </c>
      <c r="AF416" s="125"/>
      <c r="AG416" s="125">
        <f t="shared" si="68"/>
        <v>0</v>
      </c>
      <c r="AH416" s="125"/>
      <c r="AI416" s="125">
        <v>1</v>
      </c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>
        <v>1</v>
      </c>
      <c r="AZ416" s="125"/>
      <c r="BA416" s="125"/>
      <c r="BB416" s="125"/>
      <c r="BC416" s="125"/>
      <c r="BD416" s="125"/>
      <c r="BE416" s="125"/>
      <c r="BF416" s="125"/>
      <c r="BG416" s="125">
        <f t="shared" si="70"/>
        <v>0</v>
      </c>
      <c r="BH416" s="125"/>
      <c r="BI416" s="125"/>
      <c r="BJ416" s="125"/>
      <c r="BK416" s="125"/>
      <c r="BL416" s="204" t="s">
        <v>1390</v>
      </c>
    </row>
    <row r="417" spans="1:64" s="164" customFormat="1" ht="17" x14ac:dyDescent="0.2">
      <c r="A417" s="164" t="s">
        <v>1391</v>
      </c>
      <c r="B417" s="165" t="str">
        <f>VLOOKUP($A417,'V-Enc'!$A$246:$M$984,13,FALSE)</f>
        <v>V_OP</v>
      </c>
      <c r="C417" s="165" t="s">
        <v>702</v>
      </c>
      <c r="D417" s="166" t="s">
        <v>1347</v>
      </c>
      <c r="F417" s="167" t="s">
        <v>704</v>
      </c>
      <c r="G417" s="165" t="str">
        <f>VLOOKUP($A417,'V-Enc'!$A$246:$M$984,11,FALSE)</f>
        <v>vd</v>
      </c>
      <c r="H417" s="165" t="str">
        <f>VLOOKUP($A417,'V-Enc'!$A$246:$M$984,9,FALSE)</f>
        <v>vs1</v>
      </c>
      <c r="I417" s="165" t="str">
        <f>VLOOKUP($A417,'V-Enc'!$A$246:$M$984,8,FALSE)</f>
        <v>vs2</v>
      </c>
      <c r="L417" s="165" t="str">
        <f>VLOOKUP($A417,'V-Enc'!$A$246:$M$984,2,FALSE)</f>
        <v>Vvv</v>
      </c>
      <c r="M417" s="165" t="str">
        <f>VLOOKUP($A417,'V-Enc'!$A$246:$M$984,10,FALSE)</f>
        <v>OPFVV</v>
      </c>
      <c r="O417" s="165" t="str">
        <f>_xlfn.CONCAT(VLOOKUP($A417,'V-Enc'!$A$246:$M$984,3,FALSE),"-",)</f>
        <v>101111-</v>
      </c>
      <c r="R417" s="163"/>
      <c r="S417" s="163"/>
      <c r="T417" s="163"/>
      <c r="U417">
        <v>0</v>
      </c>
      <c r="V417" s="167">
        <f t="shared" si="65"/>
        <v>1</v>
      </c>
      <c r="W417" s="167">
        <v>1</v>
      </c>
      <c r="X417" s="167">
        <f t="shared" si="62"/>
        <v>0</v>
      </c>
      <c r="Y417" s="167">
        <v>0</v>
      </c>
      <c r="Z417" s="167"/>
      <c r="AA417" s="167"/>
      <c r="AB417" s="167"/>
      <c r="AC417" s="167">
        <f t="shared" si="69"/>
        <v>0</v>
      </c>
      <c r="AD417" s="167">
        <v>1</v>
      </c>
      <c r="AE417" s="167">
        <f t="shared" si="67"/>
        <v>0</v>
      </c>
      <c r="AF417" s="167"/>
      <c r="AG417" s="167">
        <f t="shared" si="68"/>
        <v>1</v>
      </c>
      <c r="AH417" s="167"/>
      <c r="AI417" s="167">
        <f>IF(OR(ISNUMBER(FIND("VFRSUB",A417)),ISNUMBER(FIND("VFNRSUB",A417)),ISNUMBER(FIND("VFWRSUB",A417)),ISNUMBER(FIND("VFMSACC",A417)),ISNUMBER(FIND("VFMSUB",A417))),1,0)</f>
        <v>0</v>
      </c>
      <c r="AJ417" s="167"/>
      <c r="AK417" s="167"/>
      <c r="AL417" s="167"/>
      <c r="AM417" s="167"/>
      <c r="AN417" s="167"/>
      <c r="AO417" s="167"/>
      <c r="AP417" s="167"/>
      <c r="AQ417" s="167"/>
      <c r="AR417" s="167"/>
      <c r="AS417" s="167"/>
      <c r="AT417" s="167"/>
      <c r="AU417" s="167"/>
      <c r="AV417" s="167"/>
      <c r="AW417" s="167"/>
      <c r="AX417" s="167"/>
      <c r="AY417" s="167"/>
      <c r="AZ417" s="167"/>
      <c r="BA417" s="167"/>
      <c r="BB417" s="167"/>
      <c r="BC417" s="167"/>
      <c r="BD417" s="167"/>
      <c r="BE417" s="167"/>
      <c r="BF417" s="167"/>
      <c r="BG417" s="167">
        <f t="shared" si="70"/>
        <v>0</v>
      </c>
      <c r="BH417" s="167"/>
      <c r="BI417" s="167"/>
      <c r="BJ417" s="167"/>
      <c r="BK417" s="167"/>
      <c r="BL417" s="164" t="s">
        <v>1392</v>
      </c>
    </row>
    <row r="418" spans="1:64" s="163" customFormat="1" ht="17" x14ac:dyDescent="0.2">
      <c r="A418" s="204" t="s">
        <v>1393</v>
      </c>
      <c r="B418" s="205" t="str">
        <f>VLOOKUP($A418,'V-Enc'!$A$246:$M$984,13,FALSE)</f>
        <v>V_OP</v>
      </c>
      <c r="C418" s="205" t="s">
        <v>702</v>
      </c>
      <c r="D418" s="203" t="s">
        <v>1347</v>
      </c>
      <c r="E418" s="204"/>
      <c r="F418" s="125" t="s">
        <v>704</v>
      </c>
      <c r="G418" s="205" t="str">
        <f>VLOOKUP($A418,'V-Enc'!$A$246:$M$984,11,FALSE)</f>
        <v>vd</v>
      </c>
      <c r="H418" s="205" t="str">
        <f>VLOOKUP($A418,'V-Enc'!$A$246:$M$984,9,FALSE)</f>
        <v>fs1</v>
      </c>
      <c r="I418" s="205" t="str">
        <f>VLOOKUP($A418,'V-Enc'!$A$246:$M$984,8,FALSE)</f>
        <v>vs2</v>
      </c>
      <c r="J418" s="204"/>
      <c r="K418" s="204"/>
      <c r="L418" s="205" t="str">
        <f>VLOOKUP($A418,'V-Enc'!$A$246:$M$984,2,FALSE)</f>
        <v>Vvx</v>
      </c>
      <c r="M418" s="205" t="str">
        <f>VLOOKUP($A418,'V-Enc'!$A$246:$M$984,10,FALSE)</f>
        <v>OPFVF</v>
      </c>
      <c r="O418" s="205" t="str">
        <f>_xlfn.CONCAT(VLOOKUP($A418,'V-Enc'!$A$246:$M$984,3,FALSE),"-",)</f>
        <v>101111-</v>
      </c>
      <c r="P418" s="204"/>
      <c r="Q418" s="204"/>
      <c r="U418">
        <v>0</v>
      </c>
      <c r="V418" s="125">
        <f t="shared" si="65"/>
        <v>1</v>
      </c>
      <c r="W418" s="125">
        <v>1</v>
      </c>
      <c r="X418" s="125">
        <f t="shared" si="62"/>
        <v>0</v>
      </c>
      <c r="Y418" s="125">
        <v>0</v>
      </c>
      <c r="Z418" s="125"/>
      <c r="AA418" s="125"/>
      <c r="AB418" s="125"/>
      <c r="AC418" s="125">
        <f t="shared" si="69"/>
        <v>0</v>
      </c>
      <c r="AD418" s="125">
        <v>1</v>
      </c>
      <c r="AE418" s="125">
        <f t="shared" si="67"/>
        <v>0</v>
      </c>
      <c r="AF418" s="125"/>
      <c r="AG418" s="125">
        <f t="shared" si="68"/>
        <v>1</v>
      </c>
      <c r="AH418" s="125"/>
      <c r="AI418" s="125">
        <f>IF(OR(ISNUMBER(FIND("VFRSUB",A418)),ISNUMBER(FIND("VFNRSUB",A418)),ISNUMBER(FIND("VFWRSUB",A418)),ISNUMBER(FIND("VFMSACC",A418)),ISNUMBER(FIND("VFMSUB",A418))),1,0)</f>
        <v>0</v>
      </c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>
        <v>1</v>
      </c>
      <c r="AZ418" s="125"/>
      <c r="BA418" s="125"/>
      <c r="BB418" s="125"/>
      <c r="BC418" s="125"/>
      <c r="BD418" s="125"/>
      <c r="BE418" s="125"/>
      <c r="BF418" s="125"/>
      <c r="BG418" s="125">
        <f t="shared" si="70"/>
        <v>0</v>
      </c>
      <c r="BH418" s="125"/>
      <c r="BI418" s="125"/>
      <c r="BJ418" s="125"/>
      <c r="BK418" s="125"/>
      <c r="BL418" s="204" t="s">
        <v>1394</v>
      </c>
    </row>
    <row r="419" spans="1:64" s="164" customFormat="1" ht="17" x14ac:dyDescent="0.2">
      <c r="A419" s="164" t="s">
        <v>1395</v>
      </c>
      <c r="B419" s="165" t="str">
        <f>VLOOKUP($A419,'V-Enc'!$A$246:$M$984,13,FALSE)</f>
        <v>V_OP</v>
      </c>
      <c r="C419" s="165" t="s">
        <v>702</v>
      </c>
      <c r="D419" s="166" t="s">
        <v>1347</v>
      </c>
      <c r="F419" s="167" t="s">
        <v>704</v>
      </c>
      <c r="G419" s="165" t="str">
        <f>VLOOKUP($A419,'V-Enc'!$A$246:$M$984,11,FALSE)</f>
        <v>vd</v>
      </c>
      <c r="H419" s="165" t="str">
        <f>VLOOKUP($A419,'V-Enc'!$A$246:$M$984,9,FALSE)</f>
        <v>vs1</v>
      </c>
      <c r="I419" s="165" t="str">
        <f>VLOOKUP($A419,'V-Enc'!$A$246:$M$984,8,FALSE)</f>
        <v>vs2</v>
      </c>
      <c r="L419" s="165" t="str">
        <f>VLOOKUP($A419,'V-Enc'!$A$246:$M$984,2,FALSE)</f>
        <v>Vvv</v>
      </c>
      <c r="M419" s="165" t="str">
        <f>VLOOKUP($A419,'V-Enc'!$A$246:$M$984,10,FALSE)</f>
        <v>OPFVV</v>
      </c>
      <c r="O419" s="165" t="str">
        <f>_xlfn.CONCAT(VLOOKUP($A419,'V-Enc'!$A$246:$M$984,3,FALSE),"-",)</f>
        <v>101000-</v>
      </c>
      <c r="R419" s="163"/>
      <c r="S419" s="163"/>
      <c r="T419" s="163"/>
      <c r="U419">
        <v>0</v>
      </c>
      <c r="V419" s="167">
        <f t="shared" si="65"/>
        <v>1</v>
      </c>
      <c r="W419" s="167">
        <v>1</v>
      </c>
      <c r="X419" s="167">
        <f t="shared" si="62"/>
        <v>0</v>
      </c>
      <c r="Y419" s="167">
        <f t="shared" ref="Y419:Y448" si="71">IF(ISNUMBER(FIND("VFN",A419)),1,0)</f>
        <v>0</v>
      </c>
      <c r="Z419" s="167"/>
      <c r="AA419" s="167"/>
      <c r="AB419" s="167"/>
      <c r="AC419" s="167">
        <v>1</v>
      </c>
      <c r="AD419" s="167">
        <v>1</v>
      </c>
      <c r="AE419" s="167">
        <f t="shared" si="67"/>
        <v>0</v>
      </c>
      <c r="AF419" s="167"/>
      <c r="AG419" s="167">
        <f t="shared" si="68"/>
        <v>0</v>
      </c>
      <c r="AH419" s="167"/>
      <c r="AI419" s="167">
        <f>IF(OR(ISNUMBER(FIND("VFRSUB",A419)),ISNUMBER(FIND("VFNRSUB",A419)),ISNUMBER(FIND("VFWRSUB",A419)),ISNUMBER(FIND("VFMSACC",A419)),ISNUMBER(FIND("VFMSUB",A419))),1,0)</f>
        <v>0</v>
      </c>
      <c r="AJ419" s="167"/>
      <c r="AK419" s="167"/>
      <c r="AL419" s="167"/>
      <c r="AM419" s="167"/>
      <c r="AN419" s="167"/>
      <c r="AO419" s="167"/>
      <c r="AP419" s="167"/>
      <c r="AQ419" s="167"/>
      <c r="AR419" s="167"/>
      <c r="AS419" s="167"/>
      <c r="AT419" s="167"/>
      <c r="AU419" s="167"/>
      <c r="AV419" s="167"/>
      <c r="AW419" s="167"/>
      <c r="AX419" s="167"/>
      <c r="AY419" s="167"/>
      <c r="AZ419" s="167"/>
      <c r="BA419" s="167"/>
      <c r="BB419" s="167"/>
      <c r="BC419" s="167"/>
      <c r="BD419" s="167"/>
      <c r="BE419" s="167"/>
      <c r="BF419" s="167"/>
      <c r="BG419" s="167">
        <f t="shared" si="70"/>
        <v>1</v>
      </c>
      <c r="BH419" s="167"/>
      <c r="BI419" s="167"/>
      <c r="BJ419" s="167"/>
      <c r="BK419" s="167"/>
      <c r="BL419" s="164" t="s">
        <v>1396</v>
      </c>
    </row>
    <row r="420" spans="1:64" s="163" customFormat="1" ht="17" x14ac:dyDescent="0.2">
      <c r="A420" s="204" t="s">
        <v>1397</v>
      </c>
      <c r="B420" s="205" t="str">
        <f>VLOOKUP($A420,'V-Enc'!$A$246:$M$984,13,FALSE)</f>
        <v>V_OP</v>
      </c>
      <c r="C420" s="205" t="s">
        <v>702</v>
      </c>
      <c r="D420" s="203" t="s">
        <v>1347</v>
      </c>
      <c r="E420" s="204"/>
      <c r="F420" s="125" t="s">
        <v>704</v>
      </c>
      <c r="G420" s="205" t="str">
        <f>VLOOKUP($A420,'V-Enc'!$A$246:$M$984,11,FALSE)</f>
        <v>vd</v>
      </c>
      <c r="H420" s="205" t="str">
        <f>VLOOKUP($A420,'V-Enc'!$A$246:$M$984,9,FALSE)</f>
        <v>fs1</v>
      </c>
      <c r="I420" s="205" t="str">
        <f>VLOOKUP($A420,'V-Enc'!$A$246:$M$984,8,FALSE)</f>
        <v>vs2</v>
      </c>
      <c r="J420" s="204"/>
      <c r="K420" s="204"/>
      <c r="L420" s="205" t="str">
        <f>VLOOKUP($A420,'V-Enc'!$A$246:$M$984,2,FALSE)</f>
        <v>Vvx</v>
      </c>
      <c r="M420" s="205" t="str">
        <f>VLOOKUP($A420,'V-Enc'!$A$246:$M$984,10,FALSE)</f>
        <v>OPFVF</v>
      </c>
      <c r="O420" s="205" t="str">
        <f>_xlfn.CONCAT(VLOOKUP($A420,'V-Enc'!$A$246:$M$984,3,FALSE),"-",)</f>
        <v>101000-</v>
      </c>
      <c r="P420" s="204"/>
      <c r="Q420" s="204"/>
      <c r="U420">
        <v>0</v>
      </c>
      <c r="V420" s="125">
        <f t="shared" si="65"/>
        <v>1</v>
      </c>
      <c r="W420" s="125">
        <v>1</v>
      </c>
      <c r="X420" s="125">
        <f t="shared" si="62"/>
        <v>0</v>
      </c>
      <c r="Y420" s="125">
        <f t="shared" si="71"/>
        <v>0</v>
      </c>
      <c r="Z420" s="125"/>
      <c r="AA420" s="125"/>
      <c r="AB420" s="125"/>
      <c r="AC420" s="125">
        <v>1</v>
      </c>
      <c r="AD420" s="125">
        <v>1</v>
      </c>
      <c r="AE420" s="125">
        <f t="shared" si="67"/>
        <v>0</v>
      </c>
      <c r="AF420" s="125"/>
      <c r="AG420" s="125">
        <f t="shared" si="68"/>
        <v>0</v>
      </c>
      <c r="AH420" s="125"/>
      <c r="AI420" s="125">
        <f>IF(OR(ISNUMBER(FIND("VFRSUB",A420)),ISNUMBER(FIND("VFNRSUB",A420)),ISNUMBER(FIND("VFWRSUB",A420)),ISNUMBER(FIND("VFMSACC",A420)),ISNUMBER(FIND("VFMSUB",A420))),1,0)</f>
        <v>0</v>
      </c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>
        <v>1</v>
      </c>
      <c r="AZ420" s="125"/>
      <c r="BA420" s="125"/>
      <c r="BB420" s="125"/>
      <c r="BC420" s="125"/>
      <c r="BD420" s="125"/>
      <c r="BE420" s="125"/>
      <c r="BF420" s="125"/>
      <c r="BG420" s="125">
        <f t="shared" si="70"/>
        <v>1</v>
      </c>
      <c r="BH420" s="125"/>
      <c r="BI420" s="125"/>
      <c r="BJ420" s="125"/>
      <c r="BK420" s="125"/>
      <c r="BL420" s="204" t="s">
        <v>1398</v>
      </c>
    </row>
    <row r="421" spans="1:64" s="164" customFormat="1" ht="17" x14ac:dyDescent="0.2">
      <c r="A421" s="164" t="s">
        <v>1399</v>
      </c>
      <c r="B421" s="165" t="str">
        <f>VLOOKUP($A421,'V-Enc'!$A$246:$M$984,13,FALSE)</f>
        <v>V_OP</v>
      </c>
      <c r="C421" s="165" t="s">
        <v>702</v>
      </c>
      <c r="D421" s="166" t="s">
        <v>1347</v>
      </c>
      <c r="F421" s="167" t="s">
        <v>704</v>
      </c>
      <c r="G421" s="165" t="str">
        <f>VLOOKUP($A421,'V-Enc'!$A$246:$M$984,11,FALSE)</f>
        <v>vd</v>
      </c>
      <c r="H421" s="165" t="str">
        <f>VLOOKUP($A421,'V-Enc'!$A$246:$M$984,9,FALSE)</f>
        <v>vs1</v>
      </c>
      <c r="I421" s="165" t="str">
        <f>VLOOKUP($A421,'V-Enc'!$A$246:$M$984,8,FALSE)</f>
        <v>vs2</v>
      </c>
      <c r="L421" s="165" t="str">
        <f>VLOOKUP($A421,'V-Enc'!$A$246:$M$984,2,FALSE)</f>
        <v>Vvv</v>
      </c>
      <c r="M421" s="165" t="str">
        <f>VLOOKUP($A421,'V-Enc'!$A$246:$M$984,10,FALSE)</f>
        <v>OPFVV</v>
      </c>
      <c r="O421" s="165" t="str">
        <f>_xlfn.CONCAT(VLOOKUP($A421,'V-Enc'!$A$246:$M$984,3,FALSE),"-",)</f>
        <v>101001-</v>
      </c>
      <c r="R421" s="163"/>
      <c r="S421" s="163"/>
      <c r="T421" s="163"/>
      <c r="U421">
        <v>0</v>
      </c>
      <c r="V421" s="167">
        <f t="shared" si="65"/>
        <v>1</v>
      </c>
      <c r="W421" s="167">
        <v>1</v>
      </c>
      <c r="X421" s="167">
        <f t="shared" si="62"/>
        <v>0</v>
      </c>
      <c r="Y421" s="167">
        <v>0</v>
      </c>
      <c r="Z421" s="167"/>
      <c r="AA421" s="167"/>
      <c r="AB421" s="167"/>
      <c r="AC421" s="167">
        <v>1</v>
      </c>
      <c r="AD421" s="167">
        <v>1</v>
      </c>
      <c r="AE421" s="167">
        <f t="shared" si="67"/>
        <v>0</v>
      </c>
      <c r="AF421" s="167"/>
      <c r="AG421" s="167">
        <f t="shared" si="68"/>
        <v>1</v>
      </c>
      <c r="AH421" s="167"/>
      <c r="AI421" s="167">
        <v>1</v>
      </c>
      <c r="AJ421" s="167"/>
      <c r="AK421" s="167"/>
      <c r="AL421" s="167"/>
      <c r="AM421" s="167"/>
      <c r="AN421" s="167"/>
      <c r="AO421" s="167"/>
      <c r="AP421" s="167"/>
      <c r="AQ421" s="167"/>
      <c r="AR421" s="167"/>
      <c r="AS421" s="167"/>
      <c r="AT421" s="167"/>
      <c r="AU421" s="167"/>
      <c r="AV421" s="167"/>
      <c r="AW421" s="167"/>
      <c r="AX421" s="167"/>
      <c r="AY421" s="167"/>
      <c r="AZ421" s="167"/>
      <c r="BA421" s="167"/>
      <c r="BB421" s="167"/>
      <c r="BC421" s="167"/>
      <c r="BD421" s="167"/>
      <c r="BE421" s="167"/>
      <c r="BF421" s="167"/>
      <c r="BG421" s="167">
        <f t="shared" si="70"/>
        <v>1</v>
      </c>
      <c r="BH421" s="167"/>
      <c r="BI421" s="167"/>
      <c r="BJ421" s="167"/>
      <c r="BK421" s="167"/>
      <c r="BL421" s="164" t="s">
        <v>1400</v>
      </c>
    </row>
    <row r="422" spans="1:64" s="163" customFormat="1" ht="17" x14ac:dyDescent="0.2">
      <c r="A422" s="204" t="s">
        <v>1401</v>
      </c>
      <c r="B422" s="205" t="str">
        <f>VLOOKUP($A422,'V-Enc'!$A$246:$M$984,13,FALSE)</f>
        <v>V_OP</v>
      </c>
      <c r="C422" s="205" t="s">
        <v>702</v>
      </c>
      <c r="D422" s="203" t="s">
        <v>1347</v>
      </c>
      <c r="E422" s="204"/>
      <c r="F422" s="125" t="s">
        <v>704</v>
      </c>
      <c r="G422" s="205" t="str">
        <f>VLOOKUP($A422,'V-Enc'!$A$246:$M$984,11,FALSE)</f>
        <v>vd</v>
      </c>
      <c r="H422" s="205" t="str">
        <f>VLOOKUP($A422,'V-Enc'!$A$246:$M$984,9,FALSE)</f>
        <v>fs1</v>
      </c>
      <c r="I422" s="205" t="str">
        <f>VLOOKUP($A422,'V-Enc'!$A$246:$M$984,8,FALSE)</f>
        <v>vs2</v>
      </c>
      <c r="J422" s="204"/>
      <c r="K422" s="204"/>
      <c r="L422" s="205" t="str">
        <f>VLOOKUP($A422,'V-Enc'!$A$246:$M$984,2,FALSE)</f>
        <v>Vvx</v>
      </c>
      <c r="M422" s="205" t="str">
        <f>VLOOKUP($A422,'V-Enc'!$A$246:$M$984,10,FALSE)</f>
        <v>OPFVF</v>
      </c>
      <c r="O422" s="205" t="str">
        <f>_xlfn.CONCAT(VLOOKUP($A422,'V-Enc'!$A$246:$M$984,3,FALSE),"-",)</f>
        <v>101001-</v>
      </c>
      <c r="P422" s="204"/>
      <c r="Q422" s="204"/>
      <c r="U422">
        <v>0</v>
      </c>
      <c r="V422" s="125">
        <f t="shared" si="65"/>
        <v>1</v>
      </c>
      <c r="W422" s="125">
        <v>1</v>
      </c>
      <c r="X422" s="125">
        <f t="shared" si="62"/>
        <v>0</v>
      </c>
      <c r="Y422" s="125">
        <v>0</v>
      </c>
      <c r="Z422" s="125"/>
      <c r="AA422" s="125"/>
      <c r="AB422" s="125"/>
      <c r="AC422" s="125">
        <v>1</v>
      </c>
      <c r="AD422" s="125">
        <v>1</v>
      </c>
      <c r="AE422" s="125">
        <f t="shared" si="67"/>
        <v>0</v>
      </c>
      <c r="AF422" s="125"/>
      <c r="AG422" s="125">
        <f t="shared" si="68"/>
        <v>1</v>
      </c>
      <c r="AH422" s="125"/>
      <c r="AI422" s="125">
        <v>1</v>
      </c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>
        <v>1</v>
      </c>
      <c r="AZ422" s="125"/>
      <c r="BA422" s="125"/>
      <c r="BB422" s="125"/>
      <c r="BC422" s="125"/>
      <c r="BD422" s="125"/>
      <c r="BE422" s="125"/>
      <c r="BF422" s="125"/>
      <c r="BG422" s="125">
        <f t="shared" si="70"/>
        <v>1</v>
      </c>
      <c r="BH422" s="125"/>
      <c r="BI422" s="125"/>
      <c r="BJ422" s="125"/>
      <c r="BK422" s="125"/>
      <c r="BL422" s="204" t="s">
        <v>1402</v>
      </c>
    </row>
    <row r="423" spans="1:64" s="164" customFormat="1" ht="17" x14ac:dyDescent="0.2">
      <c r="A423" s="164" t="s">
        <v>1403</v>
      </c>
      <c r="B423" s="165" t="str">
        <f>VLOOKUP($A423,'V-Enc'!$A$246:$M$984,13,FALSE)</f>
        <v>V_OP</v>
      </c>
      <c r="C423" s="165" t="s">
        <v>702</v>
      </c>
      <c r="D423" s="166" t="s">
        <v>1347</v>
      </c>
      <c r="F423" s="167" t="s">
        <v>704</v>
      </c>
      <c r="G423" s="165" t="str">
        <f>VLOOKUP($A423,'V-Enc'!$A$246:$M$984,11,FALSE)</f>
        <v>vd</v>
      </c>
      <c r="H423" s="165" t="str">
        <f>VLOOKUP($A423,'V-Enc'!$A$246:$M$984,9,FALSE)</f>
        <v>vs1</v>
      </c>
      <c r="I423" s="165" t="str">
        <f>VLOOKUP($A423,'V-Enc'!$A$246:$M$984,8,FALSE)</f>
        <v>vs2</v>
      </c>
      <c r="L423" s="165" t="str">
        <f>VLOOKUP($A423,'V-Enc'!$A$246:$M$984,2,FALSE)</f>
        <v>Vvv</v>
      </c>
      <c r="M423" s="165" t="str">
        <f>VLOOKUP($A423,'V-Enc'!$A$246:$M$984,10,FALSE)</f>
        <v>OPFVV</v>
      </c>
      <c r="O423" s="165" t="str">
        <f>_xlfn.CONCAT(VLOOKUP($A423,'V-Enc'!$A$246:$M$984,3,FALSE),"-",)</f>
        <v>101010-</v>
      </c>
      <c r="R423" s="163"/>
      <c r="S423" s="163"/>
      <c r="T423" s="163"/>
      <c r="U423">
        <v>0</v>
      </c>
      <c r="V423" s="167">
        <f t="shared" si="65"/>
        <v>1</v>
      </c>
      <c r="W423" s="167">
        <v>1</v>
      </c>
      <c r="X423" s="167">
        <f t="shared" si="62"/>
        <v>0</v>
      </c>
      <c r="Y423" s="167">
        <f t="shared" si="71"/>
        <v>0</v>
      </c>
      <c r="Z423" s="167"/>
      <c r="AA423" s="167"/>
      <c r="AB423" s="167"/>
      <c r="AC423" s="167">
        <v>1</v>
      </c>
      <c r="AD423" s="167">
        <v>1</v>
      </c>
      <c r="AE423" s="167">
        <f t="shared" si="67"/>
        <v>0</v>
      </c>
      <c r="AF423" s="167"/>
      <c r="AG423" s="167">
        <f t="shared" si="68"/>
        <v>0</v>
      </c>
      <c r="AH423" s="167"/>
      <c r="AI423" s="167">
        <f t="shared" ref="AI423:AI454" si="72">IF(OR(ISNUMBER(FIND("VFRSUB",A423)),ISNUMBER(FIND("VFNRSUB",A423)),ISNUMBER(FIND("VFWRSUB",A423)),ISNUMBER(FIND("VFMSACC",A423)),ISNUMBER(FIND("VFMSUB",A423))),1,0)</f>
        <v>1</v>
      </c>
      <c r="AJ423" s="167"/>
      <c r="AK423" s="167"/>
      <c r="AL423" s="167"/>
      <c r="AM423" s="167"/>
      <c r="AN423" s="167"/>
      <c r="AO423" s="167"/>
      <c r="AP423" s="167"/>
      <c r="AQ423" s="167"/>
      <c r="AR423" s="167"/>
      <c r="AS423" s="167"/>
      <c r="AT423" s="167"/>
      <c r="AU423" s="167"/>
      <c r="AV423" s="167"/>
      <c r="AW423" s="167"/>
      <c r="AX423" s="167"/>
      <c r="AY423" s="167"/>
      <c r="AZ423" s="167"/>
      <c r="BA423" s="167"/>
      <c r="BB423" s="167"/>
      <c r="BC423" s="167"/>
      <c r="BD423" s="167"/>
      <c r="BE423" s="167"/>
      <c r="BF423" s="167"/>
      <c r="BG423" s="167">
        <f t="shared" si="70"/>
        <v>1</v>
      </c>
      <c r="BH423" s="167"/>
      <c r="BI423" s="167"/>
      <c r="BJ423" s="167"/>
      <c r="BK423" s="167"/>
      <c r="BL423" s="164" t="s">
        <v>1404</v>
      </c>
    </row>
    <row r="424" spans="1:64" s="163" customFormat="1" ht="17" x14ac:dyDescent="0.2">
      <c r="A424" s="204" t="s">
        <v>1405</v>
      </c>
      <c r="B424" s="205" t="str">
        <f>VLOOKUP($A424,'V-Enc'!$A$246:$M$984,13,FALSE)</f>
        <v>V_OP</v>
      </c>
      <c r="C424" s="205" t="s">
        <v>702</v>
      </c>
      <c r="D424" s="203" t="s">
        <v>1347</v>
      </c>
      <c r="E424" s="204"/>
      <c r="F424" s="125" t="s">
        <v>704</v>
      </c>
      <c r="G424" s="205" t="str">
        <f>VLOOKUP($A424,'V-Enc'!$A$246:$M$984,11,FALSE)</f>
        <v>vd</v>
      </c>
      <c r="H424" s="205" t="str">
        <f>VLOOKUP($A424,'V-Enc'!$A$246:$M$984,9,FALSE)</f>
        <v>fs1</v>
      </c>
      <c r="I424" s="205" t="str">
        <f>VLOOKUP($A424,'V-Enc'!$A$246:$M$984,8,FALSE)</f>
        <v>vs2</v>
      </c>
      <c r="J424" s="204"/>
      <c r="K424" s="204"/>
      <c r="L424" s="205" t="str">
        <f>VLOOKUP($A424,'V-Enc'!$A$246:$M$984,2,FALSE)</f>
        <v>Vvx</v>
      </c>
      <c r="M424" s="205" t="str">
        <f>VLOOKUP($A424,'V-Enc'!$A$246:$M$984,10,FALSE)</f>
        <v>OPFVF</v>
      </c>
      <c r="O424" s="205" t="str">
        <f>_xlfn.CONCAT(VLOOKUP($A424,'V-Enc'!$A$246:$M$984,3,FALSE),"-",)</f>
        <v>101010-</v>
      </c>
      <c r="P424" s="204"/>
      <c r="Q424" s="204"/>
      <c r="U424">
        <v>0</v>
      </c>
      <c r="V424" s="125">
        <f t="shared" si="65"/>
        <v>1</v>
      </c>
      <c r="W424" s="125">
        <v>1</v>
      </c>
      <c r="X424" s="125">
        <f t="shared" si="62"/>
        <v>0</v>
      </c>
      <c r="Y424" s="125">
        <f t="shared" si="71"/>
        <v>0</v>
      </c>
      <c r="Z424" s="125"/>
      <c r="AA424" s="125"/>
      <c r="AB424" s="125"/>
      <c r="AC424" s="125">
        <v>1</v>
      </c>
      <c r="AD424" s="125">
        <v>1</v>
      </c>
      <c r="AE424" s="125">
        <f t="shared" si="67"/>
        <v>0</v>
      </c>
      <c r="AF424" s="125"/>
      <c r="AG424" s="125">
        <f t="shared" si="68"/>
        <v>0</v>
      </c>
      <c r="AH424" s="125"/>
      <c r="AI424" s="125">
        <f t="shared" si="72"/>
        <v>1</v>
      </c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>
        <v>1</v>
      </c>
      <c r="AZ424" s="125"/>
      <c r="BA424" s="125"/>
      <c r="BB424" s="125"/>
      <c r="BC424" s="125"/>
      <c r="BD424" s="125"/>
      <c r="BE424" s="125"/>
      <c r="BF424" s="125"/>
      <c r="BG424" s="125">
        <f t="shared" si="70"/>
        <v>1</v>
      </c>
      <c r="BH424" s="125"/>
      <c r="BI424" s="125"/>
      <c r="BJ424" s="125"/>
      <c r="BK424" s="125"/>
      <c r="BL424" s="204" t="s">
        <v>1406</v>
      </c>
    </row>
    <row r="425" spans="1:64" s="163" customFormat="1" ht="17" x14ac:dyDescent="0.2">
      <c r="A425" s="204" t="s">
        <v>1407</v>
      </c>
      <c r="B425" s="205" t="str">
        <f>VLOOKUP($A425,'V-Enc'!$A$246:$M$984,13,FALSE)</f>
        <v>V_OP</v>
      </c>
      <c r="C425" s="205" t="s">
        <v>702</v>
      </c>
      <c r="D425" s="203" t="s">
        <v>1347</v>
      </c>
      <c r="E425" s="204"/>
      <c r="F425" s="125" t="s">
        <v>704</v>
      </c>
      <c r="G425" s="205" t="str">
        <f>VLOOKUP($A425,'V-Enc'!$A$246:$M$984,11,FALSE)</f>
        <v>vd</v>
      </c>
      <c r="H425" s="205" t="str">
        <f>VLOOKUP($A425,'V-Enc'!$A$246:$M$984,9,FALSE)</f>
        <v>vs1</v>
      </c>
      <c r="I425" s="205" t="str">
        <f>VLOOKUP($A425,'V-Enc'!$A$246:$M$984,8,FALSE)</f>
        <v>vs2</v>
      </c>
      <c r="J425" s="204"/>
      <c r="K425" s="204"/>
      <c r="L425" s="205" t="str">
        <f>VLOOKUP($A425,'V-Enc'!$A$246:$M$984,2,FALSE)</f>
        <v>Vvv</v>
      </c>
      <c r="M425" s="205" t="str">
        <f>VLOOKUP($A425,'V-Enc'!$A$246:$M$984,10,FALSE)</f>
        <v>OPFVV</v>
      </c>
      <c r="O425" s="205" t="str">
        <f>_xlfn.CONCAT(VLOOKUP($A425,'V-Enc'!$A$246:$M$984,3,FALSE),"-",)</f>
        <v>101011-</v>
      </c>
      <c r="P425" s="204"/>
      <c r="Q425" s="204"/>
      <c r="U425">
        <v>0</v>
      </c>
      <c r="V425" s="125">
        <f t="shared" si="65"/>
        <v>1</v>
      </c>
      <c r="W425" s="125">
        <v>1</v>
      </c>
      <c r="X425" s="125">
        <f t="shared" si="62"/>
        <v>0</v>
      </c>
      <c r="Y425" s="125">
        <v>0</v>
      </c>
      <c r="Z425" s="125"/>
      <c r="AA425" s="125"/>
      <c r="AB425" s="125"/>
      <c r="AC425" s="125">
        <v>1</v>
      </c>
      <c r="AD425" s="125">
        <v>1</v>
      </c>
      <c r="AE425" s="125">
        <f t="shared" si="67"/>
        <v>0</v>
      </c>
      <c r="AF425" s="125"/>
      <c r="AG425" s="125">
        <f t="shared" si="68"/>
        <v>1</v>
      </c>
      <c r="AH425" s="125"/>
      <c r="AI425" s="125">
        <f t="shared" si="72"/>
        <v>0</v>
      </c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>
        <f t="shared" si="70"/>
        <v>1</v>
      </c>
      <c r="BH425" s="125"/>
      <c r="BI425" s="125"/>
      <c r="BJ425" s="125"/>
      <c r="BK425" s="125"/>
      <c r="BL425" s="204" t="s">
        <v>1408</v>
      </c>
    </row>
    <row r="426" spans="1:64" s="163" customFormat="1" ht="17" x14ac:dyDescent="0.2">
      <c r="A426" s="204" t="s">
        <v>1409</v>
      </c>
      <c r="B426" s="205" t="str">
        <f>VLOOKUP($A426,'V-Enc'!$A$246:$M$984,13,FALSE)</f>
        <v>V_OP</v>
      </c>
      <c r="C426" s="205" t="s">
        <v>702</v>
      </c>
      <c r="D426" s="203" t="s">
        <v>1347</v>
      </c>
      <c r="E426" s="204"/>
      <c r="F426" s="125" t="s">
        <v>704</v>
      </c>
      <c r="G426" s="205" t="str">
        <f>VLOOKUP($A426,'V-Enc'!$A$246:$M$984,11,FALSE)</f>
        <v>vd</v>
      </c>
      <c r="H426" s="205" t="str">
        <f>VLOOKUP($A426,'V-Enc'!$A$246:$M$984,9,FALSE)</f>
        <v>fs1</v>
      </c>
      <c r="I426" s="205" t="str">
        <f>VLOOKUP($A426,'V-Enc'!$A$246:$M$984,8,FALSE)</f>
        <v>vs2</v>
      </c>
      <c r="J426" s="204"/>
      <c r="K426" s="204"/>
      <c r="L426" s="205" t="str">
        <f>VLOOKUP($A426,'V-Enc'!$A$246:$M$984,2,FALSE)</f>
        <v>Vvx</v>
      </c>
      <c r="M426" s="205" t="str">
        <f>VLOOKUP($A426,'V-Enc'!$A$246:$M$984,10,FALSE)</f>
        <v>OPFVF</v>
      </c>
      <c r="O426" s="205" t="str">
        <f>_xlfn.CONCAT(VLOOKUP($A426,'V-Enc'!$A$246:$M$984,3,FALSE),"-",)</f>
        <v>101011-</v>
      </c>
      <c r="P426" s="204"/>
      <c r="Q426" s="204"/>
      <c r="U426">
        <v>0</v>
      </c>
      <c r="V426" s="125">
        <f t="shared" si="65"/>
        <v>1</v>
      </c>
      <c r="W426" s="125">
        <v>1</v>
      </c>
      <c r="X426" s="125">
        <f t="shared" si="62"/>
        <v>0</v>
      </c>
      <c r="Y426" s="125">
        <v>0</v>
      </c>
      <c r="Z426" s="125"/>
      <c r="AA426" s="125"/>
      <c r="AB426" s="125"/>
      <c r="AC426" s="125">
        <v>1</v>
      </c>
      <c r="AD426" s="125">
        <v>1</v>
      </c>
      <c r="AE426" s="125">
        <f t="shared" si="67"/>
        <v>0</v>
      </c>
      <c r="AF426" s="125"/>
      <c r="AG426" s="125">
        <f t="shared" si="68"/>
        <v>1</v>
      </c>
      <c r="AH426" s="125"/>
      <c r="AI426" s="125">
        <f t="shared" si="72"/>
        <v>0</v>
      </c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>
        <v>1</v>
      </c>
      <c r="AZ426" s="125"/>
      <c r="BA426" s="125"/>
      <c r="BB426" s="125"/>
      <c r="BC426" s="125"/>
      <c r="BD426" s="125"/>
      <c r="BE426" s="125"/>
      <c r="BF426" s="125"/>
      <c r="BG426" s="125">
        <f t="shared" si="70"/>
        <v>1</v>
      </c>
      <c r="BH426" s="125"/>
      <c r="BI426" s="125"/>
      <c r="BJ426" s="125"/>
      <c r="BK426" s="125"/>
      <c r="BL426" s="204" t="s">
        <v>1410</v>
      </c>
    </row>
    <row r="427" spans="1:64" s="163" customFormat="1" x14ac:dyDescent="0.2">
      <c r="D427" s="125"/>
      <c r="F427" s="125"/>
      <c r="O427" s="205"/>
      <c r="U427">
        <v>0</v>
      </c>
      <c r="V427" s="125">
        <f t="shared" si="65"/>
        <v>0</v>
      </c>
      <c r="W427" s="125"/>
      <c r="X427" s="125">
        <f t="shared" si="62"/>
        <v>0</v>
      </c>
      <c r="Y427" s="125">
        <f t="shared" si="71"/>
        <v>0</v>
      </c>
      <c r="Z427" s="125"/>
      <c r="AA427" s="125"/>
      <c r="AB427" s="125"/>
      <c r="AC427" s="125">
        <f t="shared" ref="AC427:AC458" si="73">IF(OR(ISNUMBER(FIND("FADD",A427)),ISNUMBER(FIND("FSUB",A427))),1,0)</f>
        <v>0</v>
      </c>
      <c r="AD427" s="125"/>
      <c r="AE427" s="125">
        <f t="shared" si="67"/>
        <v>0</v>
      </c>
      <c r="AF427" s="125"/>
      <c r="AG427" s="125">
        <f t="shared" si="68"/>
        <v>0</v>
      </c>
      <c r="AH427" s="125"/>
      <c r="AI427" s="125">
        <f t="shared" si="72"/>
        <v>0</v>
      </c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4" ht="17" x14ac:dyDescent="0.2">
      <c r="A428" s="239" t="s">
        <v>1411</v>
      </c>
      <c r="B428" s="238" t="str">
        <f>VLOOKUP($A428,'V-Enc'!$A$246:$M$984,13,FALSE)</f>
        <v>V_OP</v>
      </c>
      <c r="C428" s="165" t="s">
        <v>702</v>
      </c>
      <c r="D428" s="242" t="s">
        <v>1358</v>
      </c>
      <c r="E428" s="240"/>
      <c r="F428" s="125" t="s">
        <v>704</v>
      </c>
      <c r="G428" s="238" t="str">
        <f>VLOOKUP($A428,'V-Enc'!$A$246:$M$984,11,FALSE)</f>
        <v>vd</v>
      </c>
      <c r="H428" s="238" t="str">
        <f>VLOOKUP($A428,'V-Enc'!$A$246:$M$984,9,FALSE)</f>
        <v>vs1</v>
      </c>
      <c r="I428" s="238" t="str">
        <f>VLOOKUP($A428,'V-Enc'!$A$246:$M$984,8,FALSE)</f>
        <v>vs2</v>
      </c>
      <c r="J428" s="239"/>
      <c r="K428" s="239"/>
      <c r="L428" s="238" t="str">
        <f>VLOOKUP($A428,'V-Enc'!$A$246:$M$984,2,FALSE)</f>
        <v>Vvv</v>
      </c>
      <c r="M428" s="238" t="str">
        <f>VLOOKUP($A428,'V-Enc'!$A$246:$M$984,10,FALSE)</f>
        <v>OPFVV</v>
      </c>
      <c r="O428" s="238" t="str">
        <f>_xlfn.CONCAT(VLOOKUP($A428,'V-Enc'!$A$246:$M$984,3,FALSE),"-",)</f>
        <v>111100-</v>
      </c>
      <c r="P428" s="239"/>
      <c r="Q428" s="239"/>
      <c r="U428">
        <v>0</v>
      </c>
      <c r="V428" s="58">
        <f t="shared" si="65"/>
        <v>1</v>
      </c>
      <c r="W428" s="55">
        <v>1</v>
      </c>
      <c r="X428" s="55">
        <f t="shared" si="62"/>
        <v>1</v>
      </c>
      <c r="Y428" s="55">
        <f t="shared" si="71"/>
        <v>0</v>
      </c>
      <c r="AC428" s="58">
        <f t="shared" si="73"/>
        <v>0</v>
      </c>
      <c r="AD428" s="55">
        <v>1</v>
      </c>
      <c r="AE428" s="55">
        <f t="shared" si="67"/>
        <v>0</v>
      </c>
      <c r="AG428" s="55">
        <v>0</v>
      </c>
      <c r="AI428" s="55">
        <v>0</v>
      </c>
      <c r="BG428" s="55">
        <f t="shared" ref="BG428:BG435" si="74">IF(ISNUMBER(FIND("overwrites multiplicand",BL428)),1,0)</f>
        <v>0</v>
      </c>
      <c r="BL428" s="239" t="s">
        <v>1412</v>
      </c>
    </row>
    <row r="429" spans="1:64" ht="17" x14ac:dyDescent="0.2">
      <c r="A429" s="239" t="s">
        <v>1413</v>
      </c>
      <c r="B429" s="238" t="str">
        <f>VLOOKUP($A429,'V-Enc'!$A$246:$M$984,13,FALSE)</f>
        <v>V_OP</v>
      </c>
      <c r="C429" s="246" t="s">
        <v>702</v>
      </c>
      <c r="D429" s="242" t="s">
        <v>1358</v>
      </c>
      <c r="E429" s="240"/>
      <c r="F429" s="125" t="s">
        <v>704</v>
      </c>
      <c r="G429" s="238" t="str">
        <f>VLOOKUP($A429,'V-Enc'!$A$246:$M$984,11,FALSE)</f>
        <v>vd</v>
      </c>
      <c r="H429" s="238" t="str">
        <f>VLOOKUP($A429,'V-Enc'!$A$246:$M$984,9,FALSE)</f>
        <v>fs1</v>
      </c>
      <c r="I429" s="238" t="str">
        <f>VLOOKUP($A429,'V-Enc'!$A$246:$M$984,8,FALSE)</f>
        <v>vs2</v>
      </c>
      <c r="J429" s="239"/>
      <c r="K429" s="239"/>
      <c r="L429" s="238" t="str">
        <f>VLOOKUP($A429,'V-Enc'!$A$246:$M$984,2,FALSE)</f>
        <v>Vvx</v>
      </c>
      <c r="M429" s="238" t="str">
        <f>VLOOKUP($A429,'V-Enc'!$A$246:$M$984,10,FALSE)</f>
        <v>OPFVF</v>
      </c>
      <c r="O429" s="238" t="str">
        <f>_xlfn.CONCAT(VLOOKUP($A429,'V-Enc'!$A$246:$M$984,3,FALSE),"-",)</f>
        <v>111100-</v>
      </c>
      <c r="P429" s="239"/>
      <c r="Q429" s="239"/>
      <c r="U429">
        <v>0</v>
      </c>
      <c r="V429" s="58">
        <f t="shared" si="65"/>
        <v>1</v>
      </c>
      <c r="W429" s="55">
        <v>1</v>
      </c>
      <c r="X429" s="55">
        <f t="shared" si="62"/>
        <v>1</v>
      </c>
      <c r="Y429" s="55">
        <f t="shared" si="71"/>
        <v>0</v>
      </c>
      <c r="AC429" s="58">
        <f t="shared" si="73"/>
        <v>0</v>
      </c>
      <c r="AD429" s="55">
        <v>1</v>
      </c>
      <c r="AE429" s="55">
        <f t="shared" si="67"/>
        <v>0</v>
      </c>
      <c r="AG429" s="55">
        <v>0</v>
      </c>
      <c r="AI429" s="55">
        <v>0</v>
      </c>
      <c r="AY429" s="55">
        <v>1</v>
      </c>
      <c r="BG429" s="55">
        <f t="shared" si="74"/>
        <v>0</v>
      </c>
      <c r="BL429" s="239" t="s">
        <v>1414</v>
      </c>
    </row>
    <row r="430" spans="1:64" ht="17" x14ac:dyDescent="0.2">
      <c r="A430" s="239" t="s">
        <v>1415</v>
      </c>
      <c r="B430" s="238" t="str">
        <f>VLOOKUP($A430,'V-Enc'!$A$246:$M$984,13,FALSE)</f>
        <v>V_OP</v>
      </c>
      <c r="C430" s="165" t="s">
        <v>702</v>
      </c>
      <c r="D430" s="242" t="s">
        <v>1358</v>
      </c>
      <c r="E430" s="240"/>
      <c r="F430" s="125" t="s">
        <v>704</v>
      </c>
      <c r="G430" s="238" t="str">
        <f>VLOOKUP($A430,'V-Enc'!$A$246:$M$984,11,FALSE)</f>
        <v>vd</v>
      </c>
      <c r="H430" s="238" t="str">
        <f>VLOOKUP($A430,'V-Enc'!$A$246:$M$984,9,FALSE)</f>
        <v>vs1</v>
      </c>
      <c r="I430" s="238" t="str">
        <f>VLOOKUP($A430,'V-Enc'!$A$246:$M$984,8,FALSE)</f>
        <v>vs2</v>
      </c>
      <c r="J430" s="239"/>
      <c r="K430" s="239"/>
      <c r="L430" s="238" t="str">
        <f>VLOOKUP($A430,'V-Enc'!$A$246:$M$984,2,FALSE)</f>
        <v>Vvv</v>
      </c>
      <c r="M430" s="238" t="str">
        <f>VLOOKUP($A430,'V-Enc'!$A$246:$M$984,10,FALSE)</f>
        <v>OPFVV</v>
      </c>
      <c r="O430" s="238" t="str">
        <f>_xlfn.CONCAT(VLOOKUP($A430,'V-Enc'!$A$246:$M$984,3,FALSE),"-",)</f>
        <v>111101-</v>
      </c>
      <c r="P430" s="239"/>
      <c r="Q430" s="239"/>
      <c r="U430">
        <v>0</v>
      </c>
      <c r="V430" s="58">
        <f t="shared" si="65"/>
        <v>1</v>
      </c>
      <c r="W430" s="55">
        <v>1</v>
      </c>
      <c r="X430" s="55">
        <f t="shared" si="62"/>
        <v>1</v>
      </c>
      <c r="Y430" s="55">
        <f t="shared" si="71"/>
        <v>0</v>
      </c>
      <c r="AC430" s="58">
        <f t="shared" si="73"/>
        <v>0</v>
      </c>
      <c r="AD430" s="55">
        <v>1</v>
      </c>
      <c r="AE430" s="55">
        <f t="shared" si="67"/>
        <v>0</v>
      </c>
      <c r="AG430" s="55">
        <v>1</v>
      </c>
      <c r="AI430" s="55">
        <v>1</v>
      </c>
      <c r="BG430" s="55">
        <f t="shared" si="74"/>
        <v>0</v>
      </c>
      <c r="BL430" s="239" t="s">
        <v>1416</v>
      </c>
    </row>
    <row r="431" spans="1:64" ht="17" x14ac:dyDescent="0.2">
      <c r="A431" s="239" t="s">
        <v>1417</v>
      </c>
      <c r="B431" s="238" t="str">
        <f>VLOOKUP($A431,'V-Enc'!$A$246:$M$984,13,FALSE)</f>
        <v>V_OP</v>
      </c>
      <c r="C431" s="246" t="s">
        <v>702</v>
      </c>
      <c r="D431" s="242" t="s">
        <v>1358</v>
      </c>
      <c r="E431" s="240"/>
      <c r="F431" s="125" t="s">
        <v>704</v>
      </c>
      <c r="G431" s="238" t="str">
        <f>VLOOKUP($A431,'V-Enc'!$A$246:$M$984,11,FALSE)</f>
        <v>vd</v>
      </c>
      <c r="H431" s="238" t="str">
        <f>VLOOKUP($A431,'V-Enc'!$A$246:$M$984,9,FALSE)</f>
        <v>fs1</v>
      </c>
      <c r="I431" s="238" t="str">
        <f>VLOOKUP($A431,'V-Enc'!$A$246:$M$984,8,FALSE)</f>
        <v>vs2</v>
      </c>
      <c r="J431" s="239"/>
      <c r="K431" s="239"/>
      <c r="L431" s="238" t="str">
        <f>VLOOKUP($A431,'V-Enc'!$A$246:$M$984,2,FALSE)</f>
        <v>Vvx</v>
      </c>
      <c r="M431" s="238" t="str">
        <f>VLOOKUP($A431,'V-Enc'!$A$246:$M$984,10,FALSE)</f>
        <v>OPFVF</v>
      </c>
      <c r="O431" s="238" t="str">
        <f>_xlfn.CONCAT(VLOOKUP($A431,'V-Enc'!$A$246:$M$984,3,FALSE),"-",)</f>
        <v>111101-</v>
      </c>
      <c r="P431" s="239"/>
      <c r="Q431" s="239"/>
      <c r="U431">
        <v>0</v>
      </c>
      <c r="V431" s="58">
        <f t="shared" si="65"/>
        <v>1</v>
      </c>
      <c r="W431" s="55">
        <v>1</v>
      </c>
      <c r="X431" s="55">
        <f t="shared" si="62"/>
        <v>1</v>
      </c>
      <c r="Y431" s="55">
        <f t="shared" si="71"/>
        <v>0</v>
      </c>
      <c r="AC431" s="58">
        <f t="shared" si="73"/>
        <v>0</v>
      </c>
      <c r="AD431" s="55">
        <v>1</v>
      </c>
      <c r="AE431" s="55">
        <f t="shared" si="67"/>
        <v>0</v>
      </c>
      <c r="AG431" s="55">
        <v>1</v>
      </c>
      <c r="AI431" s="55">
        <v>1</v>
      </c>
      <c r="AY431" s="55">
        <v>1</v>
      </c>
      <c r="BG431" s="55">
        <f t="shared" si="74"/>
        <v>0</v>
      </c>
      <c r="BL431" s="239" t="s">
        <v>1418</v>
      </c>
    </row>
    <row r="432" spans="1:64" ht="17" x14ac:dyDescent="0.2">
      <c r="A432" s="239" t="s">
        <v>1419</v>
      </c>
      <c r="B432" s="238" t="str">
        <f>VLOOKUP($A432,'V-Enc'!$A$246:$M$984,13,FALSE)</f>
        <v>V_OP</v>
      </c>
      <c r="C432" s="165" t="s">
        <v>702</v>
      </c>
      <c r="D432" s="242" t="s">
        <v>1358</v>
      </c>
      <c r="E432" s="240"/>
      <c r="F432" s="125" t="s">
        <v>704</v>
      </c>
      <c r="G432" s="238" t="str">
        <f>VLOOKUP($A432,'V-Enc'!$A$246:$M$984,11,FALSE)</f>
        <v>vd</v>
      </c>
      <c r="H432" s="238" t="str">
        <f>VLOOKUP($A432,'V-Enc'!$A$246:$M$984,9,FALSE)</f>
        <v>vs1</v>
      </c>
      <c r="I432" s="238" t="str">
        <f>VLOOKUP($A432,'V-Enc'!$A$246:$M$984,8,FALSE)</f>
        <v>vs2</v>
      </c>
      <c r="J432" s="239"/>
      <c r="K432" s="239"/>
      <c r="L432" s="238" t="str">
        <f>VLOOKUP($A432,'V-Enc'!$A$246:$M$984,2,FALSE)</f>
        <v>Vvv</v>
      </c>
      <c r="M432" s="238" t="str">
        <f>VLOOKUP($A432,'V-Enc'!$A$246:$M$984,10,FALSE)</f>
        <v>OPFVV</v>
      </c>
      <c r="O432" s="238" t="str">
        <f>_xlfn.CONCAT(VLOOKUP($A432,'V-Enc'!$A$246:$M$984,3,FALSE),"-",)</f>
        <v>111110-</v>
      </c>
      <c r="P432" s="239"/>
      <c r="Q432" s="239"/>
      <c r="U432">
        <v>0</v>
      </c>
      <c r="V432" s="58">
        <f t="shared" si="65"/>
        <v>1</v>
      </c>
      <c r="W432" s="55">
        <v>1</v>
      </c>
      <c r="X432" s="55">
        <f t="shared" si="62"/>
        <v>1</v>
      </c>
      <c r="Y432" s="55">
        <f t="shared" si="71"/>
        <v>0</v>
      </c>
      <c r="AC432" s="58">
        <f t="shared" si="73"/>
        <v>0</v>
      </c>
      <c r="AD432" s="55">
        <v>1</v>
      </c>
      <c r="AE432" s="55">
        <f t="shared" si="67"/>
        <v>0</v>
      </c>
      <c r="AG432" s="55">
        <v>0</v>
      </c>
      <c r="AI432" s="55">
        <v>1</v>
      </c>
      <c r="BG432" s="55">
        <f t="shared" si="74"/>
        <v>0</v>
      </c>
      <c r="BL432" s="239" t="s">
        <v>1420</v>
      </c>
    </row>
    <row r="433" spans="1:64" ht="17" x14ac:dyDescent="0.2">
      <c r="A433" s="239" t="s">
        <v>1421</v>
      </c>
      <c r="B433" s="238" t="str">
        <f>VLOOKUP($A433,'V-Enc'!$A$246:$M$984,13,FALSE)</f>
        <v>V_OP</v>
      </c>
      <c r="C433" s="246" t="s">
        <v>702</v>
      </c>
      <c r="D433" s="242" t="s">
        <v>1358</v>
      </c>
      <c r="E433" s="240"/>
      <c r="F433" s="125" t="s">
        <v>704</v>
      </c>
      <c r="G433" s="238" t="str">
        <f>VLOOKUP($A433,'V-Enc'!$A$246:$M$984,11,FALSE)</f>
        <v>vd</v>
      </c>
      <c r="H433" s="238" t="str">
        <f>VLOOKUP($A433,'V-Enc'!$A$246:$M$984,9,FALSE)</f>
        <v>fs1</v>
      </c>
      <c r="I433" s="238" t="str">
        <f>VLOOKUP($A433,'V-Enc'!$A$246:$M$984,8,FALSE)</f>
        <v>vs2</v>
      </c>
      <c r="J433" s="239"/>
      <c r="K433" s="239"/>
      <c r="L433" s="238" t="str">
        <f>VLOOKUP($A433,'V-Enc'!$A$246:$M$984,2,FALSE)</f>
        <v>Vvx</v>
      </c>
      <c r="M433" s="238" t="str">
        <f>VLOOKUP($A433,'V-Enc'!$A$246:$M$984,10,FALSE)</f>
        <v>OPFVF</v>
      </c>
      <c r="O433" s="238" t="str">
        <f>_xlfn.CONCAT(VLOOKUP($A433,'V-Enc'!$A$246:$M$984,3,FALSE),"-",)</f>
        <v>111110-</v>
      </c>
      <c r="P433" s="239"/>
      <c r="Q433" s="239"/>
      <c r="U433">
        <v>0</v>
      </c>
      <c r="V433" s="58">
        <f t="shared" si="65"/>
        <v>1</v>
      </c>
      <c r="W433" s="55">
        <v>1</v>
      </c>
      <c r="X433" s="55">
        <f t="shared" si="62"/>
        <v>1</v>
      </c>
      <c r="Y433" s="55">
        <f t="shared" si="71"/>
        <v>0</v>
      </c>
      <c r="AC433" s="58">
        <f t="shared" si="73"/>
        <v>0</v>
      </c>
      <c r="AD433" s="55">
        <v>1</v>
      </c>
      <c r="AE433" s="55">
        <f t="shared" si="67"/>
        <v>0</v>
      </c>
      <c r="AG433" s="55">
        <v>0</v>
      </c>
      <c r="AI433" s="55">
        <v>1</v>
      </c>
      <c r="AY433" s="55">
        <v>1</v>
      </c>
      <c r="BG433" s="55">
        <f t="shared" si="74"/>
        <v>0</v>
      </c>
      <c r="BL433" s="239" t="s">
        <v>1422</v>
      </c>
    </row>
    <row r="434" spans="1:64" ht="17" x14ac:dyDescent="0.2">
      <c r="A434" s="239" t="s">
        <v>1423</v>
      </c>
      <c r="B434" s="238" t="str">
        <f>VLOOKUP($A434,'V-Enc'!$A$246:$M$984,13,FALSE)</f>
        <v>V_OP</v>
      </c>
      <c r="C434" s="246" t="s">
        <v>702</v>
      </c>
      <c r="D434" s="242" t="s">
        <v>1358</v>
      </c>
      <c r="E434" s="240"/>
      <c r="F434" s="125" t="s">
        <v>704</v>
      </c>
      <c r="G434" s="238" t="str">
        <f>VLOOKUP($A434,'V-Enc'!$A$246:$M$984,11,FALSE)</f>
        <v>vd</v>
      </c>
      <c r="H434" s="238" t="str">
        <f>VLOOKUP($A434,'V-Enc'!$A$246:$M$984,9,FALSE)</f>
        <v>vs1</v>
      </c>
      <c r="I434" s="238" t="str">
        <f>VLOOKUP($A434,'V-Enc'!$A$246:$M$984,8,FALSE)</f>
        <v>vs2</v>
      </c>
      <c r="J434" s="239"/>
      <c r="K434" s="239"/>
      <c r="L434" s="238" t="str">
        <f>VLOOKUP($A434,'V-Enc'!$A$246:$M$984,2,FALSE)</f>
        <v>Vvv</v>
      </c>
      <c r="M434" s="238" t="str">
        <f>VLOOKUP($A434,'V-Enc'!$A$246:$M$984,10,FALSE)</f>
        <v>OPFVV</v>
      </c>
      <c r="O434" s="238" t="str">
        <f>_xlfn.CONCAT(VLOOKUP($A434,'V-Enc'!$A$246:$M$984,3,FALSE),"-",)</f>
        <v>111111-</v>
      </c>
      <c r="P434" s="239"/>
      <c r="Q434" s="239"/>
      <c r="U434">
        <v>0</v>
      </c>
      <c r="V434" s="58">
        <f t="shared" si="65"/>
        <v>1</v>
      </c>
      <c r="W434" s="55">
        <v>1</v>
      </c>
      <c r="X434" s="55">
        <f t="shared" si="62"/>
        <v>1</v>
      </c>
      <c r="Y434" s="55">
        <f t="shared" si="71"/>
        <v>0</v>
      </c>
      <c r="AC434" s="58">
        <f t="shared" si="73"/>
        <v>0</v>
      </c>
      <c r="AD434" s="55">
        <v>1</v>
      </c>
      <c r="AE434" s="55">
        <f t="shared" si="67"/>
        <v>0</v>
      </c>
      <c r="AG434" s="55">
        <v>1</v>
      </c>
      <c r="AI434" s="55">
        <v>0</v>
      </c>
      <c r="BG434" s="55">
        <f t="shared" si="74"/>
        <v>0</v>
      </c>
      <c r="BL434" s="239" t="s">
        <v>1424</v>
      </c>
    </row>
    <row r="435" spans="1:64" ht="17" x14ac:dyDescent="0.2">
      <c r="A435" s="239" t="s">
        <v>1425</v>
      </c>
      <c r="B435" s="238" t="str">
        <f>VLOOKUP($A435,'V-Enc'!$A$246:$M$984,13,FALSE)</f>
        <v>V_OP</v>
      </c>
      <c r="C435" s="246" t="s">
        <v>702</v>
      </c>
      <c r="D435" s="242" t="s">
        <v>1358</v>
      </c>
      <c r="E435" s="240"/>
      <c r="F435" s="125" t="s">
        <v>704</v>
      </c>
      <c r="G435" s="238" t="str">
        <f>VLOOKUP($A435,'V-Enc'!$A$246:$M$984,11,FALSE)</f>
        <v>vd</v>
      </c>
      <c r="H435" s="238" t="str">
        <f>VLOOKUP($A435,'V-Enc'!$A$246:$M$984,9,FALSE)</f>
        <v>fs1</v>
      </c>
      <c r="I435" s="238" t="str">
        <f>VLOOKUP($A435,'V-Enc'!$A$246:$M$984,8,FALSE)</f>
        <v>vs2</v>
      </c>
      <c r="J435" s="239"/>
      <c r="K435" s="239"/>
      <c r="L435" s="238" t="str">
        <f>VLOOKUP($A435,'V-Enc'!$A$246:$M$984,2,FALSE)</f>
        <v>Vvx</v>
      </c>
      <c r="M435" s="238" t="str">
        <f>VLOOKUP($A435,'V-Enc'!$A$246:$M$984,10,FALSE)</f>
        <v>OPFVF</v>
      </c>
      <c r="O435" s="238" t="str">
        <f>_xlfn.CONCAT(VLOOKUP($A435,'V-Enc'!$A$246:$M$984,3,FALSE),"-",)</f>
        <v>111111-</v>
      </c>
      <c r="P435" s="239"/>
      <c r="Q435" s="239"/>
      <c r="U435">
        <v>0</v>
      </c>
      <c r="V435" s="58">
        <f t="shared" si="65"/>
        <v>1</v>
      </c>
      <c r="W435" s="55">
        <v>1</v>
      </c>
      <c r="X435" s="55">
        <f t="shared" si="62"/>
        <v>1</v>
      </c>
      <c r="Y435" s="55">
        <f t="shared" si="71"/>
        <v>0</v>
      </c>
      <c r="AC435" s="58">
        <f t="shared" si="73"/>
        <v>0</v>
      </c>
      <c r="AD435" s="55">
        <v>1</v>
      </c>
      <c r="AE435" s="55">
        <f t="shared" si="67"/>
        <v>0</v>
      </c>
      <c r="AG435" s="55">
        <v>1</v>
      </c>
      <c r="AI435" s="55">
        <v>0</v>
      </c>
      <c r="AY435" s="55">
        <v>1</v>
      </c>
      <c r="BG435" s="55">
        <f t="shared" si="74"/>
        <v>0</v>
      </c>
      <c r="BL435" s="239" t="s">
        <v>1426</v>
      </c>
    </row>
    <row r="436" spans="1:64" x14ac:dyDescent="0.2">
      <c r="F436" s="125"/>
      <c r="V436" s="58">
        <f t="shared" si="65"/>
        <v>0</v>
      </c>
      <c r="X436" s="55">
        <f t="shared" si="62"/>
        <v>0</v>
      </c>
      <c r="Y436" s="55">
        <f t="shared" si="71"/>
        <v>0</v>
      </c>
      <c r="AC436" s="58">
        <f t="shared" si="73"/>
        <v>0</v>
      </c>
      <c r="AD436" s="55">
        <f t="shared" ref="AD436:AD467" si="75">IF(OR(ISNUMBER(FIND("VFMUL",A436)), ISNUMBER(FIND("VFWMUL",A436)),ISNUMBER(FIND("VFNMUL",A436))),1,0)</f>
        <v>0</v>
      </c>
      <c r="AE436" s="55">
        <f t="shared" si="67"/>
        <v>0</v>
      </c>
      <c r="AG436" s="55">
        <f t="shared" si="68"/>
        <v>0</v>
      </c>
      <c r="AI436" s="55">
        <f t="shared" si="72"/>
        <v>0</v>
      </c>
    </row>
    <row r="437" spans="1:64" s="34" customFormat="1" ht="17" x14ac:dyDescent="0.2">
      <c r="A437" s="34" t="s">
        <v>1427</v>
      </c>
      <c r="B437" s="34" t="str">
        <f>VLOOKUP($A437,'V-Enc'!$A$246:$M$984,13,FALSE)</f>
        <v>V_OP</v>
      </c>
      <c r="D437" s="132"/>
      <c r="E437" s="34" t="s">
        <v>454</v>
      </c>
      <c r="F437" s="58" t="s">
        <v>704</v>
      </c>
      <c r="G437" s="34" t="str">
        <f>VLOOKUP($A437,'V-Enc'!$A$246:$M$984,11,FALSE)</f>
        <v>vd</v>
      </c>
      <c r="H437" s="34" t="str">
        <f>VLOOKUP($A437,'V-Enc'!$A$246:$M$984,9,FALSE)</f>
        <v>vs1</v>
      </c>
      <c r="I437" s="34" t="str">
        <f>VLOOKUP($A437,'V-Enc'!$A$246:$M$984,8,FALSE)</f>
        <v>vs2</v>
      </c>
      <c r="L437" s="34" t="str">
        <f>VLOOKUP($A437,'V-Enc'!$A$246:$M$984,2,FALSE)</f>
        <v>Vvv</v>
      </c>
      <c r="M437" s="34" t="str">
        <f>VLOOKUP($A437,'V-Enc'!$A$246:$M$984,10,FALSE)</f>
        <v>OPFVV</v>
      </c>
      <c r="O437" s="235" t="str">
        <f>_xlfn.CONCAT(VLOOKUP($A437,'V-Enc'!$A$246:$M$984,3,FALSE),"-",)</f>
        <v>100000-</v>
      </c>
      <c r="R437"/>
      <c r="S437"/>
      <c r="T437"/>
      <c r="U437"/>
      <c r="V437" s="58">
        <f t="shared" si="65"/>
        <v>1</v>
      </c>
      <c r="W437" s="55"/>
      <c r="X437" s="55">
        <f t="shared" si="62"/>
        <v>0</v>
      </c>
      <c r="Y437" s="55">
        <f t="shared" si="71"/>
        <v>0</v>
      </c>
      <c r="Z437" s="55"/>
      <c r="AA437" s="55"/>
      <c r="AB437" s="55"/>
      <c r="AC437" s="58">
        <f t="shared" si="73"/>
        <v>0</v>
      </c>
      <c r="AD437" s="55">
        <f t="shared" si="75"/>
        <v>0</v>
      </c>
      <c r="AE437" s="55">
        <f t="shared" si="67"/>
        <v>0</v>
      </c>
      <c r="AF437" s="55"/>
      <c r="AG437" s="55">
        <f t="shared" si="68"/>
        <v>0</v>
      </c>
      <c r="AH437" s="55"/>
      <c r="AI437" s="55">
        <f t="shared" si="72"/>
        <v>0</v>
      </c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34" t="s">
        <v>1428</v>
      </c>
    </row>
    <row r="438" spans="1:64" s="34" customFormat="1" ht="17" x14ac:dyDescent="0.2">
      <c r="A438" s="34" t="s">
        <v>1429</v>
      </c>
      <c r="B438" s="34" t="str">
        <f>VLOOKUP($A438,'V-Enc'!$A$246:$M$984,13,FALSE)</f>
        <v>V_OP</v>
      </c>
      <c r="D438" s="132"/>
      <c r="E438" s="34" t="s">
        <v>454</v>
      </c>
      <c r="F438" s="58" t="s">
        <v>704</v>
      </c>
      <c r="G438" s="34" t="str">
        <f>VLOOKUP($A438,'V-Enc'!$A$246:$M$984,11,FALSE)</f>
        <v>vd</v>
      </c>
      <c r="H438" s="34" t="str">
        <f>VLOOKUP($A438,'V-Enc'!$A$246:$M$984,9,FALSE)</f>
        <v>fs1</v>
      </c>
      <c r="I438" s="34" t="str">
        <f>VLOOKUP($A438,'V-Enc'!$A$246:$M$984,8,FALSE)</f>
        <v>vs2</v>
      </c>
      <c r="L438" s="34" t="str">
        <f>VLOOKUP($A438,'V-Enc'!$A$246:$M$984,2,FALSE)</f>
        <v>Vvx</v>
      </c>
      <c r="M438" s="34" t="str">
        <f>VLOOKUP($A438,'V-Enc'!$A$246:$M$984,10,FALSE)</f>
        <v>OPFVF</v>
      </c>
      <c r="O438" s="235" t="str">
        <f>_xlfn.CONCAT(VLOOKUP($A438,'V-Enc'!$A$246:$M$984,3,FALSE),"-",)</f>
        <v>100000-</v>
      </c>
      <c r="R438"/>
      <c r="S438"/>
      <c r="T438"/>
      <c r="U438"/>
      <c r="V438" s="58">
        <f t="shared" si="65"/>
        <v>1</v>
      </c>
      <c r="W438" s="55"/>
      <c r="X438" s="55">
        <f t="shared" si="62"/>
        <v>0</v>
      </c>
      <c r="Y438" s="55">
        <f t="shared" si="71"/>
        <v>0</v>
      </c>
      <c r="Z438" s="55"/>
      <c r="AA438" s="55"/>
      <c r="AB438" s="55"/>
      <c r="AC438" s="58">
        <f t="shared" si="73"/>
        <v>0</v>
      </c>
      <c r="AD438" s="55">
        <f t="shared" si="75"/>
        <v>0</v>
      </c>
      <c r="AE438" s="55">
        <f t="shared" si="67"/>
        <v>0</v>
      </c>
      <c r="AF438" s="55"/>
      <c r="AG438" s="55">
        <f t="shared" si="68"/>
        <v>0</v>
      </c>
      <c r="AH438" s="55"/>
      <c r="AI438" s="55">
        <f t="shared" si="72"/>
        <v>0</v>
      </c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34" t="s">
        <v>1430</v>
      </c>
    </row>
    <row r="439" spans="1:64" s="34" customFormat="1" ht="17" x14ac:dyDescent="0.2">
      <c r="A439" s="34" t="s">
        <v>1431</v>
      </c>
      <c r="B439" s="34" t="str">
        <f>VLOOKUP($A439,'V-Enc'!$A$246:$M$984,13,FALSE)</f>
        <v>V_OP</v>
      </c>
      <c r="D439" s="132"/>
      <c r="E439" s="34" t="s">
        <v>454</v>
      </c>
      <c r="F439" s="58" t="s">
        <v>704</v>
      </c>
      <c r="G439" s="34" t="str">
        <f>VLOOKUP($A439,'V-Enc'!$A$246:$M$984,11,FALSE)</f>
        <v>vd</v>
      </c>
      <c r="H439" s="34" t="str">
        <f>VLOOKUP($A439,'V-Enc'!$A$246:$M$984,9,FALSE)</f>
        <v>fs1</v>
      </c>
      <c r="I439" s="34" t="str">
        <f>VLOOKUP($A439,'V-Enc'!$A$246:$M$984,8,FALSE)</f>
        <v>vs2</v>
      </c>
      <c r="L439" s="34" t="str">
        <f>VLOOKUP($A439,'V-Enc'!$A$246:$M$984,2,FALSE)</f>
        <v>Vvx</v>
      </c>
      <c r="M439" s="34" t="str">
        <f>VLOOKUP($A439,'V-Enc'!$A$246:$M$984,10,FALSE)</f>
        <v>OPFVF</v>
      </c>
      <c r="O439" s="235" t="str">
        <f>_xlfn.CONCAT(VLOOKUP($A439,'V-Enc'!$A$246:$M$984,3,FALSE),"-",)</f>
        <v>100001-</v>
      </c>
      <c r="R439"/>
      <c r="S439"/>
      <c r="T439"/>
      <c r="U439"/>
      <c r="V439" s="58">
        <f t="shared" si="65"/>
        <v>1</v>
      </c>
      <c r="W439" s="55"/>
      <c r="X439" s="55">
        <f t="shared" si="62"/>
        <v>0</v>
      </c>
      <c r="Y439" s="55">
        <f t="shared" si="71"/>
        <v>0</v>
      </c>
      <c r="Z439" s="55"/>
      <c r="AA439" s="55"/>
      <c r="AB439" s="55"/>
      <c r="AC439" s="58">
        <f t="shared" si="73"/>
        <v>0</v>
      </c>
      <c r="AD439" s="55">
        <f t="shared" si="75"/>
        <v>0</v>
      </c>
      <c r="AE439" s="55">
        <f t="shared" si="67"/>
        <v>0</v>
      </c>
      <c r="AF439" s="55"/>
      <c r="AG439" s="55">
        <f t="shared" si="68"/>
        <v>0</v>
      </c>
      <c r="AH439" s="55"/>
      <c r="AI439" s="55">
        <f t="shared" si="72"/>
        <v>0</v>
      </c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34" t="s">
        <v>1432</v>
      </c>
    </row>
    <row r="440" spans="1:64" s="34" customFormat="1" x14ac:dyDescent="0.2">
      <c r="A440" s="34" t="s">
        <v>1433</v>
      </c>
      <c r="B440" s="34" t="s">
        <v>844</v>
      </c>
      <c r="D440" s="132"/>
      <c r="E440" s="34" t="s">
        <v>454</v>
      </c>
      <c r="F440" s="58" t="s">
        <v>704</v>
      </c>
      <c r="G440" s="34" t="s">
        <v>730</v>
      </c>
      <c r="I440" s="34" t="s">
        <v>764</v>
      </c>
      <c r="L440" s="34" t="s">
        <v>847</v>
      </c>
      <c r="R440"/>
      <c r="S440"/>
      <c r="T440"/>
      <c r="U440"/>
      <c r="V440" s="58">
        <f t="shared" si="65"/>
        <v>1</v>
      </c>
      <c r="W440" s="55"/>
      <c r="X440" s="55">
        <f t="shared" si="62"/>
        <v>0</v>
      </c>
      <c r="Y440" s="55">
        <f t="shared" si="71"/>
        <v>0</v>
      </c>
      <c r="Z440" s="55"/>
      <c r="AA440" s="55"/>
      <c r="AB440" s="55"/>
      <c r="AC440" s="58">
        <f t="shared" si="73"/>
        <v>0</v>
      </c>
      <c r="AD440" s="55">
        <f t="shared" si="75"/>
        <v>0</v>
      </c>
      <c r="AE440" s="55">
        <f t="shared" si="67"/>
        <v>0</v>
      </c>
      <c r="AF440" s="55"/>
      <c r="AG440" s="55">
        <f t="shared" si="68"/>
        <v>0</v>
      </c>
      <c r="AH440" s="55"/>
      <c r="AI440" s="55">
        <f t="shared" si="72"/>
        <v>0</v>
      </c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34" t="s">
        <v>1434</v>
      </c>
    </row>
    <row r="441" spans="1:64" s="34" customFormat="1" x14ac:dyDescent="0.2">
      <c r="A441" s="34" t="s">
        <v>1435</v>
      </c>
      <c r="B441" s="34" t="s">
        <v>844</v>
      </c>
      <c r="D441" s="132"/>
      <c r="E441" s="34" t="s">
        <v>454</v>
      </c>
      <c r="F441" s="58" t="s">
        <v>704</v>
      </c>
      <c r="G441" s="34" t="s">
        <v>730</v>
      </c>
      <c r="I441" s="34" t="s">
        <v>764</v>
      </c>
      <c r="L441" s="34" t="s">
        <v>847</v>
      </c>
      <c r="R441"/>
      <c r="S441"/>
      <c r="T441"/>
      <c r="U441"/>
      <c r="V441" s="58">
        <f t="shared" si="65"/>
        <v>1</v>
      </c>
      <c r="W441" s="55"/>
      <c r="X441" s="55">
        <f t="shared" si="62"/>
        <v>0</v>
      </c>
      <c r="Y441" s="55">
        <f t="shared" si="71"/>
        <v>0</v>
      </c>
      <c r="Z441" s="55"/>
      <c r="AA441" s="55"/>
      <c r="AB441" s="55"/>
      <c r="AC441" s="58">
        <f t="shared" si="73"/>
        <v>0</v>
      </c>
      <c r="AD441" s="55">
        <f t="shared" si="75"/>
        <v>0</v>
      </c>
      <c r="AE441" s="55">
        <f t="shared" si="67"/>
        <v>0</v>
      </c>
      <c r="AF441" s="55"/>
      <c r="AG441" s="55">
        <f t="shared" si="68"/>
        <v>0</v>
      </c>
      <c r="AH441" s="55"/>
      <c r="AI441" s="55">
        <f t="shared" si="72"/>
        <v>0</v>
      </c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34" t="s">
        <v>1436</v>
      </c>
    </row>
    <row r="442" spans="1:64" x14ac:dyDescent="0.2">
      <c r="A442" s="34" t="s">
        <v>1437</v>
      </c>
      <c r="E442" s="34" t="s">
        <v>36</v>
      </c>
      <c r="F442" s="58" t="s">
        <v>704</v>
      </c>
      <c r="V442" s="58">
        <f t="shared" si="65"/>
        <v>1</v>
      </c>
      <c r="X442" s="55">
        <f t="shared" si="62"/>
        <v>0</v>
      </c>
      <c r="Y442" s="55">
        <f t="shared" si="71"/>
        <v>0</v>
      </c>
      <c r="AC442" s="58">
        <f t="shared" si="73"/>
        <v>0</v>
      </c>
      <c r="AD442" s="55">
        <f t="shared" si="75"/>
        <v>0</v>
      </c>
      <c r="AE442" s="55">
        <f t="shared" si="67"/>
        <v>0</v>
      </c>
      <c r="AG442" s="55">
        <f t="shared" si="68"/>
        <v>0</v>
      </c>
      <c r="AI442" s="55">
        <f t="shared" si="72"/>
        <v>0</v>
      </c>
      <c r="BL442" s="34" t="s">
        <v>1438</v>
      </c>
    </row>
    <row r="443" spans="1:64" s="34" customFormat="1" x14ac:dyDescent="0.2">
      <c r="A443" s="34" t="s">
        <v>1439</v>
      </c>
      <c r="B443" s="34" t="s">
        <v>844</v>
      </c>
      <c r="D443" s="132"/>
      <c r="E443" s="34" t="s">
        <v>454</v>
      </c>
      <c r="F443" s="58" t="s">
        <v>704</v>
      </c>
      <c r="G443" s="34" t="s">
        <v>730</v>
      </c>
      <c r="I443" s="34" t="s">
        <v>764</v>
      </c>
      <c r="L443" s="34" t="s">
        <v>847</v>
      </c>
      <c r="R443"/>
      <c r="S443"/>
      <c r="T443"/>
      <c r="U443"/>
      <c r="V443" s="58">
        <f t="shared" si="65"/>
        <v>1</v>
      </c>
      <c r="W443" s="55"/>
      <c r="X443" s="55">
        <f t="shared" si="62"/>
        <v>0</v>
      </c>
      <c r="Y443" s="55">
        <f t="shared" si="71"/>
        <v>0</v>
      </c>
      <c r="Z443" s="55"/>
      <c r="AA443" s="55"/>
      <c r="AB443" s="55"/>
      <c r="AC443" s="58">
        <f t="shared" si="73"/>
        <v>0</v>
      </c>
      <c r="AD443" s="55">
        <f t="shared" si="75"/>
        <v>0</v>
      </c>
      <c r="AE443" s="55">
        <f t="shared" si="67"/>
        <v>0</v>
      </c>
      <c r="AF443" s="55"/>
      <c r="AG443" s="55">
        <f t="shared" si="68"/>
        <v>0</v>
      </c>
      <c r="AH443" s="55"/>
      <c r="AI443" s="55">
        <f t="shared" si="72"/>
        <v>0</v>
      </c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34" t="s">
        <v>1440</v>
      </c>
    </row>
    <row r="444" spans="1:64" x14ac:dyDescent="0.2">
      <c r="A444" s="34" t="s">
        <v>1441</v>
      </c>
      <c r="E444" s="34" t="s">
        <v>36</v>
      </c>
      <c r="F444" s="58" t="s">
        <v>704</v>
      </c>
      <c r="V444" s="58">
        <f t="shared" si="65"/>
        <v>1</v>
      </c>
      <c r="X444" s="55">
        <f t="shared" ref="X444:X507" si="76">IF(ISNUMBER(FIND("VFW",A444)),1,0)</f>
        <v>0</v>
      </c>
      <c r="Y444" s="55">
        <f t="shared" si="71"/>
        <v>0</v>
      </c>
      <c r="AC444" s="58">
        <f t="shared" si="73"/>
        <v>0</v>
      </c>
      <c r="AD444" s="55">
        <f t="shared" si="75"/>
        <v>0</v>
      </c>
      <c r="AE444" s="55">
        <f t="shared" si="67"/>
        <v>0</v>
      </c>
      <c r="AG444" s="55">
        <f t="shared" si="68"/>
        <v>0</v>
      </c>
      <c r="AI444" s="55">
        <f t="shared" si="72"/>
        <v>0</v>
      </c>
      <c r="BL444" s="34" t="s">
        <v>1442</v>
      </c>
    </row>
    <row r="445" spans="1:64" x14ac:dyDescent="0.2">
      <c r="V445" s="58">
        <f t="shared" si="65"/>
        <v>0</v>
      </c>
      <c r="X445" s="55">
        <f t="shared" si="76"/>
        <v>0</v>
      </c>
      <c r="Y445" s="55">
        <f t="shared" si="71"/>
        <v>0</v>
      </c>
      <c r="AC445" s="58">
        <f t="shared" si="73"/>
        <v>0</v>
      </c>
      <c r="AD445" s="55">
        <f t="shared" si="75"/>
        <v>0</v>
      </c>
      <c r="AE445" s="55">
        <f t="shared" si="67"/>
        <v>0</v>
      </c>
      <c r="AG445" s="55">
        <f t="shared" si="68"/>
        <v>0</v>
      </c>
      <c r="AI445" s="55">
        <f t="shared" si="72"/>
        <v>0</v>
      </c>
    </row>
    <row r="446" spans="1:64" ht="17" x14ac:dyDescent="0.2">
      <c r="A446" s="234" t="s">
        <v>1443</v>
      </c>
      <c r="B446" s="234"/>
      <c r="C446" s="234"/>
      <c r="D446" s="237"/>
      <c r="E446" s="234"/>
      <c r="G446" s="234"/>
      <c r="H446" s="234"/>
      <c r="I446" s="234"/>
      <c r="J446" s="234"/>
      <c r="K446" s="234"/>
      <c r="L446" s="234"/>
      <c r="M446" s="234"/>
      <c r="N446" s="234"/>
      <c r="O446" s="234"/>
      <c r="P446" s="234"/>
      <c r="Q446" s="234"/>
      <c r="V446" s="58">
        <f t="shared" si="65"/>
        <v>0</v>
      </c>
      <c r="X446" s="55">
        <f t="shared" si="76"/>
        <v>0</v>
      </c>
      <c r="Y446" s="55">
        <f t="shared" si="71"/>
        <v>0</v>
      </c>
      <c r="AC446" s="58">
        <f t="shared" si="73"/>
        <v>0</v>
      </c>
      <c r="AD446" s="55">
        <f t="shared" si="75"/>
        <v>0</v>
      </c>
      <c r="AE446" s="55">
        <f t="shared" si="67"/>
        <v>0</v>
      </c>
      <c r="AG446" s="55">
        <f t="shared" si="68"/>
        <v>0</v>
      </c>
      <c r="AI446" s="55">
        <f t="shared" si="72"/>
        <v>0</v>
      </c>
      <c r="BL446" s="234"/>
    </row>
    <row r="447" spans="1:64" ht="17" x14ac:dyDescent="0.2">
      <c r="A447" s="189" t="s">
        <v>0</v>
      </c>
      <c r="B447" s="189" t="s">
        <v>724</v>
      </c>
      <c r="C447" s="189"/>
      <c r="D447" s="190"/>
      <c r="E447" s="1" t="s">
        <v>2</v>
      </c>
      <c r="F447" s="126" t="s">
        <v>3</v>
      </c>
      <c r="G447" s="189" t="s">
        <v>361</v>
      </c>
      <c r="H447" s="189" t="s">
        <v>362</v>
      </c>
      <c r="I447" s="189" t="s">
        <v>363</v>
      </c>
      <c r="J447" s="189" t="s">
        <v>364</v>
      </c>
      <c r="K447" s="189" t="s">
        <v>320</v>
      </c>
      <c r="L447" s="189" t="s">
        <v>725</v>
      </c>
      <c r="M447" s="189" t="s">
        <v>10</v>
      </c>
      <c r="N447" s="189" t="s">
        <v>653</v>
      </c>
      <c r="O447" s="189" t="s">
        <v>11</v>
      </c>
      <c r="P447" s="189" t="s">
        <v>16</v>
      </c>
      <c r="Q447" s="189"/>
      <c r="V447" s="58">
        <f t="shared" si="65"/>
        <v>0</v>
      </c>
      <c r="X447" s="55">
        <f t="shared" si="76"/>
        <v>0</v>
      </c>
      <c r="Y447" s="55">
        <f t="shared" si="71"/>
        <v>0</v>
      </c>
      <c r="AC447" s="58">
        <f t="shared" si="73"/>
        <v>0</v>
      </c>
      <c r="AD447" s="55">
        <f t="shared" si="75"/>
        <v>0</v>
      </c>
      <c r="AE447" s="55">
        <f t="shared" si="67"/>
        <v>0</v>
      </c>
      <c r="AG447" s="55">
        <f t="shared" si="68"/>
        <v>0</v>
      </c>
      <c r="AI447" s="55">
        <f t="shared" si="72"/>
        <v>0</v>
      </c>
      <c r="BL447" s="189" t="s">
        <v>12</v>
      </c>
    </row>
    <row r="448" spans="1:64" s="105" customFormat="1" ht="17" x14ac:dyDescent="0.2">
      <c r="A448" s="163" t="s">
        <v>1444</v>
      </c>
      <c r="B448" s="234" t="str">
        <f>VLOOKUP($A448,'V-Enc'!$A$246:$M$984,13,FALSE)</f>
        <v>V_OP</v>
      </c>
      <c r="C448" t="s">
        <v>702</v>
      </c>
      <c r="D448" s="237" t="s">
        <v>1445</v>
      </c>
      <c r="E448" s="239"/>
      <c r="F448" s="125" t="s">
        <v>704</v>
      </c>
      <c r="G448" s="234" t="str">
        <f>VLOOKUP($A448,'V-Enc'!$A$246:$M$984,11,FALSE)</f>
        <v>vd</v>
      </c>
      <c r="H448" s="234" t="str">
        <f>VLOOKUP($A448,'V-Enc'!$A$246:$M$984,9,FALSE)</f>
        <v>vs1</v>
      </c>
      <c r="I448" s="234" t="str">
        <f>VLOOKUP($A448,'V-Enc'!$A$246:$M$984,8,FALSE)</f>
        <v>vs2</v>
      </c>
      <c r="J448" s="239"/>
      <c r="K448" s="239"/>
      <c r="L448" s="234" t="str">
        <f>VLOOKUP($A448,'V-Enc'!$A$246:$M$984,2,FALSE)</f>
        <v>Vvv</v>
      </c>
      <c r="M448" s="234" t="str">
        <f>VLOOKUP($A448,'V-Enc'!$A$246:$M$984,10,FALSE)</f>
        <v>OPFVV</v>
      </c>
      <c r="N448" s="104"/>
      <c r="O448" s="238" t="str">
        <f>_xlfn.CONCAT(VLOOKUP($A448,'V-Enc'!$A$246:$M$984,3,FALSE),"-",)</f>
        <v>000100-</v>
      </c>
      <c r="R448"/>
      <c r="S448"/>
      <c r="T448"/>
      <c r="U448">
        <v>0</v>
      </c>
      <c r="V448" s="58">
        <f t="shared" si="65"/>
        <v>1</v>
      </c>
      <c r="W448" s="55"/>
      <c r="X448" s="55">
        <f t="shared" si="76"/>
        <v>0</v>
      </c>
      <c r="Y448" s="55">
        <f t="shared" si="71"/>
        <v>0</v>
      </c>
      <c r="Z448" s="55"/>
      <c r="AA448" s="55"/>
      <c r="AB448" s="55"/>
      <c r="AC448" s="58">
        <f t="shared" si="73"/>
        <v>0</v>
      </c>
      <c r="AD448" s="55">
        <f t="shared" si="75"/>
        <v>0</v>
      </c>
      <c r="AE448" s="55">
        <f t="shared" si="67"/>
        <v>0</v>
      </c>
      <c r="AF448" s="55"/>
      <c r="AG448" s="55">
        <f t="shared" si="68"/>
        <v>0</v>
      </c>
      <c r="AH448" s="55"/>
      <c r="AI448" s="55">
        <f t="shared" si="72"/>
        <v>0</v>
      </c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105" t="s">
        <v>1446</v>
      </c>
    </row>
    <row r="449" spans="1:64" s="105" customFormat="1" ht="17" x14ac:dyDescent="0.2">
      <c r="A449" s="163" t="s">
        <v>1447</v>
      </c>
      <c r="B449" s="234" t="str">
        <f>VLOOKUP($A449,'V-Enc'!$A$246:$M$984,13,FALSE)</f>
        <v>V_OP</v>
      </c>
      <c r="C449" t="s">
        <v>702</v>
      </c>
      <c r="D449" s="237" t="s">
        <v>1445</v>
      </c>
      <c r="E449" s="239"/>
      <c r="F449" s="125" t="s">
        <v>704</v>
      </c>
      <c r="G449" s="234" t="str">
        <f>VLOOKUP($A449,'V-Enc'!$A$246:$M$984,11,FALSE)</f>
        <v>vd</v>
      </c>
      <c r="H449" s="234" t="str">
        <f>VLOOKUP($A449,'V-Enc'!$A$246:$M$984,9,FALSE)</f>
        <v>fs1</v>
      </c>
      <c r="I449" s="234" t="str">
        <f>VLOOKUP($A449,'V-Enc'!$A$246:$M$984,8,FALSE)</f>
        <v>vs2</v>
      </c>
      <c r="J449" s="239"/>
      <c r="K449" s="239"/>
      <c r="L449" s="234" t="str">
        <f>VLOOKUP($A449,'V-Enc'!$A$246:$M$984,2,FALSE)</f>
        <v>Vvx</v>
      </c>
      <c r="M449" s="234" t="str">
        <f>VLOOKUP($A449,'V-Enc'!$A$246:$M$984,10,FALSE)</f>
        <v>OPFVF</v>
      </c>
      <c r="N449" s="104"/>
      <c r="O449" s="238" t="str">
        <f>_xlfn.CONCAT(VLOOKUP($A449,'V-Enc'!$A$246:$M$984,3,FALSE),"-",)</f>
        <v>000100-</v>
      </c>
      <c r="R449"/>
      <c r="S449"/>
      <c r="T449"/>
      <c r="U449">
        <v>0</v>
      </c>
      <c r="V449" s="58">
        <f t="shared" si="65"/>
        <v>1</v>
      </c>
      <c r="W449" s="55"/>
      <c r="X449" s="55">
        <f t="shared" si="76"/>
        <v>0</v>
      </c>
      <c r="Y449" s="55">
        <f t="shared" ref="Y449:Y480" si="77">IF(ISNUMBER(FIND("VFN",A449)),1,0)</f>
        <v>0</v>
      </c>
      <c r="Z449" s="55"/>
      <c r="AA449" s="55"/>
      <c r="AB449" s="55"/>
      <c r="AC449" s="58">
        <f t="shared" si="73"/>
        <v>0</v>
      </c>
      <c r="AD449" s="55">
        <f t="shared" si="75"/>
        <v>0</v>
      </c>
      <c r="AE449" s="55">
        <f t="shared" si="67"/>
        <v>0</v>
      </c>
      <c r="AF449" s="55"/>
      <c r="AG449" s="55">
        <f t="shared" si="68"/>
        <v>0</v>
      </c>
      <c r="AH449" s="55"/>
      <c r="AI449" s="55">
        <f t="shared" si="72"/>
        <v>0</v>
      </c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>
        <v>1</v>
      </c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105" t="s">
        <v>1448</v>
      </c>
    </row>
    <row r="450" spans="1:64" s="105" customFormat="1" ht="17" x14ac:dyDescent="0.2">
      <c r="A450" s="163" t="s">
        <v>1449</v>
      </c>
      <c r="B450" s="234" t="str">
        <f>VLOOKUP($A450,'V-Enc'!$A$246:$M$984,13,FALSE)</f>
        <v>V_OP</v>
      </c>
      <c r="C450" t="s">
        <v>702</v>
      </c>
      <c r="D450" s="237" t="s">
        <v>1445</v>
      </c>
      <c r="E450" s="239"/>
      <c r="F450" s="125" t="s">
        <v>704</v>
      </c>
      <c r="G450" s="234" t="str">
        <f>VLOOKUP($A450,'V-Enc'!$A$246:$M$984,11,FALSE)</f>
        <v>vd</v>
      </c>
      <c r="H450" s="234" t="str">
        <f>VLOOKUP($A450,'V-Enc'!$A$246:$M$984,9,FALSE)</f>
        <v>vs1</v>
      </c>
      <c r="I450" s="234" t="str">
        <f>VLOOKUP($A450,'V-Enc'!$A$246:$M$984,8,FALSE)</f>
        <v>vs2</v>
      </c>
      <c r="J450" s="239"/>
      <c r="K450" s="239"/>
      <c r="L450" s="234" t="str">
        <f>VLOOKUP($A450,'V-Enc'!$A$246:$M$984,2,FALSE)</f>
        <v>Vvv</v>
      </c>
      <c r="M450" s="234" t="str">
        <f>VLOOKUP($A450,'V-Enc'!$A$246:$M$984,10,FALSE)</f>
        <v>OPFVV</v>
      </c>
      <c r="N450" s="104"/>
      <c r="O450" s="238" t="str">
        <f>_xlfn.CONCAT(VLOOKUP($A450,'V-Enc'!$A$246:$M$984,3,FALSE),"-",)</f>
        <v>000110-</v>
      </c>
      <c r="R450"/>
      <c r="S450"/>
      <c r="T450"/>
      <c r="U450">
        <v>0</v>
      </c>
      <c r="V450" s="58">
        <f t="shared" si="65"/>
        <v>1</v>
      </c>
      <c r="W450" s="55"/>
      <c r="X450" s="55">
        <f t="shared" si="76"/>
        <v>0</v>
      </c>
      <c r="Y450" s="55">
        <f t="shared" si="77"/>
        <v>0</v>
      </c>
      <c r="Z450" s="55"/>
      <c r="AA450" s="55"/>
      <c r="AB450" s="55"/>
      <c r="AC450" s="58">
        <f t="shared" si="73"/>
        <v>0</v>
      </c>
      <c r="AD450" s="55">
        <f t="shared" si="75"/>
        <v>0</v>
      </c>
      <c r="AE450" s="55">
        <f t="shared" si="67"/>
        <v>0</v>
      </c>
      <c r="AF450" s="55"/>
      <c r="AG450" s="55">
        <f t="shared" si="68"/>
        <v>0</v>
      </c>
      <c r="AH450" s="55"/>
      <c r="AI450" s="55">
        <f t="shared" si="72"/>
        <v>0</v>
      </c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105" t="s">
        <v>1450</v>
      </c>
    </row>
    <row r="451" spans="1:64" s="105" customFormat="1" ht="17" x14ac:dyDescent="0.2">
      <c r="A451" s="163" t="s">
        <v>1451</v>
      </c>
      <c r="B451" s="234" t="str">
        <f>VLOOKUP($A451,'V-Enc'!$A$246:$M$984,13,FALSE)</f>
        <v>V_OP</v>
      </c>
      <c r="C451" t="s">
        <v>702</v>
      </c>
      <c r="D451" s="237" t="s">
        <v>1445</v>
      </c>
      <c r="E451" s="239"/>
      <c r="F451" s="125" t="s">
        <v>704</v>
      </c>
      <c r="G451" s="234" t="str">
        <f>VLOOKUP($A451,'V-Enc'!$A$246:$M$984,11,FALSE)</f>
        <v>vd</v>
      </c>
      <c r="H451" s="234" t="str">
        <f>VLOOKUP($A451,'V-Enc'!$A$246:$M$984,9,FALSE)</f>
        <v>fs1</v>
      </c>
      <c r="I451" s="234" t="str">
        <f>VLOOKUP($A451,'V-Enc'!$A$246:$M$984,8,FALSE)</f>
        <v>vs2</v>
      </c>
      <c r="J451" s="239"/>
      <c r="K451" s="239"/>
      <c r="L451" s="234" t="str">
        <f>VLOOKUP($A451,'V-Enc'!$A$246:$M$984,2,FALSE)</f>
        <v>Vvx</v>
      </c>
      <c r="M451" s="234" t="str">
        <f>VLOOKUP($A451,'V-Enc'!$A$246:$M$984,10,FALSE)</f>
        <v>OPFVF</v>
      </c>
      <c r="N451" s="104"/>
      <c r="O451" s="238" t="str">
        <f>_xlfn.CONCAT(VLOOKUP($A451,'V-Enc'!$A$246:$M$984,3,FALSE),"-",)</f>
        <v>000110-</v>
      </c>
      <c r="R451"/>
      <c r="S451"/>
      <c r="T451"/>
      <c r="U451">
        <v>0</v>
      </c>
      <c r="V451" s="58">
        <f t="shared" ref="V451:V463" si="78">IF(ISNUMBER(FIND("VF",A451)),1,0)</f>
        <v>1</v>
      </c>
      <c r="W451" s="55"/>
      <c r="X451" s="55">
        <f t="shared" si="76"/>
        <v>0</v>
      </c>
      <c r="Y451" s="55">
        <f t="shared" si="77"/>
        <v>0</v>
      </c>
      <c r="Z451" s="55"/>
      <c r="AA451" s="55"/>
      <c r="AB451" s="55"/>
      <c r="AC451" s="58">
        <f t="shared" si="73"/>
        <v>0</v>
      </c>
      <c r="AD451" s="55">
        <f t="shared" si="75"/>
        <v>0</v>
      </c>
      <c r="AE451" s="55">
        <f t="shared" si="67"/>
        <v>0</v>
      </c>
      <c r="AF451" s="55"/>
      <c r="AG451" s="55">
        <f t="shared" si="68"/>
        <v>0</v>
      </c>
      <c r="AH451" s="55"/>
      <c r="AI451" s="55">
        <f t="shared" si="72"/>
        <v>0</v>
      </c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>
        <v>1</v>
      </c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105" t="s">
        <v>1452</v>
      </c>
    </row>
    <row r="452" spans="1:64" x14ac:dyDescent="0.2">
      <c r="V452" s="58">
        <f t="shared" si="78"/>
        <v>0</v>
      </c>
      <c r="X452" s="55">
        <f t="shared" si="76"/>
        <v>0</v>
      </c>
      <c r="Y452" s="55">
        <f t="shared" si="77"/>
        <v>0</v>
      </c>
      <c r="AC452" s="58">
        <f t="shared" si="73"/>
        <v>0</v>
      </c>
      <c r="AD452" s="55">
        <f t="shared" si="75"/>
        <v>0</v>
      </c>
      <c r="AE452" s="55">
        <f t="shared" si="67"/>
        <v>0</v>
      </c>
      <c r="AG452" s="55">
        <f t="shared" si="68"/>
        <v>0</v>
      </c>
      <c r="AI452" s="55">
        <f t="shared" si="72"/>
        <v>0</v>
      </c>
    </row>
    <row r="453" spans="1:64" ht="17" x14ac:dyDescent="0.2">
      <c r="A453" s="234" t="s">
        <v>1453</v>
      </c>
      <c r="B453" s="234"/>
      <c r="C453" s="234"/>
      <c r="D453" s="237"/>
      <c r="E453" s="234"/>
      <c r="G453" s="234"/>
      <c r="H453" s="234"/>
      <c r="I453" s="234"/>
      <c r="J453" s="234"/>
      <c r="K453" s="234"/>
      <c r="L453" s="234"/>
      <c r="M453" s="234"/>
      <c r="N453" s="234"/>
      <c r="O453" s="234"/>
      <c r="P453" s="234"/>
      <c r="Q453" s="234"/>
      <c r="V453" s="58">
        <f t="shared" si="78"/>
        <v>0</v>
      </c>
      <c r="X453" s="55">
        <f t="shared" si="76"/>
        <v>0</v>
      </c>
      <c r="Y453" s="55">
        <f t="shared" si="77"/>
        <v>0</v>
      </c>
      <c r="AC453" s="58">
        <f t="shared" si="73"/>
        <v>0</v>
      </c>
      <c r="AD453" s="55">
        <f t="shared" si="75"/>
        <v>0</v>
      </c>
      <c r="AE453" s="55">
        <f t="shared" si="67"/>
        <v>0</v>
      </c>
      <c r="AG453" s="55">
        <f t="shared" si="68"/>
        <v>0</v>
      </c>
      <c r="AI453" s="55">
        <f t="shared" si="72"/>
        <v>0</v>
      </c>
      <c r="BL453" s="234"/>
    </row>
    <row r="454" spans="1:64" ht="17" x14ac:dyDescent="0.2">
      <c r="A454" s="189" t="s">
        <v>0</v>
      </c>
      <c r="B454" s="189" t="s">
        <v>724</v>
      </c>
      <c r="C454" s="189"/>
      <c r="D454" s="190"/>
      <c r="E454" s="1" t="s">
        <v>2</v>
      </c>
      <c r="F454" s="126" t="s">
        <v>3</v>
      </c>
      <c r="G454" s="189" t="s">
        <v>361</v>
      </c>
      <c r="H454" s="189" t="s">
        <v>362</v>
      </c>
      <c r="I454" s="189" t="s">
        <v>363</v>
      </c>
      <c r="J454" s="189" t="s">
        <v>364</v>
      </c>
      <c r="K454" s="189" t="s">
        <v>320</v>
      </c>
      <c r="L454" s="189" t="s">
        <v>725</v>
      </c>
      <c r="M454" s="189" t="s">
        <v>10</v>
      </c>
      <c r="N454" s="189" t="s">
        <v>653</v>
      </c>
      <c r="O454" s="189" t="s">
        <v>11</v>
      </c>
      <c r="P454" s="189" t="s">
        <v>16</v>
      </c>
      <c r="Q454" s="189"/>
      <c r="V454" s="58">
        <f t="shared" si="78"/>
        <v>0</v>
      </c>
      <c r="X454" s="55">
        <f t="shared" si="76"/>
        <v>0</v>
      </c>
      <c r="Y454" s="55">
        <f t="shared" si="77"/>
        <v>0</v>
      </c>
      <c r="AC454" s="58">
        <f t="shared" si="73"/>
        <v>0</v>
      </c>
      <c r="AD454" s="55">
        <f t="shared" si="75"/>
        <v>0</v>
      </c>
      <c r="AE454" s="55">
        <f t="shared" si="67"/>
        <v>0</v>
      </c>
      <c r="AG454" s="55">
        <f t="shared" si="68"/>
        <v>0</v>
      </c>
      <c r="AI454" s="55">
        <f t="shared" si="72"/>
        <v>0</v>
      </c>
      <c r="BL454" s="189" t="s">
        <v>12</v>
      </c>
    </row>
    <row r="455" spans="1:64" ht="17" x14ac:dyDescent="0.2">
      <c r="A455" t="s">
        <v>1454</v>
      </c>
      <c r="B455" s="234" t="str">
        <f>VLOOKUP($A455,'V-Enc'!$A$246:$M$984,13,FALSE)</f>
        <v>V_OP</v>
      </c>
      <c r="C455" t="s">
        <v>702</v>
      </c>
      <c r="D455" s="237" t="s">
        <v>1445</v>
      </c>
      <c r="E455" s="239"/>
      <c r="F455" s="125" t="s">
        <v>704</v>
      </c>
      <c r="G455" s="234" t="str">
        <f>VLOOKUP($A455,'V-Enc'!$A$246:$M$984,11,FALSE)</f>
        <v>vd</v>
      </c>
      <c r="H455" s="234" t="str">
        <f>VLOOKUP($A455,'V-Enc'!$A$246:$M$984,9,FALSE)</f>
        <v>vs1</v>
      </c>
      <c r="I455" s="234" t="str">
        <f>VLOOKUP($A455,'V-Enc'!$A$246:$M$984,8,FALSE)</f>
        <v>vs2</v>
      </c>
      <c r="J455" s="239"/>
      <c r="K455" s="239"/>
      <c r="L455" s="234" t="str">
        <f>VLOOKUP($A455,'V-Enc'!$A$246:$M$984,2,FALSE)</f>
        <v>Vvv</v>
      </c>
      <c r="M455" s="234" t="str">
        <f>VLOOKUP($A455,'V-Enc'!$A$246:$M$984,10,FALSE)</f>
        <v>OPFVV</v>
      </c>
      <c r="N455" s="104"/>
      <c r="O455" s="238" t="str">
        <f>_xlfn.CONCAT(VLOOKUP($A455,'V-Enc'!$A$246:$M$984,3,FALSE),"-",)</f>
        <v>001000-</v>
      </c>
      <c r="U455">
        <v>0</v>
      </c>
      <c r="V455" s="58">
        <f t="shared" si="78"/>
        <v>1</v>
      </c>
      <c r="X455" s="55">
        <f t="shared" si="76"/>
        <v>0</v>
      </c>
      <c r="Y455" s="55">
        <f t="shared" si="77"/>
        <v>0</v>
      </c>
      <c r="AC455" s="58">
        <f t="shared" si="73"/>
        <v>0</v>
      </c>
      <c r="AD455" s="55">
        <f t="shared" si="75"/>
        <v>0</v>
      </c>
      <c r="AE455" s="55">
        <f t="shared" si="67"/>
        <v>0</v>
      </c>
      <c r="AG455" s="55">
        <f t="shared" si="68"/>
        <v>0</v>
      </c>
      <c r="AI455" s="55">
        <f t="shared" ref="AI455:AI486" si="79">IF(OR(ISNUMBER(FIND("VFRSUB",A455)),ISNUMBER(FIND("VFNRSUB",A455)),ISNUMBER(FIND("VFWRSUB",A455)),ISNUMBER(FIND("VFMSACC",A455)),ISNUMBER(FIND("VFMSUB",A455))),1,0)</f>
        <v>0</v>
      </c>
      <c r="BL455" t="s">
        <v>1455</v>
      </c>
    </row>
    <row r="456" spans="1:64" ht="17" x14ac:dyDescent="0.2">
      <c r="A456" t="s">
        <v>1456</v>
      </c>
      <c r="B456" s="234" t="str">
        <f>VLOOKUP($A456,'V-Enc'!$A$246:$M$984,13,FALSE)</f>
        <v>V_OP</v>
      </c>
      <c r="C456" t="s">
        <v>702</v>
      </c>
      <c r="D456" s="237" t="s">
        <v>1445</v>
      </c>
      <c r="E456" s="239"/>
      <c r="F456" s="125" t="s">
        <v>704</v>
      </c>
      <c r="G456" s="234" t="str">
        <f>VLOOKUP($A456,'V-Enc'!$A$246:$M$984,11,FALSE)</f>
        <v>vd</v>
      </c>
      <c r="H456" s="234" t="str">
        <f>VLOOKUP($A456,'V-Enc'!$A$246:$M$984,9,FALSE)</f>
        <v>fs1</v>
      </c>
      <c r="I456" s="234" t="str">
        <f>VLOOKUP($A456,'V-Enc'!$A$246:$M$984,8,FALSE)</f>
        <v>vs2</v>
      </c>
      <c r="J456" s="239"/>
      <c r="K456" s="239"/>
      <c r="L456" s="234" t="str">
        <f>VLOOKUP($A456,'V-Enc'!$A$246:$M$984,2,FALSE)</f>
        <v>Vvx</v>
      </c>
      <c r="M456" s="234" t="str">
        <f>VLOOKUP($A456,'V-Enc'!$A$246:$M$984,10,FALSE)</f>
        <v>OPFVF</v>
      </c>
      <c r="N456" s="104"/>
      <c r="O456" s="238" t="str">
        <f>_xlfn.CONCAT(VLOOKUP($A456,'V-Enc'!$A$246:$M$984,3,FALSE),"-",)</f>
        <v>001000-</v>
      </c>
      <c r="U456">
        <v>0</v>
      </c>
      <c r="V456" s="58">
        <f t="shared" si="78"/>
        <v>1</v>
      </c>
      <c r="X456" s="55">
        <f t="shared" si="76"/>
        <v>0</v>
      </c>
      <c r="Y456" s="55">
        <f t="shared" si="77"/>
        <v>0</v>
      </c>
      <c r="AC456" s="58">
        <f t="shared" si="73"/>
        <v>0</v>
      </c>
      <c r="AD456" s="55">
        <f t="shared" si="75"/>
        <v>0</v>
      </c>
      <c r="AE456" s="55">
        <f t="shared" si="67"/>
        <v>0</v>
      </c>
      <c r="AG456" s="55">
        <f t="shared" si="68"/>
        <v>0</v>
      </c>
      <c r="AI456" s="55">
        <f t="shared" si="79"/>
        <v>0</v>
      </c>
      <c r="AY456" s="55">
        <v>1</v>
      </c>
      <c r="BL456" t="s">
        <v>1457</v>
      </c>
    </row>
    <row r="457" spans="1:64" ht="17" x14ac:dyDescent="0.2">
      <c r="A457" t="s">
        <v>1458</v>
      </c>
      <c r="B457" s="234" t="str">
        <f>VLOOKUP($A457,'V-Enc'!$A$246:$M$984,13,FALSE)</f>
        <v>V_OP</v>
      </c>
      <c r="C457" t="s">
        <v>702</v>
      </c>
      <c r="D457" s="237" t="s">
        <v>1445</v>
      </c>
      <c r="E457" s="239"/>
      <c r="F457" s="125" t="s">
        <v>704</v>
      </c>
      <c r="G457" s="234" t="str">
        <f>VLOOKUP($A457,'V-Enc'!$A$246:$M$984,11,FALSE)</f>
        <v>vd</v>
      </c>
      <c r="H457" s="234" t="str">
        <f>VLOOKUP($A457,'V-Enc'!$A$246:$M$984,9,FALSE)</f>
        <v>vs1</v>
      </c>
      <c r="I457" s="234" t="str">
        <f>VLOOKUP($A457,'V-Enc'!$A$246:$M$984,8,FALSE)</f>
        <v>vs2</v>
      </c>
      <c r="J457" s="239"/>
      <c r="K457" s="239"/>
      <c r="L457" s="234" t="str">
        <f>VLOOKUP($A457,'V-Enc'!$A$246:$M$984,2,FALSE)</f>
        <v>Vvv</v>
      </c>
      <c r="M457" s="234" t="str">
        <f>VLOOKUP($A457,'V-Enc'!$A$246:$M$984,10,FALSE)</f>
        <v>OPFVV</v>
      </c>
      <c r="N457" s="104"/>
      <c r="O457" s="238" t="str">
        <f>_xlfn.CONCAT(VLOOKUP($A457,'V-Enc'!$A$246:$M$984,3,FALSE),"-",)</f>
        <v>001001-</v>
      </c>
      <c r="U457">
        <v>0</v>
      </c>
      <c r="V457" s="58">
        <f t="shared" si="78"/>
        <v>1</v>
      </c>
      <c r="X457" s="55">
        <f t="shared" si="76"/>
        <v>0</v>
      </c>
      <c r="Y457" s="55">
        <f t="shared" si="77"/>
        <v>0</v>
      </c>
      <c r="AC457" s="58">
        <f t="shared" si="73"/>
        <v>0</v>
      </c>
      <c r="AD457" s="55">
        <f t="shared" si="75"/>
        <v>0</v>
      </c>
      <c r="AE457" s="55">
        <f t="shared" si="67"/>
        <v>0</v>
      </c>
      <c r="AG457" s="55">
        <f t="shared" si="68"/>
        <v>0</v>
      </c>
      <c r="AI457" s="55">
        <f t="shared" si="79"/>
        <v>0</v>
      </c>
      <c r="BL457" t="s">
        <v>1459</v>
      </c>
    </row>
    <row r="458" spans="1:64" ht="17" x14ac:dyDescent="0.2">
      <c r="A458" t="s">
        <v>1460</v>
      </c>
      <c r="B458" s="234" t="str">
        <f>VLOOKUP($A458,'V-Enc'!$A$246:$M$984,13,FALSE)</f>
        <v>V_OP</v>
      </c>
      <c r="C458" t="s">
        <v>702</v>
      </c>
      <c r="D458" s="237" t="s">
        <v>1445</v>
      </c>
      <c r="E458" s="239"/>
      <c r="F458" s="125" t="s">
        <v>704</v>
      </c>
      <c r="G458" s="234" t="str">
        <f>VLOOKUP($A458,'V-Enc'!$A$246:$M$984,11,FALSE)</f>
        <v>vd</v>
      </c>
      <c r="H458" s="234" t="str">
        <f>VLOOKUP($A458,'V-Enc'!$A$246:$M$984,9,FALSE)</f>
        <v>fs1</v>
      </c>
      <c r="I458" s="234" t="str">
        <f>VLOOKUP($A458,'V-Enc'!$A$246:$M$984,8,FALSE)</f>
        <v>vs2</v>
      </c>
      <c r="J458" s="239"/>
      <c r="K458" s="239"/>
      <c r="L458" s="234" t="str">
        <f>VLOOKUP($A458,'V-Enc'!$A$246:$M$984,2,FALSE)</f>
        <v>Vvx</v>
      </c>
      <c r="M458" s="234" t="str">
        <f>VLOOKUP($A458,'V-Enc'!$A$246:$M$984,10,FALSE)</f>
        <v>OPFVF</v>
      </c>
      <c r="N458" s="104"/>
      <c r="O458" s="238" t="str">
        <f>_xlfn.CONCAT(VLOOKUP($A458,'V-Enc'!$A$246:$M$984,3,FALSE),"-",)</f>
        <v>001001-</v>
      </c>
      <c r="U458">
        <v>0</v>
      </c>
      <c r="V458" s="58">
        <f t="shared" si="78"/>
        <v>1</v>
      </c>
      <c r="X458" s="55">
        <f t="shared" si="76"/>
        <v>0</v>
      </c>
      <c r="Y458" s="55">
        <f t="shared" si="77"/>
        <v>0</v>
      </c>
      <c r="AC458" s="58">
        <f t="shared" si="73"/>
        <v>0</v>
      </c>
      <c r="AD458" s="55">
        <f t="shared" si="75"/>
        <v>0</v>
      </c>
      <c r="AE458" s="55">
        <f t="shared" ref="AE458:AE521" si="80">IF(OR(ISNUMBER(FIND("VFADD",A458)), ISNUMBER(FIND("VFWADD",A458)),ISNUMBER(FIND("VFNADD",A458)),ISNUMBER(FIND("VFSUB",A458)), ISNUMBER(FIND("VFWSUB",A458)),ISNUMBER(FIND("VFNSUB",A458)),ISNUMBER(FIND("VFNRSUB",A458)),ISNUMBER(FIND("VFWRSUB",A458)),ISNUMBER(FIND("VFRSUB",A458))),1,0)</f>
        <v>0</v>
      </c>
      <c r="AG458" s="55">
        <f t="shared" ref="AG458:AG521" si="81">IF(OR(ISNUMBER(FIND("VFSUB",A458)),ISNUMBER(FIND("VFNSUB",A458)),ISNUMBER(FIND("VFWSUB",A458)),ISNUMBER(FIND("VFNM",A458))),1,0)</f>
        <v>0</v>
      </c>
      <c r="AI458" s="55">
        <f t="shared" si="79"/>
        <v>0</v>
      </c>
      <c r="AY458" s="55">
        <v>1</v>
      </c>
      <c r="BL458" t="s">
        <v>1461</v>
      </c>
    </row>
    <row r="459" spans="1:64" ht="17" x14ac:dyDescent="0.2">
      <c r="A459" t="s">
        <v>1462</v>
      </c>
      <c r="B459" s="234" t="str">
        <f>VLOOKUP($A459,'V-Enc'!$A$246:$M$984,13,FALSE)</f>
        <v>V_OP</v>
      </c>
      <c r="C459" t="s">
        <v>702</v>
      </c>
      <c r="D459" s="237" t="s">
        <v>1445</v>
      </c>
      <c r="E459" s="239"/>
      <c r="F459" s="125" t="s">
        <v>704</v>
      </c>
      <c r="G459" s="234" t="str">
        <f>VLOOKUP($A459,'V-Enc'!$A$246:$M$984,11,FALSE)</f>
        <v>vd</v>
      </c>
      <c r="H459" s="234" t="str">
        <f>VLOOKUP($A459,'V-Enc'!$A$246:$M$984,9,FALSE)</f>
        <v>vs1</v>
      </c>
      <c r="I459" s="234" t="str">
        <f>VLOOKUP($A459,'V-Enc'!$A$246:$M$984,8,FALSE)</f>
        <v>vs2</v>
      </c>
      <c r="J459" s="239"/>
      <c r="K459" s="239"/>
      <c r="L459" s="234" t="str">
        <f>VLOOKUP($A459,'V-Enc'!$A$246:$M$984,2,FALSE)</f>
        <v>Vvv</v>
      </c>
      <c r="M459" s="234" t="str">
        <f>VLOOKUP($A459,'V-Enc'!$A$246:$M$984,10,FALSE)</f>
        <v>OPFVV</v>
      </c>
      <c r="N459" s="104"/>
      <c r="O459" s="238" t="str">
        <f>_xlfn.CONCAT(VLOOKUP($A459,'V-Enc'!$A$246:$M$984,3,FALSE),"-",)</f>
        <v>001010-</v>
      </c>
      <c r="U459">
        <v>0</v>
      </c>
      <c r="V459" s="58">
        <f t="shared" si="78"/>
        <v>1</v>
      </c>
      <c r="X459" s="55">
        <f t="shared" si="76"/>
        <v>0</v>
      </c>
      <c r="Y459" s="55">
        <f t="shared" si="77"/>
        <v>0</v>
      </c>
      <c r="AC459" s="58">
        <f t="shared" ref="AC459:AC490" si="82">IF(OR(ISNUMBER(FIND("FADD",A459)),ISNUMBER(FIND("FSUB",A459))),1,0)</f>
        <v>0</v>
      </c>
      <c r="AD459" s="55">
        <f t="shared" si="75"/>
        <v>0</v>
      </c>
      <c r="AE459" s="55">
        <f t="shared" si="80"/>
        <v>0</v>
      </c>
      <c r="AG459" s="55">
        <f t="shared" si="81"/>
        <v>0</v>
      </c>
      <c r="AI459" s="55">
        <f t="shared" si="79"/>
        <v>0</v>
      </c>
      <c r="BL459" t="s">
        <v>1463</v>
      </c>
    </row>
    <row r="460" spans="1:64" ht="17" x14ac:dyDescent="0.2">
      <c r="A460" t="s">
        <v>1464</v>
      </c>
      <c r="B460" s="234" t="str">
        <f>VLOOKUP($A460,'V-Enc'!$A$246:$M$984,13,FALSE)</f>
        <v>V_OP</v>
      </c>
      <c r="C460" s="234" t="s">
        <v>702</v>
      </c>
      <c r="D460" s="237" t="s">
        <v>1445</v>
      </c>
      <c r="E460" s="239"/>
      <c r="F460" s="125" t="s">
        <v>704</v>
      </c>
      <c r="G460" s="234" t="str">
        <f>VLOOKUP($A460,'V-Enc'!$A$246:$M$984,11,FALSE)</f>
        <v>vd</v>
      </c>
      <c r="H460" s="234" t="str">
        <f>VLOOKUP($A460,'V-Enc'!$A$246:$M$984,9,FALSE)</f>
        <v>fs1</v>
      </c>
      <c r="I460" s="234" t="str">
        <f>VLOOKUP($A460,'V-Enc'!$A$246:$M$984,8,FALSE)</f>
        <v>vs2</v>
      </c>
      <c r="J460" s="239"/>
      <c r="K460" s="239"/>
      <c r="L460" s="234" t="str">
        <f>VLOOKUP($A460,'V-Enc'!$A$246:$M$984,2,FALSE)</f>
        <v>Vvx</v>
      </c>
      <c r="M460" s="234" t="str">
        <f>VLOOKUP($A460,'V-Enc'!$A$246:$M$984,10,FALSE)</f>
        <v>OPFVF</v>
      </c>
      <c r="N460" s="104"/>
      <c r="O460" s="238" t="str">
        <f>_xlfn.CONCAT(VLOOKUP($A460,'V-Enc'!$A$246:$M$984,3,FALSE),"-",)</f>
        <v>001010-</v>
      </c>
      <c r="U460">
        <v>0</v>
      </c>
      <c r="V460" s="58">
        <f t="shared" si="78"/>
        <v>1</v>
      </c>
      <c r="X460" s="55">
        <f t="shared" si="76"/>
        <v>0</v>
      </c>
      <c r="Y460" s="55">
        <f t="shared" si="77"/>
        <v>0</v>
      </c>
      <c r="AC460" s="58">
        <f t="shared" si="82"/>
        <v>0</v>
      </c>
      <c r="AD460" s="55">
        <f t="shared" si="75"/>
        <v>0</v>
      </c>
      <c r="AE460" s="55">
        <f t="shared" si="80"/>
        <v>0</v>
      </c>
      <c r="AG460" s="55">
        <f t="shared" si="81"/>
        <v>0</v>
      </c>
      <c r="AI460" s="55">
        <f t="shared" si="79"/>
        <v>0</v>
      </c>
      <c r="AY460" s="55">
        <v>1</v>
      </c>
      <c r="BL460" t="s">
        <v>1465</v>
      </c>
    </row>
    <row r="461" spans="1:64" x14ac:dyDescent="0.2">
      <c r="V461" s="58">
        <f t="shared" si="78"/>
        <v>0</v>
      </c>
      <c r="X461" s="55">
        <f t="shared" si="76"/>
        <v>0</v>
      </c>
      <c r="Y461" s="55">
        <f t="shared" si="77"/>
        <v>0</v>
      </c>
      <c r="AC461" s="58">
        <f t="shared" si="82"/>
        <v>0</v>
      </c>
      <c r="AD461" s="55">
        <f t="shared" si="75"/>
        <v>0</v>
      </c>
      <c r="AE461" s="55">
        <f t="shared" si="80"/>
        <v>0</v>
      </c>
      <c r="AG461" s="55">
        <f t="shared" si="81"/>
        <v>0</v>
      </c>
      <c r="AI461" s="55">
        <f t="shared" si="79"/>
        <v>0</v>
      </c>
    </row>
    <row r="462" spans="1:64" ht="17" x14ac:dyDescent="0.2">
      <c r="A462" s="234" t="s">
        <v>1466</v>
      </c>
      <c r="B462" s="234"/>
      <c r="C462" s="234"/>
      <c r="D462" s="237"/>
      <c r="E462" s="234"/>
      <c r="G462" s="234"/>
      <c r="H462" s="234"/>
      <c r="I462" s="234"/>
      <c r="J462" s="234"/>
      <c r="K462" s="234"/>
      <c r="L462" s="234"/>
      <c r="M462" s="234"/>
      <c r="N462" s="234"/>
      <c r="O462" s="234"/>
      <c r="P462" s="234"/>
      <c r="Q462" s="234"/>
      <c r="V462" s="58">
        <f t="shared" si="78"/>
        <v>0</v>
      </c>
      <c r="X462" s="55">
        <f t="shared" si="76"/>
        <v>0</v>
      </c>
      <c r="Y462" s="55">
        <f t="shared" si="77"/>
        <v>0</v>
      </c>
      <c r="AC462" s="58">
        <f t="shared" si="82"/>
        <v>0</v>
      </c>
      <c r="AD462" s="55">
        <f t="shared" si="75"/>
        <v>0</v>
      </c>
      <c r="AE462" s="55">
        <f t="shared" si="80"/>
        <v>0</v>
      </c>
      <c r="AG462" s="55">
        <f t="shared" si="81"/>
        <v>0</v>
      </c>
      <c r="AI462" s="55">
        <f t="shared" si="79"/>
        <v>0</v>
      </c>
      <c r="BL462" s="234"/>
    </row>
    <row r="463" spans="1:64" ht="17" x14ac:dyDescent="0.2">
      <c r="A463" s="189" t="s">
        <v>0</v>
      </c>
      <c r="B463" s="189" t="s">
        <v>724</v>
      </c>
      <c r="C463" s="189"/>
      <c r="D463" s="190"/>
      <c r="E463" s="1" t="s">
        <v>2</v>
      </c>
      <c r="F463" s="126" t="s">
        <v>3</v>
      </c>
      <c r="G463" s="189" t="s">
        <v>361</v>
      </c>
      <c r="H463" s="189" t="s">
        <v>362</v>
      </c>
      <c r="I463" s="189" t="s">
        <v>363</v>
      </c>
      <c r="J463" s="189" t="s">
        <v>364</v>
      </c>
      <c r="K463" s="189" t="s">
        <v>320</v>
      </c>
      <c r="L463" s="189" t="s">
        <v>725</v>
      </c>
      <c r="M463" s="189" t="s">
        <v>10</v>
      </c>
      <c r="N463" s="189" t="s">
        <v>653</v>
      </c>
      <c r="O463" s="189" t="s">
        <v>11</v>
      </c>
      <c r="P463" s="189" t="s">
        <v>16</v>
      </c>
      <c r="Q463" s="189"/>
      <c r="V463" s="58">
        <f t="shared" si="78"/>
        <v>0</v>
      </c>
      <c r="X463" s="55">
        <f t="shared" si="76"/>
        <v>0</v>
      </c>
      <c r="Y463" s="55">
        <f t="shared" si="77"/>
        <v>0</v>
      </c>
      <c r="AC463" s="58">
        <f t="shared" si="82"/>
        <v>0</v>
      </c>
      <c r="AD463" s="55">
        <f t="shared" si="75"/>
        <v>0</v>
      </c>
      <c r="AE463" s="55">
        <f t="shared" si="80"/>
        <v>0</v>
      </c>
      <c r="AG463" s="55">
        <f t="shared" si="81"/>
        <v>0</v>
      </c>
      <c r="AI463" s="55">
        <f t="shared" si="79"/>
        <v>0</v>
      </c>
      <c r="BL463" s="189" t="s">
        <v>12</v>
      </c>
    </row>
    <row r="464" spans="1:64" ht="17" x14ac:dyDescent="0.2">
      <c r="A464" s="163" t="s">
        <v>1467</v>
      </c>
      <c r="B464" s="234" t="str">
        <f>VLOOKUP($A464,'V-Enc'!$A$246:$M$984,13,FALSE)</f>
        <v>V_OP</v>
      </c>
      <c r="C464" t="s">
        <v>702</v>
      </c>
      <c r="D464" s="237" t="s">
        <v>1445</v>
      </c>
      <c r="E464" s="239"/>
      <c r="F464" s="125" t="s">
        <v>704</v>
      </c>
      <c r="G464" s="234" t="str">
        <f>VLOOKUP($A464,'V-Enc'!$A$246:$M$984,11,FALSE)</f>
        <v>vd</v>
      </c>
      <c r="H464" s="234" t="str">
        <f>VLOOKUP($A464,'V-Enc'!$A$246:$M$984,9,FALSE)</f>
        <v>vs1</v>
      </c>
      <c r="I464" s="234" t="str">
        <f>VLOOKUP($A464,'V-Enc'!$A$246:$M$984,8,FALSE)</f>
        <v>vs2</v>
      </c>
      <c r="J464" s="239"/>
      <c r="K464" s="239"/>
      <c r="L464" s="234" t="str">
        <f>VLOOKUP($A464,'V-Enc'!$A$246:$M$984,2,FALSE)</f>
        <v>Vvv</v>
      </c>
      <c r="M464" s="234" t="str">
        <f>VLOOKUP($A464,'V-Enc'!$A$246:$M$984,10,FALSE)</f>
        <v>OPFVV</v>
      </c>
      <c r="N464" s="104"/>
      <c r="O464" s="238" t="str">
        <f>_xlfn.CONCAT(VLOOKUP($A464,'V-Enc'!$A$246:$M$984,3,FALSE),"-",)</f>
        <v>011000-</v>
      </c>
      <c r="U464">
        <v>0</v>
      </c>
      <c r="V464" s="58">
        <v>1</v>
      </c>
      <c r="X464" s="55">
        <f t="shared" si="76"/>
        <v>0</v>
      </c>
      <c r="Y464" s="55">
        <f t="shared" si="77"/>
        <v>0</v>
      </c>
      <c r="AC464" s="58">
        <f t="shared" si="82"/>
        <v>0</v>
      </c>
      <c r="AD464" s="55">
        <f t="shared" si="75"/>
        <v>0</v>
      </c>
      <c r="AE464" s="55">
        <f t="shared" si="80"/>
        <v>0</v>
      </c>
      <c r="AG464" s="55">
        <f t="shared" si="81"/>
        <v>0</v>
      </c>
      <c r="AI464" s="55">
        <f t="shared" si="79"/>
        <v>0</v>
      </c>
      <c r="BB464" s="55">
        <v>1</v>
      </c>
      <c r="BL464" t="s">
        <v>1468</v>
      </c>
    </row>
    <row r="465" spans="1:64" ht="17" x14ac:dyDescent="0.2">
      <c r="A465" s="163" t="s">
        <v>1469</v>
      </c>
      <c r="B465" s="234" t="str">
        <f>VLOOKUP($A465,'V-Enc'!$A$246:$M$984,13,FALSE)</f>
        <v>V_OP</v>
      </c>
      <c r="C465" t="s">
        <v>702</v>
      </c>
      <c r="D465" s="237" t="s">
        <v>1445</v>
      </c>
      <c r="E465" s="239"/>
      <c r="F465" s="125" t="s">
        <v>704</v>
      </c>
      <c r="G465" s="234" t="str">
        <f>VLOOKUP($A465,'V-Enc'!$A$246:$M$984,11,FALSE)</f>
        <v>vd</v>
      </c>
      <c r="H465" s="234" t="str">
        <f>VLOOKUP($A465,'V-Enc'!$A$246:$M$984,9,FALSE)</f>
        <v>fs1</v>
      </c>
      <c r="I465" s="234" t="str">
        <f>VLOOKUP($A465,'V-Enc'!$A$246:$M$984,8,FALSE)</f>
        <v>vs2</v>
      </c>
      <c r="J465" s="239"/>
      <c r="K465" s="239"/>
      <c r="L465" s="234" t="str">
        <f>VLOOKUP($A465,'V-Enc'!$A$246:$M$984,2,FALSE)</f>
        <v>Vvx</v>
      </c>
      <c r="M465" s="234" t="str">
        <f>VLOOKUP($A465,'V-Enc'!$A$246:$M$984,10,FALSE)</f>
        <v>OPFVF</v>
      </c>
      <c r="N465" s="104"/>
      <c r="O465" s="238" t="str">
        <f>_xlfn.CONCAT(VLOOKUP($A465,'V-Enc'!$A$246:$M$984,3,FALSE),"-",)</f>
        <v>011000-</v>
      </c>
      <c r="U465">
        <v>0</v>
      </c>
      <c r="V465" s="58">
        <v>1</v>
      </c>
      <c r="X465" s="55">
        <f t="shared" si="76"/>
        <v>0</v>
      </c>
      <c r="Y465" s="55">
        <f t="shared" si="77"/>
        <v>0</v>
      </c>
      <c r="AC465" s="58">
        <f t="shared" si="82"/>
        <v>0</v>
      </c>
      <c r="AD465" s="55">
        <f t="shared" si="75"/>
        <v>0</v>
      </c>
      <c r="AE465" s="55">
        <f t="shared" si="80"/>
        <v>0</v>
      </c>
      <c r="AG465" s="55">
        <f t="shared" si="81"/>
        <v>0</v>
      </c>
      <c r="AI465" s="55">
        <f t="shared" si="79"/>
        <v>0</v>
      </c>
      <c r="AY465" s="55">
        <v>1</v>
      </c>
      <c r="BB465" s="55">
        <v>1</v>
      </c>
      <c r="BL465" t="s">
        <v>1470</v>
      </c>
    </row>
    <row r="466" spans="1:64" ht="17" x14ac:dyDescent="0.2">
      <c r="A466" s="163" t="s">
        <v>1471</v>
      </c>
      <c r="B466" s="234" t="str">
        <f>VLOOKUP($A466,'V-Enc'!$A$246:$M$984,13,FALSE)</f>
        <v>V_OP</v>
      </c>
      <c r="C466" t="s">
        <v>702</v>
      </c>
      <c r="D466" s="237" t="s">
        <v>1445</v>
      </c>
      <c r="E466" s="239"/>
      <c r="F466" s="125" t="s">
        <v>704</v>
      </c>
      <c r="G466" s="234" t="str">
        <f>VLOOKUP($A466,'V-Enc'!$A$246:$M$984,11,FALSE)</f>
        <v>vd</v>
      </c>
      <c r="H466" s="234" t="str">
        <f>VLOOKUP($A466,'V-Enc'!$A$246:$M$984,9,FALSE)</f>
        <v>vs1</v>
      </c>
      <c r="I466" s="234" t="str">
        <f>VLOOKUP($A466,'V-Enc'!$A$246:$M$984,8,FALSE)</f>
        <v>vs2</v>
      </c>
      <c r="J466" s="239"/>
      <c r="K466" s="239"/>
      <c r="L466" s="234" t="str">
        <f>VLOOKUP($A466,'V-Enc'!$A$246:$M$984,2,FALSE)</f>
        <v>Vvv</v>
      </c>
      <c r="M466" s="234" t="str">
        <f>VLOOKUP($A466,'V-Enc'!$A$246:$M$984,10,FALSE)</f>
        <v>OPFVV</v>
      </c>
      <c r="N466" s="104"/>
      <c r="O466" s="238" t="str">
        <f>_xlfn.CONCAT(VLOOKUP($A466,'V-Enc'!$A$246:$M$984,3,FALSE),"-",)</f>
        <v>011100-</v>
      </c>
      <c r="U466">
        <v>0</v>
      </c>
      <c r="V466" s="58">
        <v>1</v>
      </c>
      <c r="X466" s="55">
        <f t="shared" si="76"/>
        <v>0</v>
      </c>
      <c r="Y466" s="55">
        <f t="shared" si="77"/>
        <v>0</v>
      </c>
      <c r="AC466" s="58">
        <f t="shared" si="82"/>
        <v>0</v>
      </c>
      <c r="AD466" s="55">
        <f t="shared" si="75"/>
        <v>0</v>
      </c>
      <c r="AE466" s="55">
        <f t="shared" si="80"/>
        <v>0</v>
      </c>
      <c r="AG466" s="55">
        <f t="shared" si="81"/>
        <v>0</v>
      </c>
      <c r="AI466" s="55">
        <f t="shared" si="79"/>
        <v>0</v>
      </c>
      <c r="BB466" s="55">
        <v>1</v>
      </c>
      <c r="BL466" t="s">
        <v>1472</v>
      </c>
    </row>
    <row r="467" spans="1:64" ht="17" x14ac:dyDescent="0.2">
      <c r="A467" s="163" t="s">
        <v>1473</v>
      </c>
      <c r="B467" s="234" t="str">
        <f>VLOOKUP($A467,'V-Enc'!$A$246:$M$984,13,FALSE)</f>
        <v>V_OP</v>
      </c>
      <c r="C467" t="s">
        <v>702</v>
      </c>
      <c r="D467" s="237" t="s">
        <v>1445</v>
      </c>
      <c r="E467" s="239"/>
      <c r="F467" s="125" t="s">
        <v>704</v>
      </c>
      <c r="G467" s="234" t="str">
        <f>VLOOKUP($A467,'V-Enc'!$A$246:$M$984,11,FALSE)</f>
        <v>vd</v>
      </c>
      <c r="H467" s="234" t="str">
        <f>VLOOKUP($A467,'V-Enc'!$A$246:$M$984,9,FALSE)</f>
        <v>fs1</v>
      </c>
      <c r="I467" s="234" t="str">
        <f>VLOOKUP($A467,'V-Enc'!$A$246:$M$984,8,FALSE)</f>
        <v>vs2</v>
      </c>
      <c r="J467" s="239"/>
      <c r="K467" s="239"/>
      <c r="L467" s="234" t="str">
        <f>VLOOKUP($A467,'V-Enc'!$A$246:$M$984,2,FALSE)</f>
        <v>Vvx</v>
      </c>
      <c r="M467" s="234" t="str">
        <f>VLOOKUP($A467,'V-Enc'!$A$246:$M$984,10,FALSE)</f>
        <v>OPFVF</v>
      </c>
      <c r="N467" s="104"/>
      <c r="O467" s="238" t="str">
        <f>_xlfn.CONCAT(VLOOKUP($A467,'V-Enc'!$A$246:$M$984,3,FALSE),"-",)</f>
        <v>011100-</v>
      </c>
      <c r="U467">
        <v>0</v>
      </c>
      <c r="V467" s="58">
        <v>1</v>
      </c>
      <c r="X467" s="55">
        <f t="shared" si="76"/>
        <v>0</v>
      </c>
      <c r="Y467" s="55">
        <f t="shared" si="77"/>
        <v>0</v>
      </c>
      <c r="AC467" s="58">
        <f t="shared" si="82"/>
        <v>0</v>
      </c>
      <c r="AD467" s="55">
        <f t="shared" si="75"/>
        <v>0</v>
      </c>
      <c r="AE467" s="55">
        <f t="shared" si="80"/>
        <v>0</v>
      </c>
      <c r="AG467" s="55">
        <f t="shared" si="81"/>
        <v>0</v>
      </c>
      <c r="AI467" s="55">
        <f t="shared" si="79"/>
        <v>0</v>
      </c>
      <c r="AY467" s="55">
        <v>1</v>
      </c>
      <c r="BB467" s="55">
        <v>1</v>
      </c>
      <c r="BL467" t="s">
        <v>1474</v>
      </c>
    </row>
    <row r="468" spans="1:64" ht="17" x14ac:dyDescent="0.2">
      <c r="A468" s="163" t="s">
        <v>1475</v>
      </c>
      <c r="B468" s="234" t="str">
        <f>VLOOKUP($A468,'V-Enc'!$A$246:$M$984,13,FALSE)</f>
        <v>V_OP</v>
      </c>
      <c r="C468" t="s">
        <v>702</v>
      </c>
      <c r="D468" s="237" t="s">
        <v>1445</v>
      </c>
      <c r="E468" s="239"/>
      <c r="F468" s="125" t="s">
        <v>704</v>
      </c>
      <c r="G468" s="234" t="str">
        <f>VLOOKUP($A468,'V-Enc'!$A$246:$M$984,11,FALSE)</f>
        <v>vd</v>
      </c>
      <c r="H468" s="234" t="str">
        <f>VLOOKUP($A468,'V-Enc'!$A$246:$M$984,9,FALSE)</f>
        <v>vs1</v>
      </c>
      <c r="I468" s="234" t="str">
        <f>VLOOKUP($A468,'V-Enc'!$A$246:$M$984,8,FALSE)</f>
        <v>vs2</v>
      </c>
      <c r="J468" s="239"/>
      <c r="K468" s="239"/>
      <c r="L468" s="234" t="str">
        <f>VLOOKUP($A468,'V-Enc'!$A$246:$M$984,2,FALSE)</f>
        <v>Vvv</v>
      </c>
      <c r="M468" s="234" t="str">
        <f>VLOOKUP($A468,'V-Enc'!$A$246:$M$984,10,FALSE)</f>
        <v>OPFVV</v>
      </c>
      <c r="N468" s="104"/>
      <c r="O468" s="238" t="str">
        <f>_xlfn.CONCAT(VLOOKUP($A468,'V-Enc'!$A$246:$M$984,3,FALSE),"-",)</f>
        <v>011011-</v>
      </c>
      <c r="U468">
        <v>0</v>
      </c>
      <c r="V468" s="58">
        <v>1</v>
      </c>
      <c r="X468" s="55">
        <f t="shared" si="76"/>
        <v>0</v>
      </c>
      <c r="Y468" s="55">
        <f t="shared" si="77"/>
        <v>0</v>
      </c>
      <c r="AC468" s="58">
        <f t="shared" si="82"/>
        <v>0</v>
      </c>
      <c r="AD468" s="55">
        <f t="shared" ref="AD468:AD499" si="83">IF(OR(ISNUMBER(FIND("VFMUL",A468)), ISNUMBER(FIND("VFWMUL",A468)),ISNUMBER(FIND("VFNMUL",A468))),1,0)</f>
        <v>0</v>
      </c>
      <c r="AE468" s="55">
        <f t="shared" si="80"/>
        <v>0</v>
      </c>
      <c r="AG468" s="55">
        <f t="shared" si="81"/>
        <v>0</v>
      </c>
      <c r="AI468" s="55">
        <f t="shared" si="79"/>
        <v>0</v>
      </c>
      <c r="BB468" s="55">
        <v>1</v>
      </c>
      <c r="BL468" t="s">
        <v>1476</v>
      </c>
    </row>
    <row r="469" spans="1:64" ht="17" x14ac:dyDescent="0.2">
      <c r="A469" s="163" t="s">
        <v>1477</v>
      </c>
      <c r="B469" s="234" t="str">
        <f>VLOOKUP($A469,'V-Enc'!$A$246:$M$984,13,FALSE)</f>
        <v>V_OP</v>
      </c>
      <c r="C469" t="s">
        <v>702</v>
      </c>
      <c r="D469" s="237" t="s">
        <v>1445</v>
      </c>
      <c r="E469" s="239"/>
      <c r="F469" s="125" t="s">
        <v>704</v>
      </c>
      <c r="G469" s="234" t="str">
        <f>VLOOKUP($A469,'V-Enc'!$A$246:$M$984,11,FALSE)</f>
        <v>vd</v>
      </c>
      <c r="H469" s="234" t="str">
        <f>VLOOKUP($A469,'V-Enc'!$A$246:$M$984,9,FALSE)</f>
        <v>fs1</v>
      </c>
      <c r="I469" s="234" t="str">
        <f>VLOOKUP($A469,'V-Enc'!$A$246:$M$984,8,FALSE)</f>
        <v>vs2</v>
      </c>
      <c r="J469" s="239"/>
      <c r="K469" s="239"/>
      <c r="L469" s="234" t="str">
        <f>VLOOKUP($A469,'V-Enc'!$A$246:$M$984,2,FALSE)</f>
        <v>Vvx</v>
      </c>
      <c r="M469" s="234" t="str">
        <f>VLOOKUP($A469,'V-Enc'!$A$246:$M$984,10,FALSE)</f>
        <v>OPFVF</v>
      </c>
      <c r="N469" s="104"/>
      <c r="O469" s="238" t="str">
        <f>_xlfn.CONCAT(VLOOKUP($A469,'V-Enc'!$A$246:$M$984,3,FALSE),"-",)</f>
        <v>011011-</v>
      </c>
      <c r="U469">
        <v>0</v>
      </c>
      <c r="V469" s="58">
        <v>1</v>
      </c>
      <c r="X469" s="55">
        <f t="shared" si="76"/>
        <v>0</v>
      </c>
      <c r="Y469" s="55">
        <f t="shared" si="77"/>
        <v>0</v>
      </c>
      <c r="AC469" s="58">
        <f t="shared" si="82"/>
        <v>0</v>
      </c>
      <c r="AD469" s="55">
        <f t="shared" si="83"/>
        <v>0</v>
      </c>
      <c r="AE469" s="55">
        <f t="shared" si="80"/>
        <v>0</v>
      </c>
      <c r="AG469" s="55">
        <f t="shared" si="81"/>
        <v>0</v>
      </c>
      <c r="AI469" s="55">
        <f t="shared" si="79"/>
        <v>0</v>
      </c>
      <c r="AY469" s="55">
        <v>1</v>
      </c>
      <c r="BB469" s="55">
        <v>1</v>
      </c>
      <c r="BL469" t="s">
        <v>1478</v>
      </c>
    </row>
    <row r="470" spans="1:64" ht="17" x14ac:dyDescent="0.2">
      <c r="A470" s="163" t="s">
        <v>1479</v>
      </c>
      <c r="B470" s="234" t="str">
        <f>VLOOKUP($A470,'V-Enc'!$A$246:$M$984,13,FALSE)</f>
        <v>V_OP</v>
      </c>
      <c r="C470" t="s">
        <v>702</v>
      </c>
      <c r="D470" s="237" t="s">
        <v>1445</v>
      </c>
      <c r="E470" s="239"/>
      <c r="F470" s="125" t="s">
        <v>704</v>
      </c>
      <c r="G470" s="234" t="str">
        <f>VLOOKUP($A470,'V-Enc'!$A$246:$M$984,11,FALSE)</f>
        <v>vd</v>
      </c>
      <c r="H470" s="234" t="str">
        <f>VLOOKUP($A470,'V-Enc'!$A$246:$M$984,9,FALSE)</f>
        <v>vs1</v>
      </c>
      <c r="I470" s="234" t="str">
        <f>VLOOKUP($A470,'V-Enc'!$A$246:$M$984,8,FALSE)</f>
        <v>vs2</v>
      </c>
      <c r="J470" s="239"/>
      <c r="K470" s="239"/>
      <c r="L470" s="234" t="str">
        <f>VLOOKUP($A470,'V-Enc'!$A$246:$M$984,2,FALSE)</f>
        <v>Vvv</v>
      </c>
      <c r="M470" s="234" t="str">
        <f>VLOOKUP($A470,'V-Enc'!$A$246:$M$984,10,FALSE)</f>
        <v>OPFVV</v>
      </c>
      <c r="N470" s="104"/>
      <c r="O470" s="238" t="str">
        <f>_xlfn.CONCAT(VLOOKUP($A470,'V-Enc'!$A$246:$M$984,3,FALSE),"-",)</f>
        <v>011001-</v>
      </c>
      <c r="U470">
        <v>0</v>
      </c>
      <c r="V470" s="58">
        <v>1</v>
      </c>
      <c r="X470" s="55">
        <f t="shared" si="76"/>
        <v>0</v>
      </c>
      <c r="Y470" s="55">
        <f t="shared" si="77"/>
        <v>0</v>
      </c>
      <c r="AC470" s="58">
        <f t="shared" si="82"/>
        <v>0</v>
      </c>
      <c r="AD470" s="55">
        <f t="shared" si="83"/>
        <v>0</v>
      </c>
      <c r="AE470" s="55">
        <f t="shared" si="80"/>
        <v>0</v>
      </c>
      <c r="AG470" s="55">
        <f t="shared" si="81"/>
        <v>0</v>
      </c>
      <c r="AI470" s="55">
        <f t="shared" si="79"/>
        <v>0</v>
      </c>
      <c r="BB470" s="55">
        <v>1</v>
      </c>
      <c r="BL470" t="s">
        <v>1480</v>
      </c>
    </row>
    <row r="471" spans="1:64" ht="17" x14ac:dyDescent="0.2">
      <c r="A471" s="163" t="s">
        <v>1481</v>
      </c>
      <c r="B471" s="234" t="str">
        <f>VLOOKUP($A471,'V-Enc'!$A$246:$M$984,13,FALSE)</f>
        <v>V_OP</v>
      </c>
      <c r="C471" t="s">
        <v>702</v>
      </c>
      <c r="D471" s="237" t="s">
        <v>1445</v>
      </c>
      <c r="E471" s="239"/>
      <c r="F471" s="125" t="s">
        <v>704</v>
      </c>
      <c r="G471" s="234" t="str">
        <f>VLOOKUP($A471,'V-Enc'!$A$246:$M$984,11,FALSE)</f>
        <v>vd</v>
      </c>
      <c r="H471" s="234" t="str">
        <f>VLOOKUP($A471,'V-Enc'!$A$246:$M$984,9,FALSE)</f>
        <v>fs1</v>
      </c>
      <c r="I471" s="234" t="str">
        <f>VLOOKUP($A471,'V-Enc'!$A$246:$M$984,8,FALSE)</f>
        <v>vs2</v>
      </c>
      <c r="J471" s="239"/>
      <c r="K471" s="239"/>
      <c r="L471" s="234" t="str">
        <f>VLOOKUP($A471,'V-Enc'!$A$246:$M$984,2,FALSE)</f>
        <v>Vvx</v>
      </c>
      <c r="M471" s="234" t="str">
        <f>VLOOKUP($A471,'V-Enc'!$A$246:$M$984,10,FALSE)</f>
        <v>OPFVF</v>
      </c>
      <c r="N471" s="104"/>
      <c r="O471" s="238" t="str">
        <f>_xlfn.CONCAT(VLOOKUP($A471,'V-Enc'!$A$246:$M$984,3,FALSE),"-",)</f>
        <v>011001-</v>
      </c>
      <c r="U471">
        <v>0</v>
      </c>
      <c r="V471" s="58">
        <v>1</v>
      </c>
      <c r="X471" s="55">
        <f t="shared" si="76"/>
        <v>0</v>
      </c>
      <c r="Y471" s="55">
        <f t="shared" si="77"/>
        <v>0</v>
      </c>
      <c r="AC471" s="58">
        <f t="shared" si="82"/>
        <v>0</v>
      </c>
      <c r="AD471" s="55">
        <f t="shared" si="83"/>
        <v>0</v>
      </c>
      <c r="AE471" s="55">
        <f t="shared" si="80"/>
        <v>0</v>
      </c>
      <c r="AG471" s="55">
        <f t="shared" si="81"/>
        <v>0</v>
      </c>
      <c r="AI471" s="55">
        <f t="shared" si="79"/>
        <v>0</v>
      </c>
      <c r="AY471" s="55">
        <v>1</v>
      </c>
      <c r="BB471" s="55">
        <v>1</v>
      </c>
      <c r="BL471" t="s">
        <v>1482</v>
      </c>
    </row>
    <row r="472" spans="1:64" s="29" customFormat="1" x14ac:dyDescent="0.2">
      <c r="A472" s="29" t="s">
        <v>1483</v>
      </c>
      <c r="B472" s="29" t="s">
        <v>844</v>
      </c>
      <c r="C472"/>
      <c r="D472" s="58"/>
      <c r="E472" s="29" t="s">
        <v>36</v>
      </c>
      <c r="F472" s="125"/>
      <c r="O472" s="238"/>
      <c r="R472"/>
      <c r="S472"/>
      <c r="T472"/>
      <c r="U472">
        <v>0</v>
      </c>
      <c r="V472" s="58">
        <f>IF(ISNUMBER(FIND("VF",A472)),1,0)</f>
        <v>0</v>
      </c>
      <c r="W472" s="55"/>
      <c r="X472" s="55">
        <f t="shared" si="76"/>
        <v>0</v>
      </c>
      <c r="Y472" s="55">
        <f t="shared" si="77"/>
        <v>0</v>
      </c>
      <c r="Z472" s="55"/>
      <c r="AA472" s="55"/>
      <c r="AB472" s="55"/>
      <c r="AC472" s="58">
        <f t="shared" si="82"/>
        <v>0</v>
      </c>
      <c r="AD472" s="55">
        <f t="shared" si="83"/>
        <v>0</v>
      </c>
      <c r="AE472" s="55">
        <f t="shared" si="80"/>
        <v>0</v>
      </c>
      <c r="AF472" s="55"/>
      <c r="AG472" s="55">
        <f t="shared" si="81"/>
        <v>0</v>
      </c>
      <c r="AH472" s="55"/>
      <c r="AI472" s="55">
        <f t="shared" si="79"/>
        <v>0</v>
      </c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29" t="s">
        <v>1484</v>
      </c>
    </row>
    <row r="473" spans="1:64" s="29" customFormat="1" x14ac:dyDescent="0.2">
      <c r="A473" s="29" t="s">
        <v>1485</v>
      </c>
      <c r="B473" s="29" t="s">
        <v>844</v>
      </c>
      <c r="C473"/>
      <c r="D473" s="58"/>
      <c r="E473" s="29" t="s">
        <v>36</v>
      </c>
      <c r="F473" s="125"/>
      <c r="O473" s="238"/>
      <c r="R473"/>
      <c r="S473"/>
      <c r="T473"/>
      <c r="U473">
        <v>0</v>
      </c>
      <c r="V473" s="58">
        <f>IF(ISNUMBER(FIND("VF",A473)),1,0)</f>
        <v>0</v>
      </c>
      <c r="W473" s="55"/>
      <c r="X473" s="55">
        <f t="shared" si="76"/>
        <v>0</v>
      </c>
      <c r="Y473" s="55">
        <f t="shared" si="77"/>
        <v>0</v>
      </c>
      <c r="Z473" s="55"/>
      <c r="AA473" s="55"/>
      <c r="AB473" s="55"/>
      <c r="AC473" s="58">
        <f t="shared" si="82"/>
        <v>0</v>
      </c>
      <c r="AD473" s="55">
        <f t="shared" si="83"/>
        <v>0</v>
      </c>
      <c r="AE473" s="55">
        <f t="shared" si="80"/>
        <v>0</v>
      </c>
      <c r="AF473" s="55"/>
      <c r="AG473" s="55">
        <f t="shared" si="81"/>
        <v>0</v>
      </c>
      <c r="AH473" s="55"/>
      <c r="AI473" s="55">
        <f t="shared" si="79"/>
        <v>0</v>
      </c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29" t="s">
        <v>1486</v>
      </c>
    </row>
    <row r="474" spans="1:64" s="104" customFormat="1" ht="17" x14ac:dyDescent="0.2">
      <c r="A474" s="163" t="s">
        <v>1487</v>
      </c>
      <c r="B474" s="234" t="str">
        <f>VLOOKUP($A474,'V-Enc'!$A$246:$M$984,13,FALSE)</f>
        <v>V_OP</v>
      </c>
      <c r="C474" s="234" t="s">
        <v>702</v>
      </c>
      <c r="D474" s="237" t="s">
        <v>1445</v>
      </c>
      <c r="E474" s="239"/>
      <c r="F474" s="125" t="s">
        <v>704</v>
      </c>
      <c r="G474" s="234" t="str">
        <f>VLOOKUP($A474,'V-Enc'!$A$246:$M$984,11,FALSE)</f>
        <v>vd</v>
      </c>
      <c r="H474" s="234" t="str">
        <f>VLOOKUP($A474,'V-Enc'!$A$246:$M$984,9,FALSE)</f>
        <v>fs1</v>
      </c>
      <c r="I474" s="234" t="str">
        <f>VLOOKUP($A474,'V-Enc'!$A$246:$M$984,8,FALSE)</f>
        <v>vs2</v>
      </c>
      <c r="J474" s="239"/>
      <c r="K474" s="239"/>
      <c r="L474" s="234" t="str">
        <f>VLOOKUP($A474,'V-Enc'!$A$246:$M$984,2,FALSE)</f>
        <v>Vvx</v>
      </c>
      <c r="M474" s="234" t="str">
        <f>VLOOKUP($A474,'V-Enc'!$A$246:$M$984,10,FALSE)</f>
        <v>OPFVF</v>
      </c>
      <c r="O474" s="238" t="str">
        <f>_xlfn.CONCAT(VLOOKUP($A474,'V-Enc'!$A$246:$M$984,3,FALSE),"-",)</f>
        <v>011101-</v>
      </c>
      <c r="R474"/>
      <c r="S474"/>
      <c r="T474"/>
      <c r="U474">
        <v>0</v>
      </c>
      <c r="V474" s="58">
        <v>1</v>
      </c>
      <c r="W474" s="55"/>
      <c r="X474" s="55">
        <f t="shared" si="76"/>
        <v>0</v>
      </c>
      <c r="Y474" s="55">
        <f t="shared" si="77"/>
        <v>0</v>
      </c>
      <c r="Z474" s="55"/>
      <c r="AA474" s="55"/>
      <c r="AB474" s="55"/>
      <c r="AC474" s="58">
        <f t="shared" si="82"/>
        <v>0</v>
      </c>
      <c r="AD474" s="55">
        <f t="shared" si="83"/>
        <v>0</v>
      </c>
      <c r="AE474" s="55">
        <f t="shared" si="80"/>
        <v>0</v>
      </c>
      <c r="AF474" s="55"/>
      <c r="AG474" s="55">
        <f t="shared" si="81"/>
        <v>0</v>
      </c>
      <c r="AH474" s="55"/>
      <c r="AI474" s="55">
        <f t="shared" si="79"/>
        <v>0</v>
      </c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>
        <v>1</v>
      </c>
      <c r="AZ474" s="55"/>
      <c r="BA474" s="55"/>
      <c r="BB474" s="55">
        <v>1</v>
      </c>
      <c r="BC474" s="55"/>
      <c r="BD474" s="55"/>
      <c r="BE474" s="55"/>
      <c r="BF474" s="55"/>
      <c r="BG474" s="55"/>
      <c r="BH474" s="55"/>
      <c r="BI474" s="55"/>
      <c r="BJ474" s="55"/>
      <c r="BK474" s="55"/>
      <c r="BL474" t="s">
        <v>1488</v>
      </c>
    </row>
    <row r="475" spans="1:64" s="104" customFormat="1" ht="17" x14ac:dyDescent="0.2">
      <c r="A475" s="104" t="s">
        <v>1489</v>
      </c>
      <c r="B475" s="234" t="str">
        <f>VLOOKUP($A475,'V-Enc'!$A$246:$M$984,13,FALSE)</f>
        <v>V_OP</v>
      </c>
      <c r="C475" s="234" t="s">
        <v>702</v>
      </c>
      <c r="D475" s="237" t="s">
        <v>1445</v>
      </c>
      <c r="E475" s="239"/>
      <c r="F475" s="125" t="s">
        <v>704</v>
      </c>
      <c r="G475" s="234" t="str">
        <f>VLOOKUP($A475,'V-Enc'!$A$246:$M$984,11,FALSE)</f>
        <v>vd</v>
      </c>
      <c r="H475" s="234" t="str">
        <f>VLOOKUP($A475,'V-Enc'!$A$246:$M$984,9,FALSE)</f>
        <v>fs1</v>
      </c>
      <c r="I475" s="234" t="str">
        <f>VLOOKUP($A475,'V-Enc'!$A$246:$M$984,8,FALSE)</f>
        <v>vs2</v>
      </c>
      <c r="J475" s="239"/>
      <c r="K475" s="239"/>
      <c r="L475" s="234" t="str">
        <f>VLOOKUP($A475,'V-Enc'!$A$246:$M$984,2,FALSE)</f>
        <v>Vvx</v>
      </c>
      <c r="M475" s="234" t="str">
        <f>VLOOKUP($A475,'V-Enc'!$A$246:$M$984,10,FALSE)</f>
        <v>OPFVF</v>
      </c>
      <c r="O475" s="238" t="str">
        <f>_xlfn.CONCAT(VLOOKUP($A475,'V-Enc'!$A$246:$M$984,3,FALSE),"-",)</f>
        <v>011111-</v>
      </c>
      <c r="R475"/>
      <c r="S475"/>
      <c r="T475"/>
      <c r="U475">
        <v>0</v>
      </c>
      <c r="V475" s="58">
        <v>1</v>
      </c>
      <c r="W475" s="55"/>
      <c r="X475" s="55">
        <f t="shared" si="76"/>
        <v>0</v>
      </c>
      <c r="Y475" s="55">
        <f t="shared" si="77"/>
        <v>0</v>
      </c>
      <c r="Z475" s="55"/>
      <c r="AA475" s="55"/>
      <c r="AB475" s="55"/>
      <c r="AC475" s="58">
        <f t="shared" si="82"/>
        <v>0</v>
      </c>
      <c r="AD475" s="55">
        <f t="shared" si="83"/>
        <v>0</v>
      </c>
      <c r="AE475" s="55">
        <f t="shared" si="80"/>
        <v>0</v>
      </c>
      <c r="AF475" s="55"/>
      <c r="AG475" s="55">
        <f t="shared" si="81"/>
        <v>0</v>
      </c>
      <c r="AH475" s="55"/>
      <c r="AI475" s="55">
        <f t="shared" si="79"/>
        <v>0</v>
      </c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>
        <v>1</v>
      </c>
      <c r="AZ475" s="55"/>
      <c r="BA475" s="55"/>
      <c r="BB475" s="55">
        <v>1</v>
      </c>
      <c r="BC475" s="55"/>
      <c r="BD475" s="55"/>
      <c r="BE475" s="55"/>
      <c r="BF475" s="55"/>
      <c r="BG475" s="55"/>
      <c r="BH475" s="55"/>
      <c r="BI475" s="55"/>
      <c r="BJ475" s="55"/>
      <c r="BK475" s="55"/>
      <c r="BL475" t="s">
        <v>1490</v>
      </c>
    </row>
    <row r="476" spans="1:64" x14ac:dyDescent="0.2">
      <c r="F476" s="125"/>
      <c r="U476">
        <v>0</v>
      </c>
      <c r="V476" s="58">
        <f t="shared" ref="V476:V507" si="84">IF(ISNUMBER(FIND("VF",A476)),1,0)</f>
        <v>0</v>
      </c>
      <c r="X476" s="55">
        <f t="shared" si="76"/>
        <v>0</v>
      </c>
      <c r="Y476" s="55">
        <f t="shared" si="77"/>
        <v>0</v>
      </c>
      <c r="AC476" s="58">
        <f t="shared" si="82"/>
        <v>0</v>
      </c>
      <c r="AD476" s="55">
        <f t="shared" si="83"/>
        <v>0</v>
      </c>
      <c r="AE476" s="55">
        <f t="shared" si="80"/>
        <v>0</v>
      </c>
      <c r="AG476" s="55">
        <f t="shared" si="81"/>
        <v>0</v>
      </c>
      <c r="AI476" s="55">
        <f t="shared" si="79"/>
        <v>0</v>
      </c>
    </row>
    <row r="477" spans="1:64" x14ac:dyDescent="0.2">
      <c r="A477" t="s">
        <v>1491</v>
      </c>
      <c r="B477" t="s">
        <v>844</v>
      </c>
      <c r="C477" t="s">
        <v>702</v>
      </c>
      <c r="D477" s="55" t="s">
        <v>1358</v>
      </c>
      <c r="E477" s="29"/>
      <c r="F477" s="125" t="s">
        <v>704</v>
      </c>
      <c r="G477" t="s">
        <v>730</v>
      </c>
      <c r="H477" s="3" t="s">
        <v>254</v>
      </c>
      <c r="I477" t="s">
        <v>764</v>
      </c>
      <c r="L477" t="s">
        <v>847</v>
      </c>
      <c r="M477" t="s">
        <v>1492</v>
      </c>
      <c r="O477" t="s">
        <v>1493</v>
      </c>
      <c r="U477">
        <v>0</v>
      </c>
      <c r="V477" s="58">
        <f t="shared" si="84"/>
        <v>1</v>
      </c>
      <c r="X477" s="55">
        <f t="shared" si="76"/>
        <v>0</v>
      </c>
      <c r="Y477" s="55">
        <f t="shared" si="77"/>
        <v>0</v>
      </c>
      <c r="AC477" s="58">
        <f t="shared" si="82"/>
        <v>0</v>
      </c>
      <c r="AD477" s="55">
        <f t="shared" si="83"/>
        <v>0</v>
      </c>
      <c r="AE477" s="55">
        <f t="shared" si="80"/>
        <v>0</v>
      </c>
      <c r="AG477" s="55">
        <f t="shared" si="81"/>
        <v>0</v>
      </c>
      <c r="AI477" s="55">
        <f t="shared" si="79"/>
        <v>0</v>
      </c>
      <c r="BL477" t="s">
        <v>1494</v>
      </c>
    </row>
    <row r="478" spans="1:64" x14ac:dyDescent="0.2">
      <c r="V478" s="58">
        <f t="shared" si="84"/>
        <v>0</v>
      </c>
      <c r="X478" s="55">
        <f t="shared" si="76"/>
        <v>0</v>
      </c>
      <c r="Y478" s="55">
        <f t="shared" si="77"/>
        <v>0</v>
      </c>
      <c r="AC478" s="58">
        <f t="shared" si="82"/>
        <v>0</v>
      </c>
      <c r="AD478" s="55">
        <f t="shared" si="83"/>
        <v>0</v>
      </c>
      <c r="AE478" s="55">
        <f t="shared" si="80"/>
        <v>0</v>
      </c>
      <c r="AG478" s="55">
        <f t="shared" si="81"/>
        <v>0</v>
      </c>
      <c r="AI478" s="55">
        <f t="shared" si="79"/>
        <v>0</v>
      </c>
    </row>
    <row r="479" spans="1:64" ht="17" x14ac:dyDescent="0.2">
      <c r="A479" s="234" t="s">
        <v>1495</v>
      </c>
      <c r="B479" s="234"/>
      <c r="C479" s="234"/>
      <c r="D479" s="237"/>
      <c r="E479" s="234"/>
      <c r="G479" s="234"/>
      <c r="H479" s="234"/>
      <c r="I479" s="234"/>
      <c r="J479" s="234"/>
      <c r="K479" s="234"/>
      <c r="L479" s="234"/>
      <c r="M479" s="234"/>
      <c r="N479" s="234"/>
      <c r="O479" s="234"/>
      <c r="P479" s="234"/>
      <c r="Q479" s="234"/>
      <c r="V479" s="58">
        <f t="shared" si="84"/>
        <v>0</v>
      </c>
      <c r="X479" s="55">
        <f t="shared" si="76"/>
        <v>0</v>
      </c>
      <c r="Y479" s="55">
        <f t="shared" si="77"/>
        <v>0</v>
      </c>
      <c r="AC479" s="58">
        <f t="shared" si="82"/>
        <v>0</v>
      </c>
      <c r="AD479" s="55">
        <f t="shared" si="83"/>
        <v>0</v>
      </c>
      <c r="AE479" s="55">
        <f t="shared" si="80"/>
        <v>0</v>
      </c>
      <c r="AG479" s="55">
        <f t="shared" si="81"/>
        <v>0</v>
      </c>
      <c r="AI479" s="55">
        <f t="shared" si="79"/>
        <v>0</v>
      </c>
      <c r="BL479" s="234"/>
    </row>
    <row r="480" spans="1:64" ht="17" x14ac:dyDescent="0.2">
      <c r="A480" s="189" t="s">
        <v>0</v>
      </c>
      <c r="B480" s="189" t="s">
        <v>724</v>
      </c>
      <c r="C480" s="189"/>
      <c r="D480" s="190"/>
      <c r="E480" s="1" t="s">
        <v>2</v>
      </c>
      <c r="F480" s="126" t="s">
        <v>3</v>
      </c>
      <c r="G480" s="189" t="s">
        <v>361</v>
      </c>
      <c r="H480" s="189" t="s">
        <v>362</v>
      </c>
      <c r="I480" s="189" t="s">
        <v>363</v>
      </c>
      <c r="J480" s="189" t="s">
        <v>364</v>
      </c>
      <c r="K480" s="189" t="s">
        <v>320</v>
      </c>
      <c r="L480" s="189" t="s">
        <v>725</v>
      </c>
      <c r="M480" s="189" t="s">
        <v>10</v>
      </c>
      <c r="N480" s="189" t="s">
        <v>653</v>
      </c>
      <c r="O480" s="189" t="s">
        <v>11</v>
      </c>
      <c r="P480" s="189" t="s">
        <v>16</v>
      </c>
      <c r="Q480" s="189"/>
      <c r="V480" s="58">
        <f t="shared" si="84"/>
        <v>0</v>
      </c>
      <c r="X480" s="55">
        <f t="shared" si="76"/>
        <v>0</v>
      </c>
      <c r="Y480" s="55">
        <f t="shared" si="77"/>
        <v>0</v>
      </c>
      <c r="AC480" s="58">
        <f t="shared" si="82"/>
        <v>0</v>
      </c>
      <c r="AD480" s="55">
        <f t="shared" si="83"/>
        <v>0</v>
      </c>
      <c r="AE480" s="55">
        <f t="shared" si="80"/>
        <v>0</v>
      </c>
      <c r="AG480" s="55">
        <f t="shared" si="81"/>
        <v>0</v>
      </c>
      <c r="AI480" s="55">
        <f t="shared" si="79"/>
        <v>0</v>
      </c>
      <c r="BL480" s="189" t="s">
        <v>12</v>
      </c>
    </row>
    <row r="481" spans="1:64" ht="17" x14ac:dyDescent="0.2">
      <c r="A481" t="s">
        <v>1496</v>
      </c>
      <c r="B481" s="238" t="str">
        <f>VLOOKUP($A481,'V-Enc'!$A$246:$M$984,13,FALSE)</f>
        <v>V_OP</v>
      </c>
      <c r="C481" s="238" t="s">
        <v>702</v>
      </c>
      <c r="D481" s="242" t="s">
        <v>1445</v>
      </c>
      <c r="E481" s="239"/>
      <c r="F481" s="125" t="s">
        <v>704</v>
      </c>
      <c r="G481" s="238" t="str">
        <f>VLOOKUP($A481,'V-Enc'!$A$246:$M$984,11,FALSE)</f>
        <v>vd</v>
      </c>
      <c r="H481" s="238" t="str">
        <f>VLOOKUP($A481,'V-Enc'!$A$246:$M$984,9,FALSE)</f>
        <v>fs1</v>
      </c>
      <c r="I481" s="238" t="str">
        <f>VLOOKUP($A481,'V-Enc'!$A$246:$M$984,8,FALSE)</f>
        <v>vs2</v>
      </c>
      <c r="J481" s="239"/>
      <c r="K481" s="239"/>
      <c r="L481" s="238" t="str">
        <f>VLOOKUP($A481,'V-Enc'!$A$246:$M$984,2,FALSE)</f>
        <v>Vvx</v>
      </c>
      <c r="M481" s="238" t="str">
        <f>VLOOKUP($A481,'V-Enc'!$A$246:$M$984,10,FALSE)</f>
        <v>OPFVF</v>
      </c>
      <c r="O481" s="238" t="str">
        <f>_xlfn.CONCAT(VLOOKUP($A481,'V-Enc'!$A$246:$M$984,3,FALSE),"-",)</f>
        <v>010111-</v>
      </c>
      <c r="P481" s="239"/>
      <c r="Q481" s="238" t="str">
        <f>VLOOKUP($A481,'V-Enc'!$A$246:$M$984,7,FALSE)</f>
        <v>v0</v>
      </c>
      <c r="U481">
        <v>1</v>
      </c>
      <c r="V481" s="58">
        <v>0</v>
      </c>
      <c r="X481" s="55">
        <f t="shared" si="76"/>
        <v>0</v>
      </c>
      <c r="Y481" s="55">
        <f t="shared" ref="Y481:Y512" si="85">IF(ISNUMBER(FIND("VFN",A481)),1,0)</f>
        <v>0</v>
      </c>
      <c r="AC481" s="58">
        <v>0</v>
      </c>
      <c r="AD481" s="55">
        <f t="shared" si="83"/>
        <v>0</v>
      </c>
      <c r="AE481" s="55">
        <f t="shared" si="80"/>
        <v>0</v>
      </c>
      <c r="AG481" s="55">
        <f t="shared" si="81"/>
        <v>0</v>
      </c>
      <c r="AI481" s="55">
        <f t="shared" si="79"/>
        <v>0</v>
      </c>
      <c r="AY481" s="55">
        <v>1</v>
      </c>
      <c r="BC481" s="55">
        <v>1</v>
      </c>
      <c r="BL481" s="239" t="s">
        <v>1497</v>
      </c>
    </row>
    <row r="482" spans="1:64" ht="17" x14ac:dyDescent="0.2">
      <c r="A482" s="163" t="s">
        <v>1498</v>
      </c>
      <c r="B482" s="238" t="str">
        <f>VLOOKUP($A482,'V-Enc'!$A$246:$M$984,13,FALSE)</f>
        <v>V_OP</v>
      </c>
      <c r="C482" s="238"/>
      <c r="D482" s="242" t="s">
        <v>1499</v>
      </c>
      <c r="E482" s="239"/>
      <c r="F482" s="125" t="s">
        <v>704</v>
      </c>
      <c r="G482" s="238" t="str">
        <f>VLOOKUP($A482,'V-Enc'!$A$246:$M$984,11,FALSE)</f>
        <v>vd</v>
      </c>
      <c r="H482" s="238" t="str">
        <f>VLOOKUP($A482,'V-Enc'!$A$246:$M$984,9,FALSE)</f>
        <v>fs1</v>
      </c>
      <c r="I482" s="130" t="s">
        <v>49</v>
      </c>
      <c r="J482" s="239"/>
      <c r="K482" s="239"/>
      <c r="L482" s="238" t="str">
        <f>VLOOKUP($A482,'V-Enc'!$A$246:$M$984,2,FALSE)</f>
        <v>Vvx</v>
      </c>
      <c r="M482" s="238" t="str">
        <f>VLOOKUP($A482,'V-Enc'!$A$246:$M$984,10,FALSE)</f>
        <v>OPFVF</v>
      </c>
      <c r="O482" s="238" t="str">
        <f>_xlfn.CONCAT(VLOOKUP($A482,'V-Enc'!$A$246:$M$984,3,FALSE),"-",)</f>
        <v>010111-</v>
      </c>
      <c r="P482" s="239"/>
      <c r="Q482" s="238">
        <f>VLOOKUP($A482,'V-Enc'!$A$246:$M$984,7,FALSE)</f>
        <v>1</v>
      </c>
      <c r="U482">
        <v>1</v>
      </c>
      <c r="V482" s="58">
        <f t="shared" si="84"/>
        <v>1</v>
      </c>
      <c r="X482" s="55">
        <f t="shared" si="76"/>
        <v>0</v>
      </c>
      <c r="Y482" s="55">
        <f t="shared" si="85"/>
        <v>0</v>
      </c>
      <c r="AC482" s="58">
        <f t="shared" si="82"/>
        <v>0</v>
      </c>
      <c r="AD482" s="55">
        <f t="shared" si="83"/>
        <v>0</v>
      </c>
      <c r="AE482" s="55">
        <f t="shared" si="80"/>
        <v>0</v>
      </c>
      <c r="AG482" s="55">
        <f t="shared" si="81"/>
        <v>0</v>
      </c>
      <c r="AI482" s="55">
        <f t="shared" si="79"/>
        <v>0</v>
      </c>
      <c r="AY482" s="55">
        <v>1</v>
      </c>
      <c r="BL482" t="s">
        <v>1500</v>
      </c>
    </row>
    <row r="483" spans="1:64" x14ac:dyDescent="0.2">
      <c r="V483" s="58">
        <f t="shared" si="84"/>
        <v>0</v>
      </c>
      <c r="X483" s="55">
        <f t="shared" si="76"/>
        <v>0</v>
      </c>
      <c r="Y483" s="55">
        <f t="shared" si="85"/>
        <v>0</v>
      </c>
      <c r="AC483" s="58">
        <f t="shared" si="82"/>
        <v>0</v>
      </c>
      <c r="AD483" s="55">
        <f t="shared" si="83"/>
        <v>0</v>
      </c>
      <c r="AE483" s="55">
        <f t="shared" si="80"/>
        <v>0</v>
      </c>
      <c r="AG483" s="55">
        <f t="shared" si="81"/>
        <v>0</v>
      </c>
      <c r="AI483" s="55">
        <f t="shared" si="79"/>
        <v>0</v>
      </c>
    </row>
    <row r="484" spans="1:64" ht="34" x14ac:dyDescent="0.2">
      <c r="A484" s="234" t="s">
        <v>1501</v>
      </c>
      <c r="B484" s="234"/>
      <c r="C484" s="234"/>
      <c r="D484" s="237"/>
      <c r="E484" s="234"/>
      <c r="G484" s="234"/>
      <c r="H484" s="234"/>
      <c r="I484" s="234"/>
      <c r="J484" s="234"/>
      <c r="K484" s="234"/>
      <c r="L484" s="234"/>
      <c r="M484" s="234"/>
      <c r="N484" s="234"/>
      <c r="O484" s="234"/>
      <c r="P484" s="234"/>
      <c r="Q484" s="234"/>
      <c r="V484" s="58">
        <f t="shared" si="84"/>
        <v>0</v>
      </c>
      <c r="X484" s="55">
        <f t="shared" si="76"/>
        <v>0</v>
      </c>
      <c r="Y484" s="55">
        <f t="shared" si="85"/>
        <v>0</v>
      </c>
      <c r="AC484" s="58">
        <f t="shared" si="82"/>
        <v>0</v>
      </c>
      <c r="AD484" s="55">
        <f t="shared" si="83"/>
        <v>0</v>
      </c>
      <c r="AE484" s="55">
        <f t="shared" si="80"/>
        <v>0</v>
      </c>
      <c r="AG484" s="55">
        <f t="shared" si="81"/>
        <v>0</v>
      </c>
      <c r="AI484" s="55">
        <f t="shared" si="79"/>
        <v>0</v>
      </c>
      <c r="BL484" s="234"/>
    </row>
    <row r="485" spans="1:64" ht="17" x14ac:dyDescent="0.2">
      <c r="A485" s="189" t="s">
        <v>0</v>
      </c>
      <c r="B485" s="189" t="s">
        <v>724</v>
      </c>
      <c r="C485" s="189"/>
      <c r="D485" s="190"/>
      <c r="E485" s="1" t="s">
        <v>2</v>
      </c>
      <c r="F485" s="126" t="s">
        <v>3</v>
      </c>
      <c r="G485" s="189" t="s">
        <v>361</v>
      </c>
      <c r="H485" s="189" t="s">
        <v>362</v>
      </c>
      <c r="I485" s="189" t="s">
        <v>363</v>
      </c>
      <c r="J485" s="189" t="s">
        <v>364</v>
      </c>
      <c r="K485" s="189" t="s">
        <v>320</v>
      </c>
      <c r="L485" s="189" t="s">
        <v>725</v>
      </c>
      <c r="M485" s="189" t="s">
        <v>10</v>
      </c>
      <c r="N485" s="189" t="s">
        <v>653</v>
      </c>
      <c r="O485" s="189" t="s">
        <v>11</v>
      </c>
      <c r="P485" s="189" t="s">
        <v>16</v>
      </c>
      <c r="Q485" s="189"/>
      <c r="V485" s="58">
        <f t="shared" si="84"/>
        <v>0</v>
      </c>
      <c r="X485" s="55">
        <f t="shared" si="76"/>
        <v>0</v>
      </c>
      <c r="Y485" s="55">
        <f t="shared" si="85"/>
        <v>0</v>
      </c>
      <c r="AC485" s="58">
        <f t="shared" si="82"/>
        <v>0</v>
      </c>
      <c r="AD485" s="55">
        <f t="shared" si="83"/>
        <v>0</v>
      </c>
      <c r="AE485" s="55">
        <f t="shared" si="80"/>
        <v>0</v>
      </c>
      <c r="AG485" s="55">
        <f t="shared" si="81"/>
        <v>0</v>
      </c>
      <c r="AI485" s="55">
        <f t="shared" si="79"/>
        <v>0</v>
      </c>
      <c r="BL485" s="189" t="s">
        <v>12</v>
      </c>
    </row>
    <row r="486" spans="1:64" ht="17" x14ac:dyDescent="0.2">
      <c r="A486" s="163" t="s">
        <v>1502</v>
      </c>
      <c r="B486" t="s">
        <v>844</v>
      </c>
      <c r="C486" t="s">
        <v>702</v>
      </c>
      <c r="D486" s="151" t="s">
        <v>1503</v>
      </c>
      <c r="E486" s="29"/>
      <c r="F486" s="125" t="s">
        <v>704</v>
      </c>
      <c r="G486" t="s">
        <v>730</v>
      </c>
      <c r="H486" s="238" t="str">
        <f>VLOOKUP($A486,'V-Enc'!$A$246:$M$984,9,FALSE)</f>
        <v>00000</v>
      </c>
      <c r="I486" s="238" t="str">
        <f>VLOOKUP($A486,'V-Enc'!$A$246:$M$984,8,FALSE)</f>
        <v>vs2</v>
      </c>
      <c r="L486" s="238" t="str">
        <f>VLOOKUP($A486,'V-Enc'!$A$246:$M$984,2,FALSE)</f>
        <v>Vvi</v>
      </c>
      <c r="M486" s="238" t="str">
        <f>VLOOKUP($A486,'V-Enc'!$A$246:$M$984,10,FALSE)</f>
        <v>OPFVV</v>
      </c>
      <c r="O486" s="238" t="str">
        <f>_xlfn.CONCAT(VLOOKUP($A486,'V-Enc'!$A$246:$M$984,3,FALSE),"-",)</f>
        <v>010010-</v>
      </c>
      <c r="U486">
        <v>0</v>
      </c>
      <c r="V486" s="58">
        <f t="shared" si="84"/>
        <v>1</v>
      </c>
      <c r="X486" s="55">
        <f t="shared" si="76"/>
        <v>0</v>
      </c>
      <c r="Y486" s="55">
        <f t="shared" si="85"/>
        <v>0</v>
      </c>
      <c r="AC486" s="58">
        <f t="shared" si="82"/>
        <v>0</v>
      </c>
      <c r="AD486" s="55">
        <f t="shared" si="83"/>
        <v>0</v>
      </c>
      <c r="AE486" s="55">
        <f t="shared" si="80"/>
        <v>0</v>
      </c>
      <c r="AG486" s="55">
        <f t="shared" si="81"/>
        <v>0</v>
      </c>
      <c r="AI486" s="55">
        <f t="shared" si="79"/>
        <v>0</v>
      </c>
      <c r="BL486" t="s">
        <v>1504</v>
      </c>
    </row>
    <row r="487" spans="1:64" ht="17" x14ac:dyDescent="0.2">
      <c r="A487" s="163" t="s">
        <v>1505</v>
      </c>
      <c r="B487" t="s">
        <v>844</v>
      </c>
      <c r="C487" t="s">
        <v>702</v>
      </c>
      <c r="D487" s="55" t="s">
        <v>1503</v>
      </c>
      <c r="E487" s="29"/>
      <c r="F487" s="125" t="s">
        <v>704</v>
      </c>
      <c r="G487" t="s">
        <v>730</v>
      </c>
      <c r="H487" s="238" t="str">
        <f>VLOOKUP($A487,'V-Enc'!$A$246:$M$984,9,FALSE)</f>
        <v>00001</v>
      </c>
      <c r="I487" s="238" t="str">
        <f>VLOOKUP($A487,'V-Enc'!$A$246:$M$984,8,FALSE)</f>
        <v>vs2</v>
      </c>
      <c r="L487" s="238" t="str">
        <f>VLOOKUP($A487,'V-Enc'!$A$246:$M$984,2,FALSE)</f>
        <v>Vvi</v>
      </c>
      <c r="M487" s="238" t="str">
        <f>VLOOKUP($A487,'V-Enc'!$A$246:$M$984,10,FALSE)</f>
        <v>OPFVV</v>
      </c>
      <c r="O487" s="238" t="str">
        <f>_xlfn.CONCAT(VLOOKUP($A487,'V-Enc'!$A$246:$M$984,3,FALSE),"-",)</f>
        <v>010010-</v>
      </c>
      <c r="U487">
        <v>0</v>
      </c>
      <c r="V487" s="58">
        <f t="shared" si="84"/>
        <v>1</v>
      </c>
      <c r="X487" s="55">
        <f t="shared" si="76"/>
        <v>0</v>
      </c>
      <c r="Y487" s="55">
        <f t="shared" si="85"/>
        <v>0</v>
      </c>
      <c r="AC487" s="58">
        <f t="shared" si="82"/>
        <v>0</v>
      </c>
      <c r="AD487" s="55">
        <f t="shared" si="83"/>
        <v>0</v>
      </c>
      <c r="AE487" s="55">
        <f t="shared" si="80"/>
        <v>0</v>
      </c>
      <c r="AG487" s="55">
        <f t="shared" si="81"/>
        <v>0</v>
      </c>
      <c r="AI487" s="55">
        <f t="shared" ref="AI487:AI518" si="86">IF(OR(ISNUMBER(FIND("VFRSUB",A487)),ISNUMBER(FIND("VFNRSUB",A487)),ISNUMBER(FIND("VFWRSUB",A487)),ISNUMBER(FIND("VFMSACC",A487)),ISNUMBER(FIND("VFMSUB",A487))),1,0)</f>
        <v>0</v>
      </c>
      <c r="BL487" t="s">
        <v>1506</v>
      </c>
    </row>
    <row r="488" spans="1:64" ht="17" x14ac:dyDescent="0.2">
      <c r="A488" s="163" t="s">
        <v>1507</v>
      </c>
      <c r="B488" t="s">
        <v>844</v>
      </c>
      <c r="C488" t="s">
        <v>702</v>
      </c>
      <c r="D488" s="55" t="s">
        <v>1503</v>
      </c>
      <c r="E488" s="29"/>
      <c r="F488" s="125" t="s">
        <v>704</v>
      </c>
      <c r="G488" t="s">
        <v>730</v>
      </c>
      <c r="H488" s="238" t="str">
        <f>VLOOKUP($A488,'V-Enc'!$A$246:$M$984,9,FALSE)</f>
        <v>00110</v>
      </c>
      <c r="I488" s="238" t="str">
        <f>VLOOKUP($A488,'V-Enc'!$A$246:$M$984,8,FALSE)</f>
        <v>vs2</v>
      </c>
      <c r="L488" s="238" t="str">
        <f>VLOOKUP($A488,'V-Enc'!$A$246:$M$984,2,FALSE)</f>
        <v>Vvi</v>
      </c>
      <c r="M488" s="238" t="str">
        <f>VLOOKUP($A488,'V-Enc'!$A$246:$M$984,10,FALSE)</f>
        <v>OPFVV</v>
      </c>
      <c r="O488" s="238" t="str">
        <f>_xlfn.CONCAT(VLOOKUP($A488,'V-Enc'!$A$246:$M$984,3,FALSE),"-",)</f>
        <v>010010-</v>
      </c>
      <c r="U488">
        <v>0</v>
      </c>
      <c r="V488" s="58">
        <f t="shared" si="84"/>
        <v>1</v>
      </c>
      <c r="X488" s="55">
        <f t="shared" si="76"/>
        <v>0</v>
      </c>
      <c r="Y488" s="55">
        <f t="shared" si="85"/>
        <v>0</v>
      </c>
      <c r="AC488" s="58">
        <f t="shared" si="82"/>
        <v>0</v>
      </c>
      <c r="AD488" s="55">
        <f t="shared" si="83"/>
        <v>0</v>
      </c>
      <c r="AE488" s="55">
        <f t="shared" si="80"/>
        <v>0</v>
      </c>
      <c r="AG488" s="55">
        <f t="shared" si="81"/>
        <v>0</v>
      </c>
      <c r="AI488" s="55">
        <f t="shared" si="86"/>
        <v>0</v>
      </c>
      <c r="BL488" t="s">
        <v>1508</v>
      </c>
    </row>
    <row r="489" spans="1:64" ht="17" x14ac:dyDescent="0.2">
      <c r="A489" s="163" t="s">
        <v>1509</v>
      </c>
      <c r="B489" t="s">
        <v>844</v>
      </c>
      <c r="C489" t="s">
        <v>702</v>
      </c>
      <c r="D489" s="55" t="s">
        <v>1503</v>
      </c>
      <c r="E489" s="29"/>
      <c r="F489" s="125" t="s">
        <v>704</v>
      </c>
      <c r="G489" t="s">
        <v>730</v>
      </c>
      <c r="H489" s="238" t="str">
        <f>VLOOKUP($A489,'V-Enc'!$A$246:$M$984,9,FALSE)</f>
        <v>00111</v>
      </c>
      <c r="I489" s="238" t="str">
        <f>VLOOKUP($A489,'V-Enc'!$A$246:$M$984,8,FALSE)</f>
        <v>vs2</v>
      </c>
      <c r="L489" s="238" t="str">
        <f>VLOOKUP($A489,'V-Enc'!$A$246:$M$984,2,FALSE)</f>
        <v>Vvi</v>
      </c>
      <c r="M489" s="238" t="str">
        <f>VLOOKUP($A489,'V-Enc'!$A$246:$M$984,10,FALSE)</f>
        <v>OPFVV</v>
      </c>
      <c r="O489" s="238" t="str">
        <f>_xlfn.CONCAT(VLOOKUP($A489,'V-Enc'!$A$246:$M$984,3,FALSE),"-",)</f>
        <v>010010-</v>
      </c>
      <c r="U489">
        <v>0</v>
      </c>
      <c r="V489" s="58">
        <f t="shared" si="84"/>
        <v>1</v>
      </c>
      <c r="X489" s="55">
        <f t="shared" si="76"/>
        <v>0</v>
      </c>
      <c r="Y489" s="55">
        <f t="shared" si="85"/>
        <v>0</v>
      </c>
      <c r="AC489" s="58">
        <f t="shared" si="82"/>
        <v>0</v>
      </c>
      <c r="AD489" s="55">
        <f t="shared" si="83"/>
        <v>0</v>
      </c>
      <c r="AE489" s="55">
        <f t="shared" si="80"/>
        <v>0</v>
      </c>
      <c r="AG489" s="55">
        <f t="shared" si="81"/>
        <v>0</v>
      </c>
      <c r="AI489" s="55">
        <f t="shared" si="86"/>
        <v>0</v>
      </c>
      <c r="BL489" t="s">
        <v>1510</v>
      </c>
    </row>
    <row r="490" spans="1:64" ht="17" x14ac:dyDescent="0.2">
      <c r="A490" s="163" t="s">
        <v>1511</v>
      </c>
      <c r="B490" t="s">
        <v>844</v>
      </c>
      <c r="C490" t="s">
        <v>702</v>
      </c>
      <c r="D490" s="55" t="s">
        <v>1503</v>
      </c>
      <c r="E490" s="29"/>
      <c r="F490" s="125" t="s">
        <v>704</v>
      </c>
      <c r="G490" t="s">
        <v>730</v>
      </c>
      <c r="H490" s="238" t="str">
        <f>VLOOKUP($A490,'V-Enc'!$A$246:$M$984,9,FALSE)</f>
        <v>00010</v>
      </c>
      <c r="I490" s="238" t="str">
        <f>VLOOKUP($A490,'V-Enc'!$A$246:$M$984,8,FALSE)</f>
        <v>vs2</v>
      </c>
      <c r="L490" s="238" t="str">
        <f>VLOOKUP($A490,'V-Enc'!$A$246:$M$984,2,FALSE)</f>
        <v>Vvi</v>
      </c>
      <c r="M490" s="238" t="str">
        <f>VLOOKUP($A490,'V-Enc'!$A$246:$M$984,10,FALSE)</f>
        <v>OPFVV</v>
      </c>
      <c r="O490" s="238" t="str">
        <f>_xlfn.CONCAT(VLOOKUP($A490,'V-Enc'!$A$246:$M$984,3,FALSE),"-",)</f>
        <v>010010-</v>
      </c>
      <c r="U490">
        <v>0</v>
      </c>
      <c r="V490" s="58">
        <f t="shared" si="84"/>
        <v>1</v>
      </c>
      <c r="X490" s="55">
        <f t="shared" si="76"/>
        <v>0</v>
      </c>
      <c r="Y490" s="55">
        <f t="shared" si="85"/>
        <v>0</v>
      </c>
      <c r="AC490" s="58">
        <f t="shared" si="82"/>
        <v>0</v>
      </c>
      <c r="AD490" s="55">
        <f t="shared" si="83"/>
        <v>0</v>
      </c>
      <c r="AE490" s="55">
        <f t="shared" si="80"/>
        <v>0</v>
      </c>
      <c r="AG490" s="55">
        <f t="shared" si="81"/>
        <v>0</v>
      </c>
      <c r="AI490" s="55">
        <f t="shared" si="86"/>
        <v>0</v>
      </c>
      <c r="BL490" t="s">
        <v>1512</v>
      </c>
    </row>
    <row r="491" spans="1:64" ht="17" x14ac:dyDescent="0.2">
      <c r="A491" s="163" t="s">
        <v>1513</v>
      </c>
      <c r="B491" t="s">
        <v>844</v>
      </c>
      <c r="C491" t="s">
        <v>702</v>
      </c>
      <c r="D491" s="55" t="s">
        <v>1503</v>
      </c>
      <c r="E491" s="29"/>
      <c r="F491" s="125" t="s">
        <v>704</v>
      </c>
      <c r="G491" t="s">
        <v>730</v>
      </c>
      <c r="H491" s="238" t="str">
        <f>VLOOKUP($A491,'V-Enc'!$A$246:$M$984,9,FALSE)</f>
        <v>00011</v>
      </c>
      <c r="I491" s="238" t="str">
        <f>VLOOKUP($A491,'V-Enc'!$A$246:$M$984,8,FALSE)</f>
        <v>vs2</v>
      </c>
      <c r="L491" s="238" t="str">
        <f>VLOOKUP($A491,'V-Enc'!$A$246:$M$984,2,FALSE)</f>
        <v>Vvi</v>
      </c>
      <c r="M491" s="238" t="str">
        <f>VLOOKUP($A491,'V-Enc'!$A$246:$M$984,10,FALSE)</f>
        <v>OPFVV</v>
      </c>
      <c r="O491" s="238" t="str">
        <f>_xlfn.CONCAT(VLOOKUP($A491,'V-Enc'!$A$246:$M$984,3,FALSE),"-",)</f>
        <v>010010-</v>
      </c>
      <c r="U491">
        <v>0</v>
      </c>
      <c r="V491" s="58">
        <f t="shared" si="84"/>
        <v>1</v>
      </c>
      <c r="X491" s="55">
        <f t="shared" si="76"/>
        <v>0</v>
      </c>
      <c r="Y491" s="55">
        <f t="shared" si="85"/>
        <v>0</v>
      </c>
      <c r="AC491" s="58">
        <f t="shared" ref="AC491:AC522" si="87">IF(OR(ISNUMBER(FIND("FADD",A491)),ISNUMBER(FIND("FSUB",A491))),1,0)</f>
        <v>0</v>
      </c>
      <c r="AD491" s="55">
        <f t="shared" si="83"/>
        <v>0</v>
      </c>
      <c r="AE491" s="55">
        <f t="shared" si="80"/>
        <v>0</v>
      </c>
      <c r="AG491" s="55">
        <f t="shared" si="81"/>
        <v>0</v>
      </c>
      <c r="AI491" s="55">
        <f t="shared" si="86"/>
        <v>0</v>
      </c>
      <c r="BL491" t="s">
        <v>1514</v>
      </c>
    </row>
    <row r="492" spans="1:64" x14ac:dyDescent="0.2">
      <c r="E492" s="29"/>
      <c r="F492" s="125"/>
      <c r="H492" s="238"/>
      <c r="I492" s="238"/>
      <c r="L492" s="238"/>
      <c r="M492" s="238"/>
      <c r="O492" s="238"/>
      <c r="U492">
        <v>0</v>
      </c>
      <c r="V492" s="58">
        <f t="shared" si="84"/>
        <v>0</v>
      </c>
      <c r="X492" s="55">
        <f t="shared" si="76"/>
        <v>0</v>
      </c>
      <c r="Y492" s="55">
        <f t="shared" si="85"/>
        <v>0</v>
      </c>
      <c r="AC492" s="58">
        <f t="shared" si="87"/>
        <v>0</v>
      </c>
      <c r="AD492" s="55">
        <f t="shared" si="83"/>
        <v>0</v>
      </c>
      <c r="AE492" s="55">
        <f t="shared" si="80"/>
        <v>0</v>
      </c>
      <c r="AG492" s="55">
        <f t="shared" si="81"/>
        <v>0</v>
      </c>
      <c r="AI492" s="55">
        <f t="shared" si="86"/>
        <v>0</v>
      </c>
    </row>
    <row r="493" spans="1:64" ht="17" x14ac:dyDescent="0.2">
      <c r="A493" t="s">
        <v>1515</v>
      </c>
      <c r="B493" t="s">
        <v>844</v>
      </c>
      <c r="C493" t="s">
        <v>702</v>
      </c>
      <c r="D493" s="55" t="s">
        <v>1358</v>
      </c>
      <c r="E493" s="29"/>
      <c r="F493" s="125" t="s">
        <v>704</v>
      </c>
      <c r="G493" t="s">
        <v>730</v>
      </c>
      <c r="H493" s="238" t="str">
        <f>VLOOKUP($A493,'V-Enc'!$A$246:$M$984,9,FALSE)</f>
        <v>01000</v>
      </c>
      <c r="I493" s="238" t="str">
        <f>VLOOKUP($A493,'V-Enc'!$A$246:$M$984,8,FALSE)</f>
        <v>vs2</v>
      </c>
      <c r="L493" s="238" t="str">
        <f>VLOOKUP($A493,'V-Enc'!$A$246:$M$984,2,FALSE)</f>
        <v>Vvi</v>
      </c>
      <c r="M493" s="238" t="str">
        <f>VLOOKUP($A493,'V-Enc'!$A$246:$M$984,10,FALSE)</f>
        <v>OPFVV</v>
      </c>
      <c r="O493" s="238" t="str">
        <f>_xlfn.CONCAT(VLOOKUP($A493,'V-Enc'!$A$246:$M$984,3,FALSE),"-",)</f>
        <v>010010-</v>
      </c>
      <c r="U493">
        <v>0</v>
      </c>
      <c r="V493" s="58">
        <f t="shared" si="84"/>
        <v>1</v>
      </c>
      <c r="X493" s="55">
        <f t="shared" si="76"/>
        <v>1</v>
      </c>
      <c r="Y493" s="55">
        <f t="shared" si="85"/>
        <v>0</v>
      </c>
      <c r="AC493" s="58">
        <f t="shared" si="87"/>
        <v>0</v>
      </c>
      <c r="AD493" s="55">
        <f t="shared" si="83"/>
        <v>0</v>
      </c>
      <c r="AE493" s="55">
        <f t="shared" si="80"/>
        <v>0</v>
      </c>
      <c r="AG493" s="55">
        <f t="shared" si="81"/>
        <v>0</v>
      </c>
      <c r="AI493" s="55">
        <f t="shared" si="86"/>
        <v>0</v>
      </c>
      <c r="BL493" t="s">
        <v>1516</v>
      </c>
    </row>
    <row r="494" spans="1:64" ht="17" x14ac:dyDescent="0.2">
      <c r="A494" t="s">
        <v>1517</v>
      </c>
      <c r="B494" t="s">
        <v>844</v>
      </c>
      <c r="C494" t="s">
        <v>702</v>
      </c>
      <c r="D494" s="55" t="s">
        <v>1358</v>
      </c>
      <c r="E494" s="29"/>
      <c r="F494" s="125" t="s">
        <v>704</v>
      </c>
      <c r="G494" t="s">
        <v>730</v>
      </c>
      <c r="H494" s="238" t="str">
        <f>VLOOKUP($A494,'V-Enc'!$A$246:$M$984,9,FALSE)</f>
        <v>01001</v>
      </c>
      <c r="I494" s="238" t="str">
        <f>VLOOKUP($A494,'V-Enc'!$A$246:$M$984,8,FALSE)</f>
        <v>vs2</v>
      </c>
      <c r="L494" s="238" t="str">
        <f>VLOOKUP($A494,'V-Enc'!$A$246:$M$984,2,FALSE)</f>
        <v>Vvi</v>
      </c>
      <c r="M494" s="238" t="str">
        <f>VLOOKUP($A494,'V-Enc'!$A$246:$M$984,10,FALSE)</f>
        <v>OPFVV</v>
      </c>
      <c r="O494" s="238" t="str">
        <f>_xlfn.CONCAT(VLOOKUP($A494,'V-Enc'!$A$246:$M$984,3,FALSE),"-",)</f>
        <v>010010-</v>
      </c>
      <c r="U494">
        <v>0</v>
      </c>
      <c r="V494" s="58">
        <f t="shared" si="84"/>
        <v>1</v>
      </c>
      <c r="X494" s="55">
        <f t="shared" si="76"/>
        <v>1</v>
      </c>
      <c r="Y494" s="55">
        <f t="shared" si="85"/>
        <v>0</v>
      </c>
      <c r="AC494" s="58">
        <f t="shared" si="87"/>
        <v>0</v>
      </c>
      <c r="AD494" s="55">
        <f t="shared" si="83"/>
        <v>0</v>
      </c>
      <c r="AE494" s="55">
        <f t="shared" si="80"/>
        <v>0</v>
      </c>
      <c r="AG494" s="55">
        <f t="shared" si="81"/>
        <v>0</v>
      </c>
      <c r="AI494" s="55">
        <f t="shared" si="86"/>
        <v>0</v>
      </c>
      <c r="BL494" t="s">
        <v>1518</v>
      </c>
    </row>
    <row r="495" spans="1:64" ht="17" x14ac:dyDescent="0.2">
      <c r="A495" t="s">
        <v>1519</v>
      </c>
      <c r="B495" t="s">
        <v>844</v>
      </c>
      <c r="C495" t="s">
        <v>702</v>
      </c>
      <c r="D495" s="55" t="s">
        <v>1358</v>
      </c>
      <c r="E495" s="29"/>
      <c r="F495" s="125" t="s">
        <v>704</v>
      </c>
      <c r="G495" t="s">
        <v>730</v>
      </c>
      <c r="H495" s="238" t="str">
        <f>VLOOKUP($A495,'V-Enc'!$A$246:$M$984,9,FALSE)</f>
        <v>01110</v>
      </c>
      <c r="I495" s="238" t="str">
        <f>VLOOKUP($A495,'V-Enc'!$A$246:$M$984,8,FALSE)</f>
        <v>vs2</v>
      </c>
      <c r="L495" s="238" t="str">
        <f>VLOOKUP($A495,'V-Enc'!$A$246:$M$984,2,FALSE)</f>
        <v>Vvi</v>
      </c>
      <c r="M495" s="238" t="str">
        <f>VLOOKUP($A495,'V-Enc'!$A$246:$M$984,10,FALSE)</f>
        <v>OPFVV</v>
      </c>
      <c r="O495" s="238" t="str">
        <f>_xlfn.CONCAT(VLOOKUP($A495,'V-Enc'!$A$246:$M$984,3,FALSE),"-",)</f>
        <v>010010-</v>
      </c>
      <c r="U495">
        <v>0</v>
      </c>
      <c r="V495" s="58">
        <f t="shared" si="84"/>
        <v>1</v>
      </c>
      <c r="X495" s="55">
        <f t="shared" si="76"/>
        <v>1</v>
      </c>
      <c r="Y495" s="55">
        <f t="shared" si="85"/>
        <v>0</v>
      </c>
      <c r="AC495" s="58">
        <f t="shared" si="87"/>
        <v>0</v>
      </c>
      <c r="AD495" s="55">
        <f t="shared" si="83"/>
        <v>0</v>
      </c>
      <c r="AE495" s="55">
        <f t="shared" si="80"/>
        <v>0</v>
      </c>
      <c r="AG495" s="55">
        <f t="shared" si="81"/>
        <v>0</v>
      </c>
      <c r="AI495" s="55">
        <f t="shared" si="86"/>
        <v>0</v>
      </c>
      <c r="BL495" t="s">
        <v>1520</v>
      </c>
    </row>
    <row r="496" spans="1:64" ht="17" x14ac:dyDescent="0.2">
      <c r="A496" t="s">
        <v>1521</v>
      </c>
      <c r="B496" t="s">
        <v>844</v>
      </c>
      <c r="C496" t="s">
        <v>702</v>
      </c>
      <c r="D496" s="55" t="s">
        <v>1358</v>
      </c>
      <c r="E496" s="29"/>
      <c r="F496" s="125" t="s">
        <v>704</v>
      </c>
      <c r="G496" t="s">
        <v>730</v>
      </c>
      <c r="H496" s="238" t="str">
        <f>VLOOKUP($A496,'V-Enc'!$A$246:$M$984,9,FALSE)</f>
        <v>01111</v>
      </c>
      <c r="I496" s="238" t="str">
        <f>VLOOKUP($A496,'V-Enc'!$A$246:$M$984,8,FALSE)</f>
        <v>vs2</v>
      </c>
      <c r="L496" s="238" t="str">
        <f>VLOOKUP($A496,'V-Enc'!$A$246:$M$984,2,FALSE)</f>
        <v>Vvi</v>
      </c>
      <c r="M496" s="238" t="str">
        <f>VLOOKUP($A496,'V-Enc'!$A$246:$M$984,10,FALSE)</f>
        <v>OPFVV</v>
      </c>
      <c r="O496" s="238" t="str">
        <f>_xlfn.CONCAT(VLOOKUP($A496,'V-Enc'!$A$246:$M$984,3,FALSE),"-",)</f>
        <v>010010-</v>
      </c>
      <c r="U496">
        <v>0</v>
      </c>
      <c r="V496" s="58">
        <f t="shared" si="84"/>
        <v>1</v>
      </c>
      <c r="X496" s="55">
        <f t="shared" si="76"/>
        <v>1</v>
      </c>
      <c r="Y496" s="55">
        <f t="shared" si="85"/>
        <v>0</v>
      </c>
      <c r="AC496" s="58">
        <f t="shared" si="87"/>
        <v>0</v>
      </c>
      <c r="AD496" s="55">
        <f t="shared" si="83"/>
        <v>0</v>
      </c>
      <c r="AE496" s="55">
        <f t="shared" si="80"/>
        <v>0</v>
      </c>
      <c r="AG496" s="55">
        <f t="shared" si="81"/>
        <v>0</v>
      </c>
      <c r="AI496" s="55">
        <f t="shared" si="86"/>
        <v>0</v>
      </c>
      <c r="BL496" t="s">
        <v>1522</v>
      </c>
    </row>
    <row r="497" spans="1:64" ht="17" x14ac:dyDescent="0.2">
      <c r="A497" t="s">
        <v>1523</v>
      </c>
      <c r="B497" t="s">
        <v>844</v>
      </c>
      <c r="C497" t="s">
        <v>702</v>
      </c>
      <c r="D497" s="55" t="s">
        <v>1358</v>
      </c>
      <c r="E497" s="29"/>
      <c r="F497" s="125" t="s">
        <v>704</v>
      </c>
      <c r="G497" t="s">
        <v>730</v>
      </c>
      <c r="H497" s="238" t="str">
        <f>VLOOKUP($A497,'V-Enc'!$A$246:$M$984,9,FALSE)</f>
        <v>01010</v>
      </c>
      <c r="I497" s="238" t="str">
        <f>VLOOKUP($A497,'V-Enc'!$A$246:$M$984,8,FALSE)</f>
        <v>vs2</v>
      </c>
      <c r="L497" s="238" t="str">
        <f>VLOOKUP($A497,'V-Enc'!$A$246:$M$984,2,FALSE)</f>
        <v>Vvi</v>
      </c>
      <c r="M497" s="238" t="str">
        <f>VLOOKUP($A497,'V-Enc'!$A$246:$M$984,10,FALSE)</f>
        <v>OPFVV</v>
      </c>
      <c r="O497" s="238" t="str">
        <f>_xlfn.CONCAT(VLOOKUP($A497,'V-Enc'!$A$246:$M$984,3,FALSE),"-",)</f>
        <v>010010-</v>
      </c>
      <c r="U497">
        <v>0</v>
      </c>
      <c r="V497" s="58">
        <f t="shared" si="84"/>
        <v>1</v>
      </c>
      <c r="X497" s="55">
        <f t="shared" si="76"/>
        <v>1</v>
      </c>
      <c r="Y497" s="55">
        <f t="shared" si="85"/>
        <v>0</v>
      </c>
      <c r="AC497" s="58">
        <f t="shared" si="87"/>
        <v>0</v>
      </c>
      <c r="AD497" s="55">
        <f t="shared" si="83"/>
        <v>0</v>
      </c>
      <c r="AE497" s="55">
        <f t="shared" si="80"/>
        <v>0</v>
      </c>
      <c r="AG497" s="55">
        <f t="shared" si="81"/>
        <v>0</v>
      </c>
      <c r="AI497" s="55">
        <f t="shared" si="86"/>
        <v>0</v>
      </c>
      <c r="BL497" t="s">
        <v>1524</v>
      </c>
    </row>
    <row r="498" spans="1:64" ht="17" x14ac:dyDescent="0.2">
      <c r="A498" t="s">
        <v>1525</v>
      </c>
      <c r="B498" t="s">
        <v>844</v>
      </c>
      <c r="C498" t="s">
        <v>702</v>
      </c>
      <c r="D498" s="55" t="s">
        <v>1358</v>
      </c>
      <c r="E498" s="29"/>
      <c r="F498" s="125" t="s">
        <v>704</v>
      </c>
      <c r="G498" t="s">
        <v>730</v>
      </c>
      <c r="H498" s="238" t="str">
        <f>VLOOKUP($A498,'V-Enc'!$A$246:$M$984,9,FALSE)</f>
        <v>01011</v>
      </c>
      <c r="I498" s="238" t="str">
        <f>VLOOKUP($A498,'V-Enc'!$A$246:$M$984,8,FALSE)</f>
        <v>vs2</v>
      </c>
      <c r="L498" s="238" t="str">
        <f>VLOOKUP($A498,'V-Enc'!$A$246:$M$984,2,FALSE)</f>
        <v>Vvi</v>
      </c>
      <c r="M498" s="238" t="str">
        <f>VLOOKUP($A498,'V-Enc'!$A$246:$M$984,10,FALSE)</f>
        <v>OPFVV</v>
      </c>
      <c r="O498" s="238" t="str">
        <f>_xlfn.CONCAT(VLOOKUP($A498,'V-Enc'!$A$246:$M$984,3,FALSE),"-",)</f>
        <v>010010-</v>
      </c>
      <c r="U498">
        <v>0</v>
      </c>
      <c r="V498" s="58">
        <f t="shared" si="84"/>
        <v>1</v>
      </c>
      <c r="X498" s="55">
        <f t="shared" si="76"/>
        <v>1</v>
      </c>
      <c r="Y498" s="55">
        <f t="shared" si="85"/>
        <v>0</v>
      </c>
      <c r="AC498" s="58">
        <f t="shared" si="87"/>
        <v>0</v>
      </c>
      <c r="AD498" s="55">
        <f t="shared" si="83"/>
        <v>0</v>
      </c>
      <c r="AE498" s="55">
        <f t="shared" si="80"/>
        <v>0</v>
      </c>
      <c r="AG498" s="55">
        <f t="shared" si="81"/>
        <v>0</v>
      </c>
      <c r="AI498" s="55">
        <f t="shared" si="86"/>
        <v>0</v>
      </c>
      <c r="BL498" t="s">
        <v>1526</v>
      </c>
    </row>
    <row r="499" spans="1:64" ht="17" x14ac:dyDescent="0.2">
      <c r="A499" t="s">
        <v>1527</v>
      </c>
      <c r="B499" t="s">
        <v>844</v>
      </c>
      <c r="C499" t="s">
        <v>702</v>
      </c>
      <c r="D499" s="55" t="s">
        <v>1358</v>
      </c>
      <c r="E499" s="29"/>
      <c r="F499" s="125" t="s">
        <v>704</v>
      </c>
      <c r="G499" t="s">
        <v>730</v>
      </c>
      <c r="H499" s="238" t="str">
        <f>VLOOKUP($A499,'V-Enc'!$A$246:$M$984,9,FALSE)</f>
        <v>01100</v>
      </c>
      <c r="I499" s="238" t="str">
        <f>VLOOKUP($A499,'V-Enc'!$A$246:$M$984,8,FALSE)</f>
        <v>vs2</v>
      </c>
      <c r="L499" s="238" t="str">
        <f>VLOOKUP($A499,'V-Enc'!$A$246:$M$984,2,FALSE)</f>
        <v>Vvi</v>
      </c>
      <c r="M499" s="238" t="str">
        <f>VLOOKUP($A499,'V-Enc'!$A$246:$M$984,10,FALSE)</f>
        <v>OPFVV</v>
      </c>
      <c r="O499" s="238" t="str">
        <f>_xlfn.CONCAT(VLOOKUP($A499,'V-Enc'!$A$246:$M$984,3,FALSE),"-",)</f>
        <v>010010-</v>
      </c>
      <c r="U499">
        <v>0</v>
      </c>
      <c r="V499" s="58">
        <f t="shared" si="84"/>
        <v>1</v>
      </c>
      <c r="X499" s="55">
        <f t="shared" si="76"/>
        <v>1</v>
      </c>
      <c r="Y499" s="55">
        <f t="shared" si="85"/>
        <v>0</v>
      </c>
      <c r="AC499" s="58">
        <f t="shared" si="87"/>
        <v>0</v>
      </c>
      <c r="AD499" s="55">
        <f t="shared" si="83"/>
        <v>0</v>
      </c>
      <c r="AE499" s="55">
        <f t="shared" si="80"/>
        <v>0</v>
      </c>
      <c r="AG499" s="55">
        <f t="shared" si="81"/>
        <v>0</v>
      </c>
      <c r="AI499" s="55">
        <f t="shared" si="86"/>
        <v>0</v>
      </c>
      <c r="BL499" t="s">
        <v>1528</v>
      </c>
    </row>
    <row r="500" spans="1:64" x14ac:dyDescent="0.2">
      <c r="E500" s="29"/>
      <c r="F500" s="125"/>
      <c r="H500" s="238"/>
      <c r="I500" s="238"/>
      <c r="L500" s="238"/>
      <c r="M500" s="238"/>
      <c r="O500" s="238"/>
      <c r="U500">
        <v>0</v>
      </c>
      <c r="V500" s="58">
        <f t="shared" si="84"/>
        <v>0</v>
      </c>
      <c r="X500" s="55">
        <f t="shared" si="76"/>
        <v>0</v>
      </c>
      <c r="Y500" s="55">
        <f t="shared" si="85"/>
        <v>0</v>
      </c>
      <c r="AC500" s="58">
        <f t="shared" si="87"/>
        <v>0</v>
      </c>
      <c r="AD500" s="55">
        <f t="shared" ref="AD500:AD531" si="88">IF(OR(ISNUMBER(FIND("VFMUL",A500)), ISNUMBER(FIND("VFWMUL",A500)),ISNUMBER(FIND("VFNMUL",A500))),1,0)</f>
        <v>0</v>
      </c>
      <c r="AE500" s="55">
        <f t="shared" si="80"/>
        <v>0</v>
      </c>
      <c r="AG500" s="55">
        <f t="shared" si="81"/>
        <v>0</v>
      </c>
      <c r="AI500" s="55">
        <f t="shared" si="86"/>
        <v>0</v>
      </c>
    </row>
    <row r="501" spans="1:64" ht="17" x14ac:dyDescent="0.2">
      <c r="A501" t="s">
        <v>1529</v>
      </c>
      <c r="B501" t="s">
        <v>844</v>
      </c>
      <c r="C501" t="s">
        <v>702</v>
      </c>
      <c r="D501" s="55" t="s">
        <v>1358</v>
      </c>
      <c r="E501" s="29"/>
      <c r="F501" s="125" t="s">
        <v>704</v>
      </c>
      <c r="G501" t="s">
        <v>730</v>
      </c>
      <c r="H501" s="238" t="str">
        <f>VLOOKUP($A501,'V-Enc'!$A$246:$M$984,9,FALSE)</f>
        <v>10000</v>
      </c>
      <c r="I501" s="238" t="str">
        <f>VLOOKUP($A501,'V-Enc'!$A$246:$M$984,8,FALSE)</f>
        <v>vs2</v>
      </c>
      <c r="L501" s="238" t="str">
        <f>VLOOKUP($A501,'V-Enc'!$A$246:$M$984,2,FALSE)</f>
        <v>Vvi</v>
      </c>
      <c r="M501" s="238" t="str">
        <f>VLOOKUP($A501,'V-Enc'!$A$246:$M$984,10,FALSE)</f>
        <v>OPFVV</v>
      </c>
      <c r="O501" s="238" t="str">
        <f>_xlfn.CONCAT(VLOOKUP($A501,'V-Enc'!$A$246:$M$984,3,FALSE),"-",)</f>
        <v>010010-</v>
      </c>
      <c r="U501">
        <v>0</v>
      </c>
      <c r="V501" s="58">
        <f t="shared" si="84"/>
        <v>1</v>
      </c>
      <c r="X501" s="55">
        <f t="shared" si="76"/>
        <v>0</v>
      </c>
      <c r="Y501" s="55">
        <f t="shared" si="85"/>
        <v>1</v>
      </c>
      <c r="AC501" s="58">
        <f t="shared" si="87"/>
        <v>0</v>
      </c>
      <c r="AD501" s="55">
        <f t="shared" si="88"/>
        <v>0</v>
      </c>
      <c r="AE501" s="55">
        <f t="shared" si="80"/>
        <v>0</v>
      </c>
      <c r="AG501" s="55">
        <f t="shared" si="81"/>
        <v>0</v>
      </c>
      <c r="AI501" s="55">
        <f t="shared" si="86"/>
        <v>0</v>
      </c>
      <c r="BL501" t="s">
        <v>1530</v>
      </c>
    </row>
    <row r="502" spans="1:64" ht="17" x14ac:dyDescent="0.2">
      <c r="A502" t="s">
        <v>1531</v>
      </c>
      <c r="B502" t="s">
        <v>844</v>
      </c>
      <c r="C502" t="s">
        <v>702</v>
      </c>
      <c r="D502" s="55" t="s">
        <v>1358</v>
      </c>
      <c r="E502" s="29"/>
      <c r="F502" s="125" t="s">
        <v>704</v>
      </c>
      <c r="G502" t="s">
        <v>730</v>
      </c>
      <c r="H502" s="238" t="str">
        <f>VLOOKUP($A502,'V-Enc'!$A$246:$M$984,9,FALSE)</f>
        <v>10001</v>
      </c>
      <c r="I502" s="238" t="str">
        <f>VLOOKUP($A502,'V-Enc'!$A$246:$M$984,8,FALSE)</f>
        <v>vs2</v>
      </c>
      <c r="L502" s="238" t="str">
        <f>VLOOKUP($A502,'V-Enc'!$A$246:$M$984,2,FALSE)</f>
        <v>Vvi</v>
      </c>
      <c r="M502" s="238" t="str">
        <f>VLOOKUP($A502,'V-Enc'!$A$246:$M$984,10,FALSE)</f>
        <v>OPFVV</v>
      </c>
      <c r="O502" s="238" t="str">
        <f>_xlfn.CONCAT(VLOOKUP($A502,'V-Enc'!$A$246:$M$984,3,FALSE),"-",)</f>
        <v>010010-</v>
      </c>
      <c r="U502">
        <v>0</v>
      </c>
      <c r="V502" s="58">
        <f t="shared" si="84"/>
        <v>1</v>
      </c>
      <c r="X502" s="55">
        <f t="shared" si="76"/>
        <v>0</v>
      </c>
      <c r="Y502" s="55">
        <f t="shared" si="85"/>
        <v>1</v>
      </c>
      <c r="AC502" s="58">
        <f t="shared" si="87"/>
        <v>0</v>
      </c>
      <c r="AD502" s="55">
        <f t="shared" si="88"/>
        <v>0</v>
      </c>
      <c r="AE502" s="55">
        <f t="shared" si="80"/>
        <v>0</v>
      </c>
      <c r="AG502" s="55">
        <f t="shared" si="81"/>
        <v>0</v>
      </c>
      <c r="AI502" s="55">
        <f t="shared" si="86"/>
        <v>0</v>
      </c>
      <c r="BL502" t="s">
        <v>1532</v>
      </c>
    </row>
    <row r="503" spans="1:64" ht="17" x14ac:dyDescent="0.2">
      <c r="A503" t="s">
        <v>1533</v>
      </c>
      <c r="B503" t="s">
        <v>844</v>
      </c>
      <c r="C503" t="s">
        <v>702</v>
      </c>
      <c r="D503" s="55" t="s">
        <v>1358</v>
      </c>
      <c r="E503" s="29"/>
      <c r="F503" s="125" t="s">
        <v>704</v>
      </c>
      <c r="G503" t="s">
        <v>730</v>
      </c>
      <c r="H503" s="238" t="str">
        <f>VLOOKUP($A503,'V-Enc'!$A$246:$M$984,9,FALSE)</f>
        <v>10110</v>
      </c>
      <c r="I503" s="238" t="str">
        <f>VLOOKUP($A503,'V-Enc'!$A$246:$M$984,8,FALSE)</f>
        <v>vs2</v>
      </c>
      <c r="L503" s="238" t="str">
        <f>VLOOKUP($A503,'V-Enc'!$A$246:$M$984,2,FALSE)</f>
        <v>Vvi</v>
      </c>
      <c r="M503" s="238" t="str">
        <f>VLOOKUP($A503,'V-Enc'!$A$246:$M$984,10,FALSE)</f>
        <v>OPFVV</v>
      </c>
      <c r="O503" s="238" t="str">
        <f>_xlfn.CONCAT(VLOOKUP($A503,'V-Enc'!$A$246:$M$984,3,FALSE),"-",)</f>
        <v>010010-</v>
      </c>
      <c r="U503">
        <v>0</v>
      </c>
      <c r="V503" s="58">
        <f t="shared" si="84"/>
        <v>1</v>
      </c>
      <c r="X503" s="55">
        <f t="shared" si="76"/>
        <v>0</v>
      </c>
      <c r="Y503" s="55">
        <f t="shared" si="85"/>
        <v>1</v>
      </c>
      <c r="AC503" s="58">
        <f t="shared" si="87"/>
        <v>0</v>
      </c>
      <c r="AD503" s="55">
        <f t="shared" si="88"/>
        <v>0</v>
      </c>
      <c r="AE503" s="55">
        <f t="shared" si="80"/>
        <v>0</v>
      </c>
      <c r="AG503" s="55">
        <f t="shared" si="81"/>
        <v>0</v>
      </c>
      <c r="AI503" s="55">
        <f t="shared" si="86"/>
        <v>0</v>
      </c>
      <c r="BL503" t="s">
        <v>1534</v>
      </c>
    </row>
    <row r="504" spans="1:64" ht="17" x14ac:dyDescent="0.2">
      <c r="A504" t="s">
        <v>1535</v>
      </c>
      <c r="B504" t="s">
        <v>844</v>
      </c>
      <c r="C504" t="s">
        <v>702</v>
      </c>
      <c r="D504" s="55" t="s">
        <v>1358</v>
      </c>
      <c r="E504" s="29"/>
      <c r="F504" s="125" t="s">
        <v>704</v>
      </c>
      <c r="G504" t="s">
        <v>730</v>
      </c>
      <c r="H504" s="238" t="str">
        <f>VLOOKUP($A504,'V-Enc'!$A$246:$M$984,9,FALSE)</f>
        <v>10111</v>
      </c>
      <c r="I504" s="238" t="str">
        <f>VLOOKUP($A504,'V-Enc'!$A$246:$M$984,8,FALSE)</f>
        <v>vs2</v>
      </c>
      <c r="L504" s="238" t="str">
        <f>VLOOKUP($A504,'V-Enc'!$A$246:$M$984,2,FALSE)</f>
        <v>Vvi</v>
      </c>
      <c r="M504" s="238" t="str">
        <f>VLOOKUP($A504,'V-Enc'!$A$246:$M$984,10,FALSE)</f>
        <v>OPFVV</v>
      </c>
      <c r="O504" s="238" t="str">
        <f>_xlfn.CONCAT(VLOOKUP($A504,'V-Enc'!$A$246:$M$984,3,FALSE),"-",)</f>
        <v>010010-</v>
      </c>
      <c r="U504">
        <v>0</v>
      </c>
      <c r="V504" s="58">
        <f t="shared" si="84"/>
        <v>1</v>
      </c>
      <c r="X504" s="55">
        <f t="shared" si="76"/>
        <v>0</v>
      </c>
      <c r="Y504" s="55">
        <f t="shared" si="85"/>
        <v>1</v>
      </c>
      <c r="AC504" s="58">
        <f t="shared" si="87"/>
        <v>0</v>
      </c>
      <c r="AD504" s="55">
        <f t="shared" si="88"/>
        <v>0</v>
      </c>
      <c r="AE504" s="55">
        <f t="shared" si="80"/>
        <v>0</v>
      </c>
      <c r="AG504" s="55">
        <f t="shared" si="81"/>
        <v>0</v>
      </c>
      <c r="AI504" s="55">
        <f t="shared" si="86"/>
        <v>0</v>
      </c>
      <c r="BL504" t="s">
        <v>1536</v>
      </c>
    </row>
    <row r="505" spans="1:64" ht="17" x14ac:dyDescent="0.2">
      <c r="A505" t="s">
        <v>1537</v>
      </c>
      <c r="B505" t="s">
        <v>844</v>
      </c>
      <c r="C505" t="s">
        <v>702</v>
      </c>
      <c r="D505" s="55" t="s">
        <v>1358</v>
      </c>
      <c r="E505" s="29"/>
      <c r="F505" s="55" t="s">
        <v>704</v>
      </c>
      <c r="G505" t="s">
        <v>730</v>
      </c>
      <c r="H505" s="238" t="str">
        <f>VLOOKUP($A505,'V-Enc'!$A$246:$M$984,9,FALSE)</f>
        <v>10010</v>
      </c>
      <c r="I505" s="238" t="str">
        <f>VLOOKUP($A505,'V-Enc'!$A$246:$M$984,8,FALSE)</f>
        <v>vs2</v>
      </c>
      <c r="L505" s="238" t="str">
        <f>VLOOKUP($A505,'V-Enc'!$A$246:$M$984,2,FALSE)</f>
        <v>Vvi</v>
      </c>
      <c r="M505" s="238" t="str">
        <f>VLOOKUP($A505,'V-Enc'!$A$246:$M$984,10,FALSE)</f>
        <v>OPFVV</v>
      </c>
      <c r="O505" s="238" t="str">
        <f>_xlfn.CONCAT(VLOOKUP($A505,'V-Enc'!$A$246:$M$984,3,FALSE),"-",)</f>
        <v>010010-</v>
      </c>
      <c r="U505">
        <v>0</v>
      </c>
      <c r="V505" s="58">
        <f t="shared" si="84"/>
        <v>1</v>
      </c>
      <c r="X505" s="55">
        <f t="shared" si="76"/>
        <v>0</v>
      </c>
      <c r="Y505" s="55">
        <f t="shared" si="85"/>
        <v>1</v>
      </c>
      <c r="AC505" s="58">
        <f t="shared" si="87"/>
        <v>0</v>
      </c>
      <c r="AD505" s="55">
        <f t="shared" si="88"/>
        <v>0</v>
      </c>
      <c r="AE505" s="55">
        <f t="shared" si="80"/>
        <v>0</v>
      </c>
      <c r="AG505" s="55">
        <f t="shared" si="81"/>
        <v>0</v>
      </c>
      <c r="AI505" s="55">
        <f t="shared" si="86"/>
        <v>0</v>
      </c>
      <c r="BL505" t="s">
        <v>1538</v>
      </c>
    </row>
    <row r="506" spans="1:64" ht="17" x14ac:dyDescent="0.2">
      <c r="A506" t="s">
        <v>1539</v>
      </c>
      <c r="B506" t="s">
        <v>844</v>
      </c>
      <c r="C506" t="s">
        <v>702</v>
      </c>
      <c r="D506" s="55" t="s">
        <v>1358</v>
      </c>
      <c r="E506" s="29"/>
      <c r="F506" s="125" t="s">
        <v>704</v>
      </c>
      <c r="G506" t="s">
        <v>730</v>
      </c>
      <c r="H506" s="238" t="str">
        <f>VLOOKUP($A506,'V-Enc'!$A$246:$M$984,9,FALSE)</f>
        <v>10011</v>
      </c>
      <c r="I506" s="238" t="str">
        <f>VLOOKUP($A506,'V-Enc'!$A$246:$M$984,8,FALSE)</f>
        <v>vs2</v>
      </c>
      <c r="L506" s="238" t="str">
        <f>VLOOKUP($A506,'V-Enc'!$A$246:$M$984,2,FALSE)</f>
        <v>Vvi</v>
      </c>
      <c r="M506" s="238" t="str">
        <f>VLOOKUP($A506,'V-Enc'!$A$246:$M$984,10,FALSE)</f>
        <v>OPFVV</v>
      </c>
      <c r="O506" s="238" t="str">
        <f>_xlfn.CONCAT(VLOOKUP($A506,'V-Enc'!$A$246:$M$984,3,FALSE),"-",)</f>
        <v>010010-</v>
      </c>
      <c r="U506">
        <v>0</v>
      </c>
      <c r="V506" s="58">
        <f t="shared" si="84"/>
        <v>1</v>
      </c>
      <c r="X506" s="55">
        <f t="shared" si="76"/>
        <v>0</v>
      </c>
      <c r="Y506" s="55">
        <f t="shared" si="85"/>
        <v>1</v>
      </c>
      <c r="AC506" s="58">
        <f t="shared" si="87"/>
        <v>0</v>
      </c>
      <c r="AD506" s="55">
        <f t="shared" si="88"/>
        <v>0</v>
      </c>
      <c r="AE506" s="55">
        <f t="shared" si="80"/>
        <v>0</v>
      </c>
      <c r="AG506" s="55">
        <f t="shared" si="81"/>
        <v>0</v>
      </c>
      <c r="AI506" s="55">
        <f t="shared" si="86"/>
        <v>0</v>
      </c>
      <c r="BL506" t="s">
        <v>1540</v>
      </c>
    </row>
    <row r="507" spans="1:64" ht="17" x14ac:dyDescent="0.2">
      <c r="A507" t="s">
        <v>1541</v>
      </c>
      <c r="B507" t="s">
        <v>844</v>
      </c>
      <c r="C507" t="s">
        <v>702</v>
      </c>
      <c r="D507" s="55" t="s">
        <v>1358</v>
      </c>
      <c r="E507" s="29"/>
      <c r="F507" s="125" t="s">
        <v>704</v>
      </c>
      <c r="G507" t="s">
        <v>730</v>
      </c>
      <c r="H507" s="238" t="str">
        <f>VLOOKUP($A507,'V-Enc'!$A$246:$M$984,9,FALSE)</f>
        <v>10100</v>
      </c>
      <c r="I507" s="238" t="str">
        <f>VLOOKUP($A507,'V-Enc'!$A$246:$M$984,8,FALSE)</f>
        <v>vs2</v>
      </c>
      <c r="L507" s="238" t="str">
        <f>VLOOKUP($A507,'V-Enc'!$A$246:$M$984,2,FALSE)</f>
        <v>Vvi</v>
      </c>
      <c r="M507" s="238" t="str">
        <f>VLOOKUP($A507,'V-Enc'!$A$246:$M$984,10,FALSE)</f>
        <v>OPFVV</v>
      </c>
      <c r="O507" s="238" t="str">
        <f>_xlfn.CONCAT(VLOOKUP($A507,'V-Enc'!$A$246:$M$984,3,FALSE),"-",)</f>
        <v>010010-</v>
      </c>
      <c r="U507">
        <v>0</v>
      </c>
      <c r="V507" s="58">
        <f t="shared" si="84"/>
        <v>1</v>
      </c>
      <c r="X507" s="55">
        <f t="shared" si="76"/>
        <v>0</v>
      </c>
      <c r="Y507" s="55">
        <f t="shared" si="85"/>
        <v>1</v>
      </c>
      <c r="AC507" s="58">
        <f t="shared" si="87"/>
        <v>0</v>
      </c>
      <c r="AD507" s="55">
        <f t="shared" si="88"/>
        <v>0</v>
      </c>
      <c r="AE507" s="55">
        <f t="shared" si="80"/>
        <v>0</v>
      </c>
      <c r="AG507" s="55">
        <f t="shared" si="81"/>
        <v>0</v>
      </c>
      <c r="AI507" s="55">
        <f t="shared" si="86"/>
        <v>0</v>
      </c>
      <c r="BL507" t="s">
        <v>1542</v>
      </c>
    </row>
    <row r="508" spans="1:64" ht="17" x14ac:dyDescent="0.2">
      <c r="A508" t="s">
        <v>1543</v>
      </c>
      <c r="B508" t="s">
        <v>844</v>
      </c>
      <c r="C508" t="s">
        <v>702</v>
      </c>
      <c r="D508" s="55" t="s">
        <v>1358</v>
      </c>
      <c r="E508" s="29"/>
      <c r="F508" s="125" t="s">
        <v>704</v>
      </c>
      <c r="G508" t="s">
        <v>730</v>
      </c>
      <c r="H508" s="238" t="str">
        <f>VLOOKUP($A508,'V-Enc'!$A$246:$M$984,9,FALSE)</f>
        <v>10101</v>
      </c>
      <c r="I508" s="238" t="str">
        <f>VLOOKUP($A508,'V-Enc'!$A$246:$M$984,8,FALSE)</f>
        <v>vs2</v>
      </c>
      <c r="L508" s="238" t="str">
        <f>VLOOKUP($A508,'V-Enc'!$A$246:$M$984,2,FALSE)</f>
        <v>Vvi</v>
      </c>
      <c r="M508" s="238" t="str">
        <f>VLOOKUP($A508,'V-Enc'!$A$246:$M$984,10,FALSE)</f>
        <v>OPFVV</v>
      </c>
      <c r="O508" s="238" t="str">
        <f>_xlfn.CONCAT(VLOOKUP($A508,'V-Enc'!$A$246:$M$984,3,FALSE),"-",)</f>
        <v>010010-</v>
      </c>
      <c r="U508">
        <v>0</v>
      </c>
      <c r="V508" s="58">
        <f t="shared" ref="V508:V539" si="89">IF(ISNUMBER(FIND("VF",A508)),1,0)</f>
        <v>1</v>
      </c>
      <c r="X508" s="55">
        <f t="shared" ref="X508:X555" si="90">IF(ISNUMBER(FIND("VFW",A508)),1,0)</f>
        <v>0</v>
      </c>
      <c r="Y508" s="55">
        <f t="shared" si="85"/>
        <v>1</v>
      </c>
      <c r="AC508" s="58">
        <f t="shared" si="87"/>
        <v>0</v>
      </c>
      <c r="AD508" s="55">
        <f t="shared" si="88"/>
        <v>0</v>
      </c>
      <c r="AE508" s="55">
        <f t="shared" si="80"/>
        <v>0</v>
      </c>
      <c r="AG508" s="55">
        <f t="shared" si="81"/>
        <v>0</v>
      </c>
      <c r="AI508" s="55">
        <f t="shared" si="86"/>
        <v>0</v>
      </c>
      <c r="BL508" t="s">
        <v>1544</v>
      </c>
    </row>
    <row r="509" spans="1:64" x14ac:dyDescent="0.2">
      <c r="V509" s="58">
        <f t="shared" si="89"/>
        <v>0</v>
      </c>
      <c r="X509" s="55">
        <f t="shared" si="90"/>
        <v>0</v>
      </c>
      <c r="Y509" s="55">
        <f t="shared" si="85"/>
        <v>0</v>
      </c>
      <c r="AC509" s="58">
        <f t="shared" si="87"/>
        <v>0</v>
      </c>
      <c r="AD509" s="55">
        <f t="shared" si="88"/>
        <v>0</v>
      </c>
      <c r="AE509" s="55">
        <f t="shared" si="80"/>
        <v>0</v>
      </c>
      <c r="AG509" s="55">
        <f t="shared" si="81"/>
        <v>0</v>
      </c>
      <c r="AI509" s="55">
        <f t="shared" si="86"/>
        <v>0</v>
      </c>
    </row>
    <row r="510" spans="1:64" ht="34" x14ac:dyDescent="0.2">
      <c r="A510" s="234" t="s">
        <v>1545</v>
      </c>
      <c r="B510" s="234"/>
      <c r="C510" s="234"/>
      <c r="D510" s="237"/>
      <c r="E510" s="234"/>
      <c r="G510" s="234"/>
      <c r="H510" s="234"/>
      <c r="I510" s="234"/>
      <c r="J510" s="234"/>
      <c r="K510" s="234"/>
      <c r="L510" s="234"/>
      <c r="M510" s="234"/>
      <c r="N510" s="234"/>
      <c r="O510" s="234"/>
      <c r="P510" s="234"/>
      <c r="Q510" s="234"/>
      <c r="V510" s="58">
        <f t="shared" si="89"/>
        <v>0</v>
      </c>
      <c r="X510" s="55">
        <f t="shared" si="90"/>
        <v>0</v>
      </c>
      <c r="Y510" s="55">
        <f t="shared" si="85"/>
        <v>0</v>
      </c>
      <c r="AC510" s="58">
        <f t="shared" si="87"/>
        <v>0</v>
      </c>
      <c r="AD510" s="55">
        <f t="shared" si="88"/>
        <v>0</v>
      </c>
      <c r="AE510" s="55">
        <f t="shared" si="80"/>
        <v>0</v>
      </c>
      <c r="AG510" s="55">
        <f t="shared" si="81"/>
        <v>0</v>
      </c>
      <c r="AI510" s="55">
        <f t="shared" si="86"/>
        <v>0</v>
      </c>
      <c r="BL510" s="234"/>
    </row>
    <row r="511" spans="1:64" ht="17" x14ac:dyDescent="0.2">
      <c r="A511" s="189" t="s">
        <v>0</v>
      </c>
      <c r="B511" s="189" t="s">
        <v>724</v>
      </c>
      <c r="C511" s="189"/>
      <c r="D511" s="190"/>
      <c r="E511" s="1" t="s">
        <v>2</v>
      </c>
      <c r="F511" s="126" t="s">
        <v>3</v>
      </c>
      <c r="G511" s="189" t="s">
        <v>361</v>
      </c>
      <c r="H511" s="189" t="s">
        <v>362</v>
      </c>
      <c r="I511" s="189" t="s">
        <v>363</v>
      </c>
      <c r="J511" s="189" t="s">
        <v>364</v>
      </c>
      <c r="K511" s="189" t="s">
        <v>320</v>
      </c>
      <c r="L511" s="189" t="s">
        <v>725</v>
      </c>
      <c r="M511" s="189" t="s">
        <v>10</v>
      </c>
      <c r="N511" s="189" t="s">
        <v>653</v>
      </c>
      <c r="O511" s="189" t="s">
        <v>11</v>
      </c>
      <c r="P511" s="189" t="s">
        <v>16</v>
      </c>
      <c r="Q511" s="189"/>
      <c r="V511" s="58">
        <f t="shared" si="89"/>
        <v>0</v>
      </c>
      <c r="X511" s="55">
        <f t="shared" si="90"/>
        <v>0</v>
      </c>
      <c r="Y511" s="55">
        <f t="shared" si="85"/>
        <v>0</v>
      </c>
      <c r="AC511" s="58">
        <f t="shared" si="87"/>
        <v>0</v>
      </c>
      <c r="AD511" s="55">
        <f t="shared" si="88"/>
        <v>0</v>
      </c>
      <c r="AE511" s="55">
        <f t="shared" si="80"/>
        <v>0</v>
      </c>
      <c r="AG511" s="55">
        <f t="shared" si="81"/>
        <v>0</v>
      </c>
      <c r="AI511" s="55">
        <f t="shared" si="86"/>
        <v>0</v>
      </c>
      <c r="BL511" s="189" t="s">
        <v>12</v>
      </c>
    </row>
    <row r="512" spans="1:64" ht="17" x14ac:dyDescent="0.2">
      <c r="A512" t="s">
        <v>1546</v>
      </c>
      <c r="B512" s="238" t="str">
        <f>VLOOKUP($A512,'V-Enc'!$A$246:$M$984,13,FALSE)</f>
        <v>V_OP</v>
      </c>
      <c r="C512" s="238" t="s">
        <v>702</v>
      </c>
      <c r="D512" s="242" t="s">
        <v>1547</v>
      </c>
      <c r="E512" s="240"/>
      <c r="F512" s="125" t="s">
        <v>704</v>
      </c>
      <c r="G512" s="238" t="str">
        <f>VLOOKUP($A512,'V-Enc'!$A$246:$M$984,11,FALSE)</f>
        <v>vd</v>
      </c>
      <c r="H512" s="238" t="str">
        <f>VLOOKUP($A512,'V-Enc'!$A$246:$M$984,9,FALSE)</f>
        <v>vs1</v>
      </c>
      <c r="I512" s="238" t="str">
        <f>VLOOKUP($A512,'V-Enc'!$A$246:$M$984,8,FALSE)</f>
        <v>vs2</v>
      </c>
      <c r="J512" s="239"/>
      <c r="K512" s="239"/>
      <c r="L512" s="238" t="str">
        <f>VLOOKUP($A512,'V-Enc'!$A$246:$M$984,2,FALSE)</f>
        <v>Vvv</v>
      </c>
      <c r="M512" s="238" t="str">
        <f>VLOOKUP($A512,'V-Enc'!$A$246:$M$984,10,FALSE)</f>
        <v>OPMVV</v>
      </c>
      <c r="O512" s="238" t="str">
        <f>_xlfn.CONCAT(VLOOKUP($A512,'V-Enc'!$A$246:$M$984,3,FALSE),"-",)</f>
        <v>000000-</v>
      </c>
      <c r="U512">
        <v>1</v>
      </c>
      <c r="V512" s="58">
        <f t="shared" si="89"/>
        <v>0</v>
      </c>
      <c r="X512" s="55">
        <f t="shared" si="90"/>
        <v>0</v>
      </c>
      <c r="Y512" s="55">
        <f t="shared" si="85"/>
        <v>0</v>
      </c>
      <c r="AC512" s="58">
        <f t="shared" si="87"/>
        <v>0</v>
      </c>
      <c r="AD512" s="55">
        <f t="shared" si="88"/>
        <v>0</v>
      </c>
      <c r="AE512" s="55">
        <f t="shared" si="80"/>
        <v>0</v>
      </c>
      <c r="AG512" s="55">
        <f t="shared" si="81"/>
        <v>0</v>
      </c>
      <c r="AI512" s="55">
        <f t="shared" si="86"/>
        <v>0</v>
      </c>
      <c r="AQ512" s="55">
        <v>1</v>
      </c>
      <c r="AR512" s="55">
        <v>1</v>
      </c>
      <c r="AT512" s="55">
        <v>0</v>
      </c>
      <c r="AV512" s="55">
        <v>1</v>
      </c>
      <c r="BH512" s="55">
        <v>1</v>
      </c>
      <c r="BI512" s="55">
        <v>1</v>
      </c>
      <c r="BJ512" s="55">
        <v>1</v>
      </c>
      <c r="BL512" t="s">
        <v>1548</v>
      </c>
    </row>
    <row r="513" spans="1:64" ht="17" x14ac:dyDescent="0.2">
      <c r="A513" t="s">
        <v>1549</v>
      </c>
      <c r="B513" s="238" t="str">
        <f>VLOOKUP($A513,'V-Enc'!$A$246:$M$984,13,FALSE)</f>
        <v>V_OP</v>
      </c>
      <c r="C513" s="238" t="s">
        <v>702</v>
      </c>
      <c r="D513" s="242" t="s">
        <v>1547</v>
      </c>
      <c r="E513" s="240"/>
      <c r="F513" s="125" t="s">
        <v>704</v>
      </c>
      <c r="G513" s="238" t="str">
        <f>VLOOKUP($A513,'V-Enc'!$A$246:$M$984,11,FALSE)</f>
        <v>vd</v>
      </c>
      <c r="H513" s="238" t="str">
        <f>VLOOKUP($A513,'V-Enc'!$A$246:$M$984,9,FALSE)</f>
        <v>vs1</v>
      </c>
      <c r="I513" s="238" t="str">
        <f>VLOOKUP($A513,'V-Enc'!$A$246:$M$984,8,FALSE)</f>
        <v>vs2</v>
      </c>
      <c r="J513" s="239"/>
      <c r="K513" s="239"/>
      <c r="L513" s="238" t="str">
        <f>VLOOKUP($A513,'V-Enc'!$A$246:$M$984,2,FALSE)</f>
        <v>Vvv</v>
      </c>
      <c r="M513" s="238" t="str">
        <f>VLOOKUP($A513,'V-Enc'!$A$246:$M$984,10,FALSE)</f>
        <v>OPMVV</v>
      </c>
      <c r="O513" s="238" t="str">
        <f>_xlfn.CONCAT(VLOOKUP($A513,'V-Enc'!$A$246:$M$984,3,FALSE),"-",)</f>
        <v>000110-</v>
      </c>
      <c r="U513">
        <v>1</v>
      </c>
      <c r="V513" s="58">
        <f t="shared" si="89"/>
        <v>0</v>
      </c>
      <c r="X513" s="55">
        <f t="shared" si="90"/>
        <v>0</v>
      </c>
      <c r="Y513" s="55">
        <f t="shared" ref="Y513:Y544" si="91">IF(ISNUMBER(FIND("VFN",A513)),1,0)</f>
        <v>0</v>
      </c>
      <c r="AC513" s="58">
        <f t="shared" si="87"/>
        <v>0</v>
      </c>
      <c r="AD513" s="55">
        <f t="shared" si="88"/>
        <v>0</v>
      </c>
      <c r="AE513" s="55">
        <f t="shared" si="80"/>
        <v>0</v>
      </c>
      <c r="AG513" s="55">
        <f t="shared" si="81"/>
        <v>0</v>
      </c>
      <c r="AI513" s="55">
        <f t="shared" si="86"/>
        <v>0</v>
      </c>
      <c r="AQ513" s="55">
        <v>0</v>
      </c>
      <c r="AR513" s="55">
        <v>0</v>
      </c>
      <c r="AT513" s="55">
        <v>1</v>
      </c>
      <c r="AV513" s="55">
        <v>1</v>
      </c>
      <c r="BH513" s="55">
        <v>1</v>
      </c>
      <c r="BI513" s="55">
        <v>1</v>
      </c>
      <c r="BJ513" s="55">
        <v>1</v>
      </c>
      <c r="BL513" t="s">
        <v>1550</v>
      </c>
    </row>
    <row r="514" spans="1:64" ht="17" x14ac:dyDescent="0.2">
      <c r="A514" t="s">
        <v>1551</v>
      </c>
      <c r="B514" s="238" t="str">
        <f>VLOOKUP($A514,'V-Enc'!$A$246:$M$984,13,FALSE)</f>
        <v>V_OP</v>
      </c>
      <c r="C514" s="238" t="s">
        <v>702</v>
      </c>
      <c r="D514" s="242" t="s">
        <v>1547</v>
      </c>
      <c r="E514" s="240"/>
      <c r="F514" s="125" t="s">
        <v>704</v>
      </c>
      <c r="G514" s="238" t="str">
        <f>VLOOKUP($A514,'V-Enc'!$A$246:$M$984,11,FALSE)</f>
        <v>vd</v>
      </c>
      <c r="H514" s="238" t="str">
        <f>VLOOKUP($A514,'V-Enc'!$A$246:$M$984,9,FALSE)</f>
        <v>vs1</v>
      </c>
      <c r="I514" s="238" t="str">
        <f>VLOOKUP($A514,'V-Enc'!$A$246:$M$984,8,FALSE)</f>
        <v>vs2</v>
      </c>
      <c r="J514" s="239"/>
      <c r="K514" s="239"/>
      <c r="L514" s="238" t="str">
        <f>VLOOKUP($A514,'V-Enc'!$A$246:$M$984,2,FALSE)</f>
        <v>Vvv</v>
      </c>
      <c r="M514" s="238" t="str">
        <f>VLOOKUP($A514,'V-Enc'!$A$246:$M$984,10,FALSE)</f>
        <v>OPMVV</v>
      </c>
      <c r="O514" s="238" t="str">
        <f>_xlfn.CONCAT(VLOOKUP($A514,'V-Enc'!$A$246:$M$984,3,FALSE),"-",)</f>
        <v>000111-</v>
      </c>
      <c r="U514">
        <v>1</v>
      </c>
      <c r="V514" s="58">
        <f t="shared" si="89"/>
        <v>0</v>
      </c>
      <c r="X514" s="55">
        <f t="shared" si="90"/>
        <v>0</v>
      </c>
      <c r="Y514" s="55">
        <f t="shared" si="91"/>
        <v>0</v>
      </c>
      <c r="AC514" s="58">
        <f t="shared" si="87"/>
        <v>0</v>
      </c>
      <c r="AD514" s="55">
        <f t="shared" si="88"/>
        <v>0</v>
      </c>
      <c r="AE514" s="55">
        <f t="shared" si="80"/>
        <v>0</v>
      </c>
      <c r="AG514" s="55">
        <f t="shared" si="81"/>
        <v>0</v>
      </c>
      <c r="AI514" s="55">
        <f t="shared" si="86"/>
        <v>0</v>
      </c>
      <c r="AQ514" s="55">
        <v>1</v>
      </c>
      <c r="AR514" s="55">
        <v>1</v>
      </c>
      <c r="AT514" s="55">
        <v>1</v>
      </c>
      <c r="AV514" s="55">
        <v>1</v>
      </c>
      <c r="BH514" s="55">
        <v>1</v>
      </c>
      <c r="BI514" s="55">
        <v>1</v>
      </c>
      <c r="BJ514" s="55">
        <v>1</v>
      </c>
      <c r="BL514" t="s">
        <v>1552</v>
      </c>
    </row>
    <row r="515" spans="1:64" ht="17" x14ac:dyDescent="0.2">
      <c r="A515" t="s">
        <v>1553</v>
      </c>
      <c r="B515" s="238" t="str">
        <f>VLOOKUP($A515,'V-Enc'!$A$246:$M$984,13,FALSE)</f>
        <v>V_OP</v>
      </c>
      <c r="C515" s="238" t="s">
        <v>702</v>
      </c>
      <c r="D515" s="242" t="s">
        <v>1547</v>
      </c>
      <c r="E515" s="240"/>
      <c r="F515" s="125" t="s">
        <v>704</v>
      </c>
      <c r="G515" s="238" t="str">
        <f>VLOOKUP($A515,'V-Enc'!$A$246:$M$984,11,FALSE)</f>
        <v>vd</v>
      </c>
      <c r="H515" s="238" t="str">
        <f>VLOOKUP($A515,'V-Enc'!$A$246:$M$984,9,FALSE)</f>
        <v>vs1</v>
      </c>
      <c r="I515" s="238" t="str">
        <f>VLOOKUP($A515,'V-Enc'!$A$246:$M$984,8,FALSE)</f>
        <v>vs2</v>
      </c>
      <c r="J515" s="239"/>
      <c r="K515" s="239"/>
      <c r="L515" s="238" t="str">
        <f>VLOOKUP($A515,'V-Enc'!$A$246:$M$984,2,FALSE)</f>
        <v>Vvv</v>
      </c>
      <c r="M515" s="238" t="str">
        <f>VLOOKUP($A515,'V-Enc'!$A$246:$M$984,10,FALSE)</f>
        <v>OPMVV</v>
      </c>
      <c r="O515" s="238" t="str">
        <f>_xlfn.CONCAT(VLOOKUP($A515,'V-Enc'!$A$246:$M$984,3,FALSE),"-",)</f>
        <v>000100-</v>
      </c>
      <c r="U515">
        <v>1</v>
      </c>
      <c r="V515" s="58">
        <f t="shared" si="89"/>
        <v>0</v>
      </c>
      <c r="X515" s="55">
        <f t="shared" si="90"/>
        <v>0</v>
      </c>
      <c r="Y515" s="55">
        <f t="shared" si="91"/>
        <v>0</v>
      </c>
      <c r="AC515" s="58">
        <f t="shared" si="87"/>
        <v>0</v>
      </c>
      <c r="AD515" s="55">
        <f t="shared" si="88"/>
        <v>0</v>
      </c>
      <c r="AE515" s="55">
        <f t="shared" si="80"/>
        <v>0</v>
      </c>
      <c r="AG515" s="55">
        <f t="shared" si="81"/>
        <v>0</v>
      </c>
      <c r="AI515" s="55">
        <f t="shared" si="86"/>
        <v>0</v>
      </c>
      <c r="AQ515" s="55">
        <v>0</v>
      </c>
      <c r="AR515" s="55">
        <v>0</v>
      </c>
      <c r="AT515" s="55">
        <v>1</v>
      </c>
      <c r="AV515" s="55">
        <v>1</v>
      </c>
      <c r="BH515" s="55">
        <v>1</v>
      </c>
      <c r="BI515" s="55">
        <v>1</v>
      </c>
      <c r="BJ515" s="55">
        <v>1</v>
      </c>
      <c r="BL515" t="s">
        <v>1554</v>
      </c>
    </row>
    <row r="516" spans="1:64" ht="17" x14ac:dyDescent="0.2">
      <c r="A516" t="s">
        <v>1555</v>
      </c>
      <c r="B516" s="238" t="str">
        <f>VLOOKUP($A516,'V-Enc'!$A$246:$M$984,13,FALSE)</f>
        <v>V_OP</v>
      </c>
      <c r="C516" s="238" t="s">
        <v>702</v>
      </c>
      <c r="D516" s="242" t="s">
        <v>1547</v>
      </c>
      <c r="E516" s="240"/>
      <c r="F516" s="125" t="s">
        <v>704</v>
      </c>
      <c r="G516" s="238" t="str">
        <f>VLOOKUP($A516,'V-Enc'!$A$246:$M$984,11,FALSE)</f>
        <v>vd</v>
      </c>
      <c r="H516" s="238" t="str">
        <f>VLOOKUP($A516,'V-Enc'!$A$246:$M$984,9,FALSE)</f>
        <v>vs1</v>
      </c>
      <c r="I516" s="238" t="str">
        <f>VLOOKUP($A516,'V-Enc'!$A$246:$M$984,8,FALSE)</f>
        <v>vs2</v>
      </c>
      <c r="J516" s="239"/>
      <c r="K516" s="239"/>
      <c r="L516" s="238" t="str">
        <f>VLOOKUP($A516,'V-Enc'!$A$246:$M$984,2,FALSE)</f>
        <v>Vvv</v>
      </c>
      <c r="M516" s="238" t="str">
        <f>VLOOKUP($A516,'V-Enc'!$A$246:$M$984,10,FALSE)</f>
        <v>OPMVV</v>
      </c>
      <c r="O516" s="238" t="str">
        <f>_xlfn.CONCAT(VLOOKUP($A516,'V-Enc'!$A$246:$M$984,3,FALSE),"-",)</f>
        <v>000101-</v>
      </c>
      <c r="U516">
        <v>1</v>
      </c>
      <c r="V516" s="58">
        <f t="shared" si="89"/>
        <v>0</v>
      </c>
      <c r="X516" s="55">
        <f t="shared" si="90"/>
        <v>0</v>
      </c>
      <c r="Y516" s="55">
        <f t="shared" si="91"/>
        <v>0</v>
      </c>
      <c r="AC516" s="58">
        <f t="shared" si="87"/>
        <v>0</v>
      </c>
      <c r="AD516" s="55">
        <f t="shared" si="88"/>
        <v>0</v>
      </c>
      <c r="AE516" s="55">
        <f t="shared" si="80"/>
        <v>0</v>
      </c>
      <c r="AG516" s="55">
        <f t="shared" si="81"/>
        <v>0</v>
      </c>
      <c r="AI516" s="55">
        <f t="shared" si="86"/>
        <v>0</v>
      </c>
      <c r="AQ516" s="55">
        <v>1</v>
      </c>
      <c r="AR516" s="55">
        <v>1</v>
      </c>
      <c r="AT516" s="55">
        <v>1</v>
      </c>
      <c r="AV516" s="55">
        <v>1</v>
      </c>
      <c r="BH516" s="55">
        <v>1</v>
      </c>
      <c r="BI516" s="55">
        <v>1</v>
      </c>
      <c r="BJ516" s="55">
        <v>1</v>
      </c>
      <c r="BL516" t="s">
        <v>1556</v>
      </c>
    </row>
    <row r="517" spans="1:64" ht="17" x14ac:dyDescent="0.2">
      <c r="A517" t="s">
        <v>1557</v>
      </c>
      <c r="B517" s="238" t="str">
        <f>VLOOKUP($A517,'V-Enc'!$A$246:$M$984,13,FALSE)</f>
        <v>V_OP</v>
      </c>
      <c r="C517" s="238" t="s">
        <v>702</v>
      </c>
      <c r="D517" s="242" t="s">
        <v>1547</v>
      </c>
      <c r="E517" s="240"/>
      <c r="F517" s="125" t="s">
        <v>704</v>
      </c>
      <c r="G517" s="238" t="str">
        <f>VLOOKUP($A517,'V-Enc'!$A$246:$M$984,11,FALSE)</f>
        <v>vd</v>
      </c>
      <c r="H517" s="238" t="str">
        <f>VLOOKUP($A517,'V-Enc'!$A$246:$M$984,9,FALSE)</f>
        <v>vs1</v>
      </c>
      <c r="I517" s="238" t="str">
        <f>VLOOKUP($A517,'V-Enc'!$A$246:$M$984,8,FALSE)</f>
        <v>vs2</v>
      </c>
      <c r="J517" s="239"/>
      <c r="K517" s="239"/>
      <c r="L517" s="238" t="str">
        <f>VLOOKUP($A517,'V-Enc'!$A$246:$M$984,2,FALSE)</f>
        <v>Vvv</v>
      </c>
      <c r="M517" s="238" t="str">
        <f>VLOOKUP($A517,'V-Enc'!$A$246:$M$984,10,FALSE)</f>
        <v>OPMVV</v>
      </c>
      <c r="O517" s="238" t="str">
        <f>_xlfn.CONCAT(VLOOKUP($A517,'V-Enc'!$A$246:$M$984,3,FALSE),"-",)</f>
        <v>000001-</v>
      </c>
      <c r="U517">
        <v>1</v>
      </c>
      <c r="V517" s="58">
        <f t="shared" si="89"/>
        <v>0</v>
      </c>
      <c r="X517" s="55">
        <f t="shared" si="90"/>
        <v>0</v>
      </c>
      <c r="Y517" s="55">
        <f t="shared" si="91"/>
        <v>0</v>
      </c>
      <c r="AC517" s="58">
        <f t="shared" si="87"/>
        <v>0</v>
      </c>
      <c r="AD517" s="55">
        <f t="shared" si="88"/>
        <v>0</v>
      </c>
      <c r="AE517" s="55">
        <f t="shared" si="80"/>
        <v>0</v>
      </c>
      <c r="AG517" s="55">
        <f t="shared" si="81"/>
        <v>0</v>
      </c>
      <c r="AI517" s="55">
        <f t="shared" si="86"/>
        <v>0</v>
      </c>
      <c r="BC517" s="55">
        <v>1</v>
      </c>
      <c r="BH517" s="55">
        <v>1</v>
      </c>
      <c r="BI517" s="55">
        <v>1</v>
      </c>
      <c r="BJ517" s="55">
        <v>1</v>
      </c>
      <c r="BL517" t="s">
        <v>1558</v>
      </c>
    </row>
    <row r="518" spans="1:64" ht="17" x14ac:dyDescent="0.2">
      <c r="A518" t="s">
        <v>1559</v>
      </c>
      <c r="B518" s="238" t="str">
        <f>VLOOKUP($A518,'V-Enc'!$A$246:$M$984,13,FALSE)</f>
        <v>V_OP</v>
      </c>
      <c r="C518" s="238" t="s">
        <v>702</v>
      </c>
      <c r="D518" s="242" t="s">
        <v>1547</v>
      </c>
      <c r="E518" s="240"/>
      <c r="F518" s="125" t="s">
        <v>704</v>
      </c>
      <c r="G518" s="238" t="str">
        <f>VLOOKUP($A518,'V-Enc'!$A$246:$M$984,11,FALSE)</f>
        <v>vd</v>
      </c>
      <c r="H518" s="238" t="str">
        <f>VLOOKUP($A518,'V-Enc'!$A$246:$M$984,9,FALSE)</f>
        <v>vs1</v>
      </c>
      <c r="I518" s="238" t="str">
        <f>VLOOKUP($A518,'V-Enc'!$A$246:$M$984,8,FALSE)</f>
        <v>vs2</v>
      </c>
      <c r="J518" s="239"/>
      <c r="K518" s="239"/>
      <c r="L518" s="238" t="str">
        <f>VLOOKUP($A518,'V-Enc'!$A$246:$M$984,2,FALSE)</f>
        <v>Vvv</v>
      </c>
      <c r="M518" s="238" t="str">
        <f>VLOOKUP($A518,'V-Enc'!$A$246:$M$984,10,FALSE)</f>
        <v>OPMVV</v>
      </c>
      <c r="O518" s="238" t="str">
        <f>_xlfn.CONCAT(VLOOKUP($A518,'V-Enc'!$A$246:$M$984,3,FALSE),"-",)</f>
        <v>000010-</v>
      </c>
      <c r="U518">
        <v>1</v>
      </c>
      <c r="V518" s="58">
        <f t="shared" si="89"/>
        <v>0</v>
      </c>
      <c r="X518" s="55">
        <f t="shared" si="90"/>
        <v>0</v>
      </c>
      <c r="Y518" s="55">
        <f t="shared" si="91"/>
        <v>0</v>
      </c>
      <c r="AC518" s="58">
        <f t="shared" si="87"/>
        <v>0</v>
      </c>
      <c r="AD518" s="55">
        <f t="shared" si="88"/>
        <v>0</v>
      </c>
      <c r="AE518" s="55">
        <f t="shared" si="80"/>
        <v>0</v>
      </c>
      <c r="AG518" s="55">
        <f t="shared" si="81"/>
        <v>0</v>
      </c>
      <c r="AI518" s="55">
        <f t="shared" si="86"/>
        <v>0</v>
      </c>
      <c r="BC518" s="55">
        <v>1</v>
      </c>
      <c r="BH518" s="55">
        <v>1</v>
      </c>
      <c r="BI518" s="55">
        <v>1</v>
      </c>
      <c r="BJ518" s="55">
        <v>1</v>
      </c>
      <c r="BL518" t="s">
        <v>1560</v>
      </c>
    </row>
    <row r="519" spans="1:64" ht="17" x14ac:dyDescent="0.2">
      <c r="A519" t="s">
        <v>1561</v>
      </c>
      <c r="B519" s="238" t="str">
        <f>VLOOKUP($A519,'V-Enc'!$A$246:$M$984,13,FALSE)</f>
        <v>V_OP</v>
      </c>
      <c r="C519" s="238" t="s">
        <v>702</v>
      </c>
      <c r="D519" s="242" t="s">
        <v>1547</v>
      </c>
      <c r="E519" s="240"/>
      <c r="F519" s="125" t="s">
        <v>704</v>
      </c>
      <c r="G519" s="238" t="str">
        <f>VLOOKUP($A519,'V-Enc'!$A$246:$M$984,11,FALSE)</f>
        <v>vd</v>
      </c>
      <c r="H519" s="238" t="str">
        <f>VLOOKUP($A519,'V-Enc'!$A$246:$M$984,9,FALSE)</f>
        <v>vs1</v>
      </c>
      <c r="I519" s="238" t="str">
        <f>VLOOKUP($A519,'V-Enc'!$A$246:$M$984,8,FALSE)</f>
        <v>vs2</v>
      </c>
      <c r="J519" s="239"/>
      <c r="K519" s="239"/>
      <c r="L519" s="238" t="str">
        <f>VLOOKUP($A519,'V-Enc'!$A$246:$M$984,2,FALSE)</f>
        <v>Vvv</v>
      </c>
      <c r="M519" s="238" t="str">
        <f>VLOOKUP($A519,'V-Enc'!$A$246:$M$984,10,FALSE)</f>
        <v>OPMVV</v>
      </c>
      <c r="O519" s="238" t="str">
        <f>_xlfn.CONCAT(VLOOKUP($A519,'V-Enc'!$A$246:$M$984,3,FALSE),"-",)</f>
        <v>000011-</v>
      </c>
      <c r="U519">
        <v>1</v>
      </c>
      <c r="V519" s="58">
        <f t="shared" si="89"/>
        <v>0</v>
      </c>
      <c r="X519" s="55">
        <f t="shared" si="90"/>
        <v>0</v>
      </c>
      <c r="Y519" s="55">
        <f t="shared" si="91"/>
        <v>0</v>
      </c>
      <c r="AC519" s="58">
        <f t="shared" si="87"/>
        <v>0</v>
      </c>
      <c r="AD519" s="55">
        <f t="shared" si="88"/>
        <v>0</v>
      </c>
      <c r="AE519" s="55">
        <f t="shared" si="80"/>
        <v>0</v>
      </c>
      <c r="AG519" s="55">
        <f t="shared" si="81"/>
        <v>0</v>
      </c>
      <c r="AI519" s="55">
        <f t="shared" ref="AI519:AI555" si="92">IF(OR(ISNUMBER(FIND("VFRSUB",A519)),ISNUMBER(FIND("VFNRSUB",A519)),ISNUMBER(FIND("VFWRSUB",A519)),ISNUMBER(FIND("VFMSACC",A519)),ISNUMBER(FIND("VFMSUB",A519))),1,0)</f>
        <v>0</v>
      </c>
      <c r="BC519" s="55">
        <v>1</v>
      </c>
      <c r="BH519" s="55">
        <v>1</v>
      </c>
      <c r="BI519" s="55">
        <v>1</v>
      </c>
      <c r="BJ519" s="55">
        <v>1</v>
      </c>
      <c r="BL519" t="s">
        <v>1562</v>
      </c>
    </row>
    <row r="520" spans="1:64" x14ac:dyDescent="0.2">
      <c r="C520" s="238"/>
      <c r="F520" s="125"/>
      <c r="O520" s="238"/>
      <c r="U520">
        <v>1</v>
      </c>
      <c r="V520" s="58">
        <f t="shared" si="89"/>
        <v>0</v>
      </c>
      <c r="X520" s="55">
        <f t="shared" si="90"/>
        <v>0</v>
      </c>
      <c r="Y520" s="55">
        <f t="shared" si="91"/>
        <v>0</v>
      </c>
      <c r="AC520" s="58">
        <f t="shared" si="87"/>
        <v>0</v>
      </c>
      <c r="AD520" s="55">
        <f t="shared" si="88"/>
        <v>0</v>
      </c>
      <c r="AE520" s="55">
        <f t="shared" si="80"/>
        <v>0</v>
      </c>
      <c r="AG520" s="55">
        <f t="shared" si="81"/>
        <v>0</v>
      </c>
      <c r="AI520" s="55">
        <f t="shared" si="92"/>
        <v>0</v>
      </c>
    </row>
    <row r="521" spans="1:64" ht="17" x14ac:dyDescent="0.2">
      <c r="A521" s="16" t="s">
        <v>1563</v>
      </c>
      <c r="B521" s="238" t="str">
        <f>VLOOKUP($A521,'V-Enc'!$A$246:$M$984,13,FALSE)</f>
        <v>V_OP</v>
      </c>
      <c r="C521" s="238" t="s">
        <v>702</v>
      </c>
      <c r="D521" s="242" t="s">
        <v>1547</v>
      </c>
      <c r="E521" s="240"/>
      <c r="F521" s="125" t="s">
        <v>704</v>
      </c>
      <c r="G521" s="238" t="str">
        <f>VLOOKUP($A521,'V-Enc'!$A$246:$M$984,11,FALSE)</f>
        <v>vd</v>
      </c>
      <c r="H521" s="238" t="str">
        <f>VLOOKUP($A521,'V-Enc'!$A$246:$M$984,9,FALSE)</f>
        <v>vs1</v>
      </c>
      <c r="I521" s="238" t="str">
        <f>VLOOKUP($A521,'V-Enc'!$A$246:$M$984,8,FALSE)</f>
        <v>vs2</v>
      </c>
      <c r="J521" s="239"/>
      <c r="K521" s="239"/>
      <c r="L521" s="238" t="str">
        <f>VLOOKUP($A521,'V-Enc'!$A$246:$M$984,2,FALSE)</f>
        <v>Vvv</v>
      </c>
      <c r="M521" s="238" t="str">
        <f>VLOOKUP($A521,'V-Enc'!$A$246:$M$984,10,FALSE)</f>
        <v>OPIVV</v>
      </c>
      <c r="O521" s="238" t="str">
        <f>_xlfn.CONCAT(VLOOKUP($A521,'V-Enc'!$A$246:$M$984,3,FALSE),"-",)</f>
        <v>110000-</v>
      </c>
      <c r="U521">
        <v>1</v>
      </c>
      <c r="V521" s="58">
        <f t="shared" si="89"/>
        <v>0</v>
      </c>
      <c r="X521" s="55">
        <f t="shared" si="90"/>
        <v>0</v>
      </c>
      <c r="Y521" s="55">
        <f t="shared" si="91"/>
        <v>0</v>
      </c>
      <c r="AC521" s="58">
        <f t="shared" si="87"/>
        <v>0</v>
      </c>
      <c r="AD521" s="55">
        <f t="shared" si="88"/>
        <v>0</v>
      </c>
      <c r="AE521" s="55">
        <f t="shared" si="80"/>
        <v>0</v>
      </c>
      <c r="AG521" s="55">
        <f t="shared" si="81"/>
        <v>0</v>
      </c>
      <c r="AI521" s="55">
        <f t="shared" si="92"/>
        <v>0</v>
      </c>
      <c r="AQ521" s="55">
        <v>0</v>
      </c>
      <c r="AR521" s="55">
        <v>0</v>
      </c>
      <c r="AT521" s="55">
        <v>0</v>
      </c>
      <c r="AV521" s="55">
        <v>1</v>
      </c>
      <c r="BH521" s="55">
        <v>1</v>
      </c>
      <c r="BI521" s="55">
        <v>1</v>
      </c>
      <c r="BJ521" s="55">
        <v>1</v>
      </c>
      <c r="BL521" t="s">
        <v>1564</v>
      </c>
    </row>
    <row r="522" spans="1:64" ht="17" x14ac:dyDescent="0.2">
      <c r="A522" s="16" t="s">
        <v>1565</v>
      </c>
      <c r="B522" s="238" t="str">
        <f>VLOOKUP($A522,'V-Enc'!$A$246:$M$984,13,FALSE)</f>
        <v>V_OP</v>
      </c>
      <c r="C522" s="238" t="s">
        <v>702</v>
      </c>
      <c r="D522" s="242" t="s">
        <v>1547</v>
      </c>
      <c r="E522" s="240"/>
      <c r="F522" s="125" t="s">
        <v>704</v>
      </c>
      <c r="G522" s="238" t="str">
        <f>VLOOKUP($A522,'V-Enc'!$A$246:$M$984,11,FALSE)</f>
        <v>vd</v>
      </c>
      <c r="H522" s="238" t="str">
        <f>VLOOKUP($A522,'V-Enc'!$A$246:$M$984,9,FALSE)</f>
        <v>vs1</v>
      </c>
      <c r="I522" s="238" t="str">
        <f>VLOOKUP($A522,'V-Enc'!$A$246:$M$984,8,FALSE)</f>
        <v>vs2</v>
      </c>
      <c r="J522" s="239"/>
      <c r="K522" s="239"/>
      <c r="L522" s="238" t="str">
        <f>VLOOKUP($A522,'V-Enc'!$A$246:$M$984,2,FALSE)</f>
        <v>Vvv</v>
      </c>
      <c r="M522" s="238" t="str">
        <f>VLOOKUP($A522,'V-Enc'!$A$246:$M$984,10,FALSE)</f>
        <v>OPIVV</v>
      </c>
      <c r="O522" s="238" t="str">
        <f>_xlfn.CONCAT(VLOOKUP($A522,'V-Enc'!$A$246:$M$984,3,FALSE),"-",)</f>
        <v>110001-</v>
      </c>
      <c r="U522">
        <v>1</v>
      </c>
      <c r="V522" s="58">
        <f t="shared" si="89"/>
        <v>0</v>
      </c>
      <c r="X522" s="55">
        <f t="shared" si="90"/>
        <v>0</v>
      </c>
      <c r="Y522" s="55">
        <f t="shared" si="91"/>
        <v>0</v>
      </c>
      <c r="AC522" s="58">
        <f t="shared" si="87"/>
        <v>0</v>
      </c>
      <c r="AD522" s="55">
        <f t="shared" si="88"/>
        <v>0</v>
      </c>
      <c r="AE522" s="55">
        <f t="shared" ref="AE522:AE555" si="93">IF(OR(ISNUMBER(FIND("VFADD",A522)), ISNUMBER(FIND("VFWADD",A522)),ISNUMBER(FIND("VFNADD",A522)),ISNUMBER(FIND("VFSUB",A522)), ISNUMBER(FIND("VFWSUB",A522)),ISNUMBER(FIND("VFNSUB",A522)),ISNUMBER(FIND("VFNRSUB",A522)),ISNUMBER(FIND("VFWRSUB",A522)),ISNUMBER(FIND("VFRSUB",A522))),1,0)</f>
        <v>0</v>
      </c>
      <c r="AG522" s="55">
        <f t="shared" ref="AG522:AG555" si="94">IF(OR(ISNUMBER(FIND("VFSUB",A522)),ISNUMBER(FIND("VFNSUB",A522)),ISNUMBER(FIND("VFWSUB",A522)),ISNUMBER(FIND("VFNM",A522))),1,0)</f>
        <v>0</v>
      </c>
      <c r="AI522" s="55">
        <f t="shared" si="92"/>
        <v>0</v>
      </c>
      <c r="AQ522" s="55">
        <v>1</v>
      </c>
      <c r="AR522" s="55">
        <v>1</v>
      </c>
      <c r="AT522" s="55">
        <v>0</v>
      </c>
      <c r="AV522" s="55">
        <v>1</v>
      </c>
      <c r="BH522" s="55">
        <v>1</v>
      </c>
      <c r="BI522" s="55">
        <v>1</v>
      </c>
      <c r="BJ522" s="55">
        <v>1</v>
      </c>
      <c r="BL522" t="s">
        <v>1566</v>
      </c>
    </row>
    <row r="523" spans="1:64" x14ac:dyDescent="0.2">
      <c r="C523" s="238"/>
      <c r="F523" s="125"/>
      <c r="O523" s="238"/>
      <c r="U523">
        <v>1</v>
      </c>
      <c r="V523" s="58">
        <f t="shared" si="89"/>
        <v>0</v>
      </c>
      <c r="X523" s="55">
        <f t="shared" si="90"/>
        <v>0</v>
      </c>
      <c r="Y523" s="55">
        <f t="shared" si="91"/>
        <v>0</v>
      </c>
      <c r="AC523" s="58">
        <f t="shared" ref="AC523:AC555" si="95">IF(OR(ISNUMBER(FIND("FADD",A523)),ISNUMBER(FIND("FSUB",A523))),1,0)</f>
        <v>0</v>
      </c>
      <c r="AD523" s="55">
        <f t="shared" si="88"/>
        <v>0</v>
      </c>
      <c r="AE523" s="55">
        <f t="shared" si="93"/>
        <v>0</v>
      </c>
      <c r="AG523" s="55">
        <f t="shared" si="94"/>
        <v>0</v>
      </c>
      <c r="AI523" s="55">
        <f t="shared" si="92"/>
        <v>0</v>
      </c>
    </row>
    <row r="524" spans="1:64" ht="17" x14ac:dyDescent="0.2">
      <c r="A524" t="s">
        <v>1567</v>
      </c>
      <c r="B524" s="238" t="str">
        <f>VLOOKUP($A524,'V-Enc'!$A$246:$M$984,13,FALSE)</f>
        <v>V_OP</v>
      </c>
      <c r="C524" s="238" t="s">
        <v>702</v>
      </c>
      <c r="D524" s="242" t="s">
        <v>1547</v>
      </c>
      <c r="E524" s="240"/>
      <c r="F524" s="125" t="s">
        <v>704</v>
      </c>
      <c r="G524" s="238" t="str">
        <f>VLOOKUP($A524,'V-Enc'!$A$246:$M$984,11,FALSE)</f>
        <v>vd</v>
      </c>
      <c r="H524" s="238" t="str">
        <f>VLOOKUP($A524,'V-Enc'!$A$246:$M$984,9,FALSE)</f>
        <v>vs1</v>
      </c>
      <c r="I524" s="238" t="str">
        <f>VLOOKUP($A524,'V-Enc'!$A$246:$M$984,8,FALSE)</f>
        <v>vs2</v>
      </c>
      <c r="J524" s="239"/>
      <c r="K524" s="239"/>
      <c r="L524" s="238" t="str">
        <f>VLOOKUP($A524,'V-Enc'!$A$246:$M$984,2,FALSE)</f>
        <v>Vvv</v>
      </c>
      <c r="M524" s="238" t="str">
        <f>VLOOKUP($A524,'V-Enc'!$A$246:$M$984,10,FALSE)</f>
        <v>OPFVV</v>
      </c>
      <c r="O524" s="238" t="str">
        <f>_xlfn.CONCAT(VLOOKUP($A524,'V-Enc'!$A$246:$M$984,3,FALSE),"-",)</f>
        <v>000011-</v>
      </c>
      <c r="U524">
        <v>0</v>
      </c>
      <c r="V524" s="58">
        <f t="shared" si="89"/>
        <v>1</v>
      </c>
      <c r="X524" s="55">
        <f t="shared" si="90"/>
        <v>0</v>
      </c>
      <c r="Y524" s="55">
        <f t="shared" si="91"/>
        <v>0</v>
      </c>
      <c r="AC524" s="58">
        <v>1</v>
      </c>
      <c r="AD524" s="55">
        <v>1</v>
      </c>
      <c r="AE524" s="55">
        <v>1</v>
      </c>
      <c r="AG524" s="55">
        <f t="shared" si="94"/>
        <v>0</v>
      </c>
      <c r="AI524" s="55">
        <f t="shared" si="92"/>
        <v>0</v>
      </c>
      <c r="BH524" s="55">
        <v>1</v>
      </c>
      <c r="BI524" s="55">
        <v>1</v>
      </c>
      <c r="BJ524" s="55">
        <v>1</v>
      </c>
      <c r="BL524" t="s">
        <v>1568</v>
      </c>
    </row>
    <row r="525" spans="1:64" ht="17" x14ac:dyDescent="0.2">
      <c r="A525" t="s">
        <v>1569</v>
      </c>
      <c r="B525" s="238" t="str">
        <f>VLOOKUP($A525,'V-Enc'!$A$246:$M$984,13,FALSE)</f>
        <v>V_OP</v>
      </c>
      <c r="C525" s="238" t="s">
        <v>702</v>
      </c>
      <c r="D525" s="242" t="s">
        <v>1547</v>
      </c>
      <c r="E525" s="240"/>
      <c r="F525" s="125" t="s">
        <v>704</v>
      </c>
      <c r="G525" s="238" t="str">
        <f>VLOOKUP($A525,'V-Enc'!$A$246:$M$984,11,FALSE)</f>
        <v>vd</v>
      </c>
      <c r="H525" s="238" t="str">
        <f>VLOOKUP($A525,'V-Enc'!$A$246:$M$984,9,FALSE)</f>
        <v>vs1</v>
      </c>
      <c r="I525" s="238" t="str">
        <f>VLOOKUP($A525,'V-Enc'!$A$246:$M$984,8,FALSE)</f>
        <v>vs2</v>
      </c>
      <c r="J525" s="239"/>
      <c r="K525" s="239"/>
      <c r="L525" s="238" t="str">
        <f>VLOOKUP($A525,'V-Enc'!$A$246:$M$984,2,FALSE)</f>
        <v>Vvv</v>
      </c>
      <c r="M525" s="238" t="str">
        <f>VLOOKUP($A525,'V-Enc'!$A$246:$M$984,10,FALSE)</f>
        <v>OPFVV</v>
      </c>
      <c r="O525" s="238" t="str">
        <f>_xlfn.CONCAT(VLOOKUP($A525,'V-Enc'!$A$246:$M$984,3,FALSE),"-",)</f>
        <v>000001-</v>
      </c>
      <c r="U525">
        <v>0</v>
      </c>
      <c r="V525" s="58">
        <f t="shared" si="89"/>
        <v>1</v>
      </c>
      <c r="X525" s="55">
        <f t="shared" si="90"/>
        <v>0</v>
      </c>
      <c r="Y525" s="55">
        <f t="shared" si="91"/>
        <v>0</v>
      </c>
      <c r="AC525" s="58">
        <v>1</v>
      </c>
      <c r="AD525" s="55">
        <v>1</v>
      </c>
      <c r="AE525" s="55">
        <v>1</v>
      </c>
      <c r="AG525" s="55">
        <f t="shared" si="94"/>
        <v>0</v>
      </c>
      <c r="AI525" s="55">
        <f t="shared" si="92"/>
        <v>0</v>
      </c>
      <c r="BH525" s="55">
        <v>1</v>
      </c>
      <c r="BI525" s="55">
        <v>1</v>
      </c>
      <c r="BJ525" s="55">
        <v>1</v>
      </c>
      <c r="BL525" t="s">
        <v>1570</v>
      </c>
    </row>
    <row r="526" spans="1:64" ht="17" x14ac:dyDescent="0.2">
      <c r="A526" t="s">
        <v>1571</v>
      </c>
      <c r="B526" s="238" t="str">
        <f>VLOOKUP($A526,'V-Enc'!$A$246:$M$984,13,FALSE)</f>
        <v>V_OP</v>
      </c>
      <c r="C526" s="238" t="s">
        <v>702</v>
      </c>
      <c r="D526" s="242" t="s">
        <v>1547</v>
      </c>
      <c r="E526" s="240"/>
      <c r="F526" s="125" t="s">
        <v>704</v>
      </c>
      <c r="G526" s="238" t="str">
        <f>VLOOKUP($A526,'V-Enc'!$A$246:$M$984,11,FALSE)</f>
        <v>vd</v>
      </c>
      <c r="H526" s="238" t="str">
        <f>VLOOKUP($A526,'V-Enc'!$A$246:$M$984,9,FALSE)</f>
        <v>vs1</v>
      </c>
      <c r="I526" s="238" t="str">
        <f>VLOOKUP($A526,'V-Enc'!$A$246:$M$984,8,FALSE)</f>
        <v>vs2</v>
      </c>
      <c r="J526" s="239"/>
      <c r="K526" s="239"/>
      <c r="L526" s="238" t="str">
        <f>VLOOKUP($A526,'V-Enc'!$A$246:$M$984,2,FALSE)</f>
        <v>Vvv</v>
      </c>
      <c r="M526" s="238" t="str">
        <f>VLOOKUP($A526,'V-Enc'!$A$246:$M$984,10,FALSE)</f>
        <v>OPFVV</v>
      </c>
      <c r="O526" s="238" t="str">
        <f>_xlfn.CONCAT(VLOOKUP($A526,'V-Enc'!$A$246:$M$984,3,FALSE),"-",)</f>
        <v>000111-</v>
      </c>
      <c r="U526">
        <v>0</v>
      </c>
      <c r="V526" s="58">
        <f t="shared" si="89"/>
        <v>1</v>
      </c>
      <c r="X526" s="55">
        <f t="shared" si="90"/>
        <v>0</v>
      </c>
      <c r="Y526" s="55">
        <f t="shared" si="91"/>
        <v>0</v>
      </c>
      <c r="AC526" s="58">
        <v>1</v>
      </c>
      <c r="AD526" s="55">
        <v>1</v>
      </c>
      <c r="AE526" s="55">
        <f t="shared" si="93"/>
        <v>0</v>
      </c>
      <c r="AG526" s="55">
        <f t="shared" si="94"/>
        <v>0</v>
      </c>
      <c r="AI526" s="55">
        <f t="shared" si="92"/>
        <v>0</v>
      </c>
      <c r="BH526" s="55">
        <v>1</v>
      </c>
      <c r="BI526" s="55">
        <v>1</v>
      </c>
      <c r="BJ526" s="55">
        <v>1</v>
      </c>
      <c r="BL526" t="s">
        <v>1572</v>
      </c>
    </row>
    <row r="527" spans="1:64" ht="17" x14ac:dyDescent="0.2">
      <c r="A527" t="s">
        <v>1573</v>
      </c>
      <c r="B527" s="238" t="str">
        <f>VLOOKUP($A527,'V-Enc'!$A$246:$M$984,13,FALSE)</f>
        <v>V_OP</v>
      </c>
      <c r="C527" s="238" t="s">
        <v>702</v>
      </c>
      <c r="D527" s="242" t="s">
        <v>1547</v>
      </c>
      <c r="E527" s="240"/>
      <c r="F527" s="125" t="s">
        <v>704</v>
      </c>
      <c r="G527" s="238" t="str">
        <f>VLOOKUP($A527,'V-Enc'!$A$246:$M$984,11,FALSE)</f>
        <v>vd</v>
      </c>
      <c r="H527" s="238" t="str">
        <f>VLOOKUP($A527,'V-Enc'!$A$246:$M$984,9,FALSE)</f>
        <v>vs1</v>
      </c>
      <c r="I527" s="238" t="str">
        <f>VLOOKUP($A527,'V-Enc'!$A$246:$M$984,8,FALSE)</f>
        <v>vs2</v>
      </c>
      <c r="J527" s="239"/>
      <c r="K527" s="239"/>
      <c r="L527" s="238" t="str">
        <f>VLOOKUP($A527,'V-Enc'!$A$246:$M$984,2,FALSE)</f>
        <v>Vvv</v>
      </c>
      <c r="M527" s="238" t="str">
        <f>VLOOKUP($A527,'V-Enc'!$A$246:$M$984,10,FALSE)</f>
        <v>OPFVV</v>
      </c>
      <c r="O527" s="238" t="str">
        <f>_xlfn.CONCAT(VLOOKUP($A527,'V-Enc'!$A$246:$M$984,3,FALSE),"-",)</f>
        <v>000101-</v>
      </c>
      <c r="U527">
        <v>0</v>
      </c>
      <c r="V527" s="58">
        <f t="shared" si="89"/>
        <v>1</v>
      </c>
      <c r="X527" s="55">
        <f t="shared" si="90"/>
        <v>0</v>
      </c>
      <c r="Y527" s="55">
        <f t="shared" si="91"/>
        <v>0</v>
      </c>
      <c r="AC527" s="58">
        <v>1</v>
      </c>
      <c r="AD527" s="55">
        <v>1</v>
      </c>
      <c r="AE527" s="55">
        <f t="shared" si="93"/>
        <v>0</v>
      </c>
      <c r="AG527" s="55">
        <f t="shared" si="94"/>
        <v>0</v>
      </c>
      <c r="AI527" s="55">
        <f t="shared" si="92"/>
        <v>0</v>
      </c>
      <c r="BH527" s="55">
        <v>1</v>
      </c>
      <c r="BI527" s="55">
        <v>1</v>
      </c>
      <c r="BJ527" s="55">
        <v>1</v>
      </c>
      <c r="BL527" t="s">
        <v>1574</v>
      </c>
    </row>
    <row r="528" spans="1:64" x14ac:dyDescent="0.2">
      <c r="F528" s="125"/>
      <c r="O528" s="238"/>
      <c r="U528">
        <v>0</v>
      </c>
      <c r="V528" s="58">
        <f t="shared" si="89"/>
        <v>0</v>
      </c>
      <c r="X528" s="55">
        <f t="shared" si="90"/>
        <v>0</v>
      </c>
      <c r="Y528" s="55">
        <f t="shared" si="91"/>
        <v>0</v>
      </c>
      <c r="AC528" s="58">
        <v>0</v>
      </c>
      <c r="AD528" s="55">
        <f t="shared" si="88"/>
        <v>0</v>
      </c>
      <c r="AE528" s="55">
        <f t="shared" si="93"/>
        <v>0</v>
      </c>
      <c r="AG528" s="55">
        <f t="shared" si="94"/>
        <v>0</v>
      </c>
      <c r="AI528" s="55">
        <f t="shared" si="92"/>
        <v>0</v>
      </c>
    </row>
    <row r="529" spans="1:64" ht="17" x14ac:dyDescent="0.2">
      <c r="A529" s="16" t="s">
        <v>1575</v>
      </c>
      <c r="B529" s="238" t="str">
        <f>VLOOKUP($A529,'V-Enc'!$A$246:$M$984,13,FALSE)</f>
        <v>V_OP</v>
      </c>
      <c r="C529" s="238" t="s">
        <v>702</v>
      </c>
      <c r="D529" s="242" t="s">
        <v>1547</v>
      </c>
      <c r="E529" s="240"/>
      <c r="F529" s="125" t="s">
        <v>704</v>
      </c>
      <c r="G529" s="238" t="str">
        <f>VLOOKUP($A529,'V-Enc'!$A$246:$M$984,11,FALSE)</f>
        <v>vd</v>
      </c>
      <c r="H529" s="238" t="str">
        <f>VLOOKUP($A529,'V-Enc'!$A$246:$M$984,9,FALSE)</f>
        <v>vs1</v>
      </c>
      <c r="I529" s="238" t="str">
        <f>VLOOKUP($A529,'V-Enc'!$A$246:$M$984,8,FALSE)</f>
        <v>vs2</v>
      </c>
      <c r="J529" s="239"/>
      <c r="K529" s="239"/>
      <c r="L529" s="238" t="str">
        <f>VLOOKUP($A529,'V-Enc'!$A$246:$M$984,2,FALSE)</f>
        <v>Vvv</v>
      </c>
      <c r="M529" s="238" t="str">
        <f>VLOOKUP($A529,'V-Enc'!$A$246:$M$984,10,FALSE)</f>
        <v>OPFVV</v>
      </c>
      <c r="O529" s="238" t="str">
        <f>_xlfn.CONCAT(VLOOKUP($A529,'V-Enc'!$A$246:$M$984,3,FALSE),"-",)</f>
        <v>110011-</v>
      </c>
      <c r="U529">
        <v>0</v>
      </c>
      <c r="V529" s="58">
        <f t="shared" si="89"/>
        <v>1</v>
      </c>
      <c r="X529" s="55">
        <v>0</v>
      </c>
      <c r="Y529" s="55">
        <f t="shared" si="91"/>
        <v>0</v>
      </c>
      <c r="AC529" s="58">
        <v>1</v>
      </c>
      <c r="AD529" s="55">
        <v>1</v>
      </c>
      <c r="AE529" s="55">
        <v>1</v>
      </c>
      <c r="AG529" s="55">
        <f t="shared" si="94"/>
        <v>0</v>
      </c>
      <c r="AI529" s="55">
        <f t="shared" si="92"/>
        <v>0</v>
      </c>
      <c r="BH529" s="55">
        <v>1</v>
      </c>
      <c r="BI529" s="55">
        <v>1</v>
      </c>
      <c r="BJ529" s="55">
        <v>1</v>
      </c>
      <c r="BL529" t="s">
        <v>1576</v>
      </c>
    </row>
    <row r="530" spans="1:64" ht="17" x14ac:dyDescent="0.2">
      <c r="A530" s="16" t="s">
        <v>1577</v>
      </c>
      <c r="B530" s="238" t="str">
        <f>VLOOKUP($A530,'V-Enc'!$A$246:$M$984,13,FALSE)</f>
        <v>V_OP</v>
      </c>
      <c r="C530" s="238" t="s">
        <v>702</v>
      </c>
      <c r="D530" s="242" t="s">
        <v>1547</v>
      </c>
      <c r="E530" s="240"/>
      <c r="F530" s="125" t="s">
        <v>704</v>
      </c>
      <c r="G530" s="238" t="str">
        <f>VLOOKUP($A530,'V-Enc'!$A$246:$M$984,11,FALSE)</f>
        <v>vd</v>
      </c>
      <c r="H530" s="238" t="str">
        <f>VLOOKUP($A530,'V-Enc'!$A$246:$M$984,9,FALSE)</f>
        <v>vs1</v>
      </c>
      <c r="I530" s="238" t="str">
        <f>VLOOKUP($A530,'V-Enc'!$A$246:$M$984,8,FALSE)</f>
        <v>vs2</v>
      </c>
      <c r="J530" s="239"/>
      <c r="K530" s="239"/>
      <c r="L530" s="238" t="str">
        <f>VLOOKUP($A530,'V-Enc'!$A$246:$M$984,2,FALSE)</f>
        <v>Vvv</v>
      </c>
      <c r="M530" s="238" t="str">
        <f>VLOOKUP($A530,'V-Enc'!$A$246:$M$984,10,FALSE)</f>
        <v>OPFVV</v>
      </c>
      <c r="O530" s="238" t="str">
        <f>_xlfn.CONCAT(VLOOKUP($A530,'V-Enc'!$A$246:$M$984,3,FALSE),"-",)</f>
        <v>110001-</v>
      </c>
      <c r="U530">
        <v>0</v>
      </c>
      <c r="V530" s="58">
        <f t="shared" si="89"/>
        <v>1</v>
      </c>
      <c r="X530" s="55">
        <v>0</v>
      </c>
      <c r="Y530" s="55">
        <f t="shared" si="91"/>
        <v>0</v>
      </c>
      <c r="AC530" s="58">
        <v>1</v>
      </c>
      <c r="AD530" s="55">
        <v>1</v>
      </c>
      <c r="AE530" s="55">
        <v>1</v>
      </c>
      <c r="AG530" s="55">
        <f t="shared" si="94"/>
        <v>0</v>
      </c>
      <c r="AI530" s="55">
        <f t="shared" si="92"/>
        <v>0</v>
      </c>
      <c r="BH530" s="55">
        <v>1</v>
      </c>
      <c r="BI530" s="55">
        <v>1</v>
      </c>
      <c r="BJ530" s="55">
        <v>1</v>
      </c>
      <c r="BL530" t="s">
        <v>1578</v>
      </c>
    </row>
    <row r="531" spans="1:64" x14ac:dyDescent="0.2">
      <c r="U531">
        <v>0</v>
      </c>
      <c r="V531" s="58">
        <f t="shared" si="89"/>
        <v>0</v>
      </c>
      <c r="X531" s="55">
        <f t="shared" si="90"/>
        <v>0</v>
      </c>
      <c r="Y531" s="55">
        <f t="shared" si="91"/>
        <v>0</v>
      </c>
      <c r="AC531" s="58">
        <f t="shared" si="95"/>
        <v>0</v>
      </c>
      <c r="AD531" s="55">
        <f t="shared" si="88"/>
        <v>0</v>
      </c>
      <c r="AE531" s="55">
        <f t="shared" si="93"/>
        <v>0</v>
      </c>
      <c r="AG531" s="55">
        <f t="shared" si="94"/>
        <v>0</v>
      </c>
      <c r="AI531" s="55">
        <f t="shared" si="92"/>
        <v>0</v>
      </c>
    </row>
    <row r="532" spans="1:64" ht="17" x14ac:dyDescent="0.2">
      <c r="A532" s="234" t="s">
        <v>1579</v>
      </c>
      <c r="B532" s="234"/>
      <c r="C532" s="234"/>
      <c r="D532" s="237"/>
      <c r="E532" s="234"/>
      <c r="G532" s="234"/>
      <c r="H532" s="234"/>
      <c r="I532" s="234"/>
      <c r="J532" s="234"/>
      <c r="K532" s="234"/>
      <c r="L532" s="234"/>
      <c r="M532" s="234"/>
      <c r="N532" s="234"/>
      <c r="O532" s="234"/>
      <c r="P532" s="234"/>
      <c r="Q532" s="234"/>
      <c r="V532" s="58">
        <f t="shared" si="89"/>
        <v>0</v>
      </c>
      <c r="X532" s="55">
        <f t="shared" si="90"/>
        <v>0</v>
      </c>
      <c r="Y532" s="55">
        <f t="shared" si="91"/>
        <v>0</v>
      </c>
      <c r="AC532" s="58">
        <f t="shared" si="95"/>
        <v>0</v>
      </c>
      <c r="AD532" s="55">
        <f t="shared" ref="AD532:AD555" si="96">IF(OR(ISNUMBER(FIND("VFMUL",A532)), ISNUMBER(FIND("VFWMUL",A532)),ISNUMBER(FIND("VFNMUL",A532))),1,0)</f>
        <v>0</v>
      </c>
      <c r="AE532" s="55">
        <f t="shared" si="93"/>
        <v>0</v>
      </c>
      <c r="AG532" s="55">
        <f t="shared" si="94"/>
        <v>0</v>
      </c>
      <c r="AI532" s="55">
        <f t="shared" si="92"/>
        <v>0</v>
      </c>
      <c r="BL532" s="234"/>
    </row>
    <row r="533" spans="1:64" ht="17" x14ac:dyDescent="0.2">
      <c r="A533" s="189" t="s">
        <v>0</v>
      </c>
      <c r="B533" s="189" t="s">
        <v>724</v>
      </c>
      <c r="C533" s="189"/>
      <c r="D533" s="190"/>
      <c r="E533" s="1" t="s">
        <v>2</v>
      </c>
      <c r="F533" s="126" t="s">
        <v>3</v>
      </c>
      <c r="G533" s="189" t="s">
        <v>361</v>
      </c>
      <c r="H533" s="189" t="s">
        <v>362</v>
      </c>
      <c r="I533" s="189" t="s">
        <v>363</v>
      </c>
      <c r="J533" s="189" t="s">
        <v>364</v>
      </c>
      <c r="K533" s="189" t="s">
        <v>320</v>
      </c>
      <c r="L533" s="189" t="s">
        <v>725</v>
      </c>
      <c r="M533" s="189" t="s">
        <v>10</v>
      </c>
      <c r="N533" s="189" t="s">
        <v>653</v>
      </c>
      <c r="O533" s="189" t="s">
        <v>11</v>
      </c>
      <c r="P533" s="189" t="s">
        <v>16</v>
      </c>
      <c r="Q533" s="189"/>
      <c r="V533" s="58">
        <f t="shared" si="89"/>
        <v>0</v>
      </c>
      <c r="X533" s="55">
        <f t="shared" si="90"/>
        <v>0</v>
      </c>
      <c r="Y533" s="55">
        <f t="shared" si="91"/>
        <v>0</v>
      </c>
      <c r="AC533" s="58">
        <f t="shared" si="95"/>
        <v>0</v>
      </c>
      <c r="AD533" s="55">
        <f t="shared" si="96"/>
        <v>0</v>
      </c>
      <c r="AE533" s="55">
        <f t="shared" si="93"/>
        <v>0</v>
      </c>
      <c r="AG533" s="55">
        <f t="shared" si="94"/>
        <v>0</v>
      </c>
      <c r="AI533" s="55">
        <f t="shared" si="92"/>
        <v>0</v>
      </c>
      <c r="BL533" s="189" t="s">
        <v>12</v>
      </c>
    </row>
    <row r="534" spans="1:64" ht="17" x14ac:dyDescent="0.2">
      <c r="A534" s="163" t="s">
        <v>1580</v>
      </c>
      <c r="B534" s="238" t="str">
        <f>VLOOKUP($A534,'V-Enc'!$A$246:$M$984,13,FALSE)</f>
        <v>V_OP</v>
      </c>
      <c r="C534" s="238" t="s">
        <v>702</v>
      </c>
      <c r="D534" s="242" t="s">
        <v>1581</v>
      </c>
      <c r="E534" s="239"/>
      <c r="F534" s="125" t="s">
        <v>704</v>
      </c>
      <c r="G534" s="238" t="str">
        <f>VLOOKUP($A534,'V-Enc'!$A$246:$M$984,11,FALSE)</f>
        <v>vd</v>
      </c>
      <c r="H534" s="238" t="str">
        <f>VLOOKUP($A534,'V-Enc'!$A$246:$M$984,9,FALSE)</f>
        <v>vs1</v>
      </c>
      <c r="I534" s="238" t="str">
        <f>VLOOKUP($A534,'V-Enc'!$A$246:$M$984,8,FALSE)</f>
        <v>vs2</v>
      </c>
      <c r="J534" s="239"/>
      <c r="K534" s="239"/>
      <c r="L534" s="238" t="str">
        <f>VLOOKUP($A534,'V-Enc'!$A$246:$M$984,2,FALSE)</f>
        <v>Vvv</v>
      </c>
      <c r="M534" s="238" t="str">
        <f>VLOOKUP($A534,'V-Enc'!$A$246:$M$984,10,FALSE)</f>
        <v>OPMVV</v>
      </c>
      <c r="O534" s="238" t="str">
        <f>_xlfn.CONCAT(VLOOKUP($A534,'V-Enc'!$A$246:$M$984,3,FALSE),"-",)</f>
        <v>011001-</v>
      </c>
      <c r="U534">
        <v>1</v>
      </c>
      <c r="V534" s="58">
        <f t="shared" si="89"/>
        <v>0</v>
      </c>
      <c r="X534" s="55">
        <f t="shared" si="90"/>
        <v>0</v>
      </c>
      <c r="Y534" s="55">
        <f t="shared" si="91"/>
        <v>0</v>
      </c>
      <c r="AC534" s="58">
        <f t="shared" si="95"/>
        <v>0</v>
      </c>
      <c r="AD534" s="55">
        <f t="shared" si="96"/>
        <v>0</v>
      </c>
      <c r="AE534" s="55">
        <f t="shared" si="93"/>
        <v>0</v>
      </c>
      <c r="AG534" s="55">
        <f t="shared" si="94"/>
        <v>0</v>
      </c>
      <c r="AI534" s="55">
        <f t="shared" si="92"/>
        <v>0</v>
      </c>
      <c r="BB534" s="55">
        <v>1</v>
      </c>
      <c r="BC534" s="55">
        <v>1</v>
      </c>
      <c r="BI534" s="55">
        <v>0</v>
      </c>
      <c r="BL534" t="s">
        <v>1582</v>
      </c>
    </row>
    <row r="535" spans="1:64" ht="17" x14ac:dyDescent="0.2">
      <c r="A535" s="163" t="s">
        <v>1583</v>
      </c>
      <c r="B535" s="238" t="str">
        <f>VLOOKUP($A535,'V-Enc'!$A$246:$M$984,13,FALSE)</f>
        <v>V_OP</v>
      </c>
      <c r="C535" s="238" t="s">
        <v>702</v>
      </c>
      <c r="D535" s="242" t="s">
        <v>1581</v>
      </c>
      <c r="E535" s="239"/>
      <c r="F535" s="125" t="s">
        <v>704</v>
      </c>
      <c r="G535" s="238" t="str">
        <f>VLOOKUP($A535,'V-Enc'!$A$246:$M$984,11,FALSE)</f>
        <v>vd</v>
      </c>
      <c r="H535" s="238" t="str">
        <f>VLOOKUP($A535,'V-Enc'!$A$246:$M$984,9,FALSE)</f>
        <v>vs1</v>
      </c>
      <c r="I535" s="238" t="str">
        <f>VLOOKUP($A535,'V-Enc'!$A$246:$M$984,8,FALSE)</f>
        <v>vs2</v>
      </c>
      <c r="J535" s="239"/>
      <c r="K535" s="239"/>
      <c r="L535" s="238" t="str">
        <f>VLOOKUP($A535,'V-Enc'!$A$246:$M$984,2,FALSE)</f>
        <v>Vvv</v>
      </c>
      <c r="M535" s="238" t="str">
        <f>VLOOKUP($A535,'V-Enc'!$A$246:$M$984,10,FALSE)</f>
        <v>OPMVV</v>
      </c>
      <c r="O535" s="238" t="str">
        <f>_xlfn.CONCAT(VLOOKUP($A535,'V-Enc'!$A$246:$M$984,3,FALSE),"-",)</f>
        <v>011101-</v>
      </c>
      <c r="U535">
        <v>1</v>
      </c>
      <c r="V535" s="58">
        <f t="shared" si="89"/>
        <v>0</v>
      </c>
      <c r="X535" s="55">
        <f t="shared" si="90"/>
        <v>0</v>
      </c>
      <c r="Y535" s="55">
        <f t="shared" si="91"/>
        <v>0</v>
      </c>
      <c r="AC535" s="58">
        <f t="shared" si="95"/>
        <v>0</v>
      </c>
      <c r="AD535" s="55">
        <f t="shared" si="96"/>
        <v>0</v>
      </c>
      <c r="AE535" s="55">
        <f t="shared" si="93"/>
        <v>0</v>
      </c>
      <c r="AG535" s="55">
        <f t="shared" si="94"/>
        <v>0</v>
      </c>
      <c r="AI535" s="55">
        <f t="shared" si="92"/>
        <v>0</v>
      </c>
      <c r="BB535" s="55">
        <v>1</v>
      </c>
      <c r="BC535" s="55">
        <v>1</v>
      </c>
      <c r="BI535" s="55">
        <v>0</v>
      </c>
      <c r="BL535" t="s">
        <v>1584</v>
      </c>
    </row>
    <row r="536" spans="1:64" ht="17" x14ac:dyDescent="0.2">
      <c r="A536" s="163" t="s">
        <v>1585</v>
      </c>
      <c r="B536" s="238" t="str">
        <f>VLOOKUP($A536,'V-Enc'!$A$246:$M$984,13,FALSE)</f>
        <v>V_OP</v>
      </c>
      <c r="C536" s="238" t="s">
        <v>702</v>
      </c>
      <c r="D536" s="242" t="s">
        <v>1581</v>
      </c>
      <c r="E536" s="239"/>
      <c r="F536" s="125" t="s">
        <v>704</v>
      </c>
      <c r="G536" s="238" t="str">
        <f>VLOOKUP($A536,'V-Enc'!$A$246:$M$984,11,FALSE)</f>
        <v>vd</v>
      </c>
      <c r="H536" s="238" t="str">
        <f>VLOOKUP($A536,'V-Enc'!$A$246:$M$984,9,FALSE)</f>
        <v>vs1</v>
      </c>
      <c r="I536" s="238" t="str">
        <f>VLOOKUP($A536,'V-Enc'!$A$246:$M$984,8,FALSE)</f>
        <v>vs2</v>
      </c>
      <c r="J536" s="239"/>
      <c r="K536" s="239"/>
      <c r="L536" s="238" t="str">
        <f>VLOOKUP($A536,'V-Enc'!$A$246:$M$984,2,FALSE)</f>
        <v>Vvv</v>
      </c>
      <c r="M536" s="238" t="str">
        <f>VLOOKUP($A536,'V-Enc'!$A$246:$M$984,10,FALSE)</f>
        <v>OPMVV</v>
      </c>
      <c r="O536" s="238" t="str">
        <f>_xlfn.CONCAT(VLOOKUP($A536,'V-Enc'!$A$246:$M$984,3,FALSE),"-",)</f>
        <v>011000-</v>
      </c>
      <c r="U536">
        <v>1</v>
      </c>
      <c r="V536" s="58">
        <f t="shared" si="89"/>
        <v>0</v>
      </c>
      <c r="X536" s="55">
        <f t="shared" si="90"/>
        <v>0</v>
      </c>
      <c r="Y536" s="55">
        <f t="shared" si="91"/>
        <v>0</v>
      </c>
      <c r="AC536" s="58">
        <f t="shared" si="95"/>
        <v>0</v>
      </c>
      <c r="AD536" s="55">
        <f t="shared" si="96"/>
        <v>0</v>
      </c>
      <c r="AE536" s="55">
        <f t="shared" si="93"/>
        <v>0</v>
      </c>
      <c r="AG536" s="55">
        <f t="shared" si="94"/>
        <v>0</v>
      </c>
      <c r="AI536" s="55">
        <f t="shared" si="92"/>
        <v>0</v>
      </c>
      <c r="BB536" s="55">
        <v>1</v>
      </c>
      <c r="BC536" s="55">
        <v>1</v>
      </c>
      <c r="BI536" s="55">
        <v>0</v>
      </c>
      <c r="BL536" t="s">
        <v>1586</v>
      </c>
    </row>
    <row r="537" spans="1:64" ht="17" x14ac:dyDescent="0.2">
      <c r="A537" s="163" t="s">
        <v>1587</v>
      </c>
      <c r="B537" s="238" t="str">
        <f>VLOOKUP($A537,'V-Enc'!$A$246:$M$984,13,FALSE)</f>
        <v>V_OP</v>
      </c>
      <c r="C537" s="238" t="s">
        <v>702</v>
      </c>
      <c r="D537" s="242" t="s">
        <v>1581</v>
      </c>
      <c r="E537" s="239"/>
      <c r="F537" s="125" t="s">
        <v>704</v>
      </c>
      <c r="G537" s="238" t="str">
        <f>VLOOKUP($A537,'V-Enc'!$A$246:$M$984,11,FALSE)</f>
        <v>vd</v>
      </c>
      <c r="H537" s="238" t="str">
        <f>VLOOKUP($A537,'V-Enc'!$A$246:$M$984,9,FALSE)</f>
        <v>vs1</v>
      </c>
      <c r="I537" s="238" t="str">
        <f>VLOOKUP($A537,'V-Enc'!$A$246:$M$984,8,FALSE)</f>
        <v>vs2</v>
      </c>
      <c r="J537" s="239"/>
      <c r="K537" s="239"/>
      <c r="L537" s="238" t="str">
        <f>VLOOKUP($A537,'V-Enc'!$A$246:$M$984,2,FALSE)</f>
        <v>Vvv</v>
      </c>
      <c r="M537" s="238" t="str">
        <f>VLOOKUP($A537,'V-Enc'!$A$246:$M$984,10,FALSE)</f>
        <v>OPMVV</v>
      </c>
      <c r="O537" s="238" t="str">
        <f>_xlfn.CONCAT(VLOOKUP($A537,'V-Enc'!$A$246:$M$984,3,FALSE),"-",)</f>
        <v>011011-</v>
      </c>
      <c r="U537">
        <v>1</v>
      </c>
      <c r="V537" s="58">
        <f t="shared" si="89"/>
        <v>0</v>
      </c>
      <c r="X537" s="55">
        <f t="shared" si="90"/>
        <v>0</v>
      </c>
      <c r="Y537" s="55">
        <f t="shared" si="91"/>
        <v>0</v>
      </c>
      <c r="AC537" s="58">
        <f t="shared" si="95"/>
        <v>0</v>
      </c>
      <c r="AD537" s="55">
        <f t="shared" si="96"/>
        <v>0</v>
      </c>
      <c r="AE537" s="55">
        <f t="shared" si="93"/>
        <v>0</v>
      </c>
      <c r="AG537" s="55">
        <f t="shared" si="94"/>
        <v>0</v>
      </c>
      <c r="AI537" s="55">
        <f t="shared" si="92"/>
        <v>0</v>
      </c>
      <c r="BB537" s="55">
        <v>1</v>
      </c>
      <c r="BC537" s="55">
        <v>1</v>
      </c>
      <c r="BI537" s="55">
        <v>0</v>
      </c>
      <c r="BL537" t="s">
        <v>1588</v>
      </c>
    </row>
    <row r="538" spans="1:64" ht="17" x14ac:dyDescent="0.2">
      <c r="A538" s="163" t="s">
        <v>1589</v>
      </c>
      <c r="B538" s="238" t="str">
        <f>VLOOKUP($A538,'V-Enc'!$A$246:$M$984,13,FALSE)</f>
        <v>V_OP</v>
      </c>
      <c r="C538" s="238" t="s">
        <v>702</v>
      </c>
      <c r="D538" s="242" t="s">
        <v>1581</v>
      </c>
      <c r="E538" s="239"/>
      <c r="F538" s="125" t="s">
        <v>704</v>
      </c>
      <c r="G538" s="238" t="str">
        <f>VLOOKUP($A538,'V-Enc'!$A$246:$M$984,11,FALSE)</f>
        <v>vd</v>
      </c>
      <c r="H538" s="238" t="str">
        <f>VLOOKUP($A538,'V-Enc'!$A$246:$M$984,9,FALSE)</f>
        <v>vs1</v>
      </c>
      <c r="I538" s="238" t="str">
        <f>VLOOKUP($A538,'V-Enc'!$A$246:$M$984,8,FALSE)</f>
        <v>vs2</v>
      </c>
      <c r="J538" s="239"/>
      <c r="K538" s="239"/>
      <c r="L538" s="238" t="str">
        <f>VLOOKUP($A538,'V-Enc'!$A$246:$M$984,2,FALSE)</f>
        <v>Vvv</v>
      </c>
      <c r="M538" s="238" t="str">
        <f>VLOOKUP($A538,'V-Enc'!$A$246:$M$984,10,FALSE)</f>
        <v>OPMVV</v>
      </c>
      <c r="O538" s="238" t="str">
        <f>_xlfn.CONCAT(VLOOKUP($A538,'V-Enc'!$A$246:$M$984,3,FALSE),"-",)</f>
        <v>011010-</v>
      </c>
      <c r="U538">
        <v>1</v>
      </c>
      <c r="V538" s="58">
        <f t="shared" si="89"/>
        <v>0</v>
      </c>
      <c r="X538" s="55">
        <f t="shared" si="90"/>
        <v>0</v>
      </c>
      <c r="Y538" s="55">
        <f t="shared" si="91"/>
        <v>0</v>
      </c>
      <c r="AC538" s="58">
        <f t="shared" si="95"/>
        <v>0</v>
      </c>
      <c r="AD538" s="55">
        <f t="shared" si="96"/>
        <v>0</v>
      </c>
      <c r="AE538" s="55">
        <f t="shared" si="93"/>
        <v>0</v>
      </c>
      <c r="AG538" s="55">
        <f t="shared" si="94"/>
        <v>0</v>
      </c>
      <c r="AI538" s="55">
        <f t="shared" si="92"/>
        <v>0</v>
      </c>
      <c r="BB538" s="55">
        <v>1</v>
      </c>
      <c r="BC538" s="55">
        <v>1</v>
      </c>
      <c r="BI538" s="55">
        <v>0</v>
      </c>
      <c r="BL538" t="s">
        <v>1590</v>
      </c>
    </row>
    <row r="539" spans="1:64" ht="17" x14ac:dyDescent="0.2">
      <c r="A539" s="163" t="s">
        <v>1591</v>
      </c>
      <c r="B539" s="238" t="str">
        <f>VLOOKUP($A539,'V-Enc'!$A$246:$M$984,13,FALSE)</f>
        <v>V_OP</v>
      </c>
      <c r="C539" s="238" t="s">
        <v>702</v>
      </c>
      <c r="D539" s="242" t="s">
        <v>1581</v>
      </c>
      <c r="E539" s="239"/>
      <c r="F539" s="125" t="s">
        <v>704</v>
      </c>
      <c r="G539" s="238" t="str">
        <f>VLOOKUP($A539,'V-Enc'!$A$246:$M$984,11,FALSE)</f>
        <v>vd</v>
      </c>
      <c r="H539" s="238" t="str">
        <f>VLOOKUP($A539,'V-Enc'!$A$246:$M$984,9,FALSE)</f>
        <v>vs1</v>
      </c>
      <c r="I539" s="238" t="str">
        <f>VLOOKUP($A539,'V-Enc'!$A$246:$M$984,8,FALSE)</f>
        <v>vs2</v>
      </c>
      <c r="J539" s="239"/>
      <c r="K539" s="239"/>
      <c r="L539" s="238" t="str">
        <f>VLOOKUP($A539,'V-Enc'!$A$246:$M$984,2,FALSE)</f>
        <v>Vvv</v>
      </c>
      <c r="M539" s="238" t="str">
        <f>VLOOKUP($A539,'V-Enc'!$A$246:$M$984,10,FALSE)</f>
        <v>OPMVV</v>
      </c>
      <c r="O539" s="238" t="str">
        <f>_xlfn.CONCAT(VLOOKUP($A539,'V-Enc'!$A$246:$M$984,3,FALSE),"-",)</f>
        <v>011110-</v>
      </c>
      <c r="U539">
        <v>1</v>
      </c>
      <c r="V539" s="58">
        <f t="shared" si="89"/>
        <v>0</v>
      </c>
      <c r="X539" s="55">
        <f t="shared" si="90"/>
        <v>0</v>
      </c>
      <c r="Y539" s="55">
        <f t="shared" si="91"/>
        <v>0</v>
      </c>
      <c r="AC539" s="58">
        <f t="shared" si="95"/>
        <v>0</v>
      </c>
      <c r="AD539" s="55">
        <f t="shared" si="96"/>
        <v>0</v>
      </c>
      <c r="AE539" s="55">
        <f t="shared" si="93"/>
        <v>0</v>
      </c>
      <c r="AG539" s="55">
        <f t="shared" si="94"/>
        <v>0</v>
      </c>
      <c r="AI539" s="55">
        <f t="shared" si="92"/>
        <v>0</v>
      </c>
      <c r="BB539" s="55">
        <v>1</v>
      </c>
      <c r="BC539" s="55">
        <v>1</v>
      </c>
      <c r="BI539" s="55">
        <v>0</v>
      </c>
      <c r="BL539" t="s">
        <v>1592</v>
      </c>
    </row>
    <row r="540" spans="1:64" ht="17" x14ac:dyDescent="0.2">
      <c r="A540" s="163" t="s">
        <v>1593</v>
      </c>
      <c r="B540" s="238" t="str">
        <f>VLOOKUP($A540,'V-Enc'!$A$246:$M$984,13,FALSE)</f>
        <v>V_OP</v>
      </c>
      <c r="C540" s="238" t="s">
        <v>702</v>
      </c>
      <c r="D540" s="242" t="s">
        <v>1581</v>
      </c>
      <c r="E540" s="239"/>
      <c r="F540" s="125" t="s">
        <v>704</v>
      </c>
      <c r="G540" s="238" t="str">
        <f>VLOOKUP($A540,'V-Enc'!$A$246:$M$984,11,FALSE)</f>
        <v>vd</v>
      </c>
      <c r="H540" s="238" t="str">
        <f>VLOOKUP($A540,'V-Enc'!$A$246:$M$984,9,FALSE)</f>
        <v>vs1</v>
      </c>
      <c r="I540" s="238" t="str">
        <f>VLOOKUP($A540,'V-Enc'!$A$246:$M$984,8,FALSE)</f>
        <v>vs2</v>
      </c>
      <c r="J540" s="239"/>
      <c r="K540" s="239"/>
      <c r="L540" s="238" t="str">
        <f>VLOOKUP($A540,'V-Enc'!$A$246:$M$984,2,FALSE)</f>
        <v>Vvv</v>
      </c>
      <c r="M540" s="238" t="str">
        <f>VLOOKUP($A540,'V-Enc'!$A$246:$M$984,10,FALSE)</f>
        <v>OPMVV</v>
      </c>
      <c r="O540" s="238" t="str">
        <f>_xlfn.CONCAT(VLOOKUP($A540,'V-Enc'!$A$246:$M$984,3,FALSE),"-",)</f>
        <v>011100-</v>
      </c>
      <c r="U540">
        <v>1</v>
      </c>
      <c r="V540" s="58">
        <f t="shared" ref="V540:V549" si="97">IF(ISNUMBER(FIND("VF",A540)),1,0)</f>
        <v>0</v>
      </c>
      <c r="X540" s="55">
        <f t="shared" si="90"/>
        <v>0</v>
      </c>
      <c r="Y540" s="55">
        <f t="shared" si="91"/>
        <v>0</v>
      </c>
      <c r="AC540" s="58">
        <f t="shared" si="95"/>
        <v>0</v>
      </c>
      <c r="AD540" s="55">
        <f t="shared" si="96"/>
        <v>0</v>
      </c>
      <c r="AE540" s="55">
        <f t="shared" si="93"/>
        <v>0</v>
      </c>
      <c r="AG540" s="55">
        <f t="shared" si="94"/>
        <v>0</v>
      </c>
      <c r="AI540" s="55">
        <f t="shared" si="92"/>
        <v>0</v>
      </c>
      <c r="BB540" s="55">
        <v>1</v>
      </c>
      <c r="BC540" s="55">
        <v>1</v>
      </c>
      <c r="BI540" s="55">
        <v>0</v>
      </c>
      <c r="BL540" t="s">
        <v>1594</v>
      </c>
    </row>
    <row r="541" spans="1:64" ht="17" x14ac:dyDescent="0.2">
      <c r="A541" s="163" t="s">
        <v>1595</v>
      </c>
      <c r="B541" s="238" t="str">
        <f>VLOOKUP($A541,'V-Enc'!$A$246:$M$984,13,FALSE)</f>
        <v>V_OP</v>
      </c>
      <c r="C541" s="238" t="s">
        <v>702</v>
      </c>
      <c r="D541" s="242" t="s">
        <v>1581</v>
      </c>
      <c r="E541" s="239"/>
      <c r="F541" s="125" t="s">
        <v>704</v>
      </c>
      <c r="G541" s="238" t="str">
        <f>VLOOKUP($A541,'V-Enc'!$A$246:$M$984,11,FALSE)</f>
        <v>vd</v>
      </c>
      <c r="H541" s="238" t="str">
        <f>VLOOKUP($A541,'V-Enc'!$A$246:$M$984,9,FALSE)</f>
        <v>vs1</v>
      </c>
      <c r="I541" s="238" t="str">
        <f>VLOOKUP($A541,'V-Enc'!$A$246:$M$984,8,FALSE)</f>
        <v>vs2</v>
      </c>
      <c r="J541" s="239"/>
      <c r="K541" s="239"/>
      <c r="L541" s="238" t="str">
        <f>VLOOKUP($A541,'V-Enc'!$A$246:$M$984,2,FALSE)</f>
        <v>Vvv</v>
      </c>
      <c r="M541" s="238" t="str">
        <f>VLOOKUP($A541,'V-Enc'!$A$246:$M$984,10,FALSE)</f>
        <v>OPMVV</v>
      </c>
      <c r="O541" s="238" t="str">
        <f>_xlfn.CONCAT(VLOOKUP($A541,'V-Enc'!$A$246:$M$984,3,FALSE),"-",)</f>
        <v>011111-</v>
      </c>
      <c r="U541">
        <v>1</v>
      </c>
      <c r="V541" s="58">
        <f t="shared" si="97"/>
        <v>0</v>
      </c>
      <c r="X541" s="55">
        <f t="shared" si="90"/>
        <v>0</v>
      </c>
      <c r="Y541" s="55">
        <f t="shared" si="91"/>
        <v>0</v>
      </c>
      <c r="AC541" s="58">
        <f t="shared" si="95"/>
        <v>0</v>
      </c>
      <c r="AD541" s="55">
        <f t="shared" si="96"/>
        <v>0</v>
      </c>
      <c r="AE541" s="55">
        <f t="shared" si="93"/>
        <v>0</v>
      </c>
      <c r="AG541" s="55">
        <f t="shared" si="94"/>
        <v>0</v>
      </c>
      <c r="AI541" s="55">
        <f t="shared" si="92"/>
        <v>0</v>
      </c>
      <c r="BB541" s="55">
        <v>1</v>
      </c>
      <c r="BC541" s="55">
        <v>1</v>
      </c>
      <c r="BI541" s="55">
        <v>0</v>
      </c>
      <c r="BL541" t="s">
        <v>1596</v>
      </c>
    </row>
    <row r="542" spans="1:64" s="29" customFormat="1" ht="34" x14ac:dyDescent="0.2">
      <c r="A542" s="29" t="s">
        <v>1597</v>
      </c>
      <c r="D542" s="58"/>
      <c r="E542" s="29" t="s">
        <v>36</v>
      </c>
      <c r="F542"/>
      <c r="R542"/>
      <c r="S542"/>
      <c r="T542"/>
      <c r="U542"/>
      <c r="V542" s="58">
        <f t="shared" si="97"/>
        <v>0</v>
      </c>
      <c r="W542" s="55"/>
      <c r="X542" s="55">
        <f t="shared" si="90"/>
        <v>0</v>
      </c>
      <c r="Y542" s="55">
        <f t="shared" si="91"/>
        <v>0</v>
      </c>
      <c r="Z542" s="55"/>
      <c r="AA542" s="55"/>
      <c r="AB542" s="55"/>
      <c r="AC542" s="58">
        <f t="shared" si="95"/>
        <v>0</v>
      </c>
      <c r="AD542" s="55">
        <f t="shared" si="96"/>
        <v>0</v>
      </c>
      <c r="AE542" s="55">
        <f t="shared" si="93"/>
        <v>0</v>
      </c>
      <c r="AF542" s="55"/>
      <c r="AG542" s="55">
        <f t="shared" si="94"/>
        <v>0</v>
      </c>
      <c r="AH542" s="55"/>
      <c r="AI542" s="55">
        <f t="shared" si="92"/>
        <v>0</v>
      </c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37" t="s">
        <v>1598</v>
      </c>
    </row>
    <row r="543" spans="1:64" s="29" customFormat="1" x14ac:dyDescent="0.2">
      <c r="A543" s="29" t="s">
        <v>1599</v>
      </c>
      <c r="D543" s="58"/>
      <c r="E543" s="29" t="s">
        <v>36</v>
      </c>
      <c r="F543"/>
      <c r="R543"/>
      <c r="S543"/>
      <c r="T543"/>
      <c r="U543"/>
      <c r="V543" s="58">
        <f t="shared" si="97"/>
        <v>0</v>
      </c>
      <c r="W543" s="55"/>
      <c r="X543" s="55">
        <f t="shared" si="90"/>
        <v>0</v>
      </c>
      <c r="Y543" s="55">
        <f t="shared" si="91"/>
        <v>0</v>
      </c>
      <c r="Z543" s="55"/>
      <c r="AA543" s="55"/>
      <c r="AB543" s="55"/>
      <c r="AC543" s="58">
        <f t="shared" si="95"/>
        <v>0</v>
      </c>
      <c r="AD543" s="55">
        <f t="shared" si="96"/>
        <v>0</v>
      </c>
      <c r="AE543" s="55">
        <f t="shared" si="93"/>
        <v>0</v>
      </c>
      <c r="AF543" s="55"/>
      <c r="AG543" s="55">
        <f t="shared" si="94"/>
        <v>0</v>
      </c>
      <c r="AH543" s="55"/>
      <c r="AI543" s="55">
        <f t="shared" si="92"/>
        <v>0</v>
      </c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29" t="s">
        <v>1600</v>
      </c>
    </row>
    <row r="544" spans="1:64" s="29" customFormat="1" x14ac:dyDescent="0.2">
      <c r="A544" s="29" t="s">
        <v>1601</v>
      </c>
      <c r="D544" s="58"/>
      <c r="E544" s="29" t="s">
        <v>36</v>
      </c>
      <c r="F544"/>
      <c r="R544"/>
      <c r="S544"/>
      <c r="T544"/>
      <c r="U544"/>
      <c r="V544" s="58">
        <f t="shared" si="97"/>
        <v>0</v>
      </c>
      <c r="W544" s="55"/>
      <c r="X544" s="55">
        <f t="shared" si="90"/>
        <v>0</v>
      </c>
      <c r="Y544" s="55">
        <f t="shared" si="91"/>
        <v>0</v>
      </c>
      <c r="Z544" s="55"/>
      <c r="AA544" s="55"/>
      <c r="AB544" s="55"/>
      <c r="AC544" s="58">
        <f t="shared" si="95"/>
        <v>0</v>
      </c>
      <c r="AD544" s="55">
        <f t="shared" si="96"/>
        <v>0</v>
      </c>
      <c r="AE544" s="55">
        <f t="shared" si="93"/>
        <v>0</v>
      </c>
      <c r="AF544" s="55"/>
      <c r="AG544" s="55">
        <f t="shared" si="94"/>
        <v>0</v>
      </c>
      <c r="AH544" s="55"/>
      <c r="AI544" s="55">
        <f t="shared" si="92"/>
        <v>0</v>
      </c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29" t="s">
        <v>1602</v>
      </c>
    </row>
    <row r="545" spans="1:64" s="29" customFormat="1" x14ac:dyDescent="0.2">
      <c r="A545" s="29" t="s">
        <v>1603</v>
      </c>
      <c r="D545" s="58"/>
      <c r="E545" s="29" t="s">
        <v>36</v>
      </c>
      <c r="F545"/>
      <c r="R545"/>
      <c r="S545"/>
      <c r="T545"/>
      <c r="U545"/>
      <c r="V545" s="58">
        <f t="shared" si="97"/>
        <v>0</v>
      </c>
      <c r="W545" s="55"/>
      <c r="X545" s="55">
        <f t="shared" si="90"/>
        <v>0</v>
      </c>
      <c r="Y545" s="55">
        <f t="shared" ref="Y545:Y555" si="98">IF(ISNUMBER(FIND("VFN",A545)),1,0)</f>
        <v>0</v>
      </c>
      <c r="Z545" s="55"/>
      <c r="AA545" s="55"/>
      <c r="AB545" s="55"/>
      <c r="AC545" s="58">
        <f t="shared" si="95"/>
        <v>0</v>
      </c>
      <c r="AD545" s="55">
        <f t="shared" si="96"/>
        <v>0</v>
      </c>
      <c r="AE545" s="55">
        <f t="shared" si="93"/>
        <v>0</v>
      </c>
      <c r="AF545" s="55"/>
      <c r="AG545" s="55">
        <f t="shared" si="94"/>
        <v>0</v>
      </c>
      <c r="AH545" s="55"/>
      <c r="AI545" s="55">
        <f t="shared" si="92"/>
        <v>0</v>
      </c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29" t="s">
        <v>1604</v>
      </c>
    </row>
    <row r="546" spans="1:64" x14ac:dyDescent="0.2">
      <c r="V546" s="58">
        <f t="shared" si="97"/>
        <v>0</v>
      </c>
      <c r="X546" s="55">
        <f t="shared" si="90"/>
        <v>0</v>
      </c>
      <c r="Y546" s="55">
        <f t="shared" si="98"/>
        <v>0</v>
      </c>
      <c r="AC546" s="58">
        <f t="shared" si="95"/>
        <v>0</v>
      </c>
      <c r="AD546" s="55">
        <f t="shared" si="96"/>
        <v>0</v>
      </c>
      <c r="AE546" s="55">
        <f t="shared" si="93"/>
        <v>0</v>
      </c>
      <c r="AG546" s="55">
        <f t="shared" si="94"/>
        <v>0</v>
      </c>
      <c r="AI546" s="55">
        <f t="shared" si="92"/>
        <v>0</v>
      </c>
    </row>
    <row r="547" spans="1:64" ht="17" x14ac:dyDescent="0.2">
      <c r="A547" s="234" t="s">
        <v>1605</v>
      </c>
      <c r="B547" s="234"/>
      <c r="C547" s="234"/>
      <c r="D547" s="237"/>
      <c r="E547" s="234"/>
      <c r="G547" s="234"/>
      <c r="H547" s="234"/>
      <c r="I547" s="234"/>
      <c r="J547" s="234"/>
      <c r="K547" s="234"/>
      <c r="L547" s="234"/>
      <c r="M547" s="234"/>
      <c r="N547" s="234"/>
      <c r="O547" s="234"/>
      <c r="P547" s="234"/>
      <c r="Q547" s="234"/>
      <c r="V547" s="58">
        <f t="shared" si="97"/>
        <v>0</v>
      </c>
      <c r="X547" s="55">
        <f t="shared" si="90"/>
        <v>0</v>
      </c>
      <c r="Y547" s="55">
        <f t="shared" si="98"/>
        <v>0</v>
      </c>
      <c r="AC547" s="58">
        <f t="shared" si="95"/>
        <v>0</v>
      </c>
      <c r="AD547" s="55">
        <f t="shared" si="96"/>
        <v>0</v>
      </c>
      <c r="AE547" s="55">
        <f t="shared" si="93"/>
        <v>0</v>
      </c>
      <c r="AG547" s="55">
        <f t="shared" si="94"/>
        <v>0</v>
      </c>
      <c r="AI547" s="55">
        <f t="shared" si="92"/>
        <v>0</v>
      </c>
      <c r="BL547" s="234"/>
    </row>
    <row r="548" spans="1:64" ht="17" x14ac:dyDescent="0.2">
      <c r="A548" s="189" t="s">
        <v>0</v>
      </c>
      <c r="B548" s="189" t="s">
        <v>724</v>
      </c>
      <c r="C548" s="189"/>
      <c r="D548" s="190"/>
      <c r="E548" s="1" t="s">
        <v>2</v>
      </c>
      <c r="F548" s="126" t="s">
        <v>3</v>
      </c>
      <c r="G548" s="189" t="s">
        <v>361</v>
      </c>
      <c r="H548" s="189" t="s">
        <v>362</v>
      </c>
      <c r="I548" s="189" t="s">
        <v>363</v>
      </c>
      <c r="J548" s="189" t="s">
        <v>364</v>
      </c>
      <c r="K548" s="189" t="s">
        <v>320</v>
      </c>
      <c r="L548" s="189" t="s">
        <v>725</v>
      </c>
      <c r="M548" s="189" t="s">
        <v>10</v>
      </c>
      <c r="N548" s="189" t="s">
        <v>653</v>
      </c>
      <c r="O548" s="189" t="s">
        <v>11</v>
      </c>
      <c r="P548" s="189" t="s">
        <v>16</v>
      </c>
      <c r="Q548" s="189"/>
      <c r="V548" s="58">
        <f t="shared" si="97"/>
        <v>0</v>
      </c>
      <c r="X548" s="55">
        <f t="shared" si="90"/>
        <v>0</v>
      </c>
      <c r="Y548" s="55">
        <f t="shared" si="98"/>
        <v>0</v>
      </c>
      <c r="AC548" s="58">
        <f t="shared" si="95"/>
        <v>0</v>
      </c>
      <c r="AD548" s="55">
        <f t="shared" si="96"/>
        <v>0</v>
      </c>
      <c r="AE548" s="55">
        <f t="shared" si="93"/>
        <v>0</v>
      </c>
      <c r="AG548" s="55">
        <f t="shared" si="94"/>
        <v>0</v>
      </c>
      <c r="AI548" s="55">
        <f t="shared" si="92"/>
        <v>0</v>
      </c>
      <c r="BL548" s="189" t="s">
        <v>12</v>
      </c>
    </row>
    <row r="549" spans="1:64" ht="34" x14ac:dyDescent="0.2">
      <c r="A549" s="163" t="s">
        <v>1606</v>
      </c>
      <c r="B549" t="s">
        <v>844</v>
      </c>
      <c r="C549" s="238" t="s">
        <v>702</v>
      </c>
      <c r="D549" s="55" t="s">
        <v>1581</v>
      </c>
      <c r="E549" s="29"/>
      <c r="F549" s="125" t="s">
        <v>704</v>
      </c>
      <c r="G549" t="s">
        <v>21</v>
      </c>
      <c r="H549" s="3" t="s">
        <v>254</v>
      </c>
      <c r="I549" t="s">
        <v>764</v>
      </c>
      <c r="L549" t="s">
        <v>1607</v>
      </c>
      <c r="M549" t="s">
        <v>978</v>
      </c>
      <c r="O549" t="s">
        <v>1608</v>
      </c>
      <c r="U549">
        <v>1</v>
      </c>
      <c r="V549" s="58">
        <f t="shared" si="97"/>
        <v>0</v>
      </c>
      <c r="X549" s="55">
        <f t="shared" si="90"/>
        <v>0</v>
      </c>
      <c r="Y549" s="55">
        <f t="shared" si="98"/>
        <v>0</v>
      </c>
      <c r="AC549" s="58">
        <f t="shared" si="95"/>
        <v>0</v>
      </c>
      <c r="AD549" s="55">
        <f t="shared" si="96"/>
        <v>0</v>
      </c>
      <c r="AE549" s="55">
        <f t="shared" si="93"/>
        <v>0</v>
      </c>
      <c r="AG549" s="55">
        <f t="shared" si="94"/>
        <v>0</v>
      </c>
      <c r="AI549" s="55">
        <f t="shared" si="92"/>
        <v>0</v>
      </c>
      <c r="BD549" s="55">
        <v>1</v>
      </c>
      <c r="BI549" s="55">
        <v>0</v>
      </c>
      <c r="BL549" s="2" t="s">
        <v>1609</v>
      </c>
    </row>
    <row r="550" spans="1:64" ht="17" x14ac:dyDescent="0.2">
      <c r="A550" s="163" t="s">
        <v>1610</v>
      </c>
      <c r="B550" t="s">
        <v>844</v>
      </c>
      <c r="C550" s="238" t="s">
        <v>702</v>
      </c>
      <c r="D550" s="55" t="s">
        <v>1581</v>
      </c>
      <c r="E550" s="29"/>
      <c r="F550" s="125" t="s">
        <v>704</v>
      </c>
      <c r="G550" t="s">
        <v>21</v>
      </c>
      <c r="H550" s="3" t="s">
        <v>259</v>
      </c>
      <c r="I550" t="s">
        <v>764</v>
      </c>
      <c r="L550" t="s">
        <v>1607</v>
      </c>
      <c r="M550" t="s">
        <v>978</v>
      </c>
      <c r="O550" t="s">
        <v>1608</v>
      </c>
      <c r="U550">
        <v>1</v>
      </c>
      <c r="V550" s="58">
        <v>0</v>
      </c>
      <c r="X550" s="55">
        <f t="shared" si="90"/>
        <v>0</v>
      </c>
      <c r="Y550" s="55">
        <f t="shared" si="98"/>
        <v>0</v>
      </c>
      <c r="AC550" s="58">
        <f t="shared" si="95"/>
        <v>0</v>
      </c>
      <c r="AD550" s="55">
        <f t="shared" si="96"/>
        <v>0</v>
      </c>
      <c r="AE550" s="55">
        <f t="shared" si="93"/>
        <v>0</v>
      </c>
      <c r="AG550" s="55">
        <f t="shared" si="94"/>
        <v>0</v>
      </c>
      <c r="AI550" s="55">
        <f t="shared" si="92"/>
        <v>0</v>
      </c>
      <c r="BD550" s="55">
        <v>1</v>
      </c>
      <c r="BI550" s="55">
        <v>0</v>
      </c>
      <c r="BL550" t="s">
        <v>1611</v>
      </c>
    </row>
    <row r="551" spans="1:64" ht="17" x14ac:dyDescent="0.2">
      <c r="A551" s="163" t="s">
        <v>1612</v>
      </c>
      <c r="B551" t="s">
        <v>844</v>
      </c>
      <c r="C551" s="238" t="s">
        <v>702</v>
      </c>
      <c r="D551" s="55" t="s">
        <v>1581</v>
      </c>
      <c r="E551" s="29"/>
      <c r="F551" s="125" t="s">
        <v>704</v>
      </c>
      <c r="G551" t="s">
        <v>730</v>
      </c>
      <c r="H551" s="3" t="s">
        <v>50</v>
      </c>
      <c r="I551" t="s">
        <v>764</v>
      </c>
      <c r="L551" t="s">
        <v>847</v>
      </c>
      <c r="M551" t="s">
        <v>978</v>
      </c>
      <c r="O551" t="s">
        <v>1613</v>
      </c>
      <c r="U551">
        <v>1</v>
      </c>
      <c r="V551" s="58">
        <f>IF(ISNUMBER(FIND("VF",A551)),1,0)</f>
        <v>0</v>
      </c>
      <c r="X551" s="55">
        <f t="shared" si="90"/>
        <v>0</v>
      </c>
      <c r="Y551" s="55">
        <f t="shared" si="98"/>
        <v>0</v>
      </c>
      <c r="AC551" s="58">
        <f t="shared" si="95"/>
        <v>0</v>
      </c>
      <c r="AD551" s="55">
        <f t="shared" si="96"/>
        <v>0</v>
      </c>
      <c r="AE551" s="55">
        <f t="shared" si="93"/>
        <v>0</v>
      </c>
      <c r="AG551" s="55">
        <f t="shared" si="94"/>
        <v>0</v>
      </c>
      <c r="AI551" s="55">
        <f t="shared" si="92"/>
        <v>0</v>
      </c>
      <c r="BB551" s="55">
        <v>1</v>
      </c>
      <c r="BI551" s="55">
        <v>0</v>
      </c>
      <c r="BL551" t="s">
        <v>1614</v>
      </c>
    </row>
    <row r="552" spans="1:64" ht="17" x14ac:dyDescent="0.2">
      <c r="A552" s="163" t="s">
        <v>1615</v>
      </c>
      <c r="B552" t="s">
        <v>844</v>
      </c>
      <c r="C552" s="238" t="s">
        <v>702</v>
      </c>
      <c r="D552" s="55" t="s">
        <v>1581</v>
      </c>
      <c r="E552" s="29"/>
      <c r="F552" s="125" t="s">
        <v>704</v>
      </c>
      <c r="G552" t="s">
        <v>730</v>
      </c>
      <c r="H552" s="3" t="s">
        <v>95</v>
      </c>
      <c r="I552" t="s">
        <v>764</v>
      </c>
      <c r="L552" t="s">
        <v>847</v>
      </c>
      <c r="M552" t="s">
        <v>978</v>
      </c>
      <c r="O552" t="s">
        <v>1613</v>
      </c>
      <c r="U552">
        <v>1</v>
      </c>
      <c r="V552" s="58">
        <f>IF(ISNUMBER(FIND("VF",A552)),1,0)</f>
        <v>0</v>
      </c>
      <c r="X552" s="55">
        <f t="shared" si="90"/>
        <v>0</v>
      </c>
      <c r="Y552" s="55">
        <f t="shared" si="98"/>
        <v>0</v>
      </c>
      <c r="AC552" s="58">
        <f t="shared" si="95"/>
        <v>0</v>
      </c>
      <c r="AD552" s="55">
        <f t="shared" si="96"/>
        <v>0</v>
      </c>
      <c r="AE552" s="55">
        <f t="shared" si="93"/>
        <v>0</v>
      </c>
      <c r="AG552" s="55">
        <f t="shared" si="94"/>
        <v>0</v>
      </c>
      <c r="AI552" s="55">
        <f t="shared" si="92"/>
        <v>0</v>
      </c>
      <c r="BB552" s="55">
        <v>1</v>
      </c>
      <c r="BI552" s="55">
        <v>0</v>
      </c>
      <c r="BL552" t="s">
        <v>1616</v>
      </c>
    </row>
    <row r="553" spans="1:64" ht="17" x14ac:dyDescent="0.2">
      <c r="A553" s="163" t="s">
        <v>1617</v>
      </c>
      <c r="B553" t="s">
        <v>844</v>
      </c>
      <c r="C553" s="238" t="s">
        <v>702</v>
      </c>
      <c r="D553" s="55" t="s">
        <v>1581</v>
      </c>
      <c r="E553" s="29"/>
      <c r="F553" s="125" t="s">
        <v>704</v>
      </c>
      <c r="G553" t="s">
        <v>730</v>
      </c>
      <c r="H553" s="3" t="s">
        <v>91</v>
      </c>
      <c r="I553" t="s">
        <v>764</v>
      </c>
      <c r="L553" t="s">
        <v>847</v>
      </c>
      <c r="M553" t="s">
        <v>978</v>
      </c>
      <c r="O553" t="s">
        <v>1613</v>
      </c>
      <c r="U553">
        <v>1</v>
      </c>
      <c r="V553" s="58">
        <f>IF(ISNUMBER(FIND("VF",A553)),1,0)</f>
        <v>0</v>
      </c>
      <c r="X553" s="55">
        <f t="shared" si="90"/>
        <v>0</v>
      </c>
      <c r="Y553" s="55">
        <f t="shared" si="98"/>
        <v>0</v>
      </c>
      <c r="AC553" s="58">
        <f t="shared" si="95"/>
        <v>0</v>
      </c>
      <c r="AD553" s="55">
        <f t="shared" si="96"/>
        <v>0</v>
      </c>
      <c r="AE553" s="55">
        <f t="shared" si="93"/>
        <v>0</v>
      </c>
      <c r="AG553" s="55">
        <f t="shared" si="94"/>
        <v>0</v>
      </c>
      <c r="AI553" s="55">
        <f t="shared" si="92"/>
        <v>0</v>
      </c>
      <c r="BB553" s="55">
        <v>1</v>
      </c>
      <c r="BI553" s="55">
        <v>0</v>
      </c>
      <c r="BL553" t="s">
        <v>1618</v>
      </c>
    </row>
    <row r="554" spans="1:64" x14ac:dyDescent="0.2">
      <c r="A554" s="163" t="s">
        <v>1619</v>
      </c>
      <c r="B554" t="s">
        <v>844</v>
      </c>
      <c r="C554" t="s">
        <v>702</v>
      </c>
      <c r="D554" s="55" t="s">
        <v>1581</v>
      </c>
      <c r="E554" s="29"/>
      <c r="F554" s="125" t="s">
        <v>704</v>
      </c>
      <c r="G554" t="s">
        <v>730</v>
      </c>
      <c r="H554" s="3" t="s">
        <v>254</v>
      </c>
      <c r="I554" t="s">
        <v>764</v>
      </c>
      <c r="L554" t="s">
        <v>847</v>
      </c>
      <c r="M554" t="s">
        <v>978</v>
      </c>
      <c r="O554" t="s">
        <v>1613</v>
      </c>
      <c r="U554">
        <v>1</v>
      </c>
      <c r="V554" s="58">
        <f>IF(ISNUMBER(FIND("VF",A554)),1,0)</f>
        <v>0</v>
      </c>
      <c r="X554" s="55">
        <f t="shared" si="90"/>
        <v>0</v>
      </c>
      <c r="Y554" s="55">
        <f t="shared" si="98"/>
        <v>0</v>
      </c>
      <c r="AC554" s="58">
        <f t="shared" si="95"/>
        <v>0</v>
      </c>
      <c r="AD554" s="55">
        <f t="shared" si="96"/>
        <v>0</v>
      </c>
      <c r="AE554" s="55">
        <f t="shared" si="93"/>
        <v>0</v>
      </c>
      <c r="AG554" s="55">
        <f t="shared" si="94"/>
        <v>0</v>
      </c>
      <c r="AI554" s="55">
        <f t="shared" si="92"/>
        <v>0</v>
      </c>
      <c r="BI554" s="55">
        <v>0</v>
      </c>
      <c r="BL554" t="s">
        <v>1620</v>
      </c>
    </row>
    <row r="555" spans="1:64" x14ac:dyDescent="0.2">
      <c r="A555" s="163" t="s">
        <v>1621</v>
      </c>
      <c r="B555" t="s">
        <v>844</v>
      </c>
      <c r="C555" t="s">
        <v>702</v>
      </c>
      <c r="D555" s="55" t="s">
        <v>1581</v>
      </c>
      <c r="E555" s="29"/>
      <c r="F555" s="125" t="s">
        <v>704</v>
      </c>
      <c r="G555" t="s">
        <v>730</v>
      </c>
      <c r="H555" s="3" t="s">
        <v>259</v>
      </c>
      <c r="I555" s="3" t="s">
        <v>49</v>
      </c>
      <c r="L555" t="s">
        <v>847</v>
      </c>
      <c r="M555" t="s">
        <v>978</v>
      </c>
      <c r="O555" t="s">
        <v>1613</v>
      </c>
      <c r="U555">
        <v>1</v>
      </c>
      <c r="V555" s="58">
        <f>IF(ISNUMBER(FIND("VF",A555)),1,0)</f>
        <v>0</v>
      </c>
      <c r="X555" s="55">
        <f t="shared" si="90"/>
        <v>0</v>
      </c>
      <c r="Y555" s="55">
        <f t="shared" si="98"/>
        <v>0</v>
      </c>
      <c r="AC555" s="58">
        <f t="shared" si="95"/>
        <v>0</v>
      </c>
      <c r="AD555" s="55">
        <f t="shared" si="96"/>
        <v>0</v>
      </c>
      <c r="AE555" s="55">
        <f t="shared" si="93"/>
        <v>0</v>
      </c>
      <c r="AG555" s="55">
        <f t="shared" si="94"/>
        <v>0</v>
      </c>
      <c r="AI555" s="55">
        <f t="shared" si="92"/>
        <v>0</v>
      </c>
      <c r="BI555" s="55">
        <v>0</v>
      </c>
      <c r="BL555" t="s">
        <v>1622</v>
      </c>
    </row>
    <row r="556" spans="1:64" x14ac:dyDescent="0.2">
      <c r="V556" s="58"/>
      <c r="AC556" s="58"/>
    </row>
    <row r="557" spans="1:64" ht="17" x14ac:dyDescent="0.2">
      <c r="A557" s="234" t="s">
        <v>1623</v>
      </c>
      <c r="B557" s="234"/>
      <c r="C557" s="234"/>
      <c r="D557" s="237"/>
      <c r="E557" s="234"/>
      <c r="G557" s="234"/>
      <c r="H557" s="234"/>
      <c r="I557" s="234"/>
      <c r="J557" s="234"/>
      <c r="K557" s="234"/>
      <c r="L557" s="234"/>
      <c r="M557" s="234"/>
      <c r="N557" s="234"/>
      <c r="O557" s="234"/>
      <c r="P557" s="234"/>
      <c r="Q557" s="234"/>
      <c r="V557" s="58"/>
      <c r="AC557" s="58"/>
      <c r="BL557" s="234"/>
    </row>
    <row r="558" spans="1:64" ht="17" x14ac:dyDescent="0.2">
      <c r="A558" s="189" t="s">
        <v>0</v>
      </c>
      <c r="B558" s="189" t="s">
        <v>724</v>
      </c>
      <c r="C558" s="189"/>
      <c r="D558" s="190"/>
      <c r="E558" s="1" t="s">
        <v>2</v>
      </c>
      <c r="F558" s="126" t="s">
        <v>3</v>
      </c>
      <c r="G558" s="189" t="s">
        <v>361</v>
      </c>
      <c r="H558" s="189" t="s">
        <v>362</v>
      </c>
      <c r="I558" s="189" t="s">
        <v>363</v>
      </c>
      <c r="J558" s="189" t="s">
        <v>364</v>
      </c>
      <c r="K558" s="189" t="s">
        <v>320</v>
      </c>
      <c r="L558" s="189" t="s">
        <v>725</v>
      </c>
      <c r="M558" s="189" t="s">
        <v>10</v>
      </c>
      <c r="N558" s="189" t="s">
        <v>653</v>
      </c>
      <c r="O558" s="189" t="s">
        <v>11</v>
      </c>
      <c r="P558" s="189" t="s">
        <v>1624</v>
      </c>
      <c r="Q558" s="189"/>
      <c r="V558" s="58"/>
      <c r="AC558" s="58"/>
      <c r="BL558" s="189" t="s">
        <v>12</v>
      </c>
    </row>
    <row r="559" spans="1:64" ht="17" x14ac:dyDescent="0.2">
      <c r="A559" s="163" t="s">
        <v>1625</v>
      </c>
      <c r="B559" t="s">
        <v>844</v>
      </c>
      <c r="C559" t="s">
        <v>702</v>
      </c>
      <c r="D559" s="55" t="s">
        <v>1626</v>
      </c>
      <c r="E559" s="29"/>
      <c r="F559" s="125" t="s">
        <v>704</v>
      </c>
      <c r="G559" t="s">
        <v>21</v>
      </c>
      <c r="H559" s="3" t="s">
        <v>49</v>
      </c>
      <c r="I559" t="s">
        <v>764</v>
      </c>
      <c r="L559" t="s">
        <v>1627</v>
      </c>
      <c r="M559" s="238" t="s">
        <v>978</v>
      </c>
      <c r="O559" t="s">
        <v>1608</v>
      </c>
      <c r="U559">
        <v>1</v>
      </c>
      <c r="V559" s="58">
        <f t="shared" ref="V559:V576" si="99">IF(ISNUMBER(FIND("VF",A559)),1,0)</f>
        <v>0</v>
      </c>
      <c r="X559" s="55">
        <f t="shared" ref="X559:X576" si="100">IF(ISNUMBER(FIND("VFW",A559)),1,0)</f>
        <v>0</v>
      </c>
      <c r="Y559" s="55">
        <f t="shared" ref="Y559:Y576" si="101">IF(ISNUMBER(FIND("VFN",A559)),1,0)</f>
        <v>0</v>
      </c>
      <c r="AC559" s="58">
        <v>0</v>
      </c>
      <c r="AD559" s="55">
        <f t="shared" ref="AD559:AD576" si="102">IF(OR(ISNUMBER(FIND("VFMUL",A559)), ISNUMBER(FIND("VFWMUL",A559)),ISNUMBER(FIND("VFNMUL",A559))),1,0)</f>
        <v>0</v>
      </c>
      <c r="AE559" s="55">
        <f t="shared" ref="AE559:AE576" si="103">IF(OR(ISNUMBER(FIND("VFADD",A559)), ISNUMBER(FIND("VFWADD",A559)),ISNUMBER(FIND("VFNADD",A559)),ISNUMBER(FIND("VFSUB",A559)), ISNUMBER(FIND("VFWSUB",A559)),ISNUMBER(FIND("VFNSUB",A559)),ISNUMBER(FIND("VFNRSUB",A559)),ISNUMBER(FIND("VFWRSUB",A559)),ISNUMBER(FIND("VFRSUB",A559))),1,0)</f>
        <v>0</v>
      </c>
      <c r="AG559" s="55">
        <f t="shared" ref="AG559:AG576" si="104">IF(OR(ISNUMBER(FIND("VFSUB",A559)),ISNUMBER(FIND("VFNSUB",A559)),ISNUMBER(FIND("VFWSUB",A559)),ISNUMBER(FIND("VFNM",A559))),1,0)</f>
        <v>0</v>
      </c>
      <c r="AI559" s="55">
        <f t="shared" ref="AI559:AI576" si="105">IF(OR(ISNUMBER(FIND("VFRSUB",A559)),ISNUMBER(FIND("VFNRSUB",A559)),ISNUMBER(FIND("VFWRSUB",A559)),ISNUMBER(FIND("VFMSACC",A559)),ISNUMBER(FIND("VFMSUB",A559))),1,0)</f>
        <v>0</v>
      </c>
      <c r="AW559" s="55">
        <v>1</v>
      </c>
      <c r="BA559" s="55">
        <v>1</v>
      </c>
      <c r="BD559" s="55">
        <v>1</v>
      </c>
      <c r="BL559" t="s">
        <v>1628</v>
      </c>
    </row>
    <row r="560" spans="1:64" x14ac:dyDescent="0.2">
      <c r="A560" s="163" t="s">
        <v>1629</v>
      </c>
      <c r="B560" t="s">
        <v>844</v>
      </c>
      <c r="C560" t="s">
        <v>702</v>
      </c>
      <c r="D560" s="55" t="s">
        <v>1243</v>
      </c>
      <c r="E560" s="29"/>
      <c r="F560" s="125" t="s">
        <v>704</v>
      </c>
      <c r="G560" t="s">
        <v>730</v>
      </c>
      <c r="H560" t="s">
        <v>22</v>
      </c>
      <c r="I560" s="3" t="s">
        <v>49</v>
      </c>
      <c r="L560" t="s">
        <v>850</v>
      </c>
      <c r="M560" t="s">
        <v>1630</v>
      </c>
      <c r="O560" t="s">
        <v>1608</v>
      </c>
      <c r="U560">
        <v>1</v>
      </c>
      <c r="V560" s="58">
        <f t="shared" si="99"/>
        <v>0</v>
      </c>
      <c r="X560" s="55">
        <f t="shared" si="100"/>
        <v>0</v>
      </c>
      <c r="Y560" s="55">
        <f t="shared" si="101"/>
        <v>0</v>
      </c>
      <c r="AC560" s="58">
        <f>IF(OR(ISNUMBER(FIND("FADD",A560)),ISNUMBER(FIND("FSUB",A560))),1,0)</f>
        <v>0</v>
      </c>
      <c r="AD560" s="55">
        <f t="shared" si="102"/>
        <v>0</v>
      </c>
      <c r="AE560" s="55">
        <f t="shared" si="103"/>
        <v>0</v>
      </c>
      <c r="AG560" s="55">
        <f t="shared" si="104"/>
        <v>0</v>
      </c>
      <c r="AI560" s="55">
        <f t="shared" si="105"/>
        <v>0</v>
      </c>
      <c r="AW560" s="55">
        <v>1</v>
      </c>
      <c r="BL560" t="s">
        <v>1631</v>
      </c>
    </row>
    <row r="561" spans="1:64" x14ac:dyDescent="0.2">
      <c r="A561" s="163" t="s">
        <v>1632</v>
      </c>
      <c r="B561" t="s">
        <v>844</v>
      </c>
      <c r="C561" t="s">
        <v>702</v>
      </c>
      <c r="D561" s="55" t="s">
        <v>1633</v>
      </c>
      <c r="E561" s="29"/>
      <c r="F561" s="125" t="s">
        <v>704</v>
      </c>
      <c r="G561" t="s">
        <v>367</v>
      </c>
      <c r="H561" s="3" t="s">
        <v>49</v>
      </c>
      <c r="I561" t="s">
        <v>764</v>
      </c>
      <c r="L561" t="s">
        <v>1634</v>
      </c>
      <c r="M561" t="s">
        <v>1492</v>
      </c>
      <c r="O561" t="s">
        <v>1608</v>
      </c>
      <c r="U561">
        <v>0</v>
      </c>
      <c r="V561" s="58">
        <v>1</v>
      </c>
      <c r="X561" s="55">
        <f t="shared" si="100"/>
        <v>0</v>
      </c>
      <c r="Y561" s="55">
        <f t="shared" si="101"/>
        <v>0</v>
      </c>
      <c r="AC561" s="58">
        <v>0</v>
      </c>
      <c r="AD561" s="55">
        <f t="shared" si="102"/>
        <v>0</v>
      </c>
      <c r="AE561" s="55">
        <f t="shared" si="103"/>
        <v>0</v>
      </c>
      <c r="AG561" s="55">
        <f t="shared" si="104"/>
        <v>0</v>
      </c>
      <c r="AI561" s="55">
        <f t="shared" si="105"/>
        <v>0</v>
      </c>
      <c r="BD561" s="55">
        <v>1</v>
      </c>
      <c r="BL561" t="s">
        <v>1635</v>
      </c>
    </row>
    <row r="562" spans="1:64" x14ac:dyDescent="0.2">
      <c r="A562" t="s">
        <v>1636</v>
      </c>
      <c r="B562" t="s">
        <v>844</v>
      </c>
      <c r="C562" t="s">
        <v>702</v>
      </c>
      <c r="D562" s="55" t="s">
        <v>1499</v>
      </c>
      <c r="E562" s="29"/>
      <c r="F562" s="125" t="s">
        <v>704</v>
      </c>
      <c r="G562" t="s">
        <v>730</v>
      </c>
      <c r="H562" t="s">
        <v>377</v>
      </c>
      <c r="I562" s="3" t="s">
        <v>49</v>
      </c>
      <c r="L562" t="s">
        <v>850</v>
      </c>
      <c r="M562" t="s">
        <v>1637</v>
      </c>
      <c r="O562" t="s">
        <v>1608</v>
      </c>
      <c r="U562">
        <v>1</v>
      </c>
      <c r="V562" s="58">
        <f t="shared" si="99"/>
        <v>1</v>
      </c>
      <c r="X562" s="55">
        <f t="shared" si="100"/>
        <v>0</v>
      </c>
      <c r="Y562" s="55">
        <f t="shared" si="101"/>
        <v>0</v>
      </c>
      <c r="AC562" s="58">
        <f t="shared" ref="AC562:AC576" si="106">IF(OR(ISNUMBER(FIND("FADD",A562)),ISNUMBER(FIND("FSUB",A562))),1,0)</f>
        <v>0</v>
      </c>
      <c r="AD562" s="55">
        <f t="shared" si="102"/>
        <v>0</v>
      </c>
      <c r="AE562" s="55">
        <f t="shared" si="103"/>
        <v>0</v>
      </c>
      <c r="AG562" s="55">
        <f t="shared" si="104"/>
        <v>0</v>
      </c>
      <c r="AI562" s="55">
        <f t="shared" si="105"/>
        <v>0</v>
      </c>
      <c r="AW562" s="55">
        <v>1</v>
      </c>
      <c r="AY562" s="55">
        <v>1</v>
      </c>
      <c r="BL562" t="s">
        <v>1638</v>
      </c>
    </row>
    <row r="563" spans="1:64" ht="17" x14ac:dyDescent="0.2">
      <c r="A563" t="s">
        <v>1639</v>
      </c>
      <c r="B563" s="238" t="str">
        <f>VLOOKUP($A563,'V-Enc'!$A$246:$M$984,13,FALSE)</f>
        <v>V_OP</v>
      </c>
      <c r="C563" s="238" t="s">
        <v>702</v>
      </c>
      <c r="D563" s="242" t="s">
        <v>1640</v>
      </c>
      <c r="E563" s="240"/>
      <c r="F563" s="125" t="s">
        <v>704</v>
      </c>
      <c r="G563" s="238" t="str">
        <f>VLOOKUP($A563,'V-Enc'!$A$246:$M$984,11,FALSE)</f>
        <v>vd</v>
      </c>
      <c r="H563" s="238" t="str">
        <f>VLOOKUP($A563,'V-Enc'!$A$246:$M$984,9,FALSE)</f>
        <v>rs1</v>
      </c>
      <c r="I563" s="238" t="str">
        <f>VLOOKUP($A563,'V-Enc'!$A$246:$M$984,8,FALSE)</f>
        <v>vs2</v>
      </c>
      <c r="J563" s="239"/>
      <c r="K563" s="239"/>
      <c r="L563" s="238" t="str">
        <f>VLOOKUP($A563,'V-Enc'!$A$246:$M$984,2,FALSE)</f>
        <v>Vvx</v>
      </c>
      <c r="M563" s="238" t="str">
        <f>VLOOKUP($A563,'V-Enc'!$A$246:$M$984,10,FALSE)</f>
        <v>OPIVX</v>
      </c>
      <c r="O563" s="238" t="str">
        <f>_xlfn.CONCAT(VLOOKUP($A563,'V-Enc'!$A$246:$M$984,3,FALSE),"-",)</f>
        <v>001110-</v>
      </c>
      <c r="U563">
        <v>1</v>
      </c>
      <c r="V563" s="58">
        <f t="shared" si="99"/>
        <v>0</v>
      </c>
      <c r="X563" s="55">
        <f t="shared" si="100"/>
        <v>0</v>
      </c>
      <c r="Y563" s="55">
        <f t="shared" si="101"/>
        <v>0</v>
      </c>
      <c r="AC563" s="58">
        <f t="shared" si="106"/>
        <v>0</v>
      </c>
      <c r="AD563" s="55">
        <f t="shared" si="102"/>
        <v>0</v>
      </c>
      <c r="AE563" s="55">
        <f t="shared" si="103"/>
        <v>0</v>
      </c>
      <c r="AG563" s="55">
        <f t="shared" si="104"/>
        <v>0</v>
      </c>
      <c r="AI563" s="55">
        <f t="shared" si="105"/>
        <v>0</v>
      </c>
      <c r="AW563" s="55">
        <v>1</v>
      </c>
      <c r="AZ563" s="55">
        <v>0</v>
      </c>
      <c r="BA563" s="55">
        <v>0</v>
      </c>
      <c r="BI563" s="55">
        <v>1</v>
      </c>
      <c r="BL563" t="s">
        <v>1641</v>
      </c>
    </row>
    <row r="564" spans="1:64" ht="17" x14ac:dyDescent="0.2">
      <c r="A564" t="s">
        <v>1642</v>
      </c>
      <c r="B564" s="238" t="str">
        <f>VLOOKUP($A564,'V-Enc'!$A$246:$M$984,13,FALSE)</f>
        <v>V_OP</v>
      </c>
      <c r="C564" s="238" t="s">
        <v>702</v>
      </c>
      <c r="D564" s="242" t="s">
        <v>1640</v>
      </c>
      <c r="E564" s="240"/>
      <c r="F564" s="125" t="s">
        <v>704</v>
      </c>
      <c r="G564" s="238" t="str">
        <f>VLOOKUP($A564,'V-Enc'!$A$246:$M$984,11,FALSE)</f>
        <v>vd</v>
      </c>
      <c r="H564" s="238" t="str">
        <f>VLOOKUP($A564,'V-Enc'!$A$246:$M$984,9,FALSE)</f>
        <v>simm5</v>
      </c>
      <c r="I564" s="238" t="str">
        <f>VLOOKUP($A564,'V-Enc'!$A$246:$M$984,8,FALSE)</f>
        <v>vs2</v>
      </c>
      <c r="J564" s="239"/>
      <c r="K564" s="239"/>
      <c r="L564" s="238" t="str">
        <f>VLOOKUP($A564,'V-Enc'!$A$246:$M$984,2,FALSE)</f>
        <v>Vvi</v>
      </c>
      <c r="M564" s="238" t="str">
        <f>VLOOKUP($A564,'V-Enc'!$A$246:$M$984,10,FALSE)</f>
        <v>OPIVI</v>
      </c>
      <c r="O564" s="238" t="str">
        <f>_xlfn.CONCAT(VLOOKUP($A564,'V-Enc'!$A$246:$M$984,3,FALSE),"-",)</f>
        <v>001110-</v>
      </c>
      <c r="U564">
        <v>1</v>
      </c>
      <c r="V564" s="58">
        <f t="shared" si="99"/>
        <v>0</v>
      </c>
      <c r="X564" s="55">
        <f t="shared" si="100"/>
        <v>0</v>
      </c>
      <c r="Y564" s="55">
        <f t="shared" si="101"/>
        <v>0</v>
      </c>
      <c r="AC564" s="58">
        <f t="shared" si="106"/>
        <v>0</v>
      </c>
      <c r="AD564" s="55">
        <f t="shared" si="102"/>
        <v>0</v>
      </c>
      <c r="AE564" s="55">
        <f t="shared" si="103"/>
        <v>0</v>
      </c>
      <c r="AG564" s="55">
        <f t="shared" si="104"/>
        <v>0</v>
      </c>
      <c r="AI564" s="55">
        <f t="shared" si="105"/>
        <v>0</v>
      </c>
      <c r="AX564" s="55">
        <v>1</v>
      </c>
      <c r="AZ564" s="55">
        <v>0</v>
      </c>
      <c r="BA564" s="55">
        <v>0</v>
      </c>
      <c r="BI564" s="55">
        <v>1</v>
      </c>
      <c r="BL564" t="s">
        <v>1643</v>
      </c>
    </row>
    <row r="565" spans="1:64" ht="17" x14ac:dyDescent="0.2">
      <c r="A565" t="s">
        <v>1644</v>
      </c>
      <c r="B565" s="238" t="str">
        <f>VLOOKUP($A565,'V-Enc'!$A$246:$M$984,13,FALSE)</f>
        <v>V_OP</v>
      </c>
      <c r="C565" s="238" t="s">
        <v>702</v>
      </c>
      <c r="D565" s="242" t="s">
        <v>1640</v>
      </c>
      <c r="E565" s="240"/>
      <c r="F565" s="125" t="s">
        <v>704</v>
      </c>
      <c r="G565" s="238" t="str">
        <f>VLOOKUP($A565,'V-Enc'!$A$246:$M$984,11,FALSE)</f>
        <v>vd</v>
      </c>
      <c r="H565" s="238" t="str">
        <f>VLOOKUP($A565,'V-Enc'!$A$246:$M$984,9,FALSE)</f>
        <v>rs1</v>
      </c>
      <c r="I565" s="238" t="str">
        <f>VLOOKUP($A565,'V-Enc'!$A$246:$M$984,8,FALSE)</f>
        <v>vs2</v>
      </c>
      <c r="J565" s="239"/>
      <c r="K565" s="239"/>
      <c r="L565" s="238" t="str">
        <f>VLOOKUP($A565,'V-Enc'!$A$246:$M$984,2,FALSE)</f>
        <v>Vvx</v>
      </c>
      <c r="M565" s="238" t="str">
        <f>VLOOKUP($A565,'V-Enc'!$A$246:$M$984,10,FALSE)</f>
        <v>OPIVX</v>
      </c>
      <c r="O565" s="238" t="str">
        <f>_xlfn.CONCAT(VLOOKUP($A565,'V-Enc'!$A$246:$M$984,3,FALSE),"-",)</f>
        <v>001111-</v>
      </c>
      <c r="U565">
        <v>1</v>
      </c>
      <c r="V565" s="58">
        <f t="shared" si="99"/>
        <v>0</v>
      </c>
      <c r="X565" s="55">
        <f t="shared" si="100"/>
        <v>0</v>
      </c>
      <c r="Y565" s="55">
        <f t="shared" si="101"/>
        <v>0</v>
      </c>
      <c r="AC565" s="58">
        <f t="shared" si="106"/>
        <v>0</v>
      </c>
      <c r="AD565" s="55">
        <f t="shared" si="102"/>
        <v>0</v>
      </c>
      <c r="AE565" s="55">
        <f t="shared" si="103"/>
        <v>0</v>
      </c>
      <c r="AG565" s="55">
        <f t="shared" si="104"/>
        <v>0</v>
      </c>
      <c r="AI565" s="55">
        <f t="shared" si="105"/>
        <v>0</v>
      </c>
      <c r="AW565" s="55">
        <v>1</v>
      </c>
      <c r="AZ565" s="55">
        <v>0</v>
      </c>
      <c r="BA565" s="55">
        <v>0</v>
      </c>
      <c r="BI565" s="55">
        <v>1</v>
      </c>
      <c r="BL565" t="s">
        <v>1645</v>
      </c>
    </row>
    <row r="566" spans="1:64" ht="17" x14ac:dyDescent="0.2">
      <c r="A566" t="s">
        <v>1646</v>
      </c>
      <c r="B566" s="238" t="str">
        <f>VLOOKUP($A566,'V-Enc'!$A$246:$M$984,13,FALSE)</f>
        <v>V_OP</v>
      </c>
      <c r="C566" s="238" t="s">
        <v>702</v>
      </c>
      <c r="D566" s="242" t="s">
        <v>1640</v>
      </c>
      <c r="E566" s="240"/>
      <c r="F566" s="125" t="s">
        <v>704</v>
      </c>
      <c r="G566" s="238" t="str">
        <f>VLOOKUP($A566,'V-Enc'!$A$246:$M$984,11,FALSE)</f>
        <v>vd</v>
      </c>
      <c r="H566" s="238" t="str">
        <f>VLOOKUP($A566,'V-Enc'!$A$246:$M$984,9,FALSE)</f>
        <v>simm5</v>
      </c>
      <c r="I566" s="238" t="str">
        <f>VLOOKUP($A566,'V-Enc'!$A$246:$M$984,8,FALSE)</f>
        <v>vs2</v>
      </c>
      <c r="J566" s="239"/>
      <c r="K566" s="239"/>
      <c r="L566" s="238" t="str">
        <f>VLOOKUP($A566,'V-Enc'!$A$246:$M$984,2,FALSE)</f>
        <v>Vvi</v>
      </c>
      <c r="M566" s="238" t="str">
        <f>VLOOKUP($A566,'V-Enc'!$A$246:$M$984,10,FALSE)</f>
        <v>OPIVI</v>
      </c>
      <c r="O566" s="238" t="str">
        <f>_xlfn.CONCAT(VLOOKUP($A566,'V-Enc'!$A$246:$M$984,3,FALSE),"-",)</f>
        <v>001111-</v>
      </c>
      <c r="U566">
        <v>1</v>
      </c>
      <c r="V566" s="58">
        <f t="shared" si="99"/>
        <v>0</v>
      </c>
      <c r="X566" s="55">
        <f t="shared" si="100"/>
        <v>0</v>
      </c>
      <c r="Y566" s="55">
        <f t="shared" si="101"/>
        <v>0</v>
      </c>
      <c r="AC566" s="58">
        <f t="shared" si="106"/>
        <v>0</v>
      </c>
      <c r="AD566" s="55">
        <f t="shared" si="102"/>
        <v>0</v>
      </c>
      <c r="AE566" s="55">
        <f t="shared" si="103"/>
        <v>0</v>
      </c>
      <c r="AG566" s="55">
        <f t="shared" si="104"/>
        <v>0</v>
      </c>
      <c r="AI566" s="55">
        <f t="shared" si="105"/>
        <v>0</v>
      </c>
      <c r="AX566" s="55">
        <v>1</v>
      </c>
      <c r="AZ566" s="55">
        <v>0</v>
      </c>
      <c r="BA566" s="55">
        <v>0</v>
      </c>
      <c r="BI566" s="55">
        <v>1</v>
      </c>
      <c r="BL566" t="s">
        <v>1647</v>
      </c>
    </row>
    <row r="567" spans="1:64" ht="17" x14ac:dyDescent="0.2">
      <c r="A567" t="s">
        <v>1648</v>
      </c>
      <c r="B567" s="238" t="str">
        <f>VLOOKUP($A567,'V-Enc'!$A$246:$M$984,13,FALSE)</f>
        <v>V_OP</v>
      </c>
      <c r="C567" s="238" t="s">
        <v>702</v>
      </c>
      <c r="D567" s="242" t="s">
        <v>1640</v>
      </c>
      <c r="E567" s="240"/>
      <c r="F567" s="125" t="s">
        <v>704</v>
      </c>
      <c r="G567" s="238" t="str">
        <f>VLOOKUP($A567,'V-Enc'!$A$246:$M$984,11,FALSE)</f>
        <v>vd</v>
      </c>
      <c r="H567" s="238" t="str">
        <f>VLOOKUP($A567,'V-Enc'!$A$246:$M$984,9,FALSE)</f>
        <v>rs1</v>
      </c>
      <c r="I567" s="238" t="str">
        <f>VLOOKUP($A567,'V-Enc'!$A$246:$M$984,8,FALSE)</f>
        <v>vs2</v>
      </c>
      <c r="J567" s="239"/>
      <c r="K567" s="239"/>
      <c r="L567" s="238" t="str">
        <f>VLOOKUP($A567,'V-Enc'!$A$246:$M$984,2,FALSE)</f>
        <v>Vvx</v>
      </c>
      <c r="M567" s="238" t="str">
        <f>VLOOKUP($A567,'V-Enc'!$A$246:$M$984,10,FALSE)</f>
        <v>OPMVX</v>
      </c>
      <c r="O567" s="238" t="str">
        <f>_xlfn.CONCAT(VLOOKUP($A567,'V-Enc'!$A$246:$M$984,3,FALSE),"-",)</f>
        <v>001110-</v>
      </c>
      <c r="U567">
        <v>1</v>
      </c>
      <c r="V567" s="58">
        <f t="shared" si="99"/>
        <v>0</v>
      </c>
      <c r="X567" s="55">
        <f t="shared" si="100"/>
        <v>0</v>
      </c>
      <c r="Y567" s="55">
        <f t="shared" si="101"/>
        <v>0</v>
      </c>
      <c r="AC567" s="58">
        <f t="shared" si="106"/>
        <v>0</v>
      </c>
      <c r="AD567" s="55">
        <f t="shared" si="102"/>
        <v>0</v>
      </c>
      <c r="AE567" s="55">
        <f t="shared" si="103"/>
        <v>0</v>
      </c>
      <c r="AG567" s="55">
        <f t="shared" si="104"/>
        <v>0</v>
      </c>
      <c r="AI567" s="55">
        <f t="shared" si="105"/>
        <v>0</v>
      </c>
      <c r="AW567" s="55">
        <v>1</v>
      </c>
      <c r="AZ567" s="55">
        <v>0</v>
      </c>
      <c r="BA567" s="55">
        <v>0</v>
      </c>
      <c r="BI567" s="55">
        <v>1</v>
      </c>
      <c r="BL567" t="s">
        <v>1649</v>
      </c>
    </row>
    <row r="568" spans="1:64" ht="17" x14ac:dyDescent="0.2">
      <c r="A568" t="s">
        <v>1650</v>
      </c>
      <c r="B568" s="234" t="str">
        <f>VLOOKUP($A568,'V-Enc'!$A$246:$M$984,13,FALSE)</f>
        <v>V_OP</v>
      </c>
      <c r="C568" s="234" t="s">
        <v>702</v>
      </c>
      <c r="D568" s="242" t="s">
        <v>1640</v>
      </c>
      <c r="E568" s="240"/>
      <c r="F568" s="125" t="s">
        <v>704</v>
      </c>
      <c r="G568" s="234" t="str">
        <f>VLOOKUP($A568,'V-Enc'!$A$246:$M$984,11,FALSE)</f>
        <v>vd</v>
      </c>
      <c r="H568" s="234" t="str">
        <f>VLOOKUP($A568,'V-Enc'!$A$246:$M$984,9,FALSE)</f>
        <v>fs1</v>
      </c>
      <c r="I568" s="234" t="str">
        <f>VLOOKUP($A568,'V-Enc'!$A$246:$M$984,8,FALSE)</f>
        <v>vs2</v>
      </c>
      <c r="J568" s="239"/>
      <c r="K568" s="239"/>
      <c r="L568" s="234" t="str">
        <f>VLOOKUP($A568,'V-Enc'!$A$246:$M$984,2,FALSE)</f>
        <v>Vvx</v>
      </c>
      <c r="M568" s="234" t="str">
        <f>VLOOKUP($A568,'V-Enc'!$A$246:$M$984,10,FALSE)</f>
        <v>OPFVF</v>
      </c>
      <c r="N568" s="104"/>
      <c r="O568" s="238" t="str">
        <f>_xlfn.CONCAT(VLOOKUP($A568,'V-Enc'!$A$246:$M$984,3,FALSE),"-",)</f>
        <v>001110-</v>
      </c>
      <c r="U568">
        <v>1</v>
      </c>
      <c r="V568" s="58">
        <f t="shared" si="99"/>
        <v>1</v>
      </c>
      <c r="X568" s="55">
        <f t="shared" si="100"/>
        <v>0</v>
      </c>
      <c r="Y568" s="55">
        <f t="shared" si="101"/>
        <v>0</v>
      </c>
      <c r="AC568" s="58">
        <f t="shared" si="106"/>
        <v>0</v>
      </c>
      <c r="AD568" s="55">
        <f t="shared" si="102"/>
        <v>0</v>
      </c>
      <c r="AE568" s="55">
        <f t="shared" si="103"/>
        <v>0</v>
      </c>
      <c r="AG568" s="55">
        <f t="shared" si="104"/>
        <v>0</v>
      </c>
      <c r="AI568" s="55">
        <f t="shared" si="105"/>
        <v>0</v>
      </c>
      <c r="AW568" s="55">
        <v>1</v>
      </c>
      <c r="AY568" s="55">
        <v>1</v>
      </c>
      <c r="AZ568" s="55">
        <v>0</v>
      </c>
      <c r="BA568" s="55">
        <v>0</v>
      </c>
      <c r="BI568" s="55">
        <v>1</v>
      </c>
      <c r="BL568" t="s">
        <v>1651</v>
      </c>
    </row>
    <row r="569" spans="1:64" ht="17" x14ac:dyDescent="0.2">
      <c r="A569" t="s">
        <v>1652</v>
      </c>
      <c r="B569" s="238" t="str">
        <f>VLOOKUP($A569,'V-Enc'!$A$246:$M$984,13,FALSE)</f>
        <v>V_OP</v>
      </c>
      <c r="C569" s="238" t="s">
        <v>702</v>
      </c>
      <c r="D569" s="242" t="s">
        <v>1640</v>
      </c>
      <c r="E569" s="240"/>
      <c r="F569" s="125" t="s">
        <v>704</v>
      </c>
      <c r="G569" s="238" t="str">
        <f>VLOOKUP($A569,'V-Enc'!$A$246:$M$984,11,FALSE)</f>
        <v>vd</v>
      </c>
      <c r="H569" s="238" t="str">
        <f>VLOOKUP($A569,'V-Enc'!$A$246:$M$984,9,FALSE)</f>
        <v>rs1</v>
      </c>
      <c r="I569" s="238" t="str">
        <f>VLOOKUP($A569,'V-Enc'!$A$246:$M$984,8,FALSE)</f>
        <v>vs2</v>
      </c>
      <c r="J569" s="239"/>
      <c r="K569" s="239"/>
      <c r="L569" s="238" t="str">
        <f>VLOOKUP($A569,'V-Enc'!$A$246:$M$984,2,FALSE)</f>
        <v>Vvx</v>
      </c>
      <c r="M569" s="238" t="str">
        <f>VLOOKUP($A569,'V-Enc'!$A$246:$M$984,10,FALSE)</f>
        <v>OPMVX</v>
      </c>
      <c r="O569" s="238" t="str">
        <f>_xlfn.CONCAT(VLOOKUP($A569,'V-Enc'!$A$246:$M$984,3,FALSE),"-",)</f>
        <v>001111-</v>
      </c>
      <c r="U569">
        <v>1</v>
      </c>
      <c r="V569" s="58">
        <f t="shared" si="99"/>
        <v>0</v>
      </c>
      <c r="X569" s="55">
        <f t="shared" si="100"/>
        <v>0</v>
      </c>
      <c r="Y569" s="55">
        <f t="shared" si="101"/>
        <v>0</v>
      </c>
      <c r="AC569" s="58">
        <f t="shared" si="106"/>
        <v>0</v>
      </c>
      <c r="AD569" s="55">
        <f t="shared" si="102"/>
        <v>0</v>
      </c>
      <c r="AE569" s="55">
        <f t="shared" si="103"/>
        <v>0</v>
      </c>
      <c r="AG569" s="55">
        <f t="shared" si="104"/>
        <v>0</v>
      </c>
      <c r="AI569" s="55">
        <f t="shared" si="105"/>
        <v>0</v>
      </c>
      <c r="AW569" s="55">
        <v>1</v>
      </c>
      <c r="AZ569" s="55">
        <v>0</v>
      </c>
      <c r="BA569" s="55">
        <v>0</v>
      </c>
      <c r="BI569" s="55">
        <v>1</v>
      </c>
      <c r="BL569" t="s">
        <v>1653</v>
      </c>
    </row>
    <row r="570" spans="1:64" ht="17" x14ac:dyDescent="0.2">
      <c r="A570" t="s">
        <v>1654</v>
      </c>
      <c r="B570" s="234" t="str">
        <f>VLOOKUP($A570,'V-Enc'!$A$246:$M$984,13,FALSE)</f>
        <v>V_OP</v>
      </c>
      <c r="C570" s="234" t="s">
        <v>702</v>
      </c>
      <c r="D570" s="242" t="s">
        <v>1640</v>
      </c>
      <c r="E570" s="240"/>
      <c r="F570" s="125" t="s">
        <v>704</v>
      </c>
      <c r="G570" s="234" t="str">
        <f>VLOOKUP($A570,'V-Enc'!$A$246:$M$984,11,FALSE)</f>
        <v>vd</v>
      </c>
      <c r="H570" s="234" t="str">
        <f>VLOOKUP($A570,'V-Enc'!$A$246:$M$984,9,FALSE)</f>
        <v>fs1</v>
      </c>
      <c r="I570" s="234" t="str">
        <f>VLOOKUP($A570,'V-Enc'!$A$246:$M$984,8,FALSE)</f>
        <v>vs2</v>
      </c>
      <c r="J570" s="239"/>
      <c r="K570" s="239"/>
      <c r="L570" s="234" t="str">
        <f>VLOOKUP($A570,'V-Enc'!$A$246:$M$984,2,FALSE)</f>
        <v>Vvx</v>
      </c>
      <c r="M570" s="234" t="str">
        <f>VLOOKUP($A570,'V-Enc'!$A$246:$M$984,10,FALSE)</f>
        <v>OPFVF</v>
      </c>
      <c r="N570" s="104"/>
      <c r="O570" s="238" t="str">
        <f>_xlfn.CONCAT(VLOOKUP($A570,'V-Enc'!$A$246:$M$984,3,FALSE),"-",)</f>
        <v>001111-</v>
      </c>
      <c r="U570">
        <v>1</v>
      </c>
      <c r="V570" s="58">
        <f t="shared" si="99"/>
        <v>1</v>
      </c>
      <c r="X570" s="55">
        <f t="shared" si="100"/>
        <v>0</v>
      </c>
      <c r="Y570" s="55">
        <f t="shared" si="101"/>
        <v>0</v>
      </c>
      <c r="AC570" s="58">
        <f t="shared" si="106"/>
        <v>0</v>
      </c>
      <c r="AD570" s="55">
        <f t="shared" si="102"/>
        <v>0</v>
      </c>
      <c r="AE570" s="55">
        <f t="shared" si="103"/>
        <v>0</v>
      </c>
      <c r="AG570" s="55">
        <f t="shared" si="104"/>
        <v>0</v>
      </c>
      <c r="AI570" s="55">
        <f t="shared" si="105"/>
        <v>0</v>
      </c>
      <c r="AW570" s="55">
        <v>1</v>
      </c>
      <c r="AY570" s="55">
        <v>1</v>
      </c>
      <c r="AZ570" s="55">
        <v>0</v>
      </c>
      <c r="BA570" s="55">
        <v>0</v>
      </c>
      <c r="BI570" s="55">
        <v>1</v>
      </c>
      <c r="BL570" t="s">
        <v>1655</v>
      </c>
    </row>
    <row r="571" spans="1:64" ht="17" x14ac:dyDescent="0.2">
      <c r="A571" t="s">
        <v>1656</v>
      </c>
      <c r="B571" s="238" t="str">
        <f>VLOOKUP($A571,'V-Enc'!$A$246:$M$984,13,FALSE)</f>
        <v>V_OP</v>
      </c>
      <c r="C571" s="238" t="s">
        <v>702</v>
      </c>
      <c r="D571" s="242" t="s">
        <v>1640</v>
      </c>
      <c r="E571" s="240"/>
      <c r="F571" s="125" t="s">
        <v>704</v>
      </c>
      <c r="G571" s="238" t="str">
        <f>VLOOKUP($A571,'V-Enc'!$A$246:$M$984,11,FALSE)</f>
        <v>vd</v>
      </c>
      <c r="H571" s="238" t="str">
        <f>VLOOKUP($A571,'V-Enc'!$A$246:$M$984,9,FALSE)</f>
        <v>vs1</v>
      </c>
      <c r="I571" s="238" t="str">
        <f>VLOOKUP($A571,'V-Enc'!$A$246:$M$984,8,FALSE)</f>
        <v>vs2</v>
      </c>
      <c r="J571" s="239"/>
      <c r="K571" s="239"/>
      <c r="L571" s="238" t="str">
        <f>VLOOKUP($A571,'V-Enc'!$A$246:$M$984,2,FALSE)</f>
        <v>Vvv</v>
      </c>
      <c r="M571" s="238" t="str">
        <f>VLOOKUP($A571,'V-Enc'!$A$246:$M$984,10,FALSE)</f>
        <v>OPIVV</v>
      </c>
      <c r="O571" s="238" t="str">
        <f>_xlfn.CONCAT(VLOOKUP($A571,'V-Enc'!$A$246:$M$984,3,FALSE),"-",)</f>
        <v>001100-</v>
      </c>
      <c r="U571">
        <v>1</v>
      </c>
      <c r="V571" s="58">
        <f t="shared" si="99"/>
        <v>0</v>
      </c>
      <c r="X571" s="55">
        <f t="shared" si="100"/>
        <v>0</v>
      </c>
      <c r="Y571" s="55">
        <f t="shared" si="101"/>
        <v>0</v>
      </c>
      <c r="AC571" s="58">
        <f t="shared" si="106"/>
        <v>0</v>
      </c>
      <c r="AD571" s="55">
        <f t="shared" si="102"/>
        <v>0</v>
      </c>
      <c r="AE571" s="55">
        <f t="shared" si="103"/>
        <v>0</v>
      </c>
      <c r="AG571" s="55">
        <f t="shared" si="104"/>
        <v>0</v>
      </c>
      <c r="AI571" s="55">
        <f t="shared" si="105"/>
        <v>0</v>
      </c>
      <c r="BA571" s="55">
        <v>0</v>
      </c>
      <c r="BI571" s="55">
        <v>1</v>
      </c>
      <c r="BL571" t="s">
        <v>1657</v>
      </c>
    </row>
    <row r="572" spans="1:64" ht="17" x14ac:dyDescent="0.2">
      <c r="A572" t="s">
        <v>1658</v>
      </c>
      <c r="B572" s="238" t="str">
        <f>VLOOKUP($A572,'V-Enc'!$A$246:$M$984,13,FALSE)</f>
        <v>V_OP</v>
      </c>
      <c r="C572" s="238" t="s">
        <v>702</v>
      </c>
      <c r="D572" s="242" t="s">
        <v>1640</v>
      </c>
      <c r="E572" s="240"/>
      <c r="F572" s="125" t="s">
        <v>704</v>
      </c>
      <c r="G572" s="238" t="str">
        <f>VLOOKUP($A572,'V-Enc'!$A$246:$M$984,11,FALSE)</f>
        <v>vd</v>
      </c>
      <c r="H572" s="238" t="str">
        <f>VLOOKUP($A572,'V-Enc'!$A$246:$M$984,9,FALSE)</f>
        <v>rs1</v>
      </c>
      <c r="I572" s="238" t="str">
        <f>VLOOKUP($A572,'V-Enc'!$A$246:$M$984,8,FALSE)</f>
        <v>vs2</v>
      </c>
      <c r="J572" s="239"/>
      <c r="K572" s="239"/>
      <c r="L572" s="238" t="str">
        <f>VLOOKUP($A572,'V-Enc'!$A$246:$M$984,2,FALSE)</f>
        <v>Vvx</v>
      </c>
      <c r="M572" s="238" t="str">
        <f>VLOOKUP($A572,'V-Enc'!$A$246:$M$984,10,FALSE)</f>
        <v>OPIVX</v>
      </c>
      <c r="O572" s="238" t="str">
        <f>_xlfn.CONCAT(VLOOKUP($A572,'V-Enc'!$A$246:$M$984,3,FALSE),"-",)</f>
        <v>001100-</v>
      </c>
      <c r="U572">
        <v>1</v>
      </c>
      <c r="V572" s="58">
        <f t="shared" si="99"/>
        <v>0</v>
      </c>
      <c r="X572" s="55">
        <f t="shared" si="100"/>
        <v>0</v>
      </c>
      <c r="Y572" s="55">
        <f t="shared" si="101"/>
        <v>0</v>
      </c>
      <c r="AC572" s="58">
        <f t="shared" si="106"/>
        <v>0</v>
      </c>
      <c r="AD572" s="55">
        <f t="shared" si="102"/>
        <v>0</v>
      </c>
      <c r="AE572" s="55">
        <f t="shared" si="103"/>
        <v>0</v>
      </c>
      <c r="AG572" s="55">
        <f t="shared" si="104"/>
        <v>0</v>
      </c>
      <c r="AI572" s="55">
        <f t="shared" si="105"/>
        <v>0</v>
      </c>
      <c r="AW572" s="55">
        <v>1</v>
      </c>
      <c r="BA572" s="55">
        <v>0</v>
      </c>
      <c r="BI572" s="55">
        <v>1</v>
      </c>
      <c r="BL572" t="s">
        <v>1659</v>
      </c>
    </row>
    <row r="573" spans="1:64" ht="34" x14ac:dyDescent="0.2">
      <c r="A573" t="s">
        <v>1660</v>
      </c>
      <c r="B573" s="238" t="str">
        <f>VLOOKUP($A573,'V-Enc'!$A$246:$M$984,13,FALSE)</f>
        <v>V_OP</v>
      </c>
      <c r="C573" s="238" t="s">
        <v>702</v>
      </c>
      <c r="D573" s="242" t="s">
        <v>1640</v>
      </c>
      <c r="E573" s="240"/>
      <c r="F573" s="125" t="s">
        <v>704</v>
      </c>
      <c r="G573" s="238" t="str">
        <f>VLOOKUP($A573,'V-Enc'!$A$246:$M$984,11,FALSE)</f>
        <v>vd</v>
      </c>
      <c r="H573" s="238" t="str">
        <f>VLOOKUP($A573,'V-Enc'!$A$246:$M$984,9,FALSE)</f>
        <v>simm5</v>
      </c>
      <c r="I573" s="238" t="str">
        <f>VLOOKUP($A573,'V-Enc'!$A$246:$M$984,8,FALSE)</f>
        <v>vs2</v>
      </c>
      <c r="J573" s="239"/>
      <c r="K573" s="239"/>
      <c r="L573" s="238" t="str">
        <f>VLOOKUP($A573,'V-Enc'!$A$246:$M$984,2,FALSE)</f>
        <v>Vvi</v>
      </c>
      <c r="M573" s="238" t="str">
        <f>VLOOKUP($A573,'V-Enc'!$A$246:$M$984,10,FALSE)</f>
        <v>OPIVI</v>
      </c>
      <c r="O573" s="238" t="str">
        <f>_xlfn.CONCAT(VLOOKUP($A573,'V-Enc'!$A$246:$M$984,3,FALSE),"-",)</f>
        <v>001100-</v>
      </c>
      <c r="U573">
        <v>1</v>
      </c>
      <c r="V573" s="58">
        <f t="shared" si="99"/>
        <v>0</v>
      </c>
      <c r="X573" s="55">
        <f t="shared" si="100"/>
        <v>0</v>
      </c>
      <c r="Y573" s="55">
        <f t="shared" si="101"/>
        <v>0</v>
      </c>
      <c r="AC573" s="58">
        <f t="shared" si="106"/>
        <v>0</v>
      </c>
      <c r="AD573" s="55">
        <f t="shared" si="102"/>
        <v>0</v>
      </c>
      <c r="AE573" s="55">
        <f t="shared" si="103"/>
        <v>0</v>
      </c>
      <c r="AG573" s="55">
        <f t="shared" si="104"/>
        <v>0</v>
      </c>
      <c r="AI573" s="55">
        <f t="shared" si="105"/>
        <v>0</v>
      </c>
      <c r="AX573" s="55">
        <v>1</v>
      </c>
      <c r="BA573" s="55">
        <v>0</v>
      </c>
      <c r="BI573" s="55">
        <v>1</v>
      </c>
      <c r="BL573" s="2" t="s">
        <v>1661</v>
      </c>
    </row>
    <row r="574" spans="1:64" ht="34" x14ac:dyDescent="0.2">
      <c r="A574" t="s">
        <v>1662</v>
      </c>
      <c r="B574" s="238" t="str">
        <f>VLOOKUP($A574,'V-Enc'!$A$246:$M$984,13,FALSE)</f>
        <v>V_OP</v>
      </c>
      <c r="C574" s="238" t="s">
        <v>702</v>
      </c>
      <c r="D574" s="242" t="s">
        <v>1640</v>
      </c>
      <c r="E574" s="240"/>
      <c r="F574" s="125" t="s">
        <v>704</v>
      </c>
      <c r="G574" s="238" t="str">
        <f>VLOOKUP($A574,'V-Enc'!$A$246:$M$984,11,FALSE)</f>
        <v>vd</v>
      </c>
      <c r="H574" s="238" t="str">
        <f>VLOOKUP($A574,'V-Enc'!$A$246:$M$984,9,FALSE)</f>
        <v>vs1</v>
      </c>
      <c r="I574" s="238" t="str">
        <f>VLOOKUP($A574,'V-Enc'!$A$246:$M$984,8,FALSE)</f>
        <v>vs2</v>
      </c>
      <c r="J574" s="239"/>
      <c r="K574" s="239"/>
      <c r="L574" s="238" t="str">
        <f>VLOOKUP($A574,'V-Enc'!$A$246:$M$984,2,FALSE)</f>
        <v>Vvv</v>
      </c>
      <c r="M574" s="238" t="str">
        <f>VLOOKUP($A574,'V-Enc'!$A$246:$M$984,10,FALSE)</f>
        <v>OPIVV</v>
      </c>
      <c r="O574" s="238" t="str">
        <f>_xlfn.CONCAT(VLOOKUP($A574,'V-Enc'!$A$246:$M$984,3,FALSE),"-",)</f>
        <v>001110-</v>
      </c>
      <c r="U574">
        <v>1</v>
      </c>
      <c r="V574" s="58">
        <f t="shared" si="99"/>
        <v>0</v>
      </c>
      <c r="X574" s="55">
        <f t="shared" si="100"/>
        <v>0</v>
      </c>
      <c r="Y574" s="55">
        <f t="shared" si="101"/>
        <v>0</v>
      </c>
      <c r="AC574" s="58">
        <f t="shared" si="106"/>
        <v>0</v>
      </c>
      <c r="AD574" s="55">
        <f t="shared" si="102"/>
        <v>0</v>
      </c>
      <c r="AE574" s="55">
        <f t="shared" si="103"/>
        <v>0</v>
      </c>
      <c r="AG574" s="55">
        <f t="shared" si="104"/>
        <v>0</v>
      </c>
      <c r="AI574" s="55">
        <f t="shared" si="105"/>
        <v>0</v>
      </c>
      <c r="BA574" s="55">
        <v>0</v>
      </c>
      <c r="BI574" s="55">
        <v>1</v>
      </c>
      <c r="BL574" s="2" t="s">
        <v>1663</v>
      </c>
    </row>
    <row r="575" spans="1:64" ht="17" x14ac:dyDescent="0.2">
      <c r="A575" t="s">
        <v>1664</v>
      </c>
      <c r="B575" s="234" t="str">
        <f>VLOOKUP($A575,'V-Enc'!$A$246:$M$984,13,FALSE)</f>
        <v>V_OP</v>
      </c>
      <c r="C575" s="234" t="s">
        <v>702</v>
      </c>
      <c r="D575" s="242" t="s">
        <v>1640</v>
      </c>
      <c r="E575" s="240"/>
      <c r="F575" s="125" t="s">
        <v>704</v>
      </c>
      <c r="G575" s="234" t="str">
        <f>VLOOKUP($A575,'V-Enc'!$A$246:$M$984,11,FALSE)</f>
        <v>vd</v>
      </c>
      <c r="H575" s="234" t="str">
        <f>VLOOKUP($A575,'V-Enc'!$A$246:$M$984,9,FALSE)</f>
        <v>vs1</v>
      </c>
      <c r="I575" s="234" t="str">
        <f>VLOOKUP($A575,'V-Enc'!$A$246:$M$984,8,FALSE)</f>
        <v>vs2</v>
      </c>
      <c r="J575" s="239"/>
      <c r="K575" s="239"/>
      <c r="L575" s="234" t="str">
        <f>VLOOKUP($A575,'V-Enc'!$A$246:$M$984,2,FALSE)</f>
        <v>Vvv</v>
      </c>
      <c r="M575" s="234" t="str">
        <f>VLOOKUP($A575,'V-Enc'!$A$246:$M$984,10,FALSE)</f>
        <v>OPMVV</v>
      </c>
      <c r="N575" s="104"/>
      <c r="O575" s="238" t="str">
        <f>_xlfn.CONCAT(VLOOKUP($A575,'V-Enc'!$A$246:$M$984,3,FALSE),"-",)</f>
        <v>010111-</v>
      </c>
      <c r="U575">
        <v>1</v>
      </c>
      <c r="V575" s="58">
        <f t="shared" si="99"/>
        <v>0</v>
      </c>
      <c r="X575" s="55">
        <f t="shared" si="100"/>
        <v>0</v>
      </c>
      <c r="Y575" s="55">
        <f t="shared" si="101"/>
        <v>0</v>
      </c>
      <c r="AC575" s="58">
        <f t="shared" si="106"/>
        <v>0</v>
      </c>
      <c r="AD575" s="55">
        <f t="shared" si="102"/>
        <v>0</v>
      </c>
      <c r="AE575" s="55">
        <f t="shared" si="103"/>
        <v>0</v>
      </c>
      <c r="AG575" s="55">
        <f t="shared" si="104"/>
        <v>0</v>
      </c>
      <c r="AI575" s="55">
        <f t="shared" si="105"/>
        <v>0</v>
      </c>
      <c r="BA575" s="55">
        <v>0</v>
      </c>
      <c r="BH575" s="55">
        <v>1</v>
      </c>
      <c r="BI575" s="55">
        <v>1</v>
      </c>
      <c r="BL575" t="s">
        <v>1665</v>
      </c>
    </row>
    <row r="576" spans="1:64" s="29" customFormat="1" ht="34" x14ac:dyDescent="0.2">
      <c r="A576" s="29" t="s">
        <v>1666</v>
      </c>
      <c r="B576" s="29" t="s">
        <v>844</v>
      </c>
      <c r="D576" s="58"/>
      <c r="E576" s="29" t="s">
        <v>36</v>
      </c>
      <c r="F576"/>
      <c r="R576"/>
      <c r="S576"/>
      <c r="T576"/>
      <c r="U576">
        <v>1</v>
      </c>
      <c r="V576" s="58">
        <f t="shared" si="99"/>
        <v>0</v>
      </c>
      <c r="W576" s="55"/>
      <c r="X576" s="55">
        <f t="shared" si="100"/>
        <v>0</v>
      </c>
      <c r="Y576" s="55">
        <f t="shared" si="101"/>
        <v>0</v>
      </c>
      <c r="Z576" s="55"/>
      <c r="AA576" s="55"/>
      <c r="AB576" s="55"/>
      <c r="AC576" s="58">
        <f t="shared" si="106"/>
        <v>0</v>
      </c>
      <c r="AD576" s="55">
        <f t="shared" si="102"/>
        <v>0</v>
      </c>
      <c r="AE576" s="55">
        <f t="shared" si="103"/>
        <v>0</v>
      </c>
      <c r="AF576" s="55"/>
      <c r="AG576" s="55">
        <f t="shared" si="104"/>
        <v>0</v>
      </c>
      <c r="AH576" s="55"/>
      <c r="AI576" s="55">
        <f t="shared" si="105"/>
        <v>0</v>
      </c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37" t="s">
        <v>1667</v>
      </c>
    </row>
  </sheetData>
  <autoFilter ref="A1:BL555" xr:uid="{6CF028E0-8777-364C-A1D2-F318B4236B8B}"/>
  <phoneticPr fontId="3" type="noConversion"/>
  <conditionalFormatting sqref="AD3:AD9 AD12 AD49:AD50 AD26 AD30 AD60 AD33 AD39 AD63 AD69 AD15:AD16 AD21 AD36 AD42:AD46 AD53 AD66 AD72:AD104 AD55 AD24 AD106:AD362 AD367:AD576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:AG9 AE12:AG12 AE49:AG50 AE26:AG26 AE30:AG30 AE60:AG60 AE33:AG33 AE39:AG39 AE63:AG63 AE69:AG69 AE15:AG16 AE21:AG21 AE36:AG36 AE42:AG46 AE53:AG53 AE66:AG66 AE72:AG362 AE55:AG55 AE24:AG24 AE367:AG576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1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:AG11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1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:AG10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0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7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7:AG47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7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8:AG4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:BK9 BI12:BK12 BI50:BK50 BI26:BK26 BI30:BK30 BI60:BK60 BI33:BK33 BI39:BK39 BI63:BK63 BI69:BK69 BI15:BK16 BI21:BK21 BI36:BK36 BI42:BK46 BI53:BK53 BI66:BK66 BI55:BK55 BI24:BK24 BI72:BK190 BI197:BK362 BI367:BK525 BI528:BK576 BK526:BK527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1:BK11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0:BK10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7:BK49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5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5:AG25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5:BK25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7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7:AG27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7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7:BK27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6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6:AG56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6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6:BK56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7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7:AG57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7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7:BK57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1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1:AG31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1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1:BK31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2:AG32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2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2:BK32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G3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K3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7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:AG37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7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7:BK37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1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1:AG61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1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1:BK6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2:AG6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2:BK6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7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7:AG67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7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7:BK67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8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8:AG68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8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8:BK68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4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4:AG14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4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4:BK14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3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G13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3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3:BK13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7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:AG1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7:BK1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:AG18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8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8:BK1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:AG1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9:BK1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:AG20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0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0:BK20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9:AG2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9:BK2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8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:AG28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8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8:BK28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5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5:AG35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5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5:BK35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4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4:AG34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4:BK34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1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:AG41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1:BK41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0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0:AG40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0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0:BK40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1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1:AG51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1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1:BK51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2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2:AG52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2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2:BK52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8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8:AG58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8:BK58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9:AG5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9:BK5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5:AG6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5:BK6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64:AG6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4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4:BK64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1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1:AG71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71:BK7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0:AG70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0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70:BK7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4:AG54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4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4:BK5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3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:AG23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3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3:BK2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2:AG2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2:BK22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9 AI12:AK12 AI49:AK50 AI26:AK26 AI30:AK30 AI60:AK60 AI33:AK33 AI39:AK39 AI63:AK63 AI69:AK69 AI15:AK16 AI21:AK21 AI36:AK36 AI42:AK46 AI53:AK53 AI66:AK66 AI55:AK55 AI24:AK24 AW150:BH150 BC200:BH200 BG342:BH342 AI356:AK362 AI345:AJ355 BI191:BK196 AI72:AK344 AI367:AK576 AM151:BH199 AM343:BH362 AM201:BH341 AM342:BE342 AM200:BA200 AM72:BH149 AM150:AU150 AM24:BH24 AM55:BH55 AM66:BH66 AM53:BH53 AM42:BH46 AM36:BH36 AM21:BH21 AM15:BH16 AM69:BH69 AM63:BH63 AM39:BH39 AM33:BH33 AM60:BH60 AM30:BH30 AM26:BH26 AM49:BH50 AM12:BH12 AM3:BH9 AM528:BH576 AM526:BG527 AM367:BH525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1:AK11 AM11:BH11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0:AK10 AM10:BH10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7:AK47 AM47:BH47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8:AK48 AM48:BH48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5:AK25 AM25:BH25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7:AK27 AM27:BH2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6:AK56 AM56:BH56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7:AK57 AM57:BH57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1:AK31 AM31:BH31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2:AK32 AM32:BH32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K38 AM38:BH38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7:AK37 AM37:BH3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1:AK61 AM61:BH61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2:AK62 AM62:BH62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7:AK67 AM67:BH67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8:AK68 AM68:BH68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:AK14 AM14:BH14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3:AK13 AM13:BH1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7:AK17 AM17:BH17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8:AK18 AM18:BH18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9:AK19 AM19:BH19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0:AK20 AM20:BH20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9:AK29 AM29:BH29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8:AK28 AM28:BH28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5:AK35 AM35:BH35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4:AK34 AM34:BH34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1:AK41 AM41:BH41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0:AK40 AM40:BH40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1:AK51 AM51:BH51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2:AK52 AM52:BH52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8:AK58 AM58:BH58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9:AK59 AM59:BH59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5:AK65 AM65:BH65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64:AK64 AM64:BH64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1:AK71 AM71:BH71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70:AK70 AM70:BH70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4:AK54 AM54:BH54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K23 AM23:BH2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2:AK22 AM22:BH22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6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3:AG36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6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63:BK363 BK364:BK366 BI364:BI36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63:AK363 BH364:BH366 AM363:BH363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6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4:AG364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64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6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64:AK364 AM364:BG36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6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5:AG36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6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6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65:AK365 AM365:BG36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6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6:AG36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6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6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66:AK366 AM366:BG36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9 AC12 AC49:AC50 AC26 AC30 AC60 AC33 AC39 AC63 AC69 AC15:AC16 AC21 AC36 AC42:AC46 AC53 AC66 AC72:AC362 AC55 AC24 AD105 AC367:AC576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L9 AL12 AL49:AL50 AL26 AL30 AL60 AL33 AL39 AL63 AL69 AL15:AL16 AL21 AL36 AL42:AL46 AL53 AL66 AL55 AL24 AL356:AL362 AL72:AL344 AL367:AL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8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7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7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4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6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526:BJ5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D1" r:id="rId1" xr:uid="{B0AF83E6-52C2-1C45-9EE2-BF26F6CD06D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2F33-F1D7-D649-A7C6-C768AD726BCB}">
  <dimension ref="A1:U556"/>
  <sheetViews>
    <sheetView topLeftCell="A62" workbookViewId="0">
      <pane ySplit="7480" topLeftCell="A207" activePane="bottomLeft"/>
      <selection activeCell="J4" sqref="J4:J10"/>
      <selection pane="bottomLeft" activeCell="E220" sqref="E220"/>
    </sheetView>
  </sheetViews>
  <sheetFormatPr baseColWidth="10" defaultColWidth="10.83203125" defaultRowHeight="16" x14ac:dyDescent="0.2"/>
  <cols>
    <col min="1" max="1" width="15.83203125" style="5" customWidth="1"/>
    <col min="2" max="4" width="10.83203125" style="5"/>
    <col min="5" max="5" width="11.83203125" style="5" customWidth="1"/>
    <col min="6" max="6" width="11.5" style="5" customWidth="1"/>
    <col min="7" max="7" width="12.83203125" style="5" customWidth="1"/>
    <col min="8" max="20" width="10.83203125" style="5"/>
    <col min="21" max="21" width="35.83203125" style="5" customWidth="1"/>
    <col min="22" max="22" width="11.5" style="5" customWidth="1"/>
    <col min="23" max="16384" width="10.83203125" style="5"/>
  </cols>
  <sheetData>
    <row r="1" spans="2:16" s="6" customFormat="1" x14ac:dyDescent="0.2">
      <c r="B1" s="6" t="s">
        <v>63</v>
      </c>
      <c r="C1" s="7" t="s">
        <v>1668</v>
      </c>
      <c r="D1" s="7" t="s">
        <v>1669</v>
      </c>
      <c r="E1" s="7" t="s">
        <v>1670</v>
      </c>
      <c r="F1" s="7" t="s">
        <v>1671</v>
      </c>
      <c r="G1" s="7" t="s">
        <v>1672</v>
      </c>
      <c r="H1" s="7" t="s">
        <v>1673</v>
      </c>
      <c r="I1" s="8" t="s">
        <v>69</v>
      </c>
      <c r="J1" s="8" t="s">
        <v>70</v>
      </c>
      <c r="K1" s="7" t="s">
        <v>71</v>
      </c>
      <c r="L1" s="7" t="s">
        <v>72</v>
      </c>
      <c r="M1" s="7" t="s">
        <v>73</v>
      </c>
    </row>
    <row r="2" spans="2:16" x14ac:dyDescent="0.2">
      <c r="C2" s="9" t="s">
        <v>55</v>
      </c>
      <c r="D2" s="9" t="s">
        <v>74</v>
      </c>
      <c r="E2" s="9" t="s">
        <v>74</v>
      </c>
      <c r="F2" s="9" t="s">
        <v>74</v>
      </c>
      <c r="G2" s="9" t="s">
        <v>74</v>
      </c>
      <c r="H2" s="9" t="s">
        <v>77</v>
      </c>
      <c r="I2" s="10" t="s">
        <v>77</v>
      </c>
      <c r="J2" s="10" t="s">
        <v>55</v>
      </c>
      <c r="K2" s="9" t="s">
        <v>75</v>
      </c>
      <c r="L2" s="9" t="s">
        <v>74</v>
      </c>
      <c r="M2" s="9" t="s">
        <v>78</v>
      </c>
    </row>
    <row r="3" spans="2:16" x14ac:dyDescent="0.2">
      <c r="B3" s="16" t="s">
        <v>1674</v>
      </c>
      <c r="C3" s="11"/>
      <c r="D3" s="11"/>
      <c r="E3" s="11"/>
      <c r="F3" s="11"/>
      <c r="G3" s="11"/>
      <c r="H3" s="11"/>
      <c r="I3" s="12"/>
      <c r="J3" s="12"/>
      <c r="K3" s="11"/>
      <c r="L3" s="11"/>
      <c r="M3" s="11"/>
    </row>
    <row r="4" spans="2:16" x14ac:dyDescent="0.2">
      <c r="B4" s="5" t="s">
        <v>731</v>
      </c>
      <c r="C4" s="9" t="s">
        <v>1675</v>
      </c>
      <c r="D4" s="9" t="s">
        <v>1676</v>
      </c>
      <c r="E4" s="265" t="s">
        <v>1677</v>
      </c>
      <c r="F4" s="267"/>
      <c r="G4" s="9" t="s">
        <v>13</v>
      </c>
      <c r="H4" s="9" t="s">
        <v>1678</v>
      </c>
      <c r="I4" s="10" t="s">
        <v>22</v>
      </c>
      <c r="J4" s="10" t="s">
        <v>81</v>
      </c>
      <c r="K4" s="306" t="s">
        <v>730</v>
      </c>
      <c r="L4" s="307"/>
      <c r="M4" s="9" t="s">
        <v>727</v>
      </c>
      <c r="O4" s="11" t="s">
        <v>269</v>
      </c>
      <c r="P4" s="16" t="s">
        <v>1679</v>
      </c>
    </row>
    <row r="5" spans="2:16" x14ac:dyDescent="0.2">
      <c r="B5" s="5" t="s">
        <v>754</v>
      </c>
      <c r="C5" s="9" t="s">
        <v>1675</v>
      </c>
      <c r="D5" s="9" t="s">
        <v>1676</v>
      </c>
      <c r="E5" s="265" t="s">
        <v>1677</v>
      </c>
      <c r="F5" s="267"/>
      <c r="G5" s="9" t="s">
        <v>13</v>
      </c>
      <c r="H5" s="9" t="s">
        <v>44</v>
      </c>
      <c r="I5" s="10" t="s">
        <v>22</v>
      </c>
      <c r="J5" s="10" t="s">
        <v>81</v>
      </c>
      <c r="K5" s="306" t="s">
        <v>730</v>
      </c>
      <c r="L5" s="307"/>
      <c r="M5" s="9" t="s">
        <v>727</v>
      </c>
      <c r="O5" s="11" t="s">
        <v>272</v>
      </c>
      <c r="P5" s="16" t="s">
        <v>1680</v>
      </c>
    </row>
    <row r="6" spans="2:16" x14ac:dyDescent="0.2">
      <c r="B6" s="5" t="s">
        <v>765</v>
      </c>
      <c r="C6" s="9" t="s">
        <v>1675</v>
      </c>
      <c r="D6" s="9" t="s">
        <v>1676</v>
      </c>
      <c r="E6" s="265" t="s">
        <v>1677</v>
      </c>
      <c r="F6" s="267"/>
      <c r="G6" s="9" t="s">
        <v>13</v>
      </c>
      <c r="H6" s="153" t="s">
        <v>764</v>
      </c>
      <c r="I6" s="10" t="s">
        <v>22</v>
      </c>
      <c r="J6" s="10" t="s">
        <v>81</v>
      </c>
      <c r="K6" s="306" t="s">
        <v>730</v>
      </c>
      <c r="L6" s="307"/>
      <c r="M6" s="9" t="s">
        <v>727</v>
      </c>
      <c r="O6" s="11" t="s">
        <v>275</v>
      </c>
      <c r="P6" s="16" t="s">
        <v>1681</v>
      </c>
    </row>
    <row r="7" spans="2:16" x14ac:dyDescent="0.2">
      <c r="B7" s="27" t="s">
        <v>1682</v>
      </c>
      <c r="C7" s="11"/>
      <c r="D7" s="11"/>
      <c r="E7" s="11"/>
      <c r="F7" s="11"/>
      <c r="G7" s="11"/>
      <c r="H7" s="11"/>
      <c r="I7" s="12"/>
      <c r="J7" s="12"/>
      <c r="K7" s="11"/>
      <c r="L7" s="11"/>
      <c r="M7" s="11"/>
      <c r="N7" s="11" t="s">
        <v>1683</v>
      </c>
      <c r="O7" s="11"/>
    </row>
    <row r="8" spans="2:16" x14ac:dyDescent="0.2">
      <c r="B8" s="5" t="s">
        <v>784</v>
      </c>
      <c r="C8" s="9" t="s">
        <v>1675</v>
      </c>
      <c r="D8" s="9" t="s">
        <v>1676</v>
      </c>
      <c r="E8" s="265" t="s">
        <v>1677</v>
      </c>
      <c r="F8" s="267"/>
      <c r="G8" s="9" t="s">
        <v>13</v>
      </c>
      <c r="H8" s="9" t="s">
        <v>1684</v>
      </c>
      <c r="I8" s="10" t="s">
        <v>22</v>
      </c>
      <c r="J8" s="10" t="s">
        <v>81</v>
      </c>
      <c r="K8" s="306" t="s">
        <v>783</v>
      </c>
      <c r="L8" s="307"/>
      <c r="M8" s="9" t="s">
        <v>781</v>
      </c>
      <c r="O8" s="11" t="s">
        <v>1685</v>
      </c>
      <c r="P8" s="16" t="s">
        <v>1679</v>
      </c>
    </row>
    <row r="9" spans="2:16" x14ac:dyDescent="0.2">
      <c r="B9" s="5" t="s">
        <v>796</v>
      </c>
      <c r="C9" s="9" t="s">
        <v>1675</v>
      </c>
      <c r="D9" s="9" t="s">
        <v>1676</v>
      </c>
      <c r="E9" s="265" t="s">
        <v>1677</v>
      </c>
      <c r="F9" s="267"/>
      <c r="G9" s="9" t="s">
        <v>13</v>
      </c>
      <c r="H9" s="9" t="s">
        <v>44</v>
      </c>
      <c r="I9" s="10" t="s">
        <v>22</v>
      </c>
      <c r="J9" s="10" t="s">
        <v>81</v>
      </c>
      <c r="K9" s="306" t="s">
        <v>783</v>
      </c>
      <c r="L9" s="307"/>
      <c r="M9" s="9" t="s">
        <v>781</v>
      </c>
      <c r="O9" s="11" t="s">
        <v>1686</v>
      </c>
      <c r="P9" s="16" t="s">
        <v>1680</v>
      </c>
    </row>
    <row r="10" spans="2:16" x14ac:dyDescent="0.2">
      <c r="B10" s="5" t="s">
        <v>806</v>
      </c>
      <c r="C10" s="9" t="s">
        <v>1675</v>
      </c>
      <c r="D10" s="9" t="s">
        <v>1676</v>
      </c>
      <c r="E10" s="265" t="s">
        <v>1677</v>
      </c>
      <c r="F10" s="267"/>
      <c r="G10" s="9" t="s">
        <v>13</v>
      </c>
      <c r="H10" s="153" t="s">
        <v>764</v>
      </c>
      <c r="I10" s="10" t="s">
        <v>22</v>
      </c>
      <c r="J10" s="10" t="s">
        <v>81</v>
      </c>
      <c r="K10" s="306" t="s">
        <v>783</v>
      </c>
      <c r="L10" s="307"/>
      <c r="M10" s="9" t="s">
        <v>781</v>
      </c>
      <c r="O10" s="11" t="s">
        <v>839</v>
      </c>
      <c r="P10" s="16" t="s">
        <v>1681</v>
      </c>
    </row>
    <row r="11" spans="2:16" s="31" customFormat="1" x14ac:dyDescent="0.2">
      <c r="B11" s="120" t="s">
        <v>1687</v>
      </c>
      <c r="C11" s="48"/>
      <c r="D11" s="48"/>
      <c r="E11" s="48"/>
      <c r="F11" s="48"/>
      <c r="G11" s="48"/>
      <c r="H11" s="48"/>
      <c r="I11" s="121"/>
      <c r="J11" s="121"/>
      <c r="K11" s="48"/>
      <c r="L11" s="48"/>
      <c r="M11" s="48"/>
    </row>
    <row r="12" spans="2:16" s="31" customFormat="1" x14ac:dyDescent="0.2">
      <c r="B12" s="31" t="s">
        <v>829</v>
      </c>
      <c r="C12" s="303" t="s">
        <v>80</v>
      </c>
      <c r="D12" s="304"/>
      <c r="E12" s="305"/>
      <c r="F12" s="122" t="s">
        <v>1688</v>
      </c>
      <c r="G12" s="123" t="s">
        <v>13</v>
      </c>
      <c r="H12" s="123" t="s">
        <v>764</v>
      </c>
      <c r="I12" s="124" t="s">
        <v>22</v>
      </c>
      <c r="J12" s="124" t="s">
        <v>81</v>
      </c>
      <c r="K12" s="303" t="s">
        <v>783</v>
      </c>
      <c r="L12" s="305"/>
      <c r="M12" s="123" t="s">
        <v>824</v>
      </c>
      <c r="P12" s="33" t="s">
        <v>1689</v>
      </c>
    </row>
    <row r="13" spans="2:16" s="31" customFormat="1" x14ac:dyDescent="0.2">
      <c r="B13" s="31" t="s">
        <v>825</v>
      </c>
      <c r="C13" s="303" t="s">
        <v>80</v>
      </c>
      <c r="D13" s="304"/>
      <c r="E13" s="305"/>
      <c r="F13" s="122" t="s">
        <v>1688</v>
      </c>
      <c r="G13" s="123" t="s">
        <v>13</v>
      </c>
      <c r="H13" s="123" t="s">
        <v>764</v>
      </c>
      <c r="I13" s="124" t="s">
        <v>22</v>
      </c>
      <c r="J13" s="124" t="s">
        <v>81</v>
      </c>
      <c r="K13" s="303" t="s">
        <v>730</v>
      </c>
      <c r="L13" s="305"/>
      <c r="M13" s="123" t="s">
        <v>824</v>
      </c>
      <c r="P13" s="33" t="s">
        <v>1690</v>
      </c>
    </row>
    <row r="14" spans="2:16" x14ac:dyDescent="0.2">
      <c r="B14" s="5" t="s">
        <v>1691</v>
      </c>
      <c r="C14" s="11"/>
      <c r="D14" s="11"/>
      <c r="E14" s="20"/>
      <c r="F14" s="20"/>
      <c r="G14" s="11"/>
      <c r="H14" s="11"/>
      <c r="I14" s="12"/>
      <c r="J14" s="12"/>
      <c r="K14" s="11"/>
      <c r="L14" s="11"/>
      <c r="M14" s="11"/>
    </row>
    <row r="15" spans="2:16" x14ac:dyDescent="0.2">
      <c r="B15" s="5" t="s">
        <v>847</v>
      </c>
      <c r="C15" s="265" t="s">
        <v>1692</v>
      </c>
      <c r="D15" s="266"/>
      <c r="E15" s="266"/>
      <c r="F15" s="267"/>
      <c r="G15" s="9" t="s">
        <v>13</v>
      </c>
      <c r="H15" s="9" t="s">
        <v>764</v>
      </c>
      <c r="I15" s="10" t="s">
        <v>846</v>
      </c>
      <c r="J15" s="10" t="s">
        <v>81</v>
      </c>
      <c r="K15" s="265" t="s">
        <v>730</v>
      </c>
      <c r="L15" s="267"/>
      <c r="M15" s="9" t="s">
        <v>844</v>
      </c>
      <c r="O15" s="11" t="s">
        <v>1693</v>
      </c>
    </row>
    <row r="16" spans="2:16" x14ac:dyDescent="0.2">
      <c r="B16" s="5" t="s">
        <v>850</v>
      </c>
      <c r="C16" s="265" t="s">
        <v>1692</v>
      </c>
      <c r="D16" s="266"/>
      <c r="E16" s="266"/>
      <c r="F16" s="267"/>
      <c r="G16" s="9" t="s">
        <v>13</v>
      </c>
      <c r="H16" s="9" t="s">
        <v>764</v>
      </c>
      <c r="I16" s="10" t="s">
        <v>22</v>
      </c>
      <c r="J16" s="10" t="s">
        <v>81</v>
      </c>
      <c r="K16" s="265" t="s">
        <v>730</v>
      </c>
      <c r="L16" s="267"/>
      <c r="M16" s="9" t="s">
        <v>844</v>
      </c>
      <c r="O16" s="11" t="s">
        <v>1694</v>
      </c>
    </row>
    <row r="17" spans="1:15" x14ac:dyDescent="0.2">
      <c r="B17" s="5" t="s">
        <v>854</v>
      </c>
      <c r="C17" s="265" t="s">
        <v>1692</v>
      </c>
      <c r="D17" s="266"/>
      <c r="E17" s="266"/>
      <c r="F17" s="267"/>
      <c r="G17" s="9" t="s">
        <v>13</v>
      </c>
      <c r="H17" s="9" t="s">
        <v>764</v>
      </c>
      <c r="I17" s="10" t="s">
        <v>1695</v>
      </c>
      <c r="J17" s="10" t="s">
        <v>81</v>
      </c>
      <c r="K17" s="265" t="s">
        <v>730</v>
      </c>
      <c r="L17" s="267"/>
      <c r="M17" s="9" t="s">
        <v>844</v>
      </c>
      <c r="O17" s="11" t="s">
        <v>1696</v>
      </c>
    </row>
    <row r="18" spans="1:15" x14ac:dyDescent="0.2">
      <c r="B18" s="5" t="s">
        <v>1607</v>
      </c>
      <c r="C18" s="265" t="s">
        <v>1692</v>
      </c>
      <c r="D18" s="266"/>
      <c r="E18" s="266"/>
      <c r="F18" s="267"/>
      <c r="G18" s="9" t="s">
        <v>13</v>
      </c>
      <c r="H18" s="9" t="s">
        <v>764</v>
      </c>
      <c r="I18" s="10" t="s">
        <v>846</v>
      </c>
      <c r="J18" s="10" t="s">
        <v>81</v>
      </c>
      <c r="K18" s="265" t="s">
        <v>21</v>
      </c>
      <c r="L18" s="267"/>
      <c r="M18" s="9" t="s">
        <v>844</v>
      </c>
      <c r="O18" s="11" t="s">
        <v>841</v>
      </c>
    </row>
    <row r="19" spans="1:15" x14ac:dyDescent="0.2">
      <c r="B19" s="5" t="s">
        <v>1627</v>
      </c>
      <c r="C19" s="265" t="s">
        <v>1692</v>
      </c>
      <c r="D19" s="266"/>
      <c r="E19" s="266"/>
      <c r="F19" s="267"/>
      <c r="G19" s="9" t="s">
        <v>13</v>
      </c>
      <c r="H19" s="9" t="s">
        <v>764</v>
      </c>
      <c r="I19" s="10" t="s">
        <v>22</v>
      </c>
      <c r="J19" s="10" t="s">
        <v>81</v>
      </c>
      <c r="K19" s="265" t="s">
        <v>21</v>
      </c>
      <c r="L19" s="267"/>
      <c r="M19" s="9" t="s">
        <v>844</v>
      </c>
      <c r="O19" s="11" t="s">
        <v>1697</v>
      </c>
    </row>
    <row r="20" spans="1:15" x14ac:dyDescent="0.2">
      <c r="B20" s="5" t="s">
        <v>1634</v>
      </c>
      <c r="C20" s="265" t="s">
        <v>1692</v>
      </c>
      <c r="D20" s="266"/>
      <c r="E20" s="266"/>
      <c r="F20" s="267"/>
      <c r="G20" s="9" t="s">
        <v>13</v>
      </c>
      <c r="H20" s="9" t="s">
        <v>764</v>
      </c>
      <c r="I20" s="10" t="s">
        <v>22</v>
      </c>
      <c r="J20" s="10" t="s">
        <v>81</v>
      </c>
      <c r="K20" s="265" t="s">
        <v>21</v>
      </c>
      <c r="L20" s="267"/>
      <c r="M20" s="9" t="s">
        <v>844</v>
      </c>
      <c r="O20" s="11" t="s">
        <v>1698</v>
      </c>
    </row>
    <row r="21" spans="1:15" x14ac:dyDescent="0.2">
      <c r="B21" s="16" t="s">
        <v>1699</v>
      </c>
      <c r="C21" s="11"/>
      <c r="D21" s="11"/>
      <c r="E21" s="11"/>
      <c r="F21" s="11"/>
      <c r="G21" s="11"/>
      <c r="H21" s="11"/>
      <c r="I21" s="12"/>
      <c r="J21" s="12"/>
      <c r="K21" s="11"/>
      <c r="L21" s="11"/>
      <c r="M21" s="11"/>
    </row>
    <row r="22" spans="1:15" x14ac:dyDescent="0.2">
      <c r="B22" s="5" t="s">
        <v>705</v>
      </c>
      <c r="C22" s="265" t="s">
        <v>1700</v>
      </c>
      <c r="D22" s="266"/>
      <c r="E22" s="266"/>
      <c r="F22" s="266"/>
      <c r="G22" s="266"/>
      <c r="H22" s="267"/>
      <c r="I22" s="10" t="s">
        <v>22</v>
      </c>
      <c r="J22" s="10" t="s">
        <v>81</v>
      </c>
      <c r="K22" s="265" t="s">
        <v>21</v>
      </c>
      <c r="L22" s="267"/>
      <c r="M22" s="9" t="s">
        <v>701</v>
      </c>
      <c r="O22" s="11" t="s">
        <v>254</v>
      </c>
    </row>
    <row r="23" spans="1:15" x14ac:dyDescent="0.2">
      <c r="B23" s="5" t="s">
        <v>712</v>
      </c>
      <c r="C23" s="265" t="s">
        <v>1701</v>
      </c>
      <c r="D23" s="266"/>
      <c r="E23" s="266"/>
      <c r="F23" s="266"/>
      <c r="G23" s="266"/>
      <c r="H23" s="267"/>
      <c r="I23" s="10" t="s">
        <v>711</v>
      </c>
      <c r="J23" s="10" t="s">
        <v>81</v>
      </c>
      <c r="K23" s="265" t="s">
        <v>21</v>
      </c>
      <c r="L23" s="267"/>
      <c r="M23" s="9" t="s">
        <v>701</v>
      </c>
      <c r="O23" s="11" t="s">
        <v>259</v>
      </c>
    </row>
    <row r="24" spans="1:15" x14ac:dyDescent="0.2">
      <c r="B24" s="5" t="s">
        <v>717</v>
      </c>
      <c r="C24" s="19" t="s">
        <v>156</v>
      </c>
      <c r="D24" s="231" t="s">
        <v>74</v>
      </c>
      <c r="E24" s="231" t="s">
        <v>74</v>
      </c>
      <c r="F24" s="231" t="s">
        <v>74</v>
      </c>
      <c r="G24" s="231" t="s">
        <v>74</v>
      </c>
      <c r="H24" s="9" t="s">
        <v>44</v>
      </c>
      <c r="I24" s="10" t="s">
        <v>22</v>
      </c>
      <c r="J24" s="10" t="s">
        <v>81</v>
      </c>
      <c r="K24" s="265" t="s">
        <v>21</v>
      </c>
      <c r="L24" s="267"/>
      <c r="M24" s="9" t="s">
        <v>701</v>
      </c>
      <c r="O24" s="11" t="s">
        <v>265</v>
      </c>
    </row>
    <row r="25" spans="1:15" x14ac:dyDescent="0.2">
      <c r="B25" s="11"/>
      <c r="C25" s="11"/>
      <c r="D25" s="11"/>
      <c r="E25" s="11"/>
      <c r="F25" s="11"/>
      <c r="G25" s="11"/>
      <c r="H25" s="12"/>
      <c r="I25" s="12"/>
      <c r="J25" s="11"/>
      <c r="K25" s="11"/>
      <c r="L25" s="11"/>
    </row>
    <row r="27" spans="1:15" s="16" customFormat="1" x14ac:dyDescent="0.2">
      <c r="A27" s="15" t="s">
        <v>1702</v>
      </c>
    </row>
    <row r="28" spans="1:15" s="16" customFormat="1" x14ac:dyDescent="0.2">
      <c r="A28" s="16" t="s">
        <v>1703</v>
      </c>
      <c r="B28" s="16" t="s">
        <v>1704</v>
      </c>
      <c r="C28" s="16" t="s">
        <v>12</v>
      </c>
    </row>
    <row r="29" spans="1:15" s="16" customFormat="1" x14ac:dyDescent="0.2">
      <c r="A29" s="16" t="s">
        <v>1705</v>
      </c>
      <c r="B29" s="16" t="s">
        <v>1706</v>
      </c>
      <c r="C29" s="16" t="s">
        <v>1707</v>
      </c>
    </row>
    <row r="30" spans="1:15" s="16" customFormat="1" x14ac:dyDescent="0.2">
      <c r="A30" s="16" t="s">
        <v>1708</v>
      </c>
      <c r="C30" s="16" t="s">
        <v>1709</v>
      </c>
    </row>
    <row r="31" spans="1:15" s="16" customFormat="1" x14ac:dyDescent="0.2">
      <c r="A31" s="16">
        <v>7</v>
      </c>
      <c r="B31" s="16" t="s">
        <v>1710</v>
      </c>
      <c r="C31" s="16" t="s">
        <v>1711</v>
      </c>
    </row>
    <row r="32" spans="1:15" s="16" customFormat="1" x14ac:dyDescent="0.2">
      <c r="A32" s="16">
        <v>6</v>
      </c>
      <c r="B32" s="16" t="s">
        <v>1712</v>
      </c>
      <c r="C32" s="16" t="s">
        <v>1713</v>
      </c>
    </row>
    <row r="33" spans="1:4" s="16" customFormat="1" x14ac:dyDescent="0.2">
      <c r="A33" s="236" t="s">
        <v>1714</v>
      </c>
      <c r="B33" s="16" t="s">
        <v>1715</v>
      </c>
      <c r="C33" s="16" t="s">
        <v>1716</v>
      </c>
    </row>
    <row r="34" spans="1:4" s="16" customFormat="1" x14ac:dyDescent="0.2">
      <c r="A34" s="236" t="s">
        <v>1717</v>
      </c>
      <c r="B34" s="16" t="s">
        <v>1718</v>
      </c>
      <c r="C34" s="14" t="s">
        <v>1719</v>
      </c>
    </row>
    <row r="35" spans="1:4" s="16" customFormat="1" x14ac:dyDescent="0.2"/>
    <row r="36" spans="1:4" s="16" customFormat="1" x14ac:dyDescent="0.2">
      <c r="A36" s="15" t="s">
        <v>1720</v>
      </c>
    </row>
    <row r="37" spans="1:4" s="16" customFormat="1" x14ac:dyDescent="0.2">
      <c r="A37" s="16" t="s">
        <v>1715</v>
      </c>
      <c r="C37" s="16" t="s">
        <v>1721</v>
      </c>
    </row>
    <row r="38" spans="1:4" s="16" customFormat="1" x14ac:dyDescent="0.2">
      <c r="A38" s="236" t="s">
        <v>55</v>
      </c>
      <c r="B38" s="16" t="s">
        <v>1722</v>
      </c>
      <c r="C38" s="16">
        <v>8</v>
      </c>
    </row>
    <row r="39" spans="1:4" s="16" customFormat="1" x14ac:dyDescent="0.2">
      <c r="A39" s="236" t="s">
        <v>154</v>
      </c>
      <c r="B39" s="16" t="s">
        <v>1723</v>
      </c>
      <c r="C39" s="16">
        <v>16</v>
      </c>
    </row>
    <row r="40" spans="1:4" s="16" customFormat="1" x14ac:dyDescent="0.2">
      <c r="A40" s="236" t="s">
        <v>167</v>
      </c>
      <c r="B40" s="16" t="s">
        <v>1724</v>
      </c>
      <c r="C40" s="16">
        <v>32</v>
      </c>
    </row>
    <row r="41" spans="1:4" s="16" customFormat="1" x14ac:dyDescent="0.2">
      <c r="A41" s="236" t="s">
        <v>178</v>
      </c>
      <c r="B41" s="16" t="s">
        <v>1725</v>
      </c>
      <c r="C41" s="16">
        <v>64</v>
      </c>
    </row>
    <row r="42" spans="1:4" s="16" customFormat="1" x14ac:dyDescent="0.2">
      <c r="A42" s="236" t="s">
        <v>156</v>
      </c>
      <c r="B42" s="16" t="s">
        <v>1726</v>
      </c>
      <c r="C42" s="16">
        <v>128</v>
      </c>
      <c r="D42" s="16" t="s">
        <v>1727</v>
      </c>
    </row>
    <row r="43" spans="1:4" s="16" customFormat="1" x14ac:dyDescent="0.2">
      <c r="A43" s="236" t="s">
        <v>158</v>
      </c>
      <c r="B43" s="16" t="s">
        <v>1728</v>
      </c>
      <c r="C43" s="16">
        <v>256</v>
      </c>
      <c r="D43" s="16" t="s">
        <v>1727</v>
      </c>
    </row>
    <row r="44" spans="1:4" s="16" customFormat="1" x14ac:dyDescent="0.2">
      <c r="A44" s="236" t="s">
        <v>160</v>
      </c>
      <c r="B44" s="16" t="s">
        <v>1729</v>
      </c>
      <c r="C44" s="16">
        <v>512</v>
      </c>
      <c r="D44" s="16" t="s">
        <v>1727</v>
      </c>
    </row>
    <row r="45" spans="1:4" s="16" customFormat="1" x14ac:dyDescent="0.2">
      <c r="A45" s="236" t="s">
        <v>162</v>
      </c>
      <c r="B45" s="16" t="s">
        <v>1730</v>
      </c>
      <c r="C45" s="16">
        <v>1024</v>
      </c>
      <c r="D45" s="16" t="s">
        <v>1727</v>
      </c>
    </row>
    <row r="46" spans="1:4" s="16" customFormat="1" x14ac:dyDescent="0.2"/>
    <row r="47" spans="1:4" s="16" customFormat="1" x14ac:dyDescent="0.2">
      <c r="A47" s="15" t="s">
        <v>1731</v>
      </c>
    </row>
    <row r="48" spans="1:4" s="16" customFormat="1" x14ac:dyDescent="0.2">
      <c r="A48" s="16" t="s">
        <v>1718</v>
      </c>
      <c r="C48" s="16" t="s">
        <v>1732</v>
      </c>
    </row>
    <row r="49" spans="1:7" s="16" customFormat="1" x14ac:dyDescent="0.2">
      <c r="A49" s="236" t="s">
        <v>55</v>
      </c>
      <c r="B49" s="16" t="s">
        <v>1733</v>
      </c>
      <c r="C49" s="16">
        <v>1</v>
      </c>
    </row>
    <row r="50" spans="1:7" s="16" customFormat="1" x14ac:dyDescent="0.2">
      <c r="A50" s="236" t="s">
        <v>154</v>
      </c>
      <c r="B50" s="16" t="s">
        <v>1734</v>
      </c>
      <c r="C50" s="16">
        <v>2</v>
      </c>
    </row>
    <row r="51" spans="1:7" s="16" customFormat="1" x14ac:dyDescent="0.2">
      <c r="A51" s="236" t="s">
        <v>167</v>
      </c>
      <c r="B51" s="16" t="s">
        <v>1735</v>
      </c>
      <c r="C51" s="16">
        <v>4</v>
      </c>
    </row>
    <row r="52" spans="1:7" s="16" customFormat="1" x14ac:dyDescent="0.2">
      <c r="A52" s="236" t="s">
        <v>178</v>
      </c>
      <c r="B52" s="16" t="s">
        <v>1736</v>
      </c>
      <c r="C52" s="16">
        <v>8</v>
      </c>
    </row>
    <row r="53" spans="1:7" s="16" customFormat="1" x14ac:dyDescent="0.2">
      <c r="A53" s="236" t="s">
        <v>156</v>
      </c>
      <c r="B53" s="16" t="s">
        <v>369</v>
      </c>
      <c r="C53" s="16" t="s">
        <v>369</v>
      </c>
      <c r="D53" s="16" t="s">
        <v>1727</v>
      </c>
    </row>
    <row r="54" spans="1:7" s="33" customFormat="1" x14ac:dyDescent="0.2">
      <c r="A54" s="252" t="s">
        <v>158</v>
      </c>
      <c r="B54" s="33" t="s">
        <v>1737</v>
      </c>
      <c r="C54" s="253">
        <v>0.125</v>
      </c>
      <c r="D54" s="33" t="s">
        <v>1738</v>
      </c>
    </row>
    <row r="55" spans="1:7" s="16" customFormat="1" x14ac:dyDescent="0.2">
      <c r="A55" s="236" t="s">
        <v>160</v>
      </c>
      <c r="B55" s="16" t="s">
        <v>1739</v>
      </c>
      <c r="C55" s="160">
        <v>0.25</v>
      </c>
    </row>
    <row r="56" spans="1:7" s="16" customFormat="1" x14ac:dyDescent="0.2">
      <c r="A56" s="236" t="s">
        <v>162</v>
      </c>
      <c r="B56" s="16" t="s">
        <v>1740</v>
      </c>
      <c r="C56" s="160">
        <v>0.5</v>
      </c>
    </row>
    <row r="57" spans="1:7" s="16" customFormat="1" x14ac:dyDescent="0.2"/>
    <row r="58" spans="1:7" s="16" customFormat="1" x14ac:dyDescent="0.2">
      <c r="A58" s="18" t="s">
        <v>1741</v>
      </c>
      <c r="F58" s="16" t="s">
        <v>1742</v>
      </c>
      <c r="G58" s="16" t="s">
        <v>1743</v>
      </c>
    </row>
    <row r="59" spans="1:7" s="16" customFormat="1" ht="34" x14ac:dyDescent="0.2">
      <c r="A59" s="16" t="s">
        <v>1744</v>
      </c>
      <c r="B59" s="16" t="s">
        <v>1745</v>
      </c>
      <c r="C59" s="17" t="s">
        <v>516</v>
      </c>
      <c r="D59" s="17" t="s">
        <v>1746</v>
      </c>
      <c r="E59" s="17"/>
    </row>
    <row r="60" spans="1:7" s="16" customFormat="1" x14ac:dyDescent="0.2">
      <c r="A60" s="236" t="s">
        <v>76</v>
      </c>
      <c r="B60" s="16" t="s">
        <v>1747</v>
      </c>
      <c r="C60" s="16" t="s">
        <v>1748</v>
      </c>
      <c r="D60" s="16" t="s">
        <v>1749</v>
      </c>
      <c r="F60" s="16" t="s">
        <v>1750</v>
      </c>
    </row>
    <row r="61" spans="1:7" s="16" customFormat="1" x14ac:dyDescent="0.2">
      <c r="A61" s="236" t="s">
        <v>546</v>
      </c>
      <c r="B61" s="16" t="s">
        <v>1751</v>
      </c>
      <c r="C61" s="16" t="s">
        <v>1752</v>
      </c>
      <c r="D61" s="16" t="s">
        <v>1753</v>
      </c>
      <c r="F61" s="16" t="s">
        <v>1750</v>
      </c>
      <c r="G61" s="16" t="s">
        <v>1754</v>
      </c>
    </row>
    <row r="62" spans="1:7" s="16" customFormat="1" x14ac:dyDescent="0.2">
      <c r="A62" s="236" t="s">
        <v>548</v>
      </c>
      <c r="B62" s="16" t="s">
        <v>1755</v>
      </c>
      <c r="C62" s="16" t="s">
        <v>1756</v>
      </c>
      <c r="D62" s="16">
        <v>0</v>
      </c>
      <c r="F62" s="16" t="s">
        <v>1750</v>
      </c>
    </row>
    <row r="63" spans="1:7" s="16" customFormat="1" x14ac:dyDescent="0.2">
      <c r="A63" s="236" t="s">
        <v>123</v>
      </c>
      <c r="B63" s="16" t="s">
        <v>1757</v>
      </c>
      <c r="C63" s="16" t="s">
        <v>1758</v>
      </c>
      <c r="D63" s="16" t="s">
        <v>1759</v>
      </c>
      <c r="F63" s="16" t="s">
        <v>1750</v>
      </c>
    </row>
    <row r="64" spans="1:7" s="16" customFormat="1" x14ac:dyDescent="0.2"/>
    <row r="65" spans="1:2" x14ac:dyDescent="0.2">
      <c r="A65" s="15" t="s">
        <v>1760</v>
      </c>
    </row>
    <row r="66" spans="1:2" x14ac:dyDescent="0.2">
      <c r="A66" s="16" t="s">
        <v>1761</v>
      </c>
      <c r="B66" s="5" t="s">
        <v>12</v>
      </c>
    </row>
    <row r="67" spans="1:2" x14ac:dyDescent="0.2">
      <c r="A67" s="16" t="s">
        <v>1762</v>
      </c>
      <c r="B67" s="16" t="s">
        <v>1763</v>
      </c>
    </row>
    <row r="68" spans="1:2" x14ac:dyDescent="0.2">
      <c r="A68" s="16" t="s">
        <v>1764</v>
      </c>
      <c r="B68" s="16" t="s">
        <v>1765</v>
      </c>
    </row>
    <row r="69" spans="1:2" x14ac:dyDescent="0.2">
      <c r="A69" s="16" t="s">
        <v>1766</v>
      </c>
      <c r="B69" s="16" t="s">
        <v>1767</v>
      </c>
    </row>
    <row r="70" spans="1:2" x14ac:dyDescent="0.2">
      <c r="A70" s="16" t="s">
        <v>1768</v>
      </c>
      <c r="B70" s="16" t="s">
        <v>1769</v>
      </c>
    </row>
    <row r="71" spans="1:2" x14ac:dyDescent="0.2">
      <c r="A71" s="16" t="s">
        <v>1770</v>
      </c>
      <c r="B71" s="16" t="s">
        <v>1771</v>
      </c>
    </row>
    <row r="72" spans="1:2" x14ac:dyDescent="0.2">
      <c r="A72" s="16" t="s">
        <v>13</v>
      </c>
      <c r="B72" s="16" t="s">
        <v>1772</v>
      </c>
    </row>
    <row r="73" spans="1:2" x14ac:dyDescent="0.2">
      <c r="A73" s="16" t="s">
        <v>1773</v>
      </c>
      <c r="B73" s="16" t="s">
        <v>1774</v>
      </c>
    </row>
    <row r="74" spans="1:2" x14ac:dyDescent="0.2">
      <c r="A74" s="16" t="s">
        <v>1676</v>
      </c>
      <c r="B74" s="16" t="s">
        <v>1775</v>
      </c>
    </row>
    <row r="75" spans="1:2" x14ac:dyDescent="0.2">
      <c r="A75" s="16" t="s">
        <v>16</v>
      </c>
      <c r="B75" s="16" t="s">
        <v>1776</v>
      </c>
    </row>
    <row r="76" spans="1:2" x14ac:dyDescent="0.2">
      <c r="A76" s="16" t="s">
        <v>17</v>
      </c>
      <c r="B76" s="16" t="s">
        <v>1777</v>
      </c>
    </row>
    <row r="77" spans="1:2" x14ac:dyDescent="0.2">
      <c r="A77" s="16" t="s">
        <v>1778</v>
      </c>
      <c r="B77" s="16" t="s">
        <v>1779</v>
      </c>
    </row>
    <row r="79" spans="1:2" s="16" customFormat="1" x14ac:dyDescent="0.2">
      <c r="A79" s="15" t="s">
        <v>1780</v>
      </c>
    </row>
    <row r="80" spans="1:2" s="16" customFormat="1" x14ac:dyDescent="0.2">
      <c r="A80" s="16" t="s">
        <v>13</v>
      </c>
      <c r="B80" s="16" t="s">
        <v>12</v>
      </c>
    </row>
    <row r="81" spans="1:4" s="16" customFormat="1" x14ac:dyDescent="0.2">
      <c r="A81" s="16">
        <v>0</v>
      </c>
      <c r="B81" s="16" t="s">
        <v>1781</v>
      </c>
    </row>
    <row r="82" spans="1:4" s="16" customFormat="1" x14ac:dyDescent="0.2">
      <c r="A82" s="16">
        <v>1</v>
      </c>
      <c r="B82" s="16" t="s">
        <v>1782</v>
      </c>
    </row>
    <row r="83" spans="1:4" s="16" customFormat="1" x14ac:dyDescent="0.2"/>
    <row r="84" spans="1:4" s="16" customFormat="1" x14ac:dyDescent="0.2">
      <c r="A84" s="15" t="s">
        <v>511</v>
      </c>
    </row>
    <row r="85" spans="1:4" s="16" customFormat="1" x14ac:dyDescent="0.2">
      <c r="A85" s="16" t="s">
        <v>1773</v>
      </c>
      <c r="B85" s="280" t="s">
        <v>1676</v>
      </c>
      <c r="C85" s="280"/>
      <c r="D85" s="280"/>
    </row>
    <row r="86" spans="1:4" s="16" customFormat="1" ht="51" x14ac:dyDescent="0.2">
      <c r="B86" s="236" t="s">
        <v>1783</v>
      </c>
      <c r="C86" s="28" t="s">
        <v>1784</v>
      </c>
      <c r="D86" s="28" t="s">
        <v>1785</v>
      </c>
    </row>
    <row r="87" spans="1:4" s="16" customFormat="1" x14ac:dyDescent="0.2">
      <c r="A87" s="236" t="s">
        <v>55</v>
      </c>
      <c r="B87" s="236"/>
      <c r="C87" s="16" t="s">
        <v>1786</v>
      </c>
      <c r="D87" s="16" t="s">
        <v>1787</v>
      </c>
    </row>
    <row r="88" spans="1:4" s="16" customFormat="1" x14ac:dyDescent="0.2">
      <c r="A88" s="236" t="s">
        <v>154</v>
      </c>
      <c r="B88" s="16" t="s">
        <v>1788</v>
      </c>
    </row>
    <row r="89" spans="1:4" s="16" customFormat="1" x14ac:dyDescent="0.2">
      <c r="A89" s="236" t="s">
        <v>167</v>
      </c>
      <c r="B89" s="16" t="s">
        <v>1789</v>
      </c>
    </row>
    <row r="90" spans="1:4" s="16" customFormat="1" x14ac:dyDescent="0.2">
      <c r="A90" s="236" t="s">
        <v>178</v>
      </c>
      <c r="B90" s="16" t="s">
        <v>1790</v>
      </c>
    </row>
    <row r="91" spans="1:4" s="16" customFormat="1" x14ac:dyDescent="0.2">
      <c r="A91" s="236" t="s">
        <v>156</v>
      </c>
      <c r="B91" s="16" t="s">
        <v>1791</v>
      </c>
    </row>
    <row r="92" spans="1:4" s="16" customFormat="1" x14ac:dyDescent="0.2">
      <c r="A92" s="236" t="s">
        <v>158</v>
      </c>
      <c r="B92" s="236"/>
      <c r="C92" s="16" t="s">
        <v>1792</v>
      </c>
      <c r="D92" s="16" t="s">
        <v>1793</v>
      </c>
    </row>
    <row r="93" spans="1:4" s="16" customFormat="1" x14ac:dyDescent="0.2">
      <c r="A93" s="236" t="s">
        <v>160</v>
      </c>
      <c r="B93" s="236"/>
      <c r="C93" s="16" t="s">
        <v>1794</v>
      </c>
      <c r="D93" s="16" t="s">
        <v>1795</v>
      </c>
    </row>
    <row r="94" spans="1:4" s="16" customFormat="1" x14ac:dyDescent="0.2">
      <c r="A94" s="236" t="s">
        <v>162</v>
      </c>
      <c r="B94" s="236"/>
      <c r="C94" s="16" t="s">
        <v>1796</v>
      </c>
      <c r="D94" s="16" t="s">
        <v>1797</v>
      </c>
    </row>
    <row r="95" spans="1:4" s="16" customFormat="1" x14ac:dyDescent="0.2"/>
    <row r="96" spans="1:4" s="16" customFormat="1" x14ac:dyDescent="0.2"/>
    <row r="97" spans="1:3" s="16" customFormat="1" x14ac:dyDescent="0.2"/>
    <row r="98" spans="1:3" x14ac:dyDescent="0.2">
      <c r="A98" s="15" t="s">
        <v>1798</v>
      </c>
    </row>
    <row r="99" spans="1:3" s="16" customFormat="1" x14ac:dyDescent="0.2">
      <c r="A99" s="16" t="s">
        <v>1799</v>
      </c>
      <c r="B99" s="16" t="s">
        <v>12</v>
      </c>
      <c r="C99" s="16" t="s">
        <v>724</v>
      </c>
    </row>
    <row r="100" spans="1:3" s="16" customFormat="1" x14ac:dyDescent="0.2">
      <c r="A100" s="236" t="s">
        <v>76</v>
      </c>
      <c r="B100" s="16" t="s">
        <v>1800</v>
      </c>
      <c r="C100" s="16" t="s">
        <v>1801</v>
      </c>
    </row>
    <row r="101" spans="1:3" s="16" customFormat="1" ht="34" x14ac:dyDescent="0.2">
      <c r="A101" s="236" t="s">
        <v>546</v>
      </c>
      <c r="B101" s="17" t="s">
        <v>1802</v>
      </c>
      <c r="C101" s="16" t="s">
        <v>1803</v>
      </c>
    </row>
    <row r="102" spans="1:3" s="16" customFormat="1" x14ac:dyDescent="0.2">
      <c r="A102" s="236" t="s">
        <v>548</v>
      </c>
      <c r="B102" s="16" t="s">
        <v>1804</v>
      </c>
      <c r="C102" s="16" t="s">
        <v>1805</v>
      </c>
    </row>
    <row r="103" spans="1:3" s="16" customFormat="1" ht="34" x14ac:dyDescent="0.2">
      <c r="A103" s="236" t="s">
        <v>123</v>
      </c>
      <c r="B103" s="17" t="s">
        <v>1806</v>
      </c>
      <c r="C103" s="16" t="s">
        <v>1807</v>
      </c>
    </row>
    <row r="105" spans="1:3" s="16" customFormat="1" x14ac:dyDescent="0.2">
      <c r="A105" s="15" t="s">
        <v>1808</v>
      </c>
    </row>
    <row r="106" spans="1:3" s="16" customFormat="1" x14ac:dyDescent="0.2">
      <c r="A106" s="16" t="s">
        <v>1809</v>
      </c>
      <c r="B106" s="16" t="s">
        <v>12</v>
      </c>
    </row>
    <row r="107" spans="1:3" s="16" customFormat="1" x14ac:dyDescent="0.2">
      <c r="A107" s="236" t="s">
        <v>49</v>
      </c>
      <c r="B107" t="s">
        <v>1810</v>
      </c>
    </row>
    <row r="108" spans="1:3" s="16" customFormat="1" x14ac:dyDescent="0.2">
      <c r="A108" s="236" t="s">
        <v>1811</v>
      </c>
      <c r="B108" s="16" t="s">
        <v>1812</v>
      </c>
    </row>
    <row r="109" spans="1:3" s="16" customFormat="1" x14ac:dyDescent="0.2">
      <c r="A109" s="236" t="s">
        <v>1813</v>
      </c>
      <c r="B109" s="16" t="s">
        <v>1812</v>
      </c>
    </row>
    <row r="110" spans="1:3" s="16" customFormat="1" x14ac:dyDescent="0.2">
      <c r="A110" s="236" t="s">
        <v>239</v>
      </c>
      <c r="B110" s="16" t="s">
        <v>1814</v>
      </c>
    </row>
    <row r="111" spans="1:3" s="16" customFormat="1" x14ac:dyDescent="0.2">
      <c r="A111" s="236" t="s">
        <v>228</v>
      </c>
      <c r="B111" s="16" t="s">
        <v>1815</v>
      </c>
    </row>
    <row r="112" spans="1:3" s="16" customFormat="1" x14ac:dyDescent="0.2">
      <c r="A112" s="236" t="s">
        <v>1816</v>
      </c>
      <c r="B112" s="16" t="s">
        <v>1817</v>
      </c>
    </row>
    <row r="113" spans="1:2" s="16" customFormat="1" x14ac:dyDescent="0.2">
      <c r="A113" s="236" t="s">
        <v>254</v>
      </c>
      <c r="B113" s="16" t="s">
        <v>1818</v>
      </c>
    </row>
    <row r="114" spans="1:2" s="16" customFormat="1" x14ac:dyDescent="0.2">
      <c r="A114" s="236" t="s">
        <v>1819</v>
      </c>
      <c r="B114" s="16" t="s">
        <v>1820</v>
      </c>
    </row>
    <row r="115" spans="1:2" s="16" customFormat="1" x14ac:dyDescent="0.2"/>
    <row r="116" spans="1:2" s="16" customFormat="1" x14ac:dyDescent="0.2"/>
    <row r="117" spans="1:2" s="16" customFormat="1" x14ac:dyDescent="0.2">
      <c r="A117" s="15" t="s">
        <v>1821</v>
      </c>
    </row>
    <row r="118" spans="1:2" s="16" customFormat="1" x14ac:dyDescent="0.2">
      <c r="A118" s="16" t="s">
        <v>1822</v>
      </c>
      <c r="B118" s="16" t="s">
        <v>12</v>
      </c>
    </row>
    <row r="119" spans="1:2" s="16" customFormat="1" x14ac:dyDescent="0.2">
      <c r="A119" s="236" t="s">
        <v>49</v>
      </c>
      <c r="B119" t="s">
        <v>1810</v>
      </c>
    </row>
    <row r="120" spans="1:2" s="16" customFormat="1" x14ac:dyDescent="0.2">
      <c r="A120" s="236" t="s">
        <v>1811</v>
      </c>
      <c r="B120" s="16" t="s">
        <v>1812</v>
      </c>
    </row>
    <row r="121" spans="1:2" s="16" customFormat="1" x14ac:dyDescent="0.2">
      <c r="A121" s="236" t="s">
        <v>1813</v>
      </c>
      <c r="B121" s="16" t="s">
        <v>1812</v>
      </c>
    </row>
    <row r="122" spans="1:2" s="16" customFormat="1" x14ac:dyDescent="0.2">
      <c r="A122" s="236" t="s">
        <v>239</v>
      </c>
      <c r="B122" s="16" t="s">
        <v>1823</v>
      </c>
    </row>
    <row r="123" spans="1:2" s="16" customFormat="1" x14ac:dyDescent="0.2">
      <c r="A123" s="236" t="s">
        <v>228</v>
      </c>
      <c r="B123" s="16" t="s">
        <v>1815</v>
      </c>
    </row>
    <row r="124" spans="1:2" s="16" customFormat="1" x14ac:dyDescent="0.2">
      <c r="A124" s="236" t="s">
        <v>1824</v>
      </c>
      <c r="B124" s="16" t="s">
        <v>1817</v>
      </c>
    </row>
    <row r="125" spans="1:2" s="16" customFormat="1" x14ac:dyDescent="0.2">
      <c r="A125" s="236" t="s">
        <v>1816</v>
      </c>
      <c r="B125" s="16" t="s">
        <v>1817</v>
      </c>
    </row>
    <row r="126" spans="1:2" s="16" customFormat="1" x14ac:dyDescent="0.2">
      <c r="A126" s="236" t="s">
        <v>1819</v>
      </c>
      <c r="B126" s="16" t="s">
        <v>1825</v>
      </c>
    </row>
    <row r="127" spans="1:2" s="16" customFormat="1" x14ac:dyDescent="0.2"/>
    <row r="128" spans="1:2" s="16" customFormat="1" x14ac:dyDescent="0.2">
      <c r="A128" s="15" t="s">
        <v>1826</v>
      </c>
    </row>
    <row r="129" spans="1:3" s="16" customFormat="1" x14ac:dyDescent="0.2">
      <c r="A129" s="16" t="s">
        <v>17</v>
      </c>
      <c r="C129" s="16" t="s">
        <v>1827</v>
      </c>
    </row>
    <row r="130" spans="1:3" s="16" customFormat="1" x14ac:dyDescent="0.2">
      <c r="A130" s="236" t="s">
        <v>55</v>
      </c>
      <c r="B130" s="16" t="s">
        <v>1828</v>
      </c>
      <c r="C130" s="16">
        <v>1</v>
      </c>
    </row>
    <row r="131" spans="1:3" s="16" customFormat="1" x14ac:dyDescent="0.2">
      <c r="A131" s="236" t="s">
        <v>154</v>
      </c>
      <c r="B131" s="16" t="s">
        <v>1829</v>
      </c>
      <c r="C131" s="16">
        <v>2</v>
      </c>
    </row>
    <row r="132" spans="1:3" s="16" customFormat="1" x14ac:dyDescent="0.2">
      <c r="A132" s="236" t="s">
        <v>167</v>
      </c>
      <c r="B132" s="16" t="s">
        <v>1830</v>
      </c>
      <c r="C132" s="16">
        <v>3</v>
      </c>
    </row>
    <row r="133" spans="1:3" s="16" customFormat="1" x14ac:dyDescent="0.2">
      <c r="A133" s="236" t="s">
        <v>178</v>
      </c>
      <c r="B133" s="16" t="s">
        <v>1831</v>
      </c>
      <c r="C133" s="16">
        <v>4</v>
      </c>
    </row>
    <row r="134" spans="1:3" s="16" customFormat="1" x14ac:dyDescent="0.2">
      <c r="A134" s="236" t="s">
        <v>156</v>
      </c>
      <c r="B134" s="16" t="s">
        <v>1832</v>
      </c>
      <c r="C134" s="16">
        <v>5</v>
      </c>
    </row>
    <row r="135" spans="1:3" s="16" customFormat="1" x14ac:dyDescent="0.2">
      <c r="A135" s="236" t="s">
        <v>158</v>
      </c>
      <c r="B135" s="16" t="s">
        <v>1833</v>
      </c>
      <c r="C135" s="16">
        <v>6</v>
      </c>
    </row>
    <row r="136" spans="1:3" s="16" customFormat="1" x14ac:dyDescent="0.2">
      <c r="A136" s="236" t="s">
        <v>160</v>
      </c>
      <c r="B136" s="16" t="s">
        <v>1834</v>
      </c>
      <c r="C136" s="16">
        <v>7</v>
      </c>
    </row>
    <row r="137" spans="1:3" s="16" customFormat="1" x14ac:dyDescent="0.2">
      <c r="A137" s="236" t="s">
        <v>162</v>
      </c>
      <c r="B137" s="16" t="s">
        <v>1835</v>
      </c>
      <c r="C137" s="16">
        <v>8</v>
      </c>
    </row>
    <row r="139" spans="1:3" x14ac:dyDescent="0.2">
      <c r="A139" s="15" t="s">
        <v>1836</v>
      </c>
    </row>
    <row r="140" spans="1:3" x14ac:dyDescent="0.2">
      <c r="A140" s="5" t="s">
        <v>1837</v>
      </c>
      <c r="B140" s="16" t="s">
        <v>1838</v>
      </c>
    </row>
    <row r="141" spans="1:3" x14ac:dyDescent="0.2">
      <c r="A141" s="236" t="s">
        <v>49</v>
      </c>
      <c r="B141" s="16" t="s">
        <v>1839</v>
      </c>
    </row>
    <row r="142" spans="1:3" x14ac:dyDescent="0.2">
      <c r="A142" s="236" t="s">
        <v>50</v>
      </c>
      <c r="B142" s="16" t="s">
        <v>1840</v>
      </c>
    </row>
    <row r="143" spans="1:3" x14ac:dyDescent="0.2">
      <c r="A143" s="236" t="s">
        <v>102</v>
      </c>
      <c r="B143" s="16" t="s">
        <v>1841</v>
      </c>
    </row>
    <row r="144" spans="1:3" x14ac:dyDescent="0.2">
      <c r="A144" s="236" t="s">
        <v>242</v>
      </c>
      <c r="B144" s="16" t="s">
        <v>1842</v>
      </c>
    </row>
    <row r="145" spans="1:4" s="16" customFormat="1" x14ac:dyDescent="0.2">
      <c r="A145" s="236" t="s">
        <v>228</v>
      </c>
      <c r="B145" s="16" t="s">
        <v>1843</v>
      </c>
    </row>
    <row r="146" spans="1:4" s="16" customFormat="1" x14ac:dyDescent="0.2">
      <c r="A146" s="236" t="s">
        <v>254</v>
      </c>
      <c r="B146" s="16" t="s">
        <v>1844</v>
      </c>
    </row>
    <row r="147" spans="1:4" s="16" customFormat="1" x14ac:dyDescent="0.2">
      <c r="A147" s="236" t="s">
        <v>272</v>
      </c>
      <c r="B147" s="16" t="s">
        <v>1845</v>
      </c>
    </row>
    <row r="148" spans="1:4" s="16" customFormat="1" x14ac:dyDescent="0.2">
      <c r="A148" s="236" t="s">
        <v>839</v>
      </c>
      <c r="B148" s="16" t="s">
        <v>1846</v>
      </c>
    </row>
    <row r="149" spans="1:4" s="16" customFormat="1" x14ac:dyDescent="0.2">
      <c r="A149" s="236" t="s">
        <v>841</v>
      </c>
      <c r="B149" s="16" t="s">
        <v>1847</v>
      </c>
    </row>
    <row r="150" spans="1:4" s="16" customFormat="1" x14ac:dyDescent="0.2"/>
    <row r="151" spans="1:4" s="16" customFormat="1" x14ac:dyDescent="0.2">
      <c r="A151" s="15" t="s">
        <v>1848</v>
      </c>
    </row>
    <row r="152" spans="1:4" s="16" customFormat="1" x14ac:dyDescent="0.2">
      <c r="A152" s="16" t="s">
        <v>10</v>
      </c>
      <c r="B152" s="16" t="s">
        <v>1849</v>
      </c>
      <c r="C152" s="16" t="s">
        <v>1850</v>
      </c>
      <c r="D152" s="16" t="s">
        <v>1851</v>
      </c>
    </row>
    <row r="153" spans="1:4" s="16" customFormat="1" x14ac:dyDescent="0.2">
      <c r="A153" s="236" t="s">
        <v>55</v>
      </c>
      <c r="B153" s="16" t="s">
        <v>1852</v>
      </c>
      <c r="C153" s="16" t="s">
        <v>1853</v>
      </c>
      <c r="D153" s="16" t="s">
        <v>1854</v>
      </c>
    </row>
    <row r="154" spans="1:4" s="16" customFormat="1" x14ac:dyDescent="0.2">
      <c r="A154" s="236" t="s">
        <v>154</v>
      </c>
      <c r="B154" s="16" t="s">
        <v>1492</v>
      </c>
      <c r="C154" s="16" t="s">
        <v>1853</v>
      </c>
      <c r="D154" s="16" t="s">
        <v>1854</v>
      </c>
    </row>
    <row r="155" spans="1:4" s="16" customFormat="1" x14ac:dyDescent="0.2">
      <c r="A155" s="236" t="s">
        <v>167</v>
      </c>
      <c r="B155" s="16" t="s">
        <v>978</v>
      </c>
      <c r="C155" s="16" t="s">
        <v>1853</v>
      </c>
      <c r="D155" s="16" t="s">
        <v>1854</v>
      </c>
    </row>
    <row r="156" spans="1:4" s="16" customFormat="1" x14ac:dyDescent="0.2">
      <c r="A156" s="236" t="s">
        <v>178</v>
      </c>
      <c r="B156" s="16" t="s">
        <v>1335</v>
      </c>
      <c r="C156" s="16" t="s">
        <v>1855</v>
      </c>
      <c r="D156" s="16" t="s">
        <v>94</v>
      </c>
    </row>
    <row r="157" spans="1:4" s="16" customFormat="1" x14ac:dyDescent="0.2">
      <c r="A157" s="236" t="s">
        <v>156</v>
      </c>
      <c r="B157" s="16" t="s">
        <v>1856</v>
      </c>
      <c r="C157" s="16" t="s">
        <v>1857</v>
      </c>
      <c r="D157" s="16" t="s">
        <v>1858</v>
      </c>
    </row>
    <row r="158" spans="1:4" s="16" customFormat="1" x14ac:dyDescent="0.2">
      <c r="A158" s="236" t="s">
        <v>158</v>
      </c>
      <c r="B158" s="16" t="s">
        <v>1637</v>
      </c>
      <c r="C158" s="16" t="s">
        <v>1857</v>
      </c>
      <c r="D158" s="16" t="s">
        <v>1859</v>
      </c>
    </row>
    <row r="159" spans="1:4" s="16" customFormat="1" x14ac:dyDescent="0.2">
      <c r="A159" s="236" t="s">
        <v>160</v>
      </c>
      <c r="B159" s="16" t="s">
        <v>1630</v>
      </c>
      <c r="C159" s="16" t="s">
        <v>1857</v>
      </c>
      <c r="D159" s="16" t="s">
        <v>1858</v>
      </c>
    </row>
    <row r="160" spans="1:4" s="16" customFormat="1" x14ac:dyDescent="0.2">
      <c r="A160" s="236" t="s">
        <v>162</v>
      </c>
      <c r="B160" s="16" t="s">
        <v>706</v>
      </c>
      <c r="C160" s="16" t="s">
        <v>1860</v>
      </c>
      <c r="D160" s="16" t="s">
        <v>1861</v>
      </c>
    </row>
    <row r="161" spans="1:3" s="16" customFormat="1" x14ac:dyDescent="0.2"/>
    <row r="162" spans="1:3" s="16" customFormat="1" x14ac:dyDescent="0.2">
      <c r="A162" s="16" t="s">
        <v>1862</v>
      </c>
    </row>
    <row r="163" spans="1:3" s="16" customFormat="1" x14ac:dyDescent="0.2">
      <c r="A163" s="236" t="s">
        <v>1863</v>
      </c>
      <c r="B163" s="16" t="s">
        <v>844</v>
      </c>
    </row>
    <row r="164" spans="1:3" s="16" customFormat="1" x14ac:dyDescent="0.2">
      <c r="A164" s="236" t="s">
        <v>608</v>
      </c>
      <c r="B164" s="16" t="s">
        <v>727</v>
      </c>
    </row>
    <row r="165" spans="1:3" s="16" customFormat="1" x14ac:dyDescent="0.2">
      <c r="A165" s="236" t="s">
        <v>609</v>
      </c>
      <c r="B165" s="16" t="s">
        <v>781</v>
      </c>
    </row>
    <row r="166" spans="1:3" s="16" customFormat="1" x14ac:dyDescent="0.2">
      <c r="A166" s="236" t="s">
        <v>299</v>
      </c>
      <c r="B166" s="16" t="s">
        <v>824</v>
      </c>
    </row>
    <row r="167" spans="1:3" s="16" customFormat="1" x14ac:dyDescent="0.2">
      <c r="A167" s="236" t="s">
        <v>1863</v>
      </c>
      <c r="B167" s="16" t="s">
        <v>844</v>
      </c>
    </row>
    <row r="168" spans="1:3" s="16" customFormat="1" x14ac:dyDescent="0.2">
      <c r="A168" s="236" t="s">
        <v>1863</v>
      </c>
      <c r="B168" s="16" t="s">
        <v>701</v>
      </c>
      <c r="C168" s="16" t="s">
        <v>1864</v>
      </c>
    </row>
    <row r="169" spans="1:3" s="16" customFormat="1" x14ac:dyDescent="0.2">
      <c r="A169" s="236"/>
    </row>
    <row r="170" spans="1:3" s="22" customFormat="1" x14ac:dyDescent="0.2">
      <c r="A170" s="21" t="s">
        <v>515</v>
      </c>
    </row>
    <row r="171" spans="1:3" s="22" customFormat="1" ht="17" x14ac:dyDescent="0.2">
      <c r="A171" s="23" t="s">
        <v>516</v>
      </c>
      <c r="B171" s="22" t="s">
        <v>517</v>
      </c>
      <c r="C171" s="22" t="s">
        <v>518</v>
      </c>
    </row>
    <row r="172" spans="1:3" s="22" customFormat="1" x14ac:dyDescent="0.2">
      <c r="A172" s="24" t="s">
        <v>55</v>
      </c>
      <c r="B172" s="22" t="s">
        <v>519</v>
      </c>
      <c r="C172" s="22" t="s">
        <v>520</v>
      </c>
    </row>
    <row r="173" spans="1:3" s="22" customFormat="1" x14ac:dyDescent="0.2">
      <c r="A173" s="24" t="s">
        <v>154</v>
      </c>
      <c r="B173" s="22" t="s">
        <v>521</v>
      </c>
      <c r="C173" s="22" t="s">
        <v>522</v>
      </c>
    </row>
    <row r="174" spans="1:3" s="22" customFormat="1" x14ac:dyDescent="0.2">
      <c r="A174" s="24" t="s">
        <v>167</v>
      </c>
      <c r="B174" s="22" t="s">
        <v>523</v>
      </c>
      <c r="C174" s="22" t="s">
        <v>524</v>
      </c>
    </row>
    <row r="175" spans="1:3" s="22" customFormat="1" x14ac:dyDescent="0.2">
      <c r="A175" s="24" t="s">
        <v>178</v>
      </c>
      <c r="B175" s="22" t="s">
        <v>525</v>
      </c>
      <c r="C175" s="22" t="s">
        <v>526</v>
      </c>
    </row>
    <row r="176" spans="1:3" s="22" customFormat="1" x14ac:dyDescent="0.2">
      <c r="A176" s="24" t="s">
        <v>156</v>
      </c>
      <c r="B176" s="22" t="s">
        <v>527</v>
      </c>
      <c r="C176" s="22" t="s">
        <v>528</v>
      </c>
    </row>
    <row r="177" spans="1:3" s="22" customFormat="1" x14ac:dyDescent="0.2">
      <c r="A177" s="24" t="s">
        <v>158</v>
      </c>
      <c r="C177" s="22" t="s">
        <v>529</v>
      </c>
    </row>
    <row r="178" spans="1:3" s="22" customFormat="1" x14ac:dyDescent="0.2">
      <c r="A178" s="24" t="s">
        <v>160</v>
      </c>
      <c r="C178" s="22" t="s">
        <v>529</v>
      </c>
    </row>
    <row r="179" spans="1:3" s="22" customFormat="1" x14ac:dyDescent="0.2">
      <c r="A179" s="24" t="s">
        <v>162</v>
      </c>
      <c r="B179" s="22" t="s">
        <v>530</v>
      </c>
      <c r="C179" s="22" t="s">
        <v>531</v>
      </c>
    </row>
    <row r="180" spans="1:3" s="22" customFormat="1" x14ac:dyDescent="0.2">
      <c r="A180" s="24"/>
    </row>
    <row r="181" spans="1:3" s="22" customFormat="1" x14ac:dyDescent="0.2">
      <c r="A181" s="21" t="s">
        <v>532</v>
      </c>
    </row>
    <row r="182" spans="1:3" s="22" customFormat="1" x14ac:dyDescent="0.2">
      <c r="A182" s="25" t="s">
        <v>533</v>
      </c>
      <c r="B182" s="25" t="s">
        <v>534</v>
      </c>
      <c r="C182" s="25"/>
    </row>
    <row r="183" spans="1:3" s="22" customFormat="1" x14ac:dyDescent="0.2">
      <c r="A183" s="25" t="s">
        <v>535</v>
      </c>
      <c r="B183" s="25" t="s">
        <v>536</v>
      </c>
      <c r="C183" s="25"/>
    </row>
    <row r="184" spans="1:3" s="22" customFormat="1" x14ac:dyDescent="0.2">
      <c r="A184" s="25" t="s">
        <v>537</v>
      </c>
      <c r="B184" s="25" t="s">
        <v>538</v>
      </c>
      <c r="C184" s="25"/>
    </row>
    <row r="185" spans="1:3" s="22" customFormat="1" x14ac:dyDescent="0.2">
      <c r="A185" s="25" t="s">
        <v>539</v>
      </c>
      <c r="B185" s="25" t="s">
        <v>540</v>
      </c>
      <c r="C185" s="25"/>
    </row>
    <row r="186" spans="1:3" s="22" customFormat="1" x14ac:dyDescent="0.2">
      <c r="A186" s="25" t="s">
        <v>541</v>
      </c>
      <c r="B186" s="25" t="s">
        <v>542</v>
      </c>
      <c r="C186" s="25"/>
    </row>
    <row r="187" spans="1:3" s="22" customFormat="1" x14ac:dyDescent="0.2"/>
    <row r="188" spans="1:3" s="22" customFormat="1" x14ac:dyDescent="0.2">
      <c r="A188" s="21" t="s">
        <v>543</v>
      </c>
    </row>
    <row r="189" spans="1:3" s="22" customFormat="1" x14ac:dyDescent="0.2">
      <c r="A189" s="22" t="s">
        <v>544</v>
      </c>
      <c r="B189" s="22" t="s">
        <v>517</v>
      </c>
      <c r="C189" s="22" t="s">
        <v>518</v>
      </c>
    </row>
    <row r="190" spans="1:3" s="22" customFormat="1" x14ac:dyDescent="0.2">
      <c r="A190" s="24" t="s">
        <v>76</v>
      </c>
      <c r="B190" s="22" t="s">
        <v>58</v>
      </c>
      <c r="C190" s="22" t="s">
        <v>545</v>
      </c>
    </row>
    <row r="191" spans="1:3" s="22" customFormat="1" x14ac:dyDescent="0.2">
      <c r="A191" s="24" t="s">
        <v>546</v>
      </c>
      <c r="B191" s="22" t="s">
        <v>426</v>
      </c>
      <c r="C191" s="22" t="s">
        <v>547</v>
      </c>
    </row>
    <row r="192" spans="1:3" s="22" customFormat="1" x14ac:dyDescent="0.2">
      <c r="A192" s="24" t="s">
        <v>548</v>
      </c>
      <c r="B192" s="22" t="s">
        <v>549</v>
      </c>
      <c r="C192" s="22" t="s">
        <v>550</v>
      </c>
    </row>
    <row r="193" spans="1:3" s="22" customFormat="1" x14ac:dyDescent="0.2">
      <c r="A193" s="24" t="s">
        <v>123</v>
      </c>
      <c r="B193" s="22" t="s">
        <v>551</v>
      </c>
      <c r="C193" s="22" t="s">
        <v>552</v>
      </c>
    </row>
    <row r="194" spans="1:3" s="22" customFormat="1" x14ac:dyDescent="0.2"/>
    <row r="195" spans="1:3" s="22" customFormat="1" x14ac:dyDescent="0.2">
      <c r="A195" s="21" t="s">
        <v>553</v>
      </c>
    </row>
    <row r="196" spans="1:3" s="22" customFormat="1" x14ac:dyDescent="0.2">
      <c r="A196" s="26" t="s">
        <v>554</v>
      </c>
      <c r="B196" s="22" t="s">
        <v>518</v>
      </c>
    </row>
    <row r="197" spans="1:3" s="22" customFormat="1" x14ac:dyDescent="0.2">
      <c r="A197" s="22">
        <v>0</v>
      </c>
      <c r="B197" s="22" t="s">
        <v>555</v>
      </c>
    </row>
    <row r="198" spans="1:3" s="22" customFormat="1" x14ac:dyDescent="0.2">
      <c r="A198" s="22">
        <v>1</v>
      </c>
      <c r="B198" s="22" t="s">
        <v>556</v>
      </c>
    </row>
    <row r="199" spans="1:3" s="22" customFormat="1" x14ac:dyDescent="0.2">
      <c r="A199" s="22">
        <v>2</v>
      </c>
      <c r="B199" s="22" t="s">
        <v>557</v>
      </c>
    </row>
    <row r="200" spans="1:3" s="22" customFormat="1" x14ac:dyDescent="0.2">
      <c r="A200" s="22">
        <v>3</v>
      </c>
      <c r="B200" s="22" t="s">
        <v>558</v>
      </c>
    </row>
    <row r="201" spans="1:3" s="22" customFormat="1" x14ac:dyDescent="0.2">
      <c r="A201" s="22">
        <v>4</v>
      </c>
      <c r="B201" s="22" t="s">
        <v>559</v>
      </c>
    </row>
    <row r="202" spans="1:3" s="22" customFormat="1" x14ac:dyDescent="0.2">
      <c r="A202" s="22">
        <v>5</v>
      </c>
      <c r="B202" s="22" t="s">
        <v>560</v>
      </c>
    </row>
    <row r="203" spans="1:3" s="22" customFormat="1" x14ac:dyDescent="0.2">
      <c r="A203" s="22">
        <v>6</v>
      </c>
      <c r="B203" s="22" t="s">
        <v>561</v>
      </c>
    </row>
    <row r="204" spans="1:3" s="22" customFormat="1" x14ac:dyDescent="0.2">
      <c r="A204" s="22">
        <v>7</v>
      </c>
      <c r="B204" s="22" t="s">
        <v>562</v>
      </c>
    </row>
    <row r="205" spans="1:3" s="22" customFormat="1" x14ac:dyDescent="0.2">
      <c r="A205" s="22">
        <v>8</v>
      </c>
      <c r="B205" s="22" t="s">
        <v>563</v>
      </c>
    </row>
    <row r="206" spans="1:3" s="22" customFormat="1" x14ac:dyDescent="0.2">
      <c r="A206" s="22">
        <v>9</v>
      </c>
      <c r="B206" s="22" t="s">
        <v>564</v>
      </c>
    </row>
    <row r="207" spans="1:3" s="16" customFormat="1" x14ac:dyDescent="0.2"/>
    <row r="208" spans="1:3" s="16" customFormat="1" x14ac:dyDescent="0.2">
      <c r="A208" s="15" t="s">
        <v>1865</v>
      </c>
    </row>
    <row r="209" spans="1:21" s="16" customFormat="1" x14ac:dyDescent="0.2">
      <c r="B209" s="33" t="s">
        <v>1866</v>
      </c>
      <c r="E209" s="16" t="s">
        <v>1867</v>
      </c>
    </row>
    <row r="210" spans="1:21" s="16" customFormat="1" x14ac:dyDescent="0.2">
      <c r="A210" s="16" t="s">
        <v>1721</v>
      </c>
      <c r="B210" s="33">
        <v>64</v>
      </c>
      <c r="C210" s="33">
        <v>128</v>
      </c>
      <c r="E210" s="16" t="s">
        <v>1868</v>
      </c>
    </row>
    <row r="211" spans="1:21" s="16" customFormat="1" x14ac:dyDescent="0.2">
      <c r="B211" s="33"/>
    </row>
    <row r="212" spans="1:21" s="16" customFormat="1" x14ac:dyDescent="0.2">
      <c r="A212" s="15" t="s">
        <v>1869</v>
      </c>
      <c r="D212" s="16" t="s">
        <v>1870</v>
      </c>
    </row>
    <row r="213" spans="1:21" s="16" customFormat="1" x14ac:dyDescent="0.2">
      <c r="A213" s="16" t="s">
        <v>1871</v>
      </c>
      <c r="B213" s="16">
        <v>32</v>
      </c>
      <c r="D213" s="16">
        <f>B213/8</f>
        <v>4</v>
      </c>
    </row>
    <row r="214" spans="1:21" s="16" customFormat="1" x14ac:dyDescent="0.2">
      <c r="A214" s="16" t="s">
        <v>1872</v>
      </c>
      <c r="B214" s="16">
        <v>32</v>
      </c>
      <c r="D214" s="16">
        <f>B214/8</f>
        <v>4</v>
      </c>
    </row>
    <row r="215" spans="1:21" s="16" customFormat="1" x14ac:dyDescent="0.2">
      <c r="A215" s="16" t="s">
        <v>1873</v>
      </c>
      <c r="B215" s="16">
        <v>128</v>
      </c>
      <c r="D215" s="16">
        <f>B215/8</f>
        <v>16</v>
      </c>
      <c r="E215" s="77" t="s">
        <v>1874</v>
      </c>
    </row>
    <row r="216" spans="1:21" s="16" customFormat="1" x14ac:dyDescent="0.2">
      <c r="A216" s="46" t="s">
        <v>1875</v>
      </c>
      <c r="B216" s="46" t="s">
        <v>1876</v>
      </c>
      <c r="D216" s="16" t="s">
        <v>1877</v>
      </c>
      <c r="E216" s="77" t="s">
        <v>1878</v>
      </c>
    </row>
    <row r="217" spans="1:21" s="16" customFormat="1" x14ac:dyDescent="0.2">
      <c r="A217" s="46"/>
      <c r="B217" s="46"/>
      <c r="E217" s="77" t="s">
        <v>1879</v>
      </c>
    </row>
    <row r="218" spans="1:21" s="16" customFormat="1" x14ac:dyDescent="0.2">
      <c r="E218" t="s">
        <v>1880</v>
      </c>
    </row>
    <row r="219" spans="1:21" s="16" customFormat="1" x14ac:dyDescent="0.2">
      <c r="A219" s="69" t="s">
        <v>1881</v>
      </c>
      <c r="B219" s="70" t="s">
        <v>1882</v>
      </c>
      <c r="D219" s="16" t="s">
        <v>369</v>
      </c>
      <c r="E219" s="77" t="s">
        <v>1883</v>
      </c>
    </row>
    <row r="220" spans="1:21" s="16" customFormat="1" x14ac:dyDescent="0.2">
      <c r="E220" s="16" t="s">
        <v>1884</v>
      </c>
    </row>
    <row r="221" spans="1:21" s="16" customFormat="1" x14ac:dyDescent="0.2">
      <c r="A221" s="71" t="s">
        <v>1885</v>
      </c>
      <c r="B221" s="71" t="s">
        <v>1886</v>
      </c>
      <c r="D221" s="16" t="s">
        <v>369</v>
      </c>
      <c r="E221" s="77" t="s">
        <v>1887</v>
      </c>
    </row>
    <row r="222" spans="1:21" s="16" customFormat="1" x14ac:dyDescent="0.2">
      <c r="O222" s="15" t="s">
        <v>1888</v>
      </c>
    </row>
    <row r="223" spans="1:21" s="16" customFormat="1" ht="40" customHeight="1" x14ac:dyDescent="0.2">
      <c r="A223" s="15" t="s">
        <v>1889</v>
      </c>
      <c r="O223" s="6" t="s">
        <v>1890</v>
      </c>
      <c r="U223" s="64" t="s">
        <v>1891</v>
      </c>
    </row>
    <row r="224" spans="1:21" s="15" customFormat="1" ht="35" thickBot="1" x14ac:dyDescent="0.25">
      <c r="B224" s="6" t="s">
        <v>1721</v>
      </c>
      <c r="C224" s="74" t="s">
        <v>1732</v>
      </c>
      <c r="F224" s="302" t="s">
        <v>1892</v>
      </c>
      <c r="G224" s="302"/>
      <c r="H224" s="50" t="s">
        <v>1893</v>
      </c>
      <c r="I224" s="72" t="s">
        <v>1894</v>
      </c>
      <c r="L224" s="16"/>
      <c r="M224" s="16" t="s">
        <v>1895</v>
      </c>
      <c r="N224" s="65">
        <v>0.25</v>
      </c>
      <c r="O224" s="65">
        <v>0.5</v>
      </c>
      <c r="P224" s="66">
        <v>1</v>
      </c>
      <c r="Q224" s="66">
        <v>2</v>
      </c>
      <c r="R224" s="66">
        <v>4</v>
      </c>
      <c r="S224" s="66">
        <v>8</v>
      </c>
    </row>
    <row r="225" spans="2:19" s="16" customFormat="1" ht="35" thickBot="1" x14ac:dyDescent="0.25">
      <c r="B225" s="46"/>
      <c r="C225" s="69"/>
      <c r="F225" s="50" t="s">
        <v>1896</v>
      </c>
      <c r="G225" s="15" t="s">
        <v>1897</v>
      </c>
      <c r="I225" s="73" t="s">
        <v>1898</v>
      </c>
      <c r="L225" s="67" t="s">
        <v>1899</v>
      </c>
      <c r="M225" s="84">
        <v>8</v>
      </c>
      <c r="N225" s="109">
        <f t="shared" ref="N225:S225" si="0">$D$215/($M225/8)*N$224</f>
        <v>4</v>
      </c>
      <c r="O225" s="111">
        <f t="shared" si="0"/>
        <v>8</v>
      </c>
      <c r="P225" s="113">
        <f t="shared" si="0"/>
        <v>16</v>
      </c>
      <c r="Q225" s="115">
        <f t="shared" si="0"/>
        <v>32</v>
      </c>
      <c r="R225" s="118">
        <f t="shared" si="0"/>
        <v>64</v>
      </c>
      <c r="S225" s="119">
        <f t="shared" si="0"/>
        <v>128</v>
      </c>
    </row>
    <row r="226" spans="2:19" s="16" customFormat="1" ht="17" thickBot="1" x14ac:dyDescent="0.25">
      <c r="B226" s="46">
        <v>8</v>
      </c>
      <c r="C226" s="75">
        <v>0.25</v>
      </c>
      <c r="F226" s="116" t="s">
        <v>1900</v>
      </c>
      <c r="G226" s="116" t="s">
        <v>1901</v>
      </c>
      <c r="I226" s="71">
        <f t="shared" ref="I226:I243" si="1">$D$215/(B226/8)*C226</f>
        <v>4</v>
      </c>
      <c r="M226" s="68">
        <v>16</v>
      </c>
      <c r="N226" s="108">
        <v>2</v>
      </c>
      <c r="O226" s="110">
        <f>$D$215/($M226/8)*O$224</f>
        <v>4</v>
      </c>
      <c r="P226" s="112">
        <f>$D$215/($M226/8)*P$224</f>
        <v>8</v>
      </c>
      <c r="Q226" s="114">
        <f>$D$215/($M226/8)*Q$224</f>
        <v>16</v>
      </c>
      <c r="R226" s="91">
        <f>$D$215/($M226/8)*R$224</f>
        <v>32</v>
      </c>
      <c r="S226" s="118">
        <f>$D$215/($M226/8)*S$224</f>
        <v>64</v>
      </c>
    </row>
    <row r="227" spans="2:19" s="16" customFormat="1" ht="19" thickBot="1" x14ac:dyDescent="0.25">
      <c r="B227" s="46">
        <v>8</v>
      </c>
      <c r="C227" s="75">
        <v>0.5</v>
      </c>
      <c r="F227" s="116" t="s">
        <v>1900</v>
      </c>
      <c r="G227" s="116" t="s">
        <v>1902</v>
      </c>
      <c r="I227" s="71">
        <f t="shared" si="1"/>
        <v>8</v>
      </c>
      <c r="L227" s="67" t="s">
        <v>1903</v>
      </c>
      <c r="M227" s="68">
        <v>32</v>
      </c>
      <c r="N227" s="97">
        <v>1</v>
      </c>
      <c r="O227" s="96">
        <v>2</v>
      </c>
      <c r="P227" s="98">
        <f>$D$215/($M227/8)*P$224</f>
        <v>4</v>
      </c>
      <c r="Q227" s="94">
        <f>$D$215/($M227/8)*Q$224</f>
        <v>8</v>
      </c>
      <c r="R227" s="100">
        <f>$D$215/($M227/8)*R$224</f>
        <v>16</v>
      </c>
      <c r="S227" s="90">
        <f>$D$215/($M227/8)*S$224</f>
        <v>32</v>
      </c>
    </row>
    <row r="228" spans="2:19" s="16" customFormat="1" x14ac:dyDescent="0.2">
      <c r="B228" s="46">
        <v>8</v>
      </c>
      <c r="C228" s="69">
        <v>1</v>
      </c>
      <c r="F228" s="116" t="s">
        <v>1904</v>
      </c>
      <c r="G228" s="116" t="s">
        <v>1902</v>
      </c>
      <c r="I228" s="71">
        <f t="shared" si="1"/>
        <v>16</v>
      </c>
      <c r="M228" s="67">
        <v>64</v>
      </c>
      <c r="N228" s="85" t="s">
        <v>369</v>
      </c>
      <c r="O228" s="99">
        <v>1</v>
      </c>
      <c r="P228" s="95">
        <v>2</v>
      </c>
      <c r="Q228" s="93">
        <f>$D$215/($M228/8)*Q$224</f>
        <v>4</v>
      </c>
      <c r="R228" s="92">
        <f>$D$215/($M228/8)*R$224</f>
        <v>8</v>
      </c>
      <c r="S228" s="101">
        <f>$D$215/($M228/8)*S$224</f>
        <v>16</v>
      </c>
    </row>
    <row r="229" spans="2:19" s="16" customFormat="1" ht="34" x14ac:dyDescent="0.2">
      <c r="B229" s="46">
        <v>8</v>
      </c>
      <c r="C229" s="69">
        <v>2</v>
      </c>
      <c r="F229" s="117" t="s">
        <v>1905</v>
      </c>
      <c r="G229" s="117" t="s">
        <v>1906</v>
      </c>
      <c r="I229" s="71">
        <f t="shared" si="1"/>
        <v>32</v>
      </c>
      <c r="M229" s="67">
        <v>128</v>
      </c>
      <c r="N229" s="85" t="s">
        <v>369</v>
      </c>
      <c r="O229" s="85" t="s">
        <v>369</v>
      </c>
      <c r="P229" s="86">
        <v>1</v>
      </c>
      <c r="Q229" s="87">
        <v>2</v>
      </c>
      <c r="R229" s="88">
        <f>$D$215/($M229/8)*R$224</f>
        <v>4</v>
      </c>
      <c r="S229" s="89">
        <f>$D$215/($M229/8)*S$224</f>
        <v>8</v>
      </c>
    </row>
    <row r="230" spans="2:19" s="33" customFormat="1" ht="68" x14ac:dyDescent="0.2">
      <c r="B230" s="46">
        <v>8</v>
      </c>
      <c r="C230" s="69">
        <v>4</v>
      </c>
      <c r="F230" s="64" t="s">
        <v>1907</v>
      </c>
      <c r="G230" s="64" t="s">
        <v>1908</v>
      </c>
      <c r="I230" s="71">
        <f t="shared" si="1"/>
        <v>64</v>
      </c>
    </row>
    <row r="231" spans="2:19" s="33" customFormat="1" ht="170" x14ac:dyDescent="0.2">
      <c r="B231" s="46">
        <v>8</v>
      </c>
      <c r="C231" s="69">
        <v>8</v>
      </c>
      <c r="F231" s="64" t="s">
        <v>1909</v>
      </c>
      <c r="G231" s="64" t="s">
        <v>1910</v>
      </c>
      <c r="I231" s="71">
        <f t="shared" si="1"/>
        <v>128</v>
      </c>
    </row>
    <row r="232" spans="2:19" s="16" customFormat="1" x14ac:dyDescent="0.2">
      <c r="B232" s="46">
        <v>16</v>
      </c>
      <c r="C232" s="76">
        <v>0.25</v>
      </c>
      <c r="F232" s="33" t="s">
        <v>1911</v>
      </c>
      <c r="G232" s="33" t="s">
        <v>1912</v>
      </c>
      <c r="I232" s="71">
        <f t="shared" ref="I232" si="2">$D$215/(B232/8)*C232</f>
        <v>2</v>
      </c>
    </row>
    <row r="233" spans="2:19" s="16" customFormat="1" x14ac:dyDescent="0.2">
      <c r="B233" s="46">
        <v>16</v>
      </c>
      <c r="C233" s="76">
        <v>0.5</v>
      </c>
      <c r="F233" s="16" t="s">
        <v>1911</v>
      </c>
      <c r="G233" s="16" t="s">
        <v>1913</v>
      </c>
      <c r="I233" s="71">
        <f t="shared" si="1"/>
        <v>4</v>
      </c>
    </row>
    <row r="234" spans="2:19" x14ac:dyDescent="0.2">
      <c r="B234" s="46">
        <v>16</v>
      </c>
      <c r="C234" s="69">
        <v>1</v>
      </c>
      <c r="E234" s="16"/>
      <c r="F234" s="16" t="s">
        <v>1914</v>
      </c>
      <c r="G234" s="16" t="s">
        <v>1913</v>
      </c>
      <c r="I234" s="71">
        <f t="shared" si="1"/>
        <v>8</v>
      </c>
    </row>
    <row r="235" spans="2:19" ht="34" x14ac:dyDescent="0.2">
      <c r="B235" s="46">
        <v>16</v>
      </c>
      <c r="C235" s="69">
        <v>2</v>
      </c>
      <c r="E235" s="16"/>
      <c r="F235" s="17" t="s">
        <v>1915</v>
      </c>
      <c r="G235" s="17" t="s">
        <v>1916</v>
      </c>
      <c r="I235" s="71">
        <f t="shared" si="1"/>
        <v>16</v>
      </c>
    </row>
    <row r="236" spans="2:19" ht="68" x14ac:dyDescent="0.2">
      <c r="B236" s="46">
        <v>16</v>
      </c>
      <c r="C236" s="69">
        <v>4</v>
      </c>
      <c r="E236" s="16"/>
      <c r="F236" s="17" t="s">
        <v>1917</v>
      </c>
      <c r="G236" s="17" t="s">
        <v>1918</v>
      </c>
      <c r="I236" s="71">
        <f t="shared" si="1"/>
        <v>32</v>
      </c>
    </row>
    <row r="237" spans="2:19" s="31" customFormat="1" ht="136" x14ac:dyDescent="0.2">
      <c r="B237" s="46">
        <v>16</v>
      </c>
      <c r="C237" s="69">
        <v>8</v>
      </c>
      <c r="E237" s="33"/>
      <c r="F237" s="64" t="s">
        <v>1919</v>
      </c>
      <c r="G237" s="64" t="s">
        <v>1920</v>
      </c>
      <c r="I237" s="71">
        <f t="shared" si="1"/>
        <v>64</v>
      </c>
    </row>
    <row r="238" spans="2:19" s="16" customFormat="1" x14ac:dyDescent="0.2">
      <c r="B238" s="46">
        <v>32</v>
      </c>
      <c r="C238" s="76">
        <v>0.25</v>
      </c>
      <c r="F238" s="33" t="s">
        <v>1911</v>
      </c>
      <c r="G238" s="33" t="s">
        <v>1921</v>
      </c>
      <c r="I238" s="71">
        <f t="shared" si="1"/>
        <v>1</v>
      </c>
    </row>
    <row r="239" spans="2:19" s="16" customFormat="1" x14ac:dyDescent="0.2">
      <c r="B239" s="46">
        <v>32</v>
      </c>
      <c r="C239" s="76">
        <v>0.5</v>
      </c>
      <c r="F239" s="16" t="s">
        <v>1911</v>
      </c>
      <c r="G239" s="16" t="s">
        <v>1922</v>
      </c>
      <c r="I239" s="71">
        <f t="shared" ref="I239" si="3">$D$215/(B239/8)*C239</f>
        <v>2</v>
      </c>
    </row>
    <row r="240" spans="2:19" x14ac:dyDescent="0.2">
      <c r="B240" s="46">
        <v>32</v>
      </c>
      <c r="C240" s="69">
        <v>1</v>
      </c>
      <c r="E240" s="16"/>
      <c r="F240" s="16" t="s">
        <v>1923</v>
      </c>
      <c r="G240" s="16" t="s">
        <v>1922</v>
      </c>
      <c r="I240" s="71">
        <f t="shared" si="1"/>
        <v>4</v>
      </c>
    </row>
    <row r="241" spans="1:13" ht="34" x14ac:dyDescent="0.2">
      <c r="B241" s="46">
        <v>32</v>
      </c>
      <c r="C241" s="69">
        <v>2</v>
      </c>
      <c r="E241" s="16"/>
      <c r="F241" s="17" t="s">
        <v>1924</v>
      </c>
      <c r="G241" s="17" t="s">
        <v>1925</v>
      </c>
      <c r="I241" s="71">
        <f t="shared" si="1"/>
        <v>8</v>
      </c>
    </row>
    <row r="242" spans="1:13" ht="68" x14ac:dyDescent="0.2">
      <c r="B242" s="46">
        <v>32</v>
      </c>
      <c r="C242" s="69">
        <v>4</v>
      </c>
      <c r="E242" s="16"/>
      <c r="F242" s="17" t="s">
        <v>1926</v>
      </c>
      <c r="G242" s="17" t="s">
        <v>1927</v>
      </c>
      <c r="I242" s="71">
        <f t="shared" si="1"/>
        <v>16</v>
      </c>
    </row>
    <row r="243" spans="1:13" ht="136" x14ac:dyDescent="0.2">
      <c r="B243" s="46">
        <v>32</v>
      </c>
      <c r="C243" s="69">
        <v>8</v>
      </c>
      <c r="E243" s="16"/>
      <c r="F243" s="17" t="s">
        <v>1928</v>
      </c>
      <c r="G243" s="17" t="s">
        <v>1929</v>
      </c>
      <c r="I243" s="71">
        <f t="shared" si="1"/>
        <v>32</v>
      </c>
    </row>
    <row r="244" spans="1:13" x14ac:dyDescent="0.2">
      <c r="C244" s="102"/>
      <c r="I244" s="103"/>
    </row>
    <row r="245" spans="1:13" ht="21" x14ac:dyDescent="0.2">
      <c r="A245" s="106" t="s">
        <v>1930</v>
      </c>
    </row>
    <row r="247" spans="1:13" ht="17" x14ac:dyDescent="0.2">
      <c r="A247" s="234" t="s">
        <v>1931</v>
      </c>
      <c r="B247" s="234"/>
      <c r="C247" s="234"/>
      <c r="D247" s="234"/>
      <c r="E247" s="234"/>
      <c r="F247" s="234"/>
      <c r="G247" s="234"/>
      <c r="H247" s="234"/>
      <c r="I247" s="234"/>
      <c r="J247" s="234"/>
      <c r="K247" s="234"/>
      <c r="L247" s="234"/>
      <c r="M247" s="234"/>
    </row>
    <row r="248" spans="1:13" ht="17" x14ac:dyDescent="0.2">
      <c r="A248" s="234" t="s">
        <v>861</v>
      </c>
      <c r="B248" s="234" t="s">
        <v>847</v>
      </c>
      <c r="C248" s="299" t="s">
        <v>1932</v>
      </c>
      <c r="D248" s="298"/>
      <c r="E248" s="298"/>
      <c r="F248" s="298"/>
      <c r="G248" s="234" t="s">
        <v>13</v>
      </c>
      <c r="H248" s="234" t="s">
        <v>764</v>
      </c>
      <c r="I248" s="234" t="s">
        <v>846</v>
      </c>
      <c r="J248" s="234" t="s">
        <v>1852</v>
      </c>
      <c r="K248" s="298" t="s">
        <v>730</v>
      </c>
      <c r="L248" s="298"/>
      <c r="M248" s="234" t="s">
        <v>844</v>
      </c>
    </row>
    <row r="249" spans="1:13" ht="17" x14ac:dyDescent="0.2">
      <c r="A249" s="234" t="s">
        <v>864</v>
      </c>
      <c r="B249" s="234" t="s">
        <v>850</v>
      </c>
      <c r="C249" s="299" t="s">
        <v>1932</v>
      </c>
      <c r="D249" s="298"/>
      <c r="E249" s="298"/>
      <c r="F249" s="298"/>
      <c r="G249" s="234" t="s">
        <v>13</v>
      </c>
      <c r="H249" s="234" t="s">
        <v>764</v>
      </c>
      <c r="I249" s="234" t="s">
        <v>22</v>
      </c>
      <c r="J249" s="234" t="s">
        <v>1856</v>
      </c>
      <c r="K249" s="298" t="s">
        <v>730</v>
      </c>
      <c r="L249" s="298"/>
      <c r="M249" s="234" t="s">
        <v>844</v>
      </c>
    </row>
    <row r="250" spans="1:13" ht="17" x14ac:dyDescent="0.2">
      <c r="A250" s="234" t="s">
        <v>867</v>
      </c>
      <c r="B250" s="234" t="s">
        <v>854</v>
      </c>
      <c r="C250" s="299" t="s">
        <v>1932</v>
      </c>
      <c r="D250" s="298"/>
      <c r="E250" s="298"/>
      <c r="F250" s="298"/>
      <c r="G250" s="234" t="s">
        <v>13</v>
      </c>
      <c r="H250" s="234" t="s">
        <v>764</v>
      </c>
      <c r="I250" s="234" t="s">
        <v>1695</v>
      </c>
      <c r="J250" s="234" t="s">
        <v>1335</v>
      </c>
      <c r="K250" s="298" t="s">
        <v>730</v>
      </c>
      <c r="L250" s="298"/>
      <c r="M250" s="234" t="s">
        <v>844</v>
      </c>
    </row>
    <row r="251" spans="1:13" ht="17" x14ac:dyDescent="0.2">
      <c r="A251" s="234" t="s">
        <v>869</v>
      </c>
      <c r="B251" s="234" t="s">
        <v>847</v>
      </c>
      <c r="C251" s="299" t="s">
        <v>1933</v>
      </c>
      <c r="D251" s="298"/>
      <c r="E251" s="298"/>
      <c r="F251" s="298"/>
      <c r="G251" s="234" t="s">
        <v>13</v>
      </c>
      <c r="H251" s="234" t="s">
        <v>764</v>
      </c>
      <c r="I251" s="234" t="s">
        <v>846</v>
      </c>
      <c r="J251" s="234" t="s">
        <v>1852</v>
      </c>
      <c r="K251" s="298" t="s">
        <v>730</v>
      </c>
      <c r="L251" s="298"/>
      <c r="M251" s="234" t="s">
        <v>844</v>
      </c>
    </row>
    <row r="252" spans="1:13" ht="17" x14ac:dyDescent="0.2">
      <c r="A252" s="234" t="s">
        <v>871</v>
      </c>
      <c r="B252" s="234" t="s">
        <v>850</v>
      </c>
      <c r="C252" s="299" t="s">
        <v>1933</v>
      </c>
      <c r="D252" s="298"/>
      <c r="E252" s="298"/>
      <c r="F252" s="298"/>
      <c r="G252" s="234" t="s">
        <v>13</v>
      </c>
      <c r="H252" s="234" t="s">
        <v>764</v>
      </c>
      <c r="I252" s="234" t="s">
        <v>22</v>
      </c>
      <c r="J252" s="234" t="s">
        <v>1856</v>
      </c>
      <c r="K252" s="298" t="s">
        <v>730</v>
      </c>
      <c r="L252" s="298"/>
      <c r="M252" s="234" t="s">
        <v>844</v>
      </c>
    </row>
    <row r="253" spans="1:13" ht="17" x14ac:dyDescent="0.2">
      <c r="A253" s="234" t="s">
        <v>877</v>
      </c>
      <c r="B253" s="234" t="s">
        <v>850</v>
      </c>
      <c r="C253" s="299" t="s">
        <v>1934</v>
      </c>
      <c r="D253" s="298"/>
      <c r="E253" s="298"/>
      <c r="F253" s="298"/>
      <c r="G253" s="234" t="s">
        <v>13</v>
      </c>
      <c r="H253" s="234" t="s">
        <v>764</v>
      </c>
      <c r="I253" s="234" t="s">
        <v>22</v>
      </c>
      <c r="J253" s="234" t="s">
        <v>1856</v>
      </c>
      <c r="K253" s="298" t="s">
        <v>730</v>
      </c>
      <c r="L253" s="298"/>
      <c r="M253" s="234" t="s">
        <v>844</v>
      </c>
    </row>
    <row r="254" spans="1:13" ht="17" x14ac:dyDescent="0.2">
      <c r="A254" s="234" t="s">
        <v>879</v>
      </c>
      <c r="B254" s="234" t="s">
        <v>854</v>
      </c>
      <c r="C254" s="299" t="s">
        <v>1934</v>
      </c>
      <c r="D254" s="298"/>
      <c r="E254" s="298"/>
      <c r="F254" s="298"/>
      <c r="G254" s="234" t="s">
        <v>13</v>
      </c>
      <c r="H254" s="234" t="s">
        <v>764</v>
      </c>
      <c r="I254" s="234" t="s">
        <v>1695</v>
      </c>
      <c r="J254" s="234" t="s">
        <v>1335</v>
      </c>
      <c r="K254" s="298" t="s">
        <v>730</v>
      </c>
      <c r="L254" s="298"/>
      <c r="M254" s="234" t="s">
        <v>844</v>
      </c>
    </row>
    <row r="255" spans="1:13" ht="17" x14ac:dyDescent="0.2">
      <c r="A255" s="234" t="s">
        <v>1086</v>
      </c>
      <c r="B255" s="234" t="s">
        <v>847</v>
      </c>
      <c r="C255" s="299" t="s">
        <v>1935</v>
      </c>
      <c r="D255" s="298"/>
      <c r="E255" s="298"/>
      <c r="F255" s="298"/>
      <c r="G255" s="234" t="s">
        <v>13</v>
      </c>
      <c r="H255" s="234" t="s">
        <v>764</v>
      </c>
      <c r="I255" s="234" t="s">
        <v>846</v>
      </c>
      <c r="J255" s="234" t="s">
        <v>1852</v>
      </c>
      <c r="K255" s="298" t="s">
        <v>730</v>
      </c>
      <c r="L255" s="298"/>
      <c r="M255" s="234" t="s">
        <v>844</v>
      </c>
    </row>
    <row r="256" spans="1:13" ht="17" x14ac:dyDescent="0.2">
      <c r="A256" s="234" t="s">
        <v>1088</v>
      </c>
      <c r="B256" s="234" t="s">
        <v>850</v>
      </c>
      <c r="C256" s="299" t="s">
        <v>1935</v>
      </c>
      <c r="D256" s="298"/>
      <c r="E256" s="298"/>
      <c r="F256" s="298"/>
      <c r="G256" s="234" t="s">
        <v>13</v>
      </c>
      <c r="H256" s="234" t="s">
        <v>764</v>
      </c>
      <c r="I256" s="234" t="s">
        <v>22</v>
      </c>
      <c r="J256" s="234" t="s">
        <v>1856</v>
      </c>
      <c r="K256" s="298" t="s">
        <v>730</v>
      </c>
      <c r="L256" s="298"/>
      <c r="M256" s="234" t="s">
        <v>844</v>
      </c>
    </row>
    <row r="257" spans="1:13" ht="17" x14ac:dyDescent="0.2">
      <c r="A257" s="234" t="s">
        <v>1092</v>
      </c>
      <c r="B257" s="234" t="s">
        <v>847</v>
      </c>
      <c r="C257" s="299" t="s">
        <v>1936</v>
      </c>
      <c r="D257" s="298"/>
      <c r="E257" s="298"/>
      <c r="F257" s="298"/>
      <c r="G257" s="234" t="s">
        <v>13</v>
      </c>
      <c r="H257" s="234" t="s">
        <v>764</v>
      </c>
      <c r="I257" s="234" t="s">
        <v>846</v>
      </c>
      <c r="J257" s="234" t="s">
        <v>1852</v>
      </c>
      <c r="K257" s="298" t="s">
        <v>730</v>
      </c>
      <c r="L257" s="298"/>
      <c r="M257" s="234" t="s">
        <v>844</v>
      </c>
    </row>
    <row r="258" spans="1:13" ht="17" x14ac:dyDescent="0.2">
      <c r="A258" s="234" t="s">
        <v>1094</v>
      </c>
      <c r="B258" s="234" t="s">
        <v>850</v>
      </c>
      <c r="C258" s="299" t="s">
        <v>1936</v>
      </c>
      <c r="D258" s="298"/>
      <c r="E258" s="298"/>
      <c r="F258" s="298"/>
      <c r="G258" s="234" t="s">
        <v>13</v>
      </c>
      <c r="H258" s="234" t="s">
        <v>764</v>
      </c>
      <c r="I258" s="234" t="s">
        <v>22</v>
      </c>
      <c r="J258" s="234" t="s">
        <v>1856</v>
      </c>
      <c r="K258" s="298" t="s">
        <v>730</v>
      </c>
      <c r="L258" s="298"/>
      <c r="M258" s="234" t="s">
        <v>844</v>
      </c>
    </row>
    <row r="259" spans="1:13" ht="17" x14ac:dyDescent="0.2">
      <c r="A259" s="234" t="s">
        <v>1098</v>
      </c>
      <c r="B259" s="234" t="s">
        <v>847</v>
      </c>
      <c r="C259" s="299" t="s">
        <v>1937</v>
      </c>
      <c r="D259" s="298"/>
      <c r="E259" s="298"/>
      <c r="F259" s="298"/>
      <c r="G259" s="234" t="s">
        <v>13</v>
      </c>
      <c r="H259" s="234" t="s">
        <v>764</v>
      </c>
      <c r="I259" s="234" t="s">
        <v>846</v>
      </c>
      <c r="J259" s="234" t="s">
        <v>1852</v>
      </c>
      <c r="K259" s="298" t="s">
        <v>730</v>
      </c>
      <c r="L259" s="298"/>
      <c r="M259" s="234" t="s">
        <v>844</v>
      </c>
    </row>
    <row r="260" spans="1:13" ht="17" x14ac:dyDescent="0.2">
      <c r="A260" s="234" t="s">
        <v>1100</v>
      </c>
      <c r="B260" s="234" t="s">
        <v>850</v>
      </c>
      <c r="C260" s="299" t="s">
        <v>1937</v>
      </c>
      <c r="D260" s="298"/>
      <c r="E260" s="298"/>
      <c r="F260" s="298"/>
      <c r="G260" s="234" t="s">
        <v>13</v>
      </c>
      <c r="H260" s="234" t="s">
        <v>764</v>
      </c>
      <c r="I260" s="234" t="s">
        <v>22</v>
      </c>
      <c r="J260" s="234" t="s">
        <v>1856</v>
      </c>
      <c r="K260" s="298" t="s">
        <v>730</v>
      </c>
      <c r="L260" s="298"/>
      <c r="M260" s="234" t="s">
        <v>844</v>
      </c>
    </row>
    <row r="261" spans="1:13" ht="17" x14ac:dyDescent="0.2">
      <c r="A261" s="234" t="s">
        <v>1104</v>
      </c>
      <c r="B261" s="234" t="s">
        <v>847</v>
      </c>
      <c r="C261" s="299" t="s">
        <v>1938</v>
      </c>
      <c r="D261" s="298"/>
      <c r="E261" s="298"/>
      <c r="F261" s="298"/>
      <c r="G261" s="234" t="s">
        <v>13</v>
      </c>
      <c r="H261" s="234" t="s">
        <v>764</v>
      </c>
      <c r="I261" s="234" t="s">
        <v>846</v>
      </c>
      <c r="J261" s="234" t="s">
        <v>1852</v>
      </c>
      <c r="K261" s="298" t="s">
        <v>730</v>
      </c>
      <c r="L261" s="298"/>
      <c r="M261" s="234" t="s">
        <v>844</v>
      </c>
    </row>
    <row r="262" spans="1:13" ht="17" x14ac:dyDescent="0.2">
      <c r="A262" s="234" t="s">
        <v>1106</v>
      </c>
      <c r="B262" s="234" t="s">
        <v>850</v>
      </c>
      <c r="C262" s="299" t="s">
        <v>1938</v>
      </c>
      <c r="D262" s="298"/>
      <c r="E262" s="298"/>
      <c r="F262" s="298"/>
      <c r="G262" s="234" t="s">
        <v>13</v>
      </c>
      <c r="H262" s="234" t="s">
        <v>764</v>
      </c>
      <c r="I262" s="234" t="s">
        <v>22</v>
      </c>
      <c r="J262" s="234" t="s">
        <v>1856</v>
      </c>
      <c r="K262" s="298" t="s">
        <v>730</v>
      </c>
      <c r="L262" s="298"/>
      <c r="M262" s="234" t="s">
        <v>844</v>
      </c>
    </row>
    <row r="263" spans="1:13" ht="17" x14ac:dyDescent="0.2">
      <c r="A263" s="234" t="s">
        <v>952</v>
      </c>
      <c r="B263" s="234" t="s">
        <v>847</v>
      </c>
      <c r="C263" s="299" t="s">
        <v>1939</v>
      </c>
      <c r="D263" s="298"/>
      <c r="E263" s="298"/>
      <c r="F263" s="298"/>
      <c r="G263" s="234" t="s">
        <v>13</v>
      </c>
      <c r="H263" s="234" t="s">
        <v>764</v>
      </c>
      <c r="I263" s="234" t="s">
        <v>846</v>
      </c>
      <c r="J263" s="234" t="s">
        <v>1852</v>
      </c>
      <c r="K263" s="298" t="s">
        <v>730</v>
      </c>
      <c r="L263" s="298"/>
      <c r="M263" s="234" t="s">
        <v>844</v>
      </c>
    </row>
    <row r="264" spans="1:13" ht="17" x14ac:dyDescent="0.2">
      <c r="A264" s="234" t="s">
        <v>954</v>
      </c>
      <c r="B264" s="234" t="s">
        <v>850</v>
      </c>
      <c r="C264" s="299" t="s">
        <v>1939</v>
      </c>
      <c r="D264" s="298"/>
      <c r="E264" s="298"/>
      <c r="F264" s="298"/>
      <c r="G264" s="234" t="s">
        <v>13</v>
      </c>
      <c r="H264" s="234" t="s">
        <v>764</v>
      </c>
      <c r="I264" s="234" t="s">
        <v>22</v>
      </c>
      <c r="J264" s="234" t="s">
        <v>1856</v>
      </c>
      <c r="K264" s="298" t="s">
        <v>730</v>
      </c>
      <c r="L264" s="298"/>
      <c r="M264" s="234" t="s">
        <v>844</v>
      </c>
    </row>
    <row r="265" spans="1:13" ht="17" x14ac:dyDescent="0.2">
      <c r="A265" s="234" t="s">
        <v>956</v>
      </c>
      <c r="B265" s="234" t="s">
        <v>854</v>
      </c>
      <c r="C265" s="299" t="s">
        <v>1939</v>
      </c>
      <c r="D265" s="298"/>
      <c r="E265" s="298"/>
      <c r="F265" s="298"/>
      <c r="G265" s="234" t="s">
        <v>13</v>
      </c>
      <c r="H265" s="234" t="s">
        <v>764</v>
      </c>
      <c r="I265" s="234" t="s">
        <v>1695</v>
      </c>
      <c r="J265" s="234" t="s">
        <v>1335</v>
      </c>
      <c r="K265" s="298" t="s">
        <v>730</v>
      </c>
      <c r="L265" s="298"/>
      <c r="M265" s="234" t="s">
        <v>844</v>
      </c>
    </row>
    <row r="266" spans="1:13" ht="17" x14ac:dyDescent="0.2">
      <c r="A266" s="234" t="s">
        <v>958</v>
      </c>
      <c r="B266" s="234" t="s">
        <v>847</v>
      </c>
      <c r="C266" s="299" t="s">
        <v>1940</v>
      </c>
      <c r="D266" s="298"/>
      <c r="E266" s="298"/>
      <c r="F266" s="298"/>
      <c r="G266" s="234" t="s">
        <v>13</v>
      </c>
      <c r="H266" s="234" t="s">
        <v>764</v>
      </c>
      <c r="I266" s="234" t="s">
        <v>846</v>
      </c>
      <c r="J266" s="234" t="s">
        <v>1852</v>
      </c>
      <c r="K266" s="298" t="s">
        <v>730</v>
      </c>
      <c r="L266" s="298"/>
      <c r="M266" s="234" t="s">
        <v>844</v>
      </c>
    </row>
    <row r="267" spans="1:13" ht="17" x14ac:dyDescent="0.2">
      <c r="A267" s="234" t="s">
        <v>960</v>
      </c>
      <c r="B267" s="234" t="s">
        <v>850</v>
      </c>
      <c r="C267" s="299" t="s">
        <v>1940</v>
      </c>
      <c r="D267" s="298"/>
      <c r="E267" s="298"/>
      <c r="F267" s="298"/>
      <c r="G267" s="234" t="s">
        <v>13</v>
      </c>
      <c r="H267" s="234" t="s">
        <v>764</v>
      </c>
      <c r="I267" s="234" t="s">
        <v>22</v>
      </c>
      <c r="J267" s="234" t="s">
        <v>1856</v>
      </c>
      <c r="K267" s="298" t="s">
        <v>730</v>
      </c>
      <c r="L267" s="298"/>
      <c r="M267" s="234" t="s">
        <v>844</v>
      </c>
    </row>
    <row r="268" spans="1:13" ht="17" x14ac:dyDescent="0.2">
      <c r="A268" s="234" t="s">
        <v>962</v>
      </c>
      <c r="B268" s="234" t="s">
        <v>854</v>
      </c>
      <c r="C268" s="299" t="s">
        <v>1940</v>
      </c>
      <c r="D268" s="298"/>
      <c r="E268" s="298"/>
      <c r="F268" s="298"/>
      <c r="G268" s="234" t="s">
        <v>13</v>
      </c>
      <c r="H268" s="234" t="s">
        <v>764</v>
      </c>
      <c r="I268" s="234" t="s">
        <v>1695</v>
      </c>
      <c r="J268" s="234" t="s">
        <v>1335</v>
      </c>
      <c r="K268" s="298" t="s">
        <v>730</v>
      </c>
      <c r="L268" s="298"/>
      <c r="M268" s="234" t="s">
        <v>844</v>
      </c>
    </row>
    <row r="269" spans="1:13" ht="17" x14ac:dyDescent="0.2">
      <c r="A269" s="234" t="s">
        <v>964</v>
      </c>
      <c r="B269" s="234" t="s">
        <v>847</v>
      </c>
      <c r="C269" s="299" t="s">
        <v>1941</v>
      </c>
      <c r="D269" s="298"/>
      <c r="E269" s="298"/>
      <c r="F269" s="298"/>
      <c r="G269" s="234" t="s">
        <v>13</v>
      </c>
      <c r="H269" s="234" t="s">
        <v>764</v>
      </c>
      <c r="I269" s="234" t="s">
        <v>846</v>
      </c>
      <c r="J269" s="234" t="s">
        <v>1852</v>
      </c>
      <c r="K269" s="298" t="s">
        <v>730</v>
      </c>
      <c r="L269" s="298"/>
      <c r="M269" s="234" t="s">
        <v>844</v>
      </c>
    </row>
    <row r="270" spans="1:13" ht="17" x14ac:dyDescent="0.2">
      <c r="A270" s="234" t="s">
        <v>966</v>
      </c>
      <c r="B270" s="234" t="s">
        <v>850</v>
      </c>
      <c r="C270" s="299" t="s">
        <v>1941</v>
      </c>
      <c r="D270" s="298"/>
      <c r="E270" s="298"/>
      <c r="F270" s="298"/>
      <c r="G270" s="234" t="s">
        <v>13</v>
      </c>
      <c r="H270" s="234" t="s">
        <v>764</v>
      </c>
      <c r="I270" s="234" t="s">
        <v>22</v>
      </c>
      <c r="J270" s="234" t="s">
        <v>1856</v>
      </c>
      <c r="K270" s="298" t="s">
        <v>730</v>
      </c>
      <c r="L270" s="298"/>
      <c r="M270" s="234" t="s">
        <v>844</v>
      </c>
    </row>
    <row r="271" spans="1:13" ht="17" x14ac:dyDescent="0.2">
      <c r="A271" s="234" t="s">
        <v>968</v>
      </c>
      <c r="B271" s="234" t="s">
        <v>854</v>
      </c>
      <c r="C271" s="299" t="s">
        <v>1941</v>
      </c>
      <c r="D271" s="298"/>
      <c r="E271" s="298"/>
      <c r="F271" s="298"/>
      <c r="G271" s="234" t="s">
        <v>13</v>
      </c>
      <c r="H271" s="234" t="s">
        <v>764</v>
      </c>
      <c r="I271" s="234" t="s">
        <v>1695</v>
      </c>
      <c r="J271" s="234" t="s">
        <v>1335</v>
      </c>
      <c r="K271" s="298" t="s">
        <v>730</v>
      </c>
      <c r="L271" s="298"/>
      <c r="M271" s="234" t="s">
        <v>844</v>
      </c>
    </row>
    <row r="272" spans="1:13" ht="17" x14ac:dyDescent="0.2">
      <c r="A272" s="234" t="s">
        <v>1656</v>
      </c>
      <c r="B272" s="234" t="s">
        <v>847</v>
      </c>
      <c r="C272" s="299" t="s">
        <v>1942</v>
      </c>
      <c r="D272" s="298"/>
      <c r="E272" s="298"/>
      <c r="F272" s="298"/>
      <c r="G272" s="234" t="s">
        <v>13</v>
      </c>
      <c r="H272" s="234" t="s">
        <v>764</v>
      </c>
      <c r="I272" s="234" t="s">
        <v>846</v>
      </c>
      <c r="J272" s="234" t="s">
        <v>1852</v>
      </c>
      <c r="K272" s="298" t="s">
        <v>730</v>
      </c>
      <c r="L272" s="298"/>
      <c r="M272" s="234" t="s">
        <v>844</v>
      </c>
    </row>
    <row r="273" spans="1:13" ht="17" x14ac:dyDescent="0.2">
      <c r="A273" s="234" t="s">
        <v>1658</v>
      </c>
      <c r="B273" s="234" t="s">
        <v>850</v>
      </c>
      <c r="C273" s="299" t="s">
        <v>1942</v>
      </c>
      <c r="D273" s="298"/>
      <c r="E273" s="298"/>
      <c r="F273" s="298"/>
      <c r="G273" s="234" t="s">
        <v>13</v>
      </c>
      <c r="H273" s="234" t="s">
        <v>764</v>
      </c>
      <c r="I273" s="234" t="s">
        <v>22</v>
      </c>
      <c r="J273" s="234" t="s">
        <v>1856</v>
      </c>
      <c r="K273" s="298" t="s">
        <v>730</v>
      </c>
      <c r="L273" s="298"/>
      <c r="M273" s="234" t="s">
        <v>844</v>
      </c>
    </row>
    <row r="274" spans="1:13" ht="17" x14ac:dyDescent="0.2">
      <c r="A274" s="234" t="s">
        <v>1660</v>
      </c>
      <c r="B274" s="234" t="s">
        <v>854</v>
      </c>
      <c r="C274" s="299" t="s">
        <v>1942</v>
      </c>
      <c r="D274" s="298"/>
      <c r="E274" s="298"/>
      <c r="F274" s="298"/>
      <c r="G274" s="234" t="s">
        <v>13</v>
      </c>
      <c r="H274" s="234" t="s">
        <v>764</v>
      </c>
      <c r="I274" s="234" t="s">
        <v>1695</v>
      </c>
      <c r="J274" s="234" t="s">
        <v>1335</v>
      </c>
      <c r="K274" s="298" t="s">
        <v>730</v>
      </c>
      <c r="L274" s="298"/>
      <c r="M274" s="234" t="s">
        <v>844</v>
      </c>
    </row>
    <row r="275" spans="1:13" ht="17" x14ac:dyDescent="0.2">
      <c r="A275" s="234" t="s">
        <v>1639</v>
      </c>
      <c r="B275" s="234" t="s">
        <v>850</v>
      </c>
      <c r="C275" s="299" t="s">
        <v>1943</v>
      </c>
      <c r="D275" s="298"/>
      <c r="E275" s="298"/>
      <c r="F275" s="298"/>
      <c r="G275" s="234" t="s">
        <v>13</v>
      </c>
      <c r="H275" s="234" t="s">
        <v>764</v>
      </c>
      <c r="I275" s="234" t="s">
        <v>22</v>
      </c>
      <c r="J275" s="234" t="s">
        <v>1856</v>
      </c>
      <c r="K275" s="298" t="s">
        <v>730</v>
      </c>
      <c r="L275" s="298"/>
      <c r="M275" s="234" t="s">
        <v>844</v>
      </c>
    </row>
    <row r="276" spans="1:13" ht="17" x14ac:dyDescent="0.2">
      <c r="A276" s="234" t="s">
        <v>1642</v>
      </c>
      <c r="B276" s="234" t="s">
        <v>854</v>
      </c>
      <c r="C276" s="299" t="s">
        <v>1943</v>
      </c>
      <c r="D276" s="298"/>
      <c r="E276" s="298"/>
      <c r="F276" s="298"/>
      <c r="G276" s="234" t="s">
        <v>13</v>
      </c>
      <c r="H276" s="234" t="s">
        <v>764</v>
      </c>
      <c r="I276" s="234" t="s">
        <v>1695</v>
      </c>
      <c r="J276" s="234" t="s">
        <v>1335</v>
      </c>
      <c r="K276" s="298" t="s">
        <v>730</v>
      </c>
      <c r="L276" s="298"/>
      <c r="M276" s="234" t="s">
        <v>844</v>
      </c>
    </row>
    <row r="277" spans="1:13" ht="34" x14ac:dyDescent="0.2">
      <c r="A277" s="234" t="s">
        <v>1662</v>
      </c>
      <c r="B277" s="234" t="s">
        <v>847</v>
      </c>
      <c r="C277" s="299" t="s">
        <v>1943</v>
      </c>
      <c r="D277" s="298"/>
      <c r="E277" s="298"/>
      <c r="F277" s="298"/>
      <c r="G277" s="234" t="s">
        <v>13</v>
      </c>
      <c r="H277" s="234" t="s">
        <v>764</v>
      </c>
      <c r="I277" s="234" t="s">
        <v>846</v>
      </c>
      <c r="J277" s="234" t="s">
        <v>1852</v>
      </c>
      <c r="K277" s="298" t="s">
        <v>730</v>
      </c>
      <c r="L277" s="298"/>
      <c r="M277" s="234" t="s">
        <v>844</v>
      </c>
    </row>
    <row r="278" spans="1:13" ht="17" x14ac:dyDescent="0.2">
      <c r="A278" s="234" t="s">
        <v>1644</v>
      </c>
      <c r="B278" s="234" t="s">
        <v>850</v>
      </c>
      <c r="C278" s="299" t="s">
        <v>1944</v>
      </c>
      <c r="D278" s="298"/>
      <c r="E278" s="298"/>
      <c r="F278" s="298"/>
      <c r="G278" s="234" t="s">
        <v>13</v>
      </c>
      <c r="H278" s="234" t="s">
        <v>764</v>
      </c>
      <c r="I278" s="234" t="s">
        <v>22</v>
      </c>
      <c r="J278" s="234" t="s">
        <v>1856</v>
      </c>
      <c r="K278" s="298" t="s">
        <v>730</v>
      </c>
      <c r="L278" s="298"/>
      <c r="M278" s="234" t="s">
        <v>844</v>
      </c>
    </row>
    <row r="279" spans="1:13" ht="17" x14ac:dyDescent="0.2">
      <c r="A279" s="234" t="s">
        <v>1646</v>
      </c>
      <c r="B279" s="234" t="s">
        <v>854</v>
      </c>
      <c r="C279" s="299" t="s">
        <v>1944</v>
      </c>
      <c r="D279" s="298"/>
      <c r="E279" s="298"/>
      <c r="F279" s="298"/>
      <c r="G279" s="234" t="s">
        <v>13</v>
      </c>
      <c r="H279" s="234" t="s">
        <v>764</v>
      </c>
      <c r="I279" s="234" t="s">
        <v>1695</v>
      </c>
      <c r="J279" s="234" t="s">
        <v>1335</v>
      </c>
      <c r="K279" s="298" t="s">
        <v>730</v>
      </c>
      <c r="L279" s="298"/>
      <c r="M279" s="234" t="s">
        <v>844</v>
      </c>
    </row>
    <row r="280" spans="1:13" ht="17" x14ac:dyDescent="0.2">
      <c r="A280" s="234" t="s">
        <v>915</v>
      </c>
      <c r="B280" s="234" t="s">
        <v>847</v>
      </c>
      <c r="C280" s="299" t="s">
        <v>1945</v>
      </c>
      <c r="D280" s="298"/>
      <c r="E280" s="298"/>
      <c r="F280" s="298"/>
      <c r="G280" s="234" t="s">
        <v>1946</v>
      </c>
      <c r="H280" s="234" t="s">
        <v>764</v>
      </c>
      <c r="I280" s="234" t="s">
        <v>846</v>
      </c>
      <c r="J280" s="234" t="s">
        <v>1852</v>
      </c>
      <c r="K280" s="298" t="s">
        <v>730</v>
      </c>
      <c r="L280" s="298"/>
      <c r="M280" s="234" t="s">
        <v>844</v>
      </c>
    </row>
    <row r="281" spans="1:13" ht="17" x14ac:dyDescent="0.2">
      <c r="A281" s="234" t="s">
        <v>917</v>
      </c>
      <c r="B281" s="234" t="s">
        <v>850</v>
      </c>
      <c r="C281" s="299" t="s">
        <v>1945</v>
      </c>
      <c r="D281" s="298"/>
      <c r="E281" s="298"/>
      <c r="F281" s="298"/>
      <c r="G281" s="234" t="s">
        <v>1946</v>
      </c>
      <c r="H281" s="234" t="s">
        <v>764</v>
      </c>
      <c r="I281" s="234" t="s">
        <v>22</v>
      </c>
      <c r="J281" s="234" t="s">
        <v>1856</v>
      </c>
      <c r="K281" s="298" t="s">
        <v>730</v>
      </c>
      <c r="L281" s="298"/>
      <c r="M281" s="234" t="s">
        <v>844</v>
      </c>
    </row>
    <row r="282" spans="1:13" ht="17" x14ac:dyDescent="0.2">
      <c r="A282" s="234" t="s">
        <v>919</v>
      </c>
      <c r="B282" s="234" t="s">
        <v>854</v>
      </c>
      <c r="C282" s="299" t="s">
        <v>1945</v>
      </c>
      <c r="D282" s="298"/>
      <c r="E282" s="298"/>
      <c r="F282" s="298"/>
      <c r="G282" s="234" t="s">
        <v>1946</v>
      </c>
      <c r="H282" s="234" t="s">
        <v>764</v>
      </c>
      <c r="I282" s="234" t="s">
        <v>1695</v>
      </c>
      <c r="J282" s="234" t="s">
        <v>1335</v>
      </c>
      <c r="K282" s="298" t="s">
        <v>730</v>
      </c>
      <c r="L282" s="298"/>
      <c r="M282" s="234" t="s">
        <v>844</v>
      </c>
    </row>
    <row r="283" spans="1:13" ht="17" x14ac:dyDescent="0.2">
      <c r="A283" s="234" t="s">
        <v>921</v>
      </c>
      <c r="B283" s="234" t="s">
        <v>847</v>
      </c>
      <c r="C283" s="299" t="s">
        <v>1947</v>
      </c>
      <c r="D283" s="298"/>
      <c r="E283" s="298"/>
      <c r="F283" s="298"/>
      <c r="G283" s="234" t="s">
        <v>1946</v>
      </c>
      <c r="H283" s="234" t="s">
        <v>764</v>
      </c>
      <c r="I283" s="234" t="s">
        <v>846</v>
      </c>
      <c r="J283" s="234" t="s">
        <v>1852</v>
      </c>
      <c r="K283" s="298" t="s">
        <v>730</v>
      </c>
      <c r="L283" s="298"/>
      <c r="M283" s="234" t="s">
        <v>844</v>
      </c>
    </row>
    <row r="284" spans="1:13" ht="17" x14ac:dyDescent="0.2">
      <c r="A284" s="234" t="s">
        <v>923</v>
      </c>
      <c r="B284" s="234" t="s">
        <v>850</v>
      </c>
      <c r="C284" s="299" t="s">
        <v>1947</v>
      </c>
      <c r="D284" s="298"/>
      <c r="E284" s="298"/>
      <c r="F284" s="298"/>
      <c r="G284" s="234" t="s">
        <v>1946</v>
      </c>
      <c r="H284" s="234" t="s">
        <v>764</v>
      </c>
      <c r="I284" s="234" t="s">
        <v>22</v>
      </c>
      <c r="J284" s="234" t="s">
        <v>1856</v>
      </c>
      <c r="K284" s="298" t="s">
        <v>730</v>
      </c>
      <c r="L284" s="298"/>
      <c r="M284" s="234" t="s">
        <v>844</v>
      </c>
    </row>
    <row r="285" spans="1:13" ht="17" x14ac:dyDescent="0.2">
      <c r="A285" s="234" t="s">
        <v>925</v>
      </c>
      <c r="B285" s="234" t="s">
        <v>854</v>
      </c>
      <c r="C285" s="299" t="s">
        <v>1947</v>
      </c>
      <c r="D285" s="298"/>
      <c r="E285" s="298"/>
      <c r="F285" s="298"/>
      <c r="G285" s="234" t="s">
        <v>1946</v>
      </c>
      <c r="H285" s="234" t="s">
        <v>764</v>
      </c>
      <c r="I285" s="234" t="s">
        <v>1695</v>
      </c>
      <c r="J285" s="234" t="s">
        <v>1335</v>
      </c>
      <c r="K285" s="298" t="s">
        <v>730</v>
      </c>
      <c r="L285" s="298"/>
      <c r="M285" s="234" t="s">
        <v>844</v>
      </c>
    </row>
    <row r="286" spans="1:13" ht="17" x14ac:dyDescent="0.2">
      <c r="A286" s="234" t="s">
        <v>927</v>
      </c>
      <c r="B286" s="234" t="s">
        <v>847</v>
      </c>
      <c r="C286" s="299" t="s">
        <v>1947</v>
      </c>
      <c r="D286" s="298"/>
      <c r="E286" s="298"/>
      <c r="F286" s="298"/>
      <c r="G286" s="234" t="s">
        <v>13</v>
      </c>
      <c r="H286" s="234" t="s">
        <v>764</v>
      </c>
      <c r="I286" s="234" t="s">
        <v>846</v>
      </c>
      <c r="J286" s="234" t="s">
        <v>1852</v>
      </c>
      <c r="K286" s="298" t="s">
        <v>730</v>
      </c>
      <c r="L286" s="298"/>
      <c r="M286" s="234" t="s">
        <v>844</v>
      </c>
    </row>
    <row r="287" spans="1:13" ht="17" x14ac:dyDescent="0.2">
      <c r="A287" s="234" t="s">
        <v>929</v>
      </c>
      <c r="B287" s="234" t="s">
        <v>850</v>
      </c>
      <c r="C287" s="299" t="s">
        <v>1947</v>
      </c>
      <c r="D287" s="298"/>
      <c r="E287" s="298"/>
      <c r="F287" s="298"/>
      <c r="G287" s="234" t="s">
        <v>13</v>
      </c>
      <c r="H287" s="234" t="s">
        <v>764</v>
      </c>
      <c r="I287" s="234" t="s">
        <v>22</v>
      </c>
      <c r="J287" s="234" t="s">
        <v>1856</v>
      </c>
      <c r="K287" s="298" t="s">
        <v>730</v>
      </c>
      <c r="L287" s="298"/>
      <c r="M287" s="234" t="s">
        <v>844</v>
      </c>
    </row>
    <row r="288" spans="1:13" ht="17" x14ac:dyDescent="0.2">
      <c r="A288" s="234" t="s">
        <v>931</v>
      </c>
      <c r="B288" s="234" t="s">
        <v>854</v>
      </c>
      <c r="C288" s="299" t="s">
        <v>1947</v>
      </c>
      <c r="D288" s="298"/>
      <c r="E288" s="298"/>
      <c r="F288" s="298"/>
      <c r="G288" s="234" t="s">
        <v>13</v>
      </c>
      <c r="H288" s="234" t="s">
        <v>764</v>
      </c>
      <c r="I288" s="234" t="s">
        <v>1695</v>
      </c>
      <c r="J288" s="234" t="s">
        <v>1335</v>
      </c>
      <c r="K288" s="298" t="s">
        <v>730</v>
      </c>
      <c r="L288" s="298"/>
      <c r="M288" s="234" t="s">
        <v>844</v>
      </c>
    </row>
    <row r="289" spans="1:13" ht="17" x14ac:dyDescent="0.2">
      <c r="A289" s="234" t="s">
        <v>933</v>
      </c>
      <c r="B289" s="234" t="s">
        <v>847</v>
      </c>
      <c r="C289" s="299" t="s">
        <v>1948</v>
      </c>
      <c r="D289" s="298"/>
      <c r="E289" s="298"/>
      <c r="F289" s="298"/>
      <c r="G289" s="234" t="s">
        <v>1946</v>
      </c>
      <c r="H289" s="234" t="s">
        <v>764</v>
      </c>
      <c r="I289" s="234" t="s">
        <v>846</v>
      </c>
      <c r="J289" s="234" t="s">
        <v>1852</v>
      </c>
      <c r="K289" s="298" t="s">
        <v>730</v>
      </c>
      <c r="L289" s="298"/>
      <c r="M289" s="234" t="s">
        <v>844</v>
      </c>
    </row>
    <row r="290" spans="1:13" ht="17" x14ac:dyDescent="0.2">
      <c r="A290" s="234" t="s">
        <v>935</v>
      </c>
      <c r="B290" s="234" t="s">
        <v>850</v>
      </c>
      <c r="C290" s="299" t="s">
        <v>1948</v>
      </c>
      <c r="D290" s="298"/>
      <c r="E290" s="298"/>
      <c r="F290" s="298"/>
      <c r="G290" s="234" t="s">
        <v>1946</v>
      </c>
      <c r="H290" s="234" t="s">
        <v>764</v>
      </c>
      <c r="I290" s="234" t="s">
        <v>22</v>
      </c>
      <c r="J290" s="234" t="s">
        <v>1856</v>
      </c>
      <c r="K290" s="298" t="s">
        <v>730</v>
      </c>
      <c r="L290" s="298"/>
      <c r="M290" s="234" t="s">
        <v>844</v>
      </c>
    </row>
    <row r="291" spans="1:13" ht="17" x14ac:dyDescent="0.2">
      <c r="A291" s="234" t="s">
        <v>939</v>
      </c>
      <c r="B291" s="234" t="s">
        <v>847</v>
      </c>
      <c r="C291" s="299" t="s">
        <v>1949</v>
      </c>
      <c r="D291" s="298"/>
      <c r="E291" s="298"/>
      <c r="F291" s="298"/>
      <c r="G291" s="234" t="s">
        <v>1946</v>
      </c>
      <c r="H291" s="234" t="s">
        <v>764</v>
      </c>
      <c r="I291" s="234" t="s">
        <v>846</v>
      </c>
      <c r="J291" s="234" t="s">
        <v>1852</v>
      </c>
      <c r="K291" s="298" t="s">
        <v>730</v>
      </c>
      <c r="L291" s="298"/>
      <c r="M291" s="234" t="s">
        <v>844</v>
      </c>
    </row>
    <row r="292" spans="1:13" ht="17" x14ac:dyDescent="0.2">
      <c r="A292" s="234" t="s">
        <v>941</v>
      </c>
      <c r="B292" s="234" t="s">
        <v>850</v>
      </c>
      <c r="C292" s="299" t="s">
        <v>1949</v>
      </c>
      <c r="D292" s="298"/>
      <c r="E292" s="298"/>
      <c r="F292" s="298"/>
      <c r="G292" s="234" t="s">
        <v>1946</v>
      </c>
      <c r="H292" s="234" t="s">
        <v>764</v>
      </c>
      <c r="I292" s="234" t="s">
        <v>22</v>
      </c>
      <c r="J292" s="234" t="s">
        <v>1856</v>
      </c>
      <c r="K292" s="298" t="s">
        <v>730</v>
      </c>
      <c r="L292" s="298"/>
      <c r="M292" s="234" t="s">
        <v>844</v>
      </c>
    </row>
    <row r="293" spans="1:13" ht="17" x14ac:dyDescent="0.2">
      <c r="A293" s="234" t="s">
        <v>945</v>
      </c>
      <c r="B293" s="234" t="s">
        <v>847</v>
      </c>
      <c r="C293" s="299" t="s">
        <v>1949</v>
      </c>
      <c r="D293" s="298"/>
      <c r="E293" s="298"/>
      <c r="F293" s="298"/>
      <c r="G293" s="234" t="s">
        <v>13</v>
      </c>
      <c r="H293" s="234" t="s">
        <v>764</v>
      </c>
      <c r="I293" s="234" t="s">
        <v>846</v>
      </c>
      <c r="J293" s="234" t="s">
        <v>1852</v>
      </c>
      <c r="K293" s="298" t="s">
        <v>730</v>
      </c>
      <c r="L293" s="298"/>
      <c r="M293" s="234" t="s">
        <v>844</v>
      </c>
    </row>
    <row r="294" spans="1:13" ht="17" x14ac:dyDescent="0.2">
      <c r="A294" s="234" t="s">
        <v>947</v>
      </c>
      <c r="B294" s="234" t="s">
        <v>850</v>
      </c>
      <c r="C294" s="299" t="s">
        <v>1949</v>
      </c>
      <c r="D294" s="298"/>
      <c r="E294" s="298"/>
      <c r="F294" s="298"/>
      <c r="G294" s="234" t="s">
        <v>13</v>
      </c>
      <c r="H294" s="234" t="s">
        <v>764</v>
      </c>
      <c r="I294" s="234" t="s">
        <v>22</v>
      </c>
      <c r="J294" s="234" t="s">
        <v>1856</v>
      </c>
      <c r="K294" s="298" t="s">
        <v>730</v>
      </c>
      <c r="L294" s="298"/>
      <c r="M294" s="234" t="s">
        <v>844</v>
      </c>
    </row>
    <row r="295" spans="1:13" ht="17" x14ac:dyDescent="0.2">
      <c r="A295" s="234" t="s">
        <v>1234</v>
      </c>
      <c r="B295" s="234" t="s">
        <v>847</v>
      </c>
      <c r="C295" s="299" t="s">
        <v>1950</v>
      </c>
      <c r="D295" s="298"/>
      <c r="E295" s="298"/>
      <c r="F295" s="298"/>
      <c r="G295" s="234">
        <v>0</v>
      </c>
      <c r="H295" s="234" t="s">
        <v>764</v>
      </c>
      <c r="I295" s="234" t="s">
        <v>846</v>
      </c>
      <c r="J295" s="234" t="s">
        <v>1852</v>
      </c>
      <c r="K295" s="298" t="s">
        <v>730</v>
      </c>
      <c r="L295" s="298"/>
      <c r="M295" s="234" t="s">
        <v>844</v>
      </c>
    </row>
    <row r="296" spans="1:13" ht="17" x14ac:dyDescent="0.2">
      <c r="A296" s="234" t="s">
        <v>1237</v>
      </c>
      <c r="B296" s="234" t="s">
        <v>850</v>
      </c>
      <c r="C296" s="299" t="s">
        <v>1950</v>
      </c>
      <c r="D296" s="298"/>
      <c r="E296" s="298"/>
      <c r="F296" s="298"/>
      <c r="G296" s="234">
        <v>0</v>
      </c>
      <c r="H296" s="234" t="s">
        <v>764</v>
      </c>
      <c r="I296" s="234" t="s">
        <v>22</v>
      </c>
      <c r="J296" s="234" t="s">
        <v>1856</v>
      </c>
      <c r="K296" s="298" t="s">
        <v>730</v>
      </c>
      <c r="L296" s="298"/>
      <c r="M296" s="234" t="s">
        <v>844</v>
      </c>
    </row>
    <row r="297" spans="1:13" ht="17" x14ac:dyDescent="0.2">
      <c r="A297" s="234" t="s">
        <v>1239</v>
      </c>
      <c r="B297" s="234" t="s">
        <v>854</v>
      </c>
      <c r="C297" s="299" t="s">
        <v>1950</v>
      </c>
      <c r="D297" s="298"/>
      <c r="E297" s="298"/>
      <c r="F297" s="298"/>
      <c r="G297" s="234">
        <v>0</v>
      </c>
      <c r="H297" s="234" t="s">
        <v>764</v>
      </c>
      <c r="I297" s="234" t="s">
        <v>1695</v>
      </c>
      <c r="J297" s="234" t="s">
        <v>1335</v>
      </c>
      <c r="K297" s="298" t="s">
        <v>730</v>
      </c>
      <c r="L297" s="298"/>
      <c r="M297" s="234" t="s">
        <v>844</v>
      </c>
    </row>
    <row r="298" spans="1:13" ht="17" x14ac:dyDescent="0.2">
      <c r="A298" s="234" t="s">
        <v>1242</v>
      </c>
      <c r="B298" s="234" t="s">
        <v>847</v>
      </c>
      <c r="C298" s="299" t="s">
        <v>1950</v>
      </c>
      <c r="D298" s="298"/>
      <c r="E298" s="298"/>
      <c r="F298" s="298"/>
      <c r="G298" s="234">
        <v>1</v>
      </c>
      <c r="H298" s="234" t="s">
        <v>1946</v>
      </c>
      <c r="I298" s="234" t="s">
        <v>846</v>
      </c>
      <c r="J298" s="234" t="s">
        <v>1852</v>
      </c>
      <c r="K298" s="298" t="s">
        <v>730</v>
      </c>
      <c r="L298" s="298"/>
      <c r="M298" s="234" t="s">
        <v>844</v>
      </c>
    </row>
    <row r="299" spans="1:13" ht="17" x14ac:dyDescent="0.2">
      <c r="A299" s="234" t="s">
        <v>1245</v>
      </c>
      <c r="B299" s="234" t="s">
        <v>850</v>
      </c>
      <c r="C299" s="299" t="s">
        <v>1950</v>
      </c>
      <c r="D299" s="298"/>
      <c r="E299" s="298"/>
      <c r="F299" s="298"/>
      <c r="G299" s="234">
        <v>1</v>
      </c>
      <c r="H299" s="234" t="s">
        <v>1946</v>
      </c>
      <c r="I299" s="234" t="s">
        <v>22</v>
      </c>
      <c r="J299" s="234" t="s">
        <v>1856</v>
      </c>
      <c r="K299" s="298" t="s">
        <v>730</v>
      </c>
      <c r="L299" s="298"/>
      <c r="M299" s="234" t="s">
        <v>844</v>
      </c>
    </row>
    <row r="300" spans="1:13" ht="17" x14ac:dyDescent="0.2">
      <c r="A300" s="234" t="s">
        <v>1247</v>
      </c>
      <c r="B300" s="234" t="s">
        <v>854</v>
      </c>
      <c r="C300" s="299" t="s">
        <v>1950</v>
      </c>
      <c r="D300" s="298"/>
      <c r="E300" s="298"/>
      <c r="F300" s="298"/>
      <c r="G300" s="234">
        <v>1</v>
      </c>
      <c r="H300" s="234" t="s">
        <v>1946</v>
      </c>
      <c r="I300" s="234" t="s">
        <v>1695</v>
      </c>
      <c r="J300" s="234" t="s">
        <v>1335</v>
      </c>
      <c r="K300" s="298" t="s">
        <v>730</v>
      </c>
      <c r="L300" s="298"/>
      <c r="M300" s="234" t="s">
        <v>844</v>
      </c>
    </row>
    <row r="301" spans="1:13" ht="17" x14ac:dyDescent="0.2">
      <c r="A301" s="234" t="s">
        <v>1024</v>
      </c>
      <c r="B301" s="234" t="s">
        <v>847</v>
      </c>
      <c r="C301" s="299" t="s">
        <v>1951</v>
      </c>
      <c r="D301" s="298"/>
      <c r="E301" s="298"/>
      <c r="F301" s="298"/>
      <c r="G301" s="234" t="s">
        <v>13</v>
      </c>
      <c r="H301" s="234" t="s">
        <v>764</v>
      </c>
      <c r="I301" s="234" t="s">
        <v>846</v>
      </c>
      <c r="J301" s="234" t="s">
        <v>1852</v>
      </c>
      <c r="K301" s="298" t="s">
        <v>730</v>
      </c>
      <c r="L301" s="298"/>
      <c r="M301" s="234" t="s">
        <v>844</v>
      </c>
    </row>
    <row r="302" spans="1:13" ht="17" x14ac:dyDescent="0.2">
      <c r="A302" s="234" t="s">
        <v>1026</v>
      </c>
      <c r="B302" s="234" t="s">
        <v>850</v>
      </c>
      <c r="C302" s="299" t="s">
        <v>1951</v>
      </c>
      <c r="D302" s="298"/>
      <c r="E302" s="298"/>
      <c r="F302" s="298"/>
      <c r="G302" s="234" t="s">
        <v>13</v>
      </c>
      <c r="H302" s="234" t="s">
        <v>764</v>
      </c>
      <c r="I302" s="234" t="s">
        <v>22</v>
      </c>
      <c r="J302" s="234" t="s">
        <v>1856</v>
      </c>
      <c r="K302" s="298" t="s">
        <v>730</v>
      </c>
      <c r="L302" s="298"/>
      <c r="M302" s="234" t="s">
        <v>844</v>
      </c>
    </row>
    <row r="303" spans="1:13" ht="17" x14ac:dyDescent="0.2">
      <c r="A303" s="234" t="s">
        <v>1028</v>
      </c>
      <c r="B303" s="234" t="s">
        <v>854</v>
      </c>
      <c r="C303" s="299" t="s">
        <v>1951</v>
      </c>
      <c r="D303" s="298"/>
      <c r="E303" s="298"/>
      <c r="F303" s="298"/>
      <c r="G303" s="234" t="s">
        <v>13</v>
      </c>
      <c r="H303" s="234" t="s">
        <v>764</v>
      </c>
      <c r="I303" s="234" t="s">
        <v>1695</v>
      </c>
      <c r="J303" s="234" t="s">
        <v>1335</v>
      </c>
      <c r="K303" s="298" t="s">
        <v>730</v>
      </c>
      <c r="L303" s="298"/>
      <c r="M303" s="234" t="s">
        <v>844</v>
      </c>
    </row>
    <row r="304" spans="1:13" ht="17" x14ac:dyDescent="0.2">
      <c r="A304" s="234" t="s">
        <v>1030</v>
      </c>
      <c r="B304" s="234" t="s">
        <v>847</v>
      </c>
      <c r="C304" s="299" t="s">
        <v>1952</v>
      </c>
      <c r="D304" s="298"/>
      <c r="E304" s="298"/>
      <c r="F304" s="298"/>
      <c r="G304" s="234" t="s">
        <v>13</v>
      </c>
      <c r="H304" s="234" t="s">
        <v>764</v>
      </c>
      <c r="I304" s="234" t="s">
        <v>846</v>
      </c>
      <c r="J304" s="234" t="s">
        <v>1852</v>
      </c>
      <c r="K304" s="298" t="s">
        <v>730</v>
      </c>
      <c r="L304" s="298"/>
      <c r="M304" s="234" t="s">
        <v>844</v>
      </c>
    </row>
    <row r="305" spans="1:13" ht="17" x14ac:dyDescent="0.2">
      <c r="A305" s="234" t="s">
        <v>1032</v>
      </c>
      <c r="B305" s="234" t="s">
        <v>850</v>
      </c>
      <c r="C305" s="299" t="s">
        <v>1952</v>
      </c>
      <c r="D305" s="298"/>
      <c r="E305" s="298"/>
      <c r="F305" s="298"/>
      <c r="G305" s="234" t="s">
        <v>13</v>
      </c>
      <c r="H305" s="234" t="s">
        <v>764</v>
      </c>
      <c r="I305" s="234" t="s">
        <v>22</v>
      </c>
      <c r="J305" s="234" t="s">
        <v>1856</v>
      </c>
      <c r="K305" s="298" t="s">
        <v>730</v>
      </c>
      <c r="L305" s="298"/>
      <c r="M305" s="234" t="s">
        <v>844</v>
      </c>
    </row>
    <row r="306" spans="1:13" ht="17" x14ac:dyDescent="0.2">
      <c r="A306" s="234" t="s">
        <v>1034</v>
      </c>
      <c r="B306" s="234" t="s">
        <v>854</v>
      </c>
      <c r="C306" s="299" t="s">
        <v>1952</v>
      </c>
      <c r="D306" s="298"/>
      <c r="E306" s="298"/>
      <c r="F306" s="298"/>
      <c r="G306" s="234" t="s">
        <v>13</v>
      </c>
      <c r="H306" s="234" t="s">
        <v>764</v>
      </c>
      <c r="I306" s="234" t="s">
        <v>1695</v>
      </c>
      <c r="J306" s="234" t="s">
        <v>1335</v>
      </c>
      <c r="K306" s="298" t="s">
        <v>730</v>
      </c>
      <c r="L306" s="298"/>
      <c r="M306" s="234" t="s">
        <v>844</v>
      </c>
    </row>
    <row r="307" spans="1:13" ht="17" x14ac:dyDescent="0.2">
      <c r="A307" s="234" t="s">
        <v>1036</v>
      </c>
      <c r="B307" s="234" t="s">
        <v>847</v>
      </c>
      <c r="C307" s="299" t="s">
        <v>1953</v>
      </c>
      <c r="D307" s="298"/>
      <c r="E307" s="298"/>
      <c r="F307" s="298"/>
      <c r="G307" s="234" t="s">
        <v>13</v>
      </c>
      <c r="H307" s="234" t="s">
        <v>764</v>
      </c>
      <c r="I307" s="234" t="s">
        <v>846</v>
      </c>
      <c r="J307" s="234" t="s">
        <v>1852</v>
      </c>
      <c r="K307" s="298" t="s">
        <v>730</v>
      </c>
      <c r="L307" s="298"/>
      <c r="M307" s="234" t="s">
        <v>844</v>
      </c>
    </row>
    <row r="308" spans="1:13" ht="17" x14ac:dyDescent="0.2">
      <c r="A308" s="234" t="s">
        <v>1038</v>
      </c>
      <c r="B308" s="234" t="s">
        <v>850</v>
      </c>
      <c r="C308" s="299" t="s">
        <v>1953</v>
      </c>
      <c r="D308" s="298"/>
      <c r="E308" s="298"/>
      <c r="F308" s="298"/>
      <c r="G308" s="234" t="s">
        <v>13</v>
      </c>
      <c r="H308" s="234" t="s">
        <v>764</v>
      </c>
      <c r="I308" s="234" t="s">
        <v>22</v>
      </c>
      <c r="J308" s="234" t="s">
        <v>1856</v>
      </c>
      <c r="K308" s="298" t="s">
        <v>730</v>
      </c>
      <c r="L308" s="298"/>
      <c r="M308" s="234" t="s">
        <v>844</v>
      </c>
    </row>
    <row r="309" spans="1:13" ht="17" x14ac:dyDescent="0.2">
      <c r="A309" s="234" t="s">
        <v>1043</v>
      </c>
      <c r="B309" s="234" t="s">
        <v>847</v>
      </c>
      <c r="C309" s="299" t="s">
        <v>1954</v>
      </c>
      <c r="D309" s="298"/>
      <c r="E309" s="298"/>
      <c r="F309" s="298"/>
      <c r="G309" s="234" t="s">
        <v>13</v>
      </c>
      <c r="H309" s="234" t="s">
        <v>764</v>
      </c>
      <c r="I309" s="234" t="s">
        <v>846</v>
      </c>
      <c r="J309" s="234" t="s">
        <v>1852</v>
      </c>
      <c r="K309" s="298" t="s">
        <v>730</v>
      </c>
      <c r="L309" s="298"/>
      <c r="M309" s="234" t="s">
        <v>844</v>
      </c>
    </row>
    <row r="310" spans="1:13" ht="17" x14ac:dyDescent="0.2">
      <c r="A310" s="234" t="s">
        <v>1045</v>
      </c>
      <c r="B310" s="234" t="s">
        <v>850</v>
      </c>
      <c r="C310" s="299" t="s">
        <v>1954</v>
      </c>
      <c r="D310" s="298"/>
      <c r="E310" s="298"/>
      <c r="F310" s="298"/>
      <c r="G310" s="234" t="s">
        <v>13</v>
      </c>
      <c r="H310" s="234" t="s">
        <v>764</v>
      </c>
      <c r="I310" s="234" t="s">
        <v>22</v>
      </c>
      <c r="J310" s="234" t="s">
        <v>1856</v>
      </c>
      <c r="K310" s="298" t="s">
        <v>730</v>
      </c>
      <c r="L310" s="298"/>
      <c r="M310" s="234" t="s">
        <v>844</v>
      </c>
    </row>
    <row r="311" spans="1:13" ht="17" x14ac:dyDescent="0.2">
      <c r="A311" s="234" t="s">
        <v>1049</v>
      </c>
      <c r="B311" s="234" t="s">
        <v>847</v>
      </c>
      <c r="C311" s="299" t="s">
        <v>1955</v>
      </c>
      <c r="D311" s="298"/>
      <c r="E311" s="298"/>
      <c r="F311" s="298"/>
      <c r="G311" s="234" t="s">
        <v>13</v>
      </c>
      <c r="H311" s="234" t="s">
        <v>764</v>
      </c>
      <c r="I311" s="234" t="s">
        <v>846</v>
      </c>
      <c r="J311" s="234" t="s">
        <v>1852</v>
      </c>
      <c r="K311" s="298" t="s">
        <v>730</v>
      </c>
      <c r="L311" s="298"/>
      <c r="M311" s="234" t="s">
        <v>844</v>
      </c>
    </row>
    <row r="312" spans="1:13" ht="17" x14ac:dyDescent="0.2">
      <c r="A312" s="234" t="s">
        <v>1051</v>
      </c>
      <c r="B312" s="234" t="s">
        <v>850</v>
      </c>
      <c r="C312" s="299" t="s">
        <v>1955</v>
      </c>
      <c r="D312" s="298"/>
      <c r="E312" s="298"/>
      <c r="F312" s="298"/>
      <c r="G312" s="234" t="s">
        <v>13</v>
      </c>
      <c r="H312" s="234" t="s">
        <v>764</v>
      </c>
      <c r="I312" s="234" t="s">
        <v>22</v>
      </c>
      <c r="J312" s="234" t="s">
        <v>1856</v>
      </c>
      <c r="K312" s="298" t="s">
        <v>730</v>
      </c>
      <c r="L312" s="298"/>
      <c r="M312" s="234" t="s">
        <v>844</v>
      </c>
    </row>
    <row r="313" spans="1:13" ht="17" x14ac:dyDescent="0.2">
      <c r="A313" s="234" t="s">
        <v>1053</v>
      </c>
      <c r="B313" s="234" t="s">
        <v>854</v>
      </c>
      <c r="C313" s="299" t="s">
        <v>1955</v>
      </c>
      <c r="D313" s="298"/>
      <c r="E313" s="298"/>
      <c r="F313" s="298"/>
      <c r="G313" s="234" t="s">
        <v>13</v>
      </c>
      <c r="H313" s="234" t="s">
        <v>764</v>
      </c>
      <c r="I313" s="234" t="s">
        <v>1695</v>
      </c>
      <c r="J313" s="234" t="s">
        <v>1335</v>
      </c>
      <c r="K313" s="298" t="s">
        <v>730</v>
      </c>
      <c r="L313" s="298"/>
      <c r="M313" s="234" t="s">
        <v>844</v>
      </c>
    </row>
    <row r="314" spans="1:13" ht="17" x14ac:dyDescent="0.2">
      <c r="A314" s="234" t="s">
        <v>1055</v>
      </c>
      <c r="B314" s="234" t="s">
        <v>847</v>
      </c>
      <c r="C314" s="299" t="s">
        <v>1956</v>
      </c>
      <c r="D314" s="298"/>
      <c r="E314" s="298"/>
      <c r="F314" s="298"/>
      <c r="G314" s="234" t="s">
        <v>13</v>
      </c>
      <c r="H314" s="234" t="s">
        <v>764</v>
      </c>
      <c r="I314" s="234" t="s">
        <v>846</v>
      </c>
      <c r="J314" s="234" t="s">
        <v>1852</v>
      </c>
      <c r="K314" s="298" t="s">
        <v>730</v>
      </c>
      <c r="L314" s="298"/>
      <c r="M314" s="234" t="s">
        <v>844</v>
      </c>
    </row>
    <row r="315" spans="1:13" ht="17" x14ac:dyDescent="0.2">
      <c r="A315" s="234" t="s">
        <v>1057</v>
      </c>
      <c r="B315" s="234" t="s">
        <v>850</v>
      </c>
      <c r="C315" s="299" t="s">
        <v>1956</v>
      </c>
      <c r="D315" s="298"/>
      <c r="E315" s="298"/>
      <c r="F315" s="298"/>
      <c r="G315" s="234" t="s">
        <v>13</v>
      </c>
      <c r="H315" s="234" t="s">
        <v>764</v>
      </c>
      <c r="I315" s="234" t="s">
        <v>22</v>
      </c>
      <c r="J315" s="234" t="s">
        <v>1856</v>
      </c>
      <c r="K315" s="298" t="s">
        <v>730</v>
      </c>
      <c r="L315" s="298"/>
      <c r="M315" s="234" t="s">
        <v>844</v>
      </c>
    </row>
    <row r="316" spans="1:13" ht="17" x14ac:dyDescent="0.2">
      <c r="A316" s="234" t="s">
        <v>1059</v>
      </c>
      <c r="B316" s="234" t="s">
        <v>854</v>
      </c>
      <c r="C316" s="299" t="s">
        <v>1956</v>
      </c>
      <c r="D316" s="298"/>
      <c r="E316" s="298"/>
      <c r="F316" s="298"/>
      <c r="G316" s="234" t="s">
        <v>13</v>
      </c>
      <c r="H316" s="234" t="s">
        <v>764</v>
      </c>
      <c r="I316" s="234" t="s">
        <v>1695</v>
      </c>
      <c r="J316" s="234" t="s">
        <v>1335</v>
      </c>
      <c r="K316" s="298" t="s">
        <v>730</v>
      </c>
      <c r="L316" s="298"/>
      <c r="M316" s="234" t="s">
        <v>844</v>
      </c>
    </row>
    <row r="317" spans="1:13" ht="17" x14ac:dyDescent="0.2">
      <c r="A317" s="234" t="s">
        <v>1063</v>
      </c>
      <c r="B317" s="234" t="s">
        <v>850</v>
      </c>
      <c r="C317" s="299" t="s">
        <v>1957</v>
      </c>
      <c r="D317" s="298"/>
      <c r="E317" s="298"/>
      <c r="F317" s="298"/>
      <c r="G317" s="234" t="s">
        <v>13</v>
      </c>
      <c r="H317" s="234" t="s">
        <v>764</v>
      </c>
      <c r="I317" s="234" t="s">
        <v>22</v>
      </c>
      <c r="J317" s="234" t="s">
        <v>1856</v>
      </c>
      <c r="K317" s="298" t="s">
        <v>730</v>
      </c>
      <c r="L317" s="298"/>
      <c r="M317" s="234" t="s">
        <v>844</v>
      </c>
    </row>
    <row r="318" spans="1:13" ht="17" x14ac:dyDescent="0.2">
      <c r="A318" s="234" t="s">
        <v>1065</v>
      </c>
      <c r="B318" s="234" t="s">
        <v>854</v>
      </c>
      <c r="C318" s="299" t="s">
        <v>1957</v>
      </c>
      <c r="D318" s="298"/>
      <c r="E318" s="298"/>
      <c r="F318" s="298"/>
      <c r="G318" s="234" t="s">
        <v>13</v>
      </c>
      <c r="H318" s="234" t="s">
        <v>764</v>
      </c>
      <c r="I318" s="234" t="s">
        <v>1695</v>
      </c>
      <c r="J318" s="234" t="s">
        <v>1335</v>
      </c>
      <c r="K318" s="298" t="s">
        <v>730</v>
      </c>
      <c r="L318" s="298"/>
      <c r="M318" s="234" t="s">
        <v>844</v>
      </c>
    </row>
    <row r="319" spans="1:13" ht="17" x14ac:dyDescent="0.2">
      <c r="A319" s="234" t="s">
        <v>1069</v>
      </c>
      <c r="B319" s="234" t="s">
        <v>850</v>
      </c>
      <c r="C319" s="299" t="s">
        <v>1958</v>
      </c>
      <c r="D319" s="298"/>
      <c r="E319" s="298"/>
      <c r="F319" s="298"/>
      <c r="G319" s="234" t="s">
        <v>13</v>
      </c>
      <c r="H319" s="234" t="s">
        <v>764</v>
      </c>
      <c r="I319" s="234" t="s">
        <v>22</v>
      </c>
      <c r="J319" s="234" t="s">
        <v>1856</v>
      </c>
      <c r="K319" s="298" t="s">
        <v>730</v>
      </c>
      <c r="L319" s="298"/>
      <c r="M319" s="234" t="s">
        <v>844</v>
      </c>
    </row>
    <row r="320" spans="1:13" ht="17" x14ac:dyDescent="0.2">
      <c r="A320" s="234" t="s">
        <v>1071</v>
      </c>
      <c r="B320" s="234" t="s">
        <v>854</v>
      </c>
      <c r="C320" s="299" t="s">
        <v>1958</v>
      </c>
      <c r="D320" s="298"/>
      <c r="E320" s="298"/>
      <c r="F320" s="298"/>
      <c r="G320" s="234" t="s">
        <v>13</v>
      </c>
      <c r="H320" s="234" t="s">
        <v>764</v>
      </c>
      <c r="I320" s="234" t="s">
        <v>1695</v>
      </c>
      <c r="J320" s="234" t="s">
        <v>1335</v>
      </c>
      <c r="K320" s="298" t="s">
        <v>730</v>
      </c>
      <c r="L320" s="298"/>
      <c r="M320" s="234" t="s">
        <v>844</v>
      </c>
    </row>
    <row r="321" spans="1:13" ht="17" x14ac:dyDescent="0.2">
      <c r="A321" s="234" t="s">
        <v>1250</v>
      </c>
      <c r="B321" s="234" t="s">
        <v>847</v>
      </c>
      <c r="C321" s="299" t="s">
        <v>1959</v>
      </c>
      <c r="D321" s="298"/>
      <c r="E321" s="298"/>
      <c r="F321" s="298"/>
      <c r="G321" s="234" t="s">
        <v>13</v>
      </c>
      <c r="H321" s="234" t="s">
        <v>764</v>
      </c>
      <c r="I321" s="234" t="s">
        <v>846</v>
      </c>
      <c r="J321" s="234" t="s">
        <v>1852</v>
      </c>
      <c r="K321" s="298" t="s">
        <v>730</v>
      </c>
      <c r="L321" s="298"/>
      <c r="M321" s="234" t="s">
        <v>844</v>
      </c>
    </row>
    <row r="322" spans="1:13" ht="17" x14ac:dyDescent="0.2">
      <c r="A322" s="234" t="s">
        <v>1253</v>
      </c>
      <c r="B322" s="234" t="s">
        <v>850</v>
      </c>
      <c r="C322" s="299" t="s">
        <v>1959</v>
      </c>
      <c r="D322" s="298"/>
      <c r="E322" s="298"/>
      <c r="F322" s="298"/>
      <c r="G322" s="234" t="s">
        <v>13</v>
      </c>
      <c r="H322" s="234" t="s">
        <v>764</v>
      </c>
      <c r="I322" s="234" t="s">
        <v>22</v>
      </c>
      <c r="J322" s="234" t="s">
        <v>1856</v>
      </c>
      <c r="K322" s="298" t="s">
        <v>730</v>
      </c>
      <c r="L322" s="298"/>
      <c r="M322" s="234" t="s">
        <v>844</v>
      </c>
    </row>
    <row r="323" spans="1:13" ht="17" x14ac:dyDescent="0.2">
      <c r="A323" s="234" t="s">
        <v>1255</v>
      </c>
      <c r="B323" s="234" t="s">
        <v>854</v>
      </c>
      <c r="C323" s="299" t="s">
        <v>1959</v>
      </c>
      <c r="D323" s="298"/>
      <c r="E323" s="298"/>
      <c r="F323" s="298"/>
      <c r="G323" s="234" t="s">
        <v>13</v>
      </c>
      <c r="H323" s="234" t="s">
        <v>764</v>
      </c>
      <c r="I323" s="234" t="s">
        <v>1695</v>
      </c>
      <c r="J323" s="234" t="s">
        <v>1335</v>
      </c>
      <c r="K323" s="298" t="s">
        <v>730</v>
      </c>
      <c r="L323" s="298"/>
      <c r="M323" s="234" t="s">
        <v>844</v>
      </c>
    </row>
    <row r="324" spans="1:13" ht="17" x14ac:dyDescent="0.2">
      <c r="A324" s="234" t="s">
        <v>1257</v>
      </c>
      <c r="B324" s="234" t="s">
        <v>847</v>
      </c>
      <c r="C324" s="299" t="s">
        <v>1960</v>
      </c>
      <c r="D324" s="298"/>
      <c r="E324" s="298"/>
      <c r="F324" s="298"/>
      <c r="G324" s="234" t="s">
        <v>13</v>
      </c>
      <c r="H324" s="234" t="s">
        <v>764</v>
      </c>
      <c r="I324" s="234" t="s">
        <v>846</v>
      </c>
      <c r="J324" s="234" t="s">
        <v>1852</v>
      </c>
      <c r="K324" s="298" t="s">
        <v>730</v>
      </c>
      <c r="L324" s="298"/>
      <c r="M324" s="234" t="s">
        <v>844</v>
      </c>
    </row>
    <row r="325" spans="1:13" ht="17" x14ac:dyDescent="0.2">
      <c r="A325" s="234" t="s">
        <v>1259</v>
      </c>
      <c r="B325" s="234" t="s">
        <v>850</v>
      </c>
      <c r="C325" s="299" t="s">
        <v>1960</v>
      </c>
      <c r="D325" s="298"/>
      <c r="E325" s="298"/>
      <c r="F325" s="298"/>
      <c r="G325" s="234" t="s">
        <v>13</v>
      </c>
      <c r="H325" s="234" t="s">
        <v>764</v>
      </c>
      <c r="I325" s="234" t="s">
        <v>22</v>
      </c>
      <c r="J325" s="234" t="s">
        <v>1856</v>
      </c>
      <c r="K325" s="298" t="s">
        <v>730</v>
      </c>
      <c r="L325" s="298"/>
      <c r="M325" s="234" t="s">
        <v>844</v>
      </c>
    </row>
    <row r="326" spans="1:13" ht="17" x14ac:dyDescent="0.2">
      <c r="A326" s="234" t="s">
        <v>1261</v>
      </c>
      <c r="B326" s="234" t="s">
        <v>854</v>
      </c>
      <c r="C326" s="299" t="s">
        <v>1960</v>
      </c>
      <c r="D326" s="298"/>
      <c r="E326" s="298"/>
      <c r="F326" s="298"/>
      <c r="G326" s="234" t="s">
        <v>13</v>
      </c>
      <c r="H326" s="234" t="s">
        <v>764</v>
      </c>
      <c r="I326" s="234" t="s">
        <v>1695</v>
      </c>
      <c r="J326" s="234" t="s">
        <v>1335</v>
      </c>
      <c r="K326" s="298" t="s">
        <v>730</v>
      </c>
      <c r="L326" s="298"/>
      <c r="M326" s="234" t="s">
        <v>844</v>
      </c>
    </row>
    <row r="327" spans="1:13" ht="17" x14ac:dyDescent="0.2">
      <c r="A327" s="234" t="s">
        <v>1263</v>
      </c>
      <c r="B327" s="234" t="s">
        <v>847</v>
      </c>
      <c r="C327" s="299" t="s">
        <v>1961</v>
      </c>
      <c r="D327" s="298"/>
      <c r="E327" s="298"/>
      <c r="F327" s="298"/>
      <c r="G327" s="234" t="s">
        <v>13</v>
      </c>
      <c r="H327" s="234" t="s">
        <v>764</v>
      </c>
      <c r="I327" s="234" t="s">
        <v>846</v>
      </c>
      <c r="J327" s="234" t="s">
        <v>1852</v>
      </c>
      <c r="K327" s="298" t="s">
        <v>730</v>
      </c>
      <c r="L327" s="298"/>
      <c r="M327" s="234" t="s">
        <v>844</v>
      </c>
    </row>
    <row r="328" spans="1:13" ht="17" x14ac:dyDescent="0.2">
      <c r="A328" s="234" t="s">
        <v>1265</v>
      </c>
      <c r="B328" s="234" t="s">
        <v>850</v>
      </c>
      <c r="C328" s="299" t="s">
        <v>1961</v>
      </c>
      <c r="D328" s="298"/>
      <c r="E328" s="298"/>
      <c r="F328" s="298"/>
      <c r="G328" s="234" t="s">
        <v>13</v>
      </c>
      <c r="H328" s="234" t="s">
        <v>764</v>
      </c>
      <c r="I328" s="234" t="s">
        <v>22</v>
      </c>
      <c r="J328" s="234" t="s">
        <v>1856</v>
      </c>
      <c r="K328" s="298" t="s">
        <v>730</v>
      </c>
      <c r="L328" s="298"/>
      <c r="M328" s="234" t="s">
        <v>844</v>
      </c>
    </row>
    <row r="329" spans="1:13" ht="17" x14ac:dyDescent="0.2">
      <c r="A329" s="234" t="s">
        <v>1269</v>
      </c>
      <c r="B329" s="234" t="s">
        <v>847</v>
      </c>
      <c r="C329" s="299" t="s">
        <v>1962</v>
      </c>
      <c r="D329" s="298"/>
      <c r="E329" s="298"/>
      <c r="F329" s="298"/>
      <c r="G329" s="234" t="s">
        <v>13</v>
      </c>
      <c r="H329" s="234" t="s">
        <v>764</v>
      </c>
      <c r="I329" s="234" t="s">
        <v>846</v>
      </c>
      <c r="J329" s="234" t="s">
        <v>1852</v>
      </c>
      <c r="K329" s="298" t="s">
        <v>730</v>
      </c>
      <c r="L329" s="298"/>
      <c r="M329" s="234" t="s">
        <v>844</v>
      </c>
    </row>
    <row r="330" spans="1:13" ht="17" x14ac:dyDescent="0.2">
      <c r="A330" s="234" t="s">
        <v>1271</v>
      </c>
      <c r="B330" s="234" t="s">
        <v>850</v>
      </c>
      <c r="C330" s="299" t="s">
        <v>1962</v>
      </c>
      <c r="D330" s="298"/>
      <c r="E330" s="298"/>
      <c r="F330" s="298"/>
      <c r="G330" s="234" t="s">
        <v>13</v>
      </c>
      <c r="H330" s="234" t="s">
        <v>764</v>
      </c>
      <c r="I330" s="234" t="s">
        <v>22</v>
      </c>
      <c r="J330" s="234" t="s">
        <v>1856</v>
      </c>
      <c r="K330" s="298" t="s">
        <v>730</v>
      </c>
      <c r="L330" s="298"/>
      <c r="M330" s="234" t="s">
        <v>844</v>
      </c>
    </row>
    <row r="331" spans="1:13" ht="17" x14ac:dyDescent="0.2">
      <c r="A331" s="234" t="s">
        <v>991</v>
      </c>
      <c r="B331" s="234" t="s">
        <v>847</v>
      </c>
      <c r="C331" s="299" t="s">
        <v>1963</v>
      </c>
      <c r="D331" s="298"/>
      <c r="E331" s="298"/>
      <c r="F331" s="298"/>
      <c r="G331" s="234" t="s">
        <v>13</v>
      </c>
      <c r="H331" s="234" t="s">
        <v>764</v>
      </c>
      <c r="I331" s="234" t="s">
        <v>846</v>
      </c>
      <c r="J331" s="234" t="s">
        <v>1852</v>
      </c>
      <c r="K331" s="298" t="s">
        <v>730</v>
      </c>
      <c r="L331" s="298"/>
      <c r="M331" s="234" t="s">
        <v>844</v>
      </c>
    </row>
    <row r="332" spans="1:13" ht="17" x14ac:dyDescent="0.2">
      <c r="A332" s="234" t="s">
        <v>993</v>
      </c>
      <c r="B332" s="234" t="s">
        <v>850</v>
      </c>
      <c r="C332" s="299" t="s">
        <v>1963</v>
      </c>
      <c r="D332" s="298"/>
      <c r="E332" s="298"/>
      <c r="F332" s="298"/>
      <c r="G332" s="234" t="s">
        <v>13</v>
      </c>
      <c r="H332" s="234" t="s">
        <v>764</v>
      </c>
      <c r="I332" s="234" t="s">
        <v>22</v>
      </c>
      <c r="J332" s="234" t="s">
        <v>1856</v>
      </c>
      <c r="K332" s="298" t="s">
        <v>730</v>
      </c>
      <c r="L332" s="298"/>
      <c r="M332" s="234" t="s">
        <v>844</v>
      </c>
    </row>
    <row r="333" spans="1:13" ht="17" x14ac:dyDescent="0.2">
      <c r="A333" s="234" t="s">
        <v>995</v>
      </c>
      <c r="B333" s="234" t="s">
        <v>854</v>
      </c>
      <c r="C333" s="299" t="s">
        <v>1963</v>
      </c>
      <c r="D333" s="298"/>
      <c r="E333" s="298"/>
      <c r="F333" s="298"/>
      <c r="G333" s="234" t="s">
        <v>13</v>
      </c>
      <c r="H333" s="234" t="s">
        <v>764</v>
      </c>
      <c r="I333" s="234" t="s">
        <v>1695</v>
      </c>
      <c r="J333" s="234" t="s">
        <v>1335</v>
      </c>
      <c r="K333" s="298" t="s">
        <v>730</v>
      </c>
      <c r="L333" s="298"/>
      <c r="M333" s="234" t="s">
        <v>844</v>
      </c>
    </row>
    <row r="334" spans="1:13" ht="17" x14ac:dyDescent="0.2">
      <c r="A334" s="234" t="s">
        <v>1300</v>
      </c>
      <c r="B334" s="234" t="s">
        <v>847</v>
      </c>
      <c r="C334" s="299" t="s">
        <v>1964</v>
      </c>
      <c r="D334" s="298"/>
      <c r="E334" s="298"/>
      <c r="F334" s="298"/>
      <c r="G334" s="234" t="s">
        <v>13</v>
      </c>
      <c r="H334" s="234" t="s">
        <v>764</v>
      </c>
      <c r="I334" s="234" t="s">
        <v>846</v>
      </c>
      <c r="J334" s="234" t="s">
        <v>1852</v>
      </c>
      <c r="K334" s="298" t="s">
        <v>730</v>
      </c>
      <c r="L334" s="298"/>
      <c r="M334" s="234" t="s">
        <v>844</v>
      </c>
    </row>
    <row r="335" spans="1:13" ht="17" x14ac:dyDescent="0.2">
      <c r="A335" s="234" t="s">
        <v>1303</v>
      </c>
      <c r="B335" s="234" t="s">
        <v>850</v>
      </c>
      <c r="C335" s="299" t="s">
        <v>1964</v>
      </c>
      <c r="D335" s="298"/>
      <c r="E335" s="298"/>
      <c r="F335" s="298"/>
      <c r="G335" s="234" t="s">
        <v>13</v>
      </c>
      <c r="H335" s="234" t="s">
        <v>764</v>
      </c>
      <c r="I335" s="234" t="s">
        <v>22</v>
      </c>
      <c r="J335" s="234" t="s">
        <v>1856</v>
      </c>
      <c r="K335" s="298" t="s">
        <v>730</v>
      </c>
      <c r="L335" s="298"/>
      <c r="M335" s="234" t="s">
        <v>844</v>
      </c>
    </row>
    <row r="336" spans="1:13" ht="17" x14ac:dyDescent="0.2">
      <c r="A336" s="234" t="s">
        <v>1307</v>
      </c>
      <c r="B336" s="234" t="s">
        <v>854</v>
      </c>
      <c r="C336" s="299" t="s">
        <v>1964</v>
      </c>
      <c r="D336" s="298"/>
      <c r="E336" s="298"/>
      <c r="F336" s="298"/>
      <c r="G336" s="234" t="s">
        <v>13</v>
      </c>
      <c r="H336" s="234" t="s">
        <v>764</v>
      </c>
      <c r="I336" s="234" t="s">
        <v>1695</v>
      </c>
      <c r="J336" s="234" t="s">
        <v>1335</v>
      </c>
      <c r="K336" s="298" t="s">
        <v>730</v>
      </c>
      <c r="L336" s="298"/>
      <c r="M336" s="234" t="s">
        <v>844</v>
      </c>
    </row>
    <row r="337" spans="1:13" ht="17" x14ac:dyDescent="0.2">
      <c r="A337" s="234" t="s">
        <v>1309</v>
      </c>
      <c r="B337" s="234" t="s">
        <v>854</v>
      </c>
      <c r="C337" s="299" t="s">
        <v>1964</v>
      </c>
      <c r="D337" s="298"/>
      <c r="E337" s="298"/>
      <c r="F337" s="298"/>
      <c r="G337" s="234" t="s">
        <v>13</v>
      </c>
      <c r="H337" s="234" t="s">
        <v>764</v>
      </c>
      <c r="I337" s="234" t="s">
        <v>1695</v>
      </c>
      <c r="J337" s="234" t="s">
        <v>1335</v>
      </c>
      <c r="K337" s="298" t="s">
        <v>730</v>
      </c>
      <c r="L337" s="298"/>
      <c r="M337" s="234" t="s">
        <v>844</v>
      </c>
    </row>
    <row r="338" spans="1:13" ht="17" x14ac:dyDescent="0.2">
      <c r="A338" s="234" t="s">
        <v>1311</v>
      </c>
      <c r="B338" s="234" t="s">
        <v>854</v>
      </c>
      <c r="C338" s="299" t="s">
        <v>1964</v>
      </c>
      <c r="D338" s="298"/>
      <c r="E338" s="298"/>
      <c r="F338" s="298"/>
      <c r="G338" s="234" t="s">
        <v>13</v>
      </c>
      <c r="H338" s="234" t="s">
        <v>764</v>
      </c>
      <c r="I338" s="234" t="s">
        <v>1695</v>
      </c>
      <c r="J338" s="234" t="s">
        <v>1335</v>
      </c>
      <c r="K338" s="298" t="s">
        <v>730</v>
      </c>
      <c r="L338" s="298"/>
      <c r="M338" s="234" t="s">
        <v>844</v>
      </c>
    </row>
    <row r="339" spans="1:13" ht="17" x14ac:dyDescent="0.2">
      <c r="A339" s="234" t="s">
        <v>1313</v>
      </c>
      <c r="B339" s="234" t="s">
        <v>854</v>
      </c>
      <c r="C339" s="299" t="s">
        <v>1964</v>
      </c>
      <c r="D339" s="298"/>
      <c r="E339" s="298"/>
      <c r="F339" s="298"/>
      <c r="G339" s="234" t="s">
        <v>13</v>
      </c>
      <c r="H339" s="234" t="s">
        <v>764</v>
      </c>
      <c r="I339" s="234" t="s">
        <v>1695</v>
      </c>
      <c r="J339" s="234" t="s">
        <v>1335</v>
      </c>
      <c r="K339" s="298" t="s">
        <v>730</v>
      </c>
      <c r="L339" s="298"/>
      <c r="M339" s="234" t="s">
        <v>844</v>
      </c>
    </row>
    <row r="340" spans="1:13" ht="17" x14ac:dyDescent="0.2">
      <c r="A340" s="234" t="s">
        <v>997</v>
      </c>
      <c r="B340" s="234" t="s">
        <v>847</v>
      </c>
      <c r="C340" s="299" t="s">
        <v>1965</v>
      </c>
      <c r="D340" s="298"/>
      <c r="E340" s="298"/>
      <c r="F340" s="298"/>
      <c r="G340" s="234" t="s">
        <v>13</v>
      </c>
      <c r="H340" s="234" t="s">
        <v>764</v>
      </c>
      <c r="I340" s="234" t="s">
        <v>846</v>
      </c>
      <c r="J340" s="234" t="s">
        <v>1852</v>
      </c>
      <c r="K340" s="298" t="s">
        <v>730</v>
      </c>
      <c r="L340" s="298"/>
      <c r="M340" s="234" t="s">
        <v>844</v>
      </c>
    </row>
    <row r="341" spans="1:13" ht="17" x14ac:dyDescent="0.2">
      <c r="A341" s="234" t="s">
        <v>999</v>
      </c>
      <c r="B341" s="234" t="s">
        <v>850</v>
      </c>
      <c r="C341" s="299" t="s">
        <v>1965</v>
      </c>
      <c r="D341" s="298"/>
      <c r="E341" s="298"/>
      <c r="F341" s="298"/>
      <c r="G341" s="234" t="s">
        <v>13</v>
      </c>
      <c r="H341" s="234" t="s">
        <v>764</v>
      </c>
      <c r="I341" s="234" t="s">
        <v>22</v>
      </c>
      <c r="J341" s="234" t="s">
        <v>1856</v>
      </c>
      <c r="K341" s="298" t="s">
        <v>730</v>
      </c>
      <c r="L341" s="298"/>
      <c r="M341" s="234" t="s">
        <v>844</v>
      </c>
    </row>
    <row r="342" spans="1:13" ht="17" x14ac:dyDescent="0.2">
      <c r="A342" s="234" t="s">
        <v>1001</v>
      </c>
      <c r="B342" s="234" t="s">
        <v>854</v>
      </c>
      <c r="C342" s="299" t="s">
        <v>1965</v>
      </c>
      <c r="D342" s="298"/>
      <c r="E342" s="298"/>
      <c r="F342" s="298"/>
      <c r="G342" s="234" t="s">
        <v>13</v>
      </c>
      <c r="H342" s="234" t="s">
        <v>764</v>
      </c>
      <c r="I342" s="234" t="s">
        <v>1695</v>
      </c>
      <c r="J342" s="234" t="s">
        <v>1335</v>
      </c>
      <c r="K342" s="298" t="s">
        <v>730</v>
      </c>
      <c r="L342" s="298"/>
      <c r="M342" s="234" t="s">
        <v>844</v>
      </c>
    </row>
    <row r="343" spans="1:13" ht="17" x14ac:dyDescent="0.2">
      <c r="A343" s="234" t="s">
        <v>1003</v>
      </c>
      <c r="B343" s="234" t="s">
        <v>847</v>
      </c>
      <c r="C343" s="299" t="s">
        <v>1966</v>
      </c>
      <c r="D343" s="298"/>
      <c r="E343" s="298"/>
      <c r="F343" s="298"/>
      <c r="G343" s="234" t="s">
        <v>13</v>
      </c>
      <c r="H343" s="234" t="s">
        <v>764</v>
      </c>
      <c r="I343" s="234" t="s">
        <v>846</v>
      </c>
      <c r="J343" s="234" t="s">
        <v>1852</v>
      </c>
      <c r="K343" s="298" t="s">
        <v>730</v>
      </c>
      <c r="L343" s="298"/>
      <c r="M343" s="234" t="s">
        <v>844</v>
      </c>
    </row>
    <row r="344" spans="1:13" ht="17" x14ac:dyDescent="0.2">
      <c r="A344" s="234" t="s">
        <v>1005</v>
      </c>
      <c r="B344" s="234" t="s">
        <v>850</v>
      </c>
      <c r="C344" s="299" t="s">
        <v>1966</v>
      </c>
      <c r="D344" s="298"/>
      <c r="E344" s="298"/>
      <c r="F344" s="298"/>
      <c r="G344" s="234" t="s">
        <v>13</v>
      </c>
      <c r="H344" s="234" t="s">
        <v>764</v>
      </c>
      <c r="I344" s="234" t="s">
        <v>22</v>
      </c>
      <c r="J344" s="234" t="s">
        <v>1856</v>
      </c>
      <c r="K344" s="298" t="s">
        <v>730</v>
      </c>
      <c r="L344" s="298"/>
      <c r="M344" s="234" t="s">
        <v>844</v>
      </c>
    </row>
    <row r="345" spans="1:13" ht="17" x14ac:dyDescent="0.2">
      <c r="A345" s="234" t="s">
        <v>1007</v>
      </c>
      <c r="B345" s="234" t="s">
        <v>854</v>
      </c>
      <c r="C345" s="299" t="s">
        <v>1966</v>
      </c>
      <c r="D345" s="298"/>
      <c r="E345" s="298"/>
      <c r="F345" s="298"/>
      <c r="G345" s="234" t="s">
        <v>13</v>
      </c>
      <c r="H345" s="234" t="s">
        <v>764</v>
      </c>
      <c r="I345" s="234" t="s">
        <v>1695</v>
      </c>
      <c r="J345" s="234" t="s">
        <v>1335</v>
      </c>
      <c r="K345" s="298" t="s">
        <v>730</v>
      </c>
      <c r="L345" s="298"/>
      <c r="M345" s="234" t="s">
        <v>844</v>
      </c>
    </row>
    <row r="346" spans="1:13" ht="17" x14ac:dyDescent="0.2">
      <c r="A346" s="234" t="s">
        <v>1316</v>
      </c>
      <c r="B346" s="234" t="s">
        <v>847</v>
      </c>
      <c r="C346" s="299" t="s">
        <v>1967</v>
      </c>
      <c r="D346" s="298"/>
      <c r="E346" s="298"/>
      <c r="F346" s="298"/>
      <c r="G346" s="234" t="s">
        <v>13</v>
      </c>
      <c r="H346" s="234" t="s">
        <v>764</v>
      </c>
      <c r="I346" s="234" t="s">
        <v>846</v>
      </c>
      <c r="J346" s="234" t="s">
        <v>1852</v>
      </c>
      <c r="K346" s="298" t="s">
        <v>730</v>
      </c>
      <c r="L346" s="298"/>
      <c r="M346" s="234" t="s">
        <v>844</v>
      </c>
    </row>
    <row r="347" spans="1:13" ht="17" x14ac:dyDescent="0.2">
      <c r="A347" s="234" t="s">
        <v>1319</v>
      </c>
      <c r="B347" s="234" t="s">
        <v>850</v>
      </c>
      <c r="C347" s="299" t="s">
        <v>1967</v>
      </c>
      <c r="D347" s="298"/>
      <c r="E347" s="298"/>
      <c r="F347" s="298"/>
      <c r="G347" s="234" t="s">
        <v>13</v>
      </c>
      <c r="H347" s="234" t="s">
        <v>764</v>
      </c>
      <c r="I347" s="234" t="s">
        <v>22</v>
      </c>
      <c r="J347" s="234" t="s">
        <v>1856</v>
      </c>
      <c r="K347" s="298" t="s">
        <v>730</v>
      </c>
      <c r="L347" s="298"/>
      <c r="M347" s="234" t="s">
        <v>844</v>
      </c>
    </row>
    <row r="348" spans="1:13" ht="17" x14ac:dyDescent="0.2">
      <c r="A348" s="234" t="s">
        <v>1321</v>
      </c>
      <c r="B348" s="234" t="s">
        <v>854</v>
      </c>
      <c r="C348" s="299" t="s">
        <v>1967</v>
      </c>
      <c r="D348" s="298"/>
      <c r="E348" s="298"/>
      <c r="F348" s="298"/>
      <c r="G348" s="234" t="s">
        <v>13</v>
      </c>
      <c r="H348" s="234" t="s">
        <v>764</v>
      </c>
      <c r="I348" s="234" t="s">
        <v>1695</v>
      </c>
      <c r="J348" s="234" t="s">
        <v>1335</v>
      </c>
      <c r="K348" s="298" t="s">
        <v>730</v>
      </c>
      <c r="L348" s="298"/>
      <c r="M348" s="234" t="s">
        <v>844</v>
      </c>
    </row>
    <row r="349" spans="1:13" ht="17" x14ac:dyDescent="0.2">
      <c r="A349" s="234" t="s">
        <v>1323</v>
      </c>
      <c r="B349" s="234" t="s">
        <v>847</v>
      </c>
      <c r="C349" s="299" t="s">
        <v>1968</v>
      </c>
      <c r="D349" s="298"/>
      <c r="E349" s="298"/>
      <c r="F349" s="298"/>
      <c r="G349" s="234" t="s">
        <v>13</v>
      </c>
      <c r="H349" s="234" t="s">
        <v>764</v>
      </c>
      <c r="I349" s="234" t="s">
        <v>846</v>
      </c>
      <c r="J349" s="234" t="s">
        <v>1852</v>
      </c>
      <c r="K349" s="298" t="s">
        <v>730</v>
      </c>
      <c r="L349" s="298"/>
      <c r="M349" s="234" t="s">
        <v>844</v>
      </c>
    </row>
    <row r="350" spans="1:13" ht="17" x14ac:dyDescent="0.2">
      <c r="A350" s="234" t="s">
        <v>1325</v>
      </c>
      <c r="B350" s="234" t="s">
        <v>850</v>
      </c>
      <c r="C350" s="299" t="s">
        <v>1968</v>
      </c>
      <c r="D350" s="298"/>
      <c r="E350" s="298"/>
      <c r="F350" s="298"/>
      <c r="G350" s="234" t="s">
        <v>13</v>
      </c>
      <c r="H350" s="234" t="s">
        <v>764</v>
      </c>
      <c r="I350" s="234" t="s">
        <v>22</v>
      </c>
      <c r="J350" s="234" t="s">
        <v>1856</v>
      </c>
      <c r="K350" s="298" t="s">
        <v>730</v>
      </c>
      <c r="L350" s="298"/>
      <c r="M350" s="234" t="s">
        <v>844</v>
      </c>
    </row>
    <row r="351" spans="1:13" ht="17" x14ac:dyDescent="0.2">
      <c r="A351" s="234" t="s">
        <v>1327</v>
      </c>
      <c r="B351" s="234" t="s">
        <v>854</v>
      </c>
      <c r="C351" s="299" t="s">
        <v>1968</v>
      </c>
      <c r="D351" s="298"/>
      <c r="E351" s="298"/>
      <c r="F351" s="298"/>
      <c r="G351" s="234" t="s">
        <v>13</v>
      </c>
      <c r="H351" s="234" t="s">
        <v>764</v>
      </c>
      <c r="I351" s="234" t="s">
        <v>1695</v>
      </c>
      <c r="J351" s="234" t="s">
        <v>1335</v>
      </c>
      <c r="K351" s="298" t="s">
        <v>730</v>
      </c>
      <c r="L351" s="298"/>
      <c r="M351" s="234" t="s">
        <v>844</v>
      </c>
    </row>
    <row r="352" spans="1:13" ht="17" x14ac:dyDescent="0.2">
      <c r="A352" s="234" t="s">
        <v>1009</v>
      </c>
      <c r="B352" s="234" t="s">
        <v>847</v>
      </c>
      <c r="C352" s="299" t="s">
        <v>1969</v>
      </c>
      <c r="D352" s="298"/>
      <c r="E352" s="298"/>
      <c r="F352" s="298"/>
      <c r="G352" s="234" t="s">
        <v>13</v>
      </c>
      <c r="H352" s="234" t="s">
        <v>764</v>
      </c>
      <c r="I352" s="234" t="s">
        <v>846</v>
      </c>
      <c r="J352" s="234" t="s">
        <v>1852</v>
      </c>
      <c r="K352" s="298" t="s">
        <v>730</v>
      </c>
      <c r="L352" s="298"/>
      <c r="M352" s="234" t="s">
        <v>844</v>
      </c>
    </row>
    <row r="353" spans="1:13" ht="17" x14ac:dyDescent="0.2">
      <c r="A353" s="234" t="s">
        <v>1011</v>
      </c>
      <c r="B353" s="234" t="s">
        <v>850</v>
      </c>
      <c r="C353" s="299" t="s">
        <v>1969</v>
      </c>
      <c r="D353" s="298"/>
      <c r="E353" s="298"/>
      <c r="F353" s="298"/>
      <c r="G353" s="234" t="s">
        <v>13</v>
      </c>
      <c r="H353" s="234" t="s">
        <v>764</v>
      </c>
      <c r="I353" s="234" t="s">
        <v>22</v>
      </c>
      <c r="J353" s="234" t="s">
        <v>1856</v>
      </c>
      <c r="K353" s="298" t="s">
        <v>730</v>
      </c>
      <c r="L353" s="298"/>
      <c r="M353" s="234" t="s">
        <v>844</v>
      </c>
    </row>
    <row r="354" spans="1:13" ht="17" x14ac:dyDescent="0.2">
      <c r="A354" s="234" t="s">
        <v>1013</v>
      </c>
      <c r="B354" s="234" t="s">
        <v>854</v>
      </c>
      <c r="C354" s="299" t="s">
        <v>1969</v>
      </c>
      <c r="D354" s="298"/>
      <c r="E354" s="298"/>
      <c r="F354" s="298"/>
      <c r="G354" s="234" t="s">
        <v>13</v>
      </c>
      <c r="H354" s="234" t="s">
        <v>764</v>
      </c>
      <c r="I354" s="234" t="s">
        <v>1695</v>
      </c>
      <c r="J354" s="234" t="s">
        <v>1335</v>
      </c>
      <c r="K354" s="298" t="s">
        <v>730</v>
      </c>
      <c r="L354" s="298"/>
      <c r="M354" s="234" t="s">
        <v>844</v>
      </c>
    </row>
    <row r="355" spans="1:13" ht="17" x14ac:dyDescent="0.2">
      <c r="A355" s="234" t="s">
        <v>1015</v>
      </c>
      <c r="B355" s="234" t="s">
        <v>847</v>
      </c>
      <c r="C355" s="299" t="s">
        <v>1970</v>
      </c>
      <c r="D355" s="298"/>
      <c r="E355" s="298"/>
      <c r="F355" s="298"/>
      <c r="G355" s="234" t="s">
        <v>13</v>
      </c>
      <c r="H355" s="234" t="s">
        <v>764</v>
      </c>
      <c r="I355" s="234" t="s">
        <v>846</v>
      </c>
      <c r="J355" s="234" t="s">
        <v>1852</v>
      </c>
      <c r="K355" s="298" t="s">
        <v>730</v>
      </c>
      <c r="L355" s="298"/>
      <c r="M355" s="234" t="s">
        <v>844</v>
      </c>
    </row>
    <row r="356" spans="1:13" ht="17" x14ac:dyDescent="0.2">
      <c r="A356" s="234" t="s">
        <v>1017</v>
      </c>
      <c r="B356" s="234" t="s">
        <v>850</v>
      </c>
      <c r="C356" s="299" t="s">
        <v>1970</v>
      </c>
      <c r="D356" s="298"/>
      <c r="E356" s="298"/>
      <c r="F356" s="298"/>
      <c r="G356" s="234" t="s">
        <v>13</v>
      </c>
      <c r="H356" s="234" t="s">
        <v>764</v>
      </c>
      <c r="I356" s="234" t="s">
        <v>22</v>
      </c>
      <c r="J356" s="234" t="s">
        <v>1856</v>
      </c>
      <c r="K356" s="298" t="s">
        <v>730</v>
      </c>
      <c r="L356" s="298"/>
      <c r="M356" s="234" t="s">
        <v>844</v>
      </c>
    </row>
    <row r="357" spans="1:13" ht="17" x14ac:dyDescent="0.2">
      <c r="A357" s="234" t="s">
        <v>1019</v>
      </c>
      <c r="B357" s="234" t="s">
        <v>854</v>
      </c>
      <c r="C357" s="299" t="s">
        <v>1970</v>
      </c>
      <c r="D357" s="298"/>
      <c r="E357" s="298"/>
      <c r="F357" s="298"/>
      <c r="G357" s="234" t="s">
        <v>13</v>
      </c>
      <c r="H357" s="234" t="s">
        <v>764</v>
      </c>
      <c r="I357" s="234" t="s">
        <v>1695</v>
      </c>
      <c r="J357" s="234" t="s">
        <v>1335</v>
      </c>
      <c r="K357" s="298" t="s">
        <v>730</v>
      </c>
      <c r="L357" s="298"/>
      <c r="M357" s="234" t="s">
        <v>844</v>
      </c>
    </row>
    <row r="358" spans="1:13" ht="17" x14ac:dyDescent="0.2">
      <c r="A358" s="234" t="s">
        <v>1330</v>
      </c>
      <c r="B358" s="234" t="s">
        <v>847</v>
      </c>
      <c r="C358" s="299" t="s">
        <v>1971</v>
      </c>
      <c r="D358" s="298"/>
      <c r="E358" s="298"/>
      <c r="F358" s="298"/>
      <c r="G358" s="234" t="s">
        <v>13</v>
      </c>
      <c r="H358" s="234" t="s">
        <v>764</v>
      </c>
      <c r="I358" s="234" t="s">
        <v>846</v>
      </c>
      <c r="J358" s="234" t="s">
        <v>1852</v>
      </c>
      <c r="K358" s="298" t="s">
        <v>730</v>
      </c>
      <c r="L358" s="298"/>
      <c r="M358" s="234" t="s">
        <v>844</v>
      </c>
    </row>
    <row r="359" spans="1:13" ht="17" x14ac:dyDescent="0.2">
      <c r="A359" s="234" t="s">
        <v>1332</v>
      </c>
      <c r="B359" s="234" t="s">
        <v>850</v>
      </c>
      <c r="C359" s="299" t="s">
        <v>1971</v>
      </c>
      <c r="D359" s="298"/>
      <c r="E359" s="298"/>
      <c r="F359" s="298"/>
      <c r="G359" s="234" t="s">
        <v>13</v>
      </c>
      <c r="H359" s="234" t="s">
        <v>764</v>
      </c>
      <c r="I359" s="234" t="s">
        <v>22</v>
      </c>
      <c r="J359" s="234" t="s">
        <v>1856</v>
      </c>
      <c r="K359" s="298" t="s">
        <v>730</v>
      </c>
      <c r="L359" s="298"/>
      <c r="M359" s="234" t="s">
        <v>844</v>
      </c>
    </row>
    <row r="360" spans="1:13" ht="17" x14ac:dyDescent="0.2">
      <c r="A360" s="234" t="s">
        <v>1334</v>
      </c>
      <c r="B360" s="234" t="s">
        <v>854</v>
      </c>
      <c r="C360" s="299" t="s">
        <v>1971</v>
      </c>
      <c r="D360" s="298"/>
      <c r="E360" s="298"/>
      <c r="F360" s="298"/>
      <c r="G360" s="234" t="s">
        <v>13</v>
      </c>
      <c r="H360" s="234" t="s">
        <v>764</v>
      </c>
      <c r="I360" s="234" t="s">
        <v>1695</v>
      </c>
      <c r="J360" s="234" t="s">
        <v>1335</v>
      </c>
      <c r="K360" s="298" t="s">
        <v>730</v>
      </c>
      <c r="L360" s="298"/>
      <c r="M360" s="234" t="s">
        <v>844</v>
      </c>
    </row>
    <row r="361" spans="1:13" ht="17" x14ac:dyDescent="0.2">
      <c r="A361" s="234" t="s">
        <v>1338</v>
      </c>
      <c r="B361" s="234" t="s">
        <v>847</v>
      </c>
      <c r="C361" s="299" t="s">
        <v>1972</v>
      </c>
      <c r="D361" s="298"/>
      <c r="E361" s="298"/>
      <c r="F361" s="298"/>
      <c r="G361" s="234" t="s">
        <v>13</v>
      </c>
      <c r="H361" s="234" t="s">
        <v>764</v>
      </c>
      <c r="I361" s="234" t="s">
        <v>846</v>
      </c>
      <c r="J361" s="234" t="s">
        <v>1852</v>
      </c>
      <c r="K361" s="298" t="s">
        <v>730</v>
      </c>
      <c r="L361" s="298"/>
      <c r="M361" s="234" t="s">
        <v>844</v>
      </c>
    </row>
    <row r="362" spans="1:13" ht="17" x14ac:dyDescent="0.2">
      <c r="A362" s="234" t="s">
        <v>1340</v>
      </c>
      <c r="B362" s="234" t="s">
        <v>850</v>
      </c>
      <c r="C362" s="299" t="s">
        <v>1972</v>
      </c>
      <c r="D362" s="298"/>
      <c r="E362" s="298"/>
      <c r="F362" s="298"/>
      <c r="G362" s="234" t="s">
        <v>13</v>
      </c>
      <c r="H362" s="234" t="s">
        <v>764</v>
      </c>
      <c r="I362" s="234" t="s">
        <v>22</v>
      </c>
      <c r="J362" s="234" t="s">
        <v>1856</v>
      </c>
      <c r="K362" s="298" t="s">
        <v>730</v>
      </c>
      <c r="L362" s="298"/>
      <c r="M362" s="234" t="s">
        <v>844</v>
      </c>
    </row>
    <row r="363" spans="1:13" ht="17" x14ac:dyDescent="0.2">
      <c r="A363" s="234" t="s">
        <v>1342</v>
      </c>
      <c r="B363" s="234" t="s">
        <v>854</v>
      </c>
      <c r="C363" s="299" t="s">
        <v>1972</v>
      </c>
      <c r="D363" s="298"/>
      <c r="E363" s="298"/>
      <c r="F363" s="298"/>
      <c r="G363" s="234" t="s">
        <v>13</v>
      </c>
      <c r="H363" s="234" t="s">
        <v>764</v>
      </c>
      <c r="I363" s="234" t="s">
        <v>1695</v>
      </c>
      <c r="J363" s="234" t="s">
        <v>1335</v>
      </c>
      <c r="K363" s="298" t="s">
        <v>730</v>
      </c>
      <c r="L363" s="298"/>
      <c r="M363" s="234" t="s">
        <v>844</v>
      </c>
    </row>
    <row r="364" spans="1:13" ht="17" x14ac:dyDescent="0.2">
      <c r="A364" s="234" t="s">
        <v>1563</v>
      </c>
      <c r="B364" s="234" t="s">
        <v>847</v>
      </c>
      <c r="C364" s="299" t="s">
        <v>1973</v>
      </c>
      <c r="D364" s="298"/>
      <c r="E364" s="298"/>
      <c r="F364" s="298"/>
      <c r="G364" s="234" t="s">
        <v>13</v>
      </c>
      <c r="H364" s="234" t="s">
        <v>764</v>
      </c>
      <c r="I364" s="234" t="s">
        <v>846</v>
      </c>
      <c r="J364" s="234" t="s">
        <v>1852</v>
      </c>
      <c r="K364" s="298" t="s">
        <v>730</v>
      </c>
      <c r="L364" s="298"/>
      <c r="M364" s="234" t="s">
        <v>844</v>
      </c>
    </row>
    <row r="365" spans="1:13" ht="17" x14ac:dyDescent="0.2">
      <c r="A365" s="234" t="s">
        <v>1565</v>
      </c>
      <c r="B365" s="234" t="s">
        <v>847</v>
      </c>
      <c r="C365" s="299" t="s">
        <v>1974</v>
      </c>
      <c r="D365" s="298"/>
      <c r="E365" s="298"/>
      <c r="F365" s="298"/>
      <c r="G365" s="234" t="s">
        <v>13</v>
      </c>
      <c r="H365" s="234" t="s">
        <v>764</v>
      </c>
      <c r="I365" s="234" t="s">
        <v>846</v>
      </c>
      <c r="J365" s="234" t="s">
        <v>1852</v>
      </c>
      <c r="K365" s="298" t="s">
        <v>730</v>
      </c>
      <c r="L365" s="298"/>
      <c r="M365" s="234" t="s">
        <v>844</v>
      </c>
    </row>
    <row r="367" spans="1:13" ht="17" x14ac:dyDescent="0.2">
      <c r="A367" s="234" t="s">
        <v>1975</v>
      </c>
      <c r="B367" s="234"/>
      <c r="C367" s="234"/>
      <c r="D367" s="234"/>
      <c r="E367" s="234"/>
      <c r="F367" s="234"/>
      <c r="G367" s="234"/>
      <c r="H367" s="234"/>
      <c r="I367" s="234"/>
      <c r="J367" s="234"/>
      <c r="K367" s="234"/>
      <c r="L367" s="234"/>
      <c r="M367" s="234"/>
    </row>
    <row r="368" spans="1:13" ht="17" x14ac:dyDescent="0.2">
      <c r="A368" s="234" t="s">
        <v>1546</v>
      </c>
      <c r="B368" s="234" t="s">
        <v>847</v>
      </c>
      <c r="C368" s="299" t="s">
        <v>1932</v>
      </c>
      <c r="D368" s="298"/>
      <c r="E368" s="298"/>
      <c r="F368" s="298"/>
      <c r="G368" s="234" t="s">
        <v>13</v>
      </c>
      <c r="H368" s="234" t="s">
        <v>764</v>
      </c>
      <c r="I368" s="234" t="s">
        <v>846</v>
      </c>
      <c r="J368" s="234" t="s">
        <v>978</v>
      </c>
      <c r="K368" s="298" t="s">
        <v>730</v>
      </c>
      <c r="L368" s="298"/>
      <c r="M368" s="234" t="s">
        <v>844</v>
      </c>
    </row>
    <row r="369" spans="1:13" ht="17" x14ac:dyDescent="0.2">
      <c r="A369" s="234" t="s">
        <v>1557</v>
      </c>
      <c r="B369" s="234" t="s">
        <v>847</v>
      </c>
      <c r="C369" s="299" t="s">
        <v>1976</v>
      </c>
      <c r="D369" s="298"/>
      <c r="E369" s="298"/>
      <c r="F369" s="298"/>
      <c r="G369" s="234" t="s">
        <v>13</v>
      </c>
      <c r="H369" s="234" t="s">
        <v>764</v>
      </c>
      <c r="I369" s="234" t="s">
        <v>846</v>
      </c>
      <c r="J369" s="234" t="s">
        <v>978</v>
      </c>
      <c r="K369" s="298" t="s">
        <v>730</v>
      </c>
      <c r="L369" s="298"/>
      <c r="M369" s="234" t="s">
        <v>844</v>
      </c>
    </row>
    <row r="370" spans="1:13" ht="17" x14ac:dyDescent="0.2">
      <c r="A370" s="234" t="s">
        <v>1559</v>
      </c>
      <c r="B370" s="234" t="s">
        <v>847</v>
      </c>
      <c r="C370" s="299" t="s">
        <v>1933</v>
      </c>
      <c r="D370" s="298"/>
      <c r="E370" s="298"/>
      <c r="F370" s="298"/>
      <c r="G370" s="234" t="s">
        <v>13</v>
      </c>
      <c r="H370" s="234" t="s">
        <v>764</v>
      </c>
      <c r="I370" s="234" t="s">
        <v>846</v>
      </c>
      <c r="J370" s="234" t="s">
        <v>978</v>
      </c>
      <c r="K370" s="298" t="s">
        <v>730</v>
      </c>
      <c r="L370" s="298"/>
      <c r="M370" s="234" t="s">
        <v>844</v>
      </c>
    </row>
    <row r="371" spans="1:13" ht="17" x14ac:dyDescent="0.2">
      <c r="A371" s="234" t="s">
        <v>1561</v>
      </c>
      <c r="B371" s="234" t="s">
        <v>847</v>
      </c>
      <c r="C371" s="299" t="s">
        <v>1934</v>
      </c>
      <c r="D371" s="298"/>
      <c r="E371" s="298"/>
      <c r="F371" s="298"/>
      <c r="G371" s="234" t="s">
        <v>13</v>
      </c>
      <c r="H371" s="234" t="s">
        <v>764</v>
      </c>
      <c r="I371" s="234" t="s">
        <v>846</v>
      </c>
      <c r="J371" s="234" t="s">
        <v>978</v>
      </c>
      <c r="K371" s="298" t="s">
        <v>730</v>
      </c>
      <c r="L371" s="298"/>
      <c r="M371" s="234" t="s">
        <v>844</v>
      </c>
    </row>
    <row r="372" spans="1:13" ht="17" x14ac:dyDescent="0.2">
      <c r="A372" s="234" t="s">
        <v>1553</v>
      </c>
      <c r="B372" s="234" t="s">
        <v>847</v>
      </c>
      <c r="C372" s="299" t="s">
        <v>1935</v>
      </c>
      <c r="D372" s="298"/>
      <c r="E372" s="298"/>
      <c r="F372" s="298"/>
      <c r="G372" s="234" t="s">
        <v>13</v>
      </c>
      <c r="H372" s="234" t="s">
        <v>764</v>
      </c>
      <c r="I372" s="234" t="s">
        <v>846</v>
      </c>
      <c r="J372" s="234" t="s">
        <v>978</v>
      </c>
      <c r="K372" s="298" t="s">
        <v>730</v>
      </c>
      <c r="L372" s="298"/>
      <c r="M372" s="234" t="s">
        <v>844</v>
      </c>
    </row>
    <row r="373" spans="1:13" ht="17" x14ac:dyDescent="0.2">
      <c r="A373" s="234" t="s">
        <v>1555</v>
      </c>
      <c r="B373" s="234" t="s">
        <v>847</v>
      </c>
      <c r="C373" s="299" t="s">
        <v>1936</v>
      </c>
      <c r="D373" s="298"/>
      <c r="E373" s="298"/>
      <c r="F373" s="298"/>
      <c r="G373" s="234" t="s">
        <v>13</v>
      </c>
      <c r="H373" s="234" t="s">
        <v>764</v>
      </c>
      <c r="I373" s="234" t="s">
        <v>846</v>
      </c>
      <c r="J373" s="234" t="s">
        <v>978</v>
      </c>
      <c r="K373" s="298" t="s">
        <v>730</v>
      </c>
      <c r="L373" s="298"/>
      <c r="M373" s="234" t="s">
        <v>844</v>
      </c>
    </row>
    <row r="374" spans="1:13" ht="17" x14ac:dyDescent="0.2">
      <c r="A374" s="234" t="s">
        <v>1549</v>
      </c>
      <c r="B374" s="234" t="s">
        <v>847</v>
      </c>
      <c r="C374" s="299" t="s">
        <v>1937</v>
      </c>
      <c r="D374" s="298"/>
      <c r="E374" s="298"/>
      <c r="F374" s="298"/>
      <c r="G374" s="234" t="s">
        <v>13</v>
      </c>
      <c r="H374" s="234" t="s">
        <v>764</v>
      </c>
      <c r="I374" s="234" t="s">
        <v>846</v>
      </c>
      <c r="J374" s="234" t="s">
        <v>978</v>
      </c>
      <c r="K374" s="298" t="s">
        <v>730</v>
      </c>
      <c r="L374" s="298"/>
      <c r="M374" s="234" t="s">
        <v>844</v>
      </c>
    </row>
    <row r="375" spans="1:13" ht="17" x14ac:dyDescent="0.2">
      <c r="A375" s="234" t="s">
        <v>1551</v>
      </c>
      <c r="B375" s="234" t="s">
        <v>847</v>
      </c>
      <c r="C375" s="299" t="s">
        <v>1938</v>
      </c>
      <c r="D375" s="298"/>
      <c r="E375" s="298"/>
      <c r="F375" s="298"/>
      <c r="G375" s="234" t="s">
        <v>13</v>
      </c>
      <c r="H375" s="234" t="s">
        <v>764</v>
      </c>
      <c r="I375" s="234" t="s">
        <v>846</v>
      </c>
      <c r="J375" s="234" t="s">
        <v>978</v>
      </c>
      <c r="K375" s="298" t="s">
        <v>730</v>
      </c>
      <c r="L375" s="298"/>
      <c r="M375" s="234" t="s">
        <v>844</v>
      </c>
    </row>
    <row r="376" spans="1:13" ht="17" x14ac:dyDescent="0.2">
      <c r="A376" s="234" t="s">
        <v>1275</v>
      </c>
      <c r="B376" s="234" t="s">
        <v>847</v>
      </c>
      <c r="C376" s="299" t="s">
        <v>1977</v>
      </c>
      <c r="D376" s="298"/>
      <c r="E376" s="298"/>
      <c r="F376" s="298"/>
      <c r="G376" s="234" t="s">
        <v>13</v>
      </c>
      <c r="H376" s="234" t="s">
        <v>764</v>
      </c>
      <c r="I376" s="234" t="s">
        <v>846</v>
      </c>
      <c r="J376" s="234" t="s">
        <v>978</v>
      </c>
      <c r="K376" s="298" t="s">
        <v>730</v>
      </c>
      <c r="L376" s="298"/>
      <c r="M376" s="234" t="s">
        <v>844</v>
      </c>
    </row>
    <row r="377" spans="1:13" ht="17" x14ac:dyDescent="0.2">
      <c r="A377" s="234" t="s">
        <v>1277</v>
      </c>
      <c r="B377" s="234" t="s">
        <v>850</v>
      </c>
      <c r="C377" s="299" t="s">
        <v>1977</v>
      </c>
      <c r="D377" s="298"/>
      <c r="E377" s="298"/>
      <c r="F377" s="298"/>
      <c r="G377" s="234" t="s">
        <v>13</v>
      </c>
      <c r="H377" s="234" t="s">
        <v>764</v>
      </c>
      <c r="I377" s="234" t="s">
        <v>22</v>
      </c>
      <c r="J377" s="234" t="s">
        <v>1630</v>
      </c>
      <c r="K377" s="298" t="s">
        <v>730</v>
      </c>
      <c r="L377" s="298"/>
      <c r="M377" s="234" t="s">
        <v>844</v>
      </c>
    </row>
    <row r="378" spans="1:13" ht="17" x14ac:dyDescent="0.2">
      <c r="A378" s="234" t="s">
        <v>1281</v>
      </c>
      <c r="B378" s="234" t="s">
        <v>847</v>
      </c>
      <c r="C378" s="299" t="s">
        <v>1939</v>
      </c>
      <c r="D378" s="298"/>
      <c r="E378" s="298"/>
      <c r="F378" s="298"/>
      <c r="G378" s="234" t="s">
        <v>13</v>
      </c>
      <c r="H378" s="234" t="s">
        <v>764</v>
      </c>
      <c r="I378" s="234" t="s">
        <v>846</v>
      </c>
      <c r="J378" s="234" t="s">
        <v>978</v>
      </c>
      <c r="K378" s="298" t="s">
        <v>730</v>
      </c>
      <c r="L378" s="298"/>
      <c r="M378" s="234" t="s">
        <v>844</v>
      </c>
    </row>
    <row r="379" spans="1:13" ht="17" x14ac:dyDescent="0.2">
      <c r="A379" s="234" t="s">
        <v>1283</v>
      </c>
      <c r="B379" s="234" t="s">
        <v>850</v>
      </c>
      <c r="C379" s="299" t="s">
        <v>1939</v>
      </c>
      <c r="D379" s="298"/>
      <c r="E379" s="298"/>
      <c r="F379" s="298"/>
      <c r="G379" s="234" t="s">
        <v>13</v>
      </c>
      <c r="H379" s="234" t="s">
        <v>764</v>
      </c>
      <c r="I379" s="234" t="s">
        <v>22</v>
      </c>
      <c r="J379" s="234" t="s">
        <v>1630</v>
      </c>
      <c r="K379" s="298" t="s">
        <v>730</v>
      </c>
      <c r="L379" s="298"/>
      <c r="M379" s="234" t="s">
        <v>844</v>
      </c>
    </row>
    <row r="380" spans="1:13" ht="17" x14ac:dyDescent="0.2">
      <c r="A380" s="234" t="s">
        <v>1287</v>
      </c>
      <c r="B380" s="234" t="s">
        <v>847</v>
      </c>
      <c r="C380" s="299" t="s">
        <v>1940</v>
      </c>
      <c r="D380" s="298"/>
      <c r="E380" s="298"/>
      <c r="F380" s="298"/>
      <c r="G380" s="234" t="s">
        <v>13</v>
      </c>
      <c r="H380" s="234" t="s">
        <v>764</v>
      </c>
      <c r="I380" s="234" t="s">
        <v>846</v>
      </c>
      <c r="J380" s="234" t="s">
        <v>978</v>
      </c>
      <c r="K380" s="298" t="s">
        <v>730</v>
      </c>
      <c r="L380" s="298"/>
      <c r="M380" s="234" t="s">
        <v>844</v>
      </c>
    </row>
    <row r="381" spans="1:13" ht="17" x14ac:dyDescent="0.2">
      <c r="A381" s="234" t="s">
        <v>1289</v>
      </c>
      <c r="B381" s="234" t="s">
        <v>850</v>
      </c>
      <c r="C381" s="299" t="s">
        <v>1940</v>
      </c>
      <c r="D381" s="298"/>
      <c r="E381" s="298"/>
      <c r="F381" s="298"/>
      <c r="G381" s="234" t="s">
        <v>13</v>
      </c>
      <c r="H381" s="234" t="s">
        <v>764</v>
      </c>
      <c r="I381" s="234" t="s">
        <v>22</v>
      </c>
      <c r="J381" s="234" t="s">
        <v>1630</v>
      </c>
      <c r="K381" s="298" t="s">
        <v>730</v>
      </c>
      <c r="L381" s="298"/>
      <c r="M381" s="234" t="s">
        <v>844</v>
      </c>
    </row>
    <row r="382" spans="1:13" ht="17" x14ac:dyDescent="0.2">
      <c r="A382" s="234" t="s">
        <v>1293</v>
      </c>
      <c r="B382" s="234" t="s">
        <v>847</v>
      </c>
      <c r="C382" s="299" t="s">
        <v>1941</v>
      </c>
      <c r="D382" s="298"/>
      <c r="E382" s="298"/>
      <c r="F382" s="298"/>
      <c r="G382" s="234" t="s">
        <v>13</v>
      </c>
      <c r="H382" s="234" t="s">
        <v>764</v>
      </c>
      <c r="I382" s="234" t="s">
        <v>846</v>
      </c>
      <c r="J382" s="234" t="s">
        <v>978</v>
      </c>
      <c r="K382" s="298" t="s">
        <v>730</v>
      </c>
      <c r="L382" s="298"/>
      <c r="M382" s="234" t="s">
        <v>844</v>
      </c>
    </row>
    <row r="383" spans="1:13" ht="17" x14ac:dyDescent="0.2">
      <c r="A383" s="234" t="s">
        <v>1295</v>
      </c>
      <c r="B383" s="234" t="s">
        <v>850</v>
      </c>
      <c r="C383" s="299" t="s">
        <v>1941</v>
      </c>
      <c r="D383" s="298"/>
      <c r="E383" s="298"/>
      <c r="F383" s="298"/>
      <c r="G383" s="234" t="s">
        <v>13</v>
      </c>
      <c r="H383" s="234" t="s">
        <v>764</v>
      </c>
      <c r="I383" s="234" t="s">
        <v>22</v>
      </c>
      <c r="J383" s="234" t="s">
        <v>1630</v>
      </c>
      <c r="K383" s="298" t="s">
        <v>730</v>
      </c>
      <c r="L383" s="298"/>
      <c r="M383" s="234" t="s">
        <v>844</v>
      </c>
    </row>
    <row r="384" spans="1:13" ht="17" x14ac:dyDescent="0.2">
      <c r="A384" s="234" t="s">
        <v>1648</v>
      </c>
      <c r="B384" s="234" t="s">
        <v>850</v>
      </c>
      <c r="C384" s="299" t="s">
        <v>1943</v>
      </c>
      <c r="D384" s="298"/>
      <c r="E384" s="298"/>
      <c r="F384" s="298"/>
      <c r="G384" s="234" t="s">
        <v>13</v>
      </c>
      <c r="H384" s="234" t="s">
        <v>764</v>
      </c>
      <c r="I384" s="234" t="s">
        <v>22</v>
      </c>
      <c r="J384" s="234" t="s">
        <v>1630</v>
      </c>
      <c r="K384" s="298" t="s">
        <v>730</v>
      </c>
      <c r="L384" s="298"/>
      <c r="M384" s="234" t="s">
        <v>844</v>
      </c>
    </row>
    <row r="385" spans="1:16" ht="17" x14ac:dyDescent="0.2">
      <c r="A385" s="234" t="s">
        <v>1652</v>
      </c>
      <c r="B385" s="234" t="s">
        <v>850</v>
      </c>
      <c r="C385" s="299" t="s">
        <v>1944</v>
      </c>
      <c r="D385" s="298"/>
      <c r="E385" s="298"/>
      <c r="F385" s="298"/>
      <c r="G385" s="234" t="s">
        <v>13</v>
      </c>
      <c r="H385" s="234" t="s">
        <v>764</v>
      </c>
      <c r="I385" s="234" t="s">
        <v>22</v>
      </c>
      <c r="J385" s="234" t="s">
        <v>1630</v>
      </c>
      <c r="K385" s="298" t="s">
        <v>730</v>
      </c>
      <c r="L385" s="298"/>
      <c r="M385" s="234" t="s">
        <v>844</v>
      </c>
    </row>
    <row r="386" spans="1:16" s="31" customFormat="1" ht="17" x14ac:dyDescent="0.2">
      <c r="A386" s="235" t="s">
        <v>1978</v>
      </c>
      <c r="B386" s="235" t="s">
        <v>847</v>
      </c>
      <c r="C386" s="300" t="s">
        <v>1945</v>
      </c>
      <c r="D386" s="301"/>
      <c r="E386" s="301"/>
      <c r="F386" s="301"/>
      <c r="G386" s="235" t="s">
        <v>13</v>
      </c>
      <c r="H386" s="235" t="s">
        <v>764</v>
      </c>
      <c r="I386" s="235" t="s">
        <v>846</v>
      </c>
      <c r="J386" s="235" t="s">
        <v>978</v>
      </c>
      <c r="K386" s="301" t="s">
        <v>730</v>
      </c>
      <c r="L386" s="301"/>
      <c r="M386" s="235" t="s">
        <v>844</v>
      </c>
      <c r="P386" s="31" t="s">
        <v>1979</v>
      </c>
    </row>
    <row r="387" spans="1:16" s="31" customFormat="1" ht="17" x14ac:dyDescent="0.2">
      <c r="A387" s="235" t="s">
        <v>1980</v>
      </c>
      <c r="B387" s="235" t="s">
        <v>850</v>
      </c>
      <c r="C387" s="300" t="s">
        <v>1945</v>
      </c>
      <c r="D387" s="301"/>
      <c r="E387" s="301"/>
      <c r="F387" s="301"/>
      <c r="G387" s="235" t="s">
        <v>13</v>
      </c>
      <c r="H387" s="235" t="s">
        <v>764</v>
      </c>
      <c r="I387" s="235" t="s">
        <v>22</v>
      </c>
      <c r="J387" s="235" t="s">
        <v>1630</v>
      </c>
      <c r="K387" s="301" t="s">
        <v>730</v>
      </c>
      <c r="L387" s="301"/>
      <c r="M387" s="235" t="s">
        <v>844</v>
      </c>
      <c r="P387" s="31" t="s">
        <v>1979</v>
      </c>
    </row>
    <row r="388" spans="1:16" s="31" customFormat="1" ht="17" x14ac:dyDescent="0.2">
      <c r="A388" s="235" t="s">
        <v>1981</v>
      </c>
      <c r="B388" s="235" t="s">
        <v>847</v>
      </c>
      <c r="C388" s="300" t="s">
        <v>1948</v>
      </c>
      <c r="D388" s="301"/>
      <c r="E388" s="301"/>
      <c r="F388" s="301"/>
      <c r="G388" s="235" t="s">
        <v>13</v>
      </c>
      <c r="H388" s="235" t="s">
        <v>764</v>
      </c>
      <c r="I388" s="235" t="s">
        <v>846</v>
      </c>
      <c r="J388" s="235" t="s">
        <v>978</v>
      </c>
      <c r="K388" s="301" t="s">
        <v>730</v>
      </c>
      <c r="L388" s="301"/>
      <c r="M388" s="235" t="s">
        <v>844</v>
      </c>
      <c r="P388" s="31" t="s">
        <v>1979</v>
      </c>
    </row>
    <row r="389" spans="1:16" s="31" customFormat="1" ht="17" x14ac:dyDescent="0.2">
      <c r="A389" s="235" t="s">
        <v>1982</v>
      </c>
      <c r="B389" s="235" t="s">
        <v>847</v>
      </c>
      <c r="C389" s="300" t="s">
        <v>1983</v>
      </c>
      <c r="D389" s="301"/>
      <c r="E389" s="301"/>
      <c r="F389" s="301"/>
      <c r="G389" s="235" t="s">
        <v>13</v>
      </c>
      <c r="H389" s="235" t="s">
        <v>764</v>
      </c>
      <c r="I389" s="235" t="s">
        <v>846</v>
      </c>
      <c r="J389" s="235" t="s">
        <v>978</v>
      </c>
      <c r="K389" s="301" t="s">
        <v>730</v>
      </c>
      <c r="L389" s="301"/>
      <c r="M389" s="235" t="s">
        <v>844</v>
      </c>
      <c r="P389" s="31" t="s">
        <v>1979</v>
      </c>
    </row>
    <row r="390" spans="1:16" ht="17" x14ac:dyDescent="0.2">
      <c r="A390" s="234" t="s">
        <v>1664</v>
      </c>
      <c r="B390" s="234" t="s">
        <v>847</v>
      </c>
      <c r="C390" s="299" t="s">
        <v>1950</v>
      </c>
      <c r="D390" s="298"/>
      <c r="E390" s="298"/>
      <c r="F390" s="298"/>
      <c r="G390" s="234" t="s">
        <v>13</v>
      </c>
      <c r="H390" s="234" t="s">
        <v>764</v>
      </c>
      <c r="I390" s="234" t="s">
        <v>846</v>
      </c>
      <c r="J390" s="234" t="s">
        <v>978</v>
      </c>
      <c r="K390" s="298" t="s">
        <v>730</v>
      </c>
      <c r="L390" s="298"/>
      <c r="M390" s="234" t="s">
        <v>844</v>
      </c>
    </row>
    <row r="391" spans="1:16" ht="17" x14ac:dyDescent="0.2">
      <c r="A391" s="234" t="s">
        <v>1585</v>
      </c>
      <c r="B391" s="234" t="s">
        <v>847</v>
      </c>
      <c r="C391" s="299" t="s">
        <v>1951</v>
      </c>
      <c r="D391" s="298"/>
      <c r="E391" s="298"/>
      <c r="F391" s="298"/>
      <c r="G391" s="234" t="s">
        <v>13</v>
      </c>
      <c r="H391" s="234" t="s">
        <v>764</v>
      </c>
      <c r="I391" s="234" t="s">
        <v>846</v>
      </c>
      <c r="J391" s="234" t="s">
        <v>978</v>
      </c>
      <c r="K391" s="298" t="s">
        <v>730</v>
      </c>
      <c r="L391" s="298"/>
      <c r="M391" s="234" t="s">
        <v>844</v>
      </c>
    </row>
    <row r="392" spans="1:16" ht="17" x14ac:dyDescent="0.2">
      <c r="A392" s="234" t="s">
        <v>1580</v>
      </c>
      <c r="B392" s="234" t="s">
        <v>847</v>
      </c>
      <c r="C392" s="299" t="s">
        <v>1952</v>
      </c>
      <c r="D392" s="298"/>
      <c r="E392" s="298"/>
      <c r="F392" s="298"/>
      <c r="G392" s="234" t="s">
        <v>13</v>
      </c>
      <c r="H392" s="234" t="s">
        <v>764</v>
      </c>
      <c r="I392" s="234" t="s">
        <v>846</v>
      </c>
      <c r="J392" s="234" t="s">
        <v>978</v>
      </c>
      <c r="K392" s="298" t="s">
        <v>730</v>
      </c>
      <c r="L392" s="298"/>
      <c r="M392" s="234" t="s">
        <v>844</v>
      </c>
    </row>
    <row r="393" spans="1:16" ht="17" x14ac:dyDescent="0.2">
      <c r="A393" s="234" t="s">
        <v>1589</v>
      </c>
      <c r="B393" s="234" t="s">
        <v>847</v>
      </c>
      <c r="C393" s="299" t="s">
        <v>1953</v>
      </c>
      <c r="D393" s="298"/>
      <c r="E393" s="298"/>
      <c r="F393" s="298"/>
      <c r="G393" s="234" t="s">
        <v>13</v>
      </c>
      <c r="H393" s="234" t="s">
        <v>764</v>
      </c>
      <c r="I393" s="234" t="s">
        <v>846</v>
      </c>
      <c r="J393" s="234" t="s">
        <v>978</v>
      </c>
      <c r="K393" s="298" t="s">
        <v>730</v>
      </c>
      <c r="L393" s="298"/>
      <c r="M393" s="234" t="s">
        <v>844</v>
      </c>
    </row>
    <row r="394" spans="1:16" ht="17" x14ac:dyDescent="0.2">
      <c r="A394" s="234" t="s">
        <v>1587</v>
      </c>
      <c r="B394" s="234" t="s">
        <v>847</v>
      </c>
      <c r="C394" s="299" t="s">
        <v>1954</v>
      </c>
      <c r="D394" s="298"/>
      <c r="E394" s="298"/>
      <c r="F394" s="298"/>
      <c r="G394" s="234" t="s">
        <v>13</v>
      </c>
      <c r="H394" s="234" t="s">
        <v>764</v>
      </c>
      <c r="I394" s="234" t="s">
        <v>846</v>
      </c>
      <c r="J394" s="234" t="s">
        <v>978</v>
      </c>
      <c r="K394" s="298" t="s">
        <v>730</v>
      </c>
      <c r="L394" s="298"/>
      <c r="M394" s="234" t="s">
        <v>844</v>
      </c>
    </row>
    <row r="395" spans="1:16" ht="17" x14ac:dyDescent="0.2">
      <c r="A395" s="234" t="s">
        <v>1593</v>
      </c>
      <c r="B395" s="234" t="s">
        <v>847</v>
      </c>
      <c r="C395" s="299" t="s">
        <v>1955</v>
      </c>
      <c r="D395" s="298"/>
      <c r="E395" s="298"/>
      <c r="F395" s="298"/>
      <c r="G395" s="234" t="s">
        <v>13</v>
      </c>
      <c r="H395" s="234" t="s">
        <v>764</v>
      </c>
      <c r="I395" s="234" t="s">
        <v>846</v>
      </c>
      <c r="J395" s="234" t="s">
        <v>978</v>
      </c>
      <c r="K395" s="298" t="s">
        <v>730</v>
      </c>
      <c r="L395" s="298"/>
      <c r="M395" s="234" t="s">
        <v>844</v>
      </c>
    </row>
    <row r="396" spans="1:16" ht="17" x14ac:dyDescent="0.2">
      <c r="A396" s="234" t="s">
        <v>1583</v>
      </c>
      <c r="B396" s="234" t="s">
        <v>847</v>
      </c>
      <c r="C396" s="299" t="s">
        <v>1956</v>
      </c>
      <c r="D396" s="298"/>
      <c r="E396" s="298"/>
      <c r="F396" s="298"/>
      <c r="G396" s="234" t="s">
        <v>13</v>
      </c>
      <c r="H396" s="234" t="s">
        <v>764</v>
      </c>
      <c r="I396" s="234" t="s">
        <v>846</v>
      </c>
      <c r="J396" s="234" t="s">
        <v>978</v>
      </c>
      <c r="K396" s="298" t="s">
        <v>730</v>
      </c>
      <c r="L396" s="298"/>
      <c r="M396" s="234" t="s">
        <v>844</v>
      </c>
    </row>
    <row r="397" spans="1:16" ht="17" x14ac:dyDescent="0.2">
      <c r="A397" s="234" t="s">
        <v>1591</v>
      </c>
      <c r="B397" s="234" t="s">
        <v>847</v>
      </c>
      <c r="C397" s="299" t="s">
        <v>1957</v>
      </c>
      <c r="D397" s="298"/>
      <c r="E397" s="298"/>
      <c r="F397" s="298"/>
      <c r="G397" s="234" t="s">
        <v>13</v>
      </c>
      <c r="H397" s="234" t="s">
        <v>764</v>
      </c>
      <c r="I397" s="234" t="s">
        <v>846</v>
      </c>
      <c r="J397" s="234" t="s">
        <v>978</v>
      </c>
      <c r="K397" s="298" t="s">
        <v>730</v>
      </c>
      <c r="L397" s="298"/>
      <c r="M397" s="234" t="s">
        <v>844</v>
      </c>
    </row>
    <row r="398" spans="1:16" ht="17" x14ac:dyDescent="0.2">
      <c r="A398" s="234" t="s">
        <v>1595</v>
      </c>
      <c r="B398" s="234" t="s">
        <v>847</v>
      </c>
      <c r="C398" s="299" t="s">
        <v>1958</v>
      </c>
      <c r="D398" s="298"/>
      <c r="E398" s="298"/>
      <c r="F398" s="298"/>
      <c r="G398" s="234" t="s">
        <v>13</v>
      </c>
      <c r="H398" s="234" t="s">
        <v>764</v>
      </c>
      <c r="I398" s="234" t="s">
        <v>846</v>
      </c>
      <c r="J398" s="234" t="s">
        <v>978</v>
      </c>
      <c r="K398" s="298" t="s">
        <v>730</v>
      </c>
      <c r="L398" s="298"/>
      <c r="M398" s="234" t="s">
        <v>844</v>
      </c>
    </row>
    <row r="399" spans="1:16" ht="17" x14ac:dyDescent="0.2">
      <c r="A399" s="234" t="s">
        <v>1160</v>
      </c>
      <c r="B399" s="234" t="s">
        <v>847</v>
      </c>
      <c r="C399" s="299" t="s">
        <v>1959</v>
      </c>
      <c r="D399" s="298"/>
      <c r="E399" s="298"/>
      <c r="F399" s="298"/>
      <c r="G399" s="234" t="s">
        <v>13</v>
      </c>
      <c r="H399" s="234" t="s">
        <v>764</v>
      </c>
      <c r="I399" s="234" t="s">
        <v>846</v>
      </c>
      <c r="J399" s="234" t="s">
        <v>978</v>
      </c>
      <c r="K399" s="298" t="s">
        <v>730</v>
      </c>
      <c r="L399" s="298"/>
      <c r="M399" s="234" t="s">
        <v>844</v>
      </c>
    </row>
    <row r="400" spans="1:16" ht="17" x14ac:dyDescent="0.2">
      <c r="A400" s="234" t="s">
        <v>1162</v>
      </c>
      <c r="B400" s="234" t="s">
        <v>850</v>
      </c>
      <c r="C400" s="299" t="s">
        <v>1959</v>
      </c>
      <c r="D400" s="298"/>
      <c r="E400" s="298"/>
      <c r="F400" s="298"/>
      <c r="G400" s="234" t="s">
        <v>13</v>
      </c>
      <c r="H400" s="234" t="s">
        <v>764</v>
      </c>
      <c r="I400" s="234" t="s">
        <v>22</v>
      </c>
      <c r="J400" s="234" t="s">
        <v>1630</v>
      </c>
      <c r="K400" s="298" t="s">
        <v>730</v>
      </c>
      <c r="L400" s="298"/>
      <c r="M400" s="234" t="s">
        <v>844</v>
      </c>
    </row>
    <row r="401" spans="1:13" ht="17" x14ac:dyDescent="0.2">
      <c r="A401" s="234" t="s">
        <v>1166</v>
      </c>
      <c r="B401" s="234" t="s">
        <v>847</v>
      </c>
      <c r="C401" s="299" t="s">
        <v>1960</v>
      </c>
      <c r="D401" s="298"/>
      <c r="E401" s="298"/>
      <c r="F401" s="298"/>
      <c r="G401" s="234" t="s">
        <v>13</v>
      </c>
      <c r="H401" s="234" t="s">
        <v>764</v>
      </c>
      <c r="I401" s="234" t="s">
        <v>846</v>
      </c>
      <c r="J401" s="234" t="s">
        <v>978</v>
      </c>
      <c r="K401" s="298" t="s">
        <v>730</v>
      </c>
      <c r="L401" s="298"/>
      <c r="M401" s="234" t="s">
        <v>844</v>
      </c>
    </row>
    <row r="402" spans="1:13" ht="17" x14ac:dyDescent="0.2">
      <c r="A402" s="234" t="s">
        <v>1168</v>
      </c>
      <c r="B402" s="234" t="s">
        <v>850</v>
      </c>
      <c r="C402" s="299" t="s">
        <v>1960</v>
      </c>
      <c r="D402" s="298"/>
      <c r="E402" s="298"/>
      <c r="F402" s="298"/>
      <c r="G402" s="234" t="s">
        <v>13</v>
      </c>
      <c r="H402" s="234" t="s">
        <v>764</v>
      </c>
      <c r="I402" s="234" t="s">
        <v>22</v>
      </c>
      <c r="J402" s="234" t="s">
        <v>1630</v>
      </c>
      <c r="K402" s="298" t="s">
        <v>730</v>
      </c>
      <c r="L402" s="298"/>
      <c r="M402" s="234" t="s">
        <v>844</v>
      </c>
    </row>
    <row r="403" spans="1:13" ht="17" x14ac:dyDescent="0.2">
      <c r="A403" s="234" t="s">
        <v>1172</v>
      </c>
      <c r="B403" s="234" t="s">
        <v>847</v>
      </c>
      <c r="C403" s="299" t="s">
        <v>1961</v>
      </c>
      <c r="D403" s="298"/>
      <c r="E403" s="298"/>
      <c r="F403" s="298"/>
      <c r="G403" s="234" t="s">
        <v>13</v>
      </c>
      <c r="H403" s="234" t="s">
        <v>764</v>
      </c>
      <c r="I403" s="234" t="s">
        <v>846</v>
      </c>
      <c r="J403" s="234" t="s">
        <v>978</v>
      </c>
      <c r="K403" s="298" t="s">
        <v>730</v>
      </c>
      <c r="L403" s="298"/>
      <c r="M403" s="234" t="s">
        <v>844</v>
      </c>
    </row>
    <row r="404" spans="1:13" ht="17" x14ac:dyDescent="0.2">
      <c r="A404" s="234" t="s">
        <v>1174</v>
      </c>
      <c r="B404" s="234" t="s">
        <v>850</v>
      </c>
      <c r="C404" s="299" t="s">
        <v>1961</v>
      </c>
      <c r="D404" s="298"/>
      <c r="E404" s="298"/>
      <c r="F404" s="298"/>
      <c r="G404" s="234" t="s">
        <v>13</v>
      </c>
      <c r="H404" s="234" t="s">
        <v>764</v>
      </c>
      <c r="I404" s="234" t="s">
        <v>22</v>
      </c>
      <c r="J404" s="234" t="s">
        <v>1630</v>
      </c>
      <c r="K404" s="298" t="s">
        <v>730</v>
      </c>
      <c r="L404" s="298"/>
      <c r="M404" s="234" t="s">
        <v>844</v>
      </c>
    </row>
    <row r="405" spans="1:13" ht="17" x14ac:dyDescent="0.2">
      <c r="A405" s="234" t="s">
        <v>1178</v>
      </c>
      <c r="B405" s="234" t="s">
        <v>847</v>
      </c>
      <c r="C405" s="299" t="s">
        <v>1962</v>
      </c>
      <c r="D405" s="298"/>
      <c r="E405" s="298"/>
      <c r="F405" s="298"/>
      <c r="G405" s="234" t="s">
        <v>13</v>
      </c>
      <c r="H405" s="234" t="s">
        <v>764</v>
      </c>
      <c r="I405" s="234" t="s">
        <v>846</v>
      </c>
      <c r="J405" s="234" t="s">
        <v>978</v>
      </c>
      <c r="K405" s="298" t="s">
        <v>730</v>
      </c>
      <c r="L405" s="298"/>
      <c r="M405" s="234" t="s">
        <v>844</v>
      </c>
    </row>
    <row r="406" spans="1:13" ht="17" x14ac:dyDescent="0.2">
      <c r="A406" s="234" t="s">
        <v>1180</v>
      </c>
      <c r="B406" s="234" t="s">
        <v>850</v>
      </c>
      <c r="C406" s="299" t="s">
        <v>1962</v>
      </c>
      <c r="D406" s="298"/>
      <c r="E406" s="298"/>
      <c r="F406" s="298"/>
      <c r="G406" s="234" t="s">
        <v>13</v>
      </c>
      <c r="H406" s="234" t="s">
        <v>764</v>
      </c>
      <c r="I406" s="234" t="s">
        <v>22</v>
      </c>
      <c r="J406" s="234" t="s">
        <v>1630</v>
      </c>
      <c r="K406" s="298" t="s">
        <v>730</v>
      </c>
      <c r="L406" s="298"/>
      <c r="M406" s="234" t="s">
        <v>844</v>
      </c>
    </row>
    <row r="407" spans="1:13" ht="17" x14ac:dyDescent="0.2">
      <c r="A407" s="234" t="s">
        <v>1129</v>
      </c>
      <c r="B407" s="234" t="s">
        <v>847</v>
      </c>
      <c r="C407" s="299" t="s">
        <v>1984</v>
      </c>
      <c r="D407" s="298"/>
      <c r="E407" s="298"/>
      <c r="F407" s="298"/>
      <c r="G407" s="234" t="s">
        <v>13</v>
      </c>
      <c r="H407" s="234" t="s">
        <v>764</v>
      </c>
      <c r="I407" s="234" t="s">
        <v>846</v>
      </c>
      <c r="J407" s="234" t="s">
        <v>978</v>
      </c>
      <c r="K407" s="298" t="s">
        <v>730</v>
      </c>
      <c r="L407" s="298"/>
      <c r="M407" s="234" t="s">
        <v>844</v>
      </c>
    </row>
    <row r="408" spans="1:13" ht="17" x14ac:dyDescent="0.2">
      <c r="A408" s="234" t="s">
        <v>1131</v>
      </c>
      <c r="B408" s="234" t="s">
        <v>850</v>
      </c>
      <c r="C408" s="299" t="s">
        <v>1984</v>
      </c>
      <c r="D408" s="298"/>
      <c r="E408" s="298"/>
      <c r="F408" s="298"/>
      <c r="G408" s="234" t="s">
        <v>13</v>
      </c>
      <c r="H408" s="234" t="s">
        <v>764</v>
      </c>
      <c r="I408" s="234" t="s">
        <v>22</v>
      </c>
      <c r="J408" s="234" t="s">
        <v>1630</v>
      </c>
      <c r="K408" s="298" t="s">
        <v>730</v>
      </c>
      <c r="L408" s="298"/>
      <c r="M408" s="234" t="s">
        <v>844</v>
      </c>
    </row>
    <row r="409" spans="1:13" ht="17" x14ac:dyDescent="0.2">
      <c r="A409" s="234" t="s">
        <v>1117</v>
      </c>
      <c r="B409" s="234" t="s">
        <v>847</v>
      </c>
      <c r="C409" s="299" t="s">
        <v>1963</v>
      </c>
      <c r="D409" s="298"/>
      <c r="E409" s="298"/>
      <c r="F409" s="298"/>
      <c r="G409" s="234" t="s">
        <v>13</v>
      </c>
      <c r="H409" s="234" t="s">
        <v>764</v>
      </c>
      <c r="I409" s="234" t="s">
        <v>846</v>
      </c>
      <c r="J409" s="234" t="s">
        <v>978</v>
      </c>
      <c r="K409" s="298" t="s">
        <v>730</v>
      </c>
      <c r="L409" s="298"/>
      <c r="M409" s="234" t="s">
        <v>844</v>
      </c>
    </row>
    <row r="410" spans="1:13" ht="17" x14ac:dyDescent="0.2">
      <c r="A410" s="234" t="s">
        <v>1119</v>
      </c>
      <c r="B410" s="234" t="s">
        <v>850</v>
      </c>
      <c r="C410" s="299" t="s">
        <v>1963</v>
      </c>
      <c r="D410" s="298"/>
      <c r="E410" s="298"/>
      <c r="F410" s="298"/>
      <c r="G410" s="234" t="s">
        <v>13</v>
      </c>
      <c r="H410" s="234" t="s">
        <v>764</v>
      </c>
      <c r="I410" s="234" t="s">
        <v>22</v>
      </c>
      <c r="J410" s="234" t="s">
        <v>1630</v>
      </c>
      <c r="K410" s="298" t="s">
        <v>730</v>
      </c>
      <c r="L410" s="298"/>
      <c r="M410" s="234" t="s">
        <v>844</v>
      </c>
    </row>
    <row r="411" spans="1:13" ht="17" x14ac:dyDescent="0.2">
      <c r="A411" s="234" t="s">
        <v>1135</v>
      </c>
      <c r="B411" s="234" t="s">
        <v>847</v>
      </c>
      <c r="C411" s="299" t="s">
        <v>1985</v>
      </c>
      <c r="D411" s="298"/>
      <c r="E411" s="298"/>
      <c r="F411" s="298"/>
      <c r="G411" s="234" t="s">
        <v>13</v>
      </c>
      <c r="H411" s="234" t="s">
        <v>764</v>
      </c>
      <c r="I411" s="234" t="s">
        <v>846</v>
      </c>
      <c r="J411" s="234" t="s">
        <v>978</v>
      </c>
      <c r="K411" s="298" t="s">
        <v>730</v>
      </c>
      <c r="L411" s="298"/>
      <c r="M411" s="234" t="s">
        <v>844</v>
      </c>
    </row>
    <row r="412" spans="1:13" ht="17" x14ac:dyDescent="0.2">
      <c r="A412" s="234" t="s">
        <v>1137</v>
      </c>
      <c r="B412" s="234" t="s">
        <v>850</v>
      </c>
      <c r="C412" s="299" t="s">
        <v>1985</v>
      </c>
      <c r="D412" s="298"/>
      <c r="E412" s="298"/>
      <c r="F412" s="298"/>
      <c r="G412" s="234" t="s">
        <v>13</v>
      </c>
      <c r="H412" s="234" t="s">
        <v>764</v>
      </c>
      <c r="I412" s="234" t="s">
        <v>22</v>
      </c>
      <c r="J412" s="234" t="s">
        <v>1630</v>
      </c>
      <c r="K412" s="298" t="s">
        <v>730</v>
      </c>
      <c r="L412" s="298"/>
      <c r="M412" s="234" t="s">
        <v>844</v>
      </c>
    </row>
    <row r="413" spans="1:13" ht="17" x14ac:dyDescent="0.2">
      <c r="A413" s="234" t="s">
        <v>1123</v>
      </c>
      <c r="B413" s="234" t="s">
        <v>847</v>
      </c>
      <c r="C413" s="299" t="s">
        <v>1964</v>
      </c>
      <c r="D413" s="298"/>
      <c r="E413" s="298"/>
      <c r="F413" s="298"/>
      <c r="G413" s="234" t="s">
        <v>13</v>
      </c>
      <c r="H413" s="234" t="s">
        <v>764</v>
      </c>
      <c r="I413" s="234" t="s">
        <v>846</v>
      </c>
      <c r="J413" s="234" t="s">
        <v>978</v>
      </c>
      <c r="K413" s="298" t="s">
        <v>730</v>
      </c>
      <c r="L413" s="298"/>
      <c r="M413" s="234" t="s">
        <v>844</v>
      </c>
    </row>
    <row r="414" spans="1:13" ht="17" x14ac:dyDescent="0.2">
      <c r="A414" s="234" t="s">
        <v>1125</v>
      </c>
      <c r="B414" s="234" t="s">
        <v>850</v>
      </c>
      <c r="C414" s="299" t="s">
        <v>1964</v>
      </c>
      <c r="D414" s="298"/>
      <c r="E414" s="298"/>
      <c r="F414" s="298"/>
      <c r="G414" s="234" t="s">
        <v>13</v>
      </c>
      <c r="H414" s="234" t="s">
        <v>764</v>
      </c>
      <c r="I414" s="234" t="s">
        <v>22</v>
      </c>
      <c r="J414" s="234" t="s">
        <v>1630</v>
      </c>
      <c r="K414" s="298" t="s">
        <v>730</v>
      </c>
      <c r="L414" s="298"/>
      <c r="M414" s="234" t="s">
        <v>844</v>
      </c>
    </row>
    <row r="415" spans="1:13" ht="17" x14ac:dyDescent="0.2">
      <c r="A415" s="234" t="s">
        <v>1197</v>
      </c>
      <c r="B415" s="234" t="s">
        <v>847</v>
      </c>
      <c r="C415" s="299" t="s">
        <v>1966</v>
      </c>
      <c r="D415" s="298"/>
      <c r="E415" s="298"/>
      <c r="F415" s="298"/>
      <c r="G415" s="234" t="s">
        <v>13</v>
      </c>
      <c r="H415" s="234" t="s">
        <v>764</v>
      </c>
      <c r="I415" s="234" t="s">
        <v>846</v>
      </c>
      <c r="J415" s="234" t="s">
        <v>978</v>
      </c>
      <c r="K415" s="298" t="s">
        <v>730</v>
      </c>
      <c r="L415" s="298"/>
      <c r="M415" s="234" t="s">
        <v>844</v>
      </c>
    </row>
    <row r="416" spans="1:13" ht="17" x14ac:dyDescent="0.2">
      <c r="A416" s="234" t="s">
        <v>1199</v>
      </c>
      <c r="B416" s="234" t="s">
        <v>850</v>
      </c>
      <c r="C416" s="299" t="s">
        <v>1966</v>
      </c>
      <c r="D416" s="298"/>
      <c r="E416" s="298"/>
      <c r="F416" s="298"/>
      <c r="G416" s="234" t="s">
        <v>13</v>
      </c>
      <c r="H416" s="234" t="s">
        <v>764</v>
      </c>
      <c r="I416" s="234" t="s">
        <v>22</v>
      </c>
      <c r="J416" s="234" t="s">
        <v>1630</v>
      </c>
      <c r="K416" s="298" t="s">
        <v>730</v>
      </c>
      <c r="L416" s="298"/>
      <c r="M416" s="234" t="s">
        <v>844</v>
      </c>
    </row>
    <row r="417" spans="1:13" ht="17" x14ac:dyDescent="0.2">
      <c r="A417" s="234" t="s">
        <v>1203</v>
      </c>
      <c r="B417" s="234" t="s">
        <v>847</v>
      </c>
      <c r="C417" s="299" t="s">
        <v>1968</v>
      </c>
      <c r="D417" s="298"/>
      <c r="E417" s="298"/>
      <c r="F417" s="298"/>
      <c r="G417" s="234" t="s">
        <v>13</v>
      </c>
      <c r="H417" s="234" t="s">
        <v>764</v>
      </c>
      <c r="I417" s="234" t="s">
        <v>846</v>
      </c>
      <c r="J417" s="234" t="s">
        <v>978</v>
      </c>
      <c r="K417" s="298" t="s">
        <v>730</v>
      </c>
      <c r="L417" s="298"/>
      <c r="M417" s="234" t="s">
        <v>844</v>
      </c>
    </row>
    <row r="418" spans="1:13" ht="17" x14ac:dyDescent="0.2">
      <c r="A418" s="234" t="s">
        <v>1205</v>
      </c>
      <c r="B418" s="234" t="s">
        <v>850</v>
      </c>
      <c r="C418" s="299" t="s">
        <v>1968</v>
      </c>
      <c r="D418" s="298"/>
      <c r="E418" s="298"/>
      <c r="F418" s="298"/>
      <c r="G418" s="234" t="s">
        <v>13</v>
      </c>
      <c r="H418" s="234" t="s">
        <v>764</v>
      </c>
      <c r="I418" s="234" t="s">
        <v>22</v>
      </c>
      <c r="J418" s="234" t="s">
        <v>1630</v>
      </c>
      <c r="K418" s="298" t="s">
        <v>730</v>
      </c>
      <c r="L418" s="298"/>
      <c r="M418" s="234" t="s">
        <v>844</v>
      </c>
    </row>
    <row r="419" spans="1:13" ht="17" x14ac:dyDescent="0.2">
      <c r="A419" s="234" t="s">
        <v>1185</v>
      </c>
      <c r="B419" s="234" t="s">
        <v>847</v>
      </c>
      <c r="C419" s="299" t="s">
        <v>1970</v>
      </c>
      <c r="D419" s="298"/>
      <c r="E419" s="298"/>
      <c r="F419" s="298"/>
      <c r="G419" s="234" t="s">
        <v>13</v>
      </c>
      <c r="H419" s="234" t="s">
        <v>764</v>
      </c>
      <c r="I419" s="234" t="s">
        <v>846</v>
      </c>
      <c r="J419" s="234" t="s">
        <v>978</v>
      </c>
      <c r="K419" s="298" t="s">
        <v>730</v>
      </c>
      <c r="L419" s="298"/>
      <c r="M419" s="234" t="s">
        <v>844</v>
      </c>
    </row>
    <row r="420" spans="1:13" ht="17" x14ac:dyDescent="0.2">
      <c r="A420" s="234" t="s">
        <v>1187</v>
      </c>
      <c r="B420" s="234" t="s">
        <v>850</v>
      </c>
      <c r="C420" s="299" t="s">
        <v>1970</v>
      </c>
      <c r="D420" s="298"/>
      <c r="E420" s="298"/>
      <c r="F420" s="298"/>
      <c r="G420" s="234" t="s">
        <v>13</v>
      </c>
      <c r="H420" s="234" t="s">
        <v>764</v>
      </c>
      <c r="I420" s="234" t="s">
        <v>22</v>
      </c>
      <c r="J420" s="234" t="s">
        <v>1630</v>
      </c>
      <c r="K420" s="298" t="s">
        <v>730</v>
      </c>
      <c r="L420" s="298"/>
      <c r="M420" s="234" t="s">
        <v>844</v>
      </c>
    </row>
    <row r="421" spans="1:13" ht="17" x14ac:dyDescent="0.2">
      <c r="A421" s="234" t="s">
        <v>1191</v>
      </c>
      <c r="B421" s="234" t="s">
        <v>847</v>
      </c>
      <c r="C421" s="299" t="s">
        <v>1972</v>
      </c>
      <c r="D421" s="298"/>
      <c r="E421" s="298"/>
      <c r="F421" s="298"/>
      <c r="G421" s="234" t="s">
        <v>13</v>
      </c>
      <c r="H421" s="234" t="s">
        <v>764</v>
      </c>
      <c r="I421" s="234" t="s">
        <v>846</v>
      </c>
      <c r="J421" s="234" t="s">
        <v>978</v>
      </c>
      <c r="K421" s="298" t="s">
        <v>730</v>
      </c>
      <c r="L421" s="298"/>
      <c r="M421" s="234" t="s">
        <v>844</v>
      </c>
    </row>
    <row r="422" spans="1:13" ht="17" x14ac:dyDescent="0.2">
      <c r="A422" s="234" t="s">
        <v>1193</v>
      </c>
      <c r="B422" s="234" t="s">
        <v>850</v>
      </c>
      <c r="C422" s="299" t="s">
        <v>1972</v>
      </c>
      <c r="D422" s="298"/>
      <c r="E422" s="298"/>
      <c r="F422" s="298"/>
      <c r="G422" s="234" t="s">
        <v>13</v>
      </c>
      <c r="H422" s="234" t="s">
        <v>764</v>
      </c>
      <c r="I422" s="234" t="s">
        <v>22</v>
      </c>
      <c r="J422" s="234" t="s">
        <v>1630</v>
      </c>
      <c r="K422" s="298" t="s">
        <v>730</v>
      </c>
      <c r="L422" s="298"/>
      <c r="M422" s="234" t="s">
        <v>844</v>
      </c>
    </row>
    <row r="423" spans="1:13" ht="17" x14ac:dyDescent="0.2">
      <c r="A423" s="234" t="s">
        <v>883</v>
      </c>
      <c r="B423" s="234" t="s">
        <v>847</v>
      </c>
      <c r="C423" s="299" t="s">
        <v>1973</v>
      </c>
      <c r="D423" s="298"/>
      <c r="E423" s="298"/>
      <c r="F423" s="298"/>
      <c r="G423" s="234" t="s">
        <v>13</v>
      </c>
      <c r="H423" s="234" t="s">
        <v>764</v>
      </c>
      <c r="I423" s="234" t="s">
        <v>846</v>
      </c>
      <c r="J423" s="234" t="s">
        <v>978</v>
      </c>
      <c r="K423" s="298" t="s">
        <v>730</v>
      </c>
      <c r="L423" s="298"/>
      <c r="M423" s="234" t="s">
        <v>844</v>
      </c>
    </row>
    <row r="424" spans="1:13" ht="17" x14ac:dyDescent="0.2">
      <c r="A424" s="234" t="s">
        <v>886</v>
      </c>
      <c r="B424" s="234" t="s">
        <v>850</v>
      </c>
      <c r="C424" s="299" t="s">
        <v>1973</v>
      </c>
      <c r="D424" s="298"/>
      <c r="E424" s="298"/>
      <c r="F424" s="298"/>
      <c r="G424" s="234" t="s">
        <v>13</v>
      </c>
      <c r="H424" s="234" t="s">
        <v>764</v>
      </c>
      <c r="I424" s="234" t="s">
        <v>22</v>
      </c>
      <c r="J424" s="234" t="s">
        <v>1630</v>
      </c>
      <c r="K424" s="298" t="s">
        <v>730</v>
      </c>
      <c r="L424" s="298"/>
      <c r="M424" s="234" t="s">
        <v>844</v>
      </c>
    </row>
    <row r="425" spans="1:13" ht="17" x14ac:dyDescent="0.2">
      <c r="A425" s="234" t="s">
        <v>892</v>
      </c>
      <c r="B425" s="234" t="s">
        <v>847</v>
      </c>
      <c r="C425" s="299" t="s">
        <v>1974</v>
      </c>
      <c r="D425" s="298"/>
      <c r="E425" s="298"/>
      <c r="F425" s="298"/>
      <c r="G425" s="234" t="s">
        <v>13</v>
      </c>
      <c r="H425" s="234" t="s">
        <v>764</v>
      </c>
      <c r="I425" s="234" t="s">
        <v>846</v>
      </c>
      <c r="J425" s="234" t="s">
        <v>978</v>
      </c>
      <c r="K425" s="298" t="s">
        <v>730</v>
      </c>
      <c r="L425" s="298"/>
      <c r="M425" s="234" t="s">
        <v>844</v>
      </c>
    </row>
    <row r="426" spans="1:13" ht="17" x14ac:dyDescent="0.2">
      <c r="A426" s="234" t="s">
        <v>894</v>
      </c>
      <c r="B426" s="234" t="s">
        <v>850</v>
      </c>
      <c r="C426" s="299" t="s">
        <v>1974</v>
      </c>
      <c r="D426" s="298"/>
      <c r="E426" s="298"/>
      <c r="F426" s="298"/>
      <c r="G426" s="234" t="s">
        <v>13</v>
      </c>
      <c r="H426" s="234" t="s">
        <v>764</v>
      </c>
      <c r="I426" s="234" t="s">
        <v>22</v>
      </c>
      <c r="J426" s="234" t="s">
        <v>1630</v>
      </c>
      <c r="K426" s="298" t="s">
        <v>730</v>
      </c>
      <c r="L426" s="298"/>
      <c r="M426" s="234" t="s">
        <v>844</v>
      </c>
    </row>
    <row r="427" spans="1:13" ht="17" x14ac:dyDescent="0.2">
      <c r="A427" s="234" t="s">
        <v>888</v>
      </c>
      <c r="B427" s="234" t="s">
        <v>847</v>
      </c>
      <c r="C427" s="299" t="s">
        <v>1986</v>
      </c>
      <c r="D427" s="298"/>
      <c r="E427" s="298"/>
      <c r="F427" s="298"/>
      <c r="G427" s="234" t="s">
        <v>13</v>
      </c>
      <c r="H427" s="234" t="s">
        <v>764</v>
      </c>
      <c r="I427" s="234" t="s">
        <v>846</v>
      </c>
      <c r="J427" s="234" t="s">
        <v>978</v>
      </c>
      <c r="K427" s="298" t="s">
        <v>730</v>
      </c>
      <c r="L427" s="298"/>
      <c r="M427" s="234" t="s">
        <v>844</v>
      </c>
    </row>
    <row r="428" spans="1:13" ht="17" x14ac:dyDescent="0.2">
      <c r="A428" s="234" t="s">
        <v>890</v>
      </c>
      <c r="B428" s="234" t="s">
        <v>850</v>
      </c>
      <c r="C428" s="299" t="s">
        <v>1986</v>
      </c>
      <c r="D428" s="298"/>
      <c r="E428" s="298"/>
      <c r="F428" s="298"/>
      <c r="G428" s="234" t="s">
        <v>13</v>
      </c>
      <c r="H428" s="234" t="s">
        <v>764</v>
      </c>
      <c r="I428" s="234" t="s">
        <v>22</v>
      </c>
      <c r="J428" s="234" t="s">
        <v>1630</v>
      </c>
      <c r="K428" s="298" t="s">
        <v>730</v>
      </c>
      <c r="L428" s="298"/>
      <c r="M428" s="234" t="s">
        <v>844</v>
      </c>
    </row>
    <row r="429" spans="1:13" ht="17" x14ac:dyDescent="0.2">
      <c r="A429" s="234" t="s">
        <v>896</v>
      </c>
      <c r="B429" s="234" t="s">
        <v>847</v>
      </c>
      <c r="C429" s="299" t="s">
        <v>1987</v>
      </c>
      <c r="D429" s="298"/>
      <c r="E429" s="298"/>
      <c r="F429" s="298"/>
      <c r="G429" s="234" t="s">
        <v>13</v>
      </c>
      <c r="H429" s="234" t="s">
        <v>764</v>
      </c>
      <c r="I429" s="234" t="s">
        <v>846</v>
      </c>
      <c r="J429" s="234" t="s">
        <v>978</v>
      </c>
      <c r="K429" s="298" t="s">
        <v>730</v>
      </c>
      <c r="L429" s="298"/>
      <c r="M429" s="234" t="s">
        <v>844</v>
      </c>
    </row>
    <row r="430" spans="1:13" ht="17" x14ac:dyDescent="0.2">
      <c r="A430" s="234" t="s">
        <v>898</v>
      </c>
      <c r="B430" s="234" t="s">
        <v>850</v>
      </c>
      <c r="C430" s="299" t="s">
        <v>1987</v>
      </c>
      <c r="D430" s="298"/>
      <c r="E430" s="298"/>
      <c r="F430" s="298"/>
      <c r="G430" s="234" t="s">
        <v>13</v>
      </c>
      <c r="H430" s="234" t="s">
        <v>764</v>
      </c>
      <c r="I430" s="234" t="s">
        <v>22</v>
      </c>
      <c r="J430" s="234" t="s">
        <v>1630</v>
      </c>
      <c r="K430" s="298" t="s">
        <v>730</v>
      </c>
      <c r="L430" s="298"/>
      <c r="M430" s="234" t="s">
        <v>844</v>
      </c>
    </row>
    <row r="431" spans="1:13" ht="17" x14ac:dyDescent="0.2">
      <c r="A431" s="234" t="s">
        <v>900</v>
      </c>
      <c r="B431" s="234" t="s">
        <v>847</v>
      </c>
      <c r="C431" s="299" t="s">
        <v>1988</v>
      </c>
      <c r="D431" s="298"/>
      <c r="E431" s="298"/>
      <c r="F431" s="298"/>
      <c r="G431" s="234" t="s">
        <v>13</v>
      </c>
      <c r="H431" s="234" t="s">
        <v>764</v>
      </c>
      <c r="I431" s="234" t="s">
        <v>846</v>
      </c>
      <c r="J431" s="234" t="s">
        <v>978</v>
      </c>
      <c r="K431" s="298" t="s">
        <v>730</v>
      </c>
      <c r="L431" s="298"/>
      <c r="M431" s="234" t="s">
        <v>844</v>
      </c>
    </row>
    <row r="432" spans="1:13" ht="17" x14ac:dyDescent="0.2">
      <c r="A432" s="234" t="s">
        <v>902</v>
      </c>
      <c r="B432" s="234" t="s">
        <v>850</v>
      </c>
      <c r="C432" s="299" t="s">
        <v>1988</v>
      </c>
      <c r="D432" s="298"/>
      <c r="E432" s="298"/>
      <c r="F432" s="298"/>
      <c r="G432" s="234" t="s">
        <v>13</v>
      </c>
      <c r="H432" s="234" t="s">
        <v>764</v>
      </c>
      <c r="I432" s="234" t="s">
        <v>22</v>
      </c>
      <c r="J432" s="234" t="s">
        <v>1630</v>
      </c>
      <c r="K432" s="298" t="s">
        <v>730</v>
      </c>
      <c r="L432" s="298"/>
      <c r="M432" s="234" t="s">
        <v>844</v>
      </c>
    </row>
    <row r="433" spans="1:13" ht="17" x14ac:dyDescent="0.2">
      <c r="A433" s="234" t="s">
        <v>906</v>
      </c>
      <c r="B433" s="234" t="s">
        <v>847</v>
      </c>
      <c r="C433" s="299" t="s">
        <v>1989</v>
      </c>
      <c r="D433" s="298"/>
      <c r="E433" s="298"/>
      <c r="F433" s="298"/>
      <c r="G433" s="234" t="s">
        <v>13</v>
      </c>
      <c r="H433" s="234" t="s">
        <v>764</v>
      </c>
      <c r="I433" s="234" t="s">
        <v>846</v>
      </c>
      <c r="J433" s="234" t="s">
        <v>978</v>
      </c>
      <c r="K433" s="298" t="s">
        <v>730</v>
      </c>
      <c r="L433" s="298"/>
      <c r="M433" s="234" t="s">
        <v>844</v>
      </c>
    </row>
    <row r="434" spans="1:13" ht="17" x14ac:dyDescent="0.2">
      <c r="A434" s="234" t="s">
        <v>907</v>
      </c>
      <c r="B434" s="234" t="s">
        <v>850</v>
      </c>
      <c r="C434" s="299" t="s">
        <v>1989</v>
      </c>
      <c r="D434" s="298"/>
      <c r="E434" s="298"/>
      <c r="F434" s="298"/>
      <c r="G434" s="234" t="s">
        <v>13</v>
      </c>
      <c r="H434" s="234" t="s">
        <v>764</v>
      </c>
      <c r="I434" s="234" t="s">
        <v>22</v>
      </c>
      <c r="J434" s="234" t="s">
        <v>1630</v>
      </c>
      <c r="K434" s="298" t="s">
        <v>730</v>
      </c>
      <c r="L434" s="298"/>
      <c r="M434" s="234" t="s">
        <v>844</v>
      </c>
    </row>
    <row r="435" spans="1:13" ht="17" x14ac:dyDescent="0.2">
      <c r="A435" s="234" t="s">
        <v>904</v>
      </c>
      <c r="B435" s="234" t="s">
        <v>847</v>
      </c>
      <c r="C435" s="299" t="s">
        <v>1990</v>
      </c>
      <c r="D435" s="298"/>
      <c r="E435" s="298"/>
      <c r="F435" s="298"/>
      <c r="G435" s="234" t="s">
        <v>13</v>
      </c>
      <c r="H435" s="234" t="s">
        <v>764</v>
      </c>
      <c r="I435" s="234" t="s">
        <v>846</v>
      </c>
      <c r="J435" s="234" t="s">
        <v>978</v>
      </c>
      <c r="K435" s="298" t="s">
        <v>730</v>
      </c>
      <c r="L435" s="298"/>
      <c r="M435" s="234" t="s">
        <v>844</v>
      </c>
    </row>
    <row r="436" spans="1:13" ht="17" x14ac:dyDescent="0.2">
      <c r="A436" s="234" t="s">
        <v>905</v>
      </c>
      <c r="B436" s="234" t="s">
        <v>850</v>
      </c>
      <c r="C436" s="299" t="s">
        <v>1990</v>
      </c>
      <c r="D436" s="298"/>
      <c r="E436" s="298"/>
      <c r="F436" s="298"/>
      <c r="G436" s="234" t="s">
        <v>13</v>
      </c>
      <c r="H436" s="234" t="s">
        <v>764</v>
      </c>
      <c r="I436" s="234" t="s">
        <v>22</v>
      </c>
      <c r="J436" s="234" t="s">
        <v>1630</v>
      </c>
      <c r="K436" s="298" t="s">
        <v>730</v>
      </c>
      <c r="L436" s="298"/>
      <c r="M436" s="234" t="s">
        <v>844</v>
      </c>
    </row>
    <row r="437" spans="1:13" ht="17" x14ac:dyDescent="0.2">
      <c r="A437" s="234" t="s">
        <v>908</v>
      </c>
      <c r="B437" s="234" t="s">
        <v>847</v>
      </c>
      <c r="C437" s="299" t="s">
        <v>1991</v>
      </c>
      <c r="D437" s="298"/>
      <c r="E437" s="298"/>
      <c r="F437" s="298"/>
      <c r="G437" s="234" t="s">
        <v>13</v>
      </c>
      <c r="H437" s="234" t="s">
        <v>764</v>
      </c>
      <c r="I437" s="234" t="s">
        <v>846</v>
      </c>
      <c r="J437" s="234" t="s">
        <v>978</v>
      </c>
      <c r="K437" s="298" t="s">
        <v>730</v>
      </c>
      <c r="L437" s="298"/>
      <c r="M437" s="234" t="s">
        <v>844</v>
      </c>
    </row>
    <row r="438" spans="1:13" ht="17" x14ac:dyDescent="0.2">
      <c r="A438" s="234" t="s">
        <v>909</v>
      </c>
      <c r="B438" s="234" t="s">
        <v>850</v>
      </c>
      <c r="C438" s="299" t="s">
        <v>1991</v>
      </c>
      <c r="D438" s="298"/>
      <c r="E438" s="298"/>
      <c r="F438" s="298"/>
      <c r="G438" s="234" t="s">
        <v>13</v>
      </c>
      <c r="H438" s="234" t="s">
        <v>764</v>
      </c>
      <c r="I438" s="234" t="s">
        <v>22</v>
      </c>
      <c r="J438" s="234" t="s">
        <v>1630</v>
      </c>
      <c r="K438" s="298" t="s">
        <v>730</v>
      </c>
      <c r="L438" s="298"/>
      <c r="M438" s="234" t="s">
        <v>844</v>
      </c>
    </row>
    <row r="439" spans="1:13" ht="17" x14ac:dyDescent="0.2">
      <c r="A439" s="234" t="s">
        <v>1141</v>
      </c>
      <c r="B439" s="234" t="s">
        <v>847</v>
      </c>
      <c r="C439" s="299" t="s">
        <v>1992</v>
      </c>
      <c r="D439" s="298"/>
      <c r="E439" s="298"/>
      <c r="F439" s="298"/>
      <c r="G439" s="234" t="s">
        <v>13</v>
      </c>
      <c r="H439" s="234" t="s">
        <v>764</v>
      </c>
      <c r="I439" s="234" t="s">
        <v>846</v>
      </c>
      <c r="J439" s="234" t="s">
        <v>978</v>
      </c>
      <c r="K439" s="298" t="s">
        <v>730</v>
      </c>
      <c r="L439" s="298"/>
      <c r="M439" s="234" t="s">
        <v>844</v>
      </c>
    </row>
    <row r="440" spans="1:13" ht="17" x14ac:dyDescent="0.2">
      <c r="A440" s="234" t="s">
        <v>1143</v>
      </c>
      <c r="B440" s="234" t="s">
        <v>850</v>
      </c>
      <c r="C440" s="299" t="s">
        <v>1992</v>
      </c>
      <c r="D440" s="298"/>
      <c r="E440" s="298"/>
      <c r="F440" s="298"/>
      <c r="G440" s="234" t="s">
        <v>13</v>
      </c>
      <c r="H440" s="234" t="s">
        <v>764</v>
      </c>
      <c r="I440" s="234" t="s">
        <v>22</v>
      </c>
      <c r="J440" s="234" t="s">
        <v>1630</v>
      </c>
      <c r="K440" s="298" t="s">
        <v>730</v>
      </c>
      <c r="L440" s="298"/>
      <c r="M440" s="234" t="s">
        <v>844</v>
      </c>
    </row>
    <row r="441" spans="1:13" ht="17" x14ac:dyDescent="0.2">
      <c r="A441" s="234" t="s">
        <v>1153</v>
      </c>
      <c r="B441" s="234" t="s">
        <v>847</v>
      </c>
      <c r="C441" s="299" t="s">
        <v>1993</v>
      </c>
      <c r="D441" s="298"/>
      <c r="E441" s="298"/>
      <c r="F441" s="298"/>
      <c r="G441" s="234" t="s">
        <v>13</v>
      </c>
      <c r="H441" s="234" t="s">
        <v>764</v>
      </c>
      <c r="I441" s="234" t="s">
        <v>846</v>
      </c>
      <c r="J441" s="234" t="s">
        <v>978</v>
      </c>
      <c r="K441" s="298" t="s">
        <v>730</v>
      </c>
      <c r="L441" s="298"/>
      <c r="M441" s="234" t="s">
        <v>844</v>
      </c>
    </row>
    <row r="442" spans="1:13" ht="17" x14ac:dyDescent="0.2">
      <c r="A442" s="234" t="s">
        <v>1155</v>
      </c>
      <c r="B442" s="234" t="s">
        <v>850</v>
      </c>
      <c r="C442" s="299" t="s">
        <v>1993</v>
      </c>
      <c r="D442" s="298"/>
      <c r="E442" s="298"/>
      <c r="F442" s="298"/>
      <c r="G442" s="234" t="s">
        <v>13</v>
      </c>
      <c r="H442" s="234" t="s">
        <v>764</v>
      </c>
      <c r="I442" s="234" t="s">
        <v>22</v>
      </c>
      <c r="J442" s="234" t="s">
        <v>1630</v>
      </c>
      <c r="K442" s="298" t="s">
        <v>730</v>
      </c>
      <c r="L442" s="298"/>
      <c r="M442" s="234" t="s">
        <v>844</v>
      </c>
    </row>
    <row r="443" spans="1:13" ht="17" x14ac:dyDescent="0.2">
      <c r="A443" s="234" t="s">
        <v>1147</v>
      </c>
      <c r="B443" s="234" t="s">
        <v>847</v>
      </c>
      <c r="C443" s="299" t="s">
        <v>1994</v>
      </c>
      <c r="D443" s="298"/>
      <c r="E443" s="298"/>
      <c r="F443" s="298"/>
      <c r="G443" s="234" t="s">
        <v>13</v>
      </c>
      <c r="H443" s="234" t="s">
        <v>764</v>
      </c>
      <c r="I443" s="234" t="s">
        <v>846</v>
      </c>
      <c r="J443" s="234" t="s">
        <v>978</v>
      </c>
      <c r="K443" s="298" t="s">
        <v>730</v>
      </c>
      <c r="L443" s="298"/>
      <c r="M443" s="234" t="s">
        <v>844</v>
      </c>
    </row>
    <row r="444" spans="1:13" ht="17" x14ac:dyDescent="0.2">
      <c r="A444" s="234" t="s">
        <v>1149</v>
      </c>
      <c r="B444" s="234" t="s">
        <v>850</v>
      </c>
      <c r="C444" s="299" t="s">
        <v>1994</v>
      </c>
      <c r="D444" s="298"/>
      <c r="E444" s="298"/>
      <c r="F444" s="298"/>
      <c r="G444" s="234" t="s">
        <v>13</v>
      </c>
      <c r="H444" s="234" t="s">
        <v>764</v>
      </c>
      <c r="I444" s="234" t="s">
        <v>22</v>
      </c>
      <c r="J444" s="234" t="s">
        <v>1630</v>
      </c>
      <c r="K444" s="298" t="s">
        <v>730</v>
      </c>
      <c r="L444" s="298"/>
      <c r="M444" s="234" t="s">
        <v>844</v>
      </c>
    </row>
    <row r="445" spans="1:13" ht="17" x14ac:dyDescent="0.2">
      <c r="A445" s="234" t="s">
        <v>1209</v>
      </c>
      <c r="B445" s="234" t="s">
        <v>847</v>
      </c>
      <c r="C445" s="299" t="s">
        <v>1995</v>
      </c>
      <c r="D445" s="298"/>
      <c r="E445" s="298"/>
      <c r="F445" s="298"/>
      <c r="G445" s="234" t="s">
        <v>13</v>
      </c>
      <c r="H445" s="234" t="s">
        <v>764</v>
      </c>
      <c r="I445" s="234" t="s">
        <v>846</v>
      </c>
      <c r="J445" s="234" t="s">
        <v>978</v>
      </c>
      <c r="K445" s="298" t="s">
        <v>730</v>
      </c>
      <c r="L445" s="298"/>
      <c r="M445" s="234" t="s">
        <v>844</v>
      </c>
    </row>
    <row r="446" spans="1:13" ht="17" x14ac:dyDescent="0.2">
      <c r="A446" s="234" t="s">
        <v>1211</v>
      </c>
      <c r="B446" s="234" t="s">
        <v>850</v>
      </c>
      <c r="C446" s="299" t="s">
        <v>1995</v>
      </c>
      <c r="D446" s="298"/>
      <c r="E446" s="298"/>
      <c r="F446" s="298"/>
      <c r="G446" s="234" t="s">
        <v>13</v>
      </c>
      <c r="H446" s="234" t="s">
        <v>764</v>
      </c>
      <c r="I446" s="234" t="s">
        <v>22</v>
      </c>
      <c r="J446" s="234" t="s">
        <v>1630</v>
      </c>
      <c r="K446" s="298" t="s">
        <v>730</v>
      </c>
      <c r="L446" s="298"/>
      <c r="M446" s="234" t="s">
        <v>844</v>
      </c>
    </row>
    <row r="447" spans="1:13" ht="17" x14ac:dyDescent="0.2">
      <c r="A447" s="234" t="s">
        <v>1215</v>
      </c>
      <c r="B447" s="234" t="s">
        <v>847</v>
      </c>
      <c r="C447" s="299" t="s">
        <v>1996</v>
      </c>
      <c r="D447" s="298"/>
      <c r="E447" s="298"/>
      <c r="F447" s="298"/>
      <c r="G447" s="234" t="s">
        <v>13</v>
      </c>
      <c r="H447" s="234" t="s">
        <v>764</v>
      </c>
      <c r="I447" s="234" t="s">
        <v>846</v>
      </c>
      <c r="J447" s="234" t="s">
        <v>978</v>
      </c>
      <c r="K447" s="298" t="s">
        <v>730</v>
      </c>
      <c r="L447" s="298"/>
      <c r="M447" s="234" t="s">
        <v>844</v>
      </c>
    </row>
    <row r="448" spans="1:13" ht="17" x14ac:dyDescent="0.2">
      <c r="A448" s="234" t="s">
        <v>1217</v>
      </c>
      <c r="B448" s="234" t="s">
        <v>850</v>
      </c>
      <c r="C448" s="299" t="s">
        <v>1996</v>
      </c>
      <c r="D448" s="298"/>
      <c r="E448" s="298"/>
      <c r="F448" s="298"/>
      <c r="G448" s="234" t="s">
        <v>13</v>
      </c>
      <c r="H448" s="234" t="s">
        <v>764</v>
      </c>
      <c r="I448" s="234" t="s">
        <v>22</v>
      </c>
      <c r="J448" s="234" t="s">
        <v>1630</v>
      </c>
      <c r="K448" s="298" t="s">
        <v>730</v>
      </c>
      <c r="L448" s="298"/>
      <c r="M448" s="234" t="s">
        <v>844</v>
      </c>
    </row>
    <row r="449" spans="1:13" ht="17" x14ac:dyDescent="0.2">
      <c r="A449" s="234" t="s">
        <v>1229</v>
      </c>
      <c r="B449" s="234" t="s">
        <v>850</v>
      </c>
      <c r="C449" s="299" t="s">
        <v>1997</v>
      </c>
      <c r="D449" s="298"/>
      <c r="E449" s="298"/>
      <c r="F449" s="298"/>
      <c r="G449" s="234" t="s">
        <v>13</v>
      </c>
      <c r="H449" s="234" t="s">
        <v>764</v>
      </c>
      <c r="I449" s="234" t="s">
        <v>22</v>
      </c>
      <c r="J449" s="234" t="s">
        <v>1630</v>
      </c>
      <c r="K449" s="298" t="s">
        <v>730</v>
      </c>
      <c r="L449" s="298"/>
      <c r="M449" s="234" t="s">
        <v>844</v>
      </c>
    </row>
    <row r="450" spans="1:13" ht="17" x14ac:dyDescent="0.2">
      <c r="A450" s="234" t="s">
        <v>1221</v>
      </c>
      <c r="B450" s="234" t="s">
        <v>847</v>
      </c>
      <c r="C450" s="299" t="s">
        <v>1998</v>
      </c>
      <c r="D450" s="298"/>
      <c r="E450" s="298"/>
      <c r="F450" s="298"/>
      <c r="G450" s="234" t="s">
        <v>13</v>
      </c>
      <c r="H450" s="234" t="s">
        <v>764</v>
      </c>
      <c r="I450" s="234" t="s">
        <v>846</v>
      </c>
      <c r="J450" s="234" t="s">
        <v>978</v>
      </c>
      <c r="K450" s="298" t="s">
        <v>730</v>
      </c>
      <c r="L450" s="298"/>
      <c r="M450" s="234" t="s">
        <v>844</v>
      </c>
    </row>
    <row r="451" spans="1:13" ht="17" x14ac:dyDescent="0.2">
      <c r="A451" s="234" t="s">
        <v>1223</v>
      </c>
      <c r="B451" s="234" t="s">
        <v>850</v>
      </c>
      <c r="C451" s="299" t="s">
        <v>1998</v>
      </c>
      <c r="D451" s="298"/>
      <c r="E451" s="298"/>
      <c r="F451" s="298"/>
      <c r="G451" s="234" t="s">
        <v>13</v>
      </c>
      <c r="H451" s="234" t="s">
        <v>764</v>
      </c>
      <c r="I451" s="234" t="s">
        <v>22</v>
      </c>
      <c r="J451" s="234" t="s">
        <v>1630</v>
      </c>
      <c r="K451" s="298" t="s">
        <v>730</v>
      </c>
      <c r="L451" s="298"/>
      <c r="M451" s="234" t="s">
        <v>844</v>
      </c>
    </row>
    <row r="452" spans="1:13" x14ac:dyDescent="0.2">
      <c r="A452" s="234"/>
      <c r="B452" s="234"/>
      <c r="C452" s="234"/>
      <c r="D452" s="234"/>
      <c r="E452" s="234"/>
      <c r="F452" s="234"/>
      <c r="G452" s="234"/>
      <c r="H452" s="234"/>
      <c r="I452" s="234"/>
      <c r="J452" s="234"/>
      <c r="K452" s="234"/>
      <c r="L452" s="234"/>
      <c r="M452" s="234"/>
    </row>
    <row r="453" spans="1:13" ht="17" x14ac:dyDescent="0.2">
      <c r="A453" s="234" t="s">
        <v>1999</v>
      </c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4"/>
    </row>
    <row r="454" spans="1:13" ht="17" x14ac:dyDescent="0.2">
      <c r="A454" s="234" t="s">
        <v>1346</v>
      </c>
      <c r="B454" s="234" t="s">
        <v>847</v>
      </c>
      <c r="C454" s="299" t="s">
        <v>1932</v>
      </c>
      <c r="D454" s="298"/>
      <c r="E454" s="298"/>
      <c r="F454" s="298"/>
      <c r="G454" s="234" t="s">
        <v>13</v>
      </c>
      <c r="H454" s="234" t="s">
        <v>764</v>
      </c>
      <c r="I454" s="234" t="s">
        <v>846</v>
      </c>
      <c r="J454" s="234" t="s">
        <v>1492</v>
      </c>
      <c r="K454" s="298" t="s">
        <v>730</v>
      </c>
      <c r="L454" s="298"/>
      <c r="M454" s="234" t="s">
        <v>844</v>
      </c>
    </row>
    <row r="455" spans="1:13" ht="17" x14ac:dyDescent="0.2">
      <c r="A455" s="234" t="s">
        <v>1349</v>
      </c>
      <c r="B455" s="234" t="s">
        <v>850</v>
      </c>
      <c r="C455" s="299" t="s">
        <v>1932</v>
      </c>
      <c r="D455" s="298"/>
      <c r="E455" s="298"/>
      <c r="F455" s="298"/>
      <c r="G455" s="234" t="s">
        <v>13</v>
      </c>
      <c r="H455" s="234" t="s">
        <v>764</v>
      </c>
      <c r="I455" s="234" t="s">
        <v>377</v>
      </c>
      <c r="J455" s="234" t="s">
        <v>1637</v>
      </c>
      <c r="K455" s="298" t="s">
        <v>730</v>
      </c>
      <c r="L455" s="298"/>
      <c r="M455" s="234" t="s">
        <v>844</v>
      </c>
    </row>
    <row r="456" spans="1:13" ht="17" x14ac:dyDescent="0.2">
      <c r="A456" s="234" t="s">
        <v>1569</v>
      </c>
      <c r="B456" s="234" t="s">
        <v>847</v>
      </c>
      <c r="C456" s="299" t="s">
        <v>1976</v>
      </c>
      <c r="D456" s="298"/>
      <c r="E456" s="298"/>
      <c r="F456" s="298"/>
      <c r="G456" s="234" t="s">
        <v>13</v>
      </c>
      <c r="H456" s="234" t="s">
        <v>764</v>
      </c>
      <c r="I456" s="234" t="s">
        <v>846</v>
      </c>
      <c r="J456" s="234" t="s">
        <v>1492</v>
      </c>
      <c r="K456" s="298" t="s">
        <v>730</v>
      </c>
      <c r="L456" s="298"/>
      <c r="M456" s="234" t="s">
        <v>844</v>
      </c>
    </row>
    <row r="457" spans="1:13" ht="17" x14ac:dyDescent="0.2">
      <c r="A457" s="234" t="s">
        <v>1351</v>
      </c>
      <c r="B457" s="234" t="s">
        <v>847</v>
      </c>
      <c r="C457" s="299" t="s">
        <v>1933</v>
      </c>
      <c r="D457" s="298"/>
      <c r="E457" s="298"/>
      <c r="F457" s="298"/>
      <c r="G457" s="234" t="s">
        <v>13</v>
      </c>
      <c r="H457" s="234" t="s">
        <v>764</v>
      </c>
      <c r="I457" s="234" t="s">
        <v>846</v>
      </c>
      <c r="J457" s="234" t="s">
        <v>1492</v>
      </c>
      <c r="K457" s="298" t="s">
        <v>730</v>
      </c>
      <c r="L457" s="298"/>
      <c r="M457" s="234" t="s">
        <v>844</v>
      </c>
    </row>
    <row r="458" spans="1:13" ht="17" x14ac:dyDescent="0.2">
      <c r="A458" s="234" t="s">
        <v>1353</v>
      </c>
      <c r="B458" s="234" t="s">
        <v>850</v>
      </c>
      <c r="C458" s="299" t="s">
        <v>1933</v>
      </c>
      <c r="D458" s="298"/>
      <c r="E458" s="298"/>
      <c r="F458" s="298"/>
      <c r="G458" s="234" t="s">
        <v>13</v>
      </c>
      <c r="H458" s="234" t="s">
        <v>764</v>
      </c>
      <c r="I458" s="234" t="s">
        <v>377</v>
      </c>
      <c r="J458" s="234" t="s">
        <v>1637</v>
      </c>
      <c r="K458" s="298" t="s">
        <v>730</v>
      </c>
      <c r="L458" s="298"/>
      <c r="M458" s="234" t="s">
        <v>844</v>
      </c>
    </row>
    <row r="459" spans="1:13" ht="17" x14ac:dyDescent="0.2">
      <c r="A459" s="234" t="s">
        <v>1567</v>
      </c>
      <c r="B459" s="234" t="s">
        <v>847</v>
      </c>
      <c r="C459" s="299" t="s">
        <v>1934</v>
      </c>
      <c r="D459" s="298"/>
      <c r="E459" s="298"/>
      <c r="F459" s="298"/>
      <c r="G459" s="234" t="s">
        <v>13</v>
      </c>
      <c r="H459" s="234" t="s">
        <v>764</v>
      </c>
      <c r="I459" s="234" t="s">
        <v>846</v>
      </c>
      <c r="J459" s="234" t="s">
        <v>1492</v>
      </c>
      <c r="K459" s="298" t="s">
        <v>730</v>
      </c>
      <c r="L459" s="298"/>
      <c r="M459" s="234" t="s">
        <v>844</v>
      </c>
    </row>
    <row r="460" spans="1:13" ht="17" x14ac:dyDescent="0.2">
      <c r="A460" s="234" t="s">
        <v>1444</v>
      </c>
      <c r="B460" s="234" t="s">
        <v>847</v>
      </c>
      <c r="C460" s="299" t="s">
        <v>1935</v>
      </c>
      <c r="D460" s="298"/>
      <c r="E460" s="298"/>
      <c r="F460" s="298"/>
      <c r="G460" s="234" t="s">
        <v>13</v>
      </c>
      <c r="H460" s="234" t="s">
        <v>764</v>
      </c>
      <c r="I460" s="234" t="s">
        <v>846</v>
      </c>
      <c r="J460" s="234" t="s">
        <v>1492</v>
      </c>
      <c r="K460" s="298" t="s">
        <v>730</v>
      </c>
      <c r="L460" s="298"/>
      <c r="M460" s="234" t="s">
        <v>844</v>
      </c>
    </row>
    <row r="461" spans="1:13" ht="17" x14ac:dyDescent="0.2">
      <c r="A461" s="234" t="s">
        <v>1447</v>
      </c>
      <c r="B461" s="234" t="s">
        <v>850</v>
      </c>
      <c r="C461" s="299" t="s">
        <v>1935</v>
      </c>
      <c r="D461" s="298"/>
      <c r="E461" s="298"/>
      <c r="F461" s="298"/>
      <c r="G461" s="234" t="s">
        <v>13</v>
      </c>
      <c r="H461" s="234" t="s">
        <v>764</v>
      </c>
      <c r="I461" s="234" t="s">
        <v>377</v>
      </c>
      <c r="J461" s="234" t="s">
        <v>1637</v>
      </c>
      <c r="K461" s="298" t="s">
        <v>730</v>
      </c>
      <c r="L461" s="298"/>
      <c r="M461" s="234" t="s">
        <v>844</v>
      </c>
    </row>
    <row r="462" spans="1:13" ht="17" x14ac:dyDescent="0.2">
      <c r="A462" s="234" t="s">
        <v>1573</v>
      </c>
      <c r="B462" s="234" t="s">
        <v>847</v>
      </c>
      <c r="C462" s="299" t="s">
        <v>1936</v>
      </c>
      <c r="D462" s="298"/>
      <c r="E462" s="298"/>
      <c r="F462" s="298"/>
      <c r="G462" s="234" t="s">
        <v>13</v>
      </c>
      <c r="H462" s="234" t="s">
        <v>764</v>
      </c>
      <c r="I462" s="234" t="s">
        <v>846</v>
      </c>
      <c r="J462" s="234" t="s">
        <v>1492</v>
      </c>
      <c r="K462" s="298" t="s">
        <v>730</v>
      </c>
      <c r="L462" s="298"/>
      <c r="M462" s="234" t="s">
        <v>844</v>
      </c>
    </row>
    <row r="463" spans="1:13" ht="17" x14ac:dyDescent="0.2">
      <c r="A463" s="234" t="s">
        <v>1449</v>
      </c>
      <c r="B463" s="234" t="s">
        <v>847</v>
      </c>
      <c r="C463" s="299" t="s">
        <v>1937</v>
      </c>
      <c r="D463" s="298"/>
      <c r="E463" s="298"/>
      <c r="F463" s="298"/>
      <c r="G463" s="234" t="s">
        <v>13</v>
      </c>
      <c r="H463" s="234" t="s">
        <v>764</v>
      </c>
      <c r="I463" s="234" t="s">
        <v>846</v>
      </c>
      <c r="J463" s="234" t="s">
        <v>1492</v>
      </c>
      <c r="K463" s="298" t="s">
        <v>730</v>
      </c>
      <c r="L463" s="298"/>
      <c r="M463" s="234" t="s">
        <v>844</v>
      </c>
    </row>
    <row r="464" spans="1:13" ht="17" x14ac:dyDescent="0.2">
      <c r="A464" s="234" t="s">
        <v>1451</v>
      </c>
      <c r="B464" s="234" t="s">
        <v>850</v>
      </c>
      <c r="C464" s="299" t="s">
        <v>1937</v>
      </c>
      <c r="D464" s="298"/>
      <c r="E464" s="298"/>
      <c r="F464" s="298"/>
      <c r="G464" s="234" t="s">
        <v>13</v>
      </c>
      <c r="H464" s="234" t="s">
        <v>764</v>
      </c>
      <c r="I464" s="234" t="s">
        <v>377</v>
      </c>
      <c r="J464" s="234" t="s">
        <v>1637</v>
      </c>
      <c r="K464" s="298" t="s">
        <v>730</v>
      </c>
      <c r="L464" s="298"/>
      <c r="M464" s="234" t="s">
        <v>844</v>
      </c>
    </row>
    <row r="465" spans="1:16" ht="17" x14ac:dyDescent="0.2">
      <c r="A465" s="234" t="s">
        <v>1571</v>
      </c>
      <c r="B465" s="234" t="s">
        <v>847</v>
      </c>
      <c r="C465" s="299" t="s">
        <v>1938</v>
      </c>
      <c r="D465" s="298"/>
      <c r="E465" s="298"/>
      <c r="F465" s="298"/>
      <c r="G465" s="234" t="s">
        <v>13</v>
      </c>
      <c r="H465" s="234" t="s">
        <v>764</v>
      </c>
      <c r="I465" s="234" t="s">
        <v>846</v>
      </c>
      <c r="J465" s="234" t="s">
        <v>1492</v>
      </c>
      <c r="K465" s="298" t="s">
        <v>730</v>
      </c>
      <c r="L465" s="298"/>
      <c r="M465" s="234" t="s">
        <v>844</v>
      </c>
    </row>
    <row r="466" spans="1:16" ht="17" x14ac:dyDescent="0.2">
      <c r="A466" s="234" t="s">
        <v>1454</v>
      </c>
      <c r="B466" s="234" t="s">
        <v>847</v>
      </c>
      <c r="C466" s="299" t="s">
        <v>1977</v>
      </c>
      <c r="D466" s="298"/>
      <c r="E466" s="298"/>
      <c r="F466" s="298"/>
      <c r="G466" s="234" t="s">
        <v>13</v>
      </c>
      <c r="H466" s="234" t="s">
        <v>764</v>
      </c>
      <c r="I466" s="234" t="s">
        <v>846</v>
      </c>
      <c r="J466" s="234" t="s">
        <v>1492</v>
      </c>
      <c r="K466" s="298" t="s">
        <v>730</v>
      </c>
      <c r="L466" s="298"/>
      <c r="M466" s="234" t="s">
        <v>844</v>
      </c>
    </row>
    <row r="467" spans="1:16" ht="17" x14ac:dyDescent="0.2">
      <c r="A467" s="234" t="s">
        <v>1456</v>
      </c>
      <c r="B467" s="234" t="s">
        <v>850</v>
      </c>
      <c r="C467" s="299" t="s">
        <v>1977</v>
      </c>
      <c r="D467" s="298"/>
      <c r="E467" s="298"/>
      <c r="F467" s="298"/>
      <c r="G467" s="234" t="s">
        <v>13</v>
      </c>
      <c r="H467" s="234" t="s">
        <v>764</v>
      </c>
      <c r="I467" s="234" t="s">
        <v>377</v>
      </c>
      <c r="J467" s="234" t="s">
        <v>1637</v>
      </c>
      <c r="K467" s="298" t="s">
        <v>730</v>
      </c>
      <c r="L467" s="298"/>
      <c r="M467" s="234" t="s">
        <v>844</v>
      </c>
    </row>
    <row r="468" spans="1:16" ht="17" x14ac:dyDescent="0.2">
      <c r="A468" s="234" t="s">
        <v>1458</v>
      </c>
      <c r="B468" s="234" t="s">
        <v>847</v>
      </c>
      <c r="C468" s="299" t="s">
        <v>1939</v>
      </c>
      <c r="D468" s="298"/>
      <c r="E468" s="298"/>
      <c r="F468" s="298"/>
      <c r="G468" s="234" t="s">
        <v>13</v>
      </c>
      <c r="H468" s="234" t="s">
        <v>764</v>
      </c>
      <c r="I468" s="234" t="s">
        <v>846</v>
      </c>
      <c r="J468" s="234" t="s">
        <v>1492</v>
      </c>
      <c r="K468" s="298" t="s">
        <v>730</v>
      </c>
      <c r="L468" s="298"/>
      <c r="M468" s="234" t="s">
        <v>844</v>
      </c>
    </row>
    <row r="469" spans="1:16" ht="17" x14ac:dyDescent="0.2">
      <c r="A469" s="234" t="s">
        <v>1460</v>
      </c>
      <c r="B469" s="234" t="s">
        <v>850</v>
      </c>
      <c r="C469" s="299" t="s">
        <v>1939</v>
      </c>
      <c r="D469" s="298"/>
      <c r="E469" s="298"/>
      <c r="F469" s="298"/>
      <c r="G469" s="234" t="s">
        <v>13</v>
      </c>
      <c r="H469" s="234" t="s">
        <v>764</v>
      </c>
      <c r="I469" s="234" t="s">
        <v>377</v>
      </c>
      <c r="J469" s="234" t="s">
        <v>1637</v>
      </c>
      <c r="K469" s="298" t="s">
        <v>730</v>
      </c>
      <c r="L469" s="298"/>
      <c r="M469" s="234" t="s">
        <v>844</v>
      </c>
    </row>
    <row r="470" spans="1:16" ht="17" x14ac:dyDescent="0.2">
      <c r="A470" s="234" t="s">
        <v>1462</v>
      </c>
      <c r="B470" s="234" t="s">
        <v>847</v>
      </c>
      <c r="C470" s="299" t="s">
        <v>1940</v>
      </c>
      <c r="D470" s="298"/>
      <c r="E470" s="298"/>
      <c r="F470" s="298"/>
      <c r="G470" s="234" t="s">
        <v>13</v>
      </c>
      <c r="H470" s="234" t="s">
        <v>764</v>
      </c>
      <c r="I470" s="234" t="s">
        <v>846</v>
      </c>
      <c r="J470" s="234" t="s">
        <v>1492</v>
      </c>
      <c r="K470" s="298" t="s">
        <v>730</v>
      </c>
      <c r="L470" s="298"/>
      <c r="M470" s="234" t="s">
        <v>844</v>
      </c>
    </row>
    <row r="471" spans="1:16" ht="17" x14ac:dyDescent="0.2">
      <c r="A471" s="234" t="s">
        <v>1464</v>
      </c>
      <c r="B471" s="234" t="s">
        <v>850</v>
      </c>
      <c r="C471" s="299" t="s">
        <v>1940</v>
      </c>
      <c r="D471" s="298"/>
      <c r="E471" s="298"/>
      <c r="F471" s="298"/>
      <c r="G471" s="234" t="s">
        <v>13</v>
      </c>
      <c r="H471" s="234" t="s">
        <v>764</v>
      </c>
      <c r="I471" s="234" t="s">
        <v>377</v>
      </c>
      <c r="J471" s="234" t="s">
        <v>1637</v>
      </c>
      <c r="K471" s="298" t="s">
        <v>730</v>
      </c>
      <c r="L471" s="298"/>
      <c r="M471" s="234" t="s">
        <v>844</v>
      </c>
    </row>
    <row r="472" spans="1:16" ht="17" x14ac:dyDescent="0.2">
      <c r="A472" s="234" t="s">
        <v>1650</v>
      </c>
      <c r="B472" s="234" t="s">
        <v>850</v>
      </c>
      <c r="C472" s="299" t="s">
        <v>1943</v>
      </c>
      <c r="D472" s="298"/>
      <c r="E472" s="298"/>
      <c r="F472" s="298"/>
      <c r="G472" s="234" t="s">
        <v>13</v>
      </c>
      <c r="H472" s="234" t="s">
        <v>764</v>
      </c>
      <c r="I472" s="234" t="s">
        <v>377</v>
      </c>
      <c r="J472" s="234" t="s">
        <v>1637</v>
      </c>
      <c r="K472" s="298" t="s">
        <v>730</v>
      </c>
      <c r="L472" s="298"/>
      <c r="M472" s="234" t="s">
        <v>844</v>
      </c>
    </row>
    <row r="473" spans="1:16" ht="34" x14ac:dyDescent="0.2">
      <c r="A473" s="234" t="s">
        <v>1654</v>
      </c>
      <c r="B473" s="234" t="s">
        <v>850</v>
      </c>
      <c r="C473" s="299" t="s">
        <v>1944</v>
      </c>
      <c r="D473" s="298"/>
      <c r="E473" s="298"/>
      <c r="F473" s="298"/>
      <c r="G473" s="234" t="s">
        <v>13</v>
      </c>
      <c r="H473" s="234" t="s">
        <v>764</v>
      </c>
      <c r="I473" s="234" t="s">
        <v>377</v>
      </c>
      <c r="J473" s="234" t="s">
        <v>1637</v>
      </c>
      <c r="K473" s="298" t="s">
        <v>730</v>
      </c>
      <c r="L473" s="298"/>
      <c r="M473" s="234" t="s">
        <v>844</v>
      </c>
    </row>
    <row r="475" spans="1:16" s="31" customFormat="1" ht="17" x14ac:dyDescent="0.2">
      <c r="A475" s="235" t="s">
        <v>2000</v>
      </c>
      <c r="B475" s="235" t="s">
        <v>847</v>
      </c>
      <c r="C475" s="300" t="s">
        <v>1945</v>
      </c>
      <c r="D475" s="301"/>
      <c r="E475" s="301"/>
      <c r="F475" s="301"/>
      <c r="G475" s="235" t="s">
        <v>13</v>
      </c>
      <c r="H475" s="235" t="s">
        <v>764</v>
      </c>
      <c r="I475" s="235" t="s">
        <v>846</v>
      </c>
      <c r="J475" s="235" t="s">
        <v>1492</v>
      </c>
      <c r="K475" s="301" t="s">
        <v>730</v>
      </c>
      <c r="L475" s="301"/>
      <c r="M475" s="235" t="s">
        <v>844</v>
      </c>
      <c r="P475" s="31" t="s">
        <v>1979</v>
      </c>
    </row>
    <row r="476" spans="1:16" s="31" customFormat="1" ht="17" x14ac:dyDescent="0.2">
      <c r="A476" s="235" t="s">
        <v>2001</v>
      </c>
      <c r="B476" s="235" t="s">
        <v>850</v>
      </c>
      <c r="C476" s="300" t="s">
        <v>1945</v>
      </c>
      <c r="D476" s="301"/>
      <c r="E476" s="301"/>
      <c r="F476" s="301"/>
      <c r="G476" s="235" t="s">
        <v>13</v>
      </c>
      <c r="H476" s="235" t="s">
        <v>764</v>
      </c>
      <c r="I476" s="235" t="s">
        <v>377</v>
      </c>
      <c r="J476" s="235" t="s">
        <v>1637</v>
      </c>
      <c r="K476" s="301" t="s">
        <v>730</v>
      </c>
      <c r="L476" s="301"/>
      <c r="M476" s="235" t="s">
        <v>844</v>
      </c>
      <c r="P476" s="31" t="s">
        <v>1979</v>
      </c>
    </row>
    <row r="477" spans="1:16" s="31" customFormat="1" ht="17" x14ac:dyDescent="0.2">
      <c r="A477" s="235" t="s">
        <v>2002</v>
      </c>
      <c r="B477" s="235" t="s">
        <v>847</v>
      </c>
      <c r="C477" s="300" t="s">
        <v>1948</v>
      </c>
      <c r="D477" s="301"/>
      <c r="E477" s="301"/>
      <c r="F477" s="301"/>
      <c r="G477" s="235" t="s">
        <v>13</v>
      </c>
      <c r="H477" s="235" t="s">
        <v>764</v>
      </c>
      <c r="I477" s="235" t="s">
        <v>846</v>
      </c>
      <c r="J477" s="235" t="s">
        <v>1492</v>
      </c>
      <c r="K477" s="301" t="s">
        <v>730</v>
      </c>
      <c r="L477" s="301"/>
      <c r="M477" s="235" t="s">
        <v>844</v>
      </c>
      <c r="P477" s="31" t="s">
        <v>1979</v>
      </c>
    </row>
    <row r="478" spans="1:16" s="31" customFormat="1" ht="17" x14ac:dyDescent="0.2">
      <c r="A478" s="235" t="s">
        <v>2003</v>
      </c>
      <c r="B478" s="235" t="s">
        <v>847</v>
      </c>
      <c r="C478" s="300" t="s">
        <v>1949</v>
      </c>
      <c r="D478" s="301"/>
      <c r="E478" s="301"/>
      <c r="F478" s="301"/>
      <c r="G478" s="235" t="s">
        <v>13</v>
      </c>
      <c r="H478" s="235" t="s">
        <v>764</v>
      </c>
      <c r="I478" s="235" t="s">
        <v>846</v>
      </c>
      <c r="J478" s="235" t="s">
        <v>1492</v>
      </c>
      <c r="K478" s="301" t="s">
        <v>730</v>
      </c>
      <c r="L478" s="301"/>
      <c r="M478" s="235" t="s">
        <v>844</v>
      </c>
      <c r="P478" s="31" t="s">
        <v>1979</v>
      </c>
    </row>
    <row r="479" spans="1:16" ht="17" x14ac:dyDescent="0.2">
      <c r="A479" s="234" t="s">
        <v>1496</v>
      </c>
      <c r="B479" s="234" t="s">
        <v>850</v>
      </c>
      <c r="C479" s="299" t="s">
        <v>1950</v>
      </c>
      <c r="D479" s="298"/>
      <c r="E479" s="298"/>
      <c r="F479" s="298"/>
      <c r="G479" s="234" t="s">
        <v>1946</v>
      </c>
      <c r="H479" s="234" t="s">
        <v>764</v>
      </c>
      <c r="I479" s="234" t="s">
        <v>377</v>
      </c>
      <c r="J479" s="234" t="s">
        <v>1637</v>
      </c>
      <c r="K479" s="298" t="s">
        <v>730</v>
      </c>
      <c r="L479" s="298"/>
      <c r="M479" s="234" t="s">
        <v>844</v>
      </c>
    </row>
    <row r="480" spans="1:16" ht="17" x14ac:dyDescent="0.2">
      <c r="A480" s="234" t="s">
        <v>1498</v>
      </c>
      <c r="B480" s="234" t="s">
        <v>850</v>
      </c>
      <c r="C480" s="299" t="s">
        <v>1950</v>
      </c>
      <c r="D480" s="298"/>
      <c r="E480" s="298"/>
      <c r="F480" s="298"/>
      <c r="G480" s="234">
        <v>1</v>
      </c>
      <c r="H480" s="234" t="s">
        <v>1946</v>
      </c>
      <c r="I480" s="234" t="s">
        <v>377</v>
      </c>
      <c r="J480" s="234" t="s">
        <v>1637</v>
      </c>
      <c r="K480" s="298" t="s">
        <v>730</v>
      </c>
      <c r="L480" s="298"/>
      <c r="M480" s="234" t="s">
        <v>844</v>
      </c>
    </row>
    <row r="481" spans="1:13" ht="17" x14ac:dyDescent="0.2">
      <c r="A481" s="234" t="s">
        <v>1467</v>
      </c>
      <c r="B481" s="234" t="s">
        <v>847</v>
      </c>
      <c r="C481" s="299" t="s">
        <v>1951</v>
      </c>
      <c r="D481" s="298"/>
      <c r="E481" s="298"/>
      <c r="F481" s="298"/>
      <c r="G481" s="234" t="s">
        <v>13</v>
      </c>
      <c r="H481" s="234" t="s">
        <v>764</v>
      </c>
      <c r="I481" s="234" t="s">
        <v>846</v>
      </c>
      <c r="J481" s="234" t="s">
        <v>1492</v>
      </c>
      <c r="K481" s="298" t="s">
        <v>730</v>
      </c>
      <c r="L481" s="298"/>
      <c r="M481" s="234" t="s">
        <v>844</v>
      </c>
    </row>
    <row r="482" spans="1:13" ht="17" x14ac:dyDescent="0.2">
      <c r="A482" s="234" t="s">
        <v>1469</v>
      </c>
      <c r="B482" s="234" t="s">
        <v>850</v>
      </c>
      <c r="C482" s="299" t="s">
        <v>1951</v>
      </c>
      <c r="D482" s="298"/>
      <c r="E482" s="298"/>
      <c r="F482" s="298"/>
      <c r="G482" s="234" t="s">
        <v>13</v>
      </c>
      <c r="H482" s="234" t="s">
        <v>764</v>
      </c>
      <c r="I482" s="234" t="s">
        <v>377</v>
      </c>
      <c r="J482" s="234" t="s">
        <v>1637</v>
      </c>
      <c r="K482" s="298" t="s">
        <v>730</v>
      </c>
      <c r="L482" s="298"/>
      <c r="M482" s="234" t="s">
        <v>844</v>
      </c>
    </row>
    <row r="483" spans="1:13" ht="17" x14ac:dyDescent="0.2">
      <c r="A483" s="234" t="s">
        <v>1479</v>
      </c>
      <c r="B483" s="234" t="s">
        <v>847</v>
      </c>
      <c r="C483" s="299" t="s">
        <v>1952</v>
      </c>
      <c r="D483" s="298"/>
      <c r="E483" s="298"/>
      <c r="F483" s="298"/>
      <c r="G483" s="234" t="s">
        <v>13</v>
      </c>
      <c r="H483" s="234" t="s">
        <v>764</v>
      </c>
      <c r="I483" s="234" t="s">
        <v>846</v>
      </c>
      <c r="J483" s="234" t="s">
        <v>1492</v>
      </c>
      <c r="K483" s="298" t="s">
        <v>730</v>
      </c>
      <c r="L483" s="298"/>
      <c r="M483" s="234" t="s">
        <v>844</v>
      </c>
    </row>
    <row r="484" spans="1:13" ht="17" x14ac:dyDescent="0.2">
      <c r="A484" s="234" t="s">
        <v>1481</v>
      </c>
      <c r="B484" s="234" t="s">
        <v>850</v>
      </c>
      <c r="C484" s="299" t="s">
        <v>1952</v>
      </c>
      <c r="D484" s="298"/>
      <c r="E484" s="298"/>
      <c r="F484" s="298"/>
      <c r="G484" s="234" t="s">
        <v>13</v>
      </c>
      <c r="H484" s="234" t="s">
        <v>764</v>
      </c>
      <c r="I484" s="234" t="s">
        <v>377</v>
      </c>
      <c r="J484" s="234" t="s">
        <v>1637</v>
      </c>
      <c r="K484" s="298" t="s">
        <v>730</v>
      </c>
      <c r="L484" s="298"/>
      <c r="M484" s="234" t="s">
        <v>844</v>
      </c>
    </row>
    <row r="485" spans="1:13" ht="17" x14ac:dyDescent="0.2">
      <c r="A485" s="234" t="s">
        <v>1475</v>
      </c>
      <c r="B485" s="234" t="s">
        <v>847</v>
      </c>
      <c r="C485" s="299" t="s">
        <v>1954</v>
      </c>
      <c r="D485" s="298"/>
      <c r="E485" s="298"/>
      <c r="F485" s="298"/>
      <c r="G485" s="234" t="s">
        <v>13</v>
      </c>
      <c r="H485" s="234" t="s">
        <v>764</v>
      </c>
      <c r="I485" s="234" t="s">
        <v>846</v>
      </c>
      <c r="J485" s="234" t="s">
        <v>1492</v>
      </c>
      <c r="K485" s="298" t="s">
        <v>730</v>
      </c>
      <c r="L485" s="298"/>
      <c r="M485" s="234" t="s">
        <v>844</v>
      </c>
    </row>
    <row r="486" spans="1:13" ht="17" x14ac:dyDescent="0.2">
      <c r="A486" s="234" t="s">
        <v>1477</v>
      </c>
      <c r="B486" s="234" t="s">
        <v>850</v>
      </c>
      <c r="C486" s="299" t="s">
        <v>1954</v>
      </c>
      <c r="D486" s="298"/>
      <c r="E486" s="298"/>
      <c r="F486" s="298"/>
      <c r="G486" s="234" t="s">
        <v>13</v>
      </c>
      <c r="H486" s="234" t="s">
        <v>764</v>
      </c>
      <c r="I486" s="234" t="s">
        <v>377</v>
      </c>
      <c r="J486" s="234" t="s">
        <v>1637</v>
      </c>
      <c r="K486" s="298" t="s">
        <v>730</v>
      </c>
      <c r="L486" s="298"/>
      <c r="M486" s="234" t="s">
        <v>844</v>
      </c>
    </row>
    <row r="487" spans="1:13" ht="17" x14ac:dyDescent="0.2">
      <c r="A487" s="234" t="s">
        <v>1471</v>
      </c>
      <c r="B487" s="234" t="s">
        <v>847</v>
      </c>
      <c r="C487" s="299" t="s">
        <v>1955</v>
      </c>
      <c r="D487" s="298"/>
      <c r="E487" s="298"/>
      <c r="F487" s="298"/>
      <c r="G487" s="234" t="s">
        <v>13</v>
      </c>
      <c r="H487" s="234" t="s">
        <v>764</v>
      </c>
      <c r="I487" s="234" t="s">
        <v>846</v>
      </c>
      <c r="J487" s="234" t="s">
        <v>1492</v>
      </c>
      <c r="K487" s="298" t="s">
        <v>730</v>
      </c>
      <c r="L487" s="298"/>
      <c r="M487" s="234" t="s">
        <v>844</v>
      </c>
    </row>
    <row r="488" spans="1:13" ht="17" x14ac:dyDescent="0.2">
      <c r="A488" s="234" t="s">
        <v>1473</v>
      </c>
      <c r="B488" s="234" t="s">
        <v>850</v>
      </c>
      <c r="C488" s="299" t="s">
        <v>1955</v>
      </c>
      <c r="D488" s="298"/>
      <c r="E488" s="298"/>
      <c r="F488" s="298"/>
      <c r="G488" s="234" t="s">
        <v>13</v>
      </c>
      <c r="H488" s="234" t="s">
        <v>764</v>
      </c>
      <c r="I488" s="234" t="s">
        <v>377</v>
      </c>
      <c r="J488" s="234" t="s">
        <v>1637</v>
      </c>
      <c r="K488" s="298" t="s">
        <v>730</v>
      </c>
      <c r="L488" s="298"/>
      <c r="M488" s="234" t="s">
        <v>844</v>
      </c>
    </row>
    <row r="489" spans="1:13" ht="17" x14ac:dyDescent="0.2">
      <c r="A489" s="234" t="s">
        <v>1487</v>
      </c>
      <c r="B489" s="234" t="s">
        <v>850</v>
      </c>
      <c r="C489" s="299" t="s">
        <v>1956</v>
      </c>
      <c r="D489" s="298"/>
      <c r="E489" s="298"/>
      <c r="F489" s="298"/>
      <c r="G489" s="234" t="s">
        <v>13</v>
      </c>
      <c r="H489" s="234" t="s">
        <v>764</v>
      </c>
      <c r="I489" s="234" t="s">
        <v>377</v>
      </c>
      <c r="J489" s="234" t="s">
        <v>1637</v>
      </c>
      <c r="K489" s="298" t="s">
        <v>730</v>
      </c>
      <c r="L489" s="298"/>
      <c r="M489" s="234" t="s">
        <v>844</v>
      </c>
    </row>
    <row r="490" spans="1:13" ht="17" x14ac:dyDescent="0.2">
      <c r="A490" s="234" t="s">
        <v>1489</v>
      </c>
      <c r="B490" s="234" t="s">
        <v>850</v>
      </c>
      <c r="C490" s="299" t="s">
        <v>1958</v>
      </c>
      <c r="D490" s="298"/>
      <c r="E490" s="298"/>
      <c r="F490" s="298"/>
      <c r="G490" s="234" t="s">
        <v>13</v>
      </c>
      <c r="H490" s="234" t="s">
        <v>764</v>
      </c>
      <c r="I490" s="234" t="s">
        <v>377</v>
      </c>
      <c r="J490" s="234" t="s">
        <v>1637</v>
      </c>
      <c r="K490" s="298" t="s">
        <v>730</v>
      </c>
      <c r="L490" s="298"/>
      <c r="M490" s="234" t="s">
        <v>844</v>
      </c>
    </row>
    <row r="491" spans="1:13" ht="17" x14ac:dyDescent="0.2">
      <c r="A491" s="234" t="s">
        <v>1427</v>
      </c>
      <c r="B491" s="234" t="s">
        <v>847</v>
      </c>
      <c r="C491" s="299" t="s">
        <v>1959</v>
      </c>
      <c r="D491" s="298"/>
      <c r="E491" s="298"/>
      <c r="F491" s="298"/>
      <c r="G491" s="234" t="s">
        <v>13</v>
      </c>
      <c r="H491" s="234" t="s">
        <v>764</v>
      </c>
      <c r="I491" s="234" t="s">
        <v>846</v>
      </c>
      <c r="J491" s="234" t="s">
        <v>1492</v>
      </c>
      <c r="K491" s="298" t="s">
        <v>730</v>
      </c>
      <c r="L491" s="298"/>
      <c r="M491" s="234" t="s">
        <v>844</v>
      </c>
    </row>
    <row r="492" spans="1:13" ht="17" x14ac:dyDescent="0.2">
      <c r="A492" s="234" t="s">
        <v>1429</v>
      </c>
      <c r="B492" s="234" t="s">
        <v>850</v>
      </c>
      <c r="C492" s="299" t="s">
        <v>1959</v>
      </c>
      <c r="D492" s="298"/>
      <c r="E492" s="298"/>
      <c r="F492" s="298"/>
      <c r="G492" s="234" t="s">
        <v>13</v>
      </c>
      <c r="H492" s="234" t="s">
        <v>764</v>
      </c>
      <c r="I492" s="234" t="s">
        <v>377</v>
      </c>
      <c r="J492" s="234" t="s">
        <v>1637</v>
      </c>
      <c r="K492" s="298" t="s">
        <v>730</v>
      </c>
      <c r="L492" s="298"/>
      <c r="M492" s="234" t="s">
        <v>844</v>
      </c>
    </row>
    <row r="493" spans="1:13" ht="17" x14ac:dyDescent="0.2">
      <c r="A493" s="234" t="s">
        <v>1431</v>
      </c>
      <c r="B493" s="234" t="s">
        <v>850</v>
      </c>
      <c r="C493" s="299" t="s">
        <v>1960</v>
      </c>
      <c r="D493" s="298"/>
      <c r="E493" s="298"/>
      <c r="F493" s="298"/>
      <c r="G493" s="234" t="s">
        <v>13</v>
      </c>
      <c r="H493" s="234" t="s">
        <v>764</v>
      </c>
      <c r="I493" s="234" t="s">
        <v>377</v>
      </c>
      <c r="J493" s="234" t="s">
        <v>1637</v>
      </c>
      <c r="K493" s="298" t="s">
        <v>730</v>
      </c>
      <c r="L493" s="298"/>
      <c r="M493" s="234" t="s">
        <v>844</v>
      </c>
    </row>
    <row r="494" spans="1:13" ht="17" x14ac:dyDescent="0.2">
      <c r="A494" s="234" t="s">
        <v>1371</v>
      </c>
      <c r="B494" s="234" t="s">
        <v>847</v>
      </c>
      <c r="C494" s="299" t="s">
        <v>1984</v>
      </c>
      <c r="D494" s="298"/>
      <c r="E494" s="298"/>
      <c r="F494" s="298"/>
      <c r="G494" s="234" t="s">
        <v>13</v>
      </c>
      <c r="H494" s="234" t="s">
        <v>764</v>
      </c>
      <c r="I494" s="234" t="s">
        <v>846</v>
      </c>
      <c r="J494" s="234" t="s">
        <v>1492</v>
      </c>
      <c r="K494" s="298" t="s">
        <v>730</v>
      </c>
      <c r="L494" s="298"/>
      <c r="M494" s="234" t="s">
        <v>844</v>
      </c>
    </row>
    <row r="495" spans="1:13" ht="17" x14ac:dyDescent="0.2">
      <c r="A495" s="234" t="s">
        <v>1373</v>
      </c>
      <c r="B495" s="234" t="s">
        <v>850</v>
      </c>
      <c r="C495" s="299" t="s">
        <v>1984</v>
      </c>
      <c r="D495" s="298"/>
      <c r="E495" s="298"/>
      <c r="F495" s="298"/>
      <c r="G495" s="234" t="s">
        <v>13</v>
      </c>
      <c r="H495" s="234" t="s">
        <v>764</v>
      </c>
      <c r="I495" s="234" t="s">
        <v>377</v>
      </c>
      <c r="J495" s="234" t="s">
        <v>1637</v>
      </c>
      <c r="K495" s="298" t="s">
        <v>730</v>
      </c>
      <c r="L495" s="298"/>
      <c r="M495" s="234" t="s">
        <v>844</v>
      </c>
    </row>
    <row r="496" spans="1:13" ht="17" x14ac:dyDescent="0.2">
      <c r="A496" s="234" t="s">
        <v>1355</v>
      </c>
      <c r="B496" s="234" t="s">
        <v>850</v>
      </c>
      <c r="C496" s="299" t="s">
        <v>1964</v>
      </c>
      <c r="D496" s="298"/>
      <c r="E496" s="298"/>
      <c r="F496" s="298"/>
      <c r="G496" s="234" t="s">
        <v>13</v>
      </c>
      <c r="H496" s="234" t="s">
        <v>764</v>
      </c>
      <c r="I496" s="234" t="s">
        <v>377</v>
      </c>
      <c r="J496" s="234" t="s">
        <v>1637</v>
      </c>
      <c r="K496" s="298" t="s">
        <v>730</v>
      </c>
      <c r="L496" s="298"/>
      <c r="M496" s="234" t="s">
        <v>844</v>
      </c>
    </row>
    <row r="497" spans="1:13" ht="17" x14ac:dyDescent="0.2">
      <c r="A497" s="234" t="s">
        <v>1395</v>
      </c>
      <c r="B497" s="234" t="s">
        <v>847</v>
      </c>
      <c r="C497" s="299" t="s">
        <v>1965</v>
      </c>
      <c r="D497" s="298"/>
      <c r="E497" s="298"/>
      <c r="F497" s="298"/>
      <c r="G497" s="234" t="s">
        <v>13</v>
      </c>
      <c r="H497" s="234" t="s">
        <v>764</v>
      </c>
      <c r="I497" s="234" t="s">
        <v>846</v>
      </c>
      <c r="J497" s="234" t="s">
        <v>1492</v>
      </c>
      <c r="K497" s="298" t="s">
        <v>730</v>
      </c>
      <c r="L497" s="298"/>
      <c r="M497" s="234" t="s">
        <v>844</v>
      </c>
    </row>
    <row r="498" spans="1:13" ht="17" x14ac:dyDescent="0.2">
      <c r="A498" s="234" t="s">
        <v>1397</v>
      </c>
      <c r="B498" s="234" t="s">
        <v>850</v>
      </c>
      <c r="C498" s="299" t="s">
        <v>1965</v>
      </c>
      <c r="D498" s="298"/>
      <c r="E498" s="298"/>
      <c r="F498" s="298"/>
      <c r="G498" s="234" t="s">
        <v>13</v>
      </c>
      <c r="H498" s="234" t="s">
        <v>764</v>
      </c>
      <c r="I498" s="234" t="s">
        <v>377</v>
      </c>
      <c r="J498" s="234" t="s">
        <v>1637</v>
      </c>
      <c r="K498" s="298" t="s">
        <v>730</v>
      </c>
      <c r="L498" s="298"/>
      <c r="M498" s="234" t="s">
        <v>844</v>
      </c>
    </row>
    <row r="499" spans="1:13" ht="17" x14ac:dyDescent="0.2">
      <c r="A499" s="234" t="s">
        <v>1399</v>
      </c>
      <c r="B499" s="234" t="s">
        <v>847</v>
      </c>
      <c r="C499" s="299" t="s">
        <v>1966</v>
      </c>
      <c r="D499" s="298"/>
      <c r="E499" s="298"/>
      <c r="F499" s="298"/>
      <c r="G499" s="234" t="s">
        <v>13</v>
      </c>
      <c r="H499" s="234" t="s">
        <v>764</v>
      </c>
      <c r="I499" s="234" t="s">
        <v>846</v>
      </c>
      <c r="J499" s="234" t="s">
        <v>1492</v>
      </c>
      <c r="K499" s="298" t="s">
        <v>730</v>
      </c>
      <c r="L499" s="298"/>
      <c r="M499" s="234" t="s">
        <v>844</v>
      </c>
    </row>
    <row r="500" spans="1:13" ht="17" x14ac:dyDescent="0.2">
      <c r="A500" s="234" t="s">
        <v>1401</v>
      </c>
      <c r="B500" s="234" t="s">
        <v>850</v>
      </c>
      <c r="C500" s="299" t="s">
        <v>1966</v>
      </c>
      <c r="D500" s="298"/>
      <c r="E500" s="298"/>
      <c r="F500" s="298"/>
      <c r="G500" s="234" t="s">
        <v>13</v>
      </c>
      <c r="H500" s="234" t="s">
        <v>764</v>
      </c>
      <c r="I500" s="234" t="s">
        <v>377</v>
      </c>
      <c r="J500" s="234" t="s">
        <v>1637</v>
      </c>
      <c r="K500" s="298" t="s">
        <v>730</v>
      </c>
      <c r="L500" s="298"/>
      <c r="M500" s="234" t="s">
        <v>844</v>
      </c>
    </row>
    <row r="501" spans="1:13" ht="17" x14ac:dyDescent="0.2">
      <c r="A501" s="234" t="s">
        <v>1403</v>
      </c>
      <c r="B501" s="234" t="s">
        <v>847</v>
      </c>
      <c r="C501" s="299" t="s">
        <v>1967</v>
      </c>
      <c r="D501" s="298"/>
      <c r="E501" s="298"/>
      <c r="F501" s="298"/>
      <c r="G501" s="234" t="s">
        <v>13</v>
      </c>
      <c r="H501" s="234" t="s">
        <v>764</v>
      </c>
      <c r="I501" s="234" t="s">
        <v>846</v>
      </c>
      <c r="J501" s="234" t="s">
        <v>1492</v>
      </c>
      <c r="K501" s="298" t="s">
        <v>730</v>
      </c>
      <c r="L501" s="298"/>
      <c r="M501" s="234" t="s">
        <v>844</v>
      </c>
    </row>
    <row r="502" spans="1:13" ht="17" x14ac:dyDescent="0.2">
      <c r="A502" s="234" t="s">
        <v>1405</v>
      </c>
      <c r="B502" s="234" t="s">
        <v>850</v>
      </c>
      <c r="C502" s="299" t="s">
        <v>1967</v>
      </c>
      <c r="D502" s="298"/>
      <c r="E502" s="298"/>
      <c r="F502" s="298"/>
      <c r="G502" s="234" t="s">
        <v>13</v>
      </c>
      <c r="H502" s="234" t="s">
        <v>764</v>
      </c>
      <c r="I502" s="234" t="s">
        <v>377</v>
      </c>
      <c r="J502" s="234" t="s">
        <v>1637</v>
      </c>
      <c r="K502" s="298" t="s">
        <v>730</v>
      </c>
      <c r="L502" s="298"/>
      <c r="M502" s="234" t="s">
        <v>844</v>
      </c>
    </row>
    <row r="503" spans="1:13" ht="17" x14ac:dyDescent="0.2">
      <c r="A503" s="234" t="s">
        <v>1407</v>
      </c>
      <c r="B503" s="234" t="s">
        <v>847</v>
      </c>
      <c r="C503" s="299" t="s">
        <v>1968</v>
      </c>
      <c r="D503" s="298"/>
      <c r="E503" s="298"/>
      <c r="F503" s="298"/>
      <c r="G503" s="234" t="s">
        <v>13</v>
      </c>
      <c r="H503" s="234" t="s">
        <v>764</v>
      </c>
      <c r="I503" s="234" t="s">
        <v>846</v>
      </c>
      <c r="J503" s="234" t="s">
        <v>1492</v>
      </c>
      <c r="K503" s="298" t="s">
        <v>730</v>
      </c>
      <c r="L503" s="298"/>
      <c r="M503" s="234" t="s">
        <v>844</v>
      </c>
    </row>
    <row r="504" spans="1:13" ht="17" x14ac:dyDescent="0.2">
      <c r="A504" s="234" t="s">
        <v>1409</v>
      </c>
      <c r="B504" s="234" t="s">
        <v>850</v>
      </c>
      <c r="C504" s="299" t="s">
        <v>1968</v>
      </c>
      <c r="D504" s="298"/>
      <c r="E504" s="298"/>
      <c r="F504" s="298"/>
      <c r="G504" s="234" t="s">
        <v>13</v>
      </c>
      <c r="H504" s="234" t="s">
        <v>764</v>
      </c>
      <c r="I504" s="234" t="s">
        <v>377</v>
      </c>
      <c r="J504" s="234" t="s">
        <v>1637</v>
      </c>
      <c r="K504" s="298" t="s">
        <v>730</v>
      </c>
      <c r="L504" s="298"/>
      <c r="M504" s="234" t="s">
        <v>844</v>
      </c>
    </row>
    <row r="505" spans="1:13" ht="17" x14ac:dyDescent="0.2">
      <c r="A505" s="234" t="s">
        <v>1379</v>
      </c>
      <c r="B505" s="234" t="s">
        <v>847</v>
      </c>
      <c r="C505" s="299" t="s">
        <v>1969</v>
      </c>
      <c r="D505" s="298"/>
      <c r="E505" s="298"/>
      <c r="F505" s="298"/>
      <c r="G505" s="234" t="s">
        <v>13</v>
      </c>
      <c r="H505" s="234" t="s">
        <v>764</v>
      </c>
      <c r="I505" s="234" t="s">
        <v>846</v>
      </c>
      <c r="J505" s="234" t="s">
        <v>1492</v>
      </c>
      <c r="K505" s="298" t="s">
        <v>730</v>
      </c>
      <c r="L505" s="298"/>
      <c r="M505" s="234" t="s">
        <v>844</v>
      </c>
    </row>
    <row r="506" spans="1:13" ht="17" x14ac:dyDescent="0.2">
      <c r="A506" s="234" t="s">
        <v>1381</v>
      </c>
      <c r="B506" s="234" t="s">
        <v>850</v>
      </c>
      <c r="C506" s="299" t="s">
        <v>1969</v>
      </c>
      <c r="D506" s="298"/>
      <c r="E506" s="298"/>
      <c r="F506" s="298"/>
      <c r="G506" s="234" t="s">
        <v>13</v>
      </c>
      <c r="H506" s="234" t="s">
        <v>764</v>
      </c>
      <c r="I506" s="234" t="s">
        <v>377</v>
      </c>
      <c r="J506" s="234" t="s">
        <v>1637</v>
      </c>
      <c r="K506" s="298" t="s">
        <v>730</v>
      </c>
      <c r="L506" s="298"/>
      <c r="M506" s="234" t="s">
        <v>844</v>
      </c>
    </row>
    <row r="507" spans="1:13" ht="17" x14ac:dyDescent="0.2">
      <c r="A507" s="234" t="s">
        <v>1383</v>
      </c>
      <c r="B507" s="234" t="s">
        <v>847</v>
      </c>
      <c r="C507" s="299" t="s">
        <v>1970</v>
      </c>
      <c r="D507" s="298"/>
      <c r="E507" s="298"/>
      <c r="F507" s="298"/>
      <c r="G507" s="234" t="s">
        <v>13</v>
      </c>
      <c r="H507" s="234" t="s">
        <v>764</v>
      </c>
      <c r="I507" s="234" t="s">
        <v>846</v>
      </c>
      <c r="J507" s="234" t="s">
        <v>1492</v>
      </c>
      <c r="K507" s="298" t="s">
        <v>730</v>
      </c>
      <c r="L507" s="298"/>
      <c r="M507" s="234" t="s">
        <v>844</v>
      </c>
    </row>
    <row r="508" spans="1:13" ht="17" x14ac:dyDescent="0.2">
      <c r="A508" s="234" t="s">
        <v>1385</v>
      </c>
      <c r="B508" s="234" t="s">
        <v>850</v>
      </c>
      <c r="C508" s="299" t="s">
        <v>1970</v>
      </c>
      <c r="D508" s="298"/>
      <c r="E508" s="298"/>
      <c r="F508" s="298"/>
      <c r="G508" s="234" t="s">
        <v>13</v>
      </c>
      <c r="H508" s="234" t="s">
        <v>764</v>
      </c>
      <c r="I508" s="234" t="s">
        <v>377</v>
      </c>
      <c r="J508" s="234" t="s">
        <v>1637</v>
      </c>
      <c r="K508" s="298" t="s">
        <v>730</v>
      </c>
      <c r="L508" s="298"/>
      <c r="M508" s="234" t="s">
        <v>844</v>
      </c>
    </row>
    <row r="509" spans="1:13" ht="17" x14ac:dyDescent="0.2">
      <c r="A509" s="234" t="s">
        <v>1387</v>
      </c>
      <c r="B509" s="234" t="s">
        <v>847</v>
      </c>
      <c r="C509" s="299" t="s">
        <v>1971</v>
      </c>
      <c r="D509" s="298"/>
      <c r="E509" s="298"/>
      <c r="F509" s="298"/>
      <c r="G509" s="234" t="s">
        <v>13</v>
      </c>
      <c r="H509" s="234" t="s">
        <v>764</v>
      </c>
      <c r="I509" s="234" t="s">
        <v>846</v>
      </c>
      <c r="J509" s="234" t="s">
        <v>1492</v>
      </c>
      <c r="K509" s="298" t="s">
        <v>730</v>
      </c>
      <c r="L509" s="298"/>
      <c r="M509" s="234" t="s">
        <v>844</v>
      </c>
    </row>
    <row r="510" spans="1:13" ht="17" x14ac:dyDescent="0.2">
      <c r="A510" s="234" t="s">
        <v>1389</v>
      </c>
      <c r="B510" s="234" t="s">
        <v>850</v>
      </c>
      <c r="C510" s="299" t="s">
        <v>1971</v>
      </c>
      <c r="D510" s="298"/>
      <c r="E510" s="298"/>
      <c r="F510" s="298"/>
      <c r="G510" s="234" t="s">
        <v>13</v>
      </c>
      <c r="H510" s="234" t="s">
        <v>764</v>
      </c>
      <c r="I510" s="234" t="s">
        <v>377</v>
      </c>
      <c r="J510" s="234" t="s">
        <v>1637</v>
      </c>
      <c r="K510" s="298" t="s">
        <v>730</v>
      </c>
      <c r="L510" s="298"/>
      <c r="M510" s="234" t="s">
        <v>844</v>
      </c>
    </row>
    <row r="511" spans="1:13" ht="17" x14ac:dyDescent="0.2">
      <c r="A511" s="234" t="s">
        <v>1391</v>
      </c>
      <c r="B511" s="234" t="s">
        <v>847</v>
      </c>
      <c r="C511" s="299" t="s">
        <v>1972</v>
      </c>
      <c r="D511" s="298"/>
      <c r="E511" s="298"/>
      <c r="F511" s="298"/>
      <c r="G511" s="234" t="s">
        <v>13</v>
      </c>
      <c r="H511" s="234" t="s">
        <v>764</v>
      </c>
      <c r="I511" s="234" t="s">
        <v>846</v>
      </c>
      <c r="J511" s="234" t="s">
        <v>1492</v>
      </c>
      <c r="K511" s="298" t="s">
        <v>730</v>
      </c>
      <c r="L511" s="298"/>
      <c r="M511" s="234" t="s">
        <v>844</v>
      </c>
    </row>
    <row r="512" spans="1:13" ht="17" x14ac:dyDescent="0.2">
      <c r="A512" s="234" t="s">
        <v>1393</v>
      </c>
      <c r="B512" s="234" t="s">
        <v>850</v>
      </c>
      <c r="C512" s="299" t="s">
        <v>1972</v>
      </c>
      <c r="D512" s="298"/>
      <c r="E512" s="298"/>
      <c r="F512" s="298"/>
      <c r="G512" s="234" t="s">
        <v>13</v>
      </c>
      <c r="H512" s="234" t="s">
        <v>764</v>
      </c>
      <c r="I512" s="234" t="s">
        <v>377</v>
      </c>
      <c r="J512" s="234" t="s">
        <v>1637</v>
      </c>
      <c r="K512" s="298" t="s">
        <v>730</v>
      </c>
      <c r="L512" s="298"/>
      <c r="M512" s="234" t="s">
        <v>844</v>
      </c>
    </row>
    <row r="513" spans="1:13" ht="17" x14ac:dyDescent="0.2">
      <c r="A513" s="234" t="s">
        <v>1357</v>
      </c>
      <c r="B513" s="234" t="s">
        <v>847</v>
      </c>
      <c r="C513" s="299" t="s">
        <v>1973</v>
      </c>
      <c r="D513" s="298"/>
      <c r="E513" s="298"/>
      <c r="F513" s="298"/>
      <c r="G513" s="234" t="s">
        <v>13</v>
      </c>
      <c r="H513" s="234" t="s">
        <v>764</v>
      </c>
      <c r="I513" s="234" t="s">
        <v>846</v>
      </c>
      <c r="J513" s="234" t="s">
        <v>1492</v>
      </c>
      <c r="K513" s="298" t="s">
        <v>730</v>
      </c>
      <c r="L513" s="298"/>
      <c r="M513" s="234" t="s">
        <v>844</v>
      </c>
    </row>
    <row r="514" spans="1:13" ht="17" x14ac:dyDescent="0.2">
      <c r="A514" s="234" t="s">
        <v>1360</v>
      </c>
      <c r="B514" s="234" t="s">
        <v>850</v>
      </c>
      <c r="C514" s="299" t="s">
        <v>1973</v>
      </c>
      <c r="D514" s="298"/>
      <c r="E514" s="298"/>
      <c r="F514" s="298"/>
      <c r="G514" s="234" t="s">
        <v>13</v>
      </c>
      <c r="H514" s="234" t="s">
        <v>764</v>
      </c>
      <c r="I514" s="234" t="s">
        <v>377</v>
      </c>
      <c r="J514" s="234" t="s">
        <v>1637</v>
      </c>
      <c r="K514" s="298" t="s">
        <v>730</v>
      </c>
      <c r="L514" s="298"/>
      <c r="M514" s="234" t="s">
        <v>844</v>
      </c>
    </row>
    <row r="515" spans="1:13" ht="17" x14ac:dyDescent="0.2">
      <c r="A515" s="234" t="s">
        <v>1577</v>
      </c>
      <c r="B515" s="234" t="s">
        <v>847</v>
      </c>
      <c r="C515" s="299" t="s">
        <v>1974</v>
      </c>
      <c r="D515" s="298"/>
      <c r="E515" s="298"/>
      <c r="F515" s="298"/>
      <c r="G515" s="234" t="s">
        <v>13</v>
      </c>
      <c r="H515" s="234" t="s">
        <v>764</v>
      </c>
      <c r="I515" s="234" t="s">
        <v>846</v>
      </c>
      <c r="J515" s="234" t="s">
        <v>1492</v>
      </c>
      <c r="K515" s="298" t="s">
        <v>730</v>
      </c>
      <c r="L515" s="298"/>
      <c r="M515" s="234" t="s">
        <v>844</v>
      </c>
    </row>
    <row r="516" spans="1:13" ht="17" x14ac:dyDescent="0.2">
      <c r="A516" s="234" t="s">
        <v>1364</v>
      </c>
      <c r="B516" s="234" t="s">
        <v>847</v>
      </c>
      <c r="C516" s="299" t="s">
        <v>1986</v>
      </c>
      <c r="D516" s="298"/>
      <c r="E516" s="298"/>
      <c r="F516" s="298"/>
      <c r="G516" s="234" t="s">
        <v>13</v>
      </c>
      <c r="H516" s="234" t="s">
        <v>764</v>
      </c>
      <c r="I516" s="234" t="s">
        <v>846</v>
      </c>
      <c r="J516" s="234" t="s">
        <v>1492</v>
      </c>
      <c r="K516" s="298" t="s">
        <v>730</v>
      </c>
      <c r="L516" s="298"/>
      <c r="M516" s="234" t="s">
        <v>844</v>
      </c>
    </row>
    <row r="517" spans="1:13" ht="17" x14ac:dyDescent="0.2">
      <c r="A517" s="234" t="s">
        <v>1366</v>
      </c>
      <c r="B517" s="234" t="s">
        <v>850</v>
      </c>
      <c r="C517" s="299" t="s">
        <v>1986</v>
      </c>
      <c r="D517" s="298"/>
      <c r="E517" s="298"/>
      <c r="F517" s="298"/>
      <c r="G517" s="234" t="s">
        <v>13</v>
      </c>
      <c r="H517" s="234" t="s">
        <v>764</v>
      </c>
      <c r="I517" s="234" t="s">
        <v>377</v>
      </c>
      <c r="J517" s="234" t="s">
        <v>1637</v>
      </c>
      <c r="K517" s="298" t="s">
        <v>730</v>
      </c>
      <c r="L517" s="298"/>
      <c r="M517" s="234" t="s">
        <v>844</v>
      </c>
    </row>
    <row r="518" spans="1:13" ht="34" x14ac:dyDescent="0.2">
      <c r="A518" s="234" t="s">
        <v>1575</v>
      </c>
      <c r="B518" s="234" t="s">
        <v>847</v>
      </c>
      <c r="C518" s="299" t="s">
        <v>1987</v>
      </c>
      <c r="D518" s="298"/>
      <c r="E518" s="298"/>
      <c r="F518" s="298"/>
      <c r="G518" s="234" t="s">
        <v>13</v>
      </c>
      <c r="H518" s="234" t="s">
        <v>764</v>
      </c>
      <c r="I518" s="234" t="s">
        <v>846</v>
      </c>
      <c r="J518" s="234" t="s">
        <v>1492</v>
      </c>
      <c r="K518" s="298" t="s">
        <v>730</v>
      </c>
      <c r="L518" s="298"/>
      <c r="M518" s="234" t="s">
        <v>844</v>
      </c>
    </row>
    <row r="519" spans="1:13" ht="17" x14ac:dyDescent="0.2">
      <c r="A519" s="234" t="s">
        <v>1361</v>
      </c>
      <c r="B519" s="234" t="s">
        <v>847</v>
      </c>
      <c r="C519" s="299" t="s">
        <v>1988</v>
      </c>
      <c r="D519" s="298"/>
      <c r="E519" s="298"/>
      <c r="F519" s="298"/>
      <c r="G519" s="234" t="s">
        <v>13</v>
      </c>
      <c r="H519" s="234" t="s">
        <v>764</v>
      </c>
      <c r="I519" s="234" t="s">
        <v>846</v>
      </c>
      <c r="J519" s="234" t="s">
        <v>1492</v>
      </c>
      <c r="K519" s="298" t="s">
        <v>730</v>
      </c>
      <c r="L519" s="298"/>
      <c r="M519" s="234" t="s">
        <v>844</v>
      </c>
    </row>
    <row r="520" spans="1:13" ht="17" x14ac:dyDescent="0.2">
      <c r="A520" s="234" t="s">
        <v>1363</v>
      </c>
      <c r="B520" s="234" t="s">
        <v>850</v>
      </c>
      <c r="C520" s="299" t="s">
        <v>1988</v>
      </c>
      <c r="D520" s="298"/>
      <c r="E520" s="298"/>
      <c r="F520" s="298"/>
      <c r="G520" s="234" t="s">
        <v>13</v>
      </c>
      <c r="H520" s="234" t="s">
        <v>764</v>
      </c>
      <c r="I520" s="234" t="s">
        <v>377</v>
      </c>
      <c r="J520" s="234" t="s">
        <v>1637</v>
      </c>
      <c r="K520" s="298" t="s">
        <v>730</v>
      </c>
      <c r="L520" s="298"/>
      <c r="M520" s="234" t="s">
        <v>844</v>
      </c>
    </row>
    <row r="521" spans="1:13" ht="17" x14ac:dyDescent="0.2">
      <c r="A521" s="234" t="s">
        <v>1367</v>
      </c>
      <c r="B521" s="234" t="s">
        <v>847</v>
      </c>
      <c r="C521" s="299" t="s">
        <v>1990</v>
      </c>
      <c r="D521" s="298"/>
      <c r="E521" s="298"/>
      <c r="F521" s="298"/>
      <c r="G521" s="234" t="s">
        <v>13</v>
      </c>
      <c r="H521" s="234" t="s">
        <v>764</v>
      </c>
      <c r="I521" s="234" t="s">
        <v>846</v>
      </c>
      <c r="J521" s="234" t="s">
        <v>1492</v>
      </c>
      <c r="K521" s="298" t="s">
        <v>730</v>
      </c>
      <c r="L521" s="298"/>
      <c r="M521" s="234" t="s">
        <v>844</v>
      </c>
    </row>
    <row r="522" spans="1:13" ht="17" x14ac:dyDescent="0.2">
      <c r="A522" s="234" t="s">
        <v>1369</v>
      </c>
      <c r="B522" s="234" t="s">
        <v>850</v>
      </c>
      <c r="C522" s="299" t="s">
        <v>1990</v>
      </c>
      <c r="D522" s="298"/>
      <c r="E522" s="298"/>
      <c r="F522" s="298"/>
      <c r="G522" s="234" t="s">
        <v>13</v>
      </c>
      <c r="H522" s="234" t="s">
        <v>764</v>
      </c>
      <c r="I522" s="234" t="s">
        <v>377</v>
      </c>
      <c r="J522" s="234" t="s">
        <v>1637</v>
      </c>
      <c r="K522" s="298" t="s">
        <v>730</v>
      </c>
      <c r="L522" s="298"/>
      <c r="M522" s="234" t="s">
        <v>844</v>
      </c>
    </row>
    <row r="523" spans="1:13" ht="17" x14ac:dyDescent="0.2">
      <c r="A523" s="234" t="s">
        <v>1375</v>
      </c>
      <c r="B523" s="234" t="s">
        <v>847</v>
      </c>
      <c r="C523" s="299" t="s">
        <v>1992</v>
      </c>
      <c r="D523" s="298"/>
      <c r="E523" s="298"/>
      <c r="F523" s="298"/>
      <c r="G523" s="234" t="s">
        <v>13</v>
      </c>
      <c r="H523" s="234" t="s">
        <v>764</v>
      </c>
      <c r="I523" s="234" t="s">
        <v>846</v>
      </c>
      <c r="J523" s="234" t="s">
        <v>1492</v>
      </c>
      <c r="K523" s="298" t="s">
        <v>730</v>
      </c>
      <c r="L523" s="298"/>
      <c r="M523" s="234" t="s">
        <v>844</v>
      </c>
    </row>
    <row r="524" spans="1:13" ht="17" x14ac:dyDescent="0.2">
      <c r="A524" s="234" t="s">
        <v>1377</v>
      </c>
      <c r="B524" s="234" t="s">
        <v>850</v>
      </c>
      <c r="C524" s="299" t="s">
        <v>1992</v>
      </c>
      <c r="D524" s="298"/>
      <c r="E524" s="298"/>
      <c r="F524" s="298"/>
      <c r="G524" s="234" t="s">
        <v>13</v>
      </c>
      <c r="H524" s="234" t="s">
        <v>764</v>
      </c>
      <c r="I524" s="234" t="s">
        <v>377</v>
      </c>
      <c r="J524" s="234" t="s">
        <v>1637</v>
      </c>
      <c r="K524" s="298" t="s">
        <v>730</v>
      </c>
      <c r="L524" s="298"/>
      <c r="M524" s="234" t="s">
        <v>844</v>
      </c>
    </row>
    <row r="525" spans="1:13" ht="17" x14ac:dyDescent="0.2">
      <c r="A525" s="234" t="s">
        <v>1411</v>
      </c>
      <c r="B525" s="234" t="s">
        <v>847</v>
      </c>
      <c r="C525" s="299" t="s">
        <v>1995</v>
      </c>
      <c r="D525" s="298"/>
      <c r="E525" s="298"/>
      <c r="F525" s="298"/>
      <c r="G525" s="234" t="s">
        <v>13</v>
      </c>
      <c r="H525" s="234" t="s">
        <v>764</v>
      </c>
      <c r="I525" s="234" t="s">
        <v>846</v>
      </c>
      <c r="J525" s="234" t="s">
        <v>1492</v>
      </c>
      <c r="K525" s="298" t="s">
        <v>730</v>
      </c>
      <c r="L525" s="298"/>
      <c r="M525" s="234" t="s">
        <v>844</v>
      </c>
    </row>
    <row r="526" spans="1:13" ht="17" x14ac:dyDescent="0.2">
      <c r="A526" s="234" t="s">
        <v>1413</v>
      </c>
      <c r="B526" s="234" t="s">
        <v>850</v>
      </c>
      <c r="C526" s="299" t="s">
        <v>1995</v>
      </c>
      <c r="D526" s="298"/>
      <c r="E526" s="298"/>
      <c r="F526" s="298"/>
      <c r="G526" s="234" t="s">
        <v>13</v>
      </c>
      <c r="H526" s="234" t="s">
        <v>764</v>
      </c>
      <c r="I526" s="234" t="s">
        <v>377</v>
      </c>
      <c r="J526" s="234" t="s">
        <v>1637</v>
      </c>
      <c r="K526" s="298" t="s">
        <v>730</v>
      </c>
      <c r="L526" s="298"/>
      <c r="M526" s="234" t="s">
        <v>844</v>
      </c>
    </row>
    <row r="527" spans="1:13" ht="17" x14ac:dyDescent="0.2">
      <c r="A527" s="234" t="s">
        <v>1415</v>
      </c>
      <c r="B527" s="234" t="s">
        <v>847</v>
      </c>
      <c r="C527" s="299" t="s">
        <v>1996</v>
      </c>
      <c r="D527" s="298"/>
      <c r="E527" s="298"/>
      <c r="F527" s="298"/>
      <c r="G527" s="234" t="s">
        <v>13</v>
      </c>
      <c r="H527" s="234" t="s">
        <v>764</v>
      </c>
      <c r="I527" s="234" t="s">
        <v>846</v>
      </c>
      <c r="J527" s="234" t="s">
        <v>1492</v>
      </c>
      <c r="K527" s="298" t="s">
        <v>730</v>
      </c>
      <c r="L527" s="298"/>
      <c r="M527" s="234" t="s">
        <v>844</v>
      </c>
    </row>
    <row r="528" spans="1:13" ht="17" x14ac:dyDescent="0.2">
      <c r="A528" s="234" t="s">
        <v>1417</v>
      </c>
      <c r="B528" s="234" t="s">
        <v>850</v>
      </c>
      <c r="C528" s="299" t="s">
        <v>1996</v>
      </c>
      <c r="D528" s="298"/>
      <c r="E528" s="298"/>
      <c r="F528" s="298"/>
      <c r="G528" s="234" t="s">
        <v>13</v>
      </c>
      <c r="H528" s="234" t="s">
        <v>764</v>
      </c>
      <c r="I528" s="234" t="s">
        <v>377</v>
      </c>
      <c r="J528" s="234" t="s">
        <v>1637</v>
      </c>
      <c r="K528" s="298" t="s">
        <v>730</v>
      </c>
      <c r="L528" s="298"/>
      <c r="M528" s="234" t="s">
        <v>844</v>
      </c>
    </row>
    <row r="529" spans="1:13" ht="17" x14ac:dyDescent="0.2">
      <c r="A529" s="234" t="s">
        <v>1419</v>
      </c>
      <c r="B529" s="234" t="s">
        <v>847</v>
      </c>
      <c r="C529" s="299" t="s">
        <v>1997</v>
      </c>
      <c r="D529" s="298"/>
      <c r="E529" s="298"/>
      <c r="F529" s="298"/>
      <c r="G529" s="234" t="s">
        <v>13</v>
      </c>
      <c r="H529" s="234" t="s">
        <v>764</v>
      </c>
      <c r="I529" s="234" t="s">
        <v>846</v>
      </c>
      <c r="J529" s="234" t="s">
        <v>1492</v>
      </c>
      <c r="K529" s="298" t="s">
        <v>730</v>
      </c>
      <c r="L529" s="298"/>
      <c r="M529" s="234" t="s">
        <v>844</v>
      </c>
    </row>
    <row r="530" spans="1:13" ht="17" x14ac:dyDescent="0.2">
      <c r="A530" s="234" t="s">
        <v>1421</v>
      </c>
      <c r="B530" s="234" t="s">
        <v>850</v>
      </c>
      <c r="C530" s="299" t="s">
        <v>1997</v>
      </c>
      <c r="D530" s="298"/>
      <c r="E530" s="298"/>
      <c r="F530" s="298"/>
      <c r="G530" s="234" t="s">
        <v>13</v>
      </c>
      <c r="H530" s="234" t="s">
        <v>764</v>
      </c>
      <c r="I530" s="234" t="s">
        <v>377</v>
      </c>
      <c r="J530" s="234" t="s">
        <v>1637</v>
      </c>
      <c r="K530" s="298" t="s">
        <v>730</v>
      </c>
      <c r="L530" s="298"/>
      <c r="M530" s="234" t="s">
        <v>844</v>
      </c>
    </row>
    <row r="531" spans="1:13" ht="17" x14ac:dyDescent="0.2">
      <c r="A531" s="234" t="s">
        <v>1423</v>
      </c>
      <c r="B531" s="234" t="s">
        <v>847</v>
      </c>
      <c r="C531" s="299" t="s">
        <v>1998</v>
      </c>
      <c r="D531" s="298"/>
      <c r="E531" s="298"/>
      <c r="F531" s="298"/>
      <c r="G531" s="234" t="s">
        <v>13</v>
      </c>
      <c r="H531" s="234" t="s">
        <v>764</v>
      </c>
      <c r="I531" s="234" t="s">
        <v>846</v>
      </c>
      <c r="J531" s="234" t="s">
        <v>1492</v>
      </c>
      <c r="K531" s="298" t="s">
        <v>730</v>
      </c>
      <c r="L531" s="298"/>
      <c r="M531" s="234" t="s">
        <v>844</v>
      </c>
    </row>
    <row r="532" spans="1:13" ht="17" x14ac:dyDescent="0.2">
      <c r="A532" s="234" t="s">
        <v>1425</v>
      </c>
      <c r="B532" s="234" t="s">
        <v>850</v>
      </c>
      <c r="C532" s="299" t="s">
        <v>1998</v>
      </c>
      <c r="D532" s="298"/>
      <c r="E532" s="298"/>
      <c r="F532" s="298"/>
      <c r="G532" s="234" t="s">
        <v>13</v>
      </c>
      <c r="H532" s="234" t="s">
        <v>764</v>
      </c>
      <c r="I532" s="234" t="s">
        <v>377</v>
      </c>
      <c r="J532" s="234" t="s">
        <v>1637</v>
      </c>
      <c r="K532" s="298" t="s">
        <v>730</v>
      </c>
      <c r="L532" s="298"/>
      <c r="M532" s="234" t="s">
        <v>844</v>
      </c>
    </row>
    <row r="534" spans="1:13" ht="17" x14ac:dyDescent="0.2">
      <c r="A534" s="16" t="s">
        <v>1502</v>
      </c>
      <c r="B534" s="234" t="s">
        <v>854</v>
      </c>
      <c r="C534" s="296" t="s">
        <v>1948</v>
      </c>
      <c r="D534" s="296"/>
      <c r="E534" s="296"/>
      <c r="F534" s="296"/>
      <c r="G534" s="234" t="s">
        <v>13</v>
      </c>
      <c r="H534" s="234" t="s">
        <v>764</v>
      </c>
      <c r="I534" s="11" t="s">
        <v>49</v>
      </c>
      <c r="J534" s="16" t="s">
        <v>1492</v>
      </c>
      <c r="K534" s="298" t="s">
        <v>730</v>
      </c>
      <c r="L534" s="298"/>
      <c r="M534" s="234" t="s">
        <v>844</v>
      </c>
    </row>
    <row r="535" spans="1:13" ht="17" x14ac:dyDescent="0.2">
      <c r="A535" s="16" t="s">
        <v>1505</v>
      </c>
      <c r="B535" s="234" t="s">
        <v>854</v>
      </c>
      <c r="C535" s="296" t="s">
        <v>1948</v>
      </c>
      <c r="D535" s="297"/>
      <c r="E535" s="297"/>
      <c r="F535" s="297"/>
      <c r="G535" s="234" t="s">
        <v>13</v>
      </c>
      <c r="H535" s="234" t="s">
        <v>764</v>
      </c>
      <c r="I535" s="11" t="s">
        <v>50</v>
      </c>
      <c r="J535" s="16" t="s">
        <v>1492</v>
      </c>
      <c r="K535" s="298" t="s">
        <v>730</v>
      </c>
      <c r="L535" s="298"/>
      <c r="M535" s="234" t="s">
        <v>844</v>
      </c>
    </row>
    <row r="536" spans="1:13" ht="17" x14ac:dyDescent="0.2">
      <c r="A536" s="16" t="s">
        <v>1511</v>
      </c>
      <c r="B536" s="234" t="s">
        <v>854</v>
      </c>
      <c r="C536" s="296" t="s">
        <v>1948</v>
      </c>
      <c r="D536" s="297"/>
      <c r="E536" s="297"/>
      <c r="F536" s="297"/>
      <c r="G536" s="234" t="s">
        <v>13</v>
      </c>
      <c r="H536" s="234" t="s">
        <v>764</v>
      </c>
      <c r="I536" s="11" t="s">
        <v>91</v>
      </c>
      <c r="J536" s="16" t="s">
        <v>1492</v>
      </c>
      <c r="K536" s="298" t="s">
        <v>730</v>
      </c>
      <c r="L536" s="298"/>
      <c r="M536" s="234" t="s">
        <v>844</v>
      </c>
    </row>
    <row r="537" spans="1:13" ht="17" x14ac:dyDescent="0.2">
      <c r="A537" s="16" t="s">
        <v>1513</v>
      </c>
      <c r="B537" s="234" t="s">
        <v>854</v>
      </c>
      <c r="C537" s="296" t="s">
        <v>1948</v>
      </c>
      <c r="D537" s="297"/>
      <c r="E537" s="297"/>
      <c r="F537" s="297"/>
      <c r="G537" s="234" t="s">
        <v>13</v>
      </c>
      <c r="H537" s="234" t="s">
        <v>764</v>
      </c>
      <c r="I537" s="11" t="s">
        <v>95</v>
      </c>
      <c r="J537" s="16" t="s">
        <v>1492</v>
      </c>
      <c r="K537" s="298" t="s">
        <v>730</v>
      </c>
      <c r="L537" s="298"/>
      <c r="M537" s="234" t="s">
        <v>844</v>
      </c>
    </row>
    <row r="538" spans="1:13" ht="17" x14ac:dyDescent="0.2">
      <c r="A538" s="16" t="s">
        <v>1507</v>
      </c>
      <c r="B538" s="234" t="s">
        <v>854</v>
      </c>
      <c r="C538" s="296" t="s">
        <v>1948</v>
      </c>
      <c r="D538" s="297"/>
      <c r="E538" s="297"/>
      <c r="F538" s="297"/>
      <c r="G538" s="234" t="s">
        <v>13</v>
      </c>
      <c r="H538" s="234" t="s">
        <v>764</v>
      </c>
      <c r="I538" s="11" t="s">
        <v>112</v>
      </c>
      <c r="J538" s="16" t="s">
        <v>1492</v>
      </c>
      <c r="K538" s="298" t="s">
        <v>730</v>
      </c>
      <c r="L538" s="298"/>
      <c r="M538" s="234" t="s">
        <v>844</v>
      </c>
    </row>
    <row r="539" spans="1:13" ht="17" x14ac:dyDescent="0.2">
      <c r="A539" s="16" t="s">
        <v>1509</v>
      </c>
      <c r="B539" s="234" t="s">
        <v>854</v>
      </c>
      <c r="C539" s="296" t="s">
        <v>1948</v>
      </c>
      <c r="D539" s="297"/>
      <c r="E539" s="297"/>
      <c r="F539" s="297"/>
      <c r="G539" s="234" t="s">
        <v>13</v>
      </c>
      <c r="H539" s="234" t="s">
        <v>764</v>
      </c>
      <c r="I539" s="11" t="s">
        <v>118</v>
      </c>
      <c r="J539" s="16" t="s">
        <v>1492</v>
      </c>
      <c r="K539" s="298" t="s">
        <v>730</v>
      </c>
      <c r="L539" s="298"/>
      <c r="M539" s="234" t="s">
        <v>844</v>
      </c>
    </row>
    <row r="540" spans="1:13" x14ac:dyDescent="0.2">
      <c r="A540" s="16"/>
      <c r="B540" s="234"/>
      <c r="C540" s="236"/>
      <c r="D540" s="16"/>
      <c r="E540" s="16"/>
      <c r="F540" s="16"/>
      <c r="G540" s="234"/>
      <c r="H540" s="234"/>
      <c r="J540" s="16"/>
    </row>
    <row r="541" spans="1:13" ht="17" x14ac:dyDescent="0.2">
      <c r="A541" s="16" t="s">
        <v>1515</v>
      </c>
      <c r="B541" s="234" t="s">
        <v>854</v>
      </c>
      <c r="C541" s="296" t="s">
        <v>1948</v>
      </c>
      <c r="D541" s="297"/>
      <c r="E541" s="297"/>
      <c r="F541" s="297"/>
      <c r="G541" s="234" t="s">
        <v>13</v>
      </c>
      <c r="H541" s="234" t="s">
        <v>764</v>
      </c>
      <c r="I541" s="11" t="s">
        <v>228</v>
      </c>
      <c r="J541" s="16" t="s">
        <v>1492</v>
      </c>
      <c r="K541" s="298" t="s">
        <v>730</v>
      </c>
      <c r="L541" s="298"/>
      <c r="M541" s="234" t="s">
        <v>844</v>
      </c>
    </row>
    <row r="542" spans="1:13" ht="17" x14ac:dyDescent="0.2">
      <c r="A542" s="16" t="s">
        <v>1517</v>
      </c>
      <c r="B542" s="234" t="s">
        <v>854</v>
      </c>
      <c r="C542" s="296" t="s">
        <v>1948</v>
      </c>
      <c r="D542" s="297"/>
      <c r="E542" s="297"/>
      <c r="F542" s="297"/>
      <c r="G542" s="234" t="s">
        <v>13</v>
      </c>
      <c r="H542" s="234" t="s">
        <v>764</v>
      </c>
      <c r="I542" s="11" t="s">
        <v>231</v>
      </c>
      <c r="J542" s="16" t="s">
        <v>1492</v>
      </c>
      <c r="K542" s="298" t="s">
        <v>730</v>
      </c>
      <c r="L542" s="298"/>
      <c r="M542" s="234" t="s">
        <v>844</v>
      </c>
    </row>
    <row r="543" spans="1:13" ht="17" x14ac:dyDescent="0.2">
      <c r="A543" s="16" t="s">
        <v>1523</v>
      </c>
      <c r="B543" s="234" t="s">
        <v>854</v>
      </c>
      <c r="C543" s="296" t="s">
        <v>1948</v>
      </c>
      <c r="D543" s="297"/>
      <c r="E543" s="297"/>
      <c r="F543" s="297"/>
      <c r="G543" s="234" t="s">
        <v>13</v>
      </c>
      <c r="H543" s="234" t="s">
        <v>764</v>
      </c>
      <c r="I543" s="11" t="s">
        <v>87</v>
      </c>
      <c r="J543" s="16" t="s">
        <v>1492</v>
      </c>
      <c r="K543" s="298" t="s">
        <v>730</v>
      </c>
      <c r="L543" s="298"/>
      <c r="M543" s="234" t="s">
        <v>844</v>
      </c>
    </row>
    <row r="544" spans="1:13" ht="17" x14ac:dyDescent="0.2">
      <c r="A544" s="16" t="s">
        <v>1525</v>
      </c>
      <c r="B544" s="234" t="s">
        <v>854</v>
      </c>
      <c r="C544" s="296" t="s">
        <v>1948</v>
      </c>
      <c r="D544" s="297"/>
      <c r="E544" s="297"/>
      <c r="F544" s="297"/>
      <c r="G544" s="234" t="s">
        <v>13</v>
      </c>
      <c r="H544" s="234" t="s">
        <v>764</v>
      </c>
      <c r="I544" s="11" t="s">
        <v>239</v>
      </c>
      <c r="J544" s="16" t="s">
        <v>1492</v>
      </c>
      <c r="K544" s="298" t="s">
        <v>730</v>
      </c>
      <c r="L544" s="298"/>
      <c r="M544" s="234" t="s">
        <v>844</v>
      </c>
    </row>
    <row r="545" spans="1:13" ht="17" x14ac:dyDescent="0.2">
      <c r="A545" s="16" t="s">
        <v>1527</v>
      </c>
      <c r="B545" s="234" t="s">
        <v>854</v>
      </c>
      <c r="C545" s="296" t="s">
        <v>1948</v>
      </c>
      <c r="D545" s="297"/>
      <c r="E545" s="297"/>
      <c r="F545" s="297"/>
      <c r="G545" s="234" t="s">
        <v>13</v>
      </c>
      <c r="H545" s="234" t="s">
        <v>764</v>
      </c>
      <c r="I545" s="11" t="s">
        <v>242</v>
      </c>
      <c r="J545" s="16" t="s">
        <v>1492</v>
      </c>
      <c r="K545" s="298" t="s">
        <v>730</v>
      </c>
      <c r="L545" s="298"/>
      <c r="M545" s="234" t="s">
        <v>844</v>
      </c>
    </row>
    <row r="546" spans="1:13" ht="17" x14ac:dyDescent="0.2">
      <c r="A546" s="16" t="s">
        <v>1519</v>
      </c>
      <c r="B546" s="234" t="s">
        <v>854</v>
      </c>
      <c r="C546" s="296" t="s">
        <v>1948</v>
      </c>
      <c r="D546" s="297"/>
      <c r="E546" s="297"/>
      <c r="F546" s="297"/>
      <c r="G546" s="234" t="s">
        <v>13</v>
      </c>
      <c r="H546" s="234" t="s">
        <v>764</v>
      </c>
      <c r="I546" s="11" t="s">
        <v>248</v>
      </c>
      <c r="J546" s="16" t="s">
        <v>1492</v>
      </c>
      <c r="K546" s="298" t="s">
        <v>730</v>
      </c>
      <c r="L546" s="298"/>
      <c r="M546" s="234" t="s">
        <v>844</v>
      </c>
    </row>
    <row r="547" spans="1:13" ht="17" x14ac:dyDescent="0.2">
      <c r="A547" s="16" t="s">
        <v>1521</v>
      </c>
      <c r="B547" s="234" t="s">
        <v>854</v>
      </c>
      <c r="C547" s="296" t="s">
        <v>1948</v>
      </c>
      <c r="D547" s="297"/>
      <c r="E547" s="297"/>
      <c r="F547" s="297"/>
      <c r="G547" s="234" t="s">
        <v>13</v>
      </c>
      <c r="H547" s="234" t="s">
        <v>764</v>
      </c>
      <c r="I547" s="11" t="s">
        <v>251</v>
      </c>
      <c r="J547" s="16" t="s">
        <v>1492</v>
      </c>
      <c r="K547" s="298" t="s">
        <v>730</v>
      </c>
      <c r="L547" s="298"/>
      <c r="M547" s="234" t="s">
        <v>844</v>
      </c>
    </row>
    <row r="548" spans="1:13" x14ac:dyDescent="0.2">
      <c r="A548" s="16"/>
      <c r="B548" s="234"/>
      <c r="C548" s="236"/>
      <c r="D548" s="16"/>
      <c r="E548" s="16"/>
      <c r="F548" s="16"/>
      <c r="G548" s="234"/>
      <c r="H548" s="234"/>
      <c r="J548" s="16"/>
    </row>
    <row r="549" spans="1:13" ht="17" x14ac:dyDescent="0.2">
      <c r="A549" s="16" t="s">
        <v>1529</v>
      </c>
      <c r="B549" s="234" t="s">
        <v>854</v>
      </c>
      <c r="C549" s="296" t="s">
        <v>1948</v>
      </c>
      <c r="D549" s="297"/>
      <c r="E549" s="297"/>
      <c r="F549" s="297"/>
      <c r="G549" s="234" t="s">
        <v>13</v>
      </c>
      <c r="H549" s="234" t="s">
        <v>764</v>
      </c>
      <c r="I549" s="11" t="s">
        <v>254</v>
      </c>
      <c r="J549" s="16" t="s">
        <v>1492</v>
      </c>
      <c r="K549" s="298" t="s">
        <v>730</v>
      </c>
      <c r="L549" s="298"/>
      <c r="M549" s="234" t="s">
        <v>844</v>
      </c>
    </row>
    <row r="550" spans="1:13" ht="17" x14ac:dyDescent="0.2">
      <c r="A550" s="16" t="s">
        <v>1531</v>
      </c>
      <c r="B550" s="234" t="s">
        <v>854</v>
      </c>
      <c r="C550" s="296" t="s">
        <v>1948</v>
      </c>
      <c r="D550" s="297"/>
      <c r="E550" s="297"/>
      <c r="F550" s="297"/>
      <c r="G550" s="234" t="s">
        <v>13</v>
      </c>
      <c r="H550" s="234" t="s">
        <v>764</v>
      </c>
      <c r="I550" s="11" t="s">
        <v>259</v>
      </c>
      <c r="J550" s="16" t="s">
        <v>1492</v>
      </c>
      <c r="K550" s="298" t="s">
        <v>730</v>
      </c>
      <c r="L550" s="298"/>
      <c r="M550" s="234" t="s">
        <v>844</v>
      </c>
    </row>
    <row r="551" spans="1:13" ht="17" x14ac:dyDescent="0.2">
      <c r="A551" s="16" t="s">
        <v>1537</v>
      </c>
      <c r="B551" s="234" t="s">
        <v>854</v>
      </c>
      <c r="C551" s="296" t="s">
        <v>1948</v>
      </c>
      <c r="D551" s="297"/>
      <c r="E551" s="297"/>
      <c r="F551" s="297"/>
      <c r="G551" s="234" t="s">
        <v>13</v>
      </c>
      <c r="H551" s="234" t="s">
        <v>764</v>
      </c>
      <c r="I551" s="11" t="s">
        <v>265</v>
      </c>
      <c r="J551" s="16" t="s">
        <v>1492</v>
      </c>
      <c r="K551" s="298" t="s">
        <v>730</v>
      </c>
      <c r="L551" s="298"/>
      <c r="M551" s="234" t="s">
        <v>844</v>
      </c>
    </row>
    <row r="552" spans="1:13" ht="17" x14ac:dyDescent="0.2">
      <c r="A552" s="16" t="s">
        <v>1539</v>
      </c>
      <c r="B552" s="234" t="s">
        <v>854</v>
      </c>
      <c r="C552" s="296" t="s">
        <v>1948</v>
      </c>
      <c r="D552" s="297"/>
      <c r="E552" s="297"/>
      <c r="F552" s="297"/>
      <c r="G552" s="234" t="s">
        <v>13</v>
      </c>
      <c r="H552" s="234" t="s">
        <v>764</v>
      </c>
      <c r="I552" s="11" t="s">
        <v>269</v>
      </c>
      <c r="J552" s="16" t="s">
        <v>1492</v>
      </c>
      <c r="K552" s="298" t="s">
        <v>730</v>
      </c>
      <c r="L552" s="298"/>
      <c r="M552" s="234" t="s">
        <v>844</v>
      </c>
    </row>
    <row r="553" spans="1:13" ht="17" x14ac:dyDescent="0.2">
      <c r="A553" s="16" t="s">
        <v>1541</v>
      </c>
      <c r="B553" s="234" t="s">
        <v>854</v>
      </c>
      <c r="C553" s="296" t="s">
        <v>1948</v>
      </c>
      <c r="D553" s="297"/>
      <c r="E553" s="297"/>
      <c r="F553" s="297"/>
      <c r="G553" s="234" t="s">
        <v>13</v>
      </c>
      <c r="H553" s="234" t="s">
        <v>764</v>
      </c>
      <c r="I553" s="11" t="s">
        <v>272</v>
      </c>
      <c r="J553" s="16" t="s">
        <v>1492</v>
      </c>
      <c r="K553" s="298" t="s">
        <v>730</v>
      </c>
      <c r="L553" s="298"/>
      <c r="M553" s="234" t="s">
        <v>844</v>
      </c>
    </row>
    <row r="554" spans="1:13" ht="17" x14ac:dyDescent="0.2">
      <c r="A554" s="16" t="s">
        <v>1543</v>
      </c>
      <c r="B554" s="234" t="s">
        <v>854</v>
      </c>
      <c r="C554" s="296" t="s">
        <v>1948</v>
      </c>
      <c r="D554" s="297"/>
      <c r="E554" s="297"/>
      <c r="F554" s="297"/>
      <c r="G554" s="234" t="s">
        <v>13</v>
      </c>
      <c r="H554" s="234" t="s">
        <v>764</v>
      </c>
      <c r="I554" s="11" t="s">
        <v>275</v>
      </c>
      <c r="J554" s="16" t="s">
        <v>1492</v>
      </c>
      <c r="K554" s="298" t="s">
        <v>730</v>
      </c>
      <c r="L554" s="298"/>
      <c r="M554" s="234" t="s">
        <v>844</v>
      </c>
    </row>
    <row r="555" spans="1:13" ht="17" x14ac:dyDescent="0.2">
      <c r="A555" s="16" t="s">
        <v>1533</v>
      </c>
      <c r="B555" s="234" t="s">
        <v>854</v>
      </c>
      <c r="C555" s="296" t="s">
        <v>1948</v>
      </c>
      <c r="D555" s="297"/>
      <c r="E555" s="297"/>
      <c r="F555" s="297"/>
      <c r="G555" s="234" t="s">
        <v>13</v>
      </c>
      <c r="H555" s="234" t="s">
        <v>764</v>
      </c>
      <c r="I555" s="11" t="s">
        <v>1685</v>
      </c>
      <c r="J555" s="16" t="s">
        <v>1492</v>
      </c>
      <c r="K555" s="298" t="s">
        <v>730</v>
      </c>
      <c r="L555" s="298"/>
      <c r="M555" s="234" t="s">
        <v>844</v>
      </c>
    </row>
    <row r="556" spans="1:13" ht="17" x14ac:dyDescent="0.2">
      <c r="A556" s="16" t="s">
        <v>1535</v>
      </c>
      <c r="B556" s="234" t="s">
        <v>854</v>
      </c>
      <c r="C556" s="296" t="s">
        <v>1948</v>
      </c>
      <c r="D556" s="297"/>
      <c r="E556" s="297"/>
      <c r="F556" s="297"/>
      <c r="G556" s="234" t="s">
        <v>13</v>
      </c>
      <c r="H556" s="234" t="s">
        <v>764</v>
      </c>
      <c r="I556" s="11" t="s">
        <v>1686</v>
      </c>
      <c r="J556" s="16" t="s">
        <v>1492</v>
      </c>
      <c r="K556" s="298" t="s">
        <v>730</v>
      </c>
      <c r="L556" s="298"/>
      <c r="M556" s="234" t="s">
        <v>844</v>
      </c>
    </row>
  </sheetData>
  <mergeCells count="637">
    <mergeCell ref="K17:L17"/>
    <mergeCell ref="C16:F16"/>
    <mergeCell ref="K16:L16"/>
    <mergeCell ref="C19:F19"/>
    <mergeCell ref="K19:L19"/>
    <mergeCell ref="B85:D85"/>
    <mergeCell ref="C22:H22"/>
    <mergeCell ref="K22:L22"/>
    <mergeCell ref="C23:H23"/>
    <mergeCell ref="K23:L23"/>
    <mergeCell ref="K24:L24"/>
    <mergeCell ref="C20:F20"/>
    <mergeCell ref="K20:L20"/>
    <mergeCell ref="C248:F248"/>
    <mergeCell ref="K248:L248"/>
    <mergeCell ref="F224:G224"/>
    <mergeCell ref="C12:E12"/>
    <mergeCell ref="K12:L12"/>
    <mergeCell ref="E10:F10"/>
    <mergeCell ref="K4:L4"/>
    <mergeCell ref="K5:L5"/>
    <mergeCell ref="K6:L6"/>
    <mergeCell ref="K8:L8"/>
    <mergeCell ref="K9:L9"/>
    <mergeCell ref="K10:L10"/>
    <mergeCell ref="E4:F4"/>
    <mergeCell ref="E5:F5"/>
    <mergeCell ref="E6:F6"/>
    <mergeCell ref="E8:F8"/>
    <mergeCell ref="E9:F9"/>
    <mergeCell ref="C15:F15"/>
    <mergeCell ref="K15:L15"/>
    <mergeCell ref="C18:F18"/>
    <mergeCell ref="K18:L18"/>
    <mergeCell ref="C13:E13"/>
    <mergeCell ref="K13:L13"/>
    <mergeCell ref="C17:F17"/>
    <mergeCell ref="C252:F252"/>
    <mergeCell ref="K252:L252"/>
    <mergeCell ref="K253:L253"/>
    <mergeCell ref="K254:L254"/>
    <mergeCell ref="K255:L255"/>
    <mergeCell ref="C249:F249"/>
    <mergeCell ref="K249:L249"/>
    <mergeCell ref="C250:F250"/>
    <mergeCell ref="K250:L250"/>
    <mergeCell ref="C251:F251"/>
    <mergeCell ref="K251:L251"/>
    <mergeCell ref="K261:L261"/>
    <mergeCell ref="K262:L262"/>
    <mergeCell ref="K263:L263"/>
    <mergeCell ref="K264:L264"/>
    <mergeCell ref="K265:L265"/>
    <mergeCell ref="K256:L256"/>
    <mergeCell ref="K257:L257"/>
    <mergeCell ref="K258:L258"/>
    <mergeCell ref="K259:L259"/>
    <mergeCell ref="K260:L260"/>
    <mergeCell ref="K271:L271"/>
    <mergeCell ref="K272:L272"/>
    <mergeCell ref="K273:L273"/>
    <mergeCell ref="K274:L274"/>
    <mergeCell ref="K275:L275"/>
    <mergeCell ref="K266:L266"/>
    <mergeCell ref="K267:L267"/>
    <mergeCell ref="K268:L268"/>
    <mergeCell ref="K269:L269"/>
    <mergeCell ref="K270:L270"/>
    <mergeCell ref="K369:L369"/>
    <mergeCell ref="K370:L370"/>
    <mergeCell ref="K371:L371"/>
    <mergeCell ref="K372:L372"/>
    <mergeCell ref="K373:L373"/>
    <mergeCell ref="K276:L276"/>
    <mergeCell ref="K277:L277"/>
    <mergeCell ref="K278:L278"/>
    <mergeCell ref="K279:L279"/>
    <mergeCell ref="K368:L368"/>
    <mergeCell ref="K280:L280"/>
    <mergeCell ref="K281:L281"/>
    <mergeCell ref="K282:L282"/>
    <mergeCell ref="K286:L286"/>
    <mergeCell ref="K287:L287"/>
    <mergeCell ref="K288:L288"/>
    <mergeCell ref="K289:L289"/>
    <mergeCell ref="K290:L290"/>
    <mergeCell ref="K293:L293"/>
    <mergeCell ref="K294:L294"/>
    <mergeCell ref="K295:L295"/>
    <mergeCell ref="K296:L296"/>
    <mergeCell ref="K297:L297"/>
    <mergeCell ref="K298:L298"/>
    <mergeCell ref="K379:L379"/>
    <mergeCell ref="K380:L380"/>
    <mergeCell ref="K381:L381"/>
    <mergeCell ref="K382:L382"/>
    <mergeCell ref="K383:L383"/>
    <mergeCell ref="K374:L374"/>
    <mergeCell ref="K375:L375"/>
    <mergeCell ref="K376:L376"/>
    <mergeCell ref="K377:L377"/>
    <mergeCell ref="K378:L378"/>
    <mergeCell ref="K465:L465"/>
    <mergeCell ref="K466:L466"/>
    <mergeCell ref="K457:L457"/>
    <mergeCell ref="K458:L458"/>
    <mergeCell ref="K459:L459"/>
    <mergeCell ref="K460:L460"/>
    <mergeCell ref="K461:L461"/>
    <mergeCell ref="K384:L384"/>
    <mergeCell ref="K385:L385"/>
    <mergeCell ref="K454:L454"/>
    <mergeCell ref="K455:L455"/>
    <mergeCell ref="K456:L456"/>
    <mergeCell ref="K396:L396"/>
    <mergeCell ref="K397:L397"/>
    <mergeCell ref="K398:L398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72:L472"/>
    <mergeCell ref="K473:L473"/>
    <mergeCell ref="C253:F253"/>
    <mergeCell ref="C254:F254"/>
    <mergeCell ref="C255:F255"/>
    <mergeCell ref="C256:F256"/>
    <mergeCell ref="C257:F257"/>
    <mergeCell ref="C258:F258"/>
    <mergeCell ref="C259:F259"/>
    <mergeCell ref="C260:F260"/>
    <mergeCell ref="C261:F261"/>
    <mergeCell ref="C262:F262"/>
    <mergeCell ref="C263:F263"/>
    <mergeCell ref="C264:F264"/>
    <mergeCell ref="C265:F265"/>
    <mergeCell ref="C266:F266"/>
    <mergeCell ref="K467:L467"/>
    <mergeCell ref="K468:L468"/>
    <mergeCell ref="K469:L469"/>
    <mergeCell ref="K470:L470"/>
    <mergeCell ref="K471:L471"/>
    <mergeCell ref="K462:L462"/>
    <mergeCell ref="K463:L463"/>
    <mergeCell ref="K464:L464"/>
    <mergeCell ref="C272:F272"/>
    <mergeCell ref="C273:F273"/>
    <mergeCell ref="C274:F274"/>
    <mergeCell ref="C275:F275"/>
    <mergeCell ref="C276:F276"/>
    <mergeCell ref="C267:F267"/>
    <mergeCell ref="C268:F268"/>
    <mergeCell ref="C269:F269"/>
    <mergeCell ref="C270:F270"/>
    <mergeCell ref="C271:F271"/>
    <mergeCell ref="C370:F370"/>
    <mergeCell ref="C371:F371"/>
    <mergeCell ref="C372:F372"/>
    <mergeCell ref="C373:F373"/>
    <mergeCell ref="C374:F374"/>
    <mergeCell ref="C277:F277"/>
    <mergeCell ref="C278:F278"/>
    <mergeCell ref="C279:F279"/>
    <mergeCell ref="C368:F368"/>
    <mergeCell ref="C369:F369"/>
    <mergeCell ref="C280:F280"/>
    <mergeCell ref="C281:F281"/>
    <mergeCell ref="C282:F282"/>
    <mergeCell ref="C286:F286"/>
    <mergeCell ref="C287:F287"/>
    <mergeCell ref="C288:F288"/>
    <mergeCell ref="C289:F289"/>
    <mergeCell ref="C290:F290"/>
    <mergeCell ref="C293:F293"/>
    <mergeCell ref="C294:F294"/>
    <mergeCell ref="C295:F295"/>
    <mergeCell ref="C296:F296"/>
    <mergeCell ref="C297:F297"/>
    <mergeCell ref="C298:F298"/>
    <mergeCell ref="C380:F380"/>
    <mergeCell ref="C381:F381"/>
    <mergeCell ref="C382:F382"/>
    <mergeCell ref="C383:F383"/>
    <mergeCell ref="C384:F384"/>
    <mergeCell ref="C375:F375"/>
    <mergeCell ref="C376:F376"/>
    <mergeCell ref="C377:F377"/>
    <mergeCell ref="C378:F378"/>
    <mergeCell ref="C379:F379"/>
    <mergeCell ref="C458:F458"/>
    <mergeCell ref="C459:F459"/>
    <mergeCell ref="C460:F460"/>
    <mergeCell ref="C461:F461"/>
    <mergeCell ref="C462:F462"/>
    <mergeCell ref="C385:F385"/>
    <mergeCell ref="C454:F454"/>
    <mergeCell ref="C455:F455"/>
    <mergeCell ref="C456:F456"/>
    <mergeCell ref="C457:F457"/>
    <mergeCell ref="C396:F396"/>
    <mergeCell ref="C397:F397"/>
    <mergeCell ref="C398:F398"/>
    <mergeCell ref="C401:F401"/>
    <mergeCell ref="C402:F402"/>
    <mergeCell ref="C403:F403"/>
    <mergeCell ref="C404:F404"/>
    <mergeCell ref="C405:F405"/>
    <mergeCell ref="C406:F406"/>
    <mergeCell ref="C407:F407"/>
    <mergeCell ref="C408:F408"/>
    <mergeCell ref="C409:F409"/>
    <mergeCell ref="C410:F410"/>
    <mergeCell ref="C423:F423"/>
    <mergeCell ref="C473:F473"/>
    <mergeCell ref="C468:F468"/>
    <mergeCell ref="C469:F469"/>
    <mergeCell ref="C470:F470"/>
    <mergeCell ref="C471:F471"/>
    <mergeCell ref="C472:F472"/>
    <mergeCell ref="C463:F463"/>
    <mergeCell ref="C464:F464"/>
    <mergeCell ref="C465:F465"/>
    <mergeCell ref="C466:F466"/>
    <mergeCell ref="C467:F467"/>
    <mergeCell ref="C306:F306"/>
    <mergeCell ref="K306:L306"/>
    <mergeCell ref="C307:F307"/>
    <mergeCell ref="K307:L307"/>
    <mergeCell ref="C308:F308"/>
    <mergeCell ref="K308:L308"/>
    <mergeCell ref="C299:F299"/>
    <mergeCell ref="K299:L299"/>
    <mergeCell ref="C300:F300"/>
    <mergeCell ref="K300:L300"/>
    <mergeCell ref="C301:F301"/>
    <mergeCell ref="K301:L301"/>
    <mergeCell ref="C302:F302"/>
    <mergeCell ref="K302:L302"/>
    <mergeCell ref="C303:F303"/>
    <mergeCell ref="K303:L303"/>
    <mergeCell ref="C390:F390"/>
    <mergeCell ref="K390:L390"/>
    <mergeCell ref="C320:F320"/>
    <mergeCell ref="K320:L320"/>
    <mergeCell ref="C291:F291"/>
    <mergeCell ref="K291:L291"/>
    <mergeCell ref="C292:F292"/>
    <mergeCell ref="K292:L292"/>
    <mergeCell ref="C317:F317"/>
    <mergeCell ref="K317:L317"/>
    <mergeCell ref="C318:F318"/>
    <mergeCell ref="K318:L318"/>
    <mergeCell ref="C319:F319"/>
    <mergeCell ref="K319:L319"/>
    <mergeCell ref="C321:F321"/>
    <mergeCell ref="K321:L321"/>
    <mergeCell ref="C330:F330"/>
    <mergeCell ref="K330:L330"/>
    <mergeCell ref="C331:F331"/>
    <mergeCell ref="K331:L331"/>
    <mergeCell ref="C332:F332"/>
    <mergeCell ref="K332:L332"/>
    <mergeCell ref="C309:F309"/>
    <mergeCell ref="K309:L309"/>
    <mergeCell ref="C283:F283"/>
    <mergeCell ref="K283:L283"/>
    <mergeCell ref="C284:F284"/>
    <mergeCell ref="K284:L284"/>
    <mergeCell ref="C285:F285"/>
    <mergeCell ref="K285:L285"/>
    <mergeCell ref="C315:F315"/>
    <mergeCell ref="K315:L315"/>
    <mergeCell ref="C316:F316"/>
    <mergeCell ref="K316:L316"/>
    <mergeCell ref="C314:F314"/>
    <mergeCell ref="K314:L314"/>
    <mergeCell ref="C310:F310"/>
    <mergeCell ref="K310:L310"/>
    <mergeCell ref="C311:F311"/>
    <mergeCell ref="K311:L311"/>
    <mergeCell ref="C312:F312"/>
    <mergeCell ref="K312:L312"/>
    <mergeCell ref="C313:F313"/>
    <mergeCell ref="K313:L313"/>
    <mergeCell ref="C304:F304"/>
    <mergeCell ref="K304:L304"/>
    <mergeCell ref="C305:F305"/>
    <mergeCell ref="K305:L305"/>
    <mergeCell ref="C486:F486"/>
    <mergeCell ref="K486:L486"/>
    <mergeCell ref="C477:F477"/>
    <mergeCell ref="K477:L477"/>
    <mergeCell ref="C478:F478"/>
    <mergeCell ref="K478:L478"/>
    <mergeCell ref="C479:F479"/>
    <mergeCell ref="K479:L479"/>
    <mergeCell ref="C480:F480"/>
    <mergeCell ref="K480:L480"/>
    <mergeCell ref="C481:F481"/>
    <mergeCell ref="K481:L481"/>
    <mergeCell ref="C482:F482"/>
    <mergeCell ref="K482:L482"/>
    <mergeCell ref="C483:F483"/>
    <mergeCell ref="K483:L483"/>
    <mergeCell ref="C484:F484"/>
    <mergeCell ref="K484:L484"/>
    <mergeCell ref="C485:F485"/>
    <mergeCell ref="K485:L485"/>
    <mergeCell ref="C475:F475"/>
    <mergeCell ref="K475:L475"/>
    <mergeCell ref="C476:F476"/>
    <mergeCell ref="K476:L476"/>
    <mergeCell ref="C391:F391"/>
    <mergeCell ref="K391:L391"/>
    <mergeCell ref="C392:F392"/>
    <mergeCell ref="K392:L392"/>
    <mergeCell ref="C322:F322"/>
    <mergeCell ref="K322:L322"/>
    <mergeCell ref="C323:F323"/>
    <mergeCell ref="K323:L323"/>
    <mergeCell ref="C324:F324"/>
    <mergeCell ref="K324:L324"/>
    <mergeCell ref="C325:F325"/>
    <mergeCell ref="K325:L325"/>
    <mergeCell ref="C326:F326"/>
    <mergeCell ref="K326:L326"/>
    <mergeCell ref="C327:F327"/>
    <mergeCell ref="K327:L327"/>
    <mergeCell ref="C328:F328"/>
    <mergeCell ref="K328:L328"/>
    <mergeCell ref="C329:F329"/>
    <mergeCell ref="K329:L329"/>
    <mergeCell ref="C333:F333"/>
    <mergeCell ref="K333:L333"/>
    <mergeCell ref="C334:F334"/>
    <mergeCell ref="K334:L334"/>
    <mergeCell ref="C335:F335"/>
    <mergeCell ref="K335:L335"/>
    <mergeCell ref="C340:F340"/>
    <mergeCell ref="K340:L340"/>
    <mergeCell ref="C341:F341"/>
    <mergeCell ref="K341:L341"/>
    <mergeCell ref="C336:F336"/>
    <mergeCell ref="K336:L336"/>
    <mergeCell ref="C337:F337"/>
    <mergeCell ref="K337:L337"/>
    <mergeCell ref="C338:F338"/>
    <mergeCell ref="K338:L338"/>
    <mergeCell ref="C339:F339"/>
    <mergeCell ref="K339:L339"/>
    <mergeCell ref="C342:F342"/>
    <mergeCell ref="K342:L342"/>
    <mergeCell ref="C343:F343"/>
    <mergeCell ref="K343:L343"/>
    <mergeCell ref="C344:F344"/>
    <mergeCell ref="K344:L344"/>
    <mergeCell ref="C345:F345"/>
    <mergeCell ref="K345:L345"/>
    <mergeCell ref="C346:F346"/>
    <mergeCell ref="K346:L346"/>
    <mergeCell ref="C347:F347"/>
    <mergeCell ref="K347:L347"/>
    <mergeCell ref="C348:F348"/>
    <mergeCell ref="K348:L348"/>
    <mergeCell ref="C349:F349"/>
    <mergeCell ref="K349:L349"/>
    <mergeCell ref="C350:F350"/>
    <mergeCell ref="K350:L350"/>
    <mergeCell ref="C351:F351"/>
    <mergeCell ref="K351:L351"/>
    <mergeCell ref="C352:F352"/>
    <mergeCell ref="K352:L352"/>
    <mergeCell ref="C353:F353"/>
    <mergeCell ref="K353:L353"/>
    <mergeCell ref="C354:F354"/>
    <mergeCell ref="K354:L354"/>
    <mergeCell ref="C355:F355"/>
    <mergeCell ref="K355:L355"/>
    <mergeCell ref="C356:F356"/>
    <mergeCell ref="K356:L356"/>
    <mergeCell ref="C357:F357"/>
    <mergeCell ref="K357:L357"/>
    <mergeCell ref="C358:F358"/>
    <mergeCell ref="K358:L358"/>
    <mergeCell ref="C359:F359"/>
    <mergeCell ref="K359:L359"/>
    <mergeCell ref="C360:F360"/>
    <mergeCell ref="K360:L360"/>
    <mergeCell ref="C361:F361"/>
    <mergeCell ref="K361:L361"/>
    <mergeCell ref="C362:F362"/>
    <mergeCell ref="K362:L362"/>
    <mergeCell ref="C363:F363"/>
    <mergeCell ref="K363:L363"/>
    <mergeCell ref="C399:F399"/>
    <mergeCell ref="K399:L399"/>
    <mergeCell ref="C400:F400"/>
    <mergeCell ref="K400:L400"/>
    <mergeCell ref="C393:F393"/>
    <mergeCell ref="K393:L393"/>
    <mergeCell ref="C394:F394"/>
    <mergeCell ref="K394:L394"/>
    <mergeCell ref="C395:F395"/>
    <mergeCell ref="K395:L395"/>
    <mergeCell ref="C386:F386"/>
    <mergeCell ref="K386:L386"/>
    <mergeCell ref="C387:F387"/>
    <mergeCell ref="K387:L387"/>
    <mergeCell ref="C388:F388"/>
    <mergeCell ref="K388:L388"/>
    <mergeCell ref="C389:F389"/>
    <mergeCell ref="K389:L389"/>
    <mergeCell ref="C365:F365"/>
    <mergeCell ref="K365:L365"/>
    <mergeCell ref="K410:L410"/>
    <mergeCell ref="C491:F491"/>
    <mergeCell ref="K491:L491"/>
    <mergeCell ref="C492:F492"/>
    <mergeCell ref="K492:L492"/>
    <mergeCell ref="C493:F493"/>
    <mergeCell ref="K493:L493"/>
    <mergeCell ref="C416:F416"/>
    <mergeCell ref="K416:L416"/>
    <mergeCell ref="C417:F417"/>
    <mergeCell ref="K417:L417"/>
    <mergeCell ref="C418:F418"/>
    <mergeCell ref="K418:L418"/>
    <mergeCell ref="C419:F419"/>
    <mergeCell ref="K419:L419"/>
    <mergeCell ref="C420:F420"/>
    <mergeCell ref="K420:L420"/>
    <mergeCell ref="C487:F487"/>
    <mergeCell ref="K487:L487"/>
    <mergeCell ref="C488:F488"/>
    <mergeCell ref="K488:L488"/>
    <mergeCell ref="C489:F489"/>
    <mergeCell ref="K489:L489"/>
    <mergeCell ref="C490:F490"/>
    <mergeCell ref="K490:L490"/>
    <mergeCell ref="C501:F501"/>
    <mergeCell ref="K501:L501"/>
    <mergeCell ref="C502:F502"/>
    <mergeCell ref="K502:L502"/>
    <mergeCell ref="C503:F503"/>
    <mergeCell ref="K503:L503"/>
    <mergeCell ref="C494:F494"/>
    <mergeCell ref="K494:L494"/>
    <mergeCell ref="C495:F495"/>
    <mergeCell ref="K495:L495"/>
    <mergeCell ref="C496:F496"/>
    <mergeCell ref="K496:L496"/>
    <mergeCell ref="C497:F497"/>
    <mergeCell ref="K497:L497"/>
    <mergeCell ref="C498:F498"/>
    <mergeCell ref="K498:L498"/>
    <mergeCell ref="C509:F509"/>
    <mergeCell ref="K509:L509"/>
    <mergeCell ref="C510:F510"/>
    <mergeCell ref="K510:L510"/>
    <mergeCell ref="C511:F511"/>
    <mergeCell ref="K511:L511"/>
    <mergeCell ref="C512:F512"/>
    <mergeCell ref="K512:L512"/>
    <mergeCell ref="C364:F364"/>
    <mergeCell ref="K364:L364"/>
    <mergeCell ref="C504:F504"/>
    <mergeCell ref="K504:L504"/>
    <mergeCell ref="C505:F505"/>
    <mergeCell ref="K505:L505"/>
    <mergeCell ref="C506:F506"/>
    <mergeCell ref="K506:L506"/>
    <mergeCell ref="C507:F507"/>
    <mergeCell ref="K507:L507"/>
    <mergeCell ref="C508:F508"/>
    <mergeCell ref="K508:L508"/>
    <mergeCell ref="C499:F499"/>
    <mergeCell ref="K499:L499"/>
    <mergeCell ref="C500:F500"/>
    <mergeCell ref="K500:L500"/>
    <mergeCell ref="K423:L423"/>
    <mergeCell ref="C424:F424"/>
    <mergeCell ref="K424:L424"/>
    <mergeCell ref="C425:F425"/>
    <mergeCell ref="K425:L425"/>
    <mergeCell ref="C426:F426"/>
    <mergeCell ref="K426:L426"/>
    <mergeCell ref="C421:F421"/>
    <mergeCell ref="K421:L421"/>
    <mergeCell ref="C422:F422"/>
    <mergeCell ref="K422:L422"/>
    <mergeCell ref="C411:F411"/>
    <mergeCell ref="K411:L411"/>
    <mergeCell ref="C412:F412"/>
    <mergeCell ref="K412:L412"/>
    <mergeCell ref="C413:F413"/>
    <mergeCell ref="K413:L413"/>
    <mergeCell ref="C414:F414"/>
    <mergeCell ref="K414:L414"/>
    <mergeCell ref="C415:F415"/>
    <mergeCell ref="K415:L415"/>
    <mergeCell ref="C427:F427"/>
    <mergeCell ref="K427:L427"/>
    <mergeCell ref="C428:F428"/>
    <mergeCell ref="K428:L428"/>
    <mergeCell ref="C429:F429"/>
    <mergeCell ref="K429:L429"/>
    <mergeCell ref="C430:F430"/>
    <mergeCell ref="K430:L430"/>
    <mergeCell ref="C431:F431"/>
    <mergeCell ref="K431:L431"/>
    <mergeCell ref="C432:F432"/>
    <mergeCell ref="K432:L432"/>
    <mergeCell ref="C433:F433"/>
    <mergeCell ref="K433:L433"/>
    <mergeCell ref="C434:F434"/>
    <mergeCell ref="K434:L434"/>
    <mergeCell ref="C435:F435"/>
    <mergeCell ref="K435:L435"/>
    <mergeCell ref="C436:F436"/>
    <mergeCell ref="K436:L436"/>
    <mergeCell ref="C437:F437"/>
    <mergeCell ref="K437:L437"/>
    <mergeCell ref="C438:F438"/>
    <mergeCell ref="K438:L438"/>
    <mergeCell ref="C439:F439"/>
    <mergeCell ref="K439:L439"/>
    <mergeCell ref="C440:F440"/>
    <mergeCell ref="K440:L440"/>
    <mergeCell ref="C441:F441"/>
    <mergeCell ref="K441:L441"/>
    <mergeCell ref="C442:F442"/>
    <mergeCell ref="K442:L442"/>
    <mergeCell ref="C443:F443"/>
    <mergeCell ref="K443:L443"/>
    <mergeCell ref="C444:F444"/>
    <mergeCell ref="K444:L444"/>
    <mergeCell ref="C445:F445"/>
    <mergeCell ref="K445:L445"/>
    <mergeCell ref="C446:F446"/>
    <mergeCell ref="K446:L446"/>
    <mergeCell ref="C447:F447"/>
    <mergeCell ref="K447:L447"/>
    <mergeCell ref="C448:F448"/>
    <mergeCell ref="K448:L448"/>
    <mergeCell ref="C449:F449"/>
    <mergeCell ref="K449:L449"/>
    <mergeCell ref="C450:F450"/>
    <mergeCell ref="K450:L450"/>
    <mergeCell ref="C451:F451"/>
    <mergeCell ref="K451:L451"/>
    <mergeCell ref="C513:F513"/>
    <mergeCell ref="K513:L513"/>
    <mergeCell ref="C514:F514"/>
    <mergeCell ref="K514:L514"/>
    <mergeCell ref="C515:F515"/>
    <mergeCell ref="K515:L515"/>
    <mergeCell ref="C516:F516"/>
    <mergeCell ref="K516:L516"/>
    <mergeCell ref="C517:F517"/>
    <mergeCell ref="K517:L517"/>
    <mergeCell ref="C518:F518"/>
    <mergeCell ref="K518:L518"/>
    <mergeCell ref="C519:F519"/>
    <mergeCell ref="K519:L519"/>
    <mergeCell ref="C520:F520"/>
    <mergeCell ref="K520:L520"/>
    <mergeCell ref="C521:F521"/>
    <mergeCell ref="K521:L521"/>
    <mergeCell ref="C522:F522"/>
    <mergeCell ref="K522:L522"/>
    <mergeCell ref="C523:F523"/>
    <mergeCell ref="K523:L523"/>
    <mergeCell ref="C524:F524"/>
    <mergeCell ref="K524:L524"/>
    <mergeCell ref="C525:F525"/>
    <mergeCell ref="K525:L525"/>
    <mergeCell ref="C526:F526"/>
    <mergeCell ref="K526:L526"/>
    <mergeCell ref="C527:F527"/>
    <mergeCell ref="K527:L527"/>
    <mergeCell ref="C528:F528"/>
    <mergeCell ref="K528:L528"/>
    <mergeCell ref="C529:F529"/>
    <mergeCell ref="K529:L529"/>
    <mergeCell ref="C530:F530"/>
    <mergeCell ref="K530:L530"/>
    <mergeCell ref="C531:F531"/>
    <mergeCell ref="K531:L531"/>
    <mergeCell ref="C532:F532"/>
    <mergeCell ref="K532:L532"/>
    <mergeCell ref="C534:F534"/>
    <mergeCell ref="C535:F535"/>
    <mergeCell ref="C536:F536"/>
    <mergeCell ref="C537:F537"/>
    <mergeCell ref="C538:F538"/>
    <mergeCell ref="C539:F539"/>
    <mergeCell ref="C541:F541"/>
    <mergeCell ref="C542:F542"/>
    <mergeCell ref="C543:F543"/>
    <mergeCell ref="C544:F544"/>
    <mergeCell ref="C545:F545"/>
    <mergeCell ref="C546:F546"/>
    <mergeCell ref="C547:F547"/>
    <mergeCell ref="C549:F549"/>
    <mergeCell ref="C550:F550"/>
    <mergeCell ref="C551:F551"/>
    <mergeCell ref="C552:F552"/>
    <mergeCell ref="C553:F553"/>
    <mergeCell ref="C554:F554"/>
    <mergeCell ref="C555:F555"/>
    <mergeCell ref="C556:F556"/>
    <mergeCell ref="K534:L534"/>
    <mergeCell ref="K535:L535"/>
    <mergeCell ref="K536:L536"/>
    <mergeCell ref="K537:L537"/>
    <mergeCell ref="K538:L538"/>
    <mergeCell ref="K539:L539"/>
    <mergeCell ref="K541:L541"/>
    <mergeCell ref="K542:L542"/>
    <mergeCell ref="K543:L543"/>
    <mergeCell ref="K544:L544"/>
    <mergeCell ref="K545:L545"/>
    <mergeCell ref="K546:L546"/>
    <mergeCell ref="K547:L547"/>
    <mergeCell ref="K549:L549"/>
    <mergeCell ref="K550:L550"/>
    <mergeCell ref="K551:L551"/>
    <mergeCell ref="K552:L552"/>
    <mergeCell ref="K553:L553"/>
    <mergeCell ref="K554:L554"/>
    <mergeCell ref="K555:L555"/>
    <mergeCell ref="K556:L556"/>
  </mergeCells>
  <phoneticPr fontId="3" type="noConversion"/>
  <pageMargins left="0.7" right="0.7" top="0.75" bottom="0.75" header="0.3" footer="0.3"/>
  <ignoredErrors>
    <ignoredError sqref="A49:A56 O7 C24:G24 O21 A167:A168 I534:I539 I549:I556 I541:I547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19A9B-F02F-4A4B-8767-0C49DD0771CD}">
  <dimension ref="A1:AI3006"/>
  <sheetViews>
    <sheetView tabSelected="1" topLeftCell="G1" zoomScale="90" zoomScaleNormal="90" workbookViewId="0">
      <pane ySplit="4700" topLeftCell="A42" activePane="bottomLeft"/>
      <selection activeCell="AG1" sqref="AG1:AG1048576"/>
      <selection pane="bottomLeft" activeCell="AF56" sqref="AF56:AH73"/>
    </sheetView>
  </sheetViews>
  <sheetFormatPr baseColWidth="10" defaultColWidth="10.83203125" defaultRowHeight="16" x14ac:dyDescent="0.2"/>
  <cols>
    <col min="1" max="1" width="28.6640625" style="125" bestFit="1" customWidth="1"/>
    <col min="2" max="2" width="5.33203125" style="125" customWidth="1"/>
    <col min="3" max="8" width="6.83203125" style="125" customWidth="1"/>
    <col min="9" max="9" width="8.83203125" style="125" customWidth="1"/>
    <col min="10" max="10" width="10.83203125" style="125"/>
    <col min="11" max="11" width="5.6640625" style="125" bestFit="1" customWidth="1"/>
    <col min="12" max="12" width="14.83203125" style="125" customWidth="1"/>
    <col min="13" max="14" width="10.83203125" style="125"/>
    <col min="15" max="15" width="4.1640625" style="125" customWidth="1"/>
    <col min="16" max="16" width="14.83203125" style="125" customWidth="1"/>
    <col min="17" max="19" width="10.83203125" style="125"/>
    <col min="20" max="20" width="10.83203125" style="125" bestFit="1"/>
    <col min="21" max="21" width="11.83203125" style="125" customWidth="1"/>
    <col min="22" max="22" width="17.5" style="125" customWidth="1"/>
    <col min="23" max="23" width="12" style="125" customWidth="1"/>
    <col min="24" max="24" width="13.5" style="125" customWidth="1"/>
    <col min="25" max="25" width="5.33203125" style="125" customWidth="1"/>
    <col min="26" max="26" width="6.33203125" style="125" customWidth="1"/>
    <col min="27" max="27" width="6.1640625" style="125" customWidth="1"/>
    <col min="28" max="30" width="10.1640625" style="125" customWidth="1"/>
    <col min="31" max="31" width="17.83203125" style="125" customWidth="1"/>
    <col min="32" max="32" width="10" style="125" customWidth="1"/>
    <col min="33" max="33" width="12.33203125" style="125" customWidth="1"/>
    <col min="34" max="34" width="11" style="125" customWidth="1"/>
    <col min="35" max="16384" width="10.83203125" style="125"/>
  </cols>
  <sheetData>
    <row r="1" spans="1:34" ht="153" x14ac:dyDescent="0.25">
      <c r="A1" s="207" t="s">
        <v>0</v>
      </c>
      <c r="B1" s="207" t="s">
        <v>2</v>
      </c>
      <c r="C1" s="207" t="s">
        <v>1</v>
      </c>
      <c r="D1" s="207" t="s">
        <v>3</v>
      </c>
      <c r="E1" s="207" t="s">
        <v>9</v>
      </c>
      <c r="F1" s="207" t="s">
        <v>10</v>
      </c>
      <c r="G1" s="207" t="s">
        <v>2004</v>
      </c>
      <c r="H1" s="208" t="s">
        <v>14</v>
      </c>
      <c r="I1" s="209"/>
      <c r="J1" s="210" t="s">
        <v>15</v>
      </c>
      <c r="K1" s="211"/>
      <c r="L1" s="212" t="s">
        <v>16</v>
      </c>
      <c r="M1" s="211" t="s">
        <v>1676</v>
      </c>
      <c r="N1" s="211" t="s">
        <v>17</v>
      </c>
      <c r="O1" s="209"/>
      <c r="P1" s="211" t="s">
        <v>13</v>
      </c>
      <c r="Q1" s="211" t="s">
        <v>4</v>
      </c>
      <c r="R1" s="211" t="s">
        <v>5</v>
      </c>
      <c r="S1" s="211" t="s">
        <v>6</v>
      </c>
      <c r="T1" s="211" t="s">
        <v>7</v>
      </c>
      <c r="U1" s="213" t="s">
        <v>2005</v>
      </c>
      <c r="V1" s="214" t="s">
        <v>2006</v>
      </c>
      <c r="W1" s="215" t="s">
        <v>2007</v>
      </c>
      <c r="X1" s="214" t="s">
        <v>2008</v>
      </c>
      <c r="Z1" s="162" t="s">
        <v>2009</v>
      </c>
      <c r="AA1" s="162" t="s">
        <v>2010</v>
      </c>
      <c r="AB1" s="162" t="s">
        <v>2011</v>
      </c>
      <c r="AC1" s="162" t="s">
        <v>2012</v>
      </c>
      <c r="AD1" s="162" t="s">
        <v>2013</v>
      </c>
      <c r="AE1" s="162" t="s">
        <v>2014</v>
      </c>
      <c r="AF1" s="162" t="s">
        <v>2015</v>
      </c>
      <c r="AG1" s="216" t="s">
        <v>2016</v>
      </c>
      <c r="AH1" s="216" t="s">
        <v>2017</v>
      </c>
    </row>
    <row r="2" spans="1:34" ht="19" x14ac:dyDescent="0.25">
      <c r="A2" s="217" t="s">
        <v>2018</v>
      </c>
      <c r="B2" s="217"/>
      <c r="C2" s="207"/>
      <c r="D2" s="207"/>
      <c r="E2" s="207"/>
      <c r="F2" s="207"/>
      <c r="G2" s="217" t="s">
        <v>2019</v>
      </c>
      <c r="H2" s="311" t="s">
        <v>2020</v>
      </c>
      <c r="I2" s="311"/>
      <c r="J2" s="311"/>
      <c r="K2" s="311"/>
      <c r="L2" s="311" t="s">
        <v>2021</v>
      </c>
      <c r="M2" s="311"/>
      <c r="N2" s="311"/>
      <c r="O2" s="311"/>
      <c r="P2" s="311"/>
      <c r="Q2" s="311"/>
      <c r="R2" s="311"/>
      <c r="S2" s="311"/>
      <c r="T2" s="311"/>
      <c r="U2" s="308" t="s">
        <v>2022</v>
      </c>
      <c r="V2" s="308"/>
      <c r="W2" s="309" t="s">
        <v>2023</v>
      </c>
      <c r="X2" s="309"/>
      <c r="Z2" s="218"/>
      <c r="AA2" s="218"/>
      <c r="AB2" s="310" t="s">
        <v>2024</v>
      </c>
      <c r="AC2" s="310"/>
      <c r="AD2" s="310"/>
      <c r="AE2" s="310"/>
      <c r="AF2" s="310"/>
      <c r="AG2" s="176"/>
      <c r="AH2" s="176"/>
    </row>
    <row r="3" spans="1:34" ht="51" x14ac:dyDescent="0.2">
      <c r="A3" s="217" t="s">
        <v>2025</v>
      </c>
      <c r="B3" s="217"/>
      <c r="I3" s="125">
        <v>32</v>
      </c>
      <c r="K3" s="157">
        <v>1</v>
      </c>
      <c r="U3" s="219" t="s">
        <v>2026</v>
      </c>
      <c r="V3" s="220" t="s">
        <v>2027</v>
      </c>
      <c r="W3" s="221" t="s">
        <v>2028</v>
      </c>
      <c r="X3" s="220" t="s">
        <v>2029</v>
      </c>
      <c r="AD3" s="222" t="s">
        <v>2030</v>
      </c>
      <c r="AE3" s="222"/>
      <c r="AF3" s="222" t="s">
        <v>2031</v>
      </c>
      <c r="AG3" s="177"/>
      <c r="AH3" s="177"/>
    </row>
    <row r="4" spans="1:34" x14ac:dyDescent="0.2">
      <c r="A4" s="217" t="s">
        <v>2032</v>
      </c>
      <c r="B4" s="217"/>
      <c r="I4" s="125">
        <f>I3</f>
        <v>32</v>
      </c>
      <c r="K4" s="157">
        <f>K3</f>
        <v>1</v>
      </c>
      <c r="M4" s="125" t="s">
        <v>2033</v>
      </c>
      <c r="Q4" s="125" t="s">
        <v>730</v>
      </c>
      <c r="R4" s="125" t="s">
        <v>22</v>
      </c>
      <c r="S4" s="125" t="s">
        <v>2034</v>
      </c>
      <c r="U4" s="125" t="s">
        <v>2033</v>
      </c>
      <c r="V4" s="178" t="s">
        <v>2035</v>
      </c>
      <c r="W4" s="125" t="s">
        <v>369</v>
      </c>
      <c r="X4" s="125" t="s">
        <v>369</v>
      </c>
      <c r="AB4" s="178" t="s">
        <v>2036</v>
      </c>
      <c r="AC4" s="178"/>
      <c r="AD4" s="125" t="str">
        <f>Q4</f>
        <v>vd</v>
      </c>
      <c r="AF4" s="125" t="str">
        <f>S4</f>
        <v>1/rs2/vs2</v>
      </c>
    </row>
    <row r="6" spans="1:34" ht="21" x14ac:dyDescent="0.25">
      <c r="A6" s="223" t="s">
        <v>2037</v>
      </c>
      <c r="B6" s="223"/>
      <c r="C6" s="224"/>
      <c r="D6" s="224"/>
      <c r="E6" s="224"/>
      <c r="F6" s="224"/>
      <c r="G6" s="224"/>
      <c r="H6" s="224"/>
      <c r="I6" s="224"/>
      <c r="J6" s="224"/>
    </row>
    <row r="7" spans="1:34" ht="19" x14ac:dyDescent="0.25">
      <c r="A7" s="225" t="s">
        <v>2038</v>
      </c>
      <c r="B7" s="225"/>
      <c r="C7" s="226"/>
      <c r="D7" s="226"/>
      <c r="E7" s="226"/>
      <c r="F7" s="226"/>
      <c r="G7" s="226"/>
      <c r="H7" s="226"/>
    </row>
    <row r="8" spans="1:34" x14ac:dyDescent="0.2">
      <c r="A8" s="125" t="s">
        <v>2039</v>
      </c>
      <c r="B8" s="58" t="str">
        <f>IF(OR(MAX(1,O8)*MAX(V8,1)&gt;8,V8&lt;1/4,X8&lt;1/4,IF(X8="-",0,X8)&gt;8),"RSVD","")</f>
        <v/>
      </c>
      <c r="C8" s="125" t="s">
        <v>727</v>
      </c>
      <c r="D8" s="125" t="s">
        <v>704</v>
      </c>
      <c r="E8" s="125" t="str">
        <f t="shared" ref="E8:E21" si="0">IF(S8="rs2","L2",IF(S8="vs2","L3","L1"))</f>
        <v>L1</v>
      </c>
      <c r="F8" s="125" t="str">
        <f t="shared" ref="F8:F21" si="1">IF(M8=8,"000",IF(M8=16,"101","110"))</f>
        <v>000</v>
      </c>
      <c r="H8" s="125" t="s">
        <v>1722</v>
      </c>
      <c r="I8" s="159">
        <f>VLOOKUP(H8,'V-Enc'!$B$38:$C$45,2,FALSE)</f>
        <v>8</v>
      </c>
      <c r="J8" s="125" t="s">
        <v>1739</v>
      </c>
      <c r="K8" s="159">
        <f>VLOOKUP(J8,'V-Enc'!$B$49:$C$56,2,FALSE)</f>
        <v>0.25</v>
      </c>
      <c r="L8" s="206" t="s">
        <v>76</v>
      </c>
      <c r="M8" s="125">
        <v>8</v>
      </c>
      <c r="Q8" s="125" t="s">
        <v>730</v>
      </c>
      <c r="R8" s="125" t="s">
        <v>22</v>
      </c>
      <c r="S8" s="206" t="s">
        <v>2040</v>
      </c>
      <c r="U8" s="125">
        <f>IF(L8="-1",#REF!,M8)</f>
        <v>8</v>
      </c>
      <c r="V8" s="179">
        <f t="shared" ref="V8:V21" si="2">IF(L8="-1",K8,U8/I8*K8)</f>
        <v>0.25</v>
      </c>
      <c r="W8" s="125" t="str">
        <f>IF(L8="-1",M8,"-")</f>
        <v>-</v>
      </c>
      <c r="X8" s="179" t="str">
        <f>IF(L8="-1",W8/#REF!*#REF!,"-")</f>
        <v>-</v>
      </c>
      <c r="Z8" s="125" t="str">
        <f t="shared" ref="Z8:Z80" si="3">IF(S8="vs2",1,"")</f>
        <v/>
      </c>
      <c r="AA8" s="125">
        <v>1</v>
      </c>
      <c r="AB8" s="179">
        <f>MAX(V8,X8,1)*IF(O8="",1,O8)</f>
        <v>1</v>
      </c>
      <c r="AC8" s="179" t="str">
        <f t="shared" ref="AC8:AC21" si="4">DEC2BIN(MIN(64,AB8)-1,6)</f>
        <v>000000</v>
      </c>
      <c r="AD8" s="179">
        <f t="shared" ref="AD8:AD25" si="5">AB8/(MAX(V8,1)*IF(O8="",1,O8))</f>
        <v>1</v>
      </c>
      <c r="AE8" s="179" t="str">
        <f t="shared" ref="AE8:AE25" si="6">RIGHT(_xlfn.CONCAT(REPT(0,8-MIN(AB8,8)),REPT(DEC2BIN(_xlfn.BITLSHIFT(1,AD8-1)),AB8/AD8)),8)</f>
        <v>00000001</v>
      </c>
      <c r="AF8" s="125" t="s">
        <v>369</v>
      </c>
    </row>
    <row r="9" spans="1:34" x14ac:dyDescent="0.2">
      <c r="A9" s="125" t="s">
        <v>2041</v>
      </c>
      <c r="B9" s="58" t="str">
        <f t="shared" ref="B9:B25" si="7">IF(OR(MAX(1,O9)*MAX(V9,1)&gt;8,V9&lt;1/4,X9&lt;1/4,IF(X9="-",0,X9)&gt;8),"RSVD","")</f>
        <v/>
      </c>
      <c r="C9" s="125" t="s">
        <v>727</v>
      </c>
      <c r="D9" s="125" t="s">
        <v>704</v>
      </c>
      <c r="E9" s="125" t="str">
        <f t="shared" si="0"/>
        <v>L1</v>
      </c>
      <c r="F9" s="125" t="str">
        <f t="shared" si="1"/>
        <v>101</v>
      </c>
      <c r="H9" s="125" t="s">
        <v>1722</v>
      </c>
      <c r="I9" s="159">
        <f>VLOOKUP(H9,'V-Enc'!$B$38:$C$45,2,FALSE)</f>
        <v>8</v>
      </c>
      <c r="J9" s="125" t="s">
        <v>1739</v>
      </c>
      <c r="K9" s="159">
        <f>VLOOKUP(J9,'V-Enc'!$B$49:$C$56,2,FALSE)</f>
        <v>0.25</v>
      </c>
      <c r="L9" s="206" t="s">
        <v>76</v>
      </c>
      <c r="M9" s="125">
        <v>16</v>
      </c>
      <c r="Q9" s="125" t="s">
        <v>730</v>
      </c>
      <c r="R9" s="125" t="s">
        <v>22</v>
      </c>
      <c r="S9" s="206" t="s">
        <v>2040</v>
      </c>
      <c r="U9" s="125">
        <f t="shared" ref="U9:U21" si="8">IF(L9="-1",I9,M9)</f>
        <v>16</v>
      </c>
      <c r="V9" s="179">
        <f t="shared" si="2"/>
        <v>0.5</v>
      </c>
      <c r="W9" s="125" t="str">
        <f t="shared" ref="W9:W10" si="9">IF(L9="-1",M9,"-")</f>
        <v>-</v>
      </c>
      <c r="X9" s="179" t="str">
        <f>IF(L9="-1",W9/#REF!*K8,"-")</f>
        <v>-</v>
      </c>
      <c r="Z9" s="125" t="str">
        <f t="shared" si="3"/>
        <v/>
      </c>
      <c r="AA9" s="125">
        <v>1</v>
      </c>
      <c r="AB9" s="179">
        <f t="shared" ref="AB9:AB25" si="10">MAX(V9,X9,1)*IF(O9="",1,O9)</f>
        <v>1</v>
      </c>
      <c r="AC9" s="179" t="str">
        <f t="shared" si="4"/>
        <v>000000</v>
      </c>
      <c r="AD9" s="179">
        <f t="shared" si="5"/>
        <v>1</v>
      </c>
      <c r="AE9" s="179" t="str">
        <f t="shared" si="6"/>
        <v>00000001</v>
      </c>
      <c r="AF9" s="125" t="s">
        <v>369</v>
      </c>
    </row>
    <row r="10" spans="1:34" x14ac:dyDescent="0.2">
      <c r="A10" s="125" t="s">
        <v>2042</v>
      </c>
      <c r="B10" s="58" t="str">
        <f t="shared" si="7"/>
        <v/>
      </c>
      <c r="C10" s="125" t="s">
        <v>727</v>
      </c>
      <c r="D10" s="125" t="s">
        <v>704</v>
      </c>
      <c r="E10" s="125" t="str">
        <f t="shared" si="0"/>
        <v>L1</v>
      </c>
      <c r="F10" s="125" t="str">
        <f t="shared" si="1"/>
        <v>110</v>
      </c>
      <c r="H10" s="125" t="s">
        <v>1722</v>
      </c>
      <c r="I10" s="159">
        <f>VLOOKUP(H10,'V-Enc'!$B$38:$C$45,2,FALSE)</f>
        <v>8</v>
      </c>
      <c r="J10" s="125" t="s">
        <v>1739</v>
      </c>
      <c r="K10" s="159">
        <f>VLOOKUP(J10,'V-Enc'!$B$49:$C$56,2,FALSE)</f>
        <v>0.25</v>
      </c>
      <c r="L10" s="206" t="s">
        <v>76</v>
      </c>
      <c r="M10" s="125">
        <v>32</v>
      </c>
      <c r="Q10" s="125" t="s">
        <v>730</v>
      </c>
      <c r="R10" s="125" t="s">
        <v>22</v>
      </c>
      <c r="S10" s="206" t="s">
        <v>2040</v>
      </c>
      <c r="U10" s="125">
        <f t="shared" si="8"/>
        <v>32</v>
      </c>
      <c r="V10" s="179">
        <f t="shared" si="2"/>
        <v>1</v>
      </c>
      <c r="W10" s="125" t="str">
        <f t="shared" si="9"/>
        <v>-</v>
      </c>
      <c r="X10" s="179" t="str">
        <f>IF(L10="-1",W10/I9*K9,"-")</f>
        <v>-</v>
      </c>
      <c r="Z10" s="125" t="str">
        <f t="shared" si="3"/>
        <v/>
      </c>
      <c r="AA10" s="125">
        <v>1</v>
      </c>
      <c r="AB10" s="179">
        <f t="shared" si="10"/>
        <v>1</v>
      </c>
      <c r="AC10" s="179" t="str">
        <f t="shared" si="4"/>
        <v>000000</v>
      </c>
      <c r="AD10" s="179">
        <f t="shared" si="5"/>
        <v>1</v>
      </c>
      <c r="AE10" s="179" t="str">
        <f t="shared" si="6"/>
        <v>00000001</v>
      </c>
      <c r="AF10" s="125" t="s">
        <v>369</v>
      </c>
    </row>
    <row r="11" spans="1:34" x14ac:dyDescent="0.2">
      <c r="A11" s="125" t="s">
        <v>2043</v>
      </c>
      <c r="B11" s="58" t="str">
        <f t="shared" si="7"/>
        <v/>
      </c>
      <c r="C11" s="125" t="s">
        <v>727</v>
      </c>
      <c r="D11" s="125" t="s">
        <v>704</v>
      </c>
      <c r="E11" s="125" t="str">
        <f t="shared" si="0"/>
        <v>L1</v>
      </c>
      <c r="F11" s="125" t="str">
        <f t="shared" si="1"/>
        <v>000</v>
      </c>
      <c r="H11" s="125" t="s">
        <v>1722</v>
      </c>
      <c r="I11" s="159">
        <f>VLOOKUP(H11,'V-Enc'!$B$38:$C$45,2,FALSE)</f>
        <v>8</v>
      </c>
      <c r="J11" s="125" t="s">
        <v>1740</v>
      </c>
      <c r="K11" s="159">
        <f>VLOOKUP(J11,'V-Enc'!$B$49:$C$56,2,FALSE)</f>
        <v>0.5</v>
      </c>
      <c r="L11" s="206" t="s">
        <v>76</v>
      </c>
      <c r="M11" s="125">
        <v>8</v>
      </c>
      <c r="Q11" s="125" t="s">
        <v>730</v>
      </c>
      <c r="R11" s="125" t="s">
        <v>22</v>
      </c>
      <c r="S11" s="206" t="s">
        <v>2040</v>
      </c>
      <c r="U11" s="125">
        <f t="shared" si="8"/>
        <v>8</v>
      </c>
      <c r="V11" s="179">
        <f t="shared" si="2"/>
        <v>0.5</v>
      </c>
      <c r="W11" s="125" t="str">
        <f t="shared" ref="W11:W13" si="11">IF(L11="-1",M11,"-")</f>
        <v>-</v>
      </c>
      <c r="X11" s="179" t="str">
        <f>IF(L11="-1",W11/#REF!*#REF!,"-")</f>
        <v>-</v>
      </c>
      <c r="Z11" s="125" t="str">
        <f t="shared" si="3"/>
        <v/>
      </c>
      <c r="AA11" s="125">
        <v>1</v>
      </c>
      <c r="AB11" s="179">
        <f t="shared" si="10"/>
        <v>1</v>
      </c>
      <c r="AC11" s="179" t="str">
        <f t="shared" si="4"/>
        <v>000000</v>
      </c>
      <c r="AD11" s="179">
        <f t="shared" si="5"/>
        <v>1</v>
      </c>
      <c r="AE11" s="179" t="str">
        <f t="shared" si="6"/>
        <v>00000001</v>
      </c>
      <c r="AF11" s="125" t="s">
        <v>369</v>
      </c>
    </row>
    <row r="12" spans="1:34" x14ac:dyDescent="0.2">
      <c r="A12" s="125" t="s">
        <v>2044</v>
      </c>
      <c r="B12" s="58" t="str">
        <f t="shared" si="7"/>
        <v/>
      </c>
      <c r="C12" s="125" t="s">
        <v>727</v>
      </c>
      <c r="D12" s="125" t="s">
        <v>704</v>
      </c>
      <c r="E12" s="125" t="str">
        <f t="shared" si="0"/>
        <v>L1</v>
      </c>
      <c r="F12" s="125" t="str">
        <f t="shared" si="1"/>
        <v>101</v>
      </c>
      <c r="H12" s="125" t="s">
        <v>1722</v>
      </c>
      <c r="I12" s="159">
        <f>VLOOKUP(H12,'V-Enc'!$B$38:$C$45,2,FALSE)</f>
        <v>8</v>
      </c>
      <c r="J12" s="125" t="s">
        <v>1740</v>
      </c>
      <c r="K12" s="159">
        <f>VLOOKUP(J12,'V-Enc'!$B$49:$C$56,2,FALSE)</f>
        <v>0.5</v>
      </c>
      <c r="L12" s="206" t="s">
        <v>76</v>
      </c>
      <c r="M12" s="125">
        <v>16</v>
      </c>
      <c r="Q12" s="125" t="s">
        <v>730</v>
      </c>
      <c r="R12" s="125" t="s">
        <v>22</v>
      </c>
      <c r="S12" s="206" t="s">
        <v>2040</v>
      </c>
      <c r="U12" s="125">
        <f t="shared" si="8"/>
        <v>16</v>
      </c>
      <c r="V12" s="179">
        <f t="shared" si="2"/>
        <v>1</v>
      </c>
      <c r="W12" s="125" t="str">
        <f t="shared" si="11"/>
        <v>-</v>
      </c>
      <c r="X12" s="179" t="str">
        <f>IF(L12="-1",W12/I11*K11,"-")</f>
        <v>-</v>
      </c>
      <c r="Z12" s="125" t="str">
        <f t="shared" si="3"/>
        <v/>
      </c>
      <c r="AA12" s="125">
        <v>1</v>
      </c>
      <c r="AB12" s="179">
        <f t="shared" si="10"/>
        <v>1</v>
      </c>
      <c r="AC12" s="179" t="str">
        <f t="shared" si="4"/>
        <v>000000</v>
      </c>
      <c r="AD12" s="179">
        <f t="shared" si="5"/>
        <v>1</v>
      </c>
      <c r="AE12" s="179" t="str">
        <f t="shared" si="6"/>
        <v>00000001</v>
      </c>
      <c r="AF12" s="125" t="s">
        <v>369</v>
      </c>
    </row>
    <row r="13" spans="1:34" x14ac:dyDescent="0.2">
      <c r="A13" s="125" t="s">
        <v>2045</v>
      </c>
      <c r="B13" s="58" t="str">
        <f t="shared" si="7"/>
        <v/>
      </c>
      <c r="C13" s="125" t="s">
        <v>727</v>
      </c>
      <c r="D13" s="125" t="s">
        <v>704</v>
      </c>
      <c r="E13" s="125" t="str">
        <f t="shared" si="0"/>
        <v>L1</v>
      </c>
      <c r="F13" s="125" t="str">
        <f t="shared" si="1"/>
        <v>110</v>
      </c>
      <c r="H13" s="125" t="s">
        <v>1722</v>
      </c>
      <c r="I13" s="159">
        <f>VLOOKUP(H13,'V-Enc'!$B$38:$C$45,2,FALSE)</f>
        <v>8</v>
      </c>
      <c r="J13" s="125" t="s">
        <v>1740</v>
      </c>
      <c r="K13" s="159">
        <f>VLOOKUP(J13,'V-Enc'!$B$49:$C$56,2,FALSE)</f>
        <v>0.5</v>
      </c>
      <c r="L13" s="206" t="s">
        <v>76</v>
      </c>
      <c r="M13" s="125">
        <v>32</v>
      </c>
      <c r="Q13" s="125" t="s">
        <v>730</v>
      </c>
      <c r="R13" s="125" t="s">
        <v>22</v>
      </c>
      <c r="S13" s="206" t="s">
        <v>2040</v>
      </c>
      <c r="U13" s="125">
        <f t="shared" si="8"/>
        <v>32</v>
      </c>
      <c r="V13" s="179">
        <f t="shared" si="2"/>
        <v>2</v>
      </c>
      <c r="W13" s="125" t="str">
        <f t="shared" si="11"/>
        <v>-</v>
      </c>
      <c r="X13" s="179" t="str">
        <f>IF(L13="-1",W13/I12*K12,"-")</f>
        <v>-</v>
      </c>
      <c r="Z13" s="125" t="str">
        <f t="shared" si="3"/>
        <v/>
      </c>
      <c r="AA13" s="125">
        <v>1</v>
      </c>
      <c r="AB13" s="179">
        <f t="shared" si="10"/>
        <v>2</v>
      </c>
      <c r="AC13" s="179" t="str">
        <f t="shared" si="4"/>
        <v>000001</v>
      </c>
      <c r="AD13" s="179">
        <f t="shared" si="5"/>
        <v>1</v>
      </c>
      <c r="AE13" s="179" t="str">
        <f t="shared" si="6"/>
        <v>00000011</v>
      </c>
      <c r="AF13" s="125" t="s">
        <v>369</v>
      </c>
    </row>
    <row r="14" spans="1:34" x14ac:dyDescent="0.2">
      <c r="A14" s="125" t="s">
        <v>2046</v>
      </c>
      <c r="B14" s="58" t="str">
        <f t="shared" si="7"/>
        <v/>
      </c>
      <c r="C14" s="125" t="s">
        <v>727</v>
      </c>
      <c r="D14" s="125" t="s">
        <v>704</v>
      </c>
      <c r="E14" s="125" t="str">
        <f t="shared" si="0"/>
        <v>L1</v>
      </c>
      <c r="F14" s="125" t="str">
        <f t="shared" si="1"/>
        <v>000</v>
      </c>
      <c r="H14" s="125" t="s">
        <v>1722</v>
      </c>
      <c r="I14" s="159">
        <f>VLOOKUP(H14,'V-Enc'!$B$38:$C$45,2,FALSE)</f>
        <v>8</v>
      </c>
      <c r="J14" s="125" t="s">
        <v>1733</v>
      </c>
      <c r="K14" s="159">
        <f>VLOOKUP(J14,'V-Enc'!$B$49:$C$56,2,FALSE)</f>
        <v>1</v>
      </c>
      <c r="L14" s="206" t="s">
        <v>76</v>
      </c>
      <c r="M14" s="125">
        <v>8</v>
      </c>
      <c r="Q14" s="125" t="s">
        <v>730</v>
      </c>
      <c r="R14" s="125" t="s">
        <v>22</v>
      </c>
      <c r="S14" s="206" t="s">
        <v>2040</v>
      </c>
      <c r="U14" s="125">
        <f t="shared" si="8"/>
        <v>8</v>
      </c>
      <c r="V14" s="179">
        <f t="shared" si="2"/>
        <v>1</v>
      </c>
      <c r="W14" s="125" t="str">
        <f t="shared" ref="W14:W16" si="12">IF(L14="-1",M14,"-")</f>
        <v>-</v>
      </c>
      <c r="X14" s="179" t="str">
        <f>IF(L14="-1",W14/#REF!*#REF!,"-")</f>
        <v>-</v>
      </c>
      <c r="Z14" s="125" t="str">
        <f t="shared" si="3"/>
        <v/>
      </c>
      <c r="AA14" s="125">
        <v>1</v>
      </c>
      <c r="AB14" s="179">
        <f t="shared" si="10"/>
        <v>1</v>
      </c>
      <c r="AC14" s="179" t="str">
        <f t="shared" si="4"/>
        <v>000000</v>
      </c>
      <c r="AD14" s="179">
        <f t="shared" si="5"/>
        <v>1</v>
      </c>
      <c r="AE14" s="179" t="str">
        <f t="shared" si="6"/>
        <v>00000001</v>
      </c>
      <c r="AF14" s="125" t="s">
        <v>369</v>
      </c>
    </row>
    <row r="15" spans="1:34" x14ac:dyDescent="0.2">
      <c r="A15" s="125" t="s">
        <v>2047</v>
      </c>
      <c r="B15" s="58" t="str">
        <f t="shared" si="7"/>
        <v/>
      </c>
      <c r="C15" s="125" t="s">
        <v>727</v>
      </c>
      <c r="D15" s="125" t="s">
        <v>704</v>
      </c>
      <c r="E15" s="125" t="str">
        <f t="shared" si="0"/>
        <v>L1</v>
      </c>
      <c r="F15" s="125" t="str">
        <f t="shared" si="1"/>
        <v>101</v>
      </c>
      <c r="H15" s="125" t="s">
        <v>1722</v>
      </c>
      <c r="I15" s="159">
        <f>VLOOKUP(H15,'V-Enc'!$B$38:$C$45,2,FALSE)</f>
        <v>8</v>
      </c>
      <c r="J15" s="125" t="s">
        <v>1733</v>
      </c>
      <c r="K15" s="159">
        <f>VLOOKUP(J15,'V-Enc'!$B$49:$C$56,2,FALSE)</f>
        <v>1</v>
      </c>
      <c r="L15" s="206" t="s">
        <v>76</v>
      </c>
      <c r="M15" s="125">
        <v>16</v>
      </c>
      <c r="Q15" s="125" t="s">
        <v>730</v>
      </c>
      <c r="R15" s="125" t="s">
        <v>22</v>
      </c>
      <c r="S15" s="206" t="s">
        <v>2040</v>
      </c>
      <c r="U15" s="125">
        <f t="shared" si="8"/>
        <v>16</v>
      </c>
      <c r="V15" s="179">
        <f t="shared" si="2"/>
        <v>2</v>
      </c>
      <c r="W15" s="125" t="str">
        <f t="shared" si="12"/>
        <v>-</v>
      </c>
      <c r="X15" s="179" t="str">
        <f>IF(L15="-1",W15/I14*K14,"-")</f>
        <v>-</v>
      </c>
      <c r="Z15" s="125" t="str">
        <f t="shared" si="3"/>
        <v/>
      </c>
      <c r="AA15" s="125">
        <v>1</v>
      </c>
      <c r="AB15" s="179">
        <f t="shared" si="10"/>
        <v>2</v>
      </c>
      <c r="AC15" s="179" t="str">
        <f t="shared" si="4"/>
        <v>000001</v>
      </c>
      <c r="AD15" s="179">
        <f t="shared" si="5"/>
        <v>1</v>
      </c>
      <c r="AE15" s="179" t="str">
        <f t="shared" si="6"/>
        <v>00000011</v>
      </c>
      <c r="AF15" s="125" t="s">
        <v>369</v>
      </c>
    </row>
    <row r="16" spans="1:34" s="254" customFormat="1" x14ac:dyDescent="0.2">
      <c r="A16" s="125" t="s">
        <v>2048</v>
      </c>
      <c r="B16" s="58" t="str">
        <f t="shared" si="7"/>
        <v/>
      </c>
      <c r="C16" s="125" t="s">
        <v>727</v>
      </c>
      <c r="D16" s="125" t="s">
        <v>704</v>
      </c>
      <c r="E16" s="125" t="str">
        <f t="shared" si="0"/>
        <v>L1</v>
      </c>
      <c r="F16" s="125" t="str">
        <f t="shared" si="1"/>
        <v>110</v>
      </c>
      <c r="G16" s="125"/>
      <c r="H16" s="125" t="s">
        <v>1722</v>
      </c>
      <c r="I16" s="159">
        <f>VLOOKUP(H16,'V-Enc'!$B$38:$C$45,2,FALSE)</f>
        <v>8</v>
      </c>
      <c r="J16" s="125" t="s">
        <v>1733</v>
      </c>
      <c r="K16" s="159">
        <f>VLOOKUP(J16,'V-Enc'!$B$49:$C$56,2,FALSE)</f>
        <v>1</v>
      </c>
      <c r="L16" s="206" t="s">
        <v>76</v>
      </c>
      <c r="M16" s="125">
        <v>32</v>
      </c>
      <c r="N16" s="125"/>
      <c r="O16" s="125"/>
      <c r="P16" s="125"/>
      <c r="Q16" s="125" t="s">
        <v>730</v>
      </c>
      <c r="R16" s="125" t="s">
        <v>22</v>
      </c>
      <c r="S16" s="206" t="s">
        <v>2040</v>
      </c>
      <c r="T16" s="125"/>
      <c r="U16" s="125">
        <f t="shared" si="8"/>
        <v>32</v>
      </c>
      <c r="V16" s="179">
        <f t="shared" si="2"/>
        <v>4</v>
      </c>
      <c r="W16" s="125" t="str">
        <f t="shared" si="12"/>
        <v>-</v>
      </c>
      <c r="X16" s="179" t="str">
        <f>IF(L16="-1",W16/I15*K15,"-")</f>
        <v>-</v>
      </c>
      <c r="Y16" s="125"/>
      <c r="Z16" s="125" t="str">
        <f t="shared" si="3"/>
        <v/>
      </c>
      <c r="AA16" s="125">
        <v>1</v>
      </c>
      <c r="AB16" s="179">
        <f t="shared" si="10"/>
        <v>4</v>
      </c>
      <c r="AC16" s="179" t="str">
        <f t="shared" si="4"/>
        <v>000011</v>
      </c>
      <c r="AD16" s="179">
        <f t="shared" si="5"/>
        <v>1</v>
      </c>
      <c r="AE16" s="179" t="str">
        <f t="shared" si="6"/>
        <v>00001111</v>
      </c>
      <c r="AF16" s="125" t="s">
        <v>369</v>
      </c>
    </row>
    <row r="17" spans="1:32" x14ac:dyDescent="0.2">
      <c r="A17" s="125" t="s">
        <v>2049</v>
      </c>
      <c r="B17" s="58" t="str">
        <f t="shared" si="7"/>
        <v/>
      </c>
      <c r="C17" s="125" t="s">
        <v>727</v>
      </c>
      <c r="D17" s="125" t="s">
        <v>704</v>
      </c>
      <c r="E17" s="125" t="str">
        <f t="shared" si="0"/>
        <v>L1</v>
      </c>
      <c r="F17" s="125" t="str">
        <f t="shared" si="1"/>
        <v>000</v>
      </c>
      <c r="H17" s="125" t="s">
        <v>1722</v>
      </c>
      <c r="I17" s="159">
        <f>VLOOKUP(H17,'V-Enc'!$B$38:$C$45,2,FALSE)</f>
        <v>8</v>
      </c>
      <c r="J17" s="125" t="s">
        <v>1734</v>
      </c>
      <c r="K17" s="159">
        <f>VLOOKUP(J17,'V-Enc'!$B$49:$C$56,2,FALSE)</f>
        <v>2</v>
      </c>
      <c r="L17" s="206" t="s">
        <v>76</v>
      </c>
      <c r="M17" s="125">
        <v>8</v>
      </c>
      <c r="Q17" s="125" t="s">
        <v>730</v>
      </c>
      <c r="R17" s="125" t="s">
        <v>22</v>
      </c>
      <c r="S17" s="206" t="s">
        <v>2040</v>
      </c>
      <c r="U17" s="125">
        <f t="shared" si="8"/>
        <v>8</v>
      </c>
      <c r="V17" s="179">
        <f t="shared" si="2"/>
        <v>2</v>
      </c>
      <c r="W17" s="125" t="str">
        <f t="shared" ref="W17:W19" si="13">IF(L17="-1",M17,"-")</f>
        <v>-</v>
      </c>
      <c r="X17" s="179" t="str">
        <f>IF(L17="-1",W17/#REF!*#REF!,"-")</f>
        <v>-</v>
      </c>
      <c r="Z17" s="125" t="str">
        <f t="shared" si="3"/>
        <v/>
      </c>
      <c r="AA17" s="125">
        <v>1</v>
      </c>
      <c r="AB17" s="179">
        <f t="shared" si="10"/>
        <v>2</v>
      </c>
      <c r="AC17" s="179" t="str">
        <f t="shared" si="4"/>
        <v>000001</v>
      </c>
      <c r="AD17" s="179">
        <f t="shared" si="5"/>
        <v>1</v>
      </c>
      <c r="AE17" s="179" t="str">
        <f t="shared" si="6"/>
        <v>00000011</v>
      </c>
      <c r="AF17" s="125" t="s">
        <v>369</v>
      </c>
    </row>
    <row r="18" spans="1:32" x14ac:dyDescent="0.2">
      <c r="A18" s="125" t="s">
        <v>2050</v>
      </c>
      <c r="B18" s="58" t="str">
        <f t="shared" si="7"/>
        <v/>
      </c>
      <c r="C18" s="125" t="s">
        <v>727</v>
      </c>
      <c r="D18" s="125" t="s">
        <v>704</v>
      </c>
      <c r="E18" s="125" t="str">
        <f t="shared" si="0"/>
        <v>L1</v>
      </c>
      <c r="F18" s="125" t="str">
        <f t="shared" si="1"/>
        <v>101</v>
      </c>
      <c r="H18" s="125" t="s">
        <v>1722</v>
      </c>
      <c r="I18" s="159">
        <f>VLOOKUP(H18,'V-Enc'!$B$38:$C$45,2,FALSE)</f>
        <v>8</v>
      </c>
      <c r="J18" s="125" t="s">
        <v>1734</v>
      </c>
      <c r="K18" s="159">
        <f>VLOOKUP(J18,'V-Enc'!$B$49:$C$56,2,FALSE)</f>
        <v>2</v>
      </c>
      <c r="L18" s="206" t="s">
        <v>76</v>
      </c>
      <c r="M18" s="125">
        <v>16</v>
      </c>
      <c r="Q18" s="125" t="s">
        <v>730</v>
      </c>
      <c r="R18" s="125" t="s">
        <v>22</v>
      </c>
      <c r="S18" s="206" t="s">
        <v>2040</v>
      </c>
      <c r="U18" s="125">
        <f t="shared" si="8"/>
        <v>16</v>
      </c>
      <c r="V18" s="179">
        <f t="shared" si="2"/>
        <v>4</v>
      </c>
      <c r="W18" s="125" t="str">
        <f t="shared" si="13"/>
        <v>-</v>
      </c>
      <c r="X18" s="179" t="str">
        <f>IF(L18="-1",W18/I17*K17,"-")</f>
        <v>-</v>
      </c>
      <c r="Z18" s="125" t="str">
        <f t="shared" si="3"/>
        <v/>
      </c>
      <c r="AA18" s="125">
        <v>1</v>
      </c>
      <c r="AB18" s="179">
        <f t="shared" si="10"/>
        <v>4</v>
      </c>
      <c r="AC18" s="179" t="str">
        <f t="shared" si="4"/>
        <v>000011</v>
      </c>
      <c r="AD18" s="179">
        <f t="shared" si="5"/>
        <v>1</v>
      </c>
      <c r="AE18" s="179" t="str">
        <f t="shared" si="6"/>
        <v>00001111</v>
      </c>
      <c r="AF18" s="125" t="s">
        <v>369</v>
      </c>
    </row>
    <row r="19" spans="1:32" x14ac:dyDescent="0.2">
      <c r="A19" s="125" t="s">
        <v>2051</v>
      </c>
      <c r="B19" s="58" t="str">
        <f t="shared" si="7"/>
        <v/>
      </c>
      <c r="C19" s="125" t="s">
        <v>727</v>
      </c>
      <c r="D19" s="125" t="s">
        <v>704</v>
      </c>
      <c r="E19" s="125" t="str">
        <f t="shared" si="0"/>
        <v>L1</v>
      </c>
      <c r="F19" s="125" t="str">
        <f t="shared" si="1"/>
        <v>110</v>
      </c>
      <c r="H19" s="125" t="s">
        <v>1722</v>
      </c>
      <c r="I19" s="159">
        <f>VLOOKUP(H19,'V-Enc'!$B$38:$C$45,2,FALSE)</f>
        <v>8</v>
      </c>
      <c r="J19" s="125" t="s">
        <v>1734</v>
      </c>
      <c r="K19" s="159">
        <f>VLOOKUP(J19,'V-Enc'!$B$49:$C$56,2,FALSE)</f>
        <v>2</v>
      </c>
      <c r="L19" s="206" t="s">
        <v>76</v>
      </c>
      <c r="M19" s="125">
        <v>32</v>
      </c>
      <c r="Q19" s="125" t="s">
        <v>730</v>
      </c>
      <c r="R19" s="125" t="s">
        <v>22</v>
      </c>
      <c r="S19" s="206" t="s">
        <v>2040</v>
      </c>
      <c r="U19" s="125">
        <f t="shared" si="8"/>
        <v>32</v>
      </c>
      <c r="V19" s="179">
        <f t="shared" si="2"/>
        <v>8</v>
      </c>
      <c r="W19" s="125" t="str">
        <f t="shared" si="13"/>
        <v>-</v>
      </c>
      <c r="X19" s="179" t="str">
        <f>IF(L19="-1",W19/I18*K18,"-")</f>
        <v>-</v>
      </c>
      <c r="Z19" s="125" t="str">
        <f t="shared" si="3"/>
        <v/>
      </c>
      <c r="AA19" s="125">
        <v>1</v>
      </c>
      <c r="AB19" s="179">
        <f t="shared" si="10"/>
        <v>8</v>
      </c>
      <c r="AC19" s="179" t="str">
        <f t="shared" si="4"/>
        <v>000111</v>
      </c>
      <c r="AD19" s="179">
        <f t="shared" si="5"/>
        <v>1</v>
      </c>
      <c r="AE19" s="179" t="str">
        <f t="shared" si="6"/>
        <v>11111111</v>
      </c>
      <c r="AF19" s="125" t="s">
        <v>369</v>
      </c>
    </row>
    <row r="20" spans="1:32" x14ac:dyDescent="0.2">
      <c r="A20" s="125" t="s">
        <v>2052</v>
      </c>
      <c r="B20" s="58" t="str">
        <f t="shared" si="7"/>
        <v/>
      </c>
      <c r="C20" s="125" t="s">
        <v>727</v>
      </c>
      <c r="D20" s="125" t="s">
        <v>704</v>
      </c>
      <c r="E20" s="125" t="str">
        <f t="shared" si="0"/>
        <v>L1</v>
      </c>
      <c r="F20" s="125" t="str">
        <f t="shared" si="1"/>
        <v>000</v>
      </c>
      <c r="H20" s="125" t="s">
        <v>1722</v>
      </c>
      <c r="I20" s="159">
        <f>VLOOKUP(H20,'V-Enc'!$B$38:$C$45,2,FALSE)</f>
        <v>8</v>
      </c>
      <c r="J20" s="125" t="s">
        <v>1735</v>
      </c>
      <c r="K20" s="159">
        <f>VLOOKUP(J20,'V-Enc'!$B$49:$C$56,2,FALSE)</f>
        <v>4</v>
      </c>
      <c r="L20" s="206" t="s">
        <v>76</v>
      </c>
      <c r="M20" s="125">
        <v>8</v>
      </c>
      <c r="Q20" s="125" t="s">
        <v>730</v>
      </c>
      <c r="R20" s="125" t="s">
        <v>22</v>
      </c>
      <c r="S20" s="206" t="s">
        <v>2040</v>
      </c>
      <c r="U20" s="125">
        <f t="shared" si="8"/>
        <v>8</v>
      </c>
      <c r="V20" s="179">
        <f t="shared" si="2"/>
        <v>4</v>
      </c>
      <c r="W20" s="125" t="str">
        <f t="shared" ref="W20:W21" si="14">IF(L20="-1",M20,"-")</f>
        <v>-</v>
      </c>
      <c r="X20" s="179" t="str">
        <f>IF(L20="-1",W20/#REF!*#REF!,"-")</f>
        <v>-</v>
      </c>
      <c r="Z20" s="125" t="str">
        <f t="shared" si="3"/>
        <v/>
      </c>
      <c r="AA20" s="125">
        <v>1</v>
      </c>
      <c r="AB20" s="179">
        <f t="shared" si="10"/>
        <v>4</v>
      </c>
      <c r="AC20" s="179" t="str">
        <f t="shared" si="4"/>
        <v>000011</v>
      </c>
      <c r="AD20" s="179">
        <f t="shared" si="5"/>
        <v>1</v>
      </c>
      <c r="AE20" s="179" t="str">
        <f t="shared" si="6"/>
        <v>00001111</v>
      </c>
      <c r="AF20" s="125" t="s">
        <v>369</v>
      </c>
    </row>
    <row r="21" spans="1:32" x14ac:dyDescent="0.2">
      <c r="A21" s="125" t="s">
        <v>2053</v>
      </c>
      <c r="B21" s="58" t="str">
        <f t="shared" si="7"/>
        <v/>
      </c>
      <c r="C21" s="125" t="s">
        <v>727</v>
      </c>
      <c r="D21" s="125" t="s">
        <v>704</v>
      </c>
      <c r="E21" s="125" t="str">
        <f t="shared" si="0"/>
        <v>L1</v>
      </c>
      <c r="F21" s="125" t="str">
        <f t="shared" si="1"/>
        <v>101</v>
      </c>
      <c r="H21" s="125" t="s">
        <v>1722</v>
      </c>
      <c r="I21" s="159">
        <f>VLOOKUP(H21,'V-Enc'!$B$38:$C$45,2,FALSE)</f>
        <v>8</v>
      </c>
      <c r="J21" s="125" t="s">
        <v>1735</v>
      </c>
      <c r="K21" s="159">
        <f>VLOOKUP(J21,'V-Enc'!$B$49:$C$56,2,FALSE)</f>
        <v>4</v>
      </c>
      <c r="L21" s="206" t="s">
        <v>76</v>
      </c>
      <c r="M21" s="125">
        <v>16</v>
      </c>
      <c r="Q21" s="125" t="s">
        <v>730</v>
      </c>
      <c r="R21" s="125" t="s">
        <v>22</v>
      </c>
      <c r="S21" s="206" t="s">
        <v>2040</v>
      </c>
      <c r="U21" s="125">
        <f t="shared" si="8"/>
        <v>16</v>
      </c>
      <c r="V21" s="179">
        <f t="shared" si="2"/>
        <v>8</v>
      </c>
      <c r="W21" s="125" t="str">
        <f t="shared" si="14"/>
        <v>-</v>
      </c>
      <c r="X21" s="179" t="str">
        <f>IF(L21="-1",W21/I20*K20,"-")</f>
        <v>-</v>
      </c>
      <c r="Z21" s="125" t="str">
        <f t="shared" si="3"/>
        <v/>
      </c>
      <c r="AA21" s="125">
        <v>1</v>
      </c>
      <c r="AB21" s="179">
        <f t="shared" si="10"/>
        <v>8</v>
      </c>
      <c r="AC21" s="179" t="str">
        <f t="shared" si="4"/>
        <v>000111</v>
      </c>
      <c r="AD21" s="179">
        <f t="shared" si="5"/>
        <v>1</v>
      </c>
      <c r="AE21" s="179" t="str">
        <f t="shared" si="6"/>
        <v>11111111</v>
      </c>
      <c r="AF21" s="125" t="s">
        <v>369</v>
      </c>
    </row>
    <row r="22" spans="1:32" s="58" customFormat="1" x14ac:dyDescent="0.2">
      <c r="A22" s="125" t="s">
        <v>4215</v>
      </c>
      <c r="B22" s="58" t="str">
        <f t="shared" si="7"/>
        <v>RSVD</v>
      </c>
      <c r="C22" s="125" t="s">
        <v>727</v>
      </c>
      <c r="D22" s="125" t="s">
        <v>704</v>
      </c>
      <c r="E22" s="125" t="str">
        <f>IF(S22="rs2","L2",IF(S22="vs2","L3","L1"))</f>
        <v>L1</v>
      </c>
      <c r="F22" s="125" t="str">
        <f>IF(M22=8,"000",IF(M22=16,"101","110"))</f>
        <v>110</v>
      </c>
      <c r="G22" s="125"/>
      <c r="H22" s="125" t="s">
        <v>1722</v>
      </c>
      <c r="I22" s="159">
        <f>VLOOKUP(H22,'V-Enc'!$B$38:$C$45,2,FALSE)</f>
        <v>8</v>
      </c>
      <c r="J22" s="125" t="s">
        <v>1735</v>
      </c>
      <c r="K22" s="159">
        <f>VLOOKUP(J22,'V-Enc'!$B$49:$C$56,2,FALSE)</f>
        <v>4</v>
      </c>
      <c r="L22" s="206" t="s">
        <v>76</v>
      </c>
      <c r="M22" s="125">
        <v>32</v>
      </c>
      <c r="N22" s="125"/>
      <c r="O22" s="125"/>
      <c r="P22" s="125"/>
      <c r="Q22" s="125" t="s">
        <v>730</v>
      </c>
      <c r="R22" s="125" t="s">
        <v>22</v>
      </c>
      <c r="S22" s="206" t="s">
        <v>2040</v>
      </c>
      <c r="T22" s="125"/>
      <c r="U22" s="125">
        <f>IF(L22="-1",I22,M22)</f>
        <v>32</v>
      </c>
      <c r="V22" s="179">
        <f>IF(L22="-1",K22,U22/I22*K22)</f>
        <v>16</v>
      </c>
      <c r="W22" s="125" t="str">
        <f>IF(L22="-1",M22,"-")</f>
        <v>-</v>
      </c>
      <c r="X22" s="179" t="str">
        <f>IF(L22="-1",W22/I21*K21,"-")</f>
        <v>-</v>
      </c>
      <c r="Y22" s="125"/>
      <c r="Z22" s="125" t="str">
        <f>IF(S22="vs2",1,"")</f>
        <v/>
      </c>
      <c r="AA22" s="125">
        <v>1</v>
      </c>
      <c r="AB22" s="179">
        <f t="shared" si="10"/>
        <v>16</v>
      </c>
      <c r="AC22" s="179" t="str">
        <f>DEC2BIN(MIN(64,AB22)-1,6)</f>
        <v>001111</v>
      </c>
      <c r="AD22" s="179">
        <f t="shared" si="5"/>
        <v>1</v>
      </c>
      <c r="AE22" s="179" t="str">
        <f t="shared" si="6"/>
        <v>11111111</v>
      </c>
      <c r="AF22" s="125" t="s">
        <v>369</v>
      </c>
    </row>
    <row r="23" spans="1:32" x14ac:dyDescent="0.2">
      <c r="A23" s="125" t="s">
        <v>2054</v>
      </c>
      <c r="B23" s="58" t="str">
        <f t="shared" si="7"/>
        <v/>
      </c>
      <c r="C23" s="125" t="s">
        <v>727</v>
      </c>
      <c r="D23" s="125" t="s">
        <v>704</v>
      </c>
      <c r="E23" s="125" t="str">
        <f>IF(S23="rs2","L2",IF(S23="vs2","L3","L1"))</f>
        <v>L1</v>
      </c>
      <c r="F23" s="125" t="str">
        <f>IF(M23=8,"000",IF(M23=16,"101","110"))</f>
        <v>000</v>
      </c>
      <c r="H23" s="125" t="s">
        <v>1722</v>
      </c>
      <c r="I23" s="159">
        <f>VLOOKUP(H23,'V-Enc'!$B$38:$C$45,2,FALSE)</f>
        <v>8</v>
      </c>
      <c r="J23" s="125" t="s">
        <v>1736</v>
      </c>
      <c r="K23" s="159">
        <f>VLOOKUP(J23,'V-Enc'!$B$49:$C$56,2,FALSE)</f>
        <v>8</v>
      </c>
      <c r="L23" s="206" t="s">
        <v>76</v>
      </c>
      <c r="M23" s="125">
        <v>8</v>
      </c>
      <c r="Q23" s="125" t="s">
        <v>730</v>
      </c>
      <c r="R23" s="125" t="s">
        <v>22</v>
      </c>
      <c r="S23" s="206" t="s">
        <v>2040</v>
      </c>
      <c r="U23" s="125">
        <f>IF(L23="-1",I23,M23)</f>
        <v>8</v>
      </c>
      <c r="V23" s="179">
        <f>IF(L23="-1",K23,U23/I23*K23)</f>
        <v>8</v>
      </c>
      <c r="W23" s="125" t="str">
        <f>IF(L23="-1",M23,"-")</f>
        <v>-</v>
      </c>
      <c r="X23" s="179" t="str">
        <f>IF(L23="-1",W23/#REF!*#REF!,"-")</f>
        <v>-</v>
      </c>
      <c r="Z23" s="125" t="str">
        <f>IF(S23="vs2",1,"")</f>
        <v/>
      </c>
      <c r="AA23" s="125">
        <v>1</v>
      </c>
      <c r="AB23" s="179">
        <f t="shared" si="10"/>
        <v>8</v>
      </c>
      <c r="AC23" s="179" t="str">
        <f t="shared" ref="AC23:AC25" si="15">DEC2BIN(MIN(64,AB23)-1,6)</f>
        <v>000111</v>
      </c>
      <c r="AD23" s="179">
        <f t="shared" si="5"/>
        <v>1</v>
      </c>
      <c r="AE23" s="179" t="str">
        <f t="shared" si="6"/>
        <v>11111111</v>
      </c>
      <c r="AF23" s="125" t="s">
        <v>369</v>
      </c>
    </row>
    <row r="24" spans="1:32" s="58" customFormat="1" x14ac:dyDescent="0.2">
      <c r="A24" s="125" t="s">
        <v>4216</v>
      </c>
      <c r="B24" s="58" t="str">
        <f t="shared" si="7"/>
        <v>RSVD</v>
      </c>
      <c r="C24" s="125" t="s">
        <v>727</v>
      </c>
      <c r="D24" s="125" t="s">
        <v>704</v>
      </c>
      <c r="E24" s="125" t="str">
        <f>IF(S24="rs2","L2",IF(S24="vs2","L3","L1"))</f>
        <v>L1</v>
      </c>
      <c r="F24" s="125" t="str">
        <f>IF(M24=8,"000",IF(M24=16,"101","110"))</f>
        <v>101</v>
      </c>
      <c r="G24" s="125"/>
      <c r="H24" s="125" t="s">
        <v>1722</v>
      </c>
      <c r="I24" s="159">
        <f>VLOOKUP(H24,'V-Enc'!$B$38:$C$45,2,FALSE)</f>
        <v>8</v>
      </c>
      <c r="J24" s="125" t="s">
        <v>1736</v>
      </c>
      <c r="K24" s="159">
        <f>VLOOKUP(J24,'V-Enc'!$B$49:$C$56,2,FALSE)</f>
        <v>8</v>
      </c>
      <c r="L24" s="206" t="s">
        <v>76</v>
      </c>
      <c r="M24" s="125">
        <v>16</v>
      </c>
      <c r="N24" s="125"/>
      <c r="O24" s="125"/>
      <c r="P24" s="125"/>
      <c r="Q24" s="125" t="s">
        <v>730</v>
      </c>
      <c r="R24" s="125" t="s">
        <v>22</v>
      </c>
      <c r="S24" s="206" t="s">
        <v>2040</v>
      </c>
      <c r="T24" s="125"/>
      <c r="U24" s="125">
        <f>IF(L24="-1",I24,M24)</f>
        <v>16</v>
      </c>
      <c r="V24" s="179">
        <f>IF(L24="-1",K24,U24/I24*K24)</f>
        <v>16</v>
      </c>
      <c r="W24" s="125" t="str">
        <f>IF(L24="-1",M24,"-")</f>
        <v>-</v>
      </c>
      <c r="X24" s="179" t="str">
        <f>IF(L24="-1",W24/#REF!*#REF!,"-")</f>
        <v>-</v>
      </c>
      <c r="Y24" s="125"/>
      <c r="Z24" s="125" t="str">
        <f>IF(S24="vs2",1,"")</f>
        <v/>
      </c>
      <c r="AA24" s="125">
        <v>1</v>
      </c>
      <c r="AB24" s="179">
        <f t="shared" si="10"/>
        <v>16</v>
      </c>
      <c r="AC24" s="179" t="str">
        <f t="shared" si="15"/>
        <v>001111</v>
      </c>
      <c r="AD24" s="179">
        <f t="shared" si="5"/>
        <v>1</v>
      </c>
      <c r="AE24" s="179" t="str">
        <f t="shared" si="6"/>
        <v>11111111</v>
      </c>
      <c r="AF24" s="125" t="s">
        <v>369</v>
      </c>
    </row>
    <row r="25" spans="1:32" s="58" customFormat="1" x14ac:dyDescent="0.2">
      <c r="A25" s="125" t="s">
        <v>4217</v>
      </c>
      <c r="B25" s="58" t="str">
        <f t="shared" si="7"/>
        <v>RSVD</v>
      </c>
      <c r="C25" s="125" t="s">
        <v>727</v>
      </c>
      <c r="D25" s="125" t="s">
        <v>704</v>
      </c>
      <c r="E25" s="125" t="str">
        <f>IF(S25="rs2","L2",IF(S25="vs2","L3","L1"))</f>
        <v>L1</v>
      </c>
      <c r="F25" s="125" t="str">
        <f>IF(M25=8,"000",IF(M25=16,"101","110"))</f>
        <v>110</v>
      </c>
      <c r="G25" s="125"/>
      <c r="H25" s="125" t="s">
        <v>1722</v>
      </c>
      <c r="I25" s="159">
        <f>VLOOKUP(H25,'V-Enc'!$B$38:$C$45,2,FALSE)</f>
        <v>8</v>
      </c>
      <c r="J25" s="125" t="s">
        <v>1736</v>
      </c>
      <c r="K25" s="159">
        <f>VLOOKUP(J25,'V-Enc'!$B$49:$C$56,2,FALSE)</f>
        <v>8</v>
      </c>
      <c r="L25" s="206" t="s">
        <v>76</v>
      </c>
      <c r="M25" s="125">
        <v>32</v>
      </c>
      <c r="N25" s="125"/>
      <c r="O25" s="125"/>
      <c r="P25" s="125"/>
      <c r="Q25" s="125" t="s">
        <v>730</v>
      </c>
      <c r="R25" s="125" t="s">
        <v>22</v>
      </c>
      <c r="S25" s="206" t="s">
        <v>2040</v>
      </c>
      <c r="T25" s="125"/>
      <c r="U25" s="125">
        <f>IF(L25="-1",I25,M25)</f>
        <v>32</v>
      </c>
      <c r="V25" s="179">
        <f>IF(L25="-1",K25,U25/I25*K25)</f>
        <v>32</v>
      </c>
      <c r="W25" s="125" t="str">
        <f>IF(L25="-1",M25,"-")</f>
        <v>-</v>
      </c>
      <c r="X25" s="179" t="str">
        <f>IF(L25="-1",W25/#REF!*#REF!,"-")</f>
        <v>-</v>
      </c>
      <c r="Y25" s="125"/>
      <c r="Z25" s="125" t="str">
        <f>IF(S25="vs2",1,"")</f>
        <v/>
      </c>
      <c r="AA25" s="125">
        <v>1</v>
      </c>
      <c r="AB25" s="179">
        <f t="shared" si="10"/>
        <v>32</v>
      </c>
      <c r="AC25" s="179" t="str">
        <f t="shared" si="15"/>
        <v>011111</v>
      </c>
      <c r="AD25" s="179">
        <f t="shared" si="5"/>
        <v>1</v>
      </c>
      <c r="AE25" s="179" t="str">
        <f t="shared" si="6"/>
        <v>11111111</v>
      </c>
      <c r="AF25" s="125" t="s">
        <v>369</v>
      </c>
    </row>
    <row r="26" spans="1:32" x14ac:dyDescent="0.2">
      <c r="I26" s="159"/>
      <c r="Z26" s="125" t="str">
        <f t="shared" si="3"/>
        <v/>
      </c>
      <c r="AC26" s="179"/>
    </row>
    <row r="27" spans="1:32" ht="19" x14ac:dyDescent="0.25">
      <c r="A27" s="225" t="s">
        <v>2055</v>
      </c>
      <c r="B27" s="225"/>
      <c r="I27" s="159"/>
      <c r="Z27" s="125" t="str">
        <f t="shared" si="3"/>
        <v/>
      </c>
      <c r="AC27" s="179"/>
    </row>
    <row r="28" spans="1:32" x14ac:dyDescent="0.2">
      <c r="A28" s="125" t="s">
        <v>2056</v>
      </c>
      <c r="B28" s="58" t="str">
        <f t="shared" ref="B28" si="16">IF(OR(MAX(1,O28)*MAX(V28,1)&gt;8,V28&lt;1/4,X28&lt;1/4,IF(X28="-",0,X28)&gt;8),"RSVD","")</f>
        <v/>
      </c>
      <c r="C28" s="125" t="s">
        <v>727</v>
      </c>
      <c r="D28" s="125" t="s">
        <v>704</v>
      </c>
      <c r="E28" s="125" t="s">
        <v>731</v>
      </c>
      <c r="F28" s="125" t="str">
        <f>IF(M28=8,"000",IF(M28=16,"101","110"))</f>
        <v>000</v>
      </c>
      <c r="H28" s="125" t="s">
        <v>1722</v>
      </c>
      <c r="I28" s="159">
        <f>VLOOKUP(H28,'V-Enc'!$B$38:$C$45,2,FALSE)</f>
        <v>8</v>
      </c>
      <c r="K28" s="157" t="s">
        <v>369</v>
      </c>
      <c r="L28" s="206" t="s">
        <v>76</v>
      </c>
      <c r="M28" s="125">
        <v>8</v>
      </c>
      <c r="Q28" s="125" t="s">
        <v>730</v>
      </c>
      <c r="R28" s="125" t="s">
        <v>22</v>
      </c>
      <c r="S28" s="206" t="s">
        <v>239</v>
      </c>
      <c r="U28" s="125">
        <f>IF(L28="-1",I28,M28)</f>
        <v>8</v>
      </c>
      <c r="V28" s="179">
        <f>IF(L28="-1",K28,U28/I28*1)</f>
        <v>1</v>
      </c>
      <c r="W28" s="125" t="str">
        <f t="shared" ref="W28" si="17">IF(L28="-1",M28,"-")</f>
        <v>-</v>
      </c>
      <c r="X28" s="179" t="str">
        <f>IF(L28="-1",W28/#REF!*#REF!,"-")</f>
        <v>-</v>
      </c>
      <c r="Z28" s="125" t="str">
        <f t="shared" si="3"/>
        <v/>
      </c>
      <c r="AB28" s="179">
        <f>MAX(V28,X28,1)*IF(O28="",1,O28)</f>
        <v>1</v>
      </c>
      <c r="AC28" s="179" t="str">
        <f t="shared" ref="AC28" si="18">DEC2BIN(MIN(64,AB28)-1,6)</f>
        <v>000000</v>
      </c>
      <c r="AD28" s="125">
        <f t="shared" ref="AD28" si="19">AB28/(MAX(V28,1)*IF(O28="",1,O28))</f>
        <v>1</v>
      </c>
      <c r="AE28" s="125" t="str">
        <f t="shared" ref="AE28" si="20">RIGHT(_xlfn.CONCAT(REPT(0,8-MIN(AB28,8)),REPT(DEC2BIN(_xlfn.BITLSHIFT(1,AD28-1)),AB28/AD28)),8)</f>
        <v>00000001</v>
      </c>
      <c r="AF28" s="125" t="s">
        <v>369</v>
      </c>
    </row>
    <row r="29" spans="1:32" x14ac:dyDescent="0.2">
      <c r="I29" s="159"/>
      <c r="K29" s="157"/>
      <c r="S29" s="206"/>
      <c r="T29" s="206"/>
      <c r="V29" s="179"/>
      <c r="X29" s="179"/>
      <c r="Z29" s="125" t="str">
        <f t="shared" si="3"/>
        <v/>
      </c>
      <c r="AB29" s="179"/>
      <c r="AC29" s="179"/>
      <c r="AD29" s="178"/>
      <c r="AE29" s="178"/>
    </row>
    <row r="30" spans="1:32" ht="19" x14ac:dyDescent="0.25">
      <c r="A30" s="225" t="s">
        <v>2057</v>
      </c>
      <c r="B30" s="225"/>
      <c r="I30" s="159"/>
      <c r="K30" s="206"/>
      <c r="S30" s="206"/>
      <c r="T30" s="206"/>
      <c r="Z30" s="125" t="str">
        <f t="shared" si="3"/>
        <v/>
      </c>
      <c r="AC30" s="179"/>
      <c r="AD30" s="206"/>
      <c r="AE30" s="206"/>
    </row>
    <row r="31" spans="1:32" x14ac:dyDescent="0.2">
      <c r="A31" s="125" t="s">
        <v>2058</v>
      </c>
      <c r="B31" s="58" t="str">
        <f>IF(OR(MAX(1,O31)*MAX(V31,1)&gt;8,V31&lt;1/4,X31&lt;1/4,IF(X31="-",0,X31)&gt;8),"RSVD","")</f>
        <v/>
      </c>
      <c r="C31" s="125" t="s">
        <v>727</v>
      </c>
      <c r="D31" s="125" t="s">
        <v>704</v>
      </c>
      <c r="E31" s="125" t="s">
        <v>731</v>
      </c>
      <c r="F31" s="125" t="str">
        <f>IF(M31=8,"000",IF(M31=16,"101","110"))</f>
        <v>000</v>
      </c>
      <c r="H31" s="125" t="s">
        <v>1722</v>
      </c>
      <c r="I31" s="159">
        <f>VLOOKUP(H31,'V-Enc'!$B$38:$C$45,2,FALSE)</f>
        <v>8</v>
      </c>
      <c r="K31" s="157" t="s">
        <v>369</v>
      </c>
      <c r="L31" s="206" t="s">
        <v>76</v>
      </c>
      <c r="M31" s="125">
        <v>8</v>
      </c>
      <c r="N31" s="125" t="s">
        <v>1828</v>
      </c>
      <c r="Q31" s="125" t="s">
        <v>730</v>
      </c>
      <c r="R31" s="125" t="s">
        <v>22</v>
      </c>
      <c r="S31" s="206" t="s">
        <v>228</v>
      </c>
      <c r="U31" s="125">
        <f>IF(L31="-1",I31,M31)</f>
        <v>8</v>
      </c>
      <c r="V31" s="179">
        <v>1</v>
      </c>
      <c r="W31" s="125" t="str">
        <f>IF(L31="-1",M31,"-")</f>
        <v>-</v>
      </c>
      <c r="X31" s="179" t="str">
        <f>IF(L31="-1",W31/#REF!*#REF!,"-")</f>
        <v>-</v>
      </c>
      <c r="Z31" s="125" t="str">
        <f t="shared" si="3"/>
        <v/>
      </c>
      <c r="AB31" s="179">
        <f>MAX(V31,X31,1)*IF(O31="",1,O31)</f>
        <v>1</v>
      </c>
      <c r="AC31" s="179" t="str">
        <f t="shared" ref="AC31:AC33" si="21">DEC2BIN(MIN(64,AB31)-1,6)</f>
        <v>000000</v>
      </c>
      <c r="AD31" s="125">
        <f t="shared" ref="AD31:AD33" si="22">AB31/(MAX(V31,1)*IF(O31="",1,O31))</f>
        <v>1</v>
      </c>
      <c r="AE31" s="125" t="str">
        <f t="shared" ref="AE31:AE33" si="23">RIGHT(_xlfn.CONCAT(REPT(0,8-MIN(AB31,8)),REPT(DEC2BIN(_xlfn.BITLSHIFT(1,AD31-1)),AB31/AD31)),8)</f>
        <v>00000001</v>
      </c>
      <c r="AF31" s="125" t="s">
        <v>369</v>
      </c>
    </row>
    <row r="32" spans="1:32" x14ac:dyDescent="0.2">
      <c r="A32" s="125" t="s">
        <v>2059</v>
      </c>
      <c r="B32" s="58" t="str">
        <f t="shared" ref="B32:B33" si="24">IF(OR(MAX(1,O32)*MAX(V32,1)&gt;8,V32&lt;1/4,X32&lt;1/4,IF(X32="-",0,X32)&gt;8),"RSVD","")</f>
        <v/>
      </c>
      <c r="C32" s="125" t="s">
        <v>727</v>
      </c>
      <c r="D32" s="125" t="s">
        <v>704</v>
      </c>
      <c r="E32" s="125" t="s">
        <v>731</v>
      </c>
      <c r="F32" s="125" t="str">
        <f>IF(M32=8,"000",IF(M32=16,"101","110"))</f>
        <v>101</v>
      </c>
      <c r="H32" s="125" t="s">
        <v>1722</v>
      </c>
      <c r="I32" s="159">
        <f>VLOOKUP(H32,'V-Enc'!$B$38:$C$45,2,FALSE)</f>
        <v>8</v>
      </c>
      <c r="K32" s="157" t="s">
        <v>369</v>
      </c>
      <c r="L32" s="206" t="s">
        <v>76</v>
      </c>
      <c r="M32" s="125">
        <v>16</v>
      </c>
      <c r="N32" s="125" t="s">
        <v>1828</v>
      </c>
      <c r="Q32" s="125" t="s">
        <v>730</v>
      </c>
      <c r="R32" s="125" t="s">
        <v>22</v>
      </c>
      <c r="S32" s="206" t="s">
        <v>228</v>
      </c>
      <c r="U32" s="125">
        <f>IF(L32="-1",I32,M32)</f>
        <v>16</v>
      </c>
      <c r="V32" s="179">
        <v>1</v>
      </c>
      <c r="W32" s="125" t="str">
        <f>IF(L32="-1",M32,"-")</f>
        <v>-</v>
      </c>
      <c r="X32" s="179" t="str">
        <f>IF(L32="-1",W32/I31*K31,"-")</f>
        <v>-</v>
      </c>
      <c r="Z32" s="125" t="str">
        <f t="shared" si="3"/>
        <v/>
      </c>
      <c r="AB32" s="179">
        <f>MAX(V32,X32,1)*IF(O32="",1,O32)</f>
        <v>1</v>
      </c>
      <c r="AC32" s="179" t="str">
        <f t="shared" si="21"/>
        <v>000000</v>
      </c>
      <c r="AD32" s="125">
        <f t="shared" si="22"/>
        <v>1</v>
      </c>
      <c r="AE32" s="125" t="str">
        <f t="shared" si="23"/>
        <v>00000001</v>
      </c>
      <c r="AF32" s="125" t="s">
        <v>369</v>
      </c>
    </row>
    <row r="33" spans="1:32" s="58" customFormat="1" x14ac:dyDescent="0.2">
      <c r="A33" s="58" t="s">
        <v>2060</v>
      </c>
      <c r="B33" s="58" t="str">
        <f t="shared" si="24"/>
        <v/>
      </c>
      <c r="C33" s="58" t="s">
        <v>727</v>
      </c>
      <c r="D33" s="58" t="s">
        <v>704</v>
      </c>
      <c r="E33" s="58" t="s">
        <v>731</v>
      </c>
      <c r="F33" s="58" t="str">
        <f>IF(M33=8,"000",IF(M33=16,"101","110"))</f>
        <v>110</v>
      </c>
      <c r="H33" s="58" t="s">
        <v>1722</v>
      </c>
      <c r="I33" s="247">
        <f>VLOOKUP(H33,'V-Enc'!$B$38:$C$45,2,FALSE)</f>
        <v>8</v>
      </c>
      <c r="K33" s="251" t="s">
        <v>369</v>
      </c>
      <c r="L33" s="248" t="s">
        <v>76</v>
      </c>
      <c r="M33" s="58">
        <v>32</v>
      </c>
      <c r="N33" s="58" t="s">
        <v>1828</v>
      </c>
      <c r="Q33" s="58" t="s">
        <v>730</v>
      </c>
      <c r="R33" s="58" t="s">
        <v>22</v>
      </c>
      <c r="S33" s="248" t="s">
        <v>228</v>
      </c>
      <c r="U33" s="58">
        <f>IF(L33="-1",I33,M33)</f>
        <v>32</v>
      </c>
      <c r="V33" s="249">
        <v>1</v>
      </c>
      <c r="W33" s="58" t="str">
        <f>IF(L33="-1",M33,"-")</f>
        <v>-</v>
      </c>
      <c r="X33" s="249" t="str">
        <f>IF(L33="-1",W33/I32*K32,"-")</f>
        <v>-</v>
      </c>
      <c r="Z33" s="58" t="str">
        <f t="shared" si="3"/>
        <v/>
      </c>
      <c r="AB33" s="179">
        <f>MAX(V33,X33,1)*IF(O33="",1,O33)</f>
        <v>1</v>
      </c>
      <c r="AC33" s="179" t="str">
        <f t="shared" si="21"/>
        <v>000000</v>
      </c>
      <c r="AD33" s="125">
        <f t="shared" si="22"/>
        <v>1</v>
      </c>
      <c r="AE33" s="125" t="str">
        <f t="shared" si="23"/>
        <v>00000001</v>
      </c>
      <c r="AF33" s="58" t="s">
        <v>369</v>
      </c>
    </row>
    <row r="34" spans="1:32" x14ac:dyDescent="0.2">
      <c r="I34" s="159"/>
      <c r="K34" s="157"/>
      <c r="S34" s="206"/>
      <c r="T34" s="206"/>
      <c r="V34" s="179"/>
      <c r="X34" s="179"/>
      <c r="Z34" s="125" t="str">
        <f t="shared" si="3"/>
        <v/>
      </c>
      <c r="AB34" s="179"/>
      <c r="AC34" s="179"/>
      <c r="AD34" s="178"/>
      <c r="AE34" s="178"/>
    </row>
    <row r="35" spans="1:32" ht="19" x14ac:dyDescent="0.25">
      <c r="A35" s="225" t="s">
        <v>2061</v>
      </c>
      <c r="B35" s="225"/>
      <c r="C35" s="226"/>
      <c r="D35" s="226"/>
      <c r="E35" s="226"/>
      <c r="F35" s="226"/>
      <c r="G35" s="226"/>
      <c r="I35" s="159"/>
      <c r="Z35" s="125" t="str">
        <f t="shared" si="3"/>
        <v/>
      </c>
      <c r="AC35" s="179"/>
    </row>
    <row r="36" spans="1:32" x14ac:dyDescent="0.2">
      <c r="A36" s="125" t="s">
        <v>2062</v>
      </c>
      <c r="B36" s="58" t="str">
        <f>IF(OR(MAX(1,O36)*MAX(V36,1)&gt;8,V36&lt;1/4,X36&lt;1/4,IF(X36="-",0,X36)&gt;8),"RSVD","")</f>
        <v/>
      </c>
      <c r="C36" s="125" t="s">
        <v>727</v>
      </c>
      <c r="D36" s="125" t="s">
        <v>704</v>
      </c>
      <c r="E36" s="125" t="str">
        <f t="shared" ref="E36:E51" si="25">IF(S36="rs2","L2",IF(S36="vs2","L3","L1"))</f>
        <v>L2</v>
      </c>
      <c r="F36" s="125" t="str">
        <f t="shared" ref="F36:F51" si="26">IF(M36=8,"000",IF(M36=16,"101","110"))</f>
        <v>000</v>
      </c>
      <c r="H36" s="125" t="s">
        <v>1722</v>
      </c>
      <c r="I36" s="159">
        <f>VLOOKUP(H36,'V-Enc'!$B$38:$C$45,2,FALSE)</f>
        <v>8</v>
      </c>
      <c r="J36" s="125" t="s">
        <v>1739</v>
      </c>
      <c r="K36" s="159">
        <f>VLOOKUP(J36,'V-Enc'!$B$49:$C$56,2,FALSE)</f>
        <v>0.25</v>
      </c>
      <c r="L36" s="206" t="s">
        <v>548</v>
      </c>
      <c r="M36" s="125">
        <v>8</v>
      </c>
      <c r="Q36" s="125" t="s">
        <v>730</v>
      </c>
      <c r="R36" s="125" t="s">
        <v>22</v>
      </c>
      <c r="S36" s="125" t="s">
        <v>44</v>
      </c>
      <c r="U36" s="125">
        <f t="shared" ref="U36:U51" si="27">IF(L36="-1",I36,M36)</f>
        <v>8</v>
      </c>
      <c r="V36" s="179">
        <f t="shared" ref="V36:V51" si="28">IF(L36="-1",K36,U36/I36*K36)</f>
        <v>0.25</v>
      </c>
      <c r="W36" s="125" t="str">
        <f>IF(L36="-1",M36,"-")</f>
        <v>-</v>
      </c>
      <c r="X36" s="179" t="str">
        <f>IF(L36="-1",W36/#REF!*#REF!,"-")</f>
        <v>-</v>
      </c>
      <c r="Z36" s="125" t="str">
        <f t="shared" si="3"/>
        <v/>
      </c>
      <c r="AA36" s="125">
        <v>1</v>
      </c>
      <c r="AB36" s="179">
        <f>MAX(V36,X36,1)*IF(O36="",1,O36)</f>
        <v>1</v>
      </c>
      <c r="AC36" s="179" t="str">
        <f t="shared" ref="AC36:AC49" si="29">DEC2BIN(MIN(64,AB36)-1,6)</f>
        <v>000000</v>
      </c>
      <c r="AD36" s="125">
        <f t="shared" ref="AD36:AD53" si="30">AB36/(MAX(V36,1)*IF(O36="",1,O36))</f>
        <v>1</v>
      </c>
      <c r="AE36" s="125" t="str">
        <f t="shared" ref="AE36:AE53" si="31">RIGHT(_xlfn.CONCAT(REPT(0,8-MIN(AB36,8)),REPT(DEC2BIN(_xlfn.BITLSHIFT(1,AD36-1)),AB36/AD36)),8)</f>
        <v>00000001</v>
      </c>
      <c r="AF36" s="125" t="s">
        <v>369</v>
      </c>
    </row>
    <row r="37" spans="1:32" x14ac:dyDescent="0.2">
      <c r="A37" s="125" t="s">
        <v>2063</v>
      </c>
      <c r="B37" s="58" t="str">
        <f t="shared" ref="B37:B53" si="32">IF(OR(MAX(1,O37)*MAX(V37,1)&gt;8,V37&lt;1/4,X37&lt;1/4,IF(X37="-",0,X37)&gt;8),"RSVD","")</f>
        <v/>
      </c>
      <c r="C37" s="125" t="s">
        <v>727</v>
      </c>
      <c r="D37" s="125" t="s">
        <v>704</v>
      </c>
      <c r="E37" s="125" t="str">
        <f t="shared" si="25"/>
        <v>L2</v>
      </c>
      <c r="F37" s="125" t="str">
        <f t="shared" si="26"/>
        <v>101</v>
      </c>
      <c r="H37" s="125" t="s">
        <v>1722</v>
      </c>
      <c r="I37" s="159">
        <f>VLOOKUP(H37,'V-Enc'!$B$38:$C$45,2,FALSE)</f>
        <v>8</v>
      </c>
      <c r="J37" s="125" t="s">
        <v>1739</v>
      </c>
      <c r="K37" s="159">
        <f>VLOOKUP(J37,'V-Enc'!$B$49:$C$56,2,FALSE)</f>
        <v>0.25</v>
      </c>
      <c r="L37" s="206" t="s">
        <v>548</v>
      </c>
      <c r="M37" s="125">
        <v>16</v>
      </c>
      <c r="Q37" s="125" t="s">
        <v>730</v>
      </c>
      <c r="R37" s="125" t="s">
        <v>22</v>
      </c>
      <c r="S37" s="125" t="s">
        <v>44</v>
      </c>
      <c r="U37" s="125">
        <f t="shared" si="27"/>
        <v>16</v>
      </c>
      <c r="V37" s="179">
        <f t="shared" si="28"/>
        <v>0.5</v>
      </c>
      <c r="W37" s="125" t="str">
        <f t="shared" ref="W37:W38" si="33">IF(L37="-1",M37,"-")</f>
        <v>-</v>
      </c>
      <c r="X37" s="179" t="str">
        <f>IF(L37="-1",W37/I36*K36,"-")</f>
        <v>-</v>
      </c>
      <c r="Z37" s="125" t="str">
        <f t="shared" si="3"/>
        <v/>
      </c>
      <c r="AA37" s="125">
        <v>1</v>
      </c>
      <c r="AB37" s="179">
        <f t="shared" ref="AB37:AB53" si="34">MAX(V37,X37,1)*IF(O37="",1,O37)</f>
        <v>1</v>
      </c>
      <c r="AC37" s="179" t="str">
        <f t="shared" si="29"/>
        <v>000000</v>
      </c>
      <c r="AD37" s="125">
        <f t="shared" si="30"/>
        <v>1</v>
      </c>
      <c r="AE37" s="125" t="str">
        <f t="shared" si="31"/>
        <v>00000001</v>
      </c>
      <c r="AF37" s="125" t="s">
        <v>369</v>
      </c>
    </row>
    <row r="38" spans="1:32" x14ac:dyDescent="0.2">
      <c r="A38" s="125" t="s">
        <v>2064</v>
      </c>
      <c r="B38" s="58" t="str">
        <f t="shared" si="32"/>
        <v/>
      </c>
      <c r="C38" s="125" t="s">
        <v>727</v>
      </c>
      <c r="D38" s="125" t="s">
        <v>704</v>
      </c>
      <c r="E38" s="125" t="str">
        <f t="shared" si="25"/>
        <v>L2</v>
      </c>
      <c r="F38" s="125" t="str">
        <f t="shared" si="26"/>
        <v>110</v>
      </c>
      <c r="H38" s="125" t="s">
        <v>1722</v>
      </c>
      <c r="I38" s="159">
        <f>VLOOKUP(H38,'V-Enc'!$B$38:$C$45,2,FALSE)</f>
        <v>8</v>
      </c>
      <c r="J38" s="125" t="s">
        <v>1739</v>
      </c>
      <c r="K38" s="159">
        <f>VLOOKUP(J38,'V-Enc'!$B$49:$C$56,2,FALSE)</f>
        <v>0.25</v>
      </c>
      <c r="L38" s="206" t="s">
        <v>548</v>
      </c>
      <c r="M38" s="125">
        <v>32</v>
      </c>
      <c r="Q38" s="125" t="s">
        <v>730</v>
      </c>
      <c r="R38" s="125" t="s">
        <v>22</v>
      </c>
      <c r="S38" s="125" t="s">
        <v>44</v>
      </c>
      <c r="U38" s="125">
        <f t="shared" si="27"/>
        <v>32</v>
      </c>
      <c r="V38" s="179">
        <f t="shared" si="28"/>
        <v>1</v>
      </c>
      <c r="W38" s="125" t="str">
        <f t="shared" si="33"/>
        <v>-</v>
      </c>
      <c r="X38" s="179" t="str">
        <f>IF(L38="-1",W38/I37*K37,"-")</f>
        <v>-</v>
      </c>
      <c r="Z38" s="125" t="str">
        <f t="shared" si="3"/>
        <v/>
      </c>
      <c r="AA38" s="125">
        <v>1</v>
      </c>
      <c r="AB38" s="179">
        <f t="shared" si="34"/>
        <v>1</v>
      </c>
      <c r="AC38" s="179" t="str">
        <f t="shared" si="29"/>
        <v>000000</v>
      </c>
      <c r="AD38" s="125">
        <f t="shared" si="30"/>
        <v>1</v>
      </c>
      <c r="AE38" s="125" t="str">
        <f t="shared" si="31"/>
        <v>00000001</v>
      </c>
      <c r="AF38" s="125" t="s">
        <v>369</v>
      </c>
    </row>
    <row r="39" spans="1:32" x14ac:dyDescent="0.2">
      <c r="A39" s="125" t="s">
        <v>2065</v>
      </c>
      <c r="B39" s="58" t="str">
        <f t="shared" si="32"/>
        <v/>
      </c>
      <c r="C39" s="125" t="s">
        <v>727</v>
      </c>
      <c r="D39" s="125" t="s">
        <v>704</v>
      </c>
      <c r="E39" s="125" t="str">
        <f t="shared" si="25"/>
        <v>L2</v>
      </c>
      <c r="F39" s="125" t="str">
        <f t="shared" si="26"/>
        <v>000</v>
      </c>
      <c r="H39" s="125" t="s">
        <v>1722</v>
      </c>
      <c r="I39" s="159">
        <f>VLOOKUP(H39,'V-Enc'!$B$38:$C$45,2,FALSE)</f>
        <v>8</v>
      </c>
      <c r="J39" s="125" t="s">
        <v>1740</v>
      </c>
      <c r="K39" s="159">
        <f>VLOOKUP(J39,'V-Enc'!$B$49:$C$56,2,FALSE)</f>
        <v>0.5</v>
      </c>
      <c r="L39" s="206" t="s">
        <v>548</v>
      </c>
      <c r="M39" s="125">
        <v>8</v>
      </c>
      <c r="Q39" s="125" t="s">
        <v>730</v>
      </c>
      <c r="R39" s="125" t="s">
        <v>22</v>
      </c>
      <c r="S39" s="125" t="s">
        <v>44</v>
      </c>
      <c r="U39" s="125">
        <f t="shared" si="27"/>
        <v>8</v>
      </c>
      <c r="V39" s="179">
        <f t="shared" si="28"/>
        <v>0.5</v>
      </c>
      <c r="W39" s="125" t="str">
        <f t="shared" ref="W39:W41" si="35">IF(L39="-1",M39,"-")</f>
        <v>-</v>
      </c>
      <c r="X39" s="179" t="str">
        <f>IF(L39="-1",W39/#REF!*#REF!,"-")</f>
        <v>-</v>
      </c>
      <c r="Z39" s="125" t="str">
        <f t="shared" si="3"/>
        <v/>
      </c>
      <c r="AA39" s="125">
        <v>1</v>
      </c>
      <c r="AB39" s="179">
        <f t="shared" si="34"/>
        <v>1</v>
      </c>
      <c r="AC39" s="179" t="str">
        <f t="shared" si="29"/>
        <v>000000</v>
      </c>
      <c r="AD39" s="125">
        <f t="shared" si="30"/>
        <v>1</v>
      </c>
      <c r="AE39" s="125" t="str">
        <f t="shared" si="31"/>
        <v>00000001</v>
      </c>
      <c r="AF39" s="125" t="s">
        <v>369</v>
      </c>
    </row>
    <row r="40" spans="1:32" x14ac:dyDescent="0.2">
      <c r="A40" s="125" t="s">
        <v>2066</v>
      </c>
      <c r="B40" s="58" t="str">
        <f t="shared" si="32"/>
        <v/>
      </c>
      <c r="C40" s="125" t="s">
        <v>727</v>
      </c>
      <c r="D40" s="125" t="s">
        <v>704</v>
      </c>
      <c r="E40" s="125" t="str">
        <f t="shared" si="25"/>
        <v>L2</v>
      </c>
      <c r="F40" s="125" t="str">
        <f t="shared" si="26"/>
        <v>101</v>
      </c>
      <c r="H40" s="125" t="s">
        <v>1722</v>
      </c>
      <c r="I40" s="159">
        <f>VLOOKUP(H40,'V-Enc'!$B$38:$C$45,2,FALSE)</f>
        <v>8</v>
      </c>
      <c r="J40" s="125" t="s">
        <v>1740</v>
      </c>
      <c r="K40" s="159">
        <f>VLOOKUP(J40,'V-Enc'!$B$49:$C$56,2,FALSE)</f>
        <v>0.5</v>
      </c>
      <c r="L40" s="206" t="s">
        <v>548</v>
      </c>
      <c r="M40" s="125">
        <v>16</v>
      </c>
      <c r="Q40" s="125" t="s">
        <v>730</v>
      </c>
      <c r="R40" s="125" t="s">
        <v>22</v>
      </c>
      <c r="S40" s="125" t="s">
        <v>44</v>
      </c>
      <c r="U40" s="125">
        <f t="shared" si="27"/>
        <v>16</v>
      </c>
      <c r="V40" s="179">
        <f t="shared" si="28"/>
        <v>1</v>
      </c>
      <c r="W40" s="125" t="str">
        <f t="shared" si="35"/>
        <v>-</v>
      </c>
      <c r="X40" s="179" t="str">
        <f>IF(L40="-1",W40/I39*K39,"-")</f>
        <v>-</v>
      </c>
      <c r="Z40" s="125" t="str">
        <f t="shared" si="3"/>
        <v/>
      </c>
      <c r="AA40" s="125">
        <v>1</v>
      </c>
      <c r="AB40" s="179">
        <f t="shared" si="34"/>
        <v>1</v>
      </c>
      <c r="AC40" s="179" t="str">
        <f t="shared" si="29"/>
        <v>000000</v>
      </c>
      <c r="AD40" s="125">
        <f t="shared" si="30"/>
        <v>1</v>
      </c>
      <c r="AE40" s="125" t="str">
        <f t="shared" si="31"/>
        <v>00000001</v>
      </c>
      <c r="AF40" s="125" t="s">
        <v>369</v>
      </c>
    </row>
    <row r="41" spans="1:32" x14ac:dyDescent="0.2">
      <c r="A41" s="125" t="s">
        <v>2067</v>
      </c>
      <c r="B41" s="58" t="str">
        <f t="shared" si="32"/>
        <v/>
      </c>
      <c r="C41" s="125" t="s">
        <v>727</v>
      </c>
      <c r="D41" s="125" t="s">
        <v>704</v>
      </c>
      <c r="E41" s="125" t="str">
        <f t="shared" si="25"/>
        <v>L2</v>
      </c>
      <c r="F41" s="125" t="str">
        <f t="shared" si="26"/>
        <v>110</v>
      </c>
      <c r="H41" s="125" t="s">
        <v>1722</v>
      </c>
      <c r="I41" s="159">
        <f>VLOOKUP(H41,'V-Enc'!$B$38:$C$45,2,FALSE)</f>
        <v>8</v>
      </c>
      <c r="J41" s="125" t="s">
        <v>1740</v>
      </c>
      <c r="K41" s="159">
        <f>VLOOKUP(J41,'V-Enc'!$B$49:$C$56,2,FALSE)</f>
        <v>0.5</v>
      </c>
      <c r="L41" s="206" t="s">
        <v>548</v>
      </c>
      <c r="M41" s="125">
        <v>32</v>
      </c>
      <c r="Q41" s="125" t="s">
        <v>730</v>
      </c>
      <c r="R41" s="125" t="s">
        <v>22</v>
      </c>
      <c r="S41" s="125" t="s">
        <v>44</v>
      </c>
      <c r="U41" s="125">
        <f t="shared" si="27"/>
        <v>32</v>
      </c>
      <c r="V41" s="179">
        <f t="shared" si="28"/>
        <v>2</v>
      </c>
      <c r="W41" s="125" t="str">
        <f t="shared" si="35"/>
        <v>-</v>
      </c>
      <c r="X41" s="179" t="str">
        <f>IF(L41="-1",W41/I40*K40,"-")</f>
        <v>-</v>
      </c>
      <c r="Z41" s="125" t="str">
        <f t="shared" si="3"/>
        <v/>
      </c>
      <c r="AA41" s="125">
        <v>1</v>
      </c>
      <c r="AB41" s="179">
        <f t="shared" si="34"/>
        <v>2</v>
      </c>
      <c r="AC41" s="179" t="str">
        <f t="shared" si="29"/>
        <v>000001</v>
      </c>
      <c r="AD41" s="178">
        <f t="shared" si="30"/>
        <v>1</v>
      </c>
      <c r="AE41" s="179" t="str">
        <f t="shared" si="31"/>
        <v>00000011</v>
      </c>
      <c r="AF41" s="125" t="s">
        <v>369</v>
      </c>
    </row>
    <row r="42" spans="1:32" x14ac:dyDescent="0.2">
      <c r="A42" s="125" t="s">
        <v>2068</v>
      </c>
      <c r="B42" s="58" t="str">
        <f t="shared" si="32"/>
        <v/>
      </c>
      <c r="C42" s="125" t="s">
        <v>727</v>
      </c>
      <c r="D42" s="125" t="s">
        <v>704</v>
      </c>
      <c r="E42" s="125" t="str">
        <f t="shared" si="25"/>
        <v>L2</v>
      </c>
      <c r="F42" s="125" t="str">
        <f t="shared" si="26"/>
        <v>000</v>
      </c>
      <c r="H42" s="125" t="s">
        <v>1722</v>
      </c>
      <c r="I42" s="159">
        <f>VLOOKUP(H42,'V-Enc'!$B$38:$C$45,2,FALSE)</f>
        <v>8</v>
      </c>
      <c r="J42" s="125" t="s">
        <v>1733</v>
      </c>
      <c r="K42" s="159">
        <f>VLOOKUP(J42,'V-Enc'!$B$49:$C$56,2,FALSE)</f>
        <v>1</v>
      </c>
      <c r="L42" s="206" t="s">
        <v>548</v>
      </c>
      <c r="M42" s="125">
        <v>8</v>
      </c>
      <c r="Q42" s="125" t="s">
        <v>730</v>
      </c>
      <c r="R42" s="125" t="s">
        <v>22</v>
      </c>
      <c r="S42" s="125" t="s">
        <v>44</v>
      </c>
      <c r="U42" s="125">
        <f t="shared" si="27"/>
        <v>8</v>
      </c>
      <c r="V42" s="179">
        <f t="shared" si="28"/>
        <v>1</v>
      </c>
      <c r="W42" s="125" t="str">
        <f t="shared" ref="W42:W44" si="36">IF(L42="-1",M42,"-")</f>
        <v>-</v>
      </c>
      <c r="X42" s="179" t="str">
        <f>IF(L42="-1",W42/#REF!*#REF!,"-")</f>
        <v>-</v>
      </c>
      <c r="Z42" s="125" t="str">
        <f t="shared" si="3"/>
        <v/>
      </c>
      <c r="AA42" s="125">
        <v>1</v>
      </c>
      <c r="AB42" s="179">
        <f t="shared" si="34"/>
        <v>1</v>
      </c>
      <c r="AC42" s="179" t="str">
        <f t="shared" si="29"/>
        <v>000000</v>
      </c>
      <c r="AD42" s="125">
        <f t="shared" si="30"/>
        <v>1</v>
      </c>
      <c r="AE42" s="179" t="str">
        <f t="shared" si="31"/>
        <v>00000001</v>
      </c>
      <c r="AF42" s="125" t="s">
        <v>369</v>
      </c>
    </row>
    <row r="43" spans="1:32" x14ac:dyDescent="0.2">
      <c r="A43" s="125" t="s">
        <v>2069</v>
      </c>
      <c r="B43" s="58" t="str">
        <f t="shared" si="32"/>
        <v/>
      </c>
      <c r="C43" s="125" t="s">
        <v>727</v>
      </c>
      <c r="D43" s="125" t="s">
        <v>704</v>
      </c>
      <c r="E43" s="125" t="str">
        <f t="shared" si="25"/>
        <v>L2</v>
      </c>
      <c r="F43" s="125" t="str">
        <f t="shared" si="26"/>
        <v>101</v>
      </c>
      <c r="H43" s="125" t="s">
        <v>1722</v>
      </c>
      <c r="I43" s="159">
        <f>VLOOKUP(H43,'V-Enc'!$B$38:$C$45,2,FALSE)</f>
        <v>8</v>
      </c>
      <c r="J43" s="125" t="s">
        <v>1733</v>
      </c>
      <c r="K43" s="159">
        <f>VLOOKUP(J43,'V-Enc'!$B$49:$C$56,2,FALSE)</f>
        <v>1</v>
      </c>
      <c r="L43" s="206" t="s">
        <v>548</v>
      </c>
      <c r="M43" s="125">
        <v>16</v>
      </c>
      <c r="Q43" s="125" t="s">
        <v>730</v>
      </c>
      <c r="R43" s="125" t="s">
        <v>22</v>
      </c>
      <c r="S43" s="125" t="s">
        <v>44</v>
      </c>
      <c r="U43" s="125">
        <f t="shared" si="27"/>
        <v>16</v>
      </c>
      <c r="V43" s="179">
        <f t="shared" si="28"/>
        <v>2</v>
      </c>
      <c r="W43" s="125" t="str">
        <f t="shared" si="36"/>
        <v>-</v>
      </c>
      <c r="X43" s="179" t="str">
        <f>IF(L43="-1",W43/I42*K42,"-")</f>
        <v>-</v>
      </c>
      <c r="Z43" s="125" t="str">
        <f t="shared" si="3"/>
        <v/>
      </c>
      <c r="AA43" s="125">
        <v>1</v>
      </c>
      <c r="AB43" s="179">
        <f t="shared" si="34"/>
        <v>2</v>
      </c>
      <c r="AC43" s="179" t="str">
        <f t="shared" si="29"/>
        <v>000001</v>
      </c>
      <c r="AD43" s="178">
        <f t="shared" si="30"/>
        <v>1</v>
      </c>
      <c r="AE43" s="179" t="str">
        <f t="shared" si="31"/>
        <v>00000011</v>
      </c>
      <c r="AF43" s="125" t="s">
        <v>369</v>
      </c>
    </row>
    <row r="44" spans="1:32" x14ac:dyDescent="0.2">
      <c r="A44" s="125" t="s">
        <v>2070</v>
      </c>
      <c r="B44" s="58" t="str">
        <f t="shared" si="32"/>
        <v/>
      </c>
      <c r="C44" s="125" t="s">
        <v>727</v>
      </c>
      <c r="D44" s="125" t="s">
        <v>704</v>
      </c>
      <c r="E44" s="125" t="str">
        <f t="shared" si="25"/>
        <v>L2</v>
      </c>
      <c r="F44" s="125" t="str">
        <f t="shared" si="26"/>
        <v>110</v>
      </c>
      <c r="H44" s="125" t="s">
        <v>1722</v>
      </c>
      <c r="I44" s="159">
        <f>VLOOKUP(H44,'V-Enc'!$B$38:$C$45,2,FALSE)</f>
        <v>8</v>
      </c>
      <c r="J44" s="125" t="s">
        <v>1733</v>
      </c>
      <c r="K44" s="159">
        <f>VLOOKUP(J44,'V-Enc'!$B$49:$C$56,2,FALSE)</f>
        <v>1</v>
      </c>
      <c r="L44" s="206" t="s">
        <v>548</v>
      </c>
      <c r="M44" s="125">
        <v>32</v>
      </c>
      <c r="Q44" s="125" t="s">
        <v>730</v>
      </c>
      <c r="R44" s="125" t="s">
        <v>22</v>
      </c>
      <c r="S44" s="125" t="s">
        <v>44</v>
      </c>
      <c r="U44" s="125">
        <f t="shared" si="27"/>
        <v>32</v>
      </c>
      <c r="V44" s="179">
        <f t="shared" si="28"/>
        <v>4</v>
      </c>
      <c r="W44" s="125" t="str">
        <f t="shared" si="36"/>
        <v>-</v>
      </c>
      <c r="X44" s="179" t="str">
        <f>IF(L44="-1",W44/I43*K43,"-")</f>
        <v>-</v>
      </c>
      <c r="Z44" s="125" t="str">
        <f t="shared" si="3"/>
        <v/>
      </c>
      <c r="AA44" s="125">
        <v>1</v>
      </c>
      <c r="AB44" s="179">
        <f t="shared" si="34"/>
        <v>4</v>
      </c>
      <c r="AC44" s="179" t="str">
        <f t="shared" si="29"/>
        <v>000011</v>
      </c>
      <c r="AD44" s="178">
        <f t="shared" si="30"/>
        <v>1</v>
      </c>
      <c r="AE44" s="179" t="str">
        <f t="shared" si="31"/>
        <v>00001111</v>
      </c>
      <c r="AF44" s="125" t="s">
        <v>369</v>
      </c>
    </row>
    <row r="45" spans="1:32" x14ac:dyDescent="0.2">
      <c r="A45" s="125" t="s">
        <v>2071</v>
      </c>
      <c r="B45" s="58" t="str">
        <f t="shared" si="32"/>
        <v/>
      </c>
      <c r="C45" s="125" t="s">
        <v>727</v>
      </c>
      <c r="D45" s="125" t="s">
        <v>704</v>
      </c>
      <c r="E45" s="125" t="str">
        <f t="shared" si="25"/>
        <v>L2</v>
      </c>
      <c r="F45" s="125" t="str">
        <f t="shared" si="26"/>
        <v>000</v>
      </c>
      <c r="H45" s="125" t="s">
        <v>1722</v>
      </c>
      <c r="I45" s="159">
        <f>VLOOKUP(H45,'V-Enc'!$B$38:$C$45,2,FALSE)</f>
        <v>8</v>
      </c>
      <c r="J45" s="125" t="s">
        <v>1734</v>
      </c>
      <c r="K45" s="159">
        <f>VLOOKUP(J45,'V-Enc'!$B$49:$C$56,2,FALSE)</f>
        <v>2</v>
      </c>
      <c r="L45" s="206" t="s">
        <v>548</v>
      </c>
      <c r="M45" s="125">
        <v>8</v>
      </c>
      <c r="Q45" s="125" t="s">
        <v>730</v>
      </c>
      <c r="R45" s="125" t="s">
        <v>22</v>
      </c>
      <c r="S45" s="125" t="s">
        <v>44</v>
      </c>
      <c r="U45" s="125">
        <f t="shared" si="27"/>
        <v>8</v>
      </c>
      <c r="V45" s="179">
        <f t="shared" si="28"/>
        <v>2</v>
      </c>
      <c r="W45" s="125" t="str">
        <f t="shared" ref="W45:W47" si="37">IF(L45="-1",M45,"-")</f>
        <v>-</v>
      </c>
      <c r="X45" s="179" t="str">
        <f>IF(L45="-1",W45/#REF!*#REF!,"-")</f>
        <v>-</v>
      </c>
      <c r="Z45" s="125" t="str">
        <f t="shared" si="3"/>
        <v/>
      </c>
      <c r="AA45" s="125">
        <v>1</v>
      </c>
      <c r="AB45" s="179">
        <f t="shared" si="34"/>
        <v>2</v>
      </c>
      <c r="AC45" s="179" t="str">
        <f t="shared" si="29"/>
        <v>000001</v>
      </c>
      <c r="AD45" s="178">
        <f t="shared" si="30"/>
        <v>1</v>
      </c>
      <c r="AE45" s="179" t="str">
        <f t="shared" si="31"/>
        <v>00000011</v>
      </c>
      <c r="AF45" s="125" t="s">
        <v>369</v>
      </c>
    </row>
    <row r="46" spans="1:32" x14ac:dyDescent="0.2">
      <c r="A46" s="125" t="s">
        <v>2072</v>
      </c>
      <c r="B46" s="58" t="str">
        <f t="shared" si="32"/>
        <v/>
      </c>
      <c r="C46" s="125" t="s">
        <v>727</v>
      </c>
      <c r="D46" s="125" t="s">
        <v>704</v>
      </c>
      <c r="E46" s="125" t="str">
        <f t="shared" si="25"/>
        <v>L2</v>
      </c>
      <c r="F46" s="125" t="str">
        <f t="shared" si="26"/>
        <v>101</v>
      </c>
      <c r="H46" s="125" t="s">
        <v>1722</v>
      </c>
      <c r="I46" s="159">
        <f>VLOOKUP(H46,'V-Enc'!$B$38:$C$45,2,FALSE)</f>
        <v>8</v>
      </c>
      <c r="J46" s="125" t="s">
        <v>1734</v>
      </c>
      <c r="K46" s="159">
        <f>VLOOKUP(J46,'V-Enc'!$B$49:$C$56,2,FALSE)</f>
        <v>2</v>
      </c>
      <c r="L46" s="206" t="s">
        <v>548</v>
      </c>
      <c r="M46" s="125">
        <v>16</v>
      </c>
      <c r="Q46" s="125" t="s">
        <v>730</v>
      </c>
      <c r="R46" s="125" t="s">
        <v>22</v>
      </c>
      <c r="S46" s="125" t="s">
        <v>44</v>
      </c>
      <c r="U46" s="125">
        <f t="shared" si="27"/>
        <v>16</v>
      </c>
      <c r="V46" s="179">
        <f t="shared" si="28"/>
        <v>4</v>
      </c>
      <c r="W46" s="125" t="str">
        <f t="shared" si="37"/>
        <v>-</v>
      </c>
      <c r="X46" s="179" t="str">
        <f>IF(L46="-1",W46/I45*K45,"-")</f>
        <v>-</v>
      </c>
      <c r="Z46" s="125" t="str">
        <f t="shared" si="3"/>
        <v/>
      </c>
      <c r="AA46" s="125">
        <v>1</v>
      </c>
      <c r="AB46" s="179">
        <f t="shared" si="34"/>
        <v>4</v>
      </c>
      <c r="AC46" s="179" t="str">
        <f t="shared" si="29"/>
        <v>000011</v>
      </c>
      <c r="AD46" s="178">
        <f t="shared" si="30"/>
        <v>1</v>
      </c>
      <c r="AE46" s="179" t="str">
        <f t="shared" si="31"/>
        <v>00001111</v>
      </c>
      <c r="AF46" s="125" t="s">
        <v>369</v>
      </c>
    </row>
    <row r="47" spans="1:32" x14ac:dyDescent="0.2">
      <c r="A47" s="125" t="s">
        <v>2073</v>
      </c>
      <c r="B47" s="58" t="str">
        <f t="shared" si="32"/>
        <v/>
      </c>
      <c r="C47" s="125" t="s">
        <v>727</v>
      </c>
      <c r="D47" s="125" t="s">
        <v>704</v>
      </c>
      <c r="E47" s="125" t="str">
        <f t="shared" si="25"/>
        <v>L2</v>
      </c>
      <c r="F47" s="125" t="str">
        <f t="shared" si="26"/>
        <v>110</v>
      </c>
      <c r="H47" s="125" t="s">
        <v>1722</v>
      </c>
      <c r="I47" s="159">
        <f>VLOOKUP(H47,'V-Enc'!$B$38:$C$45,2,FALSE)</f>
        <v>8</v>
      </c>
      <c r="J47" s="125" t="s">
        <v>1734</v>
      </c>
      <c r="K47" s="159">
        <f>VLOOKUP(J47,'V-Enc'!$B$49:$C$56,2,FALSE)</f>
        <v>2</v>
      </c>
      <c r="L47" s="206" t="s">
        <v>548</v>
      </c>
      <c r="M47" s="125">
        <v>32</v>
      </c>
      <c r="Q47" s="125" t="s">
        <v>730</v>
      </c>
      <c r="R47" s="125" t="s">
        <v>22</v>
      </c>
      <c r="S47" s="125" t="s">
        <v>44</v>
      </c>
      <c r="U47" s="125">
        <f t="shared" si="27"/>
        <v>32</v>
      </c>
      <c r="V47" s="179">
        <f t="shared" si="28"/>
        <v>8</v>
      </c>
      <c r="W47" s="125" t="str">
        <f t="shared" si="37"/>
        <v>-</v>
      </c>
      <c r="X47" s="179" t="str">
        <f>IF(L47="-1",W47/I46*K46,"-")</f>
        <v>-</v>
      </c>
      <c r="Z47" s="125" t="str">
        <f t="shared" si="3"/>
        <v/>
      </c>
      <c r="AA47" s="125">
        <v>1</v>
      </c>
      <c r="AB47" s="179">
        <f t="shared" si="34"/>
        <v>8</v>
      </c>
      <c r="AC47" s="179" t="str">
        <f t="shared" si="29"/>
        <v>000111</v>
      </c>
      <c r="AD47" s="178">
        <f t="shared" si="30"/>
        <v>1</v>
      </c>
      <c r="AE47" s="179" t="str">
        <f t="shared" si="31"/>
        <v>11111111</v>
      </c>
      <c r="AF47" s="125" t="s">
        <v>369</v>
      </c>
    </row>
    <row r="48" spans="1:32" x14ac:dyDescent="0.2">
      <c r="A48" s="125" t="s">
        <v>2074</v>
      </c>
      <c r="B48" s="58" t="str">
        <f t="shared" si="32"/>
        <v/>
      </c>
      <c r="C48" s="125" t="s">
        <v>727</v>
      </c>
      <c r="D48" s="125" t="s">
        <v>704</v>
      </c>
      <c r="E48" s="125" t="str">
        <f t="shared" si="25"/>
        <v>L2</v>
      </c>
      <c r="F48" s="125" t="str">
        <f t="shared" si="26"/>
        <v>000</v>
      </c>
      <c r="H48" s="125" t="s">
        <v>1722</v>
      </c>
      <c r="I48" s="159">
        <f>VLOOKUP(H48,'V-Enc'!$B$38:$C$45,2,FALSE)</f>
        <v>8</v>
      </c>
      <c r="J48" s="125" t="s">
        <v>1735</v>
      </c>
      <c r="K48" s="159">
        <f>VLOOKUP(J48,'V-Enc'!$B$49:$C$56,2,FALSE)</f>
        <v>4</v>
      </c>
      <c r="L48" s="206" t="s">
        <v>548</v>
      </c>
      <c r="M48" s="125">
        <v>8</v>
      </c>
      <c r="Q48" s="125" t="s">
        <v>730</v>
      </c>
      <c r="R48" s="125" t="s">
        <v>22</v>
      </c>
      <c r="S48" s="125" t="s">
        <v>44</v>
      </c>
      <c r="U48" s="125">
        <f t="shared" si="27"/>
        <v>8</v>
      </c>
      <c r="V48" s="179">
        <f t="shared" si="28"/>
        <v>4</v>
      </c>
      <c r="W48" s="125" t="str">
        <f t="shared" ref="W48:W49" si="38">IF(L48="-1",M48,"-")</f>
        <v>-</v>
      </c>
      <c r="X48" s="179" t="str">
        <f>IF(L48="-1",W48/#REF!*#REF!,"-")</f>
        <v>-</v>
      </c>
      <c r="Z48" s="125" t="str">
        <f t="shared" si="3"/>
        <v/>
      </c>
      <c r="AA48" s="125">
        <v>1</v>
      </c>
      <c r="AB48" s="179">
        <f t="shared" si="34"/>
        <v>4</v>
      </c>
      <c r="AC48" s="179" t="str">
        <f t="shared" si="29"/>
        <v>000011</v>
      </c>
      <c r="AD48" s="178">
        <f t="shared" si="30"/>
        <v>1</v>
      </c>
      <c r="AE48" s="179" t="str">
        <f t="shared" si="31"/>
        <v>00001111</v>
      </c>
      <c r="AF48" s="125" t="s">
        <v>369</v>
      </c>
    </row>
    <row r="49" spans="1:34" x14ac:dyDescent="0.2">
      <c r="A49" s="125" t="s">
        <v>2075</v>
      </c>
      <c r="B49" s="58" t="str">
        <f t="shared" si="32"/>
        <v/>
      </c>
      <c r="C49" s="125" t="s">
        <v>727</v>
      </c>
      <c r="D49" s="125" t="s">
        <v>704</v>
      </c>
      <c r="E49" s="125" t="str">
        <f t="shared" si="25"/>
        <v>L2</v>
      </c>
      <c r="F49" s="125" t="str">
        <f t="shared" si="26"/>
        <v>101</v>
      </c>
      <c r="H49" s="125" t="s">
        <v>1722</v>
      </c>
      <c r="I49" s="159">
        <f>VLOOKUP(H49,'V-Enc'!$B$38:$C$45,2,FALSE)</f>
        <v>8</v>
      </c>
      <c r="J49" s="125" t="s">
        <v>1735</v>
      </c>
      <c r="K49" s="159">
        <f>VLOOKUP(J49,'V-Enc'!$B$49:$C$56,2,FALSE)</f>
        <v>4</v>
      </c>
      <c r="L49" s="206" t="s">
        <v>548</v>
      </c>
      <c r="M49" s="125">
        <v>16</v>
      </c>
      <c r="Q49" s="125" t="s">
        <v>730</v>
      </c>
      <c r="R49" s="125" t="s">
        <v>22</v>
      </c>
      <c r="S49" s="125" t="s">
        <v>44</v>
      </c>
      <c r="U49" s="125">
        <f t="shared" si="27"/>
        <v>16</v>
      </c>
      <c r="V49" s="179">
        <f t="shared" si="28"/>
        <v>8</v>
      </c>
      <c r="W49" s="125" t="str">
        <f t="shared" si="38"/>
        <v>-</v>
      </c>
      <c r="X49" s="179" t="str">
        <f>IF(L49="-1",W49/I48*K48,"-")</f>
        <v>-</v>
      </c>
      <c r="Z49" s="125" t="str">
        <f t="shared" si="3"/>
        <v/>
      </c>
      <c r="AA49" s="125">
        <v>1</v>
      </c>
      <c r="AB49" s="179">
        <f t="shared" si="34"/>
        <v>8</v>
      </c>
      <c r="AC49" s="179" t="str">
        <f t="shared" si="29"/>
        <v>000111</v>
      </c>
      <c r="AD49" s="178">
        <f t="shared" si="30"/>
        <v>1</v>
      </c>
      <c r="AE49" s="179" t="str">
        <f t="shared" si="31"/>
        <v>11111111</v>
      </c>
      <c r="AF49" s="125" t="s">
        <v>369</v>
      </c>
    </row>
    <row r="50" spans="1:34" s="58" customFormat="1" x14ac:dyDescent="0.2">
      <c r="A50" s="58" t="s">
        <v>4218</v>
      </c>
      <c r="B50" s="58" t="str">
        <f t="shared" si="32"/>
        <v>RSVD</v>
      </c>
      <c r="C50" s="58" t="s">
        <v>727</v>
      </c>
      <c r="D50" s="58" t="s">
        <v>704</v>
      </c>
      <c r="E50" s="58" t="str">
        <f>IF(S50="rs2","L2",IF(S50="vs2","L3","L1"))</f>
        <v>L2</v>
      </c>
      <c r="F50" s="58" t="str">
        <f>IF(M50=8,"000",IF(M50=16,"101","110"))</f>
        <v>110</v>
      </c>
      <c r="H50" s="58" t="s">
        <v>1722</v>
      </c>
      <c r="I50" s="247">
        <f>VLOOKUP(H50,'V-Enc'!$B$38:$C$45,2,FALSE)</f>
        <v>8</v>
      </c>
      <c r="J50" s="58" t="s">
        <v>1735</v>
      </c>
      <c r="K50" s="247">
        <f>VLOOKUP(J50,'V-Enc'!$B$49:$C$56,2,FALSE)</f>
        <v>4</v>
      </c>
      <c r="L50" s="248" t="s">
        <v>548</v>
      </c>
      <c r="M50" s="58">
        <v>32</v>
      </c>
      <c r="Q50" s="58" t="s">
        <v>730</v>
      </c>
      <c r="R50" s="58" t="s">
        <v>22</v>
      </c>
      <c r="S50" s="58" t="s">
        <v>44</v>
      </c>
      <c r="U50" s="58">
        <f>IF(L50="-1",I50,M50)</f>
        <v>32</v>
      </c>
      <c r="V50" s="249">
        <f>IF(L50="-1",K50,U50/I50*K50)</f>
        <v>16</v>
      </c>
      <c r="W50" s="58" t="str">
        <f>IF(L50="-1",M50,"-")</f>
        <v>-</v>
      </c>
      <c r="X50" s="249" t="str">
        <f>IF(L50="-1",W50/I49*K49,"-")</f>
        <v>-</v>
      </c>
      <c r="Z50" s="58" t="str">
        <f>IF(S50="vs2",1,"")</f>
        <v/>
      </c>
      <c r="AA50" s="58">
        <v>1</v>
      </c>
      <c r="AB50" s="249">
        <f t="shared" si="34"/>
        <v>16</v>
      </c>
      <c r="AC50" s="249" t="str">
        <f>DEC2BIN(MIN(64,AB50)-1,6)</f>
        <v>001111</v>
      </c>
      <c r="AD50" s="249">
        <f t="shared" si="30"/>
        <v>1</v>
      </c>
      <c r="AE50" s="249" t="str">
        <f t="shared" si="31"/>
        <v>11111111</v>
      </c>
      <c r="AF50" s="58" t="s">
        <v>369</v>
      </c>
    </row>
    <row r="51" spans="1:34" x14ac:dyDescent="0.2">
      <c r="A51" s="125" t="s">
        <v>2076</v>
      </c>
      <c r="B51" s="58" t="str">
        <f t="shared" si="32"/>
        <v/>
      </c>
      <c r="C51" s="125" t="s">
        <v>727</v>
      </c>
      <c r="D51" s="125" t="s">
        <v>704</v>
      </c>
      <c r="E51" s="125" t="str">
        <f t="shared" si="25"/>
        <v>L2</v>
      </c>
      <c r="F51" s="125" t="str">
        <f t="shared" si="26"/>
        <v>000</v>
      </c>
      <c r="H51" s="125" t="s">
        <v>1722</v>
      </c>
      <c r="I51" s="159">
        <f>VLOOKUP(H51,'V-Enc'!$B$38:$C$45,2,FALSE)</f>
        <v>8</v>
      </c>
      <c r="J51" s="125" t="s">
        <v>1736</v>
      </c>
      <c r="K51" s="159">
        <f>VLOOKUP(J51,'V-Enc'!$B$49:$C$56,2,FALSE)</f>
        <v>8</v>
      </c>
      <c r="L51" s="206" t="s">
        <v>548</v>
      </c>
      <c r="M51" s="125">
        <v>8</v>
      </c>
      <c r="Q51" s="125" t="s">
        <v>730</v>
      </c>
      <c r="R51" s="125" t="s">
        <v>22</v>
      </c>
      <c r="S51" s="125" t="s">
        <v>44</v>
      </c>
      <c r="U51" s="125">
        <f t="shared" si="27"/>
        <v>8</v>
      </c>
      <c r="V51" s="179">
        <f t="shared" si="28"/>
        <v>8</v>
      </c>
      <c r="W51" s="125" t="str">
        <f t="shared" ref="W51" si="39">IF(L51="-1",M51,"-")</f>
        <v>-</v>
      </c>
      <c r="X51" s="179" t="str">
        <f>IF(L51="-1",W51/#REF!*#REF!,"-")</f>
        <v>-</v>
      </c>
      <c r="Z51" s="125" t="str">
        <f t="shared" si="3"/>
        <v/>
      </c>
      <c r="AA51" s="125">
        <v>1</v>
      </c>
      <c r="AB51" s="179">
        <f t="shared" si="34"/>
        <v>8</v>
      </c>
      <c r="AC51" s="179" t="str">
        <f t="shared" ref="AC51:AC53" si="40">DEC2BIN(MIN(64,AB51)-1,6)</f>
        <v>000111</v>
      </c>
      <c r="AD51" s="178">
        <f t="shared" si="30"/>
        <v>1</v>
      </c>
      <c r="AE51" s="179" t="str">
        <f t="shared" si="31"/>
        <v>11111111</v>
      </c>
      <c r="AF51" s="125" t="s">
        <v>369</v>
      </c>
    </row>
    <row r="52" spans="1:34" s="58" customFormat="1" x14ac:dyDescent="0.2">
      <c r="A52" s="58" t="s">
        <v>4219</v>
      </c>
      <c r="B52" s="58" t="str">
        <f t="shared" si="32"/>
        <v>RSVD</v>
      </c>
      <c r="C52" s="58" t="s">
        <v>727</v>
      </c>
      <c r="D52" s="58" t="s">
        <v>704</v>
      </c>
      <c r="E52" s="58" t="str">
        <f>IF(S52="rs2","L2",IF(S52="vs2","L3","L1"))</f>
        <v>L2</v>
      </c>
      <c r="F52" s="58" t="str">
        <f>IF(M52=8,"000",IF(M52=16,"101","110"))</f>
        <v>101</v>
      </c>
      <c r="H52" s="58" t="s">
        <v>1722</v>
      </c>
      <c r="I52" s="247">
        <f>VLOOKUP(H52,'V-Enc'!$B$38:$C$45,2,FALSE)</f>
        <v>8</v>
      </c>
      <c r="J52" s="58" t="s">
        <v>1736</v>
      </c>
      <c r="K52" s="247">
        <f>VLOOKUP(J52,'V-Enc'!$B$49:$C$56,2,FALSE)</f>
        <v>8</v>
      </c>
      <c r="L52" s="248" t="s">
        <v>548</v>
      </c>
      <c r="M52" s="58">
        <v>16</v>
      </c>
      <c r="Q52" s="58" t="s">
        <v>730</v>
      </c>
      <c r="R52" s="58" t="s">
        <v>22</v>
      </c>
      <c r="S52" s="58" t="s">
        <v>44</v>
      </c>
      <c r="U52" s="58">
        <f>IF(L52="-1",I52,M52)</f>
        <v>16</v>
      </c>
      <c r="V52" s="249">
        <f>IF(L52="-1",K52,U52/I52*K52)</f>
        <v>16</v>
      </c>
      <c r="W52" s="58" t="str">
        <f>IF(L52="-1",M52,"-")</f>
        <v>-</v>
      </c>
      <c r="X52" s="249" t="str">
        <f>IF(L52="-1",W52/#REF!*#REF!,"-")</f>
        <v>-</v>
      </c>
      <c r="Z52" s="58" t="str">
        <f>IF(S52="vs2",1,"")</f>
        <v/>
      </c>
      <c r="AA52" s="58">
        <v>1</v>
      </c>
      <c r="AB52" s="249">
        <f t="shared" si="34"/>
        <v>16</v>
      </c>
      <c r="AC52" s="249" t="str">
        <f t="shared" si="40"/>
        <v>001111</v>
      </c>
      <c r="AD52" s="249">
        <f t="shared" si="30"/>
        <v>1</v>
      </c>
      <c r="AE52" s="249" t="str">
        <f t="shared" si="31"/>
        <v>11111111</v>
      </c>
      <c r="AF52" s="58" t="s">
        <v>369</v>
      </c>
    </row>
    <row r="53" spans="1:34" s="58" customFormat="1" x14ac:dyDescent="0.2">
      <c r="A53" s="58" t="s">
        <v>4220</v>
      </c>
      <c r="B53" s="58" t="str">
        <f t="shared" si="32"/>
        <v>RSVD</v>
      </c>
      <c r="C53" s="58" t="s">
        <v>727</v>
      </c>
      <c r="D53" s="58" t="s">
        <v>704</v>
      </c>
      <c r="E53" s="58" t="str">
        <f>IF(S53="rs2","L2",IF(S53="vs2","L3","L1"))</f>
        <v>L2</v>
      </c>
      <c r="F53" s="58" t="str">
        <f>IF(M53=8,"000",IF(M53=16,"101","110"))</f>
        <v>110</v>
      </c>
      <c r="H53" s="58" t="s">
        <v>1722</v>
      </c>
      <c r="I53" s="247">
        <f>VLOOKUP(H53,'V-Enc'!$B$38:$C$45,2,FALSE)</f>
        <v>8</v>
      </c>
      <c r="J53" s="58" t="s">
        <v>1736</v>
      </c>
      <c r="K53" s="247">
        <f>VLOOKUP(J53,'V-Enc'!$B$49:$C$56,2,FALSE)</f>
        <v>8</v>
      </c>
      <c r="L53" s="248" t="s">
        <v>548</v>
      </c>
      <c r="M53" s="58">
        <v>32</v>
      </c>
      <c r="Q53" s="58" t="s">
        <v>730</v>
      </c>
      <c r="R53" s="58" t="s">
        <v>22</v>
      </c>
      <c r="S53" s="58" t="s">
        <v>44</v>
      </c>
      <c r="U53" s="58">
        <f>IF(L53="-1",I53,M53)</f>
        <v>32</v>
      </c>
      <c r="V53" s="249">
        <f>IF(L53="-1",K53,U53/I53*K53)</f>
        <v>32</v>
      </c>
      <c r="W53" s="58" t="str">
        <f>IF(L53="-1",M53,"-")</f>
        <v>-</v>
      </c>
      <c r="X53" s="249" t="str">
        <f>IF(L53="-1",W53/#REF!*#REF!,"-")</f>
        <v>-</v>
      </c>
      <c r="Z53" s="58" t="str">
        <f>IF(S53="vs2",1,"")</f>
        <v/>
      </c>
      <c r="AA53" s="58">
        <v>1</v>
      </c>
      <c r="AB53" s="249">
        <f t="shared" si="34"/>
        <v>32</v>
      </c>
      <c r="AC53" s="249" t="str">
        <f t="shared" si="40"/>
        <v>011111</v>
      </c>
      <c r="AD53" s="249">
        <f t="shared" si="30"/>
        <v>1</v>
      </c>
      <c r="AE53" s="249" t="str">
        <f t="shared" si="31"/>
        <v>11111111</v>
      </c>
      <c r="AF53" s="58" t="s">
        <v>369</v>
      </c>
    </row>
    <row r="54" spans="1:34" x14ac:dyDescent="0.2">
      <c r="I54" s="159"/>
      <c r="Z54" s="125" t="str">
        <f t="shared" si="3"/>
        <v/>
      </c>
      <c r="AC54" s="179"/>
    </row>
    <row r="55" spans="1:34" ht="19" x14ac:dyDescent="0.25">
      <c r="A55" s="225" t="s">
        <v>2077</v>
      </c>
      <c r="B55" s="225"/>
      <c r="C55" s="226"/>
      <c r="D55" s="226"/>
      <c r="E55" s="226"/>
      <c r="F55" s="226"/>
      <c r="G55" s="226"/>
      <c r="I55" s="159"/>
      <c r="Z55" s="125" t="str">
        <f t="shared" si="3"/>
        <v/>
      </c>
      <c r="AC55" s="179"/>
    </row>
    <row r="56" spans="1:34" x14ac:dyDescent="0.2">
      <c r="A56" s="125" t="s">
        <v>2078</v>
      </c>
      <c r="B56" s="58" t="str">
        <f>IF(OR(MAX(1,O56)*MAX(V56,1)&gt;8,V56&lt;1/4,X56&lt;1/4,X56&gt;8),"RSVD","")</f>
        <v/>
      </c>
      <c r="C56" s="125" t="s">
        <v>727</v>
      </c>
      <c r="D56" s="125" t="s">
        <v>704</v>
      </c>
      <c r="E56" s="125" t="str">
        <f t="shared" ref="E56:E71" si="41">IF(S56="rs2","L2",IF(S56="vs2","L3","L1"))</f>
        <v>L3</v>
      </c>
      <c r="F56" s="125" t="str">
        <f t="shared" ref="F56:F71" si="42">IF(M56=8,"000",IF(M56=16,"101","110"))</f>
        <v>000</v>
      </c>
      <c r="H56" s="125" t="s">
        <v>1722</v>
      </c>
      <c r="I56" s="159">
        <f>VLOOKUP(H56,'V-Enc'!$B$38:$C$45,2,FALSE)</f>
        <v>8</v>
      </c>
      <c r="J56" s="125" t="s">
        <v>1739</v>
      </c>
      <c r="K56" s="159">
        <f>VLOOKUP(J56,'V-Enc'!$B$49:$C$56,2,FALSE)</f>
        <v>0.25</v>
      </c>
      <c r="L56" s="206" t="s">
        <v>2079</v>
      </c>
      <c r="M56" s="125">
        <v>8</v>
      </c>
      <c r="Q56" s="125" t="s">
        <v>730</v>
      </c>
      <c r="R56" s="125" t="s">
        <v>22</v>
      </c>
      <c r="S56" s="125" t="s">
        <v>764</v>
      </c>
      <c r="U56" s="125">
        <f t="shared" ref="U56:U71" si="43">IF(L56="-1",I56,M56)</f>
        <v>8</v>
      </c>
      <c r="V56" s="179">
        <f t="shared" ref="V56:V71" si="44">IF(L56="-1",K56,U56/I56*K56)</f>
        <v>0.25</v>
      </c>
      <c r="W56" s="125">
        <f>IF(L56="-1",M56,"-")</f>
        <v>8</v>
      </c>
      <c r="X56" s="179">
        <f t="shared" ref="X56:X71" si="45">IF(L56="-1",W56/I56*K56,"-")</f>
        <v>0.25</v>
      </c>
      <c r="Z56" s="125">
        <f t="shared" si="3"/>
        <v>1</v>
      </c>
      <c r="AA56" s="125">
        <v>1</v>
      </c>
      <c r="AB56" s="179">
        <f>MAX(V56,X56,1)*IF(O56="",1,O56)</f>
        <v>1</v>
      </c>
      <c r="AC56" s="179" t="str">
        <f t="shared" ref="AC56:AC69" si="46">DEC2BIN(MIN(64,AB56)-1,6)</f>
        <v>000000</v>
      </c>
      <c r="AD56" s="178">
        <f t="shared" ref="AD56:AD73" si="47">AB56/(MAX(V56,1)*IF(O56="",1,O56))</f>
        <v>1</v>
      </c>
      <c r="AE56" s="178" t="str">
        <f t="shared" ref="AE56:AE73" si="48">RIGHT(_xlfn.CONCAT(REPT(0,8-MIN(AB56,8)),REPT(DEC2BIN(_xlfn.BITLSHIFT(1,AD56-1)),AB56/AD56)),8)</f>
        <v>00000001</v>
      </c>
      <c r="AF56" s="179">
        <f t="shared" ref="AF56:AF73" si="49">IF(X56&lt;=1,0,IF(V56&gt;=X56,V56/MAX(X56,1),1))</f>
        <v>0</v>
      </c>
      <c r="AG56" s="180" t="str">
        <f t="shared" ref="AG56:AG71" si="50">IF(AF56=0,"00000000",RIGHT(IF(X56&gt;=V56,DEC2BIN(_xlfn.BITXOR(BIN2DEC(AH56),255),8),REPT(DEC2BIN(_xlfn.BITLSHIFT(1,AF56-1)),8)),8))</f>
        <v>00000000</v>
      </c>
      <c r="AH56" s="179" t="str">
        <f t="shared" ref="AH56:AH68" si="51">IF(AF56=0,"00000000",RIGHT(_xlfn.CONCAT(REPT(0,8-MIN(8,AB56)),REPT(DEC2BIN(_xlfn.BITLSHIFT(1,MAX(V56,X56,1)-1)),MAX(1,O56))),8))</f>
        <v>00000000</v>
      </c>
    </row>
    <row r="57" spans="1:34" x14ac:dyDescent="0.2">
      <c r="A57" s="125" t="s">
        <v>2080</v>
      </c>
      <c r="B57" s="58" t="str">
        <f t="shared" ref="B57:B73" si="52">IF(OR(MAX(1,O57)*MAX(V57,1)&gt;8,V57&lt;1/4,X57&lt;1/4,X57&gt;8),"RSVD","")</f>
        <v/>
      </c>
      <c r="C57" s="125" t="s">
        <v>727</v>
      </c>
      <c r="D57" s="125" t="s">
        <v>704</v>
      </c>
      <c r="E57" s="125" t="str">
        <f t="shared" si="41"/>
        <v>L3</v>
      </c>
      <c r="F57" s="125" t="str">
        <f t="shared" si="42"/>
        <v>101</v>
      </c>
      <c r="H57" s="125" t="s">
        <v>1722</v>
      </c>
      <c r="I57" s="159">
        <f>VLOOKUP(H57,'V-Enc'!$B$38:$C$45,2,FALSE)</f>
        <v>8</v>
      </c>
      <c r="J57" s="125" t="s">
        <v>1739</v>
      </c>
      <c r="K57" s="159">
        <f>VLOOKUP(J57,'V-Enc'!$B$49:$C$56,2,FALSE)</f>
        <v>0.25</v>
      </c>
      <c r="L57" s="206" t="s">
        <v>2079</v>
      </c>
      <c r="M57" s="125">
        <v>16</v>
      </c>
      <c r="Q57" s="125" t="s">
        <v>730</v>
      </c>
      <c r="R57" s="125" t="s">
        <v>22</v>
      </c>
      <c r="S57" s="125" t="s">
        <v>764</v>
      </c>
      <c r="U57" s="125">
        <f t="shared" si="43"/>
        <v>8</v>
      </c>
      <c r="V57" s="179">
        <f t="shared" si="44"/>
        <v>0.25</v>
      </c>
      <c r="W57" s="125">
        <f t="shared" ref="W57:W71" si="53">IF(L57="-1",M57,"-")</f>
        <v>16</v>
      </c>
      <c r="X57" s="179">
        <f t="shared" si="45"/>
        <v>0.5</v>
      </c>
      <c r="Z57" s="125">
        <f t="shared" si="3"/>
        <v>1</v>
      </c>
      <c r="AA57" s="125">
        <v>1</v>
      </c>
      <c r="AB57" s="179">
        <f t="shared" ref="AB57:AB73" si="54">MAX(V57,X57,1)*IF(O57="",1,O57)</f>
        <v>1</v>
      </c>
      <c r="AC57" s="179" t="str">
        <f t="shared" si="46"/>
        <v>000000</v>
      </c>
      <c r="AD57" s="178">
        <f t="shared" si="47"/>
        <v>1</v>
      </c>
      <c r="AE57" s="178" t="str">
        <f t="shared" si="48"/>
        <v>00000001</v>
      </c>
      <c r="AF57" s="179">
        <f t="shared" si="49"/>
        <v>0</v>
      </c>
      <c r="AG57" s="180" t="str">
        <f t="shared" si="50"/>
        <v>00000000</v>
      </c>
      <c r="AH57" s="179" t="str">
        <f t="shared" si="51"/>
        <v>00000000</v>
      </c>
    </row>
    <row r="58" spans="1:34" x14ac:dyDescent="0.2">
      <c r="A58" s="125" t="s">
        <v>2081</v>
      </c>
      <c r="B58" s="58" t="str">
        <f t="shared" si="52"/>
        <v/>
      </c>
      <c r="C58" s="125" t="s">
        <v>727</v>
      </c>
      <c r="D58" s="125" t="s">
        <v>704</v>
      </c>
      <c r="E58" s="125" t="str">
        <f t="shared" si="41"/>
        <v>L3</v>
      </c>
      <c r="F58" s="125" t="str">
        <f t="shared" si="42"/>
        <v>110</v>
      </c>
      <c r="H58" s="125" t="s">
        <v>1722</v>
      </c>
      <c r="I58" s="159">
        <f>VLOOKUP(H58,'V-Enc'!$B$38:$C$45,2,FALSE)</f>
        <v>8</v>
      </c>
      <c r="J58" s="125" t="s">
        <v>1739</v>
      </c>
      <c r="K58" s="159">
        <f>VLOOKUP(J58,'V-Enc'!$B$49:$C$56,2,FALSE)</f>
        <v>0.25</v>
      </c>
      <c r="L58" s="206" t="s">
        <v>2079</v>
      </c>
      <c r="M58" s="125">
        <v>32</v>
      </c>
      <c r="Q58" s="125" t="s">
        <v>730</v>
      </c>
      <c r="R58" s="125" t="s">
        <v>22</v>
      </c>
      <c r="S58" s="125" t="s">
        <v>764</v>
      </c>
      <c r="U58" s="125">
        <f t="shared" si="43"/>
        <v>8</v>
      </c>
      <c r="V58" s="179">
        <f t="shared" si="44"/>
        <v>0.25</v>
      </c>
      <c r="W58" s="125">
        <f t="shared" si="53"/>
        <v>32</v>
      </c>
      <c r="X58" s="179">
        <f t="shared" si="45"/>
        <v>1</v>
      </c>
      <c r="Z58" s="125">
        <f t="shared" si="3"/>
        <v>1</v>
      </c>
      <c r="AA58" s="125">
        <v>1</v>
      </c>
      <c r="AB58" s="179">
        <f t="shared" si="54"/>
        <v>1</v>
      </c>
      <c r="AC58" s="179" t="str">
        <f t="shared" si="46"/>
        <v>000000</v>
      </c>
      <c r="AD58" s="178">
        <f t="shared" si="47"/>
        <v>1</v>
      </c>
      <c r="AE58" s="178" t="str">
        <f t="shared" si="48"/>
        <v>00000001</v>
      </c>
      <c r="AF58" s="179">
        <f t="shared" si="49"/>
        <v>0</v>
      </c>
      <c r="AG58" s="180" t="str">
        <f t="shared" si="50"/>
        <v>00000000</v>
      </c>
      <c r="AH58" s="179" t="str">
        <f t="shared" si="51"/>
        <v>00000000</v>
      </c>
    </row>
    <row r="59" spans="1:34" x14ac:dyDescent="0.2">
      <c r="A59" s="125" t="s">
        <v>2082</v>
      </c>
      <c r="B59" s="58" t="str">
        <f t="shared" si="52"/>
        <v/>
      </c>
      <c r="C59" s="125" t="s">
        <v>727</v>
      </c>
      <c r="D59" s="125" t="s">
        <v>704</v>
      </c>
      <c r="E59" s="125" t="str">
        <f t="shared" si="41"/>
        <v>L3</v>
      </c>
      <c r="F59" s="125" t="str">
        <f t="shared" si="42"/>
        <v>000</v>
      </c>
      <c r="H59" s="125" t="s">
        <v>1722</v>
      </c>
      <c r="I59" s="159">
        <f>VLOOKUP(H59,'V-Enc'!$B$38:$C$45,2,FALSE)</f>
        <v>8</v>
      </c>
      <c r="J59" s="125" t="s">
        <v>1740</v>
      </c>
      <c r="K59" s="159">
        <f>VLOOKUP(J59,'V-Enc'!$B$49:$C$56,2,FALSE)</f>
        <v>0.5</v>
      </c>
      <c r="L59" s="206" t="s">
        <v>2079</v>
      </c>
      <c r="M59" s="125">
        <v>8</v>
      </c>
      <c r="Q59" s="125" t="s">
        <v>730</v>
      </c>
      <c r="R59" s="125" t="s">
        <v>22</v>
      </c>
      <c r="S59" s="125" t="s">
        <v>764</v>
      </c>
      <c r="U59" s="125">
        <f t="shared" si="43"/>
        <v>8</v>
      </c>
      <c r="V59" s="179">
        <f t="shared" si="44"/>
        <v>0.5</v>
      </c>
      <c r="W59" s="125">
        <f t="shared" si="53"/>
        <v>8</v>
      </c>
      <c r="X59" s="179">
        <f t="shared" si="45"/>
        <v>0.5</v>
      </c>
      <c r="Z59" s="125">
        <f t="shared" si="3"/>
        <v>1</v>
      </c>
      <c r="AA59" s="125">
        <v>1</v>
      </c>
      <c r="AB59" s="179">
        <f t="shared" si="54"/>
        <v>1</v>
      </c>
      <c r="AC59" s="179" t="str">
        <f t="shared" si="46"/>
        <v>000000</v>
      </c>
      <c r="AD59" s="178">
        <f t="shared" si="47"/>
        <v>1</v>
      </c>
      <c r="AE59" s="178" t="str">
        <f t="shared" si="48"/>
        <v>00000001</v>
      </c>
      <c r="AF59" s="179">
        <f t="shared" si="49"/>
        <v>0</v>
      </c>
      <c r="AG59" s="180" t="str">
        <f t="shared" si="50"/>
        <v>00000000</v>
      </c>
      <c r="AH59" s="179" t="str">
        <f t="shared" si="51"/>
        <v>00000000</v>
      </c>
    </row>
    <row r="60" spans="1:34" x14ac:dyDescent="0.2">
      <c r="A60" s="125" t="s">
        <v>2083</v>
      </c>
      <c r="B60" s="58" t="str">
        <f t="shared" si="52"/>
        <v/>
      </c>
      <c r="C60" s="125" t="s">
        <v>727</v>
      </c>
      <c r="D60" s="125" t="s">
        <v>704</v>
      </c>
      <c r="E60" s="125" t="str">
        <f t="shared" si="41"/>
        <v>L3</v>
      </c>
      <c r="F60" s="125" t="str">
        <f t="shared" si="42"/>
        <v>101</v>
      </c>
      <c r="H60" s="125" t="s">
        <v>1722</v>
      </c>
      <c r="I60" s="159">
        <f>VLOOKUP(H60,'V-Enc'!$B$38:$C$45,2,FALSE)</f>
        <v>8</v>
      </c>
      <c r="J60" s="125" t="s">
        <v>1740</v>
      </c>
      <c r="K60" s="159">
        <f>VLOOKUP(J60,'V-Enc'!$B$49:$C$56,2,FALSE)</f>
        <v>0.5</v>
      </c>
      <c r="L60" s="206" t="s">
        <v>2079</v>
      </c>
      <c r="M60" s="125">
        <v>16</v>
      </c>
      <c r="Q60" s="125" t="s">
        <v>730</v>
      </c>
      <c r="R60" s="125" t="s">
        <v>22</v>
      </c>
      <c r="S60" s="125" t="s">
        <v>764</v>
      </c>
      <c r="U60" s="125">
        <f t="shared" si="43"/>
        <v>8</v>
      </c>
      <c r="V60" s="179">
        <f t="shared" si="44"/>
        <v>0.5</v>
      </c>
      <c r="W60" s="125">
        <f t="shared" si="53"/>
        <v>16</v>
      </c>
      <c r="X60" s="179">
        <f t="shared" si="45"/>
        <v>1</v>
      </c>
      <c r="Z60" s="125">
        <f t="shared" si="3"/>
        <v>1</v>
      </c>
      <c r="AA60" s="125">
        <v>1</v>
      </c>
      <c r="AB60" s="179">
        <f t="shared" si="54"/>
        <v>1</v>
      </c>
      <c r="AC60" s="179" t="str">
        <f t="shared" si="46"/>
        <v>000000</v>
      </c>
      <c r="AD60" s="178">
        <f t="shared" si="47"/>
        <v>1</v>
      </c>
      <c r="AE60" s="178" t="str">
        <f t="shared" si="48"/>
        <v>00000001</v>
      </c>
      <c r="AF60" s="179">
        <f t="shared" si="49"/>
        <v>0</v>
      </c>
      <c r="AG60" s="180" t="str">
        <f t="shared" si="50"/>
        <v>00000000</v>
      </c>
      <c r="AH60" s="179" t="str">
        <f t="shared" si="51"/>
        <v>00000000</v>
      </c>
    </row>
    <row r="61" spans="1:34" x14ac:dyDescent="0.2">
      <c r="A61" s="125" t="s">
        <v>2084</v>
      </c>
      <c r="B61" s="58" t="str">
        <f t="shared" si="52"/>
        <v/>
      </c>
      <c r="C61" s="125" t="s">
        <v>727</v>
      </c>
      <c r="D61" s="125" t="s">
        <v>704</v>
      </c>
      <c r="E61" s="125" t="str">
        <f t="shared" si="41"/>
        <v>L3</v>
      </c>
      <c r="F61" s="125" t="str">
        <f t="shared" si="42"/>
        <v>110</v>
      </c>
      <c r="H61" s="125" t="s">
        <v>1722</v>
      </c>
      <c r="I61" s="159">
        <f>VLOOKUP(H61,'V-Enc'!$B$38:$C$45,2,FALSE)</f>
        <v>8</v>
      </c>
      <c r="J61" s="125" t="s">
        <v>1740</v>
      </c>
      <c r="K61" s="159">
        <f>VLOOKUP(J61,'V-Enc'!$B$49:$C$56,2,FALSE)</f>
        <v>0.5</v>
      </c>
      <c r="L61" s="206" t="s">
        <v>2079</v>
      </c>
      <c r="M61" s="125">
        <v>32</v>
      </c>
      <c r="Q61" s="125" t="s">
        <v>730</v>
      </c>
      <c r="R61" s="125" t="s">
        <v>22</v>
      </c>
      <c r="S61" s="125" t="s">
        <v>764</v>
      </c>
      <c r="U61" s="125">
        <f t="shared" si="43"/>
        <v>8</v>
      </c>
      <c r="V61" s="179">
        <f t="shared" si="44"/>
        <v>0.5</v>
      </c>
      <c r="W61" s="125">
        <f t="shared" si="53"/>
        <v>32</v>
      </c>
      <c r="X61" s="179">
        <f t="shared" si="45"/>
        <v>2</v>
      </c>
      <c r="Z61" s="125">
        <f t="shared" si="3"/>
        <v>1</v>
      </c>
      <c r="AA61" s="125">
        <v>1</v>
      </c>
      <c r="AB61" s="179">
        <f t="shared" si="54"/>
        <v>2</v>
      </c>
      <c r="AC61" s="179" t="str">
        <f t="shared" si="46"/>
        <v>000001</v>
      </c>
      <c r="AD61" s="178">
        <f t="shared" si="47"/>
        <v>2</v>
      </c>
      <c r="AE61" s="178" t="str">
        <f t="shared" si="48"/>
        <v>00000010</v>
      </c>
      <c r="AF61" s="179">
        <f t="shared" si="49"/>
        <v>1</v>
      </c>
      <c r="AG61" s="180" t="str">
        <f t="shared" si="50"/>
        <v>11111101</v>
      </c>
      <c r="AH61" s="179" t="str">
        <f t="shared" si="51"/>
        <v>00000010</v>
      </c>
    </row>
    <row r="62" spans="1:34" x14ac:dyDescent="0.2">
      <c r="A62" s="125" t="s">
        <v>2085</v>
      </c>
      <c r="B62" s="58" t="str">
        <f t="shared" si="52"/>
        <v/>
      </c>
      <c r="C62" s="125" t="s">
        <v>727</v>
      </c>
      <c r="D62" s="125" t="s">
        <v>704</v>
      </c>
      <c r="E62" s="125" t="str">
        <f t="shared" si="41"/>
        <v>L3</v>
      </c>
      <c r="F62" s="125" t="str">
        <f t="shared" si="42"/>
        <v>000</v>
      </c>
      <c r="H62" s="125" t="s">
        <v>1722</v>
      </c>
      <c r="I62" s="159">
        <f>VLOOKUP(H62,'V-Enc'!$B$38:$C$45,2,FALSE)</f>
        <v>8</v>
      </c>
      <c r="J62" s="125" t="s">
        <v>1733</v>
      </c>
      <c r="K62" s="159">
        <f>VLOOKUP(J62,'V-Enc'!$B$49:$C$56,2,FALSE)</f>
        <v>1</v>
      </c>
      <c r="L62" s="206" t="s">
        <v>2079</v>
      </c>
      <c r="M62" s="125">
        <v>8</v>
      </c>
      <c r="Q62" s="125" t="s">
        <v>730</v>
      </c>
      <c r="R62" s="125" t="s">
        <v>22</v>
      </c>
      <c r="S62" s="125" t="s">
        <v>764</v>
      </c>
      <c r="U62" s="125">
        <f t="shared" si="43"/>
        <v>8</v>
      </c>
      <c r="V62" s="179">
        <f t="shared" si="44"/>
        <v>1</v>
      </c>
      <c r="W62" s="125">
        <f t="shared" si="53"/>
        <v>8</v>
      </c>
      <c r="X62" s="179">
        <f t="shared" si="45"/>
        <v>1</v>
      </c>
      <c r="Z62" s="125">
        <f t="shared" si="3"/>
        <v>1</v>
      </c>
      <c r="AA62" s="125">
        <v>1</v>
      </c>
      <c r="AB62" s="179">
        <f t="shared" si="54"/>
        <v>1</v>
      </c>
      <c r="AC62" s="179" t="str">
        <f t="shared" si="46"/>
        <v>000000</v>
      </c>
      <c r="AD62" s="178">
        <f t="shared" si="47"/>
        <v>1</v>
      </c>
      <c r="AE62" s="178" t="str">
        <f t="shared" si="48"/>
        <v>00000001</v>
      </c>
      <c r="AF62" s="179">
        <f t="shared" si="49"/>
        <v>0</v>
      </c>
      <c r="AG62" s="180" t="str">
        <f t="shared" si="50"/>
        <v>00000000</v>
      </c>
      <c r="AH62" s="179" t="str">
        <f t="shared" si="51"/>
        <v>00000000</v>
      </c>
    </row>
    <row r="63" spans="1:34" x14ac:dyDescent="0.2">
      <c r="A63" s="125" t="s">
        <v>2086</v>
      </c>
      <c r="B63" s="58" t="str">
        <f t="shared" si="52"/>
        <v/>
      </c>
      <c r="C63" s="125" t="s">
        <v>727</v>
      </c>
      <c r="D63" s="125" t="s">
        <v>704</v>
      </c>
      <c r="E63" s="125" t="str">
        <f t="shared" si="41"/>
        <v>L3</v>
      </c>
      <c r="F63" s="125" t="str">
        <f t="shared" si="42"/>
        <v>101</v>
      </c>
      <c r="H63" s="125" t="s">
        <v>1722</v>
      </c>
      <c r="I63" s="159">
        <f>VLOOKUP(H63,'V-Enc'!$B$38:$C$45,2,FALSE)</f>
        <v>8</v>
      </c>
      <c r="J63" s="125" t="s">
        <v>1733</v>
      </c>
      <c r="K63" s="159">
        <f>VLOOKUP(J63,'V-Enc'!$B$49:$C$56,2,FALSE)</f>
        <v>1</v>
      </c>
      <c r="L63" s="206" t="s">
        <v>2079</v>
      </c>
      <c r="M63" s="125">
        <v>16</v>
      </c>
      <c r="Q63" s="125" t="s">
        <v>730</v>
      </c>
      <c r="R63" s="125" t="s">
        <v>22</v>
      </c>
      <c r="S63" s="125" t="s">
        <v>764</v>
      </c>
      <c r="U63" s="125">
        <f t="shared" si="43"/>
        <v>8</v>
      </c>
      <c r="V63" s="179">
        <f t="shared" si="44"/>
        <v>1</v>
      </c>
      <c r="W63" s="125">
        <f t="shared" si="53"/>
        <v>16</v>
      </c>
      <c r="X63" s="179">
        <f t="shared" si="45"/>
        <v>2</v>
      </c>
      <c r="Z63" s="125">
        <f t="shared" si="3"/>
        <v>1</v>
      </c>
      <c r="AA63" s="125">
        <v>1</v>
      </c>
      <c r="AB63" s="179">
        <f t="shared" si="54"/>
        <v>2</v>
      </c>
      <c r="AC63" s="179" t="str">
        <f t="shared" si="46"/>
        <v>000001</v>
      </c>
      <c r="AD63" s="178">
        <f t="shared" si="47"/>
        <v>2</v>
      </c>
      <c r="AE63" s="178" t="str">
        <f t="shared" si="48"/>
        <v>00000010</v>
      </c>
      <c r="AF63" s="179">
        <f t="shared" si="49"/>
        <v>1</v>
      </c>
      <c r="AG63" s="180" t="str">
        <f t="shared" si="50"/>
        <v>11111101</v>
      </c>
      <c r="AH63" s="179" t="str">
        <f t="shared" si="51"/>
        <v>00000010</v>
      </c>
    </row>
    <row r="64" spans="1:34" x14ac:dyDescent="0.2">
      <c r="A64" s="125" t="s">
        <v>2087</v>
      </c>
      <c r="B64" s="58" t="str">
        <f t="shared" si="52"/>
        <v/>
      </c>
      <c r="C64" s="125" t="s">
        <v>727</v>
      </c>
      <c r="D64" s="125" t="s">
        <v>704</v>
      </c>
      <c r="E64" s="125" t="str">
        <f t="shared" si="41"/>
        <v>L3</v>
      </c>
      <c r="F64" s="125" t="str">
        <f t="shared" si="42"/>
        <v>110</v>
      </c>
      <c r="H64" s="125" t="s">
        <v>1722</v>
      </c>
      <c r="I64" s="159">
        <f>VLOOKUP(H64,'V-Enc'!$B$38:$C$45,2,FALSE)</f>
        <v>8</v>
      </c>
      <c r="J64" s="125" t="s">
        <v>1733</v>
      </c>
      <c r="K64" s="159">
        <f>VLOOKUP(J64,'V-Enc'!$B$49:$C$56,2,FALSE)</f>
        <v>1</v>
      </c>
      <c r="L64" s="206" t="s">
        <v>2079</v>
      </c>
      <c r="M64" s="125">
        <v>32</v>
      </c>
      <c r="Q64" s="125" t="s">
        <v>730</v>
      </c>
      <c r="R64" s="125" t="s">
        <v>22</v>
      </c>
      <c r="S64" s="125" t="s">
        <v>764</v>
      </c>
      <c r="U64" s="125">
        <f t="shared" si="43"/>
        <v>8</v>
      </c>
      <c r="V64" s="179">
        <f t="shared" si="44"/>
        <v>1</v>
      </c>
      <c r="W64" s="125">
        <f t="shared" si="53"/>
        <v>32</v>
      </c>
      <c r="X64" s="179">
        <f t="shared" si="45"/>
        <v>4</v>
      </c>
      <c r="Z64" s="125">
        <f t="shared" si="3"/>
        <v>1</v>
      </c>
      <c r="AA64" s="125">
        <v>1</v>
      </c>
      <c r="AB64" s="179">
        <f t="shared" si="54"/>
        <v>4</v>
      </c>
      <c r="AC64" s="179" t="str">
        <f t="shared" si="46"/>
        <v>000011</v>
      </c>
      <c r="AD64" s="178">
        <f t="shared" si="47"/>
        <v>4</v>
      </c>
      <c r="AE64" s="178" t="str">
        <f t="shared" si="48"/>
        <v>00001000</v>
      </c>
      <c r="AF64" s="179">
        <f t="shared" si="49"/>
        <v>1</v>
      </c>
      <c r="AG64" s="180" t="str">
        <f t="shared" si="50"/>
        <v>11110111</v>
      </c>
      <c r="AH64" s="179" t="str">
        <f t="shared" si="51"/>
        <v>00001000</v>
      </c>
    </row>
    <row r="65" spans="1:34" x14ac:dyDescent="0.2">
      <c r="A65" s="125" t="s">
        <v>2088</v>
      </c>
      <c r="B65" s="58" t="str">
        <f t="shared" si="52"/>
        <v/>
      </c>
      <c r="C65" s="125" t="s">
        <v>727</v>
      </c>
      <c r="D65" s="125" t="s">
        <v>704</v>
      </c>
      <c r="E65" s="125" t="str">
        <f t="shared" si="41"/>
        <v>L3</v>
      </c>
      <c r="F65" s="125" t="str">
        <f t="shared" si="42"/>
        <v>000</v>
      </c>
      <c r="H65" s="125" t="s">
        <v>1722</v>
      </c>
      <c r="I65" s="159">
        <f>VLOOKUP(H65,'V-Enc'!$B$38:$C$45,2,FALSE)</f>
        <v>8</v>
      </c>
      <c r="J65" s="125" t="s">
        <v>1734</v>
      </c>
      <c r="K65" s="159">
        <f>VLOOKUP(J65,'V-Enc'!$B$49:$C$56,2,FALSE)</f>
        <v>2</v>
      </c>
      <c r="L65" s="206" t="s">
        <v>2079</v>
      </c>
      <c r="M65" s="125">
        <v>8</v>
      </c>
      <c r="Q65" s="125" t="s">
        <v>730</v>
      </c>
      <c r="R65" s="125" t="s">
        <v>22</v>
      </c>
      <c r="S65" s="125" t="s">
        <v>764</v>
      </c>
      <c r="U65" s="125">
        <f t="shared" si="43"/>
        <v>8</v>
      </c>
      <c r="V65" s="179">
        <f t="shared" si="44"/>
        <v>2</v>
      </c>
      <c r="W65" s="125">
        <f t="shared" si="53"/>
        <v>8</v>
      </c>
      <c r="X65" s="179">
        <f t="shared" si="45"/>
        <v>2</v>
      </c>
      <c r="Z65" s="125">
        <f t="shared" si="3"/>
        <v>1</v>
      </c>
      <c r="AA65" s="125">
        <v>1</v>
      </c>
      <c r="AB65" s="179">
        <f t="shared" si="54"/>
        <v>2</v>
      </c>
      <c r="AC65" s="179" t="str">
        <f t="shared" si="46"/>
        <v>000001</v>
      </c>
      <c r="AD65" s="178">
        <f t="shared" si="47"/>
        <v>1</v>
      </c>
      <c r="AE65" s="179" t="str">
        <f t="shared" si="48"/>
        <v>00000011</v>
      </c>
      <c r="AF65" s="179">
        <f t="shared" si="49"/>
        <v>1</v>
      </c>
      <c r="AG65" s="180" t="str">
        <f t="shared" si="50"/>
        <v>11111101</v>
      </c>
      <c r="AH65" s="179" t="str">
        <f t="shared" si="51"/>
        <v>00000010</v>
      </c>
    </row>
    <row r="66" spans="1:34" x14ac:dyDescent="0.2">
      <c r="A66" s="125" t="s">
        <v>2089</v>
      </c>
      <c r="B66" s="58" t="str">
        <f t="shared" si="52"/>
        <v/>
      </c>
      <c r="C66" s="125" t="s">
        <v>727</v>
      </c>
      <c r="D66" s="125" t="s">
        <v>704</v>
      </c>
      <c r="E66" s="125" t="str">
        <f t="shared" si="41"/>
        <v>L3</v>
      </c>
      <c r="F66" s="125" t="str">
        <f t="shared" si="42"/>
        <v>101</v>
      </c>
      <c r="H66" s="125" t="s">
        <v>1722</v>
      </c>
      <c r="I66" s="159">
        <f>VLOOKUP(H66,'V-Enc'!$B$38:$C$45,2,FALSE)</f>
        <v>8</v>
      </c>
      <c r="J66" s="125" t="s">
        <v>1734</v>
      </c>
      <c r="K66" s="159">
        <f>VLOOKUP(J66,'V-Enc'!$B$49:$C$56,2,FALSE)</f>
        <v>2</v>
      </c>
      <c r="L66" s="206" t="s">
        <v>2079</v>
      </c>
      <c r="M66" s="125">
        <v>16</v>
      </c>
      <c r="Q66" s="125" t="s">
        <v>730</v>
      </c>
      <c r="R66" s="125" t="s">
        <v>22</v>
      </c>
      <c r="S66" s="125" t="s">
        <v>764</v>
      </c>
      <c r="U66" s="125">
        <f t="shared" si="43"/>
        <v>8</v>
      </c>
      <c r="V66" s="179">
        <f t="shared" si="44"/>
        <v>2</v>
      </c>
      <c r="W66" s="125">
        <f t="shared" si="53"/>
        <v>16</v>
      </c>
      <c r="X66" s="179">
        <f t="shared" si="45"/>
        <v>4</v>
      </c>
      <c r="Z66" s="125">
        <f t="shared" si="3"/>
        <v>1</v>
      </c>
      <c r="AA66" s="125">
        <v>1</v>
      </c>
      <c r="AB66" s="179">
        <f t="shared" si="54"/>
        <v>4</v>
      </c>
      <c r="AC66" s="179" t="str">
        <f t="shared" si="46"/>
        <v>000011</v>
      </c>
      <c r="AD66" s="178">
        <f t="shared" si="47"/>
        <v>2</v>
      </c>
      <c r="AE66" s="179" t="str">
        <f t="shared" si="48"/>
        <v>00001010</v>
      </c>
      <c r="AF66" s="179">
        <f t="shared" si="49"/>
        <v>1</v>
      </c>
      <c r="AG66" s="180" t="str">
        <f t="shared" si="50"/>
        <v>11110111</v>
      </c>
      <c r="AH66" s="179" t="str">
        <f t="shared" si="51"/>
        <v>00001000</v>
      </c>
    </row>
    <row r="67" spans="1:34" x14ac:dyDescent="0.2">
      <c r="A67" s="125" t="s">
        <v>2090</v>
      </c>
      <c r="B67" s="58" t="str">
        <f t="shared" si="52"/>
        <v/>
      </c>
      <c r="C67" s="125" t="s">
        <v>727</v>
      </c>
      <c r="D67" s="125" t="s">
        <v>704</v>
      </c>
      <c r="E67" s="125" t="str">
        <f t="shared" si="41"/>
        <v>L3</v>
      </c>
      <c r="F67" s="125" t="str">
        <f t="shared" si="42"/>
        <v>110</v>
      </c>
      <c r="H67" s="125" t="s">
        <v>1722</v>
      </c>
      <c r="I67" s="159">
        <f>VLOOKUP(H67,'V-Enc'!$B$38:$C$45,2,FALSE)</f>
        <v>8</v>
      </c>
      <c r="J67" s="125" t="s">
        <v>1734</v>
      </c>
      <c r="K67" s="159">
        <f>VLOOKUP(J67,'V-Enc'!$B$49:$C$56,2,FALSE)</f>
        <v>2</v>
      </c>
      <c r="L67" s="206" t="s">
        <v>2079</v>
      </c>
      <c r="M67" s="125">
        <v>32</v>
      </c>
      <c r="Q67" s="125" t="s">
        <v>730</v>
      </c>
      <c r="R67" s="125" t="s">
        <v>22</v>
      </c>
      <c r="S67" s="125" t="s">
        <v>764</v>
      </c>
      <c r="U67" s="125">
        <f t="shared" si="43"/>
        <v>8</v>
      </c>
      <c r="V67" s="179">
        <f t="shared" si="44"/>
        <v>2</v>
      </c>
      <c r="W67" s="125">
        <f t="shared" si="53"/>
        <v>32</v>
      </c>
      <c r="X67" s="179">
        <f t="shared" si="45"/>
        <v>8</v>
      </c>
      <c r="Z67" s="125">
        <f t="shared" si="3"/>
        <v>1</v>
      </c>
      <c r="AA67" s="125">
        <v>1</v>
      </c>
      <c r="AB67" s="179">
        <f t="shared" si="54"/>
        <v>8</v>
      </c>
      <c r="AC67" s="179" t="str">
        <f t="shared" si="46"/>
        <v>000111</v>
      </c>
      <c r="AD67" s="178">
        <f t="shared" si="47"/>
        <v>4</v>
      </c>
      <c r="AE67" s="179" t="str">
        <f t="shared" si="48"/>
        <v>10001000</v>
      </c>
      <c r="AF67" s="179">
        <f t="shared" si="49"/>
        <v>1</v>
      </c>
      <c r="AG67" s="180" t="str">
        <f t="shared" si="50"/>
        <v>01111111</v>
      </c>
      <c r="AH67" s="179" t="str">
        <f t="shared" si="51"/>
        <v>10000000</v>
      </c>
    </row>
    <row r="68" spans="1:34" x14ac:dyDescent="0.2">
      <c r="A68" s="125" t="s">
        <v>2091</v>
      </c>
      <c r="B68" s="58" t="str">
        <f t="shared" si="52"/>
        <v/>
      </c>
      <c r="C68" s="125" t="s">
        <v>727</v>
      </c>
      <c r="D68" s="125" t="s">
        <v>704</v>
      </c>
      <c r="E68" s="125" t="str">
        <f t="shared" si="41"/>
        <v>L3</v>
      </c>
      <c r="F68" s="125" t="str">
        <f t="shared" si="42"/>
        <v>000</v>
      </c>
      <c r="H68" s="125" t="s">
        <v>1722</v>
      </c>
      <c r="I68" s="159">
        <f>VLOOKUP(H68,'V-Enc'!$B$38:$C$45,2,FALSE)</f>
        <v>8</v>
      </c>
      <c r="J68" s="125" t="s">
        <v>1735</v>
      </c>
      <c r="K68" s="159">
        <f>VLOOKUP(J68,'V-Enc'!$B$49:$C$56,2,FALSE)</f>
        <v>4</v>
      </c>
      <c r="L68" s="206" t="s">
        <v>2079</v>
      </c>
      <c r="M68" s="125">
        <v>8</v>
      </c>
      <c r="Q68" s="125" t="s">
        <v>730</v>
      </c>
      <c r="R68" s="125" t="s">
        <v>22</v>
      </c>
      <c r="S68" s="125" t="s">
        <v>764</v>
      </c>
      <c r="U68" s="125">
        <f t="shared" si="43"/>
        <v>8</v>
      </c>
      <c r="V68" s="179">
        <f t="shared" si="44"/>
        <v>4</v>
      </c>
      <c r="W68" s="125">
        <f t="shared" si="53"/>
        <v>8</v>
      </c>
      <c r="X68" s="179">
        <f t="shared" si="45"/>
        <v>4</v>
      </c>
      <c r="Z68" s="125">
        <f t="shared" si="3"/>
        <v>1</v>
      </c>
      <c r="AA68" s="125">
        <v>1</v>
      </c>
      <c r="AB68" s="179">
        <f t="shared" si="54"/>
        <v>4</v>
      </c>
      <c r="AC68" s="179" t="str">
        <f t="shared" si="46"/>
        <v>000011</v>
      </c>
      <c r="AD68" s="178">
        <f t="shared" si="47"/>
        <v>1</v>
      </c>
      <c r="AE68" s="179" t="str">
        <f t="shared" si="48"/>
        <v>00001111</v>
      </c>
      <c r="AF68" s="179">
        <f t="shared" si="49"/>
        <v>1</v>
      </c>
      <c r="AG68" s="180" t="str">
        <f t="shared" si="50"/>
        <v>11110111</v>
      </c>
      <c r="AH68" s="179" t="str">
        <f t="shared" si="51"/>
        <v>00001000</v>
      </c>
    </row>
    <row r="69" spans="1:34" x14ac:dyDescent="0.2">
      <c r="A69" s="125" t="s">
        <v>2092</v>
      </c>
      <c r="B69" s="58" t="str">
        <f t="shared" si="52"/>
        <v/>
      </c>
      <c r="C69" s="125" t="s">
        <v>727</v>
      </c>
      <c r="D69" s="125" t="s">
        <v>704</v>
      </c>
      <c r="E69" s="125" t="str">
        <f t="shared" si="41"/>
        <v>L3</v>
      </c>
      <c r="F69" s="125" t="str">
        <f t="shared" si="42"/>
        <v>101</v>
      </c>
      <c r="H69" s="125" t="s">
        <v>1722</v>
      </c>
      <c r="I69" s="159">
        <f>VLOOKUP(H69,'V-Enc'!$B$38:$C$45,2,FALSE)</f>
        <v>8</v>
      </c>
      <c r="J69" s="125" t="s">
        <v>1735</v>
      </c>
      <c r="K69" s="159">
        <f>VLOOKUP(J69,'V-Enc'!$B$49:$C$56,2,FALSE)</f>
        <v>4</v>
      </c>
      <c r="L69" s="206" t="s">
        <v>2079</v>
      </c>
      <c r="M69" s="125">
        <v>16</v>
      </c>
      <c r="Q69" s="125" t="s">
        <v>730</v>
      </c>
      <c r="R69" s="125" t="s">
        <v>22</v>
      </c>
      <c r="S69" s="125" t="s">
        <v>764</v>
      </c>
      <c r="U69" s="125">
        <f t="shared" si="43"/>
        <v>8</v>
      </c>
      <c r="V69" s="179">
        <f t="shared" si="44"/>
        <v>4</v>
      </c>
      <c r="W69" s="125">
        <f t="shared" si="53"/>
        <v>16</v>
      </c>
      <c r="X69" s="179">
        <f t="shared" si="45"/>
        <v>8</v>
      </c>
      <c r="Z69" s="125">
        <f t="shared" si="3"/>
        <v>1</v>
      </c>
      <c r="AA69" s="125">
        <v>1</v>
      </c>
      <c r="AB69" s="179">
        <f t="shared" si="54"/>
        <v>8</v>
      </c>
      <c r="AC69" s="179" t="str">
        <f t="shared" si="46"/>
        <v>000111</v>
      </c>
      <c r="AD69" s="178">
        <f t="shared" si="47"/>
        <v>2</v>
      </c>
      <c r="AE69" s="179" t="str">
        <f t="shared" si="48"/>
        <v>10101010</v>
      </c>
      <c r="AF69" s="179">
        <f t="shared" si="49"/>
        <v>1</v>
      </c>
      <c r="AG69" s="180" t="str">
        <f t="shared" si="50"/>
        <v>01111111</v>
      </c>
      <c r="AH69" s="179" t="str">
        <f>IF(AF69=0,"00000000",RIGHT(_xlfn.CONCAT(REPT(0,8-MIN(8,AB69)),REPT(DEC2BIN(_xlfn.BITLSHIFT(1,MAX(V69,X69,1)-1)),MAX(1,O69))),8))</f>
        <v>10000000</v>
      </c>
    </row>
    <row r="70" spans="1:34" s="58" customFormat="1" x14ac:dyDescent="0.2">
      <c r="A70" s="58" t="s">
        <v>4221</v>
      </c>
      <c r="B70" s="58" t="str">
        <f t="shared" si="52"/>
        <v>RSVD</v>
      </c>
      <c r="C70" s="58" t="s">
        <v>727</v>
      </c>
      <c r="D70" s="58" t="s">
        <v>704</v>
      </c>
      <c r="E70" s="58" t="str">
        <f>IF(S70="rs2","L2",IF(S70="vs2","L3","L1"))</f>
        <v>L3</v>
      </c>
      <c r="F70" s="58" t="str">
        <f>IF(M70=8,"000",IF(M70=16,"101","110"))</f>
        <v>110</v>
      </c>
      <c r="H70" s="58" t="s">
        <v>1722</v>
      </c>
      <c r="I70" s="247">
        <f>VLOOKUP(H70,'V-Enc'!$B$38:$C$45,2,FALSE)</f>
        <v>8</v>
      </c>
      <c r="J70" s="58" t="s">
        <v>1735</v>
      </c>
      <c r="K70" s="247">
        <f>VLOOKUP(J70,'V-Enc'!$B$49:$C$56,2,FALSE)</f>
        <v>4</v>
      </c>
      <c r="L70" s="248" t="s">
        <v>2079</v>
      </c>
      <c r="M70" s="58">
        <v>32</v>
      </c>
      <c r="Q70" s="58" t="s">
        <v>730</v>
      </c>
      <c r="R70" s="58" t="s">
        <v>22</v>
      </c>
      <c r="S70" s="58" t="s">
        <v>764</v>
      </c>
      <c r="U70" s="58">
        <f>IF(L70="-1",I70,M70)</f>
        <v>8</v>
      </c>
      <c r="V70" s="249">
        <f>IF(L70="-1",K70,U70/I70*K70)</f>
        <v>4</v>
      </c>
      <c r="W70" s="58">
        <f>IF(L70="-1",M70,"-")</f>
        <v>32</v>
      </c>
      <c r="X70" s="249">
        <f>IF(L70="-1",W70/I70*K70,"-")</f>
        <v>16</v>
      </c>
      <c r="Z70" s="58">
        <f>IF(S70="vs2",1,"")</f>
        <v>1</v>
      </c>
      <c r="AA70" s="58">
        <v>1</v>
      </c>
      <c r="AB70" s="249">
        <f t="shared" si="54"/>
        <v>16</v>
      </c>
      <c r="AC70" s="249" t="str">
        <f>DEC2BIN(MIN(64,AB70)-1,6)</f>
        <v>001111</v>
      </c>
      <c r="AD70" s="249">
        <f t="shared" si="47"/>
        <v>4</v>
      </c>
      <c r="AE70" s="249" t="str">
        <f t="shared" si="48"/>
        <v>10001000</v>
      </c>
      <c r="AF70" s="179">
        <f t="shared" si="49"/>
        <v>1</v>
      </c>
      <c r="AG70" s="180" t="e">
        <f t="shared" si="50"/>
        <v>#NUM!</v>
      </c>
      <c r="AH70" s="179" t="e">
        <f t="shared" ref="AH70:AH73" si="55">IF(AF70=0,"00000000",RIGHT(_xlfn.CONCAT(REPT(0,8-MIN(8,AB70)),REPT(DEC2BIN(_xlfn.BITLSHIFT(1,MAX(V70,X70,1)-1)),MAX(1,O70))),8))</f>
        <v>#NUM!</v>
      </c>
    </row>
    <row r="71" spans="1:34" x14ac:dyDescent="0.2">
      <c r="A71" s="125" t="s">
        <v>2093</v>
      </c>
      <c r="B71" s="58" t="str">
        <f t="shared" si="52"/>
        <v/>
      </c>
      <c r="C71" s="125" t="s">
        <v>727</v>
      </c>
      <c r="D71" s="125" t="s">
        <v>704</v>
      </c>
      <c r="E71" s="125" t="str">
        <f t="shared" si="41"/>
        <v>L3</v>
      </c>
      <c r="F71" s="125" t="str">
        <f t="shared" si="42"/>
        <v>000</v>
      </c>
      <c r="H71" s="125" t="s">
        <v>1722</v>
      </c>
      <c r="I71" s="159">
        <f>VLOOKUP(H71,'V-Enc'!$B$38:$C$45,2,FALSE)</f>
        <v>8</v>
      </c>
      <c r="J71" s="125" t="s">
        <v>1736</v>
      </c>
      <c r="K71" s="159">
        <f>VLOOKUP(J71,'V-Enc'!$B$49:$C$56,2,FALSE)</f>
        <v>8</v>
      </c>
      <c r="L71" s="206" t="s">
        <v>2079</v>
      </c>
      <c r="M71" s="125">
        <v>8</v>
      </c>
      <c r="Q71" s="125" t="s">
        <v>730</v>
      </c>
      <c r="R71" s="125" t="s">
        <v>22</v>
      </c>
      <c r="S71" s="125" t="s">
        <v>764</v>
      </c>
      <c r="U71" s="125">
        <f t="shared" si="43"/>
        <v>8</v>
      </c>
      <c r="V71" s="179">
        <f t="shared" si="44"/>
        <v>8</v>
      </c>
      <c r="W71" s="125">
        <f t="shared" si="53"/>
        <v>8</v>
      </c>
      <c r="X71" s="179">
        <f t="shared" si="45"/>
        <v>8</v>
      </c>
      <c r="Z71" s="125">
        <f t="shared" si="3"/>
        <v>1</v>
      </c>
      <c r="AA71" s="125">
        <v>1</v>
      </c>
      <c r="AB71" s="179">
        <f t="shared" si="54"/>
        <v>8</v>
      </c>
      <c r="AC71" s="179" t="str">
        <f t="shared" ref="AC71:AC73" si="56">DEC2BIN(MIN(64,AB71)-1,6)</f>
        <v>000111</v>
      </c>
      <c r="AD71" s="178">
        <f t="shared" si="47"/>
        <v>1</v>
      </c>
      <c r="AE71" s="179" t="str">
        <f t="shared" si="48"/>
        <v>11111111</v>
      </c>
      <c r="AF71" s="179">
        <f t="shared" si="49"/>
        <v>1</v>
      </c>
      <c r="AG71" s="180" t="str">
        <f t="shared" si="50"/>
        <v>01111111</v>
      </c>
      <c r="AH71" s="179" t="str">
        <f t="shared" si="55"/>
        <v>10000000</v>
      </c>
    </row>
    <row r="72" spans="1:34" s="58" customFormat="1" x14ac:dyDescent="0.2">
      <c r="A72" s="58" t="s">
        <v>4222</v>
      </c>
      <c r="B72" s="58" t="str">
        <f t="shared" si="52"/>
        <v>RSVD</v>
      </c>
      <c r="C72" s="58" t="s">
        <v>727</v>
      </c>
      <c r="D72" s="58" t="s">
        <v>704</v>
      </c>
      <c r="E72" s="58" t="str">
        <f>IF(S72="rs2","L2",IF(S72="vs2","L3","L1"))</f>
        <v>L3</v>
      </c>
      <c r="F72" s="58" t="str">
        <f>IF(M72=8,"000",IF(M72=16,"101","110"))</f>
        <v>101</v>
      </c>
      <c r="H72" s="58" t="s">
        <v>1722</v>
      </c>
      <c r="I72" s="247">
        <f>VLOOKUP(H72,'V-Enc'!$B$38:$C$45,2,FALSE)</f>
        <v>8</v>
      </c>
      <c r="J72" s="58" t="s">
        <v>1736</v>
      </c>
      <c r="K72" s="247">
        <f>VLOOKUP(J72,'V-Enc'!$B$49:$C$56,2,FALSE)</f>
        <v>8</v>
      </c>
      <c r="L72" s="248" t="s">
        <v>2079</v>
      </c>
      <c r="M72" s="58">
        <v>16</v>
      </c>
      <c r="Q72" s="58" t="s">
        <v>730</v>
      </c>
      <c r="R72" s="58" t="s">
        <v>22</v>
      </c>
      <c r="S72" s="58" t="s">
        <v>764</v>
      </c>
      <c r="U72" s="58">
        <f>IF(L72="-1",I72,M72)</f>
        <v>8</v>
      </c>
      <c r="V72" s="249">
        <f>IF(L72="-1",K72,U72/I72*K72)</f>
        <v>8</v>
      </c>
      <c r="W72" s="58">
        <f>IF(L72="-1",M72,"-")</f>
        <v>16</v>
      </c>
      <c r="X72" s="249">
        <f>IF(L72="-1",W72/I72*K72,"-")</f>
        <v>16</v>
      </c>
      <c r="Z72" s="58">
        <f>IF(S72="vs2",1,"")</f>
        <v>1</v>
      </c>
      <c r="AA72" s="58">
        <v>1</v>
      </c>
      <c r="AB72" s="249">
        <f t="shared" si="54"/>
        <v>16</v>
      </c>
      <c r="AC72" s="249" t="str">
        <f t="shared" si="56"/>
        <v>001111</v>
      </c>
      <c r="AD72" s="249">
        <f t="shared" si="47"/>
        <v>2</v>
      </c>
      <c r="AE72" s="249" t="str">
        <f t="shared" si="48"/>
        <v>10101010</v>
      </c>
      <c r="AF72" s="179">
        <f t="shared" si="49"/>
        <v>1</v>
      </c>
      <c r="AG72" s="180" t="e">
        <f>IF(AF72=0,"00000000",RIGHT(IF(X72&gt;=V72,DEC2BIN(_xlfn.BITXOR(BIN2DEC(AH72),255),8),REPT(DEC2BIN(_xlfn.BITLSHIFT(1,AF72-1)),8)),8))</f>
        <v>#NUM!</v>
      </c>
      <c r="AH72" s="179" t="e">
        <f t="shared" si="55"/>
        <v>#NUM!</v>
      </c>
    </row>
    <row r="73" spans="1:34" s="58" customFormat="1" x14ac:dyDescent="0.2">
      <c r="A73" s="58" t="s">
        <v>4223</v>
      </c>
      <c r="B73" s="58" t="str">
        <f t="shared" si="52"/>
        <v>RSVD</v>
      </c>
      <c r="C73" s="58" t="s">
        <v>727</v>
      </c>
      <c r="D73" s="58" t="s">
        <v>704</v>
      </c>
      <c r="E73" s="58" t="str">
        <f>IF(S73="rs2","L2",IF(S73="vs2","L3","L1"))</f>
        <v>L3</v>
      </c>
      <c r="F73" s="58" t="str">
        <f>IF(M73=8,"000",IF(M73=16,"101","110"))</f>
        <v>110</v>
      </c>
      <c r="H73" s="58" t="s">
        <v>1722</v>
      </c>
      <c r="I73" s="247">
        <f>VLOOKUP(H73,'V-Enc'!$B$38:$C$45,2,FALSE)</f>
        <v>8</v>
      </c>
      <c r="J73" s="58" t="s">
        <v>1736</v>
      </c>
      <c r="K73" s="247">
        <f>VLOOKUP(J73,'V-Enc'!$B$49:$C$56,2,FALSE)</f>
        <v>8</v>
      </c>
      <c r="L73" s="248" t="s">
        <v>2079</v>
      </c>
      <c r="M73" s="58">
        <v>32</v>
      </c>
      <c r="Q73" s="58" t="s">
        <v>730</v>
      </c>
      <c r="R73" s="58" t="s">
        <v>22</v>
      </c>
      <c r="S73" s="58" t="s">
        <v>764</v>
      </c>
      <c r="U73" s="58">
        <f>IF(L73="-1",I73,M73)</f>
        <v>8</v>
      </c>
      <c r="V73" s="249">
        <f>IF(L73="-1",K73,U73/I73*K73)</f>
        <v>8</v>
      </c>
      <c r="W73" s="58">
        <f>IF(L73="-1",M73,"-")</f>
        <v>32</v>
      </c>
      <c r="X73" s="249">
        <f>IF(L73="-1",W73/I73*K73,"-")</f>
        <v>32</v>
      </c>
      <c r="Z73" s="58">
        <f>IF(S73="vs2",1,"")</f>
        <v>1</v>
      </c>
      <c r="AA73" s="58">
        <v>1</v>
      </c>
      <c r="AB73" s="249">
        <f t="shared" si="54"/>
        <v>32</v>
      </c>
      <c r="AC73" s="249" t="str">
        <f t="shared" si="56"/>
        <v>011111</v>
      </c>
      <c r="AD73" s="249">
        <f t="shared" si="47"/>
        <v>4</v>
      </c>
      <c r="AE73" s="249" t="str">
        <f t="shared" si="48"/>
        <v>10001000</v>
      </c>
      <c r="AF73" s="179">
        <f t="shared" si="49"/>
        <v>1</v>
      </c>
      <c r="AG73" s="180" t="e">
        <f>IF(AF73=0,"00000000",RIGHT(IF(X73&gt;=V73,DEC2BIN(_xlfn.BITXOR(BIN2DEC(AH73),255),8),REPT(DEC2BIN(_xlfn.BITLSHIFT(1,AF73-1)),8)),8))</f>
        <v>#NUM!</v>
      </c>
      <c r="AH73" s="179" t="e">
        <f t="shared" si="55"/>
        <v>#NUM!</v>
      </c>
    </row>
    <row r="74" spans="1:34" x14ac:dyDescent="0.2">
      <c r="I74" s="159"/>
      <c r="Z74" s="125" t="str">
        <f t="shared" si="3"/>
        <v/>
      </c>
      <c r="AC74" s="179"/>
    </row>
    <row r="75" spans="1:34" ht="19" x14ac:dyDescent="0.25">
      <c r="A75" s="225" t="s">
        <v>2094</v>
      </c>
      <c r="B75" s="225"/>
      <c r="C75" s="226"/>
      <c r="D75" s="226"/>
      <c r="E75" s="226"/>
      <c r="F75" s="226"/>
      <c r="G75" s="226"/>
      <c r="I75" s="159"/>
      <c r="O75" s="126"/>
      <c r="P75" s="126"/>
      <c r="Z75" s="125" t="str">
        <f t="shared" si="3"/>
        <v/>
      </c>
      <c r="AC75" s="179"/>
    </row>
    <row r="76" spans="1:34" x14ac:dyDescent="0.2">
      <c r="A76" s="125" t="s">
        <v>2095</v>
      </c>
      <c r="B76" s="58" t="str">
        <f t="shared" ref="B76:B93" si="57">IF(OR(MAX(1,O76)*MAX(V76,1)&gt;8,V76&lt;1/4,X76&lt;1/4),"RSVD","")</f>
        <v/>
      </c>
      <c r="C76" s="125" t="s">
        <v>727</v>
      </c>
      <c r="D76" s="125" t="s">
        <v>704</v>
      </c>
      <c r="E76" s="125" t="str">
        <f t="shared" ref="E76:E88" si="58">IF(S76="rs2","L2",IF(S76="vs2","L3","L1"))</f>
        <v>L1</v>
      </c>
      <c r="F76" s="125" t="str">
        <f t="shared" ref="F76:F88" si="59">IF(M76=8,"000",IF(M76=16,"101","110"))</f>
        <v>000</v>
      </c>
      <c r="H76" s="125" t="s">
        <v>1722</v>
      </c>
      <c r="I76" s="159">
        <f>VLOOKUP(H76,'V-Enc'!$B$38:$C$45,2,FALSE)</f>
        <v>8</v>
      </c>
      <c r="J76" s="125" t="s">
        <v>1739</v>
      </c>
      <c r="K76" s="159">
        <f>VLOOKUP(J76,'V-Enc'!$B$49:$C$56,2,FALSE)</f>
        <v>0.25</v>
      </c>
      <c r="L76" s="206" t="s">
        <v>76</v>
      </c>
      <c r="M76" s="125">
        <v>8</v>
      </c>
      <c r="N76" s="125" t="s">
        <v>1829</v>
      </c>
      <c r="O76" s="125">
        <f>VLOOKUP(N76,'V-Enc'!$B$130:$C$137,2,FALSE)</f>
        <v>2</v>
      </c>
      <c r="Q76" s="125" t="s">
        <v>730</v>
      </c>
      <c r="R76" s="125" t="s">
        <v>22</v>
      </c>
      <c r="S76" s="206" t="s">
        <v>2040</v>
      </c>
      <c r="U76" s="125">
        <f t="shared" ref="U76:U88" si="60">IF(L76="-1",I76,M76)</f>
        <v>8</v>
      </c>
      <c r="V76" s="179">
        <f t="shared" ref="V76:V88" si="61">IF(L76="-1",K76,U76/I76*K76)</f>
        <v>0.25</v>
      </c>
      <c r="W76" s="125" t="str">
        <f>IF(L76="-1",M76,"-")</f>
        <v>-</v>
      </c>
      <c r="X76" s="179" t="str">
        <f>IF(L76="-1",W76/#REF!*#REF!,"-")</f>
        <v>-</v>
      </c>
      <c r="Z76" s="125" t="str">
        <f t="shared" si="3"/>
        <v/>
      </c>
      <c r="AA76" s="125">
        <v>1</v>
      </c>
      <c r="AB76" s="179">
        <f>MAX(V76,X76,1)*IF(O76="",1,O76)</f>
        <v>2</v>
      </c>
      <c r="AC76" s="179" t="str">
        <f t="shared" ref="AC76:AC89" si="62">DEC2BIN(MIN(64,AB76)-1,6)</f>
        <v>000001</v>
      </c>
      <c r="AD76" s="178">
        <f t="shared" ref="AD76:AD93" si="63">AB76/(MAX(V76,1)*IF(O76="",1,O76))</f>
        <v>1</v>
      </c>
      <c r="AE76" s="179" t="str">
        <f t="shared" ref="AE76:AE93" si="64">RIGHT(_xlfn.CONCAT(REPT(0,8-MIN(AB76,8)),REPT(DEC2BIN(_xlfn.BITLSHIFT(1,AD76-1)),AB76/AD76)),8)</f>
        <v>00000011</v>
      </c>
      <c r="AF76" s="125" t="s">
        <v>369</v>
      </c>
    </row>
    <row r="77" spans="1:34" x14ac:dyDescent="0.2">
      <c r="A77" s="125" t="s">
        <v>2096</v>
      </c>
      <c r="B77" s="58" t="str">
        <f t="shared" si="57"/>
        <v/>
      </c>
      <c r="C77" s="125" t="s">
        <v>727</v>
      </c>
      <c r="D77" s="125" t="s">
        <v>704</v>
      </c>
      <c r="E77" s="125" t="str">
        <f t="shared" si="58"/>
        <v>L1</v>
      </c>
      <c r="F77" s="125" t="str">
        <f t="shared" si="59"/>
        <v>101</v>
      </c>
      <c r="H77" s="125" t="s">
        <v>1722</v>
      </c>
      <c r="I77" s="159">
        <f>VLOOKUP(H77,'V-Enc'!$B$38:$C$45,2,FALSE)</f>
        <v>8</v>
      </c>
      <c r="J77" s="125" t="s">
        <v>1739</v>
      </c>
      <c r="K77" s="159">
        <f>VLOOKUP(J77,'V-Enc'!$B$49:$C$56,2,FALSE)</f>
        <v>0.25</v>
      </c>
      <c r="L77" s="206" t="s">
        <v>76</v>
      </c>
      <c r="M77" s="125">
        <v>16</v>
      </c>
      <c r="N77" s="125" t="s">
        <v>1829</v>
      </c>
      <c r="O77" s="125">
        <f>VLOOKUP(N77,'V-Enc'!$B$130:$C$137,2,FALSE)</f>
        <v>2</v>
      </c>
      <c r="Q77" s="125" t="s">
        <v>730</v>
      </c>
      <c r="R77" s="125" t="s">
        <v>22</v>
      </c>
      <c r="S77" s="206" t="s">
        <v>2040</v>
      </c>
      <c r="U77" s="125">
        <f t="shared" si="60"/>
        <v>16</v>
      </c>
      <c r="V77" s="179">
        <f t="shared" si="61"/>
        <v>0.5</v>
      </c>
      <c r="W77" s="125" t="str">
        <f t="shared" ref="W77:W78" si="65">IF(L77="-1",M77,"-")</f>
        <v>-</v>
      </c>
      <c r="X77" s="179" t="str">
        <f>IF(L77="-1",W77/I76*K76,"-")</f>
        <v>-</v>
      </c>
      <c r="Z77" s="125" t="str">
        <f t="shared" si="3"/>
        <v/>
      </c>
      <c r="AA77" s="125">
        <v>1</v>
      </c>
      <c r="AB77" s="179">
        <f t="shared" ref="AB77:AB93" si="66">MAX(V77,X77,1)*IF(O77="",1,O77)</f>
        <v>2</v>
      </c>
      <c r="AC77" s="179" t="str">
        <f t="shared" si="62"/>
        <v>000001</v>
      </c>
      <c r="AD77" s="178">
        <f t="shared" si="63"/>
        <v>1</v>
      </c>
      <c r="AE77" s="179" t="str">
        <f t="shared" si="64"/>
        <v>00000011</v>
      </c>
      <c r="AF77" s="125" t="s">
        <v>369</v>
      </c>
    </row>
    <row r="78" spans="1:34" x14ac:dyDescent="0.2">
      <c r="A78" s="125" t="s">
        <v>2097</v>
      </c>
      <c r="B78" s="58" t="str">
        <f t="shared" si="57"/>
        <v/>
      </c>
      <c r="C78" s="125" t="s">
        <v>727</v>
      </c>
      <c r="D78" s="125" t="s">
        <v>704</v>
      </c>
      <c r="E78" s="125" t="str">
        <f t="shared" si="58"/>
        <v>L1</v>
      </c>
      <c r="F78" s="125" t="str">
        <f t="shared" si="59"/>
        <v>110</v>
      </c>
      <c r="H78" s="125" t="s">
        <v>1722</v>
      </c>
      <c r="I78" s="159">
        <f>VLOOKUP(H78,'V-Enc'!$B$38:$C$45,2,FALSE)</f>
        <v>8</v>
      </c>
      <c r="J78" s="125" t="s">
        <v>1739</v>
      </c>
      <c r="K78" s="159">
        <f>VLOOKUP(J78,'V-Enc'!$B$49:$C$56,2,FALSE)</f>
        <v>0.25</v>
      </c>
      <c r="L78" s="206" t="s">
        <v>76</v>
      </c>
      <c r="M78" s="125">
        <v>32</v>
      </c>
      <c r="N78" s="125" t="s">
        <v>1829</v>
      </c>
      <c r="O78" s="125">
        <f>VLOOKUP(N78,'V-Enc'!$B$130:$C$137,2,FALSE)</f>
        <v>2</v>
      </c>
      <c r="Q78" s="125" t="s">
        <v>730</v>
      </c>
      <c r="R78" s="125" t="s">
        <v>22</v>
      </c>
      <c r="S78" s="206" t="s">
        <v>2040</v>
      </c>
      <c r="U78" s="125">
        <f t="shared" si="60"/>
        <v>32</v>
      </c>
      <c r="V78" s="179">
        <f t="shared" si="61"/>
        <v>1</v>
      </c>
      <c r="W78" s="125" t="str">
        <f t="shared" si="65"/>
        <v>-</v>
      </c>
      <c r="X78" s="179" t="str">
        <f>IF(L78="-1",W78/I77*K77,"-")</f>
        <v>-</v>
      </c>
      <c r="Z78" s="125" t="str">
        <f t="shared" si="3"/>
        <v/>
      </c>
      <c r="AA78" s="125">
        <v>1</v>
      </c>
      <c r="AB78" s="179">
        <f t="shared" si="66"/>
        <v>2</v>
      </c>
      <c r="AC78" s="179" t="str">
        <f t="shared" si="62"/>
        <v>000001</v>
      </c>
      <c r="AD78" s="178">
        <f t="shared" si="63"/>
        <v>1</v>
      </c>
      <c r="AE78" s="179" t="str">
        <f t="shared" si="64"/>
        <v>00000011</v>
      </c>
      <c r="AF78" s="125" t="s">
        <v>369</v>
      </c>
    </row>
    <row r="79" spans="1:34" x14ac:dyDescent="0.2">
      <c r="A79" s="125" t="s">
        <v>2098</v>
      </c>
      <c r="B79" s="58" t="str">
        <f t="shared" si="57"/>
        <v/>
      </c>
      <c r="C79" s="125" t="s">
        <v>727</v>
      </c>
      <c r="D79" s="125" t="s">
        <v>704</v>
      </c>
      <c r="E79" s="125" t="str">
        <f t="shared" si="58"/>
        <v>L1</v>
      </c>
      <c r="F79" s="125" t="str">
        <f t="shared" si="59"/>
        <v>000</v>
      </c>
      <c r="H79" s="125" t="s">
        <v>1722</v>
      </c>
      <c r="I79" s="159">
        <f>VLOOKUP(H79,'V-Enc'!$B$38:$C$45,2,FALSE)</f>
        <v>8</v>
      </c>
      <c r="J79" s="125" t="s">
        <v>1740</v>
      </c>
      <c r="K79" s="159">
        <f>VLOOKUP(J79,'V-Enc'!$B$49:$C$56,2,FALSE)</f>
        <v>0.5</v>
      </c>
      <c r="L79" s="206" t="s">
        <v>76</v>
      </c>
      <c r="M79" s="125">
        <v>8</v>
      </c>
      <c r="N79" s="125" t="s">
        <v>1829</v>
      </c>
      <c r="O79" s="125">
        <f>VLOOKUP(N79,'V-Enc'!$B$130:$C$137,2,FALSE)</f>
        <v>2</v>
      </c>
      <c r="Q79" s="125" t="s">
        <v>730</v>
      </c>
      <c r="R79" s="125" t="s">
        <v>22</v>
      </c>
      <c r="S79" s="206" t="s">
        <v>2040</v>
      </c>
      <c r="U79" s="125">
        <f t="shared" si="60"/>
        <v>8</v>
      </c>
      <c r="V79" s="179">
        <f t="shared" si="61"/>
        <v>0.5</v>
      </c>
      <c r="W79" s="125" t="str">
        <f t="shared" ref="W79:W81" si="67">IF(L79="-1",M79,"-")</f>
        <v>-</v>
      </c>
      <c r="X79" s="179" t="str">
        <f>IF(L79="-1",W79/#REF!*#REF!,"-")</f>
        <v>-</v>
      </c>
      <c r="Z79" s="125" t="str">
        <f t="shared" si="3"/>
        <v/>
      </c>
      <c r="AA79" s="125">
        <v>1</v>
      </c>
      <c r="AB79" s="179">
        <f t="shared" si="66"/>
        <v>2</v>
      </c>
      <c r="AC79" s="179" t="str">
        <f t="shared" si="62"/>
        <v>000001</v>
      </c>
      <c r="AD79" s="178">
        <f t="shared" si="63"/>
        <v>1</v>
      </c>
      <c r="AE79" s="179" t="str">
        <f t="shared" si="64"/>
        <v>00000011</v>
      </c>
      <c r="AF79" s="125" t="s">
        <v>369</v>
      </c>
    </row>
    <row r="80" spans="1:34" x14ac:dyDescent="0.2">
      <c r="A80" s="125" t="s">
        <v>2099</v>
      </c>
      <c r="B80" s="58" t="str">
        <f t="shared" si="57"/>
        <v/>
      </c>
      <c r="C80" s="125" t="s">
        <v>727</v>
      </c>
      <c r="D80" s="125" t="s">
        <v>704</v>
      </c>
      <c r="E80" s="125" t="str">
        <f t="shared" si="58"/>
        <v>L1</v>
      </c>
      <c r="F80" s="125" t="str">
        <f t="shared" si="59"/>
        <v>101</v>
      </c>
      <c r="H80" s="125" t="s">
        <v>1722</v>
      </c>
      <c r="I80" s="159">
        <f>VLOOKUP(H80,'V-Enc'!$B$38:$C$45,2,FALSE)</f>
        <v>8</v>
      </c>
      <c r="J80" s="125" t="s">
        <v>1740</v>
      </c>
      <c r="K80" s="159">
        <f>VLOOKUP(J80,'V-Enc'!$B$49:$C$56,2,FALSE)</f>
        <v>0.5</v>
      </c>
      <c r="L80" s="206" t="s">
        <v>76</v>
      </c>
      <c r="M80" s="125">
        <v>16</v>
      </c>
      <c r="N80" s="125" t="s">
        <v>1829</v>
      </c>
      <c r="O80" s="125">
        <f>VLOOKUP(N80,'V-Enc'!$B$130:$C$137,2,FALSE)</f>
        <v>2</v>
      </c>
      <c r="Q80" s="125" t="s">
        <v>730</v>
      </c>
      <c r="R80" s="125" t="s">
        <v>22</v>
      </c>
      <c r="S80" s="206" t="s">
        <v>2040</v>
      </c>
      <c r="U80" s="125">
        <f t="shared" si="60"/>
        <v>16</v>
      </c>
      <c r="V80" s="179">
        <f t="shared" si="61"/>
        <v>1</v>
      </c>
      <c r="W80" s="125" t="str">
        <f t="shared" si="67"/>
        <v>-</v>
      </c>
      <c r="X80" s="179" t="str">
        <f>IF(L80="-1",W80/I79*K79,"-")</f>
        <v>-</v>
      </c>
      <c r="Z80" s="125" t="str">
        <f t="shared" si="3"/>
        <v/>
      </c>
      <c r="AA80" s="125">
        <v>1</v>
      </c>
      <c r="AB80" s="179">
        <f t="shared" si="66"/>
        <v>2</v>
      </c>
      <c r="AC80" s="179" t="str">
        <f t="shared" si="62"/>
        <v>000001</v>
      </c>
      <c r="AD80" s="178">
        <f t="shared" si="63"/>
        <v>1</v>
      </c>
      <c r="AE80" s="179" t="str">
        <f t="shared" si="64"/>
        <v>00000011</v>
      </c>
      <c r="AF80" s="125" t="s">
        <v>369</v>
      </c>
    </row>
    <row r="81" spans="1:32" x14ac:dyDescent="0.2">
      <c r="A81" s="125" t="s">
        <v>2100</v>
      </c>
      <c r="B81" s="58" t="str">
        <f t="shared" si="57"/>
        <v/>
      </c>
      <c r="C81" s="125" t="s">
        <v>727</v>
      </c>
      <c r="D81" s="125" t="s">
        <v>704</v>
      </c>
      <c r="E81" s="125" t="str">
        <f t="shared" si="58"/>
        <v>L1</v>
      </c>
      <c r="F81" s="125" t="str">
        <f t="shared" si="59"/>
        <v>110</v>
      </c>
      <c r="H81" s="125" t="s">
        <v>1722</v>
      </c>
      <c r="I81" s="159">
        <f>VLOOKUP(H81,'V-Enc'!$B$38:$C$45,2,FALSE)</f>
        <v>8</v>
      </c>
      <c r="J81" s="125" t="s">
        <v>1740</v>
      </c>
      <c r="K81" s="159">
        <f>VLOOKUP(J81,'V-Enc'!$B$49:$C$56,2,FALSE)</f>
        <v>0.5</v>
      </c>
      <c r="L81" s="206" t="s">
        <v>76</v>
      </c>
      <c r="M81" s="125">
        <v>32</v>
      </c>
      <c r="N81" s="125" t="s">
        <v>1829</v>
      </c>
      <c r="O81" s="125">
        <f>VLOOKUP(N81,'V-Enc'!$B$130:$C$137,2,FALSE)</f>
        <v>2</v>
      </c>
      <c r="Q81" s="125" t="s">
        <v>730</v>
      </c>
      <c r="R81" s="125" t="s">
        <v>22</v>
      </c>
      <c r="S81" s="206" t="s">
        <v>2040</v>
      </c>
      <c r="U81" s="125">
        <f t="shared" si="60"/>
        <v>32</v>
      </c>
      <c r="V81" s="179">
        <f t="shared" si="61"/>
        <v>2</v>
      </c>
      <c r="W81" s="125" t="str">
        <f t="shared" si="67"/>
        <v>-</v>
      </c>
      <c r="X81" s="179" t="str">
        <f>IF(L81="-1",W81/I80*K80,"-")</f>
        <v>-</v>
      </c>
      <c r="Z81" s="125" t="str">
        <f t="shared" ref="Z81:Z168" si="68">IF(S81="vs2",1,"")</f>
        <v/>
      </c>
      <c r="AA81" s="125">
        <v>1</v>
      </c>
      <c r="AB81" s="179">
        <f t="shared" si="66"/>
        <v>4</v>
      </c>
      <c r="AC81" s="179" t="str">
        <f t="shared" si="62"/>
        <v>000011</v>
      </c>
      <c r="AD81" s="178">
        <f t="shared" si="63"/>
        <v>1</v>
      </c>
      <c r="AE81" s="179" t="str">
        <f t="shared" si="64"/>
        <v>00001111</v>
      </c>
      <c r="AF81" s="125" t="s">
        <v>369</v>
      </c>
    </row>
    <row r="82" spans="1:32" x14ac:dyDescent="0.2">
      <c r="A82" s="125" t="s">
        <v>2101</v>
      </c>
      <c r="B82" s="58" t="str">
        <f t="shared" si="57"/>
        <v/>
      </c>
      <c r="C82" s="125" t="s">
        <v>727</v>
      </c>
      <c r="D82" s="125" t="s">
        <v>704</v>
      </c>
      <c r="E82" s="125" t="str">
        <f t="shared" si="58"/>
        <v>L1</v>
      </c>
      <c r="F82" s="125" t="str">
        <f t="shared" si="59"/>
        <v>000</v>
      </c>
      <c r="H82" s="125" t="s">
        <v>1722</v>
      </c>
      <c r="I82" s="159">
        <f>VLOOKUP(H82,'V-Enc'!$B$38:$C$45,2,FALSE)</f>
        <v>8</v>
      </c>
      <c r="J82" s="125" t="s">
        <v>1733</v>
      </c>
      <c r="K82" s="159">
        <f>VLOOKUP(J82,'V-Enc'!$B$49:$C$56,2,FALSE)</f>
        <v>1</v>
      </c>
      <c r="L82" s="206" t="s">
        <v>76</v>
      </c>
      <c r="M82" s="125">
        <v>8</v>
      </c>
      <c r="N82" s="125" t="s">
        <v>1829</v>
      </c>
      <c r="O82" s="125">
        <f>VLOOKUP(N82,'V-Enc'!$B$130:$C$137,2,FALSE)</f>
        <v>2</v>
      </c>
      <c r="Q82" s="125" t="s">
        <v>730</v>
      </c>
      <c r="R82" s="125" t="s">
        <v>22</v>
      </c>
      <c r="S82" s="206" t="s">
        <v>2040</v>
      </c>
      <c r="U82" s="125">
        <f t="shared" si="60"/>
        <v>8</v>
      </c>
      <c r="V82" s="179">
        <f t="shared" si="61"/>
        <v>1</v>
      </c>
      <c r="W82" s="125" t="str">
        <f t="shared" ref="W82:W84" si="69">IF(L82="-1",M82,"-")</f>
        <v>-</v>
      </c>
      <c r="X82" s="179" t="str">
        <f>IF(L82="-1",W82/#REF!*#REF!,"-")</f>
        <v>-</v>
      </c>
      <c r="Z82" s="125" t="str">
        <f t="shared" si="68"/>
        <v/>
      </c>
      <c r="AA82" s="125">
        <v>1</v>
      </c>
      <c r="AB82" s="179">
        <f t="shared" si="66"/>
        <v>2</v>
      </c>
      <c r="AC82" s="179" t="str">
        <f t="shared" si="62"/>
        <v>000001</v>
      </c>
      <c r="AD82" s="178">
        <f t="shared" si="63"/>
        <v>1</v>
      </c>
      <c r="AE82" s="179" t="str">
        <f t="shared" si="64"/>
        <v>00000011</v>
      </c>
      <c r="AF82" s="125" t="s">
        <v>369</v>
      </c>
    </row>
    <row r="83" spans="1:32" x14ac:dyDescent="0.2">
      <c r="A83" s="125" t="s">
        <v>2102</v>
      </c>
      <c r="B83" s="58" t="str">
        <f t="shared" si="57"/>
        <v/>
      </c>
      <c r="C83" s="125" t="s">
        <v>727</v>
      </c>
      <c r="D83" s="125" t="s">
        <v>704</v>
      </c>
      <c r="E83" s="125" t="str">
        <f t="shared" si="58"/>
        <v>L1</v>
      </c>
      <c r="F83" s="125" t="str">
        <f t="shared" si="59"/>
        <v>101</v>
      </c>
      <c r="H83" s="125" t="s">
        <v>1722</v>
      </c>
      <c r="I83" s="159">
        <f>VLOOKUP(H83,'V-Enc'!$B$38:$C$45,2,FALSE)</f>
        <v>8</v>
      </c>
      <c r="J83" s="125" t="s">
        <v>1733</v>
      </c>
      <c r="K83" s="159">
        <f>VLOOKUP(J83,'V-Enc'!$B$49:$C$56,2,FALSE)</f>
        <v>1</v>
      </c>
      <c r="L83" s="206" t="s">
        <v>76</v>
      </c>
      <c r="M83" s="125">
        <v>16</v>
      </c>
      <c r="N83" s="125" t="s">
        <v>1829</v>
      </c>
      <c r="O83" s="125">
        <f>VLOOKUP(N83,'V-Enc'!$B$130:$C$137,2,FALSE)</f>
        <v>2</v>
      </c>
      <c r="Q83" s="125" t="s">
        <v>730</v>
      </c>
      <c r="R83" s="125" t="s">
        <v>22</v>
      </c>
      <c r="S83" s="206" t="s">
        <v>2040</v>
      </c>
      <c r="U83" s="125">
        <f t="shared" si="60"/>
        <v>16</v>
      </c>
      <c r="V83" s="179">
        <f t="shared" si="61"/>
        <v>2</v>
      </c>
      <c r="W83" s="125" t="str">
        <f t="shared" si="69"/>
        <v>-</v>
      </c>
      <c r="X83" s="179" t="str">
        <f>IF(L83="-1",W83/I82*K82,"-")</f>
        <v>-</v>
      </c>
      <c r="Z83" s="125" t="str">
        <f t="shared" si="68"/>
        <v/>
      </c>
      <c r="AA83" s="125">
        <v>1</v>
      </c>
      <c r="AB83" s="179">
        <f t="shared" si="66"/>
        <v>4</v>
      </c>
      <c r="AC83" s="179" t="str">
        <f t="shared" si="62"/>
        <v>000011</v>
      </c>
      <c r="AD83" s="178">
        <f t="shared" si="63"/>
        <v>1</v>
      </c>
      <c r="AE83" s="179" t="str">
        <f t="shared" si="64"/>
        <v>00001111</v>
      </c>
      <c r="AF83" s="125" t="s">
        <v>369</v>
      </c>
    </row>
    <row r="84" spans="1:32" x14ac:dyDescent="0.2">
      <c r="A84" s="125" t="s">
        <v>2103</v>
      </c>
      <c r="B84" s="58" t="str">
        <f t="shared" si="57"/>
        <v/>
      </c>
      <c r="C84" s="125" t="s">
        <v>727</v>
      </c>
      <c r="D84" s="125" t="s">
        <v>704</v>
      </c>
      <c r="E84" s="125" t="str">
        <f t="shared" si="58"/>
        <v>L1</v>
      </c>
      <c r="F84" s="125" t="str">
        <f t="shared" si="59"/>
        <v>110</v>
      </c>
      <c r="H84" s="125" t="s">
        <v>1722</v>
      </c>
      <c r="I84" s="159">
        <f>VLOOKUP(H84,'V-Enc'!$B$38:$C$45,2,FALSE)</f>
        <v>8</v>
      </c>
      <c r="J84" s="125" t="s">
        <v>1733</v>
      </c>
      <c r="K84" s="159">
        <f>VLOOKUP(J84,'V-Enc'!$B$49:$C$56,2,FALSE)</f>
        <v>1</v>
      </c>
      <c r="L84" s="206" t="s">
        <v>76</v>
      </c>
      <c r="M84" s="125">
        <v>32</v>
      </c>
      <c r="N84" s="125" t="s">
        <v>1829</v>
      </c>
      <c r="O84" s="125">
        <f>VLOOKUP(N84,'V-Enc'!$B$130:$C$137,2,FALSE)</f>
        <v>2</v>
      </c>
      <c r="Q84" s="125" t="s">
        <v>730</v>
      </c>
      <c r="R84" s="125" t="s">
        <v>22</v>
      </c>
      <c r="S84" s="206" t="s">
        <v>2040</v>
      </c>
      <c r="U84" s="125">
        <f t="shared" si="60"/>
        <v>32</v>
      </c>
      <c r="V84" s="179">
        <f t="shared" si="61"/>
        <v>4</v>
      </c>
      <c r="W84" s="125" t="str">
        <f t="shared" si="69"/>
        <v>-</v>
      </c>
      <c r="X84" s="179" t="str">
        <f>IF(L84="-1",W84/I83*K83,"-")</f>
        <v>-</v>
      </c>
      <c r="Z84" s="125" t="str">
        <f t="shared" si="68"/>
        <v/>
      </c>
      <c r="AA84" s="125">
        <v>1</v>
      </c>
      <c r="AB84" s="179">
        <f t="shared" si="66"/>
        <v>8</v>
      </c>
      <c r="AC84" s="179" t="str">
        <f t="shared" si="62"/>
        <v>000111</v>
      </c>
      <c r="AD84" s="178">
        <f t="shared" si="63"/>
        <v>1</v>
      </c>
      <c r="AE84" s="179" t="str">
        <f t="shared" si="64"/>
        <v>11111111</v>
      </c>
      <c r="AF84" s="125" t="s">
        <v>369</v>
      </c>
    </row>
    <row r="85" spans="1:32" x14ac:dyDescent="0.2">
      <c r="A85" s="125" t="s">
        <v>2104</v>
      </c>
      <c r="B85" s="58" t="str">
        <f t="shared" si="57"/>
        <v/>
      </c>
      <c r="C85" s="125" t="s">
        <v>727</v>
      </c>
      <c r="D85" s="125" t="s">
        <v>704</v>
      </c>
      <c r="E85" s="125" t="str">
        <f t="shared" si="58"/>
        <v>L1</v>
      </c>
      <c r="F85" s="125" t="str">
        <f t="shared" si="59"/>
        <v>000</v>
      </c>
      <c r="H85" s="125" t="s">
        <v>1722</v>
      </c>
      <c r="I85" s="159">
        <f>VLOOKUP(H85,'V-Enc'!$B$38:$C$45,2,FALSE)</f>
        <v>8</v>
      </c>
      <c r="J85" s="125" t="s">
        <v>1734</v>
      </c>
      <c r="K85" s="159">
        <f>VLOOKUP(J85,'V-Enc'!$B$49:$C$56,2,FALSE)</f>
        <v>2</v>
      </c>
      <c r="L85" s="206" t="s">
        <v>76</v>
      </c>
      <c r="M85" s="125">
        <v>8</v>
      </c>
      <c r="N85" s="125" t="s">
        <v>1829</v>
      </c>
      <c r="O85" s="125">
        <f>VLOOKUP(N85,'V-Enc'!$B$130:$C$137,2,FALSE)</f>
        <v>2</v>
      </c>
      <c r="Q85" s="125" t="s">
        <v>730</v>
      </c>
      <c r="R85" s="125" t="s">
        <v>22</v>
      </c>
      <c r="S85" s="206" t="s">
        <v>2040</v>
      </c>
      <c r="U85" s="125">
        <f t="shared" si="60"/>
        <v>8</v>
      </c>
      <c r="V85" s="179">
        <f t="shared" si="61"/>
        <v>2</v>
      </c>
      <c r="W85" s="125" t="str">
        <f t="shared" ref="W85:W86" si="70">IF(L85="-1",M85,"-")</f>
        <v>-</v>
      </c>
      <c r="X85" s="179" t="str">
        <f>IF(L85="-1",W85/#REF!*#REF!,"-")</f>
        <v>-</v>
      </c>
      <c r="Z85" s="125" t="str">
        <f t="shared" si="68"/>
        <v/>
      </c>
      <c r="AA85" s="125">
        <v>1</v>
      </c>
      <c r="AB85" s="179">
        <f t="shared" si="66"/>
        <v>4</v>
      </c>
      <c r="AC85" s="179" t="str">
        <f t="shared" si="62"/>
        <v>000011</v>
      </c>
      <c r="AD85" s="178">
        <f t="shared" si="63"/>
        <v>1</v>
      </c>
      <c r="AE85" s="179" t="str">
        <f t="shared" si="64"/>
        <v>00001111</v>
      </c>
      <c r="AF85" s="125" t="s">
        <v>369</v>
      </c>
    </row>
    <row r="86" spans="1:32" x14ac:dyDescent="0.2">
      <c r="A86" s="125" t="s">
        <v>2105</v>
      </c>
      <c r="B86" s="58" t="str">
        <f t="shared" si="57"/>
        <v/>
      </c>
      <c r="C86" s="125" t="s">
        <v>727</v>
      </c>
      <c r="D86" s="125" t="s">
        <v>704</v>
      </c>
      <c r="E86" s="125" t="str">
        <f t="shared" si="58"/>
        <v>L1</v>
      </c>
      <c r="F86" s="125" t="str">
        <f t="shared" si="59"/>
        <v>101</v>
      </c>
      <c r="H86" s="125" t="s">
        <v>1722</v>
      </c>
      <c r="I86" s="159">
        <f>VLOOKUP(H86,'V-Enc'!$B$38:$C$45,2,FALSE)</f>
        <v>8</v>
      </c>
      <c r="J86" s="125" t="s">
        <v>1734</v>
      </c>
      <c r="K86" s="159">
        <f>VLOOKUP(J86,'V-Enc'!$B$49:$C$56,2,FALSE)</f>
        <v>2</v>
      </c>
      <c r="L86" s="206" t="s">
        <v>76</v>
      </c>
      <c r="M86" s="125">
        <v>16</v>
      </c>
      <c r="N86" s="125" t="s">
        <v>1829</v>
      </c>
      <c r="O86" s="125">
        <f>VLOOKUP(N86,'V-Enc'!$B$130:$C$137,2,FALSE)</f>
        <v>2</v>
      </c>
      <c r="Q86" s="125" t="s">
        <v>730</v>
      </c>
      <c r="R86" s="125" t="s">
        <v>22</v>
      </c>
      <c r="S86" s="206" t="s">
        <v>2040</v>
      </c>
      <c r="U86" s="125">
        <f t="shared" si="60"/>
        <v>16</v>
      </c>
      <c r="V86" s="179">
        <f t="shared" si="61"/>
        <v>4</v>
      </c>
      <c r="W86" s="125" t="str">
        <f t="shared" si="70"/>
        <v>-</v>
      </c>
      <c r="X86" s="179" t="str">
        <f>IF(L86="-1",W86/I85*K85,"-")</f>
        <v>-</v>
      </c>
      <c r="Z86" s="125" t="str">
        <f t="shared" si="68"/>
        <v/>
      </c>
      <c r="AA86" s="125">
        <v>1</v>
      </c>
      <c r="AB86" s="179">
        <f t="shared" si="66"/>
        <v>8</v>
      </c>
      <c r="AC86" s="179" t="str">
        <f t="shared" si="62"/>
        <v>000111</v>
      </c>
      <c r="AD86" s="178">
        <f t="shared" si="63"/>
        <v>1</v>
      </c>
      <c r="AE86" s="179" t="str">
        <f t="shared" si="64"/>
        <v>11111111</v>
      </c>
      <c r="AF86" s="125" t="s">
        <v>369</v>
      </c>
    </row>
    <row r="87" spans="1:32" s="58" customFormat="1" x14ac:dyDescent="0.2">
      <c r="A87" s="58" t="s">
        <v>4118</v>
      </c>
      <c r="B87" s="58" t="str">
        <f t="shared" si="57"/>
        <v>RSVD</v>
      </c>
      <c r="C87" s="58" t="s">
        <v>727</v>
      </c>
      <c r="D87" s="58" t="s">
        <v>704</v>
      </c>
      <c r="E87" s="58" t="str">
        <f>IF(S87="rs2","L2",IF(S87="vs2","L3","L1"))</f>
        <v>L1</v>
      </c>
      <c r="F87" s="58" t="str">
        <f>IF(M87=8,"000",IF(M87=16,"101","110"))</f>
        <v>110</v>
      </c>
      <c r="H87" s="58" t="s">
        <v>1722</v>
      </c>
      <c r="I87" s="247">
        <f>VLOOKUP(H87,'V-Enc'!$B$38:$C$45,2,FALSE)</f>
        <v>8</v>
      </c>
      <c r="J87" s="58" t="s">
        <v>1734</v>
      </c>
      <c r="K87" s="247">
        <f>VLOOKUP(J87,'V-Enc'!$B$49:$C$56,2,FALSE)</f>
        <v>2</v>
      </c>
      <c r="L87" s="248" t="s">
        <v>76</v>
      </c>
      <c r="M87" s="58">
        <v>32</v>
      </c>
      <c r="N87" s="58" t="s">
        <v>1829</v>
      </c>
      <c r="O87" s="58">
        <f>VLOOKUP(N87,'V-Enc'!$B$130:$C$137,2,FALSE)</f>
        <v>2</v>
      </c>
      <c r="Q87" s="58" t="s">
        <v>730</v>
      </c>
      <c r="R87" s="58" t="s">
        <v>22</v>
      </c>
      <c r="S87" s="248" t="s">
        <v>2040</v>
      </c>
      <c r="U87" s="58">
        <f>IF(L87="-1",I87,M87)</f>
        <v>32</v>
      </c>
      <c r="V87" s="249">
        <f>IF(L87="-1",K87,U87/I87*K87)</f>
        <v>8</v>
      </c>
      <c r="W87" s="58" t="str">
        <f>IF(L87="-1",M87,"-")</f>
        <v>-</v>
      </c>
      <c r="X87" s="249" t="str">
        <f>IF(L87="-1",W87/I86*K86,"-")</f>
        <v>-</v>
      </c>
      <c r="Z87" s="58" t="str">
        <f>IF(S87="vs2",1,"")</f>
        <v/>
      </c>
      <c r="AA87" s="58">
        <v>1</v>
      </c>
      <c r="AB87" s="249">
        <f t="shared" si="66"/>
        <v>16</v>
      </c>
      <c r="AC87" s="249" t="str">
        <f t="shared" si="62"/>
        <v>001111</v>
      </c>
      <c r="AD87" s="249">
        <f t="shared" si="63"/>
        <v>1</v>
      </c>
      <c r="AE87" s="249" t="str">
        <f t="shared" si="64"/>
        <v>11111111</v>
      </c>
      <c r="AF87" s="58" t="s">
        <v>369</v>
      </c>
    </row>
    <row r="88" spans="1:32" x14ac:dyDescent="0.2">
      <c r="A88" s="125" t="s">
        <v>2106</v>
      </c>
      <c r="B88" s="58" t="str">
        <f t="shared" si="57"/>
        <v/>
      </c>
      <c r="C88" s="125" t="s">
        <v>727</v>
      </c>
      <c r="D88" s="125" t="s">
        <v>704</v>
      </c>
      <c r="E88" s="125" t="str">
        <f t="shared" si="58"/>
        <v>L1</v>
      </c>
      <c r="F88" s="125" t="str">
        <f t="shared" si="59"/>
        <v>000</v>
      </c>
      <c r="H88" s="125" t="s">
        <v>1722</v>
      </c>
      <c r="I88" s="159">
        <f>VLOOKUP(H88,'V-Enc'!$B$38:$C$45,2,FALSE)</f>
        <v>8</v>
      </c>
      <c r="J88" s="125" t="s">
        <v>1735</v>
      </c>
      <c r="K88" s="159">
        <f>VLOOKUP(J88,'V-Enc'!$B$49:$C$56,2,FALSE)</f>
        <v>4</v>
      </c>
      <c r="L88" s="206" t="s">
        <v>76</v>
      </c>
      <c r="M88" s="125">
        <v>8</v>
      </c>
      <c r="N88" s="125" t="s">
        <v>1829</v>
      </c>
      <c r="O88" s="125">
        <f>VLOOKUP(N88,'V-Enc'!$B$130:$C$137,2,FALSE)</f>
        <v>2</v>
      </c>
      <c r="Q88" s="125" t="s">
        <v>730</v>
      </c>
      <c r="R88" s="125" t="s">
        <v>22</v>
      </c>
      <c r="S88" s="206" t="s">
        <v>2040</v>
      </c>
      <c r="U88" s="125">
        <f t="shared" si="60"/>
        <v>8</v>
      </c>
      <c r="V88" s="179">
        <f t="shared" si="61"/>
        <v>4</v>
      </c>
      <c r="W88" s="125" t="str">
        <f t="shared" ref="W88" si="71">IF(L88="-1",M88,"-")</f>
        <v>-</v>
      </c>
      <c r="X88" s="179" t="str">
        <f>IF(L88="-1",W88/#REF!*#REF!,"-")</f>
        <v>-</v>
      </c>
      <c r="Z88" s="125" t="str">
        <f t="shared" si="68"/>
        <v/>
      </c>
      <c r="AA88" s="125">
        <v>1</v>
      </c>
      <c r="AB88" s="179">
        <f t="shared" si="66"/>
        <v>8</v>
      </c>
      <c r="AC88" s="179" t="str">
        <f t="shared" si="62"/>
        <v>000111</v>
      </c>
      <c r="AD88" s="178">
        <f t="shared" si="63"/>
        <v>1</v>
      </c>
      <c r="AE88" s="179" t="str">
        <f t="shared" si="64"/>
        <v>11111111</v>
      </c>
      <c r="AF88" s="125" t="s">
        <v>369</v>
      </c>
    </row>
    <row r="89" spans="1:32" s="58" customFormat="1" x14ac:dyDescent="0.2">
      <c r="A89" s="58" t="s">
        <v>4225</v>
      </c>
      <c r="B89" s="58" t="str">
        <f t="shared" si="57"/>
        <v>RSVD</v>
      </c>
      <c r="C89" s="58" t="s">
        <v>727</v>
      </c>
      <c r="D89" s="58" t="s">
        <v>704</v>
      </c>
      <c r="E89" s="58" t="str">
        <f>IF(S89="rs2","L2",IF(S89="vs2","L3","L1"))</f>
        <v>L1</v>
      </c>
      <c r="F89" s="58" t="str">
        <f>IF(M89=8,"000",IF(M89=16,"101","110"))</f>
        <v>101</v>
      </c>
      <c r="H89" s="58" t="s">
        <v>1722</v>
      </c>
      <c r="I89" s="247">
        <f>VLOOKUP(H89,'V-Enc'!$B$38:$C$45,2,FALSE)</f>
        <v>8</v>
      </c>
      <c r="J89" s="58" t="s">
        <v>1735</v>
      </c>
      <c r="K89" s="247">
        <f>VLOOKUP(J89,'V-Enc'!$B$49:$C$56,2,FALSE)</f>
        <v>4</v>
      </c>
      <c r="L89" s="248" t="s">
        <v>76</v>
      </c>
      <c r="M89" s="58">
        <v>16</v>
      </c>
      <c r="N89" s="58" t="s">
        <v>1829</v>
      </c>
      <c r="O89" s="58">
        <f>VLOOKUP(N89,'V-Enc'!$B$130:$C$137,2,FALSE)</f>
        <v>2</v>
      </c>
      <c r="Q89" s="58" t="s">
        <v>730</v>
      </c>
      <c r="R89" s="58" t="s">
        <v>22</v>
      </c>
      <c r="S89" s="248" t="s">
        <v>2040</v>
      </c>
      <c r="U89" s="58">
        <f>IF(L89="-1",I89,M89)</f>
        <v>16</v>
      </c>
      <c r="V89" s="249">
        <f>IF(L89="-1",K89,U89/I89*K89)</f>
        <v>8</v>
      </c>
      <c r="W89" s="58" t="str">
        <f>IF(L89="-1",M89,"-")</f>
        <v>-</v>
      </c>
      <c r="X89" s="249" t="str">
        <f>IF(L89="-1",W89/#REF!*#REF!,"-")</f>
        <v>-</v>
      </c>
      <c r="Z89" s="58" t="str">
        <f>IF(S89="vs2",1,"")</f>
        <v/>
      </c>
      <c r="AA89" s="58">
        <v>1</v>
      </c>
      <c r="AB89" s="249">
        <f t="shared" si="66"/>
        <v>16</v>
      </c>
      <c r="AC89" s="249" t="str">
        <f t="shared" si="62"/>
        <v>001111</v>
      </c>
      <c r="AD89" s="249">
        <f t="shared" si="63"/>
        <v>1</v>
      </c>
      <c r="AE89" s="249" t="str">
        <f t="shared" si="64"/>
        <v>11111111</v>
      </c>
      <c r="AF89" s="58" t="s">
        <v>369</v>
      </c>
    </row>
    <row r="90" spans="1:32" s="58" customFormat="1" x14ac:dyDescent="0.2">
      <c r="A90" s="58" t="s">
        <v>4224</v>
      </c>
      <c r="B90" s="58" t="str">
        <f t="shared" si="57"/>
        <v>RSVD</v>
      </c>
      <c r="C90" s="58" t="s">
        <v>727</v>
      </c>
      <c r="D90" s="58" t="s">
        <v>704</v>
      </c>
      <c r="E90" s="58" t="str">
        <f>IF(S90="rs2","L2",IF(S90="vs2","L3","L1"))</f>
        <v>L1</v>
      </c>
      <c r="F90" s="58" t="str">
        <f>IF(M90=8,"000",IF(M90=16,"101","110"))</f>
        <v>110</v>
      </c>
      <c r="H90" s="58" t="s">
        <v>1722</v>
      </c>
      <c r="I90" s="247">
        <f>VLOOKUP(H90,'V-Enc'!$B$38:$C$45,2,FALSE)</f>
        <v>8</v>
      </c>
      <c r="J90" s="58" t="s">
        <v>1735</v>
      </c>
      <c r="K90" s="247">
        <f>VLOOKUP(J90,'V-Enc'!$B$49:$C$56,2,FALSE)</f>
        <v>4</v>
      </c>
      <c r="L90" s="248" t="s">
        <v>76</v>
      </c>
      <c r="M90" s="58">
        <v>32</v>
      </c>
      <c r="N90" s="58" t="s">
        <v>1829</v>
      </c>
      <c r="O90" s="58">
        <f>VLOOKUP(N90,'V-Enc'!$B$130:$C$137,2,FALSE)</f>
        <v>2</v>
      </c>
      <c r="Q90" s="58" t="s">
        <v>730</v>
      </c>
      <c r="R90" s="58" t="s">
        <v>22</v>
      </c>
      <c r="S90" s="248" t="s">
        <v>2040</v>
      </c>
      <c r="U90" s="58">
        <f>IF(L90="-1",I90,M90)</f>
        <v>32</v>
      </c>
      <c r="V90" s="249">
        <f>IF(L90="-1",K90,U90/I90*K90)</f>
        <v>16</v>
      </c>
      <c r="W90" s="58" t="str">
        <f>IF(L90="-1",M90,"-")</f>
        <v>-</v>
      </c>
      <c r="X90" s="249" t="str">
        <f>IF(L90="-1",W90/#REF!*#REF!,"-")</f>
        <v>-</v>
      </c>
      <c r="Z90" s="58" t="str">
        <f>IF(S90="vs2",1,"")</f>
        <v/>
      </c>
      <c r="AA90" s="58">
        <v>1</v>
      </c>
      <c r="AB90" s="249">
        <f t="shared" si="66"/>
        <v>32</v>
      </c>
      <c r="AC90" s="249" t="str">
        <f>DEC2BIN(MIN(64,AB90)-1,6)</f>
        <v>011111</v>
      </c>
      <c r="AD90" s="249">
        <f t="shared" si="63"/>
        <v>1</v>
      </c>
      <c r="AE90" s="249" t="str">
        <f t="shared" si="64"/>
        <v>11111111</v>
      </c>
      <c r="AF90" s="58" t="s">
        <v>369</v>
      </c>
    </row>
    <row r="91" spans="1:32" s="58" customFormat="1" x14ac:dyDescent="0.2">
      <c r="A91" s="58" t="s">
        <v>4226</v>
      </c>
      <c r="B91" s="58" t="str">
        <f t="shared" si="57"/>
        <v>RSVD</v>
      </c>
      <c r="C91" s="58" t="s">
        <v>727</v>
      </c>
      <c r="D91" s="58" t="s">
        <v>704</v>
      </c>
      <c r="E91" s="58" t="str">
        <f>IF(S91="rs2","L2",IF(S91="vs2","L3","L1"))</f>
        <v>L1</v>
      </c>
      <c r="F91" s="58" t="str">
        <f>IF(M91=8,"000",IF(M91=16,"101","110"))</f>
        <v>000</v>
      </c>
      <c r="H91" s="58" t="s">
        <v>1722</v>
      </c>
      <c r="I91" s="247">
        <f>VLOOKUP(H91,'V-Enc'!$B$38:$C$45,2,FALSE)</f>
        <v>8</v>
      </c>
      <c r="J91" s="58" t="s">
        <v>1736</v>
      </c>
      <c r="K91" s="247">
        <f>VLOOKUP(J91,'V-Enc'!$B$49:$C$56,2,FALSE)</f>
        <v>8</v>
      </c>
      <c r="L91" s="248" t="s">
        <v>76</v>
      </c>
      <c r="M91" s="58">
        <v>8</v>
      </c>
      <c r="N91" s="58" t="s">
        <v>1829</v>
      </c>
      <c r="O91" s="58">
        <f>VLOOKUP(N91,'V-Enc'!$B$130:$C$137,2,FALSE)</f>
        <v>2</v>
      </c>
      <c r="Q91" s="58" t="s">
        <v>730</v>
      </c>
      <c r="R91" s="58" t="s">
        <v>22</v>
      </c>
      <c r="S91" s="248" t="s">
        <v>2040</v>
      </c>
      <c r="U91" s="58">
        <f>IF(L91="-1",I91,M91)</f>
        <v>8</v>
      </c>
      <c r="V91" s="249">
        <f>IF(L91="-1",K91,U91/I91*K91)</f>
        <v>8</v>
      </c>
      <c r="W91" s="58" t="str">
        <f>IF(L91="-1",M91,"-")</f>
        <v>-</v>
      </c>
      <c r="X91" s="249" t="str">
        <f>IF(L91="-1",W91/#REF!*#REF!,"-")</f>
        <v>-</v>
      </c>
      <c r="Z91" s="58" t="str">
        <f>IF(S91="vs2",1,"")</f>
        <v/>
      </c>
      <c r="AA91" s="58">
        <v>1</v>
      </c>
      <c r="AB91" s="249">
        <f t="shared" si="66"/>
        <v>16</v>
      </c>
      <c r="AC91" s="249" t="str">
        <f t="shared" ref="AC91:AC93" si="72">DEC2BIN(MIN(64,AB91)-1,6)</f>
        <v>001111</v>
      </c>
      <c r="AD91" s="249">
        <f t="shared" si="63"/>
        <v>1</v>
      </c>
      <c r="AE91" s="249" t="str">
        <f t="shared" si="64"/>
        <v>11111111</v>
      </c>
      <c r="AF91" s="58" t="s">
        <v>369</v>
      </c>
    </row>
    <row r="92" spans="1:32" s="58" customFormat="1" x14ac:dyDescent="0.2">
      <c r="A92" s="58" t="s">
        <v>4227</v>
      </c>
      <c r="B92" s="58" t="str">
        <f t="shared" si="57"/>
        <v>RSVD</v>
      </c>
      <c r="C92" s="58" t="s">
        <v>727</v>
      </c>
      <c r="D92" s="58" t="s">
        <v>704</v>
      </c>
      <c r="E92" s="58" t="str">
        <f>IF(S92="rs2","L2",IF(S92="vs2","L3","L1"))</f>
        <v>L1</v>
      </c>
      <c r="F92" s="58" t="str">
        <f>IF(M92=8,"000",IF(M92=16,"101","110"))</f>
        <v>101</v>
      </c>
      <c r="H92" s="58" t="s">
        <v>1722</v>
      </c>
      <c r="I92" s="247">
        <f>VLOOKUP(H92,'V-Enc'!$B$38:$C$45,2,FALSE)</f>
        <v>8</v>
      </c>
      <c r="J92" s="58" t="s">
        <v>1736</v>
      </c>
      <c r="K92" s="247">
        <f>VLOOKUP(J92,'V-Enc'!$B$49:$C$56,2,FALSE)</f>
        <v>8</v>
      </c>
      <c r="L92" s="248" t="s">
        <v>76</v>
      </c>
      <c r="M92" s="58">
        <v>16</v>
      </c>
      <c r="N92" s="58" t="s">
        <v>1829</v>
      </c>
      <c r="O92" s="58">
        <f>VLOOKUP(N92,'V-Enc'!$B$130:$C$137,2,FALSE)</f>
        <v>2</v>
      </c>
      <c r="Q92" s="58" t="s">
        <v>730</v>
      </c>
      <c r="R92" s="58" t="s">
        <v>22</v>
      </c>
      <c r="S92" s="248" t="s">
        <v>2040</v>
      </c>
      <c r="U92" s="58">
        <f>IF(L92="-1",I92,M92)</f>
        <v>16</v>
      </c>
      <c r="V92" s="249">
        <f>IF(L92="-1",K92,U92/I92*K92)</f>
        <v>16</v>
      </c>
      <c r="W92" s="58" t="str">
        <f>IF(L92="-1",M92,"-")</f>
        <v>-</v>
      </c>
      <c r="X92" s="249" t="str">
        <f>IF(L92="-1",W92/#REF!*#REF!,"-")</f>
        <v>-</v>
      </c>
      <c r="Z92" s="58" t="str">
        <f>IF(S92="vs2",1,"")</f>
        <v/>
      </c>
      <c r="AA92" s="58">
        <v>1</v>
      </c>
      <c r="AB92" s="249">
        <f t="shared" si="66"/>
        <v>32</v>
      </c>
      <c r="AC92" s="249" t="str">
        <f t="shared" si="72"/>
        <v>011111</v>
      </c>
      <c r="AD92" s="249">
        <f t="shared" si="63"/>
        <v>1</v>
      </c>
      <c r="AE92" s="249" t="str">
        <f t="shared" si="64"/>
        <v>11111111</v>
      </c>
      <c r="AF92" s="58" t="s">
        <v>369</v>
      </c>
    </row>
    <row r="93" spans="1:32" s="58" customFormat="1" x14ac:dyDescent="0.2">
      <c r="A93" s="58" t="s">
        <v>4228</v>
      </c>
      <c r="B93" s="58" t="str">
        <f t="shared" si="57"/>
        <v>RSVD</v>
      </c>
      <c r="C93" s="58" t="s">
        <v>727</v>
      </c>
      <c r="D93" s="58" t="s">
        <v>704</v>
      </c>
      <c r="E93" s="58" t="str">
        <f>IF(S93="rs2","L2",IF(S93="vs2","L3","L1"))</f>
        <v>L1</v>
      </c>
      <c r="F93" s="58" t="str">
        <f>IF(M93=8,"000",IF(M93=16,"101","110"))</f>
        <v>110</v>
      </c>
      <c r="H93" s="58" t="s">
        <v>1722</v>
      </c>
      <c r="I93" s="247">
        <f>VLOOKUP(H93,'V-Enc'!$B$38:$C$45,2,FALSE)</f>
        <v>8</v>
      </c>
      <c r="J93" s="58" t="s">
        <v>1736</v>
      </c>
      <c r="K93" s="247">
        <f>VLOOKUP(J93,'V-Enc'!$B$49:$C$56,2,FALSE)</f>
        <v>8</v>
      </c>
      <c r="L93" s="248" t="s">
        <v>76</v>
      </c>
      <c r="M93" s="58">
        <v>32</v>
      </c>
      <c r="N93" s="58" t="s">
        <v>1829</v>
      </c>
      <c r="O93" s="58">
        <f>VLOOKUP(N93,'V-Enc'!$B$130:$C$137,2,FALSE)</f>
        <v>2</v>
      </c>
      <c r="Q93" s="58" t="s">
        <v>730</v>
      </c>
      <c r="R93" s="58" t="s">
        <v>22</v>
      </c>
      <c r="S93" s="248" t="s">
        <v>2040</v>
      </c>
      <c r="U93" s="58">
        <f>IF(L93="-1",I93,M93)</f>
        <v>32</v>
      </c>
      <c r="V93" s="249">
        <f>IF(L93="-1",K93,U93/I93*K93)</f>
        <v>32</v>
      </c>
      <c r="W93" s="58" t="str">
        <f>IF(L93="-1",M93,"-")</f>
        <v>-</v>
      </c>
      <c r="X93" s="249" t="str">
        <f>IF(L93="-1",W93/#REF!*#REF!,"-")</f>
        <v>-</v>
      </c>
      <c r="Z93" s="58" t="str">
        <f>IF(S93="vs2",1,"")</f>
        <v/>
      </c>
      <c r="AA93" s="58">
        <v>1</v>
      </c>
      <c r="AB93" s="249">
        <f t="shared" si="66"/>
        <v>64</v>
      </c>
      <c r="AC93" s="249" t="str">
        <f t="shared" si="72"/>
        <v>111111</v>
      </c>
      <c r="AD93" s="249">
        <f t="shared" si="63"/>
        <v>1</v>
      </c>
      <c r="AE93" s="249" t="str">
        <f t="shared" si="64"/>
        <v>11111111</v>
      </c>
      <c r="AF93" s="58" t="s">
        <v>369</v>
      </c>
    </row>
    <row r="94" spans="1:32" x14ac:dyDescent="0.2">
      <c r="I94" s="159"/>
      <c r="L94" s="206"/>
      <c r="V94" s="179"/>
      <c r="X94" s="179"/>
      <c r="Z94" s="125" t="str">
        <f t="shared" si="68"/>
        <v/>
      </c>
      <c r="AC94" s="179"/>
      <c r="AE94" s="179"/>
    </row>
    <row r="95" spans="1:32" ht="19" x14ac:dyDescent="0.25">
      <c r="A95" s="225" t="s">
        <v>2107</v>
      </c>
      <c r="B95" s="225"/>
      <c r="I95" s="159"/>
      <c r="L95" s="206"/>
      <c r="Z95" s="125" t="str">
        <f t="shared" si="68"/>
        <v/>
      </c>
      <c r="AC95" s="179"/>
      <c r="AE95" s="179"/>
    </row>
    <row r="96" spans="1:32" x14ac:dyDescent="0.2">
      <c r="A96" s="125" t="s">
        <v>2108</v>
      </c>
      <c r="B96" s="58" t="str">
        <f>IF(OR(MAX(1,O96)*MAX(V96,1)&gt;8,V96&lt;1/4,X96&lt;1/4),"RSVD","")</f>
        <v/>
      </c>
      <c r="C96" s="125" t="s">
        <v>727</v>
      </c>
      <c r="D96" s="125" t="s">
        <v>704</v>
      </c>
      <c r="E96" s="125" t="str">
        <f>IF(S96="rs2","L2",IF(S96="vs2","L3","L1"))</f>
        <v>L1</v>
      </c>
      <c r="F96" s="125" t="str">
        <f>IF(M96=8,"000",IF(M96=16,"101","110"))</f>
        <v>000</v>
      </c>
      <c r="H96" s="125" t="s">
        <v>1722</v>
      </c>
      <c r="I96" s="159">
        <f>VLOOKUP(H96,'V-Enc'!$B$38:$C$45,2,FALSE)</f>
        <v>8</v>
      </c>
      <c r="K96" s="157" t="s">
        <v>369</v>
      </c>
      <c r="L96" s="206" t="s">
        <v>76</v>
      </c>
      <c r="M96" s="125">
        <v>8</v>
      </c>
      <c r="N96" s="125" t="s">
        <v>1829</v>
      </c>
      <c r="O96" s="125">
        <f>VLOOKUP(N96,'V-Enc'!$B$130:$C$137,2,FALSE)</f>
        <v>2</v>
      </c>
      <c r="Q96" s="125" t="s">
        <v>730</v>
      </c>
      <c r="R96" s="125" t="s">
        <v>22</v>
      </c>
      <c r="S96" s="206" t="s">
        <v>228</v>
      </c>
      <c r="U96" s="125">
        <f>IF(L96="-1",I96,M96)</f>
        <v>8</v>
      </c>
      <c r="V96" s="179">
        <v>1</v>
      </c>
      <c r="W96" s="125" t="str">
        <f>IF(L96="-1",M96,"-")</f>
        <v>-</v>
      </c>
      <c r="X96" s="179" t="str">
        <f>IF(L96="-1",W96/#REF!*#REF!,"-")</f>
        <v>-</v>
      </c>
      <c r="Z96" s="125" t="str">
        <f t="shared" si="68"/>
        <v/>
      </c>
      <c r="AB96" s="179">
        <f>MAX(V96,X96,1)*IF(O96="",1,O96)</f>
        <v>2</v>
      </c>
      <c r="AC96" s="179" t="str">
        <f t="shared" ref="AC96:AC98" si="73">DEC2BIN(MIN(64,AB96)-1,6)</f>
        <v>000001</v>
      </c>
      <c r="AD96" s="125">
        <f t="shared" ref="AD96:AD98" si="74">AB96/(MAX(V96,1)*IF(O96="",1,O96))</f>
        <v>1</v>
      </c>
      <c r="AE96" s="125" t="str">
        <f t="shared" ref="AE96:AE98" si="75">RIGHT(_xlfn.CONCAT(REPT(0,8-MIN(AB96,8)),REPT(DEC2BIN(_xlfn.BITLSHIFT(1,AD96-1)),AB96/AD96)),8)</f>
        <v>00000011</v>
      </c>
      <c r="AF96" s="125" t="s">
        <v>369</v>
      </c>
    </row>
    <row r="97" spans="1:32" x14ac:dyDescent="0.2">
      <c r="A97" s="125" t="s">
        <v>2109</v>
      </c>
      <c r="B97" s="58" t="str">
        <f>IF(OR(MAX(1,O97)*MAX(V97,1)&gt;8,V97&lt;1/4,X97&lt;1/4),"RSVD","")</f>
        <v/>
      </c>
      <c r="C97" s="125" t="s">
        <v>727</v>
      </c>
      <c r="D97" s="125" t="s">
        <v>704</v>
      </c>
      <c r="E97" s="125" t="str">
        <f>IF(S97="rs2","L2",IF(S97="vs2","L3","L1"))</f>
        <v>L1</v>
      </c>
      <c r="F97" s="125" t="str">
        <f>IF(M97=8,"000",IF(M97=16,"101","110"))</f>
        <v>101</v>
      </c>
      <c r="H97" s="125" t="s">
        <v>1722</v>
      </c>
      <c r="I97" s="159">
        <f>VLOOKUP(H97,'V-Enc'!$B$38:$C$45,2,FALSE)</f>
        <v>8</v>
      </c>
      <c r="K97" s="157" t="s">
        <v>369</v>
      </c>
      <c r="L97" s="206" t="s">
        <v>76</v>
      </c>
      <c r="M97" s="125">
        <v>16</v>
      </c>
      <c r="N97" s="125" t="s">
        <v>1829</v>
      </c>
      <c r="O97" s="125">
        <f>VLOOKUP(N97,'V-Enc'!$B$130:$C$137,2,FALSE)</f>
        <v>2</v>
      </c>
      <c r="Q97" s="125" t="s">
        <v>730</v>
      </c>
      <c r="R97" s="125" t="s">
        <v>22</v>
      </c>
      <c r="S97" s="206" t="s">
        <v>228</v>
      </c>
      <c r="U97" s="125">
        <f>IF(L97="-1",I97,M97)</f>
        <v>16</v>
      </c>
      <c r="V97" s="179">
        <v>1</v>
      </c>
      <c r="W97" s="125" t="str">
        <f>IF(L97="-1",M97,"-")</f>
        <v>-</v>
      </c>
      <c r="X97" s="179" t="str">
        <f>IF(L97="-1",W97/I96*K96,"-")</f>
        <v>-</v>
      </c>
      <c r="Z97" s="125" t="str">
        <f t="shared" si="68"/>
        <v/>
      </c>
      <c r="AB97" s="179">
        <f>MAX(V97,X97,1)*IF(O97="",1,O97)</f>
        <v>2</v>
      </c>
      <c r="AC97" s="179" t="str">
        <f t="shared" si="73"/>
        <v>000001</v>
      </c>
      <c r="AD97" s="125">
        <f t="shared" si="74"/>
        <v>1</v>
      </c>
      <c r="AE97" s="125" t="str">
        <f t="shared" si="75"/>
        <v>00000011</v>
      </c>
      <c r="AF97" s="125" t="s">
        <v>369</v>
      </c>
    </row>
    <row r="98" spans="1:32" x14ac:dyDescent="0.2">
      <c r="A98" s="125" t="s">
        <v>2110</v>
      </c>
      <c r="B98" s="58" t="str">
        <f>IF(OR(MAX(1,O98)*MAX(V98,1)&gt;8,V98&lt;1/4,X98&lt;1/4),"RSVD","")</f>
        <v/>
      </c>
      <c r="C98" s="125" t="s">
        <v>727</v>
      </c>
      <c r="D98" s="125" t="s">
        <v>704</v>
      </c>
      <c r="E98" s="125" t="str">
        <f>IF(S98="rs2","L2",IF(S98="vs2","L3","L1"))</f>
        <v>L1</v>
      </c>
      <c r="F98" s="125" t="str">
        <f>IF(M98=8,"000",IF(M98=16,"101","110"))</f>
        <v>110</v>
      </c>
      <c r="H98" s="125" t="s">
        <v>1722</v>
      </c>
      <c r="I98" s="159">
        <f>VLOOKUP(H98,'V-Enc'!$B$38:$C$45,2,FALSE)</f>
        <v>8</v>
      </c>
      <c r="K98" s="157" t="s">
        <v>369</v>
      </c>
      <c r="L98" s="206" t="s">
        <v>76</v>
      </c>
      <c r="M98" s="125">
        <v>32</v>
      </c>
      <c r="N98" s="125" t="s">
        <v>1829</v>
      </c>
      <c r="O98" s="125">
        <f>VLOOKUP(N98,'V-Enc'!$B$130:$C$137,2,FALSE)</f>
        <v>2</v>
      </c>
      <c r="Q98" s="125" t="s">
        <v>730</v>
      </c>
      <c r="R98" s="125" t="s">
        <v>22</v>
      </c>
      <c r="S98" s="206" t="s">
        <v>228</v>
      </c>
      <c r="U98" s="125">
        <f>IF(L98="-1",I98,M98)</f>
        <v>32</v>
      </c>
      <c r="V98" s="179">
        <v>1</v>
      </c>
      <c r="W98" s="125" t="str">
        <f>IF(L98="-1",M98,"-")</f>
        <v>-</v>
      </c>
      <c r="X98" s="179" t="str">
        <f>IF(L98="-1",W98/I97*K97,"-")</f>
        <v>-</v>
      </c>
      <c r="Z98" s="125" t="str">
        <f t="shared" si="68"/>
        <v/>
      </c>
      <c r="AB98" s="179">
        <f>MAX(V98,X98,1)*IF(O98="",1,O98)</f>
        <v>2</v>
      </c>
      <c r="AC98" s="179" t="str">
        <f t="shared" si="73"/>
        <v>000001</v>
      </c>
      <c r="AD98" s="125">
        <f t="shared" si="74"/>
        <v>1</v>
      </c>
      <c r="AE98" s="125" t="str">
        <f t="shared" si="75"/>
        <v>00000011</v>
      </c>
      <c r="AF98" s="125" t="s">
        <v>369</v>
      </c>
    </row>
    <row r="99" spans="1:32" x14ac:dyDescent="0.2">
      <c r="I99" s="159"/>
      <c r="K99" s="159"/>
      <c r="L99" s="206"/>
      <c r="V99" s="179"/>
      <c r="X99" s="179"/>
      <c r="Z99" s="125" t="str">
        <f t="shared" si="68"/>
        <v/>
      </c>
      <c r="AB99" s="179"/>
      <c r="AC99" s="179"/>
      <c r="AD99" s="179"/>
      <c r="AE99" s="179"/>
    </row>
    <row r="100" spans="1:32" ht="19" x14ac:dyDescent="0.25">
      <c r="A100" s="225" t="s">
        <v>2111</v>
      </c>
      <c r="B100" s="225"/>
      <c r="C100" s="226"/>
      <c r="D100" s="226"/>
      <c r="E100" s="226"/>
      <c r="F100" s="226"/>
      <c r="G100" s="226"/>
      <c r="I100" s="159"/>
      <c r="L100" s="206"/>
      <c r="V100" s="179"/>
      <c r="X100" s="179"/>
      <c r="Z100" s="125" t="str">
        <f t="shared" si="68"/>
        <v/>
      </c>
      <c r="AC100" s="179"/>
      <c r="AE100" s="179"/>
    </row>
    <row r="101" spans="1:32" x14ac:dyDescent="0.2">
      <c r="A101" s="125" t="s">
        <v>2112</v>
      </c>
      <c r="B101" s="58" t="str">
        <f t="shared" ref="B101:B118" si="76">IF(OR(MAX(1,O101)*MAX(V101,1)&gt;8,V101&lt;1/4,X101&lt;1/4),"RSVD","")</f>
        <v/>
      </c>
      <c r="C101" s="125" t="s">
        <v>727</v>
      </c>
      <c r="D101" s="125" t="s">
        <v>704</v>
      </c>
      <c r="E101" s="125" t="str">
        <f t="shared" ref="E101:E113" si="77">IF(S101="rs2","L2",IF(S101="vs2","L3","L1"))</f>
        <v>L2</v>
      </c>
      <c r="F101" s="125" t="str">
        <f t="shared" ref="F101:F113" si="78">IF(M101=8,"000",IF(M101=16,"101","110"))</f>
        <v>000</v>
      </c>
      <c r="H101" s="125" t="s">
        <v>1722</v>
      </c>
      <c r="I101" s="159">
        <f>VLOOKUP(H101,'V-Enc'!$B$38:$C$45,2,FALSE)</f>
        <v>8</v>
      </c>
      <c r="J101" s="125" t="s">
        <v>1739</v>
      </c>
      <c r="K101" s="159">
        <f>VLOOKUP(J101,'V-Enc'!$B$49:$C$56,2,FALSE)</f>
        <v>0.25</v>
      </c>
      <c r="L101" s="206" t="s">
        <v>548</v>
      </c>
      <c r="M101" s="125">
        <v>8</v>
      </c>
      <c r="N101" s="125" t="s">
        <v>1829</v>
      </c>
      <c r="O101" s="125">
        <f>VLOOKUP(N101,'V-Enc'!$B$130:$C$137,2,FALSE)</f>
        <v>2</v>
      </c>
      <c r="Q101" s="125" t="s">
        <v>730</v>
      </c>
      <c r="R101" s="125" t="s">
        <v>22</v>
      </c>
      <c r="S101" s="125" t="s">
        <v>44</v>
      </c>
      <c r="U101" s="125">
        <f t="shared" ref="U101:U113" si="79">IF(L101="-1",I101,M101)</f>
        <v>8</v>
      </c>
      <c r="V101" s="179">
        <f t="shared" ref="V101:V113" si="80">IF(L101="-1",K101,U101/I101*K101)</f>
        <v>0.25</v>
      </c>
      <c r="W101" s="125" t="str">
        <f>IF(L101="-1",M101,"-")</f>
        <v>-</v>
      </c>
      <c r="X101" s="179" t="str">
        <f>IF(L101="-1",W101/#REF!*#REF!,"-")</f>
        <v>-</v>
      </c>
      <c r="Z101" s="125" t="str">
        <f t="shared" si="68"/>
        <v/>
      </c>
      <c r="AA101" s="125">
        <v>1</v>
      </c>
      <c r="AB101" s="179">
        <f>MAX(V101,X101,1)*IF(O101="",1,O101)</f>
        <v>2</v>
      </c>
      <c r="AC101" s="179" t="str">
        <f t="shared" ref="AC101:AC114" si="81">DEC2BIN(MIN(64,AB101)-1,6)</f>
        <v>000001</v>
      </c>
      <c r="AD101" s="178">
        <f t="shared" ref="AD101:AD118" si="82">AB101/(MAX(V101,1)*IF(O101="",1,O101))</f>
        <v>1</v>
      </c>
      <c r="AE101" s="179" t="str">
        <f t="shared" ref="AE101:AE118" si="83">RIGHT(_xlfn.CONCAT(REPT(0,8-MIN(AB101,8)),REPT(DEC2BIN(_xlfn.BITLSHIFT(1,AD101-1)),AB101/AD101)),8)</f>
        <v>00000011</v>
      </c>
      <c r="AF101" s="125" t="s">
        <v>369</v>
      </c>
    </row>
    <row r="102" spans="1:32" x14ac:dyDescent="0.2">
      <c r="A102" s="125" t="s">
        <v>2113</v>
      </c>
      <c r="B102" s="58" t="str">
        <f t="shared" si="76"/>
        <v/>
      </c>
      <c r="C102" s="125" t="s">
        <v>727</v>
      </c>
      <c r="D102" s="125" t="s">
        <v>704</v>
      </c>
      <c r="E102" s="125" t="str">
        <f t="shared" si="77"/>
        <v>L2</v>
      </c>
      <c r="F102" s="125" t="str">
        <f t="shared" si="78"/>
        <v>101</v>
      </c>
      <c r="H102" s="125" t="s">
        <v>1722</v>
      </c>
      <c r="I102" s="159">
        <f>VLOOKUP(H102,'V-Enc'!$B$38:$C$45,2,FALSE)</f>
        <v>8</v>
      </c>
      <c r="J102" s="125" t="s">
        <v>1739</v>
      </c>
      <c r="K102" s="159">
        <f>VLOOKUP(J102,'V-Enc'!$B$49:$C$56,2,FALSE)</f>
        <v>0.25</v>
      </c>
      <c r="L102" s="206" t="s">
        <v>548</v>
      </c>
      <c r="M102" s="125">
        <v>16</v>
      </c>
      <c r="N102" s="125" t="s">
        <v>1829</v>
      </c>
      <c r="O102" s="125">
        <f>VLOOKUP(N102,'V-Enc'!$B$130:$C$137,2,FALSE)</f>
        <v>2</v>
      </c>
      <c r="Q102" s="125" t="s">
        <v>730</v>
      </c>
      <c r="R102" s="125" t="s">
        <v>22</v>
      </c>
      <c r="S102" s="125" t="s">
        <v>44</v>
      </c>
      <c r="U102" s="125">
        <f t="shared" si="79"/>
        <v>16</v>
      </c>
      <c r="V102" s="179">
        <f t="shared" si="80"/>
        <v>0.5</v>
      </c>
      <c r="W102" s="125" t="str">
        <f t="shared" ref="W102:W103" si="84">IF(L102="-1",M102,"-")</f>
        <v>-</v>
      </c>
      <c r="X102" s="179" t="str">
        <f>IF(L102="-1",W102/I101*K101,"-")</f>
        <v>-</v>
      </c>
      <c r="Z102" s="125" t="str">
        <f t="shared" si="68"/>
        <v/>
      </c>
      <c r="AA102" s="125">
        <v>1</v>
      </c>
      <c r="AB102" s="179">
        <f t="shared" ref="AB102:AB118" si="85">MAX(V102,X102,1)*IF(O102="",1,O102)</f>
        <v>2</v>
      </c>
      <c r="AC102" s="179" t="str">
        <f t="shared" si="81"/>
        <v>000001</v>
      </c>
      <c r="AD102" s="178">
        <f t="shared" si="82"/>
        <v>1</v>
      </c>
      <c r="AE102" s="179" t="str">
        <f t="shared" si="83"/>
        <v>00000011</v>
      </c>
      <c r="AF102" s="125" t="s">
        <v>369</v>
      </c>
    </row>
    <row r="103" spans="1:32" x14ac:dyDescent="0.2">
      <c r="A103" s="125" t="s">
        <v>2114</v>
      </c>
      <c r="B103" s="58" t="str">
        <f t="shared" si="76"/>
        <v/>
      </c>
      <c r="C103" s="125" t="s">
        <v>727</v>
      </c>
      <c r="D103" s="125" t="s">
        <v>704</v>
      </c>
      <c r="E103" s="125" t="str">
        <f t="shared" si="77"/>
        <v>L2</v>
      </c>
      <c r="F103" s="125" t="str">
        <f t="shared" si="78"/>
        <v>110</v>
      </c>
      <c r="H103" s="125" t="s">
        <v>1722</v>
      </c>
      <c r="I103" s="159">
        <f>VLOOKUP(H103,'V-Enc'!$B$38:$C$45,2,FALSE)</f>
        <v>8</v>
      </c>
      <c r="J103" s="125" t="s">
        <v>1739</v>
      </c>
      <c r="K103" s="159">
        <f>VLOOKUP(J103,'V-Enc'!$B$49:$C$56,2,FALSE)</f>
        <v>0.25</v>
      </c>
      <c r="L103" s="206" t="s">
        <v>548</v>
      </c>
      <c r="M103" s="125">
        <v>32</v>
      </c>
      <c r="N103" s="125" t="s">
        <v>1829</v>
      </c>
      <c r="O103" s="125">
        <f>VLOOKUP(N103,'V-Enc'!$B$130:$C$137,2,FALSE)</f>
        <v>2</v>
      </c>
      <c r="Q103" s="125" t="s">
        <v>730</v>
      </c>
      <c r="R103" s="125" t="s">
        <v>22</v>
      </c>
      <c r="S103" s="125" t="s">
        <v>44</v>
      </c>
      <c r="U103" s="125">
        <f t="shared" si="79"/>
        <v>32</v>
      </c>
      <c r="V103" s="179">
        <f t="shared" si="80"/>
        <v>1</v>
      </c>
      <c r="W103" s="125" t="str">
        <f t="shared" si="84"/>
        <v>-</v>
      </c>
      <c r="X103" s="179" t="str">
        <f>IF(L103="-1",W103/I102*K102,"-")</f>
        <v>-</v>
      </c>
      <c r="Z103" s="125" t="str">
        <f t="shared" si="68"/>
        <v/>
      </c>
      <c r="AA103" s="125">
        <v>1</v>
      </c>
      <c r="AB103" s="179">
        <f t="shared" si="85"/>
        <v>2</v>
      </c>
      <c r="AC103" s="179" t="str">
        <f t="shared" si="81"/>
        <v>000001</v>
      </c>
      <c r="AD103" s="178">
        <f t="shared" si="82"/>
        <v>1</v>
      </c>
      <c r="AE103" s="179" t="str">
        <f t="shared" si="83"/>
        <v>00000011</v>
      </c>
      <c r="AF103" s="125" t="s">
        <v>369</v>
      </c>
    </row>
    <row r="104" spans="1:32" x14ac:dyDescent="0.2">
      <c r="A104" s="125" t="s">
        <v>2115</v>
      </c>
      <c r="B104" s="58" t="str">
        <f t="shared" si="76"/>
        <v/>
      </c>
      <c r="C104" s="125" t="s">
        <v>727</v>
      </c>
      <c r="D104" s="125" t="s">
        <v>704</v>
      </c>
      <c r="E104" s="125" t="str">
        <f t="shared" si="77"/>
        <v>L2</v>
      </c>
      <c r="F104" s="125" t="str">
        <f t="shared" si="78"/>
        <v>000</v>
      </c>
      <c r="H104" s="125" t="s">
        <v>1722</v>
      </c>
      <c r="I104" s="159">
        <f>VLOOKUP(H104,'V-Enc'!$B$38:$C$45,2,FALSE)</f>
        <v>8</v>
      </c>
      <c r="J104" s="125" t="s">
        <v>1740</v>
      </c>
      <c r="K104" s="159">
        <f>VLOOKUP(J104,'V-Enc'!$B$49:$C$56,2,FALSE)</f>
        <v>0.5</v>
      </c>
      <c r="L104" s="206" t="s">
        <v>548</v>
      </c>
      <c r="M104" s="125">
        <v>8</v>
      </c>
      <c r="N104" s="125" t="s">
        <v>1829</v>
      </c>
      <c r="O104" s="125">
        <f>VLOOKUP(N104,'V-Enc'!$B$130:$C$137,2,FALSE)</f>
        <v>2</v>
      </c>
      <c r="Q104" s="125" t="s">
        <v>730</v>
      </c>
      <c r="R104" s="125" t="s">
        <v>22</v>
      </c>
      <c r="S104" s="125" t="s">
        <v>44</v>
      </c>
      <c r="U104" s="125">
        <f t="shared" si="79"/>
        <v>8</v>
      </c>
      <c r="V104" s="179">
        <f t="shared" si="80"/>
        <v>0.5</v>
      </c>
      <c r="W104" s="125" t="str">
        <f t="shared" ref="W104:W106" si="86">IF(L104="-1",M104,"-")</f>
        <v>-</v>
      </c>
      <c r="X104" s="179" t="str">
        <f>IF(L104="-1",W104/#REF!*#REF!,"-")</f>
        <v>-</v>
      </c>
      <c r="Z104" s="125" t="str">
        <f t="shared" si="68"/>
        <v/>
      </c>
      <c r="AA104" s="125">
        <v>1</v>
      </c>
      <c r="AB104" s="179">
        <f t="shared" si="85"/>
        <v>2</v>
      </c>
      <c r="AC104" s="179" t="str">
        <f t="shared" si="81"/>
        <v>000001</v>
      </c>
      <c r="AD104" s="178">
        <f t="shared" si="82"/>
        <v>1</v>
      </c>
      <c r="AE104" s="179" t="str">
        <f t="shared" si="83"/>
        <v>00000011</v>
      </c>
      <c r="AF104" s="125" t="s">
        <v>369</v>
      </c>
    </row>
    <row r="105" spans="1:32" x14ac:dyDescent="0.2">
      <c r="A105" s="125" t="s">
        <v>2116</v>
      </c>
      <c r="B105" s="58" t="str">
        <f t="shared" si="76"/>
        <v/>
      </c>
      <c r="C105" s="125" t="s">
        <v>727</v>
      </c>
      <c r="D105" s="125" t="s">
        <v>704</v>
      </c>
      <c r="E105" s="125" t="str">
        <f t="shared" si="77"/>
        <v>L2</v>
      </c>
      <c r="F105" s="125" t="str">
        <f t="shared" si="78"/>
        <v>101</v>
      </c>
      <c r="H105" s="125" t="s">
        <v>1722</v>
      </c>
      <c r="I105" s="159">
        <f>VLOOKUP(H105,'V-Enc'!$B$38:$C$45,2,FALSE)</f>
        <v>8</v>
      </c>
      <c r="J105" s="125" t="s">
        <v>1740</v>
      </c>
      <c r="K105" s="159">
        <f>VLOOKUP(J105,'V-Enc'!$B$49:$C$56,2,FALSE)</f>
        <v>0.5</v>
      </c>
      <c r="L105" s="206" t="s">
        <v>548</v>
      </c>
      <c r="M105" s="125">
        <v>16</v>
      </c>
      <c r="N105" s="125" t="s">
        <v>1829</v>
      </c>
      <c r="O105" s="125">
        <f>VLOOKUP(N105,'V-Enc'!$B$130:$C$137,2,FALSE)</f>
        <v>2</v>
      </c>
      <c r="Q105" s="125" t="s">
        <v>730</v>
      </c>
      <c r="R105" s="125" t="s">
        <v>22</v>
      </c>
      <c r="S105" s="125" t="s">
        <v>44</v>
      </c>
      <c r="U105" s="125">
        <f t="shared" si="79"/>
        <v>16</v>
      </c>
      <c r="V105" s="179">
        <f t="shared" si="80"/>
        <v>1</v>
      </c>
      <c r="W105" s="125" t="str">
        <f t="shared" si="86"/>
        <v>-</v>
      </c>
      <c r="X105" s="179" t="str">
        <f>IF(L105="-1",W105/I104*K104,"-")</f>
        <v>-</v>
      </c>
      <c r="Z105" s="125" t="str">
        <f t="shared" si="68"/>
        <v/>
      </c>
      <c r="AA105" s="125">
        <v>1</v>
      </c>
      <c r="AB105" s="179">
        <f t="shared" si="85"/>
        <v>2</v>
      </c>
      <c r="AC105" s="179" t="str">
        <f t="shared" si="81"/>
        <v>000001</v>
      </c>
      <c r="AD105" s="178">
        <f t="shared" si="82"/>
        <v>1</v>
      </c>
      <c r="AE105" s="179" t="str">
        <f t="shared" si="83"/>
        <v>00000011</v>
      </c>
      <c r="AF105" s="125" t="s">
        <v>369</v>
      </c>
    </row>
    <row r="106" spans="1:32" x14ac:dyDescent="0.2">
      <c r="A106" s="125" t="s">
        <v>2117</v>
      </c>
      <c r="B106" s="58" t="str">
        <f t="shared" si="76"/>
        <v/>
      </c>
      <c r="C106" s="125" t="s">
        <v>727</v>
      </c>
      <c r="D106" s="125" t="s">
        <v>704</v>
      </c>
      <c r="E106" s="125" t="str">
        <f t="shared" si="77"/>
        <v>L2</v>
      </c>
      <c r="F106" s="125" t="str">
        <f t="shared" si="78"/>
        <v>110</v>
      </c>
      <c r="H106" s="125" t="s">
        <v>1722</v>
      </c>
      <c r="I106" s="159">
        <f>VLOOKUP(H106,'V-Enc'!$B$38:$C$45,2,FALSE)</f>
        <v>8</v>
      </c>
      <c r="J106" s="125" t="s">
        <v>1740</v>
      </c>
      <c r="K106" s="159">
        <f>VLOOKUP(J106,'V-Enc'!$B$49:$C$56,2,FALSE)</f>
        <v>0.5</v>
      </c>
      <c r="L106" s="206" t="s">
        <v>548</v>
      </c>
      <c r="M106" s="125">
        <v>32</v>
      </c>
      <c r="N106" s="125" t="s">
        <v>1829</v>
      </c>
      <c r="O106" s="125">
        <f>VLOOKUP(N106,'V-Enc'!$B$130:$C$137,2,FALSE)</f>
        <v>2</v>
      </c>
      <c r="Q106" s="125" t="s">
        <v>730</v>
      </c>
      <c r="R106" s="125" t="s">
        <v>22</v>
      </c>
      <c r="S106" s="125" t="s">
        <v>44</v>
      </c>
      <c r="U106" s="125">
        <f t="shared" si="79"/>
        <v>32</v>
      </c>
      <c r="V106" s="179">
        <f t="shared" si="80"/>
        <v>2</v>
      </c>
      <c r="W106" s="125" t="str">
        <f t="shared" si="86"/>
        <v>-</v>
      </c>
      <c r="X106" s="179" t="str">
        <f>IF(L106="-1",W106/I105*K105,"-")</f>
        <v>-</v>
      </c>
      <c r="Z106" s="125" t="str">
        <f t="shared" si="68"/>
        <v/>
      </c>
      <c r="AA106" s="125">
        <v>1</v>
      </c>
      <c r="AB106" s="179">
        <f t="shared" si="85"/>
        <v>4</v>
      </c>
      <c r="AC106" s="179" t="str">
        <f t="shared" si="81"/>
        <v>000011</v>
      </c>
      <c r="AD106" s="178">
        <f t="shared" si="82"/>
        <v>1</v>
      </c>
      <c r="AE106" s="179" t="str">
        <f t="shared" si="83"/>
        <v>00001111</v>
      </c>
      <c r="AF106" s="125" t="s">
        <v>369</v>
      </c>
    </row>
    <row r="107" spans="1:32" x14ac:dyDescent="0.2">
      <c r="A107" s="125" t="s">
        <v>2118</v>
      </c>
      <c r="B107" s="58" t="str">
        <f t="shared" si="76"/>
        <v/>
      </c>
      <c r="C107" s="125" t="s">
        <v>727</v>
      </c>
      <c r="D107" s="125" t="s">
        <v>704</v>
      </c>
      <c r="E107" s="125" t="str">
        <f t="shared" si="77"/>
        <v>L2</v>
      </c>
      <c r="F107" s="125" t="str">
        <f t="shared" si="78"/>
        <v>000</v>
      </c>
      <c r="H107" s="125" t="s">
        <v>1722</v>
      </c>
      <c r="I107" s="159">
        <f>VLOOKUP(H107,'V-Enc'!$B$38:$C$45,2,FALSE)</f>
        <v>8</v>
      </c>
      <c r="J107" s="125" t="s">
        <v>1733</v>
      </c>
      <c r="K107" s="159">
        <f>VLOOKUP(J107,'V-Enc'!$B$49:$C$56,2,FALSE)</f>
        <v>1</v>
      </c>
      <c r="L107" s="206" t="s">
        <v>548</v>
      </c>
      <c r="M107" s="125">
        <v>8</v>
      </c>
      <c r="N107" s="125" t="s">
        <v>1829</v>
      </c>
      <c r="O107" s="125">
        <f>VLOOKUP(N107,'V-Enc'!$B$130:$C$137,2,FALSE)</f>
        <v>2</v>
      </c>
      <c r="Q107" s="125" t="s">
        <v>730</v>
      </c>
      <c r="R107" s="125" t="s">
        <v>22</v>
      </c>
      <c r="S107" s="125" t="s">
        <v>44</v>
      </c>
      <c r="U107" s="125">
        <f t="shared" si="79"/>
        <v>8</v>
      </c>
      <c r="V107" s="179">
        <f t="shared" si="80"/>
        <v>1</v>
      </c>
      <c r="W107" s="125" t="str">
        <f t="shared" ref="W107:W109" si="87">IF(L107="-1",M107,"-")</f>
        <v>-</v>
      </c>
      <c r="X107" s="179" t="str">
        <f>IF(L107="-1",W107/#REF!*#REF!,"-")</f>
        <v>-</v>
      </c>
      <c r="Z107" s="125" t="str">
        <f t="shared" si="68"/>
        <v/>
      </c>
      <c r="AA107" s="125">
        <v>1</v>
      </c>
      <c r="AB107" s="179">
        <f t="shared" si="85"/>
        <v>2</v>
      </c>
      <c r="AC107" s="179" t="str">
        <f t="shared" si="81"/>
        <v>000001</v>
      </c>
      <c r="AD107" s="178">
        <f t="shared" si="82"/>
        <v>1</v>
      </c>
      <c r="AE107" s="179" t="str">
        <f t="shared" si="83"/>
        <v>00000011</v>
      </c>
      <c r="AF107" s="125" t="s">
        <v>369</v>
      </c>
    </row>
    <row r="108" spans="1:32" x14ac:dyDescent="0.2">
      <c r="A108" s="125" t="s">
        <v>2119</v>
      </c>
      <c r="B108" s="58" t="str">
        <f t="shared" si="76"/>
        <v/>
      </c>
      <c r="C108" s="125" t="s">
        <v>727</v>
      </c>
      <c r="D108" s="125" t="s">
        <v>704</v>
      </c>
      <c r="E108" s="125" t="str">
        <f t="shared" si="77"/>
        <v>L2</v>
      </c>
      <c r="F108" s="125" t="str">
        <f t="shared" si="78"/>
        <v>101</v>
      </c>
      <c r="H108" s="125" t="s">
        <v>1722</v>
      </c>
      <c r="I108" s="159">
        <f>VLOOKUP(H108,'V-Enc'!$B$38:$C$45,2,FALSE)</f>
        <v>8</v>
      </c>
      <c r="J108" s="125" t="s">
        <v>1733</v>
      </c>
      <c r="K108" s="159">
        <f>VLOOKUP(J108,'V-Enc'!$B$49:$C$56,2,FALSE)</f>
        <v>1</v>
      </c>
      <c r="L108" s="206" t="s">
        <v>548</v>
      </c>
      <c r="M108" s="125">
        <v>16</v>
      </c>
      <c r="N108" s="125" t="s">
        <v>1829</v>
      </c>
      <c r="O108" s="125">
        <f>VLOOKUP(N108,'V-Enc'!$B$130:$C$137,2,FALSE)</f>
        <v>2</v>
      </c>
      <c r="Q108" s="125" t="s">
        <v>730</v>
      </c>
      <c r="R108" s="125" t="s">
        <v>22</v>
      </c>
      <c r="S108" s="125" t="s">
        <v>44</v>
      </c>
      <c r="U108" s="125">
        <f t="shared" si="79"/>
        <v>16</v>
      </c>
      <c r="V108" s="179">
        <f t="shared" si="80"/>
        <v>2</v>
      </c>
      <c r="W108" s="125" t="str">
        <f t="shared" si="87"/>
        <v>-</v>
      </c>
      <c r="X108" s="179" t="str">
        <f>IF(L108="-1",W108/I107*K107,"-")</f>
        <v>-</v>
      </c>
      <c r="Z108" s="125" t="str">
        <f t="shared" si="68"/>
        <v/>
      </c>
      <c r="AA108" s="125">
        <v>1</v>
      </c>
      <c r="AB108" s="179">
        <f t="shared" si="85"/>
        <v>4</v>
      </c>
      <c r="AC108" s="179" t="str">
        <f t="shared" si="81"/>
        <v>000011</v>
      </c>
      <c r="AD108" s="178">
        <f t="shared" si="82"/>
        <v>1</v>
      </c>
      <c r="AE108" s="179" t="str">
        <f t="shared" si="83"/>
        <v>00001111</v>
      </c>
      <c r="AF108" s="125" t="s">
        <v>369</v>
      </c>
    </row>
    <row r="109" spans="1:32" x14ac:dyDescent="0.2">
      <c r="A109" s="125" t="s">
        <v>2120</v>
      </c>
      <c r="B109" s="58" t="str">
        <f t="shared" si="76"/>
        <v/>
      </c>
      <c r="C109" s="125" t="s">
        <v>727</v>
      </c>
      <c r="D109" s="125" t="s">
        <v>704</v>
      </c>
      <c r="E109" s="125" t="str">
        <f t="shared" si="77"/>
        <v>L2</v>
      </c>
      <c r="F109" s="125" t="str">
        <f t="shared" si="78"/>
        <v>110</v>
      </c>
      <c r="H109" s="125" t="s">
        <v>1722</v>
      </c>
      <c r="I109" s="159">
        <f>VLOOKUP(H109,'V-Enc'!$B$38:$C$45,2,FALSE)</f>
        <v>8</v>
      </c>
      <c r="J109" s="125" t="s">
        <v>1733</v>
      </c>
      <c r="K109" s="159">
        <f>VLOOKUP(J109,'V-Enc'!$B$49:$C$56,2,FALSE)</f>
        <v>1</v>
      </c>
      <c r="L109" s="206" t="s">
        <v>548</v>
      </c>
      <c r="M109" s="125">
        <v>32</v>
      </c>
      <c r="N109" s="125" t="s">
        <v>1829</v>
      </c>
      <c r="O109" s="125">
        <f>VLOOKUP(N109,'V-Enc'!$B$130:$C$137,2,FALSE)</f>
        <v>2</v>
      </c>
      <c r="Q109" s="125" t="s">
        <v>730</v>
      </c>
      <c r="R109" s="125" t="s">
        <v>22</v>
      </c>
      <c r="S109" s="125" t="s">
        <v>44</v>
      </c>
      <c r="U109" s="125">
        <f t="shared" si="79"/>
        <v>32</v>
      </c>
      <c r="V109" s="179">
        <f t="shared" si="80"/>
        <v>4</v>
      </c>
      <c r="W109" s="125" t="str">
        <f t="shared" si="87"/>
        <v>-</v>
      </c>
      <c r="X109" s="179" t="str">
        <f>IF(L109="-1",W109/I108*K108,"-")</f>
        <v>-</v>
      </c>
      <c r="Z109" s="125" t="str">
        <f t="shared" si="68"/>
        <v/>
      </c>
      <c r="AA109" s="125">
        <v>1</v>
      </c>
      <c r="AB109" s="179">
        <f t="shared" si="85"/>
        <v>8</v>
      </c>
      <c r="AC109" s="179" t="str">
        <f t="shared" si="81"/>
        <v>000111</v>
      </c>
      <c r="AD109" s="178">
        <f t="shared" si="82"/>
        <v>1</v>
      </c>
      <c r="AE109" s="179" t="str">
        <f t="shared" si="83"/>
        <v>11111111</v>
      </c>
      <c r="AF109" s="125" t="s">
        <v>369</v>
      </c>
    </row>
    <row r="110" spans="1:32" x14ac:dyDescent="0.2">
      <c r="A110" s="125" t="s">
        <v>2121</v>
      </c>
      <c r="B110" s="58" t="str">
        <f t="shared" si="76"/>
        <v/>
      </c>
      <c r="C110" s="125" t="s">
        <v>727</v>
      </c>
      <c r="D110" s="125" t="s">
        <v>704</v>
      </c>
      <c r="E110" s="125" t="str">
        <f t="shared" si="77"/>
        <v>L2</v>
      </c>
      <c r="F110" s="125" t="str">
        <f t="shared" si="78"/>
        <v>000</v>
      </c>
      <c r="H110" s="125" t="s">
        <v>1722</v>
      </c>
      <c r="I110" s="159">
        <f>VLOOKUP(H110,'V-Enc'!$B$38:$C$45,2,FALSE)</f>
        <v>8</v>
      </c>
      <c r="J110" s="125" t="s">
        <v>1734</v>
      </c>
      <c r="K110" s="159">
        <f>VLOOKUP(J110,'V-Enc'!$B$49:$C$56,2,FALSE)</f>
        <v>2</v>
      </c>
      <c r="L110" s="206" t="s">
        <v>548</v>
      </c>
      <c r="M110" s="125">
        <v>8</v>
      </c>
      <c r="N110" s="125" t="s">
        <v>1829</v>
      </c>
      <c r="O110" s="125">
        <f>VLOOKUP(N110,'V-Enc'!$B$130:$C$137,2,FALSE)</f>
        <v>2</v>
      </c>
      <c r="Q110" s="125" t="s">
        <v>730</v>
      </c>
      <c r="R110" s="125" t="s">
        <v>22</v>
      </c>
      <c r="S110" s="125" t="s">
        <v>44</v>
      </c>
      <c r="U110" s="125">
        <f t="shared" si="79"/>
        <v>8</v>
      </c>
      <c r="V110" s="179">
        <f t="shared" si="80"/>
        <v>2</v>
      </c>
      <c r="W110" s="125" t="str">
        <f t="shared" ref="W110:W111" si="88">IF(L110="-1",M110,"-")</f>
        <v>-</v>
      </c>
      <c r="X110" s="179" t="str">
        <f>IF(L110="-1",W110/#REF!*#REF!,"-")</f>
        <v>-</v>
      </c>
      <c r="Z110" s="125" t="str">
        <f t="shared" si="68"/>
        <v/>
      </c>
      <c r="AA110" s="125">
        <v>1</v>
      </c>
      <c r="AB110" s="179">
        <f t="shared" si="85"/>
        <v>4</v>
      </c>
      <c r="AC110" s="179" t="str">
        <f t="shared" si="81"/>
        <v>000011</v>
      </c>
      <c r="AD110" s="178">
        <f t="shared" si="82"/>
        <v>1</v>
      </c>
      <c r="AE110" s="179" t="str">
        <f t="shared" si="83"/>
        <v>00001111</v>
      </c>
      <c r="AF110" s="125" t="s">
        <v>369</v>
      </c>
    </row>
    <row r="111" spans="1:32" x14ac:dyDescent="0.2">
      <c r="A111" s="125" t="s">
        <v>2122</v>
      </c>
      <c r="B111" s="58" t="str">
        <f t="shared" si="76"/>
        <v/>
      </c>
      <c r="C111" s="125" t="s">
        <v>727</v>
      </c>
      <c r="D111" s="125" t="s">
        <v>704</v>
      </c>
      <c r="E111" s="125" t="str">
        <f t="shared" si="77"/>
        <v>L2</v>
      </c>
      <c r="F111" s="125" t="str">
        <f t="shared" si="78"/>
        <v>101</v>
      </c>
      <c r="H111" s="125" t="s">
        <v>1722</v>
      </c>
      <c r="I111" s="159">
        <f>VLOOKUP(H111,'V-Enc'!$B$38:$C$45,2,FALSE)</f>
        <v>8</v>
      </c>
      <c r="J111" s="125" t="s">
        <v>1734</v>
      </c>
      <c r="K111" s="159">
        <f>VLOOKUP(J111,'V-Enc'!$B$49:$C$56,2,FALSE)</f>
        <v>2</v>
      </c>
      <c r="L111" s="206" t="s">
        <v>548</v>
      </c>
      <c r="M111" s="125">
        <v>16</v>
      </c>
      <c r="N111" s="125" t="s">
        <v>1829</v>
      </c>
      <c r="O111" s="125">
        <f>VLOOKUP(N111,'V-Enc'!$B$130:$C$137,2,FALSE)</f>
        <v>2</v>
      </c>
      <c r="Q111" s="125" t="s">
        <v>730</v>
      </c>
      <c r="R111" s="125" t="s">
        <v>22</v>
      </c>
      <c r="S111" s="125" t="s">
        <v>44</v>
      </c>
      <c r="U111" s="125">
        <f t="shared" si="79"/>
        <v>16</v>
      </c>
      <c r="V111" s="179">
        <f t="shared" si="80"/>
        <v>4</v>
      </c>
      <c r="W111" s="125" t="str">
        <f t="shared" si="88"/>
        <v>-</v>
      </c>
      <c r="X111" s="179" t="str">
        <f>IF(L111="-1",W111/I110*K110,"-")</f>
        <v>-</v>
      </c>
      <c r="Z111" s="125" t="str">
        <f t="shared" si="68"/>
        <v/>
      </c>
      <c r="AA111" s="125">
        <v>1</v>
      </c>
      <c r="AB111" s="179">
        <f t="shared" si="85"/>
        <v>8</v>
      </c>
      <c r="AC111" s="179" t="str">
        <f t="shared" si="81"/>
        <v>000111</v>
      </c>
      <c r="AD111" s="178">
        <f t="shared" si="82"/>
        <v>1</v>
      </c>
      <c r="AE111" s="179" t="str">
        <f t="shared" si="83"/>
        <v>11111111</v>
      </c>
      <c r="AF111" s="125" t="s">
        <v>369</v>
      </c>
    </row>
    <row r="112" spans="1:32" s="58" customFormat="1" x14ac:dyDescent="0.2">
      <c r="A112" s="58" t="s">
        <v>4229</v>
      </c>
      <c r="B112" s="58" t="str">
        <f t="shared" si="76"/>
        <v>RSVD</v>
      </c>
      <c r="C112" s="58" t="s">
        <v>727</v>
      </c>
      <c r="D112" s="58" t="s">
        <v>704</v>
      </c>
      <c r="E112" s="58" t="str">
        <f>IF(S112="rs2","L2",IF(S112="vs2","L3","L1"))</f>
        <v>L2</v>
      </c>
      <c r="F112" s="58" t="str">
        <f>IF(M112=8,"000",IF(M112=16,"101","110"))</f>
        <v>110</v>
      </c>
      <c r="H112" s="58" t="s">
        <v>1722</v>
      </c>
      <c r="I112" s="247">
        <f>VLOOKUP(H112,'V-Enc'!$B$38:$C$45,2,FALSE)</f>
        <v>8</v>
      </c>
      <c r="J112" s="58" t="s">
        <v>1734</v>
      </c>
      <c r="K112" s="247">
        <f>VLOOKUP(J112,'V-Enc'!$B$49:$C$56,2,FALSE)</f>
        <v>2</v>
      </c>
      <c r="L112" s="248" t="s">
        <v>548</v>
      </c>
      <c r="M112" s="58">
        <v>32</v>
      </c>
      <c r="N112" s="58" t="s">
        <v>1829</v>
      </c>
      <c r="O112" s="58">
        <f>VLOOKUP(N112,'V-Enc'!$B$130:$C$137,2,FALSE)</f>
        <v>2</v>
      </c>
      <c r="Q112" s="58" t="s">
        <v>730</v>
      </c>
      <c r="R112" s="58" t="s">
        <v>22</v>
      </c>
      <c r="S112" s="58" t="s">
        <v>44</v>
      </c>
      <c r="U112" s="58">
        <f>IF(L112="-1",I112,M112)</f>
        <v>32</v>
      </c>
      <c r="V112" s="249">
        <f>IF(L112="-1",K112,U112/I112*K112)</f>
        <v>8</v>
      </c>
      <c r="W112" s="58" t="str">
        <f>IF(L112="-1",M112,"-")</f>
        <v>-</v>
      </c>
      <c r="X112" s="249" t="str">
        <f>IF(L112="-1",W112/I111*K111,"-")</f>
        <v>-</v>
      </c>
      <c r="Z112" s="58" t="str">
        <f>IF(S112="vs2",1,"")</f>
        <v/>
      </c>
      <c r="AA112" s="58">
        <v>1</v>
      </c>
      <c r="AB112" s="249">
        <f t="shared" si="85"/>
        <v>16</v>
      </c>
      <c r="AC112" s="249" t="str">
        <f t="shared" si="81"/>
        <v>001111</v>
      </c>
      <c r="AD112" s="249">
        <f t="shared" si="82"/>
        <v>1</v>
      </c>
      <c r="AE112" s="249" t="str">
        <f t="shared" si="83"/>
        <v>11111111</v>
      </c>
      <c r="AF112" s="58" t="s">
        <v>369</v>
      </c>
    </row>
    <row r="113" spans="1:34" x14ac:dyDescent="0.2">
      <c r="A113" s="125" t="s">
        <v>2123</v>
      </c>
      <c r="B113" s="58" t="str">
        <f t="shared" si="76"/>
        <v/>
      </c>
      <c r="C113" s="125" t="s">
        <v>727</v>
      </c>
      <c r="D113" s="125" t="s">
        <v>704</v>
      </c>
      <c r="E113" s="125" t="str">
        <f t="shared" si="77"/>
        <v>L2</v>
      </c>
      <c r="F113" s="125" t="str">
        <f t="shared" si="78"/>
        <v>000</v>
      </c>
      <c r="H113" s="125" t="s">
        <v>1722</v>
      </c>
      <c r="I113" s="159">
        <f>VLOOKUP(H113,'V-Enc'!$B$38:$C$45,2,FALSE)</f>
        <v>8</v>
      </c>
      <c r="J113" s="125" t="s">
        <v>1735</v>
      </c>
      <c r="K113" s="159">
        <f>VLOOKUP(J113,'V-Enc'!$B$49:$C$56,2,FALSE)</f>
        <v>4</v>
      </c>
      <c r="L113" s="206" t="s">
        <v>548</v>
      </c>
      <c r="M113" s="125">
        <v>8</v>
      </c>
      <c r="N113" s="125" t="s">
        <v>1829</v>
      </c>
      <c r="O113" s="125">
        <f>VLOOKUP(N113,'V-Enc'!$B$130:$C$137,2,FALSE)</f>
        <v>2</v>
      </c>
      <c r="Q113" s="125" t="s">
        <v>730</v>
      </c>
      <c r="R113" s="125" t="s">
        <v>22</v>
      </c>
      <c r="S113" s="125" t="s">
        <v>44</v>
      </c>
      <c r="U113" s="125">
        <f t="shared" si="79"/>
        <v>8</v>
      </c>
      <c r="V113" s="179">
        <f t="shared" si="80"/>
        <v>4</v>
      </c>
      <c r="W113" s="125" t="str">
        <f t="shared" ref="W113" si="89">IF(L113="-1",M113,"-")</f>
        <v>-</v>
      </c>
      <c r="X113" s="179" t="str">
        <f>IF(L113="-1",W113/#REF!*#REF!,"-")</f>
        <v>-</v>
      </c>
      <c r="Z113" s="125" t="str">
        <f t="shared" si="68"/>
        <v/>
      </c>
      <c r="AA113" s="125">
        <v>1</v>
      </c>
      <c r="AB113" s="179">
        <f t="shared" si="85"/>
        <v>8</v>
      </c>
      <c r="AC113" s="179" t="str">
        <f t="shared" si="81"/>
        <v>000111</v>
      </c>
      <c r="AD113" s="178">
        <f t="shared" si="82"/>
        <v>1</v>
      </c>
      <c r="AE113" s="179" t="str">
        <f t="shared" si="83"/>
        <v>11111111</v>
      </c>
      <c r="AF113" s="125" t="s">
        <v>369</v>
      </c>
    </row>
    <row r="114" spans="1:34" s="58" customFormat="1" x14ac:dyDescent="0.2">
      <c r="A114" s="58" t="s">
        <v>4230</v>
      </c>
      <c r="B114" s="58" t="str">
        <f t="shared" si="76"/>
        <v>RSVD</v>
      </c>
      <c r="C114" s="58" t="s">
        <v>727</v>
      </c>
      <c r="D114" s="58" t="s">
        <v>704</v>
      </c>
      <c r="E114" s="58" t="str">
        <f>IF(S114="rs2","L2",IF(S114="vs2","L3","L1"))</f>
        <v>L2</v>
      </c>
      <c r="F114" s="58" t="str">
        <f>IF(M114=8,"000",IF(M114=16,"101","110"))</f>
        <v>101</v>
      </c>
      <c r="H114" s="58" t="s">
        <v>1722</v>
      </c>
      <c r="I114" s="247">
        <f>VLOOKUP(H114,'V-Enc'!$B$38:$C$45,2,FALSE)</f>
        <v>8</v>
      </c>
      <c r="J114" s="58" t="s">
        <v>1735</v>
      </c>
      <c r="K114" s="247">
        <f>VLOOKUP(J114,'V-Enc'!$B$49:$C$56,2,FALSE)</f>
        <v>4</v>
      </c>
      <c r="L114" s="248" t="s">
        <v>548</v>
      </c>
      <c r="M114" s="58">
        <v>16</v>
      </c>
      <c r="N114" s="58" t="s">
        <v>1829</v>
      </c>
      <c r="O114" s="58">
        <f>VLOOKUP(N114,'V-Enc'!$B$130:$C$137,2,FALSE)</f>
        <v>2</v>
      </c>
      <c r="Q114" s="58" t="s">
        <v>730</v>
      </c>
      <c r="R114" s="58" t="s">
        <v>22</v>
      </c>
      <c r="S114" s="58" t="s">
        <v>44</v>
      </c>
      <c r="U114" s="58">
        <f>IF(L114="-1",I114,M114)</f>
        <v>16</v>
      </c>
      <c r="V114" s="249">
        <f>IF(L114="-1",K114,U114/I114*K114)</f>
        <v>8</v>
      </c>
      <c r="W114" s="58" t="str">
        <f>IF(L114="-1",M114,"-")</f>
        <v>-</v>
      </c>
      <c r="X114" s="249" t="str">
        <f>IF(L114="-1",W114/#REF!*#REF!,"-")</f>
        <v>-</v>
      </c>
      <c r="Z114" s="58" t="str">
        <f>IF(S114="vs2",1,"")</f>
        <v/>
      </c>
      <c r="AA114" s="58">
        <v>1</v>
      </c>
      <c r="AB114" s="249">
        <f t="shared" si="85"/>
        <v>16</v>
      </c>
      <c r="AC114" s="249" t="str">
        <f t="shared" si="81"/>
        <v>001111</v>
      </c>
      <c r="AD114" s="249">
        <f t="shared" si="82"/>
        <v>1</v>
      </c>
      <c r="AE114" s="249" t="str">
        <f t="shared" si="83"/>
        <v>11111111</v>
      </c>
      <c r="AF114" s="58" t="s">
        <v>369</v>
      </c>
    </row>
    <row r="115" spans="1:34" s="58" customFormat="1" x14ac:dyDescent="0.2">
      <c r="A115" s="58" t="s">
        <v>4231</v>
      </c>
      <c r="B115" s="58" t="str">
        <f t="shared" si="76"/>
        <v>RSVD</v>
      </c>
      <c r="C115" s="58" t="s">
        <v>727</v>
      </c>
      <c r="D115" s="58" t="s">
        <v>704</v>
      </c>
      <c r="E115" s="58" t="str">
        <f>IF(S115="rs2","L2",IF(S115="vs2","L3","L1"))</f>
        <v>L2</v>
      </c>
      <c r="F115" s="58" t="str">
        <f>IF(M115=8,"000",IF(M115=16,"101","110"))</f>
        <v>110</v>
      </c>
      <c r="H115" s="58" t="s">
        <v>1722</v>
      </c>
      <c r="I115" s="247">
        <f>VLOOKUP(H115,'V-Enc'!$B$38:$C$45,2,FALSE)</f>
        <v>8</v>
      </c>
      <c r="J115" s="58" t="s">
        <v>1735</v>
      </c>
      <c r="K115" s="247">
        <f>VLOOKUP(J115,'V-Enc'!$B$49:$C$56,2,FALSE)</f>
        <v>4</v>
      </c>
      <c r="L115" s="248" t="s">
        <v>548</v>
      </c>
      <c r="M115" s="58">
        <v>32</v>
      </c>
      <c r="N115" s="58" t="s">
        <v>1829</v>
      </c>
      <c r="O115" s="58">
        <f>VLOOKUP(N115,'V-Enc'!$B$130:$C$137,2,FALSE)</f>
        <v>2</v>
      </c>
      <c r="Q115" s="58" t="s">
        <v>730</v>
      </c>
      <c r="R115" s="58" t="s">
        <v>22</v>
      </c>
      <c r="S115" s="58" t="s">
        <v>44</v>
      </c>
      <c r="U115" s="58">
        <f>IF(L115="-1",I115,M115)</f>
        <v>32</v>
      </c>
      <c r="V115" s="249">
        <f>IF(L115="-1",K115,U115/I115*K115)</f>
        <v>16</v>
      </c>
      <c r="W115" s="58" t="str">
        <f>IF(L115="-1",M115,"-")</f>
        <v>-</v>
      </c>
      <c r="X115" s="249" t="str">
        <f>IF(L115="-1",W115/#REF!*#REF!,"-")</f>
        <v>-</v>
      </c>
      <c r="Z115" s="58" t="str">
        <f>IF(S115="vs2",1,"")</f>
        <v/>
      </c>
      <c r="AA115" s="58">
        <v>1</v>
      </c>
      <c r="AB115" s="249">
        <f t="shared" si="85"/>
        <v>32</v>
      </c>
      <c r="AC115" s="249" t="str">
        <f>DEC2BIN(MIN(64,AB115)-1,6)</f>
        <v>011111</v>
      </c>
      <c r="AD115" s="249">
        <f t="shared" si="82"/>
        <v>1</v>
      </c>
      <c r="AE115" s="249" t="str">
        <f t="shared" si="83"/>
        <v>11111111</v>
      </c>
      <c r="AF115" s="58" t="s">
        <v>369</v>
      </c>
    </row>
    <row r="116" spans="1:34" s="58" customFormat="1" x14ac:dyDescent="0.2">
      <c r="A116" s="58" t="s">
        <v>4232</v>
      </c>
      <c r="B116" s="58" t="str">
        <f t="shared" si="76"/>
        <v>RSVD</v>
      </c>
      <c r="C116" s="58" t="s">
        <v>727</v>
      </c>
      <c r="D116" s="58" t="s">
        <v>704</v>
      </c>
      <c r="E116" s="58" t="str">
        <f>IF(S116="rs2","L2",IF(S116="vs2","L3","L1"))</f>
        <v>L2</v>
      </c>
      <c r="F116" s="58" t="str">
        <f>IF(M116=8,"000",IF(M116=16,"101","110"))</f>
        <v>000</v>
      </c>
      <c r="H116" s="58" t="s">
        <v>1722</v>
      </c>
      <c r="I116" s="247">
        <f>VLOOKUP(H116,'V-Enc'!$B$38:$C$45,2,FALSE)</f>
        <v>8</v>
      </c>
      <c r="J116" s="58" t="s">
        <v>1736</v>
      </c>
      <c r="K116" s="247">
        <f>VLOOKUP(J116,'V-Enc'!$B$49:$C$56,2,FALSE)</f>
        <v>8</v>
      </c>
      <c r="L116" s="248" t="s">
        <v>548</v>
      </c>
      <c r="M116" s="58">
        <v>8</v>
      </c>
      <c r="N116" s="58" t="s">
        <v>1829</v>
      </c>
      <c r="O116" s="58">
        <f>VLOOKUP(N116,'V-Enc'!$B$130:$C$137,2,FALSE)</f>
        <v>2</v>
      </c>
      <c r="Q116" s="58" t="s">
        <v>730</v>
      </c>
      <c r="R116" s="58" t="s">
        <v>22</v>
      </c>
      <c r="S116" s="58" t="s">
        <v>44</v>
      </c>
      <c r="U116" s="58">
        <f>IF(L116="-1",I116,M116)</f>
        <v>8</v>
      </c>
      <c r="V116" s="249">
        <f>IF(L116="-1",K116,U116/I116*K116)</f>
        <v>8</v>
      </c>
      <c r="W116" s="58" t="str">
        <f>IF(L116="-1",M116,"-")</f>
        <v>-</v>
      </c>
      <c r="X116" s="249" t="str">
        <f>IF(L116="-1",W116/#REF!*#REF!,"-")</f>
        <v>-</v>
      </c>
      <c r="Z116" s="58" t="str">
        <f>IF(S116="vs2",1,"")</f>
        <v/>
      </c>
      <c r="AA116" s="58">
        <v>1</v>
      </c>
      <c r="AB116" s="249">
        <f t="shared" si="85"/>
        <v>16</v>
      </c>
      <c r="AC116" s="249" t="str">
        <f t="shared" ref="AC116:AC118" si="90">DEC2BIN(MIN(64,AB116)-1,6)</f>
        <v>001111</v>
      </c>
      <c r="AD116" s="249">
        <f t="shared" si="82"/>
        <v>1</v>
      </c>
      <c r="AE116" s="249" t="str">
        <f t="shared" si="83"/>
        <v>11111111</v>
      </c>
      <c r="AF116" s="58" t="s">
        <v>369</v>
      </c>
    </row>
    <row r="117" spans="1:34" s="58" customFormat="1" x14ac:dyDescent="0.2">
      <c r="A117" s="58" t="s">
        <v>4233</v>
      </c>
      <c r="B117" s="58" t="str">
        <f t="shared" si="76"/>
        <v>RSVD</v>
      </c>
      <c r="C117" s="58" t="s">
        <v>727</v>
      </c>
      <c r="D117" s="58" t="s">
        <v>704</v>
      </c>
      <c r="E117" s="58" t="str">
        <f>IF(S117="rs2","L2",IF(S117="vs2","L3","L1"))</f>
        <v>L2</v>
      </c>
      <c r="F117" s="58" t="str">
        <f>IF(M117=8,"000",IF(M117=16,"101","110"))</f>
        <v>101</v>
      </c>
      <c r="H117" s="58" t="s">
        <v>1722</v>
      </c>
      <c r="I117" s="247">
        <f>VLOOKUP(H117,'V-Enc'!$B$38:$C$45,2,FALSE)</f>
        <v>8</v>
      </c>
      <c r="J117" s="58" t="s">
        <v>1736</v>
      </c>
      <c r="K117" s="247">
        <f>VLOOKUP(J117,'V-Enc'!$B$49:$C$56,2,FALSE)</f>
        <v>8</v>
      </c>
      <c r="L117" s="248" t="s">
        <v>548</v>
      </c>
      <c r="M117" s="58">
        <v>16</v>
      </c>
      <c r="N117" s="58" t="s">
        <v>1829</v>
      </c>
      <c r="O117" s="58">
        <f>VLOOKUP(N117,'V-Enc'!$B$130:$C$137,2,FALSE)</f>
        <v>2</v>
      </c>
      <c r="Q117" s="58" t="s">
        <v>730</v>
      </c>
      <c r="R117" s="58" t="s">
        <v>22</v>
      </c>
      <c r="S117" s="58" t="s">
        <v>44</v>
      </c>
      <c r="U117" s="58">
        <f>IF(L117="-1",I117,M117)</f>
        <v>16</v>
      </c>
      <c r="V117" s="249">
        <f>IF(L117="-1",K117,U117/I117*K117)</f>
        <v>16</v>
      </c>
      <c r="W117" s="58" t="str">
        <f>IF(L117="-1",M117,"-")</f>
        <v>-</v>
      </c>
      <c r="X117" s="249" t="str">
        <f>IF(L117="-1",W117/#REF!*#REF!,"-")</f>
        <v>-</v>
      </c>
      <c r="Z117" s="58" t="str">
        <f>IF(S117="vs2",1,"")</f>
        <v/>
      </c>
      <c r="AA117" s="58">
        <v>1</v>
      </c>
      <c r="AB117" s="249">
        <f t="shared" si="85"/>
        <v>32</v>
      </c>
      <c r="AC117" s="249" t="str">
        <f t="shared" si="90"/>
        <v>011111</v>
      </c>
      <c r="AD117" s="249">
        <f t="shared" si="82"/>
        <v>1</v>
      </c>
      <c r="AE117" s="249" t="str">
        <f t="shared" si="83"/>
        <v>11111111</v>
      </c>
      <c r="AF117" s="58" t="s">
        <v>369</v>
      </c>
    </row>
    <row r="118" spans="1:34" s="58" customFormat="1" x14ac:dyDescent="0.2">
      <c r="A118" s="58" t="s">
        <v>4234</v>
      </c>
      <c r="B118" s="58" t="str">
        <f t="shared" si="76"/>
        <v>RSVD</v>
      </c>
      <c r="C118" s="58" t="s">
        <v>727</v>
      </c>
      <c r="D118" s="58" t="s">
        <v>704</v>
      </c>
      <c r="E118" s="58" t="str">
        <f>IF(S118="rs2","L2",IF(S118="vs2","L3","L1"))</f>
        <v>L2</v>
      </c>
      <c r="F118" s="58" t="str">
        <f>IF(M118=8,"000",IF(M118=16,"101","110"))</f>
        <v>110</v>
      </c>
      <c r="H118" s="58" t="s">
        <v>1722</v>
      </c>
      <c r="I118" s="247">
        <f>VLOOKUP(H118,'V-Enc'!$B$38:$C$45,2,FALSE)</f>
        <v>8</v>
      </c>
      <c r="J118" s="58" t="s">
        <v>1736</v>
      </c>
      <c r="K118" s="247">
        <f>VLOOKUP(J118,'V-Enc'!$B$49:$C$56,2,FALSE)</f>
        <v>8</v>
      </c>
      <c r="L118" s="248" t="s">
        <v>548</v>
      </c>
      <c r="M118" s="58">
        <v>32</v>
      </c>
      <c r="N118" s="58" t="s">
        <v>1829</v>
      </c>
      <c r="O118" s="58">
        <f>VLOOKUP(N118,'V-Enc'!$B$130:$C$137,2,FALSE)</f>
        <v>2</v>
      </c>
      <c r="Q118" s="58" t="s">
        <v>730</v>
      </c>
      <c r="R118" s="58" t="s">
        <v>22</v>
      </c>
      <c r="S118" s="58" t="s">
        <v>44</v>
      </c>
      <c r="U118" s="58">
        <f>IF(L118="-1",I118,M118)</f>
        <v>32</v>
      </c>
      <c r="V118" s="249">
        <f>IF(L118="-1",K118,U118/I118*K118)</f>
        <v>32</v>
      </c>
      <c r="W118" s="58" t="str">
        <f>IF(L118="-1",M118,"-")</f>
        <v>-</v>
      </c>
      <c r="X118" s="249" t="str">
        <f>IF(L118="-1",W118/#REF!*#REF!,"-")</f>
        <v>-</v>
      </c>
      <c r="Z118" s="58" t="str">
        <f>IF(S118="vs2",1,"")</f>
        <v/>
      </c>
      <c r="AA118" s="58">
        <v>1</v>
      </c>
      <c r="AB118" s="249">
        <f t="shared" si="85"/>
        <v>64</v>
      </c>
      <c r="AC118" s="249" t="str">
        <f t="shared" si="90"/>
        <v>111111</v>
      </c>
      <c r="AD118" s="249">
        <f t="shared" si="82"/>
        <v>1</v>
      </c>
      <c r="AE118" s="249" t="str">
        <f t="shared" si="83"/>
        <v>11111111</v>
      </c>
      <c r="AF118" s="58" t="s">
        <v>369</v>
      </c>
    </row>
    <row r="119" spans="1:34" x14ac:dyDescent="0.2">
      <c r="I119" s="159"/>
      <c r="Z119" s="125" t="str">
        <f t="shared" si="68"/>
        <v/>
      </c>
      <c r="AC119" s="179"/>
    </row>
    <row r="120" spans="1:34" ht="19" x14ac:dyDescent="0.25">
      <c r="A120" s="225" t="s">
        <v>2124</v>
      </c>
      <c r="B120" s="225"/>
      <c r="C120" s="226"/>
      <c r="D120" s="226"/>
      <c r="E120" s="226"/>
      <c r="F120" s="226"/>
      <c r="G120" s="226"/>
      <c r="I120" s="159"/>
      <c r="Z120" s="125" t="str">
        <f t="shared" si="68"/>
        <v/>
      </c>
      <c r="AC120" s="179"/>
    </row>
    <row r="121" spans="1:34" x14ac:dyDescent="0.2">
      <c r="A121" s="125" t="s">
        <v>2125</v>
      </c>
      <c r="B121" s="58" t="str">
        <f>IF(OR(MAX(1,O121)*MAX(V121,1)&gt;8,V121&lt;1/4,X121&lt;1/4,X121&gt;8),"RSVD","")</f>
        <v/>
      </c>
      <c r="C121" s="125" t="s">
        <v>727</v>
      </c>
      <c r="D121" s="125" t="s">
        <v>704</v>
      </c>
      <c r="E121" s="125" t="str">
        <f t="shared" ref="E121:E133" si="91">IF(S121="rs2","L2",IF(S121="vs2","L3","L1"))</f>
        <v>L3</v>
      </c>
      <c r="F121" s="125" t="str">
        <f t="shared" ref="F121:F133" si="92">IF(M121=8,"000",IF(M121=16,"101","110"))</f>
        <v>000</v>
      </c>
      <c r="H121" s="125" t="s">
        <v>1722</v>
      </c>
      <c r="I121" s="159">
        <f>VLOOKUP(H121,'V-Enc'!$B$38:$C$45,2,FALSE)</f>
        <v>8</v>
      </c>
      <c r="J121" s="125" t="s">
        <v>1739</v>
      </c>
      <c r="K121" s="159">
        <f>VLOOKUP(J121,'V-Enc'!$B$49:$C$56,2,FALSE)</f>
        <v>0.25</v>
      </c>
      <c r="L121" s="206" t="s">
        <v>2079</v>
      </c>
      <c r="M121" s="125">
        <v>8</v>
      </c>
      <c r="N121" s="125" t="s">
        <v>1829</v>
      </c>
      <c r="O121" s="125">
        <f>VLOOKUP(N121,'V-Enc'!$B$130:$C$137,2,FALSE)</f>
        <v>2</v>
      </c>
      <c r="Q121" s="125" t="s">
        <v>730</v>
      </c>
      <c r="R121" s="125" t="s">
        <v>22</v>
      </c>
      <c r="S121" s="125" t="s">
        <v>764</v>
      </c>
      <c r="U121" s="125">
        <f t="shared" ref="U121:U133" si="93">IF(L121="-1",I121,M121)</f>
        <v>8</v>
      </c>
      <c r="V121" s="179">
        <f t="shared" ref="V121:V133" si="94">IF(L121="-1",K121,U121/I121*K121)</f>
        <v>0.25</v>
      </c>
      <c r="W121" s="125">
        <f>IF(L121="-1",M121,"-")</f>
        <v>8</v>
      </c>
      <c r="X121" s="179">
        <f t="shared" ref="X121:X133" si="95">IF(L121="-1",W121/I121*K121,"-")</f>
        <v>0.25</v>
      </c>
      <c r="Z121" s="125">
        <f t="shared" si="68"/>
        <v>1</v>
      </c>
      <c r="AA121" s="125">
        <v>1</v>
      </c>
      <c r="AB121" s="179">
        <f>MAX(V121,X121,1)*IF(O121="",1,O121)</f>
        <v>2</v>
      </c>
      <c r="AC121" s="179" t="str">
        <f t="shared" ref="AC121:AC134" si="96">DEC2BIN(MIN(64,AB121)-1,6)</f>
        <v>000001</v>
      </c>
      <c r="AD121" s="179">
        <f t="shared" ref="AD121:AD138" si="97">AB121/(MAX(V121,1)*IF(O121="",1,O121))</f>
        <v>1</v>
      </c>
      <c r="AE121" s="179" t="str">
        <f t="shared" ref="AE121:AE138" si="98">RIGHT(_xlfn.CONCAT(REPT(0,8-MIN(AB121,8)),REPT(DEC2BIN(_xlfn.BITLSHIFT(1,AD121-1)),AB121/AD121)),8)</f>
        <v>00000011</v>
      </c>
      <c r="AF121" s="179">
        <f t="shared" ref="AF121:AF138" si="99">IF(X121&lt;=1,0,IF(V121&gt;=X121,V121/MAX(X121,1),1))</f>
        <v>0</v>
      </c>
      <c r="AG121" s="180" t="str">
        <f t="shared" ref="AG121:AG136" si="100">IF(AF121=0,"00000000",RIGHT(IF(X121&gt;=V121,DEC2BIN(_xlfn.BITXOR(BIN2DEC(AH121),255),8),REPT(DEC2BIN(_xlfn.BITLSHIFT(1,AF121-1)),8)),8))</f>
        <v>00000000</v>
      </c>
      <c r="AH121" s="179" t="str">
        <f t="shared" ref="AH121:AH133" si="101">IF(AF121=0,"00000000",RIGHT(_xlfn.CONCAT(REPT(0,8-MIN(8,AB121)),REPT(DEC2BIN(_xlfn.BITLSHIFT(1,MAX(V121,X121,1)-1)),MAX(1,O121))),8))</f>
        <v>00000000</v>
      </c>
    </row>
    <row r="122" spans="1:34" x14ac:dyDescent="0.2">
      <c r="A122" s="125" t="s">
        <v>2126</v>
      </c>
      <c r="B122" s="58" t="str">
        <f t="shared" ref="B122:B138" si="102">IF(OR(MAX(1,O122)*MAX(V122,1)&gt;8,V122&lt;1/4,X122&lt;1/4,X122&gt;8),"RSVD","")</f>
        <v/>
      </c>
      <c r="C122" s="125" t="s">
        <v>727</v>
      </c>
      <c r="D122" s="125" t="s">
        <v>704</v>
      </c>
      <c r="E122" s="125" t="str">
        <f t="shared" si="91"/>
        <v>L3</v>
      </c>
      <c r="F122" s="125" t="str">
        <f t="shared" si="92"/>
        <v>101</v>
      </c>
      <c r="H122" s="125" t="s">
        <v>1722</v>
      </c>
      <c r="I122" s="159">
        <f>VLOOKUP(H122,'V-Enc'!$B$38:$C$45,2,FALSE)</f>
        <v>8</v>
      </c>
      <c r="J122" s="125" t="s">
        <v>1739</v>
      </c>
      <c r="K122" s="159">
        <f>VLOOKUP(J122,'V-Enc'!$B$49:$C$56,2,FALSE)</f>
        <v>0.25</v>
      </c>
      <c r="L122" s="206" t="s">
        <v>2079</v>
      </c>
      <c r="M122" s="125">
        <v>16</v>
      </c>
      <c r="N122" s="125" t="s">
        <v>1829</v>
      </c>
      <c r="O122" s="125">
        <f>VLOOKUP(N122,'V-Enc'!$B$130:$C$137,2,FALSE)</f>
        <v>2</v>
      </c>
      <c r="Q122" s="125" t="s">
        <v>730</v>
      </c>
      <c r="R122" s="125" t="s">
        <v>22</v>
      </c>
      <c r="S122" s="125" t="s">
        <v>764</v>
      </c>
      <c r="U122" s="125">
        <f t="shared" si="93"/>
        <v>8</v>
      </c>
      <c r="V122" s="179">
        <f t="shared" si="94"/>
        <v>0.25</v>
      </c>
      <c r="W122" s="125">
        <f t="shared" ref="W122:W123" si="103">IF(L122="-1",M122,"-")</f>
        <v>16</v>
      </c>
      <c r="X122" s="179">
        <f t="shared" si="95"/>
        <v>0.5</v>
      </c>
      <c r="Z122" s="125">
        <f t="shared" si="68"/>
        <v>1</v>
      </c>
      <c r="AA122" s="125">
        <v>1</v>
      </c>
      <c r="AB122" s="179">
        <f t="shared" ref="AB122:AB138" si="104">MAX(V122,X122,1)*IF(O122="",1,O122)</f>
        <v>2</v>
      </c>
      <c r="AC122" s="179" t="str">
        <f t="shared" si="96"/>
        <v>000001</v>
      </c>
      <c r="AD122" s="179">
        <f t="shared" si="97"/>
        <v>1</v>
      </c>
      <c r="AE122" s="179" t="str">
        <f t="shared" si="98"/>
        <v>00000011</v>
      </c>
      <c r="AF122" s="179">
        <f t="shared" si="99"/>
        <v>0</v>
      </c>
      <c r="AG122" s="180" t="str">
        <f t="shared" si="100"/>
        <v>00000000</v>
      </c>
      <c r="AH122" s="179" t="str">
        <f t="shared" si="101"/>
        <v>00000000</v>
      </c>
    </row>
    <row r="123" spans="1:34" x14ac:dyDescent="0.2">
      <c r="A123" s="125" t="s">
        <v>2127</v>
      </c>
      <c r="B123" s="58" t="str">
        <f t="shared" si="102"/>
        <v/>
      </c>
      <c r="C123" s="125" t="s">
        <v>727</v>
      </c>
      <c r="D123" s="125" t="s">
        <v>704</v>
      </c>
      <c r="E123" s="125" t="str">
        <f t="shared" si="91"/>
        <v>L3</v>
      </c>
      <c r="F123" s="125" t="str">
        <f t="shared" si="92"/>
        <v>110</v>
      </c>
      <c r="H123" s="125" t="s">
        <v>1722</v>
      </c>
      <c r="I123" s="159">
        <f>VLOOKUP(H123,'V-Enc'!$B$38:$C$45,2,FALSE)</f>
        <v>8</v>
      </c>
      <c r="J123" s="125" t="s">
        <v>1739</v>
      </c>
      <c r="K123" s="159">
        <f>VLOOKUP(J123,'V-Enc'!$B$49:$C$56,2,FALSE)</f>
        <v>0.25</v>
      </c>
      <c r="L123" s="206" t="s">
        <v>2079</v>
      </c>
      <c r="M123" s="125">
        <v>32</v>
      </c>
      <c r="N123" s="125" t="s">
        <v>1829</v>
      </c>
      <c r="O123" s="125">
        <f>VLOOKUP(N123,'V-Enc'!$B$130:$C$137,2,FALSE)</f>
        <v>2</v>
      </c>
      <c r="Q123" s="125" t="s">
        <v>730</v>
      </c>
      <c r="R123" s="125" t="s">
        <v>22</v>
      </c>
      <c r="S123" s="125" t="s">
        <v>764</v>
      </c>
      <c r="U123" s="125">
        <f t="shared" si="93"/>
        <v>8</v>
      </c>
      <c r="V123" s="179">
        <f t="shared" si="94"/>
        <v>0.25</v>
      </c>
      <c r="W123" s="125">
        <f t="shared" si="103"/>
        <v>32</v>
      </c>
      <c r="X123" s="179">
        <f t="shared" si="95"/>
        <v>1</v>
      </c>
      <c r="Z123" s="125">
        <f t="shared" si="68"/>
        <v>1</v>
      </c>
      <c r="AA123" s="125">
        <v>1</v>
      </c>
      <c r="AB123" s="179">
        <f t="shared" si="104"/>
        <v>2</v>
      </c>
      <c r="AC123" s="179" t="str">
        <f t="shared" si="96"/>
        <v>000001</v>
      </c>
      <c r="AD123" s="179">
        <f t="shared" si="97"/>
        <v>1</v>
      </c>
      <c r="AE123" s="179" t="str">
        <f t="shared" si="98"/>
        <v>00000011</v>
      </c>
      <c r="AF123" s="179">
        <f t="shared" si="99"/>
        <v>0</v>
      </c>
      <c r="AG123" s="180" t="str">
        <f t="shared" si="100"/>
        <v>00000000</v>
      </c>
      <c r="AH123" s="179" t="str">
        <f t="shared" si="101"/>
        <v>00000000</v>
      </c>
    </row>
    <row r="124" spans="1:34" x14ac:dyDescent="0.2">
      <c r="A124" s="125" t="s">
        <v>2128</v>
      </c>
      <c r="B124" s="58" t="str">
        <f t="shared" si="102"/>
        <v/>
      </c>
      <c r="C124" s="125" t="s">
        <v>727</v>
      </c>
      <c r="D124" s="125" t="s">
        <v>704</v>
      </c>
      <c r="E124" s="125" t="str">
        <f t="shared" si="91"/>
        <v>L3</v>
      </c>
      <c r="F124" s="125" t="str">
        <f t="shared" si="92"/>
        <v>000</v>
      </c>
      <c r="H124" s="125" t="s">
        <v>1722</v>
      </c>
      <c r="I124" s="159">
        <f>VLOOKUP(H124,'V-Enc'!$B$38:$C$45,2,FALSE)</f>
        <v>8</v>
      </c>
      <c r="J124" s="125" t="s">
        <v>1740</v>
      </c>
      <c r="K124" s="159">
        <f>VLOOKUP(J124,'V-Enc'!$B$49:$C$56,2,FALSE)</f>
        <v>0.5</v>
      </c>
      <c r="L124" s="206" t="s">
        <v>2079</v>
      </c>
      <c r="M124" s="125">
        <v>8</v>
      </c>
      <c r="N124" s="125" t="s">
        <v>1829</v>
      </c>
      <c r="O124" s="125">
        <f>VLOOKUP(N124,'V-Enc'!$B$130:$C$137,2,FALSE)</f>
        <v>2</v>
      </c>
      <c r="Q124" s="125" t="s">
        <v>730</v>
      </c>
      <c r="R124" s="125" t="s">
        <v>22</v>
      </c>
      <c r="S124" s="125" t="s">
        <v>764</v>
      </c>
      <c r="U124" s="125">
        <f t="shared" si="93"/>
        <v>8</v>
      </c>
      <c r="V124" s="179">
        <f t="shared" si="94"/>
        <v>0.5</v>
      </c>
      <c r="W124" s="125">
        <f t="shared" ref="W124:W126" si="105">IF(L124="-1",M124,"-")</f>
        <v>8</v>
      </c>
      <c r="X124" s="179">
        <f t="shared" si="95"/>
        <v>0.5</v>
      </c>
      <c r="Z124" s="125">
        <f t="shared" si="68"/>
        <v>1</v>
      </c>
      <c r="AA124" s="125">
        <v>1</v>
      </c>
      <c r="AB124" s="179">
        <f t="shared" si="104"/>
        <v>2</v>
      </c>
      <c r="AC124" s="179" t="str">
        <f t="shared" si="96"/>
        <v>000001</v>
      </c>
      <c r="AD124" s="179">
        <f t="shared" si="97"/>
        <v>1</v>
      </c>
      <c r="AE124" s="179" t="str">
        <f t="shared" si="98"/>
        <v>00000011</v>
      </c>
      <c r="AF124" s="179">
        <f t="shared" si="99"/>
        <v>0</v>
      </c>
      <c r="AG124" s="180" t="str">
        <f t="shared" si="100"/>
        <v>00000000</v>
      </c>
      <c r="AH124" s="179" t="str">
        <f t="shared" si="101"/>
        <v>00000000</v>
      </c>
    </row>
    <row r="125" spans="1:34" x14ac:dyDescent="0.2">
      <c r="A125" s="125" t="s">
        <v>2129</v>
      </c>
      <c r="B125" s="58" t="str">
        <f t="shared" si="102"/>
        <v/>
      </c>
      <c r="C125" s="125" t="s">
        <v>727</v>
      </c>
      <c r="D125" s="125" t="s">
        <v>704</v>
      </c>
      <c r="E125" s="125" t="str">
        <f t="shared" si="91"/>
        <v>L3</v>
      </c>
      <c r="F125" s="125" t="str">
        <f t="shared" si="92"/>
        <v>101</v>
      </c>
      <c r="H125" s="125" t="s">
        <v>1722</v>
      </c>
      <c r="I125" s="159">
        <f>VLOOKUP(H125,'V-Enc'!$B$38:$C$45,2,FALSE)</f>
        <v>8</v>
      </c>
      <c r="J125" s="125" t="s">
        <v>1740</v>
      </c>
      <c r="K125" s="159">
        <f>VLOOKUP(J125,'V-Enc'!$B$49:$C$56,2,FALSE)</f>
        <v>0.5</v>
      </c>
      <c r="L125" s="206" t="s">
        <v>2079</v>
      </c>
      <c r="M125" s="125">
        <v>16</v>
      </c>
      <c r="N125" s="125" t="s">
        <v>1829</v>
      </c>
      <c r="O125" s="125">
        <f>VLOOKUP(N125,'V-Enc'!$B$130:$C$137,2,FALSE)</f>
        <v>2</v>
      </c>
      <c r="Q125" s="125" t="s">
        <v>730</v>
      </c>
      <c r="R125" s="125" t="s">
        <v>22</v>
      </c>
      <c r="S125" s="125" t="s">
        <v>764</v>
      </c>
      <c r="U125" s="125">
        <f t="shared" si="93"/>
        <v>8</v>
      </c>
      <c r="V125" s="179">
        <f t="shared" si="94"/>
        <v>0.5</v>
      </c>
      <c r="W125" s="125">
        <f t="shared" si="105"/>
        <v>16</v>
      </c>
      <c r="X125" s="179">
        <f t="shared" si="95"/>
        <v>1</v>
      </c>
      <c r="Z125" s="125">
        <f t="shared" si="68"/>
        <v>1</v>
      </c>
      <c r="AA125" s="125">
        <v>1</v>
      </c>
      <c r="AB125" s="179">
        <f t="shared" si="104"/>
        <v>2</v>
      </c>
      <c r="AC125" s="179" t="str">
        <f t="shared" si="96"/>
        <v>000001</v>
      </c>
      <c r="AD125" s="179">
        <f t="shared" si="97"/>
        <v>1</v>
      </c>
      <c r="AE125" s="179" t="str">
        <f t="shared" si="98"/>
        <v>00000011</v>
      </c>
      <c r="AF125" s="179">
        <f t="shared" si="99"/>
        <v>0</v>
      </c>
      <c r="AG125" s="180" t="str">
        <f t="shared" si="100"/>
        <v>00000000</v>
      </c>
      <c r="AH125" s="179" t="str">
        <f t="shared" si="101"/>
        <v>00000000</v>
      </c>
    </row>
    <row r="126" spans="1:34" x14ac:dyDescent="0.2">
      <c r="A126" s="125" t="s">
        <v>2130</v>
      </c>
      <c r="B126" s="58" t="str">
        <f t="shared" si="102"/>
        <v/>
      </c>
      <c r="C126" s="125" t="s">
        <v>727</v>
      </c>
      <c r="D126" s="125" t="s">
        <v>704</v>
      </c>
      <c r="E126" s="125" t="str">
        <f t="shared" si="91"/>
        <v>L3</v>
      </c>
      <c r="F126" s="125" t="str">
        <f t="shared" si="92"/>
        <v>110</v>
      </c>
      <c r="H126" s="125" t="s">
        <v>1722</v>
      </c>
      <c r="I126" s="159">
        <f>VLOOKUP(H126,'V-Enc'!$B$38:$C$45,2,FALSE)</f>
        <v>8</v>
      </c>
      <c r="J126" s="125" t="s">
        <v>1740</v>
      </c>
      <c r="K126" s="159">
        <f>VLOOKUP(J126,'V-Enc'!$B$49:$C$56,2,FALSE)</f>
        <v>0.5</v>
      </c>
      <c r="L126" s="206" t="s">
        <v>2079</v>
      </c>
      <c r="M126" s="125">
        <v>32</v>
      </c>
      <c r="N126" s="125" t="s">
        <v>1829</v>
      </c>
      <c r="O126" s="125">
        <f>VLOOKUP(N126,'V-Enc'!$B$130:$C$137,2,FALSE)</f>
        <v>2</v>
      </c>
      <c r="Q126" s="125" t="s">
        <v>730</v>
      </c>
      <c r="R126" s="125" t="s">
        <v>22</v>
      </c>
      <c r="S126" s="125" t="s">
        <v>764</v>
      </c>
      <c r="U126" s="125">
        <f t="shared" si="93"/>
        <v>8</v>
      </c>
      <c r="V126" s="179">
        <f t="shared" si="94"/>
        <v>0.5</v>
      </c>
      <c r="W126" s="125">
        <f t="shared" si="105"/>
        <v>32</v>
      </c>
      <c r="X126" s="179">
        <f t="shared" si="95"/>
        <v>2</v>
      </c>
      <c r="Z126" s="125">
        <f t="shared" si="68"/>
        <v>1</v>
      </c>
      <c r="AA126" s="125">
        <v>1</v>
      </c>
      <c r="AB126" s="179">
        <f t="shared" si="104"/>
        <v>4</v>
      </c>
      <c r="AC126" s="179" t="str">
        <f t="shared" si="96"/>
        <v>000011</v>
      </c>
      <c r="AD126" s="179">
        <f t="shared" si="97"/>
        <v>2</v>
      </c>
      <c r="AE126" s="179" t="str">
        <f t="shared" si="98"/>
        <v>00001010</v>
      </c>
      <c r="AF126" s="179">
        <f t="shared" si="99"/>
        <v>1</v>
      </c>
      <c r="AG126" s="180" t="str">
        <f t="shared" si="100"/>
        <v>11110101</v>
      </c>
      <c r="AH126" s="179" t="str">
        <f t="shared" si="101"/>
        <v>00001010</v>
      </c>
    </row>
    <row r="127" spans="1:34" x14ac:dyDescent="0.2">
      <c r="A127" s="125" t="s">
        <v>2131</v>
      </c>
      <c r="B127" s="58" t="str">
        <f t="shared" si="102"/>
        <v/>
      </c>
      <c r="C127" s="125" t="s">
        <v>727</v>
      </c>
      <c r="D127" s="125" t="s">
        <v>704</v>
      </c>
      <c r="E127" s="125" t="str">
        <f t="shared" si="91"/>
        <v>L3</v>
      </c>
      <c r="F127" s="125" t="str">
        <f t="shared" si="92"/>
        <v>000</v>
      </c>
      <c r="H127" s="125" t="s">
        <v>1722</v>
      </c>
      <c r="I127" s="159">
        <f>VLOOKUP(H127,'V-Enc'!$B$38:$C$45,2,FALSE)</f>
        <v>8</v>
      </c>
      <c r="J127" s="125" t="s">
        <v>1733</v>
      </c>
      <c r="K127" s="159">
        <f>VLOOKUP(J127,'V-Enc'!$B$49:$C$56,2,FALSE)</f>
        <v>1</v>
      </c>
      <c r="L127" s="206" t="s">
        <v>2079</v>
      </c>
      <c r="M127" s="125">
        <v>8</v>
      </c>
      <c r="N127" s="125" t="s">
        <v>1829</v>
      </c>
      <c r="O127" s="125">
        <f>VLOOKUP(N127,'V-Enc'!$B$130:$C$137,2,FALSE)</f>
        <v>2</v>
      </c>
      <c r="Q127" s="125" t="s">
        <v>730</v>
      </c>
      <c r="R127" s="125" t="s">
        <v>22</v>
      </c>
      <c r="S127" s="125" t="s">
        <v>764</v>
      </c>
      <c r="U127" s="125">
        <f t="shared" si="93"/>
        <v>8</v>
      </c>
      <c r="V127" s="179">
        <f t="shared" si="94"/>
        <v>1</v>
      </c>
      <c r="W127" s="125">
        <f t="shared" ref="W127:W129" si="106">IF(L127="-1",M127,"-")</f>
        <v>8</v>
      </c>
      <c r="X127" s="179">
        <f t="shared" si="95"/>
        <v>1</v>
      </c>
      <c r="Z127" s="125">
        <f t="shared" si="68"/>
        <v>1</v>
      </c>
      <c r="AA127" s="125">
        <v>1</v>
      </c>
      <c r="AB127" s="179">
        <f t="shared" si="104"/>
        <v>2</v>
      </c>
      <c r="AC127" s="179" t="str">
        <f t="shared" si="96"/>
        <v>000001</v>
      </c>
      <c r="AD127" s="178">
        <f t="shared" si="97"/>
        <v>1</v>
      </c>
      <c r="AE127" s="179" t="str">
        <f t="shared" si="98"/>
        <v>00000011</v>
      </c>
      <c r="AF127" s="179">
        <f t="shared" si="99"/>
        <v>0</v>
      </c>
      <c r="AG127" s="180" t="str">
        <f t="shared" si="100"/>
        <v>00000000</v>
      </c>
      <c r="AH127" s="179" t="str">
        <f t="shared" si="101"/>
        <v>00000000</v>
      </c>
    </row>
    <row r="128" spans="1:34" x14ac:dyDescent="0.2">
      <c r="A128" s="125" t="s">
        <v>2132</v>
      </c>
      <c r="B128" s="58" t="str">
        <f t="shared" si="102"/>
        <v/>
      </c>
      <c r="C128" s="125" t="s">
        <v>727</v>
      </c>
      <c r="D128" s="125" t="s">
        <v>704</v>
      </c>
      <c r="E128" s="125" t="str">
        <f t="shared" si="91"/>
        <v>L3</v>
      </c>
      <c r="F128" s="125" t="str">
        <f t="shared" si="92"/>
        <v>101</v>
      </c>
      <c r="H128" s="125" t="s">
        <v>1722</v>
      </c>
      <c r="I128" s="159">
        <f>VLOOKUP(H128,'V-Enc'!$B$38:$C$45,2,FALSE)</f>
        <v>8</v>
      </c>
      <c r="J128" s="125" t="s">
        <v>1733</v>
      </c>
      <c r="K128" s="159">
        <f>VLOOKUP(J128,'V-Enc'!$B$49:$C$56,2,FALSE)</f>
        <v>1</v>
      </c>
      <c r="L128" s="206" t="s">
        <v>2079</v>
      </c>
      <c r="M128" s="125">
        <v>16</v>
      </c>
      <c r="N128" s="125" t="s">
        <v>1829</v>
      </c>
      <c r="O128" s="125">
        <f>VLOOKUP(N128,'V-Enc'!$B$130:$C$137,2,FALSE)</f>
        <v>2</v>
      </c>
      <c r="Q128" s="125" t="s">
        <v>730</v>
      </c>
      <c r="R128" s="125" t="s">
        <v>22</v>
      </c>
      <c r="S128" s="125" t="s">
        <v>764</v>
      </c>
      <c r="U128" s="125">
        <f t="shared" si="93"/>
        <v>8</v>
      </c>
      <c r="V128" s="179">
        <f t="shared" si="94"/>
        <v>1</v>
      </c>
      <c r="W128" s="125">
        <f t="shared" si="106"/>
        <v>16</v>
      </c>
      <c r="X128" s="179">
        <f t="shared" si="95"/>
        <v>2</v>
      </c>
      <c r="Z128" s="125">
        <f t="shared" si="68"/>
        <v>1</v>
      </c>
      <c r="AA128" s="125">
        <v>1</v>
      </c>
      <c r="AB128" s="179">
        <f t="shared" si="104"/>
        <v>4</v>
      </c>
      <c r="AC128" s="179" t="str">
        <f t="shared" si="96"/>
        <v>000011</v>
      </c>
      <c r="AD128" s="178">
        <f t="shared" si="97"/>
        <v>2</v>
      </c>
      <c r="AE128" s="179" t="str">
        <f t="shared" si="98"/>
        <v>00001010</v>
      </c>
      <c r="AF128" s="179">
        <f t="shared" si="99"/>
        <v>1</v>
      </c>
      <c r="AG128" s="180" t="str">
        <f t="shared" si="100"/>
        <v>11110101</v>
      </c>
      <c r="AH128" s="179" t="str">
        <f t="shared" si="101"/>
        <v>00001010</v>
      </c>
    </row>
    <row r="129" spans="1:34" x14ac:dyDescent="0.2">
      <c r="A129" s="125" t="s">
        <v>2133</v>
      </c>
      <c r="B129" s="58" t="str">
        <f t="shared" si="102"/>
        <v/>
      </c>
      <c r="C129" s="125" t="s">
        <v>727</v>
      </c>
      <c r="D129" s="125" t="s">
        <v>704</v>
      </c>
      <c r="E129" s="125" t="str">
        <f t="shared" si="91"/>
        <v>L3</v>
      </c>
      <c r="F129" s="125" t="str">
        <f t="shared" si="92"/>
        <v>110</v>
      </c>
      <c r="H129" s="125" t="s">
        <v>1722</v>
      </c>
      <c r="I129" s="159">
        <f>VLOOKUP(H129,'V-Enc'!$B$38:$C$45,2,FALSE)</f>
        <v>8</v>
      </c>
      <c r="J129" s="125" t="s">
        <v>1733</v>
      </c>
      <c r="K129" s="159">
        <f>VLOOKUP(J129,'V-Enc'!$B$49:$C$56,2,FALSE)</f>
        <v>1</v>
      </c>
      <c r="L129" s="206" t="s">
        <v>2079</v>
      </c>
      <c r="M129" s="125">
        <v>32</v>
      </c>
      <c r="N129" s="125" t="s">
        <v>1829</v>
      </c>
      <c r="O129" s="125">
        <f>VLOOKUP(N129,'V-Enc'!$B$130:$C$137,2,FALSE)</f>
        <v>2</v>
      </c>
      <c r="Q129" s="125" t="s">
        <v>730</v>
      </c>
      <c r="R129" s="125" t="s">
        <v>22</v>
      </c>
      <c r="S129" s="125" t="s">
        <v>764</v>
      </c>
      <c r="U129" s="125">
        <f t="shared" si="93"/>
        <v>8</v>
      </c>
      <c r="V129" s="179">
        <f t="shared" si="94"/>
        <v>1</v>
      </c>
      <c r="W129" s="125">
        <f t="shared" si="106"/>
        <v>32</v>
      </c>
      <c r="X129" s="179">
        <f t="shared" si="95"/>
        <v>4</v>
      </c>
      <c r="Z129" s="125">
        <f t="shared" si="68"/>
        <v>1</v>
      </c>
      <c r="AA129" s="125">
        <v>1</v>
      </c>
      <c r="AB129" s="179">
        <f t="shared" si="104"/>
        <v>8</v>
      </c>
      <c r="AC129" s="179" t="str">
        <f t="shared" si="96"/>
        <v>000111</v>
      </c>
      <c r="AD129" s="178">
        <f t="shared" si="97"/>
        <v>4</v>
      </c>
      <c r="AE129" s="179" t="str">
        <f t="shared" si="98"/>
        <v>10001000</v>
      </c>
      <c r="AF129" s="179">
        <f t="shared" si="99"/>
        <v>1</v>
      </c>
      <c r="AG129" s="180" t="str">
        <f t="shared" si="100"/>
        <v>01110111</v>
      </c>
      <c r="AH129" s="179" t="str">
        <f t="shared" si="101"/>
        <v>10001000</v>
      </c>
    </row>
    <row r="130" spans="1:34" x14ac:dyDescent="0.2">
      <c r="A130" s="125" t="s">
        <v>2134</v>
      </c>
      <c r="B130" s="58" t="str">
        <f t="shared" si="102"/>
        <v/>
      </c>
      <c r="C130" s="125" t="s">
        <v>727</v>
      </c>
      <c r="D130" s="125" t="s">
        <v>704</v>
      </c>
      <c r="E130" s="125" t="str">
        <f t="shared" si="91"/>
        <v>L3</v>
      </c>
      <c r="F130" s="125" t="str">
        <f t="shared" si="92"/>
        <v>000</v>
      </c>
      <c r="H130" s="125" t="s">
        <v>1722</v>
      </c>
      <c r="I130" s="159">
        <f>VLOOKUP(H130,'V-Enc'!$B$38:$C$45,2,FALSE)</f>
        <v>8</v>
      </c>
      <c r="J130" s="125" t="s">
        <v>1734</v>
      </c>
      <c r="K130" s="159">
        <f>VLOOKUP(J130,'V-Enc'!$B$49:$C$56,2,FALSE)</f>
        <v>2</v>
      </c>
      <c r="L130" s="206" t="s">
        <v>2079</v>
      </c>
      <c r="M130" s="125">
        <v>8</v>
      </c>
      <c r="N130" s="125" t="s">
        <v>1829</v>
      </c>
      <c r="O130" s="125">
        <f>VLOOKUP(N130,'V-Enc'!$B$130:$C$137,2,FALSE)</f>
        <v>2</v>
      </c>
      <c r="Q130" s="125" t="s">
        <v>730</v>
      </c>
      <c r="R130" s="125" t="s">
        <v>22</v>
      </c>
      <c r="S130" s="125" t="s">
        <v>764</v>
      </c>
      <c r="U130" s="125">
        <f t="shared" si="93"/>
        <v>8</v>
      </c>
      <c r="V130" s="179">
        <f t="shared" si="94"/>
        <v>2</v>
      </c>
      <c r="W130" s="125">
        <f t="shared" ref="W130:W131" si="107">IF(L130="-1",M130,"-")</f>
        <v>8</v>
      </c>
      <c r="X130" s="179">
        <f t="shared" si="95"/>
        <v>2</v>
      </c>
      <c r="Z130" s="125">
        <f t="shared" si="68"/>
        <v>1</v>
      </c>
      <c r="AA130" s="125">
        <v>1</v>
      </c>
      <c r="AB130" s="179">
        <f t="shared" si="104"/>
        <v>4</v>
      </c>
      <c r="AC130" s="179" t="str">
        <f t="shared" si="96"/>
        <v>000011</v>
      </c>
      <c r="AD130" s="178">
        <f t="shared" si="97"/>
        <v>1</v>
      </c>
      <c r="AE130" s="179" t="str">
        <f t="shared" si="98"/>
        <v>00001111</v>
      </c>
      <c r="AF130" s="179">
        <f t="shared" si="99"/>
        <v>1</v>
      </c>
      <c r="AG130" s="180" t="str">
        <f t="shared" si="100"/>
        <v>11110101</v>
      </c>
      <c r="AH130" s="179" t="str">
        <f t="shared" si="101"/>
        <v>00001010</v>
      </c>
    </row>
    <row r="131" spans="1:34" x14ac:dyDescent="0.2">
      <c r="A131" s="125" t="s">
        <v>2135</v>
      </c>
      <c r="B131" s="58" t="str">
        <f t="shared" si="102"/>
        <v/>
      </c>
      <c r="C131" s="125" t="s">
        <v>727</v>
      </c>
      <c r="D131" s="125" t="s">
        <v>704</v>
      </c>
      <c r="E131" s="125" t="str">
        <f t="shared" si="91"/>
        <v>L3</v>
      </c>
      <c r="F131" s="125" t="str">
        <f t="shared" si="92"/>
        <v>101</v>
      </c>
      <c r="H131" s="125" t="s">
        <v>1722</v>
      </c>
      <c r="I131" s="159">
        <f>VLOOKUP(H131,'V-Enc'!$B$38:$C$45,2,FALSE)</f>
        <v>8</v>
      </c>
      <c r="J131" s="125" t="s">
        <v>1734</v>
      </c>
      <c r="K131" s="159">
        <f>VLOOKUP(J131,'V-Enc'!$B$49:$C$56,2,FALSE)</f>
        <v>2</v>
      </c>
      <c r="L131" s="206" t="s">
        <v>2079</v>
      </c>
      <c r="M131" s="125">
        <v>16</v>
      </c>
      <c r="N131" s="125" t="s">
        <v>1829</v>
      </c>
      <c r="O131" s="125">
        <f>VLOOKUP(N131,'V-Enc'!$B$130:$C$137,2,FALSE)</f>
        <v>2</v>
      </c>
      <c r="Q131" s="125" t="s">
        <v>730</v>
      </c>
      <c r="R131" s="125" t="s">
        <v>22</v>
      </c>
      <c r="S131" s="125" t="s">
        <v>764</v>
      </c>
      <c r="U131" s="125">
        <f t="shared" si="93"/>
        <v>8</v>
      </c>
      <c r="V131" s="179">
        <f t="shared" si="94"/>
        <v>2</v>
      </c>
      <c r="W131" s="125">
        <f t="shared" si="107"/>
        <v>16</v>
      </c>
      <c r="X131" s="179">
        <f t="shared" si="95"/>
        <v>4</v>
      </c>
      <c r="Z131" s="125">
        <f t="shared" si="68"/>
        <v>1</v>
      </c>
      <c r="AA131" s="125">
        <v>1</v>
      </c>
      <c r="AB131" s="179">
        <f t="shared" si="104"/>
        <v>8</v>
      </c>
      <c r="AC131" s="179" t="str">
        <f t="shared" si="96"/>
        <v>000111</v>
      </c>
      <c r="AD131" s="178">
        <f t="shared" si="97"/>
        <v>2</v>
      </c>
      <c r="AE131" s="179" t="str">
        <f t="shared" si="98"/>
        <v>10101010</v>
      </c>
      <c r="AF131" s="179">
        <f t="shared" si="99"/>
        <v>1</v>
      </c>
      <c r="AG131" s="180" t="str">
        <f t="shared" si="100"/>
        <v>01110111</v>
      </c>
      <c r="AH131" s="179" t="str">
        <f t="shared" si="101"/>
        <v>10001000</v>
      </c>
    </row>
    <row r="132" spans="1:34" x14ac:dyDescent="0.2">
      <c r="A132" s="125" t="s">
        <v>2136</v>
      </c>
      <c r="B132" s="58" t="str">
        <f t="shared" si="102"/>
        <v/>
      </c>
      <c r="C132" s="125" t="s">
        <v>727</v>
      </c>
      <c r="D132" s="125" t="s">
        <v>704</v>
      </c>
      <c r="E132" s="125" t="str">
        <f>IF(S132="rs2","L2",IF(S132="vs2","L3","L1"))</f>
        <v>L3</v>
      </c>
      <c r="F132" s="125">
        <v>110</v>
      </c>
      <c r="H132" s="125" t="s">
        <v>1722</v>
      </c>
      <c r="I132" s="159">
        <f>VLOOKUP(H132,'V-Enc'!$B$38:$C$45,2,FALSE)</f>
        <v>8</v>
      </c>
      <c r="J132" s="125" t="s">
        <v>1734</v>
      </c>
      <c r="K132" s="159">
        <f>VLOOKUP(J132,'V-Enc'!$B$49:$C$56,2,FALSE)</f>
        <v>2</v>
      </c>
      <c r="L132" s="206" t="s">
        <v>2079</v>
      </c>
      <c r="M132" s="125">
        <v>32</v>
      </c>
      <c r="N132" s="125" t="s">
        <v>1829</v>
      </c>
      <c r="O132" s="125">
        <f>VLOOKUP(N132,'V-Enc'!$B$130:$C$137,2,FALSE)</f>
        <v>2</v>
      </c>
      <c r="Q132" s="125" t="s">
        <v>730</v>
      </c>
      <c r="R132" s="125" t="s">
        <v>22</v>
      </c>
      <c r="S132" s="125" t="s">
        <v>764</v>
      </c>
      <c r="U132" s="125">
        <f>IF(L132="-1",I132,M132)</f>
        <v>8</v>
      </c>
      <c r="V132" s="179">
        <f>IF(L132="-1",K132,U132/I132*K132)</f>
        <v>2</v>
      </c>
      <c r="W132" s="125">
        <f>IF(L132="-1",M132,"-")</f>
        <v>32</v>
      </c>
      <c r="X132" s="179">
        <f>IF(L132="-1",W132/I132*K132,"-")</f>
        <v>8</v>
      </c>
      <c r="Z132" s="125">
        <f t="shared" si="68"/>
        <v>1</v>
      </c>
      <c r="AA132" s="125">
        <v>1</v>
      </c>
      <c r="AB132" s="179">
        <f t="shared" si="104"/>
        <v>16</v>
      </c>
      <c r="AC132" s="179" t="str">
        <f t="shared" si="96"/>
        <v>001111</v>
      </c>
      <c r="AD132" s="179">
        <f t="shared" si="97"/>
        <v>4</v>
      </c>
      <c r="AE132" s="179" t="str">
        <f t="shared" si="98"/>
        <v>10001000</v>
      </c>
      <c r="AF132" s="179">
        <f t="shared" si="99"/>
        <v>1</v>
      </c>
      <c r="AG132" s="180" t="str">
        <f t="shared" si="100"/>
        <v>01111111</v>
      </c>
      <c r="AH132" s="179" t="str">
        <f t="shared" si="101"/>
        <v>10000000</v>
      </c>
    </row>
    <row r="133" spans="1:34" x14ac:dyDescent="0.2">
      <c r="A133" s="125" t="s">
        <v>2137</v>
      </c>
      <c r="B133" s="58" t="str">
        <f t="shared" si="102"/>
        <v/>
      </c>
      <c r="C133" s="125" t="s">
        <v>727</v>
      </c>
      <c r="D133" s="125" t="s">
        <v>704</v>
      </c>
      <c r="E133" s="125" t="str">
        <f t="shared" si="91"/>
        <v>L3</v>
      </c>
      <c r="F133" s="125" t="str">
        <f t="shared" si="92"/>
        <v>000</v>
      </c>
      <c r="H133" s="125" t="s">
        <v>1722</v>
      </c>
      <c r="I133" s="159">
        <f>VLOOKUP(H133,'V-Enc'!$B$38:$C$45,2,FALSE)</f>
        <v>8</v>
      </c>
      <c r="J133" s="125" t="s">
        <v>1735</v>
      </c>
      <c r="K133" s="159">
        <f>VLOOKUP(J133,'V-Enc'!$B$49:$C$56,2,FALSE)</f>
        <v>4</v>
      </c>
      <c r="L133" s="206" t="s">
        <v>2079</v>
      </c>
      <c r="M133" s="125">
        <v>8</v>
      </c>
      <c r="N133" s="125" t="s">
        <v>1829</v>
      </c>
      <c r="O133" s="125">
        <f>VLOOKUP(N133,'V-Enc'!$B$130:$C$137,2,FALSE)</f>
        <v>2</v>
      </c>
      <c r="Q133" s="125" t="s">
        <v>730</v>
      </c>
      <c r="R133" s="125" t="s">
        <v>22</v>
      </c>
      <c r="S133" s="125" t="s">
        <v>764</v>
      </c>
      <c r="U133" s="125">
        <f t="shared" si="93"/>
        <v>8</v>
      </c>
      <c r="V133" s="179">
        <f t="shared" si="94"/>
        <v>4</v>
      </c>
      <c r="W133" s="125">
        <f t="shared" ref="W133" si="108">IF(L133="-1",M133,"-")</f>
        <v>8</v>
      </c>
      <c r="X133" s="179">
        <f t="shared" si="95"/>
        <v>4</v>
      </c>
      <c r="Z133" s="125">
        <f t="shared" si="68"/>
        <v>1</v>
      </c>
      <c r="AA133" s="125">
        <v>1</v>
      </c>
      <c r="AB133" s="179">
        <f t="shared" si="104"/>
        <v>8</v>
      </c>
      <c r="AC133" s="179" t="str">
        <f t="shared" si="96"/>
        <v>000111</v>
      </c>
      <c r="AD133" s="178">
        <f t="shared" si="97"/>
        <v>1</v>
      </c>
      <c r="AE133" s="179" t="str">
        <f t="shared" si="98"/>
        <v>11111111</v>
      </c>
      <c r="AF133" s="179">
        <f t="shared" si="99"/>
        <v>1</v>
      </c>
      <c r="AG133" s="180" t="str">
        <f t="shared" si="100"/>
        <v>01110111</v>
      </c>
      <c r="AH133" s="179" t="str">
        <f t="shared" si="101"/>
        <v>10001000</v>
      </c>
    </row>
    <row r="134" spans="1:34" x14ac:dyDescent="0.2">
      <c r="A134" s="125" t="s">
        <v>2138</v>
      </c>
      <c r="B134" s="58" t="str">
        <f t="shared" si="102"/>
        <v/>
      </c>
      <c r="C134" s="125" t="s">
        <v>727</v>
      </c>
      <c r="D134" s="125" t="s">
        <v>704</v>
      </c>
      <c r="E134" s="125" t="str">
        <f>IF(S134="rs2","L2",IF(S134="vs2","L3","L1"))</f>
        <v>L3</v>
      </c>
      <c r="F134" s="125" t="str">
        <f>IF(M134=8,"000",IF(M134=16,"101","110"))</f>
        <v>101</v>
      </c>
      <c r="H134" s="125" t="s">
        <v>1722</v>
      </c>
      <c r="I134" s="159">
        <f>VLOOKUP(H134,'V-Enc'!$B$38:$C$45,2,FALSE)</f>
        <v>8</v>
      </c>
      <c r="J134" s="125" t="s">
        <v>1735</v>
      </c>
      <c r="K134" s="159">
        <f>VLOOKUP(J134,'V-Enc'!$B$49:$C$56,2,FALSE)</f>
        <v>4</v>
      </c>
      <c r="L134" s="206" t="s">
        <v>2079</v>
      </c>
      <c r="M134" s="125">
        <v>16</v>
      </c>
      <c r="N134" s="125" t="s">
        <v>1829</v>
      </c>
      <c r="O134" s="125">
        <f>VLOOKUP(N134,'V-Enc'!$B$130:$C$137,2,FALSE)</f>
        <v>2</v>
      </c>
      <c r="Q134" s="125" t="s">
        <v>730</v>
      </c>
      <c r="R134" s="125" t="s">
        <v>22</v>
      </c>
      <c r="S134" s="125" t="s">
        <v>764</v>
      </c>
      <c r="U134" s="125">
        <f>IF(L134="-1",I134,M134)</f>
        <v>8</v>
      </c>
      <c r="V134" s="179">
        <f>IF(L134="-1",K134,U134/I134*K134)</f>
        <v>4</v>
      </c>
      <c r="W134" s="125">
        <f>IF(L134="-1",M134,"-")</f>
        <v>16</v>
      </c>
      <c r="X134" s="179">
        <f>IF(L134="-1",W134/I134*K134,"-")</f>
        <v>8</v>
      </c>
      <c r="Z134" s="125">
        <f t="shared" si="68"/>
        <v>1</v>
      </c>
      <c r="AA134" s="125">
        <v>1</v>
      </c>
      <c r="AB134" s="179">
        <f t="shared" si="104"/>
        <v>16</v>
      </c>
      <c r="AC134" s="179" t="str">
        <f t="shared" si="96"/>
        <v>001111</v>
      </c>
      <c r="AD134" s="179">
        <f t="shared" si="97"/>
        <v>2</v>
      </c>
      <c r="AE134" s="179" t="str">
        <f t="shared" si="98"/>
        <v>10101010</v>
      </c>
      <c r="AF134" s="179">
        <f t="shared" si="99"/>
        <v>1</v>
      </c>
      <c r="AG134" s="180" t="str">
        <f t="shared" si="100"/>
        <v>01111111</v>
      </c>
      <c r="AH134" s="179" t="str">
        <f>IF(AF134=0,"00000000",RIGHT(_xlfn.CONCAT(REPT(0,8-MIN(8,AB134)),REPT(DEC2BIN(_xlfn.BITLSHIFT(1,MAX(V134,X134,1)-1)),MAX(1,O134))),8))</f>
        <v>10000000</v>
      </c>
    </row>
    <row r="135" spans="1:34" s="58" customFormat="1" x14ac:dyDescent="0.2">
      <c r="A135" s="58" t="s">
        <v>4119</v>
      </c>
      <c r="B135" s="58" t="str">
        <f t="shared" si="102"/>
        <v>RSVD</v>
      </c>
      <c r="C135" s="58" t="s">
        <v>727</v>
      </c>
      <c r="D135" s="58" t="s">
        <v>704</v>
      </c>
      <c r="E135" s="58" t="str">
        <f>IF(S135="rs2","L2",IF(S135="vs2","L3","L1"))</f>
        <v>L3</v>
      </c>
      <c r="F135" s="58" t="str">
        <f>IF(M135=8,"000",IF(M135=16,"101","110"))</f>
        <v>110</v>
      </c>
      <c r="H135" s="58" t="s">
        <v>1722</v>
      </c>
      <c r="I135" s="247">
        <f>VLOOKUP(H135,'V-Enc'!$B$38:$C$45,2,FALSE)</f>
        <v>8</v>
      </c>
      <c r="J135" s="58" t="s">
        <v>1735</v>
      </c>
      <c r="K135" s="247">
        <f>VLOOKUP(J135,'V-Enc'!$B$49:$C$56,2,FALSE)</f>
        <v>4</v>
      </c>
      <c r="L135" s="248" t="s">
        <v>2079</v>
      </c>
      <c r="M135" s="58">
        <v>32</v>
      </c>
      <c r="N135" s="58" t="s">
        <v>1829</v>
      </c>
      <c r="O135" s="58">
        <f>VLOOKUP(N135,'V-Enc'!$B$130:$C$137,2,FALSE)</f>
        <v>2</v>
      </c>
      <c r="Q135" s="58" t="s">
        <v>730</v>
      </c>
      <c r="R135" s="58" t="s">
        <v>22</v>
      </c>
      <c r="S135" s="58" t="s">
        <v>764</v>
      </c>
      <c r="U135" s="58">
        <f>IF(L135="-1",I135,M135)</f>
        <v>8</v>
      </c>
      <c r="V135" s="249">
        <f>IF(L135="-1",K135,U135/I135*K135)</f>
        <v>4</v>
      </c>
      <c r="W135" s="58">
        <f>IF(L135="-1",M135,"-")</f>
        <v>32</v>
      </c>
      <c r="X135" s="249">
        <f>IF(L135="-1",W135/I135*K135,"-")</f>
        <v>16</v>
      </c>
      <c r="Z135" s="58">
        <f>IF(S135="vs2",1,"")</f>
        <v>1</v>
      </c>
      <c r="AA135" s="58">
        <v>1</v>
      </c>
      <c r="AB135" s="249">
        <f t="shared" si="104"/>
        <v>32</v>
      </c>
      <c r="AC135" s="249" t="str">
        <f>DEC2BIN(MIN(64,AB135)-1,6)</f>
        <v>011111</v>
      </c>
      <c r="AD135" s="249">
        <f t="shared" si="97"/>
        <v>4</v>
      </c>
      <c r="AE135" s="249" t="str">
        <f t="shared" si="98"/>
        <v>10001000</v>
      </c>
      <c r="AF135" s="179">
        <f t="shared" si="99"/>
        <v>1</v>
      </c>
      <c r="AG135" s="180" t="e">
        <f t="shared" si="100"/>
        <v>#NUM!</v>
      </c>
      <c r="AH135" s="179" t="e">
        <f t="shared" ref="AH135:AH138" si="109">IF(AF135=0,"00000000",RIGHT(_xlfn.CONCAT(REPT(0,8-MIN(8,AB135)),REPT(DEC2BIN(_xlfn.BITLSHIFT(1,MAX(V135,X135,1)-1)),MAX(1,O135))),8))</f>
        <v>#NUM!</v>
      </c>
    </row>
    <row r="136" spans="1:34" s="58" customFormat="1" x14ac:dyDescent="0.2">
      <c r="A136" s="58" t="s">
        <v>2139</v>
      </c>
      <c r="B136" s="58" t="str">
        <f t="shared" si="102"/>
        <v>RSVD</v>
      </c>
      <c r="C136" s="58" t="s">
        <v>727</v>
      </c>
      <c r="D136" s="58" t="s">
        <v>704</v>
      </c>
      <c r="E136" s="58" t="str">
        <f>IF(S136="rs2","L2",IF(S136="vs2","L3","L1"))</f>
        <v>L3</v>
      </c>
      <c r="F136" s="58" t="str">
        <f>IF(M136=8,"000",IF(M136=16,"101","110"))</f>
        <v>000</v>
      </c>
      <c r="H136" s="58" t="s">
        <v>1722</v>
      </c>
      <c r="I136" s="247">
        <f>VLOOKUP(H136,'V-Enc'!$B$38:$C$45,2,FALSE)</f>
        <v>8</v>
      </c>
      <c r="J136" s="58" t="s">
        <v>1736</v>
      </c>
      <c r="K136" s="247">
        <f>VLOOKUP(J136,'V-Enc'!$B$49:$C$56,2,FALSE)</f>
        <v>8</v>
      </c>
      <c r="L136" s="248" t="s">
        <v>2079</v>
      </c>
      <c r="M136" s="58">
        <v>8</v>
      </c>
      <c r="N136" s="58" t="s">
        <v>1829</v>
      </c>
      <c r="O136" s="58">
        <f>VLOOKUP(N136,'V-Enc'!$B$130:$C$137,2,FALSE)</f>
        <v>2</v>
      </c>
      <c r="Q136" s="58" t="s">
        <v>730</v>
      </c>
      <c r="R136" s="58" t="s">
        <v>22</v>
      </c>
      <c r="S136" s="58" t="s">
        <v>764</v>
      </c>
      <c r="U136" s="58">
        <f>IF(L136="-1",I136,M136)</f>
        <v>8</v>
      </c>
      <c r="V136" s="249">
        <f>IF(L136="-1",K136,U136/I136*K136)</f>
        <v>8</v>
      </c>
      <c r="W136" s="58">
        <f>IF(L136="-1",M136,"-")</f>
        <v>8</v>
      </c>
      <c r="X136" s="249">
        <f>IF(L136="-1",W136/I136*K136,"-")</f>
        <v>8</v>
      </c>
      <c r="Z136" s="58">
        <f t="shared" si="68"/>
        <v>1</v>
      </c>
      <c r="AA136" s="58">
        <v>1</v>
      </c>
      <c r="AB136" s="249">
        <f t="shared" si="104"/>
        <v>16</v>
      </c>
      <c r="AC136" s="249" t="str">
        <f t="shared" ref="AC136:AC138" si="110">DEC2BIN(MIN(64,AB136)-1,6)</f>
        <v>001111</v>
      </c>
      <c r="AD136" s="249">
        <f t="shared" si="97"/>
        <v>1</v>
      </c>
      <c r="AE136" s="249" t="str">
        <f t="shared" si="98"/>
        <v>11111111</v>
      </c>
      <c r="AF136" s="179">
        <f t="shared" si="99"/>
        <v>1</v>
      </c>
      <c r="AG136" s="180" t="str">
        <f t="shared" si="100"/>
        <v>01111111</v>
      </c>
      <c r="AH136" s="179" t="str">
        <f t="shared" si="109"/>
        <v>10000000</v>
      </c>
    </row>
    <row r="137" spans="1:34" s="58" customFormat="1" x14ac:dyDescent="0.2">
      <c r="A137" s="58" t="s">
        <v>4120</v>
      </c>
      <c r="B137" s="58" t="str">
        <f t="shared" si="102"/>
        <v>RSVD</v>
      </c>
      <c r="C137" s="58" t="s">
        <v>727</v>
      </c>
      <c r="D137" s="58" t="s">
        <v>704</v>
      </c>
      <c r="E137" s="58" t="str">
        <f>IF(S137="rs2","L2",IF(S137="vs2","L3","L1"))</f>
        <v>L3</v>
      </c>
      <c r="F137" s="58" t="str">
        <f>IF(M137=8,"000",IF(M137=16,"101","110"))</f>
        <v>101</v>
      </c>
      <c r="H137" s="58" t="s">
        <v>1722</v>
      </c>
      <c r="I137" s="247">
        <f>VLOOKUP(H137,'V-Enc'!$B$38:$C$45,2,FALSE)</f>
        <v>8</v>
      </c>
      <c r="J137" s="58" t="s">
        <v>1736</v>
      </c>
      <c r="K137" s="247">
        <f>VLOOKUP(J137,'V-Enc'!$B$49:$C$56,2,FALSE)</f>
        <v>8</v>
      </c>
      <c r="L137" s="248" t="s">
        <v>2079</v>
      </c>
      <c r="M137" s="58">
        <v>16</v>
      </c>
      <c r="N137" s="58" t="s">
        <v>1829</v>
      </c>
      <c r="O137" s="58">
        <f>VLOOKUP(N137,'V-Enc'!$B$130:$C$137,2,FALSE)</f>
        <v>2</v>
      </c>
      <c r="Q137" s="58" t="s">
        <v>730</v>
      </c>
      <c r="R137" s="58" t="s">
        <v>22</v>
      </c>
      <c r="S137" s="58" t="s">
        <v>764</v>
      </c>
      <c r="U137" s="58">
        <f>IF(L137="-1",I137,M137)</f>
        <v>8</v>
      </c>
      <c r="V137" s="249">
        <f>IF(L137="-1",K137,U137/I137*K137)</f>
        <v>8</v>
      </c>
      <c r="W137" s="58">
        <f>IF(L137="-1",M137,"-")</f>
        <v>16</v>
      </c>
      <c r="X137" s="249">
        <f>IF(L137="-1",W137/I137*K137,"-")</f>
        <v>16</v>
      </c>
      <c r="Z137" s="58">
        <f>IF(S137="vs2",1,"")</f>
        <v>1</v>
      </c>
      <c r="AA137" s="58">
        <v>1</v>
      </c>
      <c r="AB137" s="249">
        <f t="shared" si="104"/>
        <v>32</v>
      </c>
      <c r="AC137" s="249" t="str">
        <f t="shared" si="110"/>
        <v>011111</v>
      </c>
      <c r="AD137" s="249">
        <f t="shared" si="97"/>
        <v>2</v>
      </c>
      <c r="AE137" s="249" t="str">
        <f t="shared" si="98"/>
        <v>10101010</v>
      </c>
      <c r="AF137" s="179">
        <f t="shared" si="99"/>
        <v>1</v>
      </c>
      <c r="AG137" s="180" t="e">
        <f>IF(AF137=0,"00000000",RIGHT(IF(X137&gt;=V137,DEC2BIN(_xlfn.BITXOR(BIN2DEC(AH137),255),8),REPT(DEC2BIN(_xlfn.BITLSHIFT(1,AF137-1)),8)),8))</f>
        <v>#NUM!</v>
      </c>
      <c r="AH137" s="179" t="e">
        <f t="shared" si="109"/>
        <v>#NUM!</v>
      </c>
    </row>
    <row r="138" spans="1:34" s="58" customFormat="1" x14ac:dyDescent="0.2">
      <c r="A138" s="58" t="s">
        <v>4121</v>
      </c>
      <c r="B138" s="58" t="str">
        <f t="shared" si="102"/>
        <v>RSVD</v>
      </c>
      <c r="C138" s="58" t="s">
        <v>727</v>
      </c>
      <c r="D138" s="58" t="s">
        <v>704</v>
      </c>
      <c r="E138" s="58" t="str">
        <f>IF(S138="rs2","L2",IF(S138="vs2","L3","L1"))</f>
        <v>L3</v>
      </c>
      <c r="F138" s="58" t="str">
        <f>IF(M138=8,"000",IF(M138=16,"101","110"))</f>
        <v>110</v>
      </c>
      <c r="H138" s="58" t="s">
        <v>1722</v>
      </c>
      <c r="I138" s="247">
        <f>VLOOKUP(H138,'V-Enc'!$B$38:$C$45,2,FALSE)</f>
        <v>8</v>
      </c>
      <c r="J138" s="58" t="s">
        <v>1736</v>
      </c>
      <c r="K138" s="247">
        <f>VLOOKUP(J138,'V-Enc'!$B$49:$C$56,2,FALSE)</f>
        <v>8</v>
      </c>
      <c r="L138" s="248" t="s">
        <v>2079</v>
      </c>
      <c r="M138" s="58">
        <v>32</v>
      </c>
      <c r="N138" s="58" t="s">
        <v>1829</v>
      </c>
      <c r="O138" s="58">
        <f>VLOOKUP(N138,'V-Enc'!$B$130:$C$137,2,FALSE)</f>
        <v>2</v>
      </c>
      <c r="Q138" s="58" t="s">
        <v>730</v>
      </c>
      <c r="R138" s="58" t="s">
        <v>22</v>
      </c>
      <c r="S138" s="58" t="s">
        <v>764</v>
      </c>
      <c r="U138" s="58">
        <f>IF(L138="-1",I138,M138)</f>
        <v>8</v>
      </c>
      <c r="V138" s="249">
        <f>IF(L138="-1",K138,U138/I138*K138)</f>
        <v>8</v>
      </c>
      <c r="W138" s="58">
        <f>IF(L138="-1",M138,"-")</f>
        <v>32</v>
      </c>
      <c r="X138" s="249">
        <f>IF(L138="-1",W138/I138*K138,"-")</f>
        <v>32</v>
      </c>
      <c r="Z138" s="58">
        <f>IF(S138="vs2",1,"")</f>
        <v>1</v>
      </c>
      <c r="AA138" s="58">
        <v>1</v>
      </c>
      <c r="AB138" s="249">
        <f t="shared" si="104"/>
        <v>64</v>
      </c>
      <c r="AC138" s="249" t="str">
        <f t="shared" si="110"/>
        <v>111111</v>
      </c>
      <c r="AD138" s="249">
        <f t="shared" si="97"/>
        <v>4</v>
      </c>
      <c r="AE138" s="249" t="str">
        <f t="shared" si="98"/>
        <v>10001000</v>
      </c>
      <c r="AF138" s="179">
        <f t="shared" si="99"/>
        <v>1</v>
      </c>
      <c r="AG138" s="180" t="e">
        <f>IF(AF138=0,"00000000",RIGHT(IF(X138&gt;=V138,DEC2BIN(_xlfn.BITXOR(BIN2DEC(AH138),255),8),REPT(DEC2BIN(_xlfn.BITLSHIFT(1,AF138-1)),8)),8))</f>
        <v>#NUM!</v>
      </c>
      <c r="AH138" s="179" t="e">
        <f t="shared" si="109"/>
        <v>#NUM!</v>
      </c>
    </row>
    <row r="139" spans="1:34" x14ac:dyDescent="0.2">
      <c r="I139" s="159"/>
      <c r="Z139" s="125" t="str">
        <f t="shared" si="68"/>
        <v/>
      </c>
      <c r="AC139" s="179"/>
      <c r="AE139" s="179"/>
    </row>
    <row r="140" spans="1:34" ht="19" x14ac:dyDescent="0.25">
      <c r="A140" s="225" t="s">
        <v>2140</v>
      </c>
      <c r="B140" s="225"/>
      <c r="C140" s="226"/>
      <c r="D140" s="226"/>
      <c r="E140" s="226"/>
      <c r="F140" s="226"/>
      <c r="G140" s="226"/>
      <c r="I140" s="159"/>
      <c r="P140" s="126"/>
      <c r="Z140" s="125" t="str">
        <f t="shared" si="68"/>
        <v/>
      </c>
      <c r="AC140" s="179"/>
      <c r="AE140" s="179"/>
    </row>
    <row r="141" spans="1:34" x14ac:dyDescent="0.2">
      <c r="A141" s="125" t="s">
        <v>2141</v>
      </c>
      <c r="B141" s="58" t="str">
        <f t="shared" ref="B141:B158" si="111">IF(OR(MAX(1,O141)*MAX(V141,1)&gt;8,V141&lt;1/4,X141&lt;1/4),"RSVD","")</f>
        <v/>
      </c>
      <c r="C141" s="125" t="s">
        <v>727</v>
      </c>
      <c r="D141" s="125" t="s">
        <v>704</v>
      </c>
      <c r="E141" s="125" t="str">
        <f t="shared" ref="E141:E150" si="112">IF(S141="rs2","L2",IF(S141="vs2","L3","L1"))</f>
        <v>L1</v>
      </c>
      <c r="F141" s="125" t="str">
        <f t="shared" ref="F141:F150" si="113">IF(M141=8,"000",IF(M141=16,"101","110"))</f>
        <v>000</v>
      </c>
      <c r="H141" s="125" t="s">
        <v>1722</v>
      </c>
      <c r="I141" s="159">
        <f>VLOOKUP(H141,'V-Enc'!$B$38:$C$45,2,FALSE)</f>
        <v>8</v>
      </c>
      <c r="J141" s="125" t="s">
        <v>1739</v>
      </c>
      <c r="K141" s="159">
        <f>VLOOKUP(J141,'V-Enc'!$B$49:$C$56,2,FALSE)</f>
        <v>0.25</v>
      </c>
      <c r="L141" s="206" t="s">
        <v>76</v>
      </c>
      <c r="M141" s="125">
        <v>8</v>
      </c>
      <c r="N141" s="125" t="s">
        <v>1830</v>
      </c>
      <c r="O141" s="125">
        <f>VLOOKUP(N141,'V-Enc'!$B$130:$C$137,2,FALSE)</f>
        <v>3</v>
      </c>
      <c r="Q141" s="125" t="s">
        <v>730</v>
      </c>
      <c r="R141" s="125" t="s">
        <v>22</v>
      </c>
      <c r="S141" s="206" t="s">
        <v>2040</v>
      </c>
      <c r="U141" s="125">
        <f t="shared" ref="U141:U150" si="114">IF(L141="-1",I141,M141)</f>
        <v>8</v>
      </c>
      <c r="V141" s="179">
        <f t="shared" ref="V141:V150" si="115">IF(L141="-1",K141,U141/I141*K141)</f>
        <v>0.25</v>
      </c>
      <c r="W141" s="125" t="str">
        <f>IF(L141="-1",M141,"-")</f>
        <v>-</v>
      </c>
      <c r="X141" s="179" t="str">
        <f>IF(L141="-1",W141/#REF!*#REF!,"-")</f>
        <v>-</v>
      </c>
      <c r="Z141" s="125" t="str">
        <f t="shared" si="68"/>
        <v/>
      </c>
      <c r="AA141" s="125">
        <v>1</v>
      </c>
      <c r="AB141" s="179">
        <f>MAX(V141,X141,1)*IF(O141="",1,O141)</f>
        <v>3</v>
      </c>
      <c r="AC141" s="179" t="str">
        <f t="shared" ref="AC141:AC154" si="116">DEC2BIN(MIN(64,AB141)-1,6)</f>
        <v>000010</v>
      </c>
      <c r="AD141" s="178">
        <f t="shared" ref="AD141:AD158" si="117">AB141/(MAX(V141,1)*IF(O141="",1,O141))</f>
        <v>1</v>
      </c>
      <c r="AE141" s="179" t="str">
        <f t="shared" ref="AE141:AE158" si="118">RIGHT(_xlfn.CONCAT(REPT(0,8-MIN(AB141,8)),REPT(DEC2BIN(_xlfn.BITLSHIFT(1,AD141-1)),AB141/AD141)),8)</f>
        <v>00000111</v>
      </c>
      <c r="AF141" s="125" t="s">
        <v>369</v>
      </c>
    </row>
    <row r="142" spans="1:34" x14ac:dyDescent="0.2">
      <c r="A142" s="125" t="s">
        <v>2142</v>
      </c>
      <c r="B142" s="58" t="str">
        <f t="shared" si="111"/>
        <v/>
      </c>
      <c r="C142" s="125" t="s">
        <v>727</v>
      </c>
      <c r="D142" s="125" t="s">
        <v>704</v>
      </c>
      <c r="E142" s="125" t="str">
        <f t="shared" si="112"/>
        <v>L1</v>
      </c>
      <c r="F142" s="125" t="str">
        <f t="shared" si="113"/>
        <v>101</v>
      </c>
      <c r="H142" s="125" t="s">
        <v>1722</v>
      </c>
      <c r="I142" s="159">
        <f>VLOOKUP(H142,'V-Enc'!$B$38:$C$45,2,FALSE)</f>
        <v>8</v>
      </c>
      <c r="J142" s="125" t="s">
        <v>1739</v>
      </c>
      <c r="K142" s="159">
        <f>VLOOKUP(J142,'V-Enc'!$B$49:$C$56,2,FALSE)</f>
        <v>0.25</v>
      </c>
      <c r="L142" s="206" t="s">
        <v>76</v>
      </c>
      <c r="M142" s="125">
        <v>16</v>
      </c>
      <c r="N142" s="125" t="s">
        <v>1830</v>
      </c>
      <c r="O142" s="125">
        <f>VLOOKUP(N142,'V-Enc'!$B$130:$C$137,2,FALSE)</f>
        <v>3</v>
      </c>
      <c r="Q142" s="125" t="s">
        <v>730</v>
      </c>
      <c r="R142" s="125" t="s">
        <v>22</v>
      </c>
      <c r="S142" s="206" t="s">
        <v>2040</v>
      </c>
      <c r="U142" s="125">
        <f t="shared" si="114"/>
        <v>16</v>
      </c>
      <c r="V142" s="179">
        <f t="shared" si="115"/>
        <v>0.5</v>
      </c>
      <c r="W142" s="125" t="str">
        <f t="shared" ref="W142:W143" si="119">IF(L142="-1",M142,"-")</f>
        <v>-</v>
      </c>
      <c r="X142" s="179" t="str">
        <f>IF(L142="-1",W142/I141*K141,"-")</f>
        <v>-</v>
      </c>
      <c r="Z142" s="125" t="str">
        <f t="shared" si="68"/>
        <v/>
      </c>
      <c r="AA142" s="125">
        <v>1</v>
      </c>
      <c r="AB142" s="179">
        <f t="shared" ref="AB142:AB158" si="120">MAX(V142,X142,1)*IF(O142="",1,O142)</f>
        <v>3</v>
      </c>
      <c r="AC142" s="179" t="str">
        <f t="shared" si="116"/>
        <v>000010</v>
      </c>
      <c r="AD142" s="178">
        <f t="shared" si="117"/>
        <v>1</v>
      </c>
      <c r="AE142" s="179" t="str">
        <f t="shared" si="118"/>
        <v>00000111</v>
      </c>
      <c r="AF142" s="125" t="s">
        <v>369</v>
      </c>
    </row>
    <row r="143" spans="1:34" x14ac:dyDescent="0.2">
      <c r="A143" s="125" t="s">
        <v>2143</v>
      </c>
      <c r="B143" s="58" t="str">
        <f t="shared" si="111"/>
        <v/>
      </c>
      <c r="C143" s="125" t="s">
        <v>727</v>
      </c>
      <c r="D143" s="125" t="s">
        <v>704</v>
      </c>
      <c r="E143" s="125" t="str">
        <f t="shared" si="112"/>
        <v>L1</v>
      </c>
      <c r="F143" s="125" t="str">
        <f t="shared" si="113"/>
        <v>110</v>
      </c>
      <c r="H143" s="125" t="s">
        <v>1722</v>
      </c>
      <c r="I143" s="159">
        <f>VLOOKUP(H143,'V-Enc'!$B$38:$C$45,2,FALSE)</f>
        <v>8</v>
      </c>
      <c r="J143" s="125" t="s">
        <v>1739</v>
      </c>
      <c r="K143" s="159">
        <f>VLOOKUP(J143,'V-Enc'!$B$49:$C$56,2,FALSE)</f>
        <v>0.25</v>
      </c>
      <c r="L143" s="206" t="s">
        <v>76</v>
      </c>
      <c r="M143" s="125">
        <v>32</v>
      </c>
      <c r="N143" s="125" t="s">
        <v>1830</v>
      </c>
      <c r="O143" s="125">
        <f>VLOOKUP(N143,'V-Enc'!$B$130:$C$137,2,FALSE)</f>
        <v>3</v>
      </c>
      <c r="Q143" s="125" t="s">
        <v>730</v>
      </c>
      <c r="R143" s="125" t="s">
        <v>22</v>
      </c>
      <c r="S143" s="206" t="s">
        <v>2040</v>
      </c>
      <c r="U143" s="125">
        <f t="shared" si="114"/>
        <v>32</v>
      </c>
      <c r="V143" s="179">
        <f t="shared" si="115"/>
        <v>1</v>
      </c>
      <c r="W143" s="125" t="str">
        <f t="shared" si="119"/>
        <v>-</v>
      </c>
      <c r="X143" s="179" t="str">
        <f>IF(L143="-1",W143/I142*K142,"-")</f>
        <v>-</v>
      </c>
      <c r="Z143" s="125" t="str">
        <f t="shared" si="68"/>
        <v/>
      </c>
      <c r="AA143" s="125">
        <v>1</v>
      </c>
      <c r="AB143" s="179">
        <f t="shared" si="120"/>
        <v>3</v>
      </c>
      <c r="AC143" s="179" t="str">
        <f t="shared" si="116"/>
        <v>000010</v>
      </c>
      <c r="AD143" s="178">
        <f t="shared" si="117"/>
        <v>1</v>
      </c>
      <c r="AE143" s="179" t="str">
        <f t="shared" si="118"/>
        <v>00000111</v>
      </c>
      <c r="AF143" s="125" t="s">
        <v>369</v>
      </c>
    </row>
    <row r="144" spans="1:34" x14ac:dyDescent="0.2">
      <c r="A144" s="125" t="s">
        <v>2144</v>
      </c>
      <c r="B144" s="58" t="str">
        <f t="shared" si="111"/>
        <v/>
      </c>
      <c r="C144" s="125" t="s">
        <v>727</v>
      </c>
      <c r="D144" s="125" t="s">
        <v>704</v>
      </c>
      <c r="E144" s="125" t="str">
        <f t="shared" si="112"/>
        <v>L1</v>
      </c>
      <c r="F144" s="125" t="str">
        <f t="shared" si="113"/>
        <v>000</v>
      </c>
      <c r="H144" s="125" t="s">
        <v>1722</v>
      </c>
      <c r="I144" s="159">
        <f>VLOOKUP(H144,'V-Enc'!$B$38:$C$45,2,FALSE)</f>
        <v>8</v>
      </c>
      <c r="J144" s="125" t="s">
        <v>1740</v>
      </c>
      <c r="K144" s="159">
        <f>VLOOKUP(J144,'V-Enc'!$B$49:$C$56,2,FALSE)</f>
        <v>0.5</v>
      </c>
      <c r="L144" s="206" t="s">
        <v>76</v>
      </c>
      <c r="M144" s="125">
        <v>8</v>
      </c>
      <c r="N144" s="125" t="s">
        <v>1830</v>
      </c>
      <c r="O144" s="125">
        <f>VLOOKUP(N144,'V-Enc'!$B$130:$C$137,2,FALSE)</f>
        <v>3</v>
      </c>
      <c r="Q144" s="125" t="s">
        <v>730</v>
      </c>
      <c r="R144" s="125" t="s">
        <v>22</v>
      </c>
      <c r="S144" s="206" t="s">
        <v>2040</v>
      </c>
      <c r="U144" s="125">
        <f t="shared" si="114"/>
        <v>8</v>
      </c>
      <c r="V144" s="179">
        <f t="shared" si="115"/>
        <v>0.5</v>
      </c>
      <c r="W144" s="125" t="str">
        <f t="shared" ref="W144:W146" si="121">IF(L144="-1",M144,"-")</f>
        <v>-</v>
      </c>
      <c r="X144" s="179" t="str">
        <f>IF(L144="-1",W144/#REF!*#REF!,"-")</f>
        <v>-</v>
      </c>
      <c r="Z144" s="125" t="str">
        <f t="shared" si="68"/>
        <v/>
      </c>
      <c r="AA144" s="125">
        <v>1</v>
      </c>
      <c r="AB144" s="179">
        <f t="shared" si="120"/>
        <v>3</v>
      </c>
      <c r="AC144" s="179" t="str">
        <f t="shared" si="116"/>
        <v>000010</v>
      </c>
      <c r="AD144" s="178">
        <f t="shared" si="117"/>
        <v>1</v>
      </c>
      <c r="AE144" s="179" t="str">
        <f t="shared" si="118"/>
        <v>00000111</v>
      </c>
      <c r="AF144" s="125" t="s">
        <v>369</v>
      </c>
    </row>
    <row r="145" spans="1:32" x14ac:dyDescent="0.2">
      <c r="A145" s="125" t="s">
        <v>2145</v>
      </c>
      <c r="B145" s="58" t="str">
        <f t="shared" si="111"/>
        <v/>
      </c>
      <c r="C145" s="125" t="s">
        <v>727</v>
      </c>
      <c r="D145" s="125" t="s">
        <v>704</v>
      </c>
      <c r="E145" s="125" t="str">
        <f t="shared" si="112"/>
        <v>L1</v>
      </c>
      <c r="F145" s="125" t="str">
        <f t="shared" si="113"/>
        <v>101</v>
      </c>
      <c r="H145" s="125" t="s">
        <v>1722</v>
      </c>
      <c r="I145" s="159">
        <f>VLOOKUP(H145,'V-Enc'!$B$38:$C$45,2,FALSE)</f>
        <v>8</v>
      </c>
      <c r="J145" s="125" t="s">
        <v>1740</v>
      </c>
      <c r="K145" s="159">
        <f>VLOOKUP(J145,'V-Enc'!$B$49:$C$56,2,FALSE)</f>
        <v>0.5</v>
      </c>
      <c r="L145" s="206" t="s">
        <v>76</v>
      </c>
      <c r="M145" s="125">
        <v>16</v>
      </c>
      <c r="N145" s="125" t="s">
        <v>1830</v>
      </c>
      <c r="O145" s="125">
        <f>VLOOKUP(N145,'V-Enc'!$B$130:$C$137,2,FALSE)</f>
        <v>3</v>
      </c>
      <c r="Q145" s="125" t="s">
        <v>730</v>
      </c>
      <c r="R145" s="125" t="s">
        <v>22</v>
      </c>
      <c r="S145" s="206" t="s">
        <v>2040</v>
      </c>
      <c r="U145" s="125">
        <f t="shared" si="114"/>
        <v>16</v>
      </c>
      <c r="V145" s="179">
        <f t="shared" si="115"/>
        <v>1</v>
      </c>
      <c r="W145" s="125" t="str">
        <f t="shared" si="121"/>
        <v>-</v>
      </c>
      <c r="X145" s="179" t="str">
        <f>IF(L145="-1",W145/I144*K144,"-")</f>
        <v>-</v>
      </c>
      <c r="Z145" s="125" t="str">
        <f t="shared" si="68"/>
        <v/>
      </c>
      <c r="AA145" s="125">
        <v>1</v>
      </c>
      <c r="AB145" s="179">
        <f t="shared" si="120"/>
        <v>3</v>
      </c>
      <c r="AC145" s="179" t="str">
        <f t="shared" si="116"/>
        <v>000010</v>
      </c>
      <c r="AD145" s="178">
        <f t="shared" si="117"/>
        <v>1</v>
      </c>
      <c r="AE145" s="179" t="str">
        <f t="shared" si="118"/>
        <v>00000111</v>
      </c>
      <c r="AF145" s="125" t="s">
        <v>369</v>
      </c>
    </row>
    <row r="146" spans="1:32" x14ac:dyDescent="0.2">
      <c r="A146" s="125" t="s">
        <v>2146</v>
      </c>
      <c r="B146" s="58" t="str">
        <f t="shared" si="111"/>
        <v/>
      </c>
      <c r="C146" s="125" t="s">
        <v>727</v>
      </c>
      <c r="D146" s="125" t="s">
        <v>704</v>
      </c>
      <c r="E146" s="125" t="str">
        <f t="shared" si="112"/>
        <v>L1</v>
      </c>
      <c r="F146" s="125" t="str">
        <f t="shared" si="113"/>
        <v>110</v>
      </c>
      <c r="H146" s="125" t="s">
        <v>1722</v>
      </c>
      <c r="I146" s="159">
        <f>VLOOKUP(H146,'V-Enc'!$B$38:$C$45,2,FALSE)</f>
        <v>8</v>
      </c>
      <c r="J146" s="125" t="s">
        <v>1740</v>
      </c>
      <c r="K146" s="159">
        <f>VLOOKUP(J146,'V-Enc'!$B$49:$C$56,2,FALSE)</f>
        <v>0.5</v>
      </c>
      <c r="L146" s="206" t="s">
        <v>76</v>
      </c>
      <c r="M146" s="125">
        <v>32</v>
      </c>
      <c r="N146" s="125" t="s">
        <v>1830</v>
      </c>
      <c r="O146" s="125">
        <f>VLOOKUP(N146,'V-Enc'!$B$130:$C$137,2,FALSE)</f>
        <v>3</v>
      </c>
      <c r="Q146" s="125" t="s">
        <v>730</v>
      </c>
      <c r="R146" s="125" t="s">
        <v>22</v>
      </c>
      <c r="S146" s="206" t="s">
        <v>2040</v>
      </c>
      <c r="U146" s="125">
        <f t="shared" si="114"/>
        <v>32</v>
      </c>
      <c r="V146" s="179">
        <f t="shared" si="115"/>
        <v>2</v>
      </c>
      <c r="W146" s="125" t="str">
        <f t="shared" si="121"/>
        <v>-</v>
      </c>
      <c r="X146" s="179" t="str">
        <f>IF(L146="-1",W146/I145*K145,"-")</f>
        <v>-</v>
      </c>
      <c r="Z146" s="125" t="str">
        <f t="shared" si="68"/>
        <v/>
      </c>
      <c r="AA146" s="125">
        <v>1</v>
      </c>
      <c r="AB146" s="179">
        <f t="shared" si="120"/>
        <v>6</v>
      </c>
      <c r="AC146" s="179" t="str">
        <f t="shared" si="116"/>
        <v>000101</v>
      </c>
      <c r="AD146" s="178">
        <f t="shared" si="117"/>
        <v>1</v>
      </c>
      <c r="AE146" s="179" t="str">
        <f t="shared" si="118"/>
        <v>00111111</v>
      </c>
      <c r="AF146" s="125" t="s">
        <v>369</v>
      </c>
    </row>
    <row r="147" spans="1:32" x14ac:dyDescent="0.2">
      <c r="A147" s="125" t="s">
        <v>2147</v>
      </c>
      <c r="B147" s="58" t="str">
        <f t="shared" si="111"/>
        <v/>
      </c>
      <c r="C147" s="125" t="s">
        <v>727</v>
      </c>
      <c r="D147" s="125" t="s">
        <v>704</v>
      </c>
      <c r="E147" s="125" t="str">
        <f t="shared" si="112"/>
        <v>L1</v>
      </c>
      <c r="F147" s="125" t="str">
        <f t="shared" si="113"/>
        <v>000</v>
      </c>
      <c r="H147" s="125" t="s">
        <v>1722</v>
      </c>
      <c r="I147" s="159">
        <f>VLOOKUP(H147,'V-Enc'!$B$38:$C$45,2,FALSE)</f>
        <v>8</v>
      </c>
      <c r="J147" s="125" t="s">
        <v>1733</v>
      </c>
      <c r="K147" s="159">
        <f>VLOOKUP(J147,'V-Enc'!$B$49:$C$56,2,FALSE)</f>
        <v>1</v>
      </c>
      <c r="L147" s="206" t="s">
        <v>76</v>
      </c>
      <c r="M147" s="125">
        <v>8</v>
      </c>
      <c r="N147" s="125" t="s">
        <v>1830</v>
      </c>
      <c r="O147" s="125">
        <f>VLOOKUP(N147,'V-Enc'!$B$130:$C$137,2,FALSE)</f>
        <v>3</v>
      </c>
      <c r="Q147" s="125" t="s">
        <v>730</v>
      </c>
      <c r="R147" s="125" t="s">
        <v>22</v>
      </c>
      <c r="S147" s="206" t="s">
        <v>2040</v>
      </c>
      <c r="U147" s="125">
        <f t="shared" si="114"/>
        <v>8</v>
      </c>
      <c r="V147" s="179">
        <f t="shared" si="115"/>
        <v>1</v>
      </c>
      <c r="W147" s="125" t="str">
        <f t="shared" ref="W147:W148" si="122">IF(L147="-1",M147,"-")</f>
        <v>-</v>
      </c>
      <c r="X147" s="179" t="str">
        <f>IF(L147="-1",W147/#REF!*#REF!,"-")</f>
        <v>-</v>
      </c>
      <c r="Z147" s="125" t="str">
        <f t="shared" si="68"/>
        <v/>
      </c>
      <c r="AA147" s="125">
        <v>1</v>
      </c>
      <c r="AB147" s="179">
        <f t="shared" si="120"/>
        <v>3</v>
      </c>
      <c r="AC147" s="179" t="str">
        <f t="shared" si="116"/>
        <v>000010</v>
      </c>
      <c r="AD147" s="178">
        <f t="shared" si="117"/>
        <v>1</v>
      </c>
      <c r="AE147" s="179" t="str">
        <f t="shared" si="118"/>
        <v>00000111</v>
      </c>
      <c r="AF147" s="125" t="s">
        <v>369</v>
      </c>
    </row>
    <row r="148" spans="1:32" x14ac:dyDescent="0.2">
      <c r="A148" s="125" t="s">
        <v>2148</v>
      </c>
      <c r="B148" s="58" t="str">
        <f t="shared" si="111"/>
        <v/>
      </c>
      <c r="C148" s="125" t="s">
        <v>727</v>
      </c>
      <c r="D148" s="125" t="s">
        <v>704</v>
      </c>
      <c r="E148" s="125" t="str">
        <f t="shared" si="112"/>
        <v>L1</v>
      </c>
      <c r="F148" s="125" t="str">
        <f t="shared" si="113"/>
        <v>101</v>
      </c>
      <c r="H148" s="125" t="s">
        <v>1722</v>
      </c>
      <c r="I148" s="159">
        <f>VLOOKUP(H148,'V-Enc'!$B$38:$C$45,2,FALSE)</f>
        <v>8</v>
      </c>
      <c r="J148" s="125" t="s">
        <v>1733</v>
      </c>
      <c r="K148" s="159">
        <f>VLOOKUP(J148,'V-Enc'!$B$49:$C$56,2,FALSE)</f>
        <v>1</v>
      </c>
      <c r="L148" s="206" t="s">
        <v>76</v>
      </c>
      <c r="M148" s="125">
        <v>16</v>
      </c>
      <c r="N148" s="125" t="s">
        <v>1830</v>
      </c>
      <c r="O148" s="125">
        <f>VLOOKUP(N148,'V-Enc'!$B$130:$C$137,2,FALSE)</f>
        <v>3</v>
      </c>
      <c r="Q148" s="125" t="s">
        <v>730</v>
      </c>
      <c r="R148" s="125" t="s">
        <v>22</v>
      </c>
      <c r="S148" s="206" t="s">
        <v>2040</v>
      </c>
      <c r="U148" s="125">
        <f t="shared" si="114"/>
        <v>16</v>
      </c>
      <c r="V148" s="179">
        <f t="shared" si="115"/>
        <v>2</v>
      </c>
      <c r="W148" s="125" t="str">
        <f t="shared" si="122"/>
        <v>-</v>
      </c>
      <c r="X148" s="179" t="str">
        <f>IF(L148="-1",W148/I147*K147,"-")</f>
        <v>-</v>
      </c>
      <c r="Z148" s="125" t="str">
        <f t="shared" si="68"/>
        <v/>
      </c>
      <c r="AA148" s="125">
        <v>1</v>
      </c>
      <c r="AB148" s="179">
        <f t="shared" si="120"/>
        <v>6</v>
      </c>
      <c r="AC148" s="179" t="str">
        <f t="shared" si="116"/>
        <v>000101</v>
      </c>
      <c r="AD148" s="178">
        <f t="shared" si="117"/>
        <v>1</v>
      </c>
      <c r="AE148" s="179" t="str">
        <f t="shared" si="118"/>
        <v>00111111</v>
      </c>
      <c r="AF148" s="125" t="s">
        <v>369</v>
      </c>
    </row>
    <row r="149" spans="1:32" s="58" customFormat="1" x14ac:dyDescent="0.2">
      <c r="A149" s="58" t="s">
        <v>4122</v>
      </c>
      <c r="B149" s="58" t="str">
        <f t="shared" si="111"/>
        <v>RSVD</v>
      </c>
      <c r="C149" s="58" t="s">
        <v>727</v>
      </c>
      <c r="D149" s="58" t="s">
        <v>704</v>
      </c>
      <c r="E149" s="58" t="str">
        <f>IF(S149="rs2","L2",IF(S149="vs2","L3","L1"))</f>
        <v>L1</v>
      </c>
      <c r="F149" s="58" t="str">
        <f>IF(M149=8,"000",IF(M149=16,"101","110"))</f>
        <v>110</v>
      </c>
      <c r="H149" s="58" t="s">
        <v>1722</v>
      </c>
      <c r="I149" s="247">
        <f>VLOOKUP(H149,'V-Enc'!$B$38:$C$45,2,FALSE)</f>
        <v>8</v>
      </c>
      <c r="J149" s="58" t="s">
        <v>1733</v>
      </c>
      <c r="K149" s="247">
        <f>VLOOKUP(J149,'V-Enc'!$B$49:$C$56,2,FALSE)</f>
        <v>1</v>
      </c>
      <c r="L149" s="248" t="s">
        <v>76</v>
      </c>
      <c r="M149" s="58">
        <v>32</v>
      </c>
      <c r="N149" s="58" t="s">
        <v>1830</v>
      </c>
      <c r="O149" s="58">
        <f>VLOOKUP(N149,'V-Enc'!$B$130:$C$137,2,FALSE)</f>
        <v>3</v>
      </c>
      <c r="Q149" s="58" t="s">
        <v>730</v>
      </c>
      <c r="R149" s="58" t="s">
        <v>22</v>
      </c>
      <c r="S149" s="248" t="s">
        <v>2040</v>
      </c>
      <c r="U149" s="58">
        <f>IF(L149="-1",I149,M149)</f>
        <v>32</v>
      </c>
      <c r="V149" s="249">
        <f>IF(L149="-1",K149,U149/I149*K149)</f>
        <v>4</v>
      </c>
      <c r="W149" s="58" t="str">
        <f>IF(L149="-1",M149,"-")</f>
        <v>-</v>
      </c>
      <c r="X149" s="249" t="str">
        <f>IF(L149="-1",W149/I148*K148,"-")</f>
        <v>-</v>
      </c>
      <c r="Z149" s="58" t="str">
        <f>IF(S149="vs2",1,"")</f>
        <v/>
      </c>
      <c r="AA149" s="58">
        <v>1</v>
      </c>
      <c r="AB149" s="249">
        <f t="shared" si="120"/>
        <v>12</v>
      </c>
      <c r="AC149" s="249" t="str">
        <f t="shared" si="116"/>
        <v>001011</v>
      </c>
      <c r="AD149" s="249">
        <f t="shared" si="117"/>
        <v>1</v>
      </c>
      <c r="AE149" s="249" t="str">
        <f t="shared" si="118"/>
        <v>11111111</v>
      </c>
      <c r="AF149" s="58" t="s">
        <v>369</v>
      </c>
    </row>
    <row r="150" spans="1:32" x14ac:dyDescent="0.2">
      <c r="A150" s="125" t="s">
        <v>2149</v>
      </c>
      <c r="B150" s="58" t="str">
        <f t="shared" si="111"/>
        <v/>
      </c>
      <c r="C150" s="125" t="s">
        <v>727</v>
      </c>
      <c r="D150" s="125" t="s">
        <v>704</v>
      </c>
      <c r="E150" s="125" t="str">
        <f t="shared" si="112"/>
        <v>L1</v>
      </c>
      <c r="F150" s="125" t="str">
        <f t="shared" si="113"/>
        <v>000</v>
      </c>
      <c r="H150" s="125" t="s">
        <v>1722</v>
      </c>
      <c r="I150" s="159">
        <f>VLOOKUP(H150,'V-Enc'!$B$38:$C$45,2,FALSE)</f>
        <v>8</v>
      </c>
      <c r="J150" s="125" t="s">
        <v>1734</v>
      </c>
      <c r="K150" s="159">
        <f>VLOOKUP(J150,'V-Enc'!$B$49:$C$56,2,FALSE)</f>
        <v>2</v>
      </c>
      <c r="L150" s="206" t="s">
        <v>76</v>
      </c>
      <c r="M150" s="125">
        <v>8</v>
      </c>
      <c r="N150" s="125" t="s">
        <v>1830</v>
      </c>
      <c r="O150" s="125">
        <f>VLOOKUP(N150,'V-Enc'!$B$130:$C$137,2,FALSE)</f>
        <v>3</v>
      </c>
      <c r="Q150" s="125" t="s">
        <v>730</v>
      </c>
      <c r="R150" s="125" t="s">
        <v>22</v>
      </c>
      <c r="S150" s="206" t="s">
        <v>2040</v>
      </c>
      <c r="U150" s="125">
        <f t="shared" si="114"/>
        <v>8</v>
      </c>
      <c r="V150" s="179">
        <f t="shared" si="115"/>
        <v>2</v>
      </c>
      <c r="W150" s="125" t="str">
        <f t="shared" ref="W150" si="123">IF(L150="-1",M150,"-")</f>
        <v>-</v>
      </c>
      <c r="X150" s="179" t="str">
        <f>IF(L150="-1",W150/#REF!*#REF!,"-")</f>
        <v>-</v>
      </c>
      <c r="Z150" s="125" t="str">
        <f t="shared" si="68"/>
        <v/>
      </c>
      <c r="AA150" s="125">
        <v>1</v>
      </c>
      <c r="AB150" s="179">
        <f t="shared" si="120"/>
        <v>6</v>
      </c>
      <c r="AC150" s="179" t="str">
        <f t="shared" si="116"/>
        <v>000101</v>
      </c>
      <c r="AD150" s="178">
        <f t="shared" si="117"/>
        <v>1</v>
      </c>
      <c r="AE150" s="179" t="str">
        <f t="shared" si="118"/>
        <v>00111111</v>
      </c>
      <c r="AF150" s="125" t="s">
        <v>369</v>
      </c>
    </row>
    <row r="151" spans="1:32" s="58" customFormat="1" x14ac:dyDescent="0.2">
      <c r="A151" s="58" t="s">
        <v>4123</v>
      </c>
      <c r="B151" s="58" t="str">
        <f t="shared" si="111"/>
        <v>RSVD</v>
      </c>
      <c r="C151" s="58" t="s">
        <v>727</v>
      </c>
      <c r="D151" s="58" t="s">
        <v>704</v>
      </c>
      <c r="E151" s="58" t="str">
        <f t="shared" ref="E151:E158" si="124">IF(S151="rs2","L2",IF(S151="vs2","L3","L1"))</f>
        <v>L1</v>
      </c>
      <c r="F151" s="58" t="str">
        <f t="shared" ref="F151:F158" si="125">IF(M151=8,"000",IF(M151=16,"101","110"))</f>
        <v>101</v>
      </c>
      <c r="H151" s="58" t="s">
        <v>1722</v>
      </c>
      <c r="I151" s="247">
        <f>VLOOKUP(H151,'V-Enc'!$B$38:$C$45,2,FALSE)</f>
        <v>8</v>
      </c>
      <c r="J151" s="58" t="s">
        <v>1734</v>
      </c>
      <c r="K151" s="247">
        <f>VLOOKUP(J151,'V-Enc'!$B$49:$C$56,2,FALSE)</f>
        <v>2</v>
      </c>
      <c r="L151" s="248" t="s">
        <v>76</v>
      </c>
      <c r="M151" s="58">
        <v>16</v>
      </c>
      <c r="N151" s="58" t="s">
        <v>1830</v>
      </c>
      <c r="O151" s="58">
        <f>VLOOKUP(N151,'V-Enc'!$B$130:$C$137,2,FALSE)</f>
        <v>3</v>
      </c>
      <c r="Q151" s="58" t="s">
        <v>730</v>
      </c>
      <c r="R151" s="58" t="s">
        <v>22</v>
      </c>
      <c r="S151" s="248" t="s">
        <v>2040</v>
      </c>
      <c r="U151" s="58">
        <f t="shared" ref="U151:U158" si="126">IF(L151="-1",I151,M151)</f>
        <v>16</v>
      </c>
      <c r="V151" s="249">
        <f t="shared" ref="V151:V158" si="127">IF(L151="-1",K151,U151/I151*K151)</f>
        <v>4</v>
      </c>
      <c r="W151" s="58" t="str">
        <f t="shared" ref="W151:W158" si="128">IF(L151="-1",M151,"-")</f>
        <v>-</v>
      </c>
      <c r="X151" s="249" t="str">
        <f>IF(L151="-1",W151/#REF!*#REF!,"-")</f>
        <v>-</v>
      </c>
      <c r="Z151" s="58" t="str">
        <f t="shared" ref="Z151:Z158" si="129">IF(S151="vs2",1,"")</f>
        <v/>
      </c>
      <c r="AA151" s="58">
        <v>1</v>
      </c>
      <c r="AB151" s="249">
        <f t="shared" si="120"/>
        <v>12</v>
      </c>
      <c r="AC151" s="249" t="str">
        <f t="shared" si="116"/>
        <v>001011</v>
      </c>
      <c r="AD151" s="249">
        <f t="shared" si="117"/>
        <v>1</v>
      </c>
      <c r="AE151" s="249" t="str">
        <f t="shared" si="118"/>
        <v>11111111</v>
      </c>
      <c r="AF151" s="58" t="s">
        <v>369</v>
      </c>
    </row>
    <row r="152" spans="1:32" s="58" customFormat="1" x14ac:dyDescent="0.2">
      <c r="A152" s="58" t="s">
        <v>4124</v>
      </c>
      <c r="B152" s="58" t="str">
        <f t="shared" si="111"/>
        <v>RSVD</v>
      </c>
      <c r="C152" s="58" t="s">
        <v>727</v>
      </c>
      <c r="D152" s="58" t="s">
        <v>704</v>
      </c>
      <c r="E152" s="58" t="str">
        <f t="shared" si="124"/>
        <v>L1</v>
      </c>
      <c r="F152" s="58" t="str">
        <f t="shared" si="125"/>
        <v>110</v>
      </c>
      <c r="H152" s="58" t="s">
        <v>1722</v>
      </c>
      <c r="I152" s="247">
        <f>VLOOKUP(H152,'V-Enc'!$B$38:$C$45,2,FALSE)</f>
        <v>8</v>
      </c>
      <c r="J152" s="58" t="s">
        <v>1734</v>
      </c>
      <c r="K152" s="247">
        <f>VLOOKUP(J152,'V-Enc'!$B$49:$C$56,2,FALSE)</f>
        <v>2</v>
      </c>
      <c r="L152" s="248" t="s">
        <v>76</v>
      </c>
      <c r="M152" s="58">
        <v>32</v>
      </c>
      <c r="N152" s="58" t="s">
        <v>1830</v>
      </c>
      <c r="O152" s="58">
        <f>VLOOKUP(N152,'V-Enc'!$B$130:$C$137,2,FALSE)</f>
        <v>3</v>
      </c>
      <c r="Q152" s="58" t="s">
        <v>730</v>
      </c>
      <c r="R152" s="58" t="s">
        <v>22</v>
      </c>
      <c r="S152" s="248" t="s">
        <v>2040</v>
      </c>
      <c r="U152" s="58">
        <f t="shared" si="126"/>
        <v>32</v>
      </c>
      <c r="V152" s="249">
        <f t="shared" si="127"/>
        <v>8</v>
      </c>
      <c r="W152" s="58" t="str">
        <f t="shared" si="128"/>
        <v>-</v>
      </c>
      <c r="X152" s="249" t="str">
        <f>IF(L152="-1",W152/#REF!*#REF!,"-")</f>
        <v>-</v>
      </c>
      <c r="Z152" s="58" t="str">
        <f t="shared" si="129"/>
        <v/>
      </c>
      <c r="AA152" s="58">
        <v>1</v>
      </c>
      <c r="AB152" s="249">
        <f t="shared" si="120"/>
        <v>24</v>
      </c>
      <c r="AC152" s="249" t="str">
        <f t="shared" si="116"/>
        <v>010111</v>
      </c>
      <c r="AD152" s="249">
        <f t="shared" si="117"/>
        <v>1</v>
      </c>
      <c r="AE152" s="249" t="str">
        <f t="shared" si="118"/>
        <v>11111111</v>
      </c>
      <c r="AF152" s="58" t="s">
        <v>369</v>
      </c>
    </row>
    <row r="153" spans="1:32" s="58" customFormat="1" x14ac:dyDescent="0.2">
      <c r="A153" s="58" t="s">
        <v>4125</v>
      </c>
      <c r="B153" s="58" t="str">
        <f t="shared" si="111"/>
        <v>RSVD</v>
      </c>
      <c r="C153" s="58" t="s">
        <v>727</v>
      </c>
      <c r="D153" s="58" t="s">
        <v>704</v>
      </c>
      <c r="E153" s="58" t="str">
        <f t="shared" si="124"/>
        <v>L1</v>
      </c>
      <c r="F153" s="58" t="str">
        <f t="shared" si="125"/>
        <v>000</v>
      </c>
      <c r="H153" s="58" t="s">
        <v>1722</v>
      </c>
      <c r="I153" s="247">
        <f>VLOOKUP(H153,'V-Enc'!$B$38:$C$45,2,FALSE)</f>
        <v>8</v>
      </c>
      <c r="J153" s="58" t="s">
        <v>1735</v>
      </c>
      <c r="K153" s="247">
        <f>VLOOKUP(J153,'V-Enc'!$B$49:$C$56,2,FALSE)</f>
        <v>4</v>
      </c>
      <c r="L153" s="248" t="s">
        <v>76</v>
      </c>
      <c r="M153" s="58">
        <v>8</v>
      </c>
      <c r="N153" s="58" t="s">
        <v>1830</v>
      </c>
      <c r="O153" s="58">
        <f>VLOOKUP(N153,'V-Enc'!$B$130:$C$137,2,FALSE)</f>
        <v>3</v>
      </c>
      <c r="Q153" s="58" t="s">
        <v>730</v>
      </c>
      <c r="R153" s="58" t="s">
        <v>22</v>
      </c>
      <c r="S153" s="248" t="s">
        <v>2040</v>
      </c>
      <c r="U153" s="58">
        <f t="shared" si="126"/>
        <v>8</v>
      </c>
      <c r="V153" s="249">
        <f t="shared" si="127"/>
        <v>4</v>
      </c>
      <c r="W153" s="58" t="str">
        <f t="shared" si="128"/>
        <v>-</v>
      </c>
      <c r="X153" s="249" t="str">
        <f>IF(L153="-1",W153/#REF!*#REF!,"-")</f>
        <v>-</v>
      </c>
      <c r="Z153" s="58" t="str">
        <f t="shared" si="129"/>
        <v/>
      </c>
      <c r="AA153" s="58">
        <v>1</v>
      </c>
      <c r="AB153" s="249">
        <f t="shared" si="120"/>
        <v>12</v>
      </c>
      <c r="AC153" s="249" t="str">
        <f t="shared" si="116"/>
        <v>001011</v>
      </c>
      <c r="AD153" s="249">
        <f t="shared" si="117"/>
        <v>1</v>
      </c>
      <c r="AE153" s="249" t="str">
        <f t="shared" si="118"/>
        <v>11111111</v>
      </c>
      <c r="AF153" s="58" t="s">
        <v>369</v>
      </c>
    </row>
    <row r="154" spans="1:32" s="58" customFormat="1" x14ac:dyDescent="0.2">
      <c r="A154" s="58" t="s">
        <v>4126</v>
      </c>
      <c r="B154" s="58" t="str">
        <f t="shared" si="111"/>
        <v>RSVD</v>
      </c>
      <c r="C154" s="58" t="s">
        <v>727</v>
      </c>
      <c r="D154" s="58" t="s">
        <v>704</v>
      </c>
      <c r="E154" s="58" t="str">
        <f t="shared" si="124"/>
        <v>L1</v>
      </c>
      <c r="F154" s="58" t="str">
        <f t="shared" si="125"/>
        <v>101</v>
      </c>
      <c r="H154" s="58" t="s">
        <v>1722</v>
      </c>
      <c r="I154" s="247">
        <f>VLOOKUP(H154,'V-Enc'!$B$38:$C$45,2,FALSE)</f>
        <v>8</v>
      </c>
      <c r="J154" s="58" t="s">
        <v>1735</v>
      </c>
      <c r="K154" s="247">
        <f>VLOOKUP(J154,'V-Enc'!$B$49:$C$56,2,FALSE)</f>
        <v>4</v>
      </c>
      <c r="L154" s="248" t="s">
        <v>76</v>
      </c>
      <c r="M154" s="58">
        <v>16</v>
      </c>
      <c r="N154" s="58" t="s">
        <v>1830</v>
      </c>
      <c r="O154" s="58">
        <f>VLOOKUP(N154,'V-Enc'!$B$130:$C$137,2,FALSE)</f>
        <v>3</v>
      </c>
      <c r="Q154" s="58" t="s">
        <v>730</v>
      </c>
      <c r="R154" s="58" t="s">
        <v>22</v>
      </c>
      <c r="S154" s="248" t="s">
        <v>2040</v>
      </c>
      <c r="U154" s="58">
        <f t="shared" si="126"/>
        <v>16</v>
      </c>
      <c r="V154" s="249">
        <f t="shared" si="127"/>
        <v>8</v>
      </c>
      <c r="W154" s="58" t="str">
        <f t="shared" si="128"/>
        <v>-</v>
      </c>
      <c r="X154" s="249" t="str">
        <f>IF(L154="-1",W154/#REF!*#REF!,"-")</f>
        <v>-</v>
      </c>
      <c r="Z154" s="58" t="str">
        <f t="shared" si="129"/>
        <v/>
      </c>
      <c r="AA154" s="58">
        <v>1</v>
      </c>
      <c r="AB154" s="249">
        <f t="shared" si="120"/>
        <v>24</v>
      </c>
      <c r="AC154" s="249" t="str">
        <f t="shared" si="116"/>
        <v>010111</v>
      </c>
      <c r="AD154" s="249">
        <f t="shared" si="117"/>
        <v>1</v>
      </c>
      <c r="AE154" s="249" t="str">
        <f t="shared" si="118"/>
        <v>11111111</v>
      </c>
      <c r="AF154" s="58" t="s">
        <v>369</v>
      </c>
    </row>
    <row r="155" spans="1:32" s="58" customFormat="1" x14ac:dyDescent="0.2">
      <c r="A155" s="58" t="s">
        <v>4127</v>
      </c>
      <c r="B155" s="58" t="str">
        <f t="shared" si="111"/>
        <v>RSVD</v>
      </c>
      <c r="C155" s="58" t="s">
        <v>727</v>
      </c>
      <c r="D155" s="58" t="s">
        <v>704</v>
      </c>
      <c r="E155" s="58" t="str">
        <f t="shared" si="124"/>
        <v>L1</v>
      </c>
      <c r="F155" s="58" t="str">
        <f t="shared" si="125"/>
        <v>110</v>
      </c>
      <c r="H155" s="58" t="s">
        <v>1722</v>
      </c>
      <c r="I155" s="247">
        <f>VLOOKUP(H155,'V-Enc'!$B$38:$C$45,2,FALSE)</f>
        <v>8</v>
      </c>
      <c r="J155" s="58" t="s">
        <v>1735</v>
      </c>
      <c r="K155" s="247">
        <f>VLOOKUP(J155,'V-Enc'!$B$49:$C$56,2,FALSE)</f>
        <v>4</v>
      </c>
      <c r="L155" s="248" t="s">
        <v>76</v>
      </c>
      <c r="M155" s="58">
        <v>32</v>
      </c>
      <c r="N155" s="58" t="s">
        <v>1830</v>
      </c>
      <c r="O155" s="58">
        <f>VLOOKUP(N155,'V-Enc'!$B$130:$C$137,2,FALSE)</f>
        <v>3</v>
      </c>
      <c r="Q155" s="58" t="s">
        <v>730</v>
      </c>
      <c r="R155" s="58" t="s">
        <v>22</v>
      </c>
      <c r="S155" s="248" t="s">
        <v>2040</v>
      </c>
      <c r="U155" s="58">
        <f t="shared" si="126"/>
        <v>32</v>
      </c>
      <c r="V155" s="249">
        <f t="shared" si="127"/>
        <v>16</v>
      </c>
      <c r="W155" s="58" t="str">
        <f t="shared" si="128"/>
        <v>-</v>
      </c>
      <c r="X155" s="249" t="str">
        <f>IF(L155="-1",W155/#REF!*#REF!,"-")</f>
        <v>-</v>
      </c>
      <c r="Z155" s="58" t="str">
        <f t="shared" si="129"/>
        <v/>
      </c>
      <c r="AA155" s="58">
        <v>1</v>
      </c>
      <c r="AB155" s="249">
        <f t="shared" si="120"/>
        <v>48</v>
      </c>
      <c r="AC155" s="249" t="str">
        <f>DEC2BIN(MIN(64,AB155)-1,6)</f>
        <v>101111</v>
      </c>
      <c r="AD155" s="249">
        <f t="shared" si="117"/>
        <v>1</v>
      </c>
      <c r="AE155" s="249" t="str">
        <f t="shared" si="118"/>
        <v>11111111</v>
      </c>
      <c r="AF155" s="58" t="s">
        <v>369</v>
      </c>
    </row>
    <row r="156" spans="1:32" s="58" customFormat="1" x14ac:dyDescent="0.2">
      <c r="A156" s="58" t="s">
        <v>4128</v>
      </c>
      <c r="B156" s="58" t="str">
        <f t="shared" si="111"/>
        <v>RSVD</v>
      </c>
      <c r="C156" s="58" t="s">
        <v>727</v>
      </c>
      <c r="D156" s="58" t="s">
        <v>704</v>
      </c>
      <c r="E156" s="58" t="str">
        <f t="shared" si="124"/>
        <v>L1</v>
      </c>
      <c r="F156" s="58" t="str">
        <f t="shared" si="125"/>
        <v>000</v>
      </c>
      <c r="H156" s="58" t="s">
        <v>1722</v>
      </c>
      <c r="I156" s="247">
        <f>VLOOKUP(H156,'V-Enc'!$B$38:$C$45,2,FALSE)</f>
        <v>8</v>
      </c>
      <c r="J156" s="58" t="s">
        <v>1736</v>
      </c>
      <c r="K156" s="247">
        <f>VLOOKUP(J156,'V-Enc'!$B$49:$C$56,2,FALSE)</f>
        <v>8</v>
      </c>
      <c r="L156" s="248" t="s">
        <v>76</v>
      </c>
      <c r="M156" s="58">
        <v>8</v>
      </c>
      <c r="N156" s="58" t="s">
        <v>1830</v>
      </c>
      <c r="O156" s="58">
        <f>VLOOKUP(N156,'V-Enc'!$B$130:$C$137,2,FALSE)</f>
        <v>3</v>
      </c>
      <c r="Q156" s="58" t="s">
        <v>730</v>
      </c>
      <c r="R156" s="58" t="s">
        <v>22</v>
      </c>
      <c r="S156" s="248" t="s">
        <v>2040</v>
      </c>
      <c r="U156" s="58">
        <f t="shared" si="126"/>
        <v>8</v>
      </c>
      <c r="V156" s="249">
        <f t="shared" si="127"/>
        <v>8</v>
      </c>
      <c r="W156" s="58" t="str">
        <f t="shared" si="128"/>
        <v>-</v>
      </c>
      <c r="X156" s="249" t="str">
        <f>IF(L156="-1",W156/#REF!*#REF!,"-")</f>
        <v>-</v>
      </c>
      <c r="Z156" s="58" t="str">
        <f t="shared" si="129"/>
        <v/>
      </c>
      <c r="AA156" s="58">
        <v>1</v>
      </c>
      <c r="AB156" s="249">
        <f t="shared" si="120"/>
        <v>24</v>
      </c>
      <c r="AC156" s="249" t="str">
        <f t="shared" ref="AC156:AC158" si="130">DEC2BIN(MIN(64,AB156)-1,6)</f>
        <v>010111</v>
      </c>
      <c r="AD156" s="249">
        <f t="shared" si="117"/>
        <v>1</v>
      </c>
      <c r="AE156" s="249" t="str">
        <f t="shared" si="118"/>
        <v>11111111</v>
      </c>
      <c r="AF156" s="58" t="s">
        <v>369</v>
      </c>
    </row>
    <row r="157" spans="1:32" s="58" customFormat="1" x14ac:dyDescent="0.2">
      <c r="A157" s="58" t="s">
        <v>4129</v>
      </c>
      <c r="B157" s="58" t="str">
        <f t="shared" si="111"/>
        <v>RSVD</v>
      </c>
      <c r="C157" s="58" t="s">
        <v>727</v>
      </c>
      <c r="D157" s="58" t="s">
        <v>704</v>
      </c>
      <c r="E157" s="58" t="str">
        <f t="shared" si="124"/>
        <v>L1</v>
      </c>
      <c r="F157" s="58" t="str">
        <f t="shared" si="125"/>
        <v>101</v>
      </c>
      <c r="H157" s="58" t="s">
        <v>1722</v>
      </c>
      <c r="I157" s="247">
        <f>VLOOKUP(H157,'V-Enc'!$B$38:$C$45,2,FALSE)</f>
        <v>8</v>
      </c>
      <c r="J157" s="58" t="s">
        <v>1736</v>
      </c>
      <c r="K157" s="247">
        <f>VLOOKUP(J157,'V-Enc'!$B$49:$C$56,2,FALSE)</f>
        <v>8</v>
      </c>
      <c r="L157" s="248" t="s">
        <v>76</v>
      </c>
      <c r="M157" s="58">
        <v>16</v>
      </c>
      <c r="N157" s="58" t="s">
        <v>1830</v>
      </c>
      <c r="O157" s="58">
        <f>VLOOKUP(N157,'V-Enc'!$B$130:$C$137,2,FALSE)</f>
        <v>3</v>
      </c>
      <c r="Q157" s="58" t="s">
        <v>730</v>
      </c>
      <c r="R157" s="58" t="s">
        <v>22</v>
      </c>
      <c r="S157" s="248" t="s">
        <v>2040</v>
      </c>
      <c r="U157" s="58">
        <f t="shared" si="126"/>
        <v>16</v>
      </c>
      <c r="V157" s="249">
        <f t="shared" si="127"/>
        <v>16</v>
      </c>
      <c r="W157" s="58" t="str">
        <f t="shared" si="128"/>
        <v>-</v>
      </c>
      <c r="X157" s="249" t="str">
        <f>IF(L157="-1",W157/#REF!*#REF!,"-")</f>
        <v>-</v>
      </c>
      <c r="Z157" s="58" t="str">
        <f t="shared" si="129"/>
        <v/>
      </c>
      <c r="AA157" s="58">
        <v>1</v>
      </c>
      <c r="AB157" s="249">
        <f t="shared" si="120"/>
        <v>48</v>
      </c>
      <c r="AC157" s="249" t="str">
        <f t="shared" si="130"/>
        <v>101111</v>
      </c>
      <c r="AD157" s="249">
        <f t="shared" si="117"/>
        <v>1</v>
      </c>
      <c r="AE157" s="249" t="str">
        <f t="shared" si="118"/>
        <v>11111111</v>
      </c>
      <c r="AF157" s="58" t="s">
        <v>369</v>
      </c>
    </row>
    <row r="158" spans="1:32" s="58" customFormat="1" x14ac:dyDescent="0.2">
      <c r="A158" s="58" t="s">
        <v>4130</v>
      </c>
      <c r="B158" s="58" t="str">
        <f t="shared" si="111"/>
        <v>RSVD</v>
      </c>
      <c r="C158" s="58" t="s">
        <v>727</v>
      </c>
      <c r="D158" s="58" t="s">
        <v>704</v>
      </c>
      <c r="E158" s="58" t="str">
        <f t="shared" si="124"/>
        <v>L1</v>
      </c>
      <c r="F158" s="58" t="str">
        <f t="shared" si="125"/>
        <v>110</v>
      </c>
      <c r="H158" s="58" t="s">
        <v>1722</v>
      </c>
      <c r="I158" s="247">
        <f>VLOOKUP(H158,'V-Enc'!$B$38:$C$45,2,FALSE)</f>
        <v>8</v>
      </c>
      <c r="J158" s="58" t="s">
        <v>1736</v>
      </c>
      <c r="K158" s="247">
        <f>VLOOKUP(J158,'V-Enc'!$B$49:$C$56,2,FALSE)</f>
        <v>8</v>
      </c>
      <c r="L158" s="248" t="s">
        <v>76</v>
      </c>
      <c r="M158" s="58">
        <v>32</v>
      </c>
      <c r="N158" s="58" t="s">
        <v>1830</v>
      </c>
      <c r="O158" s="58">
        <f>VLOOKUP(N158,'V-Enc'!$B$130:$C$137,2,FALSE)</f>
        <v>3</v>
      </c>
      <c r="Q158" s="58" t="s">
        <v>730</v>
      </c>
      <c r="R158" s="58" t="s">
        <v>22</v>
      </c>
      <c r="S158" s="248" t="s">
        <v>2040</v>
      </c>
      <c r="U158" s="58">
        <f t="shared" si="126"/>
        <v>32</v>
      </c>
      <c r="V158" s="249">
        <f t="shared" si="127"/>
        <v>32</v>
      </c>
      <c r="W158" s="58" t="str">
        <f t="shared" si="128"/>
        <v>-</v>
      </c>
      <c r="X158" s="249" t="str">
        <f>IF(L158="-1",W158/#REF!*#REF!,"-")</f>
        <v>-</v>
      </c>
      <c r="Z158" s="58" t="str">
        <f t="shared" si="129"/>
        <v/>
      </c>
      <c r="AA158" s="58">
        <v>1</v>
      </c>
      <c r="AB158" s="249">
        <f t="shared" si="120"/>
        <v>96</v>
      </c>
      <c r="AC158" s="249" t="str">
        <f t="shared" si="130"/>
        <v>111111</v>
      </c>
      <c r="AD158" s="249">
        <f t="shared" si="117"/>
        <v>1</v>
      </c>
      <c r="AE158" s="249" t="str">
        <f t="shared" si="118"/>
        <v>11111111</v>
      </c>
      <c r="AF158" s="58" t="s">
        <v>369</v>
      </c>
    </row>
    <row r="159" spans="1:32" x14ac:dyDescent="0.2">
      <c r="I159" s="159"/>
      <c r="L159" s="206"/>
      <c r="V159" s="179"/>
      <c r="X159" s="179"/>
      <c r="Z159" s="125" t="str">
        <f t="shared" si="68"/>
        <v/>
      </c>
      <c r="AC159" s="179"/>
      <c r="AE159" s="179"/>
    </row>
    <row r="160" spans="1:32" ht="19" x14ac:dyDescent="0.25">
      <c r="A160" s="225" t="s">
        <v>2150</v>
      </c>
      <c r="B160" s="225"/>
      <c r="G160" s="226"/>
      <c r="I160" s="159"/>
      <c r="V160" s="179"/>
      <c r="Z160" s="125" t="str">
        <f t="shared" si="68"/>
        <v/>
      </c>
      <c r="AC160" s="179"/>
      <c r="AE160" s="179"/>
    </row>
    <row r="161" spans="1:32" x14ac:dyDescent="0.2">
      <c r="A161" s="125" t="s">
        <v>2151</v>
      </c>
      <c r="B161" s="58" t="str">
        <f t="shared" ref="B161:B178" si="131">IF(OR(MAX(1,O161)*MAX(V161,1)&gt;8,V161&lt;1/4,X161&lt;1/4),"RSVD","")</f>
        <v/>
      </c>
      <c r="C161" s="125" t="s">
        <v>727</v>
      </c>
      <c r="D161" s="125" t="s">
        <v>704</v>
      </c>
      <c r="E161" s="125" t="str">
        <f t="shared" ref="E161:E170" si="132">IF(S161="rs2","L2",IF(S161="vs2","L3","L1"))</f>
        <v>L2</v>
      </c>
      <c r="F161" s="125" t="str">
        <f t="shared" ref="F161:F170" si="133">IF(M161=8,"000",IF(M161=16,"101","110"))</f>
        <v>000</v>
      </c>
      <c r="H161" s="125" t="s">
        <v>1722</v>
      </c>
      <c r="I161" s="159">
        <f>VLOOKUP(H161,'V-Enc'!$B$38:$C$45,2,FALSE)</f>
        <v>8</v>
      </c>
      <c r="J161" s="125" t="s">
        <v>1739</v>
      </c>
      <c r="K161" s="159">
        <f>VLOOKUP(J161,'V-Enc'!$B$49:$C$56,2,FALSE)</f>
        <v>0.25</v>
      </c>
      <c r="L161" s="206" t="s">
        <v>548</v>
      </c>
      <c r="M161" s="125">
        <v>8</v>
      </c>
      <c r="N161" s="125" t="s">
        <v>1830</v>
      </c>
      <c r="O161" s="125">
        <f>VLOOKUP(N161,'V-Enc'!$B$130:$C$137,2,FALSE)</f>
        <v>3</v>
      </c>
      <c r="Q161" s="125" t="s">
        <v>730</v>
      </c>
      <c r="R161" s="125" t="s">
        <v>22</v>
      </c>
      <c r="S161" s="125" t="s">
        <v>44</v>
      </c>
      <c r="U161" s="125">
        <f t="shared" ref="U161:U170" si="134">IF(L161="-1",I161,M161)</f>
        <v>8</v>
      </c>
      <c r="V161" s="179">
        <f t="shared" ref="V161:V170" si="135">IF(L161="-1",K161,U161/I161*K161)</f>
        <v>0.25</v>
      </c>
      <c r="W161" s="125" t="str">
        <f>IF(L161="-1",M161,"-")</f>
        <v>-</v>
      </c>
      <c r="X161" s="179" t="str">
        <f>IF(L161="-1",W161/#REF!*#REF!,"-")</f>
        <v>-</v>
      </c>
      <c r="Z161" s="125" t="str">
        <f t="shared" si="68"/>
        <v/>
      </c>
      <c r="AA161" s="125">
        <v>1</v>
      </c>
      <c r="AB161" s="179">
        <f>MAX(V161,X161,1)*IF(O161="",1,O161)</f>
        <v>3</v>
      </c>
      <c r="AC161" s="179" t="str">
        <f t="shared" ref="AC161:AC174" si="136">DEC2BIN(MIN(64,AB161)-1,6)</f>
        <v>000010</v>
      </c>
      <c r="AD161" s="178">
        <f t="shared" ref="AD161:AD178" si="137">AB161/(MAX(V161,1)*IF(O161="",1,O161))</f>
        <v>1</v>
      </c>
      <c r="AE161" s="179" t="str">
        <f t="shared" ref="AE161:AE178" si="138">RIGHT(_xlfn.CONCAT(REPT(0,8-MIN(AB161,8)),REPT(DEC2BIN(_xlfn.BITLSHIFT(1,AD161-1)),AB161/AD161)),8)</f>
        <v>00000111</v>
      </c>
      <c r="AF161" s="125" t="s">
        <v>369</v>
      </c>
    </row>
    <row r="162" spans="1:32" x14ac:dyDescent="0.2">
      <c r="A162" s="125" t="s">
        <v>2152</v>
      </c>
      <c r="B162" s="58" t="str">
        <f t="shared" si="131"/>
        <v/>
      </c>
      <c r="C162" s="125" t="s">
        <v>727</v>
      </c>
      <c r="D162" s="125" t="s">
        <v>704</v>
      </c>
      <c r="E162" s="125" t="str">
        <f t="shared" si="132"/>
        <v>L2</v>
      </c>
      <c r="F162" s="125" t="str">
        <f t="shared" si="133"/>
        <v>101</v>
      </c>
      <c r="H162" s="125" t="s">
        <v>1722</v>
      </c>
      <c r="I162" s="159">
        <f>VLOOKUP(H162,'V-Enc'!$B$38:$C$45,2,FALSE)</f>
        <v>8</v>
      </c>
      <c r="J162" s="125" t="s">
        <v>1739</v>
      </c>
      <c r="K162" s="159">
        <f>VLOOKUP(J162,'V-Enc'!$B$49:$C$56,2,FALSE)</f>
        <v>0.25</v>
      </c>
      <c r="L162" s="206" t="s">
        <v>548</v>
      </c>
      <c r="M162" s="125">
        <v>16</v>
      </c>
      <c r="N162" s="125" t="s">
        <v>1830</v>
      </c>
      <c r="O162" s="125">
        <f>VLOOKUP(N162,'V-Enc'!$B$130:$C$137,2,FALSE)</f>
        <v>3</v>
      </c>
      <c r="Q162" s="125" t="s">
        <v>730</v>
      </c>
      <c r="R162" s="125" t="s">
        <v>22</v>
      </c>
      <c r="S162" s="125" t="s">
        <v>44</v>
      </c>
      <c r="U162" s="125">
        <f t="shared" si="134"/>
        <v>16</v>
      </c>
      <c r="V162" s="179">
        <f t="shared" si="135"/>
        <v>0.5</v>
      </c>
      <c r="W162" s="125" t="str">
        <f t="shared" ref="W162:W163" si="139">IF(L162="-1",M162,"-")</f>
        <v>-</v>
      </c>
      <c r="X162" s="179" t="str">
        <f>IF(L162="-1",W162/I161*K161,"-")</f>
        <v>-</v>
      </c>
      <c r="Z162" s="125" t="str">
        <f t="shared" si="68"/>
        <v/>
      </c>
      <c r="AA162" s="125">
        <v>1</v>
      </c>
      <c r="AB162" s="179">
        <f t="shared" ref="AB162:AB178" si="140">MAX(V162,X162,1)*IF(O162="",1,O162)</f>
        <v>3</v>
      </c>
      <c r="AC162" s="179" t="str">
        <f t="shared" si="136"/>
        <v>000010</v>
      </c>
      <c r="AD162" s="178">
        <f t="shared" si="137"/>
        <v>1</v>
      </c>
      <c r="AE162" s="179" t="str">
        <f t="shared" si="138"/>
        <v>00000111</v>
      </c>
      <c r="AF162" s="125" t="s">
        <v>369</v>
      </c>
    </row>
    <row r="163" spans="1:32" x14ac:dyDescent="0.2">
      <c r="A163" s="125" t="s">
        <v>2153</v>
      </c>
      <c r="B163" s="58" t="str">
        <f t="shared" si="131"/>
        <v/>
      </c>
      <c r="C163" s="125" t="s">
        <v>727</v>
      </c>
      <c r="D163" s="125" t="s">
        <v>704</v>
      </c>
      <c r="E163" s="125" t="str">
        <f t="shared" si="132"/>
        <v>L2</v>
      </c>
      <c r="F163" s="125" t="str">
        <f t="shared" si="133"/>
        <v>110</v>
      </c>
      <c r="H163" s="125" t="s">
        <v>1722</v>
      </c>
      <c r="I163" s="159">
        <f>VLOOKUP(H163,'V-Enc'!$B$38:$C$45,2,FALSE)</f>
        <v>8</v>
      </c>
      <c r="J163" s="125" t="s">
        <v>1739</v>
      </c>
      <c r="K163" s="159">
        <f>VLOOKUP(J163,'V-Enc'!$B$49:$C$56,2,FALSE)</f>
        <v>0.25</v>
      </c>
      <c r="L163" s="206" t="s">
        <v>548</v>
      </c>
      <c r="M163" s="125">
        <v>32</v>
      </c>
      <c r="N163" s="125" t="s">
        <v>1830</v>
      </c>
      <c r="O163" s="125">
        <f>VLOOKUP(N163,'V-Enc'!$B$130:$C$137,2,FALSE)</f>
        <v>3</v>
      </c>
      <c r="Q163" s="125" t="s">
        <v>730</v>
      </c>
      <c r="R163" s="125" t="s">
        <v>22</v>
      </c>
      <c r="S163" s="125" t="s">
        <v>44</v>
      </c>
      <c r="U163" s="125">
        <f t="shared" si="134"/>
        <v>32</v>
      </c>
      <c r="V163" s="179">
        <f t="shared" si="135"/>
        <v>1</v>
      </c>
      <c r="W163" s="125" t="str">
        <f t="shared" si="139"/>
        <v>-</v>
      </c>
      <c r="X163" s="179" t="str">
        <f>IF(L163="-1",W163/I162*K162,"-")</f>
        <v>-</v>
      </c>
      <c r="Z163" s="125" t="str">
        <f t="shared" si="68"/>
        <v/>
      </c>
      <c r="AA163" s="125">
        <v>1</v>
      </c>
      <c r="AB163" s="179">
        <f t="shared" si="140"/>
        <v>3</v>
      </c>
      <c r="AC163" s="179" t="str">
        <f t="shared" si="136"/>
        <v>000010</v>
      </c>
      <c r="AD163" s="178">
        <f t="shared" si="137"/>
        <v>1</v>
      </c>
      <c r="AE163" s="179" t="str">
        <f t="shared" si="138"/>
        <v>00000111</v>
      </c>
      <c r="AF163" s="125" t="s">
        <v>369</v>
      </c>
    </row>
    <row r="164" spans="1:32" x14ac:dyDescent="0.2">
      <c r="A164" s="125" t="s">
        <v>2154</v>
      </c>
      <c r="B164" s="58" t="str">
        <f t="shared" si="131"/>
        <v/>
      </c>
      <c r="C164" s="125" t="s">
        <v>727</v>
      </c>
      <c r="D164" s="125" t="s">
        <v>704</v>
      </c>
      <c r="E164" s="125" t="str">
        <f t="shared" si="132"/>
        <v>L2</v>
      </c>
      <c r="F164" s="125" t="str">
        <f t="shared" si="133"/>
        <v>000</v>
      </c>
      <c r="H164" s="125" t="s">
        <v>1722</v>
      </c>
      <c r="I164" s="159">
        <f>VLOOKUP(H164,'V-Enc'!$B$38:$C$45,2,FALSE)</f>
        <v>8</v>
      </c>
      <c r="J164" s="125" t="s">
        <v>1740</v>
      </c>
      <c r="K164" s="159">
        <f>VLOOKUP(J164,'V-Enc'!$B$49:$C$56,2,FALSE)</f>
        <v>0.5</v>
      </c>
      <c r="L164" s="206" t="s">
        <v>548</v>
      </c>
      <c r="M164" s="125">
        <v>8</v>
      </c>
      <c r="N164" s="125" t="s">
        <v>1830</v>
      </c>
      <c r="O164" s="125">
        <f>VLOOKUP(N164,'V-Enc'!$B$130:$C$137,2,FALSE)</f>
        <v>3</v>
      </c>
      <c r="Q164" s="125" t="s">
        <v>730</v>
      </c>
      <c r="R164" s="125" t="s">
        <v>22</v>
      </c>
      <c r="S164" s="125" t="s">
        <v>44</v>
      </c>
      <c r="U164" s="125">
        <f t="shared" si="134"/>
        <v>8</v>
      </c>
      <c r="V164" s="179">
        <f t="shared" si="135"/>
        <v>0.5</v>
      </c>
      <c r="W164" s="125" t="str">
        <f t="shared" ref="W164:W166" si="141">IF(L164="-1",M164,"-")</f>
        <v>-</v>
      </c>
      <c r="X164" s="179" t="str">
        <f>IF(L164="-1",W164/#REF!*#REF!,"-")</f>
        <v>-</v>
      </c>
      <c r="Z164" s="125" t="str">
        <f t="shared" si="68"/>
        <v/>
      </c>
      <c r="AA164" s="125">
        <v>1</v>
      </c>
      <c r="AB164" s="179">
        <f t="shared" si="140"/>
        <v>3</v>
      </c>
      <c r="AC164" s="179" t="str">
        <f t="shared" si="136"/>
        <v>000010</v>
      </c>
      <c r="AD164" s="178">
        <f t="shared" si="137"/>
        <v>1</v>
      </c>
      <c r="AE164" s="179" t="str">
        <f t="shared" si="138"/>
        <v>00000111</v>
      </c>
      <c r="AF164" s="125" t="s">
        <v>369</v>
      </c>
    </row>
    <row r="165" spans="1:32" x14ac:dyDescent="0.2">
      <c r="A165" s="125" t="s">
        <v>2155</v>
      </c>
      <c r="B165" s="58" t="str">
        <f t="shared" si="131"/>
        <v/>
      </c>
      <c r="C165" s="125" t="s">
        <v>727</v>
      </c>
      <c r="D165" s="125" t="s">
        <v>704</v>
      </c>
      <c r="E165" s="125" t="str">
        <f t="shared" si="132"/>
        <v>L2</v>
      </c>
      <c r="F165" s="125" t="str">
        <f t="shared" si="133"/>
        <v>101</v>
      </c>
      <c r="H165" s="125" t="s">
        <v>1722</v>
      </c>
      <c r="I165" s="159">
        <f>VLOOKUP(H165,'V-Enc'!$B$38:$C$45,2,FALSE)</f>
        <v>8</v>
      </c>
      <c r="J165" s="125" t="s">
        <v>1740</v>
      </c>
      <c r="K165" s="159">
        <f>VLOOKUP(J165,'V-Enc'!$B$49:$C$56,2,FALSE)</f>
        <v>0.5</v>
      </c>
      <c r="L165" s="206" t="s">
        <v>548</v>
      </c>
      <c r="M165" s="125">
        <v>16</v>
      </c>
      <c r="N165" s="125" t="s">
        <v>1830</v>
      </c>
      <c r="O165" s="125">
        <f>VLOOKUP(N165,'V-Enc'!$B$130:$C$137,2,FALSE)</f>
        <v>3</v>
      </c>
      <c r="Q165" s="125" t="s">
        <v>730</v>
      </c>
      <c r="R165" s="125" t="s">
        <v>22</v>
      </c>
      <c r="S165" s="125" t="s">
        <v>44</v>
      </c>
      <c r="U165" s="125">
        <f t="shared" si="134"/>
        <v>16</v>
      </c>
      <c r="V165" s="179">
        <f t="shared" si="135"/>
        <v>1</v>
      </c>
      <c r="W165" s="125" t="str">
        <f t="shared" si="141"/>
        <v>-</v>
      </c>
      <c r="X165" s="179" t="str">
        <f>IF(L165="-1",W165/I164*K164,"-")</f>
        <v>-</v>
      </c>
      <c r="Z165" s="125" t="str">
        <f t="shared" si="68"/>
        <v/>
      </c>
      <c r="AA165" s="125">
        <v>1</v>
      </c>
      <c r="AB165" s="179">
        <f t="shared" si="140"/>
        <v>3</v>
      </c>
      <c r="AC165" s="179" t="str">
        <f t="shared" si="136"/>
        <v>000010</v>
      </c>
      <c r="AD165" s="178">
        <f t="shared" si="137"/>
        <v>1</v>
      </c>
      <c r="AE165" s="179" t="str">
        <f t="shared" si="138"/>
        <v>00000111</v>
      </c>
      <c r="AF165" s="125" t="s">
        <v>369</v>
      </c>
    </row>
    <row r="166" spans="1:32" x14ac:dyDescent="0.2">
      <c r="A166" s="125" t="s">
        <v>2156</v>
      </c>
      <c r="B166" s="58" t="str">
        <f t="shared" si="131"/>
        <v/>
      </c>
      <c r="C166" s="125" t="s">
        <v>727</v>
      </c>
      <c r="D166" s="125" t="s">
        <v>704</v>
      </c>
      <c r="E166" s="125" t="str">
        <f t="shared" si="132"/>
        <v>L2</v>
      </c>
      <c r="F166" s="125" t="str">
        <f t="shared" si="133"/>
        <v>110</v>
      </c>
      <c r="H166" s="125" t="s">
        <v>1722</v>
      </c>
      <c r="I166" s="159">
        <f>VLOOKUP(H166,'V-Enc'!$B$38:$C$45,2,FALSE)</f>
        <v>8</v>
      </c>
      <c r="J166" s="125" t="s">
        <v>1740</v>
      </c>
      <c r="K166" s="159">
        <f>VLOOKUP(J166,'V-Enc'!$B$49:$C$56,2,FALSE)</f>
        <v>0.5</v>
      </c>
      <c r="L166" s="206" t="s">
        <v>548</v>
      </c>
      <c r="M166" s="125">
        <v>32</v>
      </c>
      <c r="N166" s="125" t="s">
        <v>1830</v>
      </c>
      <c r="O166" s="125">
        <f>VLOOKUP(N166,'V-Enc'!$B$130:$C$137,2,FALSE)</f>
        <v>3</v>
      </c>
      <c r="Q166" s="125" t="s">
        <v>730</v>
      </c>
      <c r="R166" s="125" t="s">
        <v>22</v>
      </c>
      <c r="S166" s="125" t="s">
        <v>44</v>
      </c>
      <c r="U166" s="125">
        <f t="shared" si="134"/>
        <v>32</v>
      </c>
      <c r="V166" s="179">
        <f t="shared" si="135"/>
        <v>2</v>
      </c>
      <c r="W166" s="125" t="str">
        <f t="shared" si="141"/>
        <v>-</v>
      </c>
      <c r="X166" s="179" t="str">
        <f>IF(L166="-1",W166/I165*K165,"-")</f>
        <v>-</v>
      </c>
      <c r="Z166" s="125" t="str">
        <f t="shared" si="68"/>
        <v/>
      </c>
      <c r="AA166" s="125">
        <v>1</v>
      </c>
      <c r="AB166" s="179">
        <f t="shared" si="140"/>
        <v>6</v>
      </c>
      <c r="AC166" s="179" t="str">
        <f t="shared" si="136"/>
        <v>000101</v>
      </c>
      <c r="AD166" s="178">
        <f t="shared" si="137"/>
        <v>1</v>
      </c>
      <c r="AE166" s="179" t="str">
        <f t="shared" si="138"/>
        <v>00111111</v>
      </c>
      <c r="AF166" s="125" t="s">
        <v>369</v>
      </c>
    </row>
    <row r="167" spans="1:32" x14ac:dyDescent="0.2">
      <c r="A167" s="125" t="s">
        <v>2157</v>
      </c>
      <c r="B167" s="58" t="str">
        <f t="shared" si="131"/>
        <v/>
      </c>
      <c r="C167" s="125" t="s">
        <v>727</v>
      </c>
      <c r="D167" s="125" t="s">
        <v>704</v>
      </c>
      <c r="E167" s="125" t="str">
        <f t="shared" si="132"/>
        <v>L2</v>
      </c>
      <c r="F167" s="125" t="str">
        <f t="shared" si="133"/>
        <v>000</v>
      </c>
      <c r="H167" s="125" t="s">
        <v>1722</v>
      </c>
      <c r="I167" s="159">
        <f>VLOOKUP(H167,'V-Enc'!$B$38:$C$45,2,FALSE)</f>
        <v>8</v>
      </c>
      <c r="J167" s="125" t="s">
        <v>1733</v>
      </c>
      <c r="K167" s="159">
        <f>VLOOKUP(J167,'V-Enc'!$B$49:$C$56,2,FALSE)</f>
        <v>1</v>
      </c>
      <c r="L167" s="206" t="s">
        <v>548</v>
      </c>
      <c r="M167" s="125">
        <v>8</v>
      </c>
      <c r="N167" s="125" t="s">
        <v>1830</v>
      </c>
      <c r="O167" s="125">
        <f>VLOOKUP(N167,'V-Enc'!$B$130:$C$137,2,FALSE)</f>
        <v>3</v>
      </c>
      <c r="Q167" s="125" t="s">
        <v>730</v>
      </c>
      <c r="R167" s="125" t="s">
        <v>22</v>
      </c>
      <c r="S167" s="125" t="s">
        <v>44</v>
      </c>
      <c r="U167" s="125">
        <f t="shared" si="134"/>
        <v>8</v>
      </c>
      <c r="V167" s="179">
        <f t="shared" si="135"/>
        <v>1</v>
      </c>
      <c r="W167" s="125" t="str">
        <f t="shared" ref="W167:W168" si="142">IF(L167="-1",M167,"-")</f>
        <v>-</v>
      </c>
      <c r="X167" s="179" t="str">
        <f>IF(L167="-1",W167/#REF!*#REF!,"-")</f>
        <v>-</v>
      </c>
      <c r="Z167" s="125" t="str">
        <f t="shared" si="68"/>
        <v/>
      </c>
      <c r="AA167" s="125">
        <v>1</v>
      </c>
      <c r="AB167" s="179">
        <f t="shared" si="140"/>
        <v>3</v>
      </c>
      <c r="AC167" s="179" t="str">
        <f t="shared" si="136"/>
        <v>000010</v>
      </c>
      <c r="AD167" s="178">
        <f t="shared" si="137"/>
        <v>1</v>
      </c>
      <c r="AE167" s="179" t="str">
        <f t="shared" si="138"/>
        <v>00000111</v>
      </c>
      <c r="AF167" s="125" t="s">
        <v>369</v>
      </c>
    </row>
    <row r="168" spans="1:32" x14ac:dyDescent="0.2">
      <c r="A168" s="125" t="s">
        <v>2158</v>
      </c>
      <c r="B168" s="58" t="str">
        <f t="shared" si="131"/>
        <v/>
      </c>
      <c r="C168" s="125" t="s">
        <v>727</v>
      </c>
      <c r="D168" s="125" t="s">
        <v>704</v>
      </c>
      <c r="E168" s="125" t="str">
        <f t="shared" si="132"/>
        <v>L2</v>
      </c>
      <c r="F168" s="125" t="str">
        <f t="shared" si="133"/>
        <v>101</v>
      </c>
      <c r="H168" s="125" t="s">
        <v>1722</v>
      </c>
      <c r="I168" s="159">
        <f>VLOOKUP(H168,'V-Enc'!$B$38:$C$45,2,FALSE)</f>
        <v>8</v>
      </c>
      <c r="J168" s="125" t="s">
        <v>1733</v>
      </c>
      <c r="K168" s="159">
        <f>VLOOKUP(J168,'V-Enc'!$B$49:$C$56,2,FALSE)</f>
        <v>1</v>
      </c>
      <c r="L168" s="206" t="s">
        <v>548</v>
      </c>
      <c r="M168" s="125">
        <v>16</v>
      </c>
      <c r="N168" s="125" t="s">
        <v>1830</v>
      </c>
      <c r="O168" s="125">
        <f>VLOOKUP(N168,'V-Enc'!$B$130:$C$137,2,FALSE)</f>
        <v>3</v>
      </c>
      <c r="Q168" s="125" t="s">
        <v>730</v>
      </c>
      <c r="R168" s="125" t="s">
        <v>22</v>
      </c>
      <c r="S168" s="125" t="s">
        <v>44</v>
      </c>
      <c r="U168" s="125">
        <f t="shared" si="134"/>
        <v>16</v>
      </c>
      <c r="V168" s="179">
        <f t="shared" si="135"/>
        <v>2</v>
      </c>
      <c r="W168" s="125" t="str">
        <f t="shared" si="142"/>
        <v>-</v>
      </c>
      <c r="X168" s="179" t="str">
        <f>IF(L168="-1",W168/I167*K167,"-")</f>
        <v>-</v>
      </c>
      <c r="Z168" s="125" t="str">
        <f t="shared" si="68"/>
        <v/>
      </c>
      <c r="AA168" s="125">
        <v>1</v>
      </c>
      <c r="AB168" s="179">
        <f t="shared" si="140"/>
        <v>6</v>
      </c>
      <c r="AC168" s="179" t="str">
        <f t="shared" si="136"/>
        <v>000101</v>
      </c>
      <c r="AD168" s="178">
        <f t="shared" si="137"/>
        <v>1</v>
      </c>
      <c r="AE168" s="179" t="str">
        <f t="shared" si="138"/>
        <v>00111111</v>
      </c>
      <c r="AF168" s="125" t="s">
        <v>369</v>
      </c>
    </row>
    <row r="169" spans="1:32" s="58" customFormat="1" x14ac:dyDescent="0.2">
      <c r="A169" s="58" t="s">
        <v>4131</v>
      </c>
      <c r="B169" s="58" t="str">
        <f t="shared" si="131"/>
        <v>RSVD</v>
      </c>
      <c r="C169" s="58" t="s">
        <v>727</v>
      </c>
      <c r="D169" s="58" t="s">
        <v>704</v>
      </c>
      <c r="E169" s="58" t="str">
        <f>IF(S169="rs2","L2",IF(S169="vs2","L3","L1"))</f>
        <v>L2</v>
      </c>
      <c r="F169" s="58" t="str">
        <f>IF(M169=8,"000",IF(M169=16,"101","110"))</f>
        <v>110</v>
      </c>
      <c r="H169" s="58" t="s">
        <v>1722</v>
      </c>
      <c r="I169" s="247">
        <f>VLOOKUP(H169,'V-Enc'!$B$38:$C$45,2,FALSE)</f>
        <v>8</v>
      </c>
      <c r="J169" s="58" t="s">
        <v>1733</v>
      </c>
      <c r="K169" s="247">
        <f>VLOOKUP(J169,'V-Enc'!$B$49:$C$56,2,FALSE)</f>
        <v>1</v>
      </c>
      <c r="L169" s="248" t="s">
        <v>548</v>
      </c>
      <c r="M169" s="58">
        <v>32</v>
      </c>
      <c r="N169" s="58" t="s">
        <v>1830</v>
      </c>
      <c r="O169" s="58">
        <f>VLOOKUP(N169,'V-Enc'!$B$130:$C$137,2,FALSE)</f>
        <v>3</v>
      </c>
      <c r="Q169" s="58" t="s">
        <v>730</v>
      </c>
      <c r="R169" s="58" t="s">
        <v>22</v>
      </c>
      <c r="S169" s="58" t="s">
        <v>44</v>
      </c>
      <c r="U169" s="58">
        <f>IF(L169="-1",I169,M169)</f>
        <v>32</v>
      </c>
      <c r="V169" s="249">
        <f>IF(L169="-1",K169,U169/I169*K169)</f>
        <v>4</v>
      </c>
      <c r="W169" s="58" t="str">
        <f>IF(L169="-1",M169,"-")</f>
        <v>-</v>
      </c>
      <c r="X169" s="249" t="str">
        <f>IF(L169="-1",W169/I168*K168,"-")</f>
        <v>-</v>
      </c>
      <c r="Z169" s="58" t="str">
        <f>IF(S169="vs2",1,"")</f>
        <v/>
      </c>
      <c r="AA169" s="58">
        <v>1</v>
      </c>
      <c r="AB169" s="249">
        <f t="shared" si="140"/>
        <v>12</v>
      </c>
      <c r="AC169" s="249" t="str">
        <f t="shared" si="136"/>
        <v>001011</v>
      </c>
      <c r="AD169" s="249">
        <f t="shared" si="137"/>
        <v>1</v>
      </c>
      <c r="AE169" s="249" t="str">
        <f t="shared" si="138"/>
        <v>11111111</v>
      </c>
      <c r="AF169" s="58" t="s">
        <v>369</v>
      </c>
    </row>
    <row r="170" spans="1:32" x14ac:dyDescent="0.2">
      <c r="A170" s="125" t="s">
        <v>2159</v>
      </c>
      <c r="B170" s="58" t="str">
        <f t="shared" si="131"/>
        <v/>
      </c>
      <c r="C170" s="125" t="s">
        <v>727</v>
      </c>
      <c r="D170" s="125" t="s">
        <v>704</v>
      </c>
      <c r="E170" s="125" t="str">
        <f t="shared" si="132"/>
        <v>L2</v>
      </c>
      <c r="F170" s="125" t="str">
        <f t="shared" si="133"/>
        <v>000</v>
      </c>
      <c r="H170" s="125" t="s">
        <v>1722</v>
      </c>
      <c r="I170" s="159">
        <f>VLOOKUP(H170,'V-Enc'!$B$38:$C$45,2,FALSE)</f>
        <v>8</v>
      </c>
      <c r="J170" s="125" t="s">
        <v>1734</v>
      </c>
      <c r="K170" s="159">
        <f>VLOOKUP(J170,'V-Enc'!$B$49:$C$56,2,FALSE)</f>
        <v>2</v>
      </c>
      <c r="L170" s="206" t="s">
        <v>548</v>
      </c>
      <c r="M170" s="125">
        <v>8</v>
      </c>
      <c r="N170" s="125" t="s">
        <v>1830</v>
      </c>
      <c r="O170" s="125">
        <f>VLOOKUP(N170,'V-Enc'!$B$130:$C$137,2,FALSE)</f>
        <v>3</v>
      </c>
      <c r="Q170" s="125" t="s">
        <v>730</v>
      </c>
      <c r="R170" s="125" t="s">
        <v>22</v>
      </c>
      <c r="S170" s="125" t="s">
        <v>44</v>
      </c>
      <c r="U170" s="125">
        <f t="shared" si="134"/>
        <v>8</v>
      </c>
      <c r="V170" s="179">
        <f t="shared" si="135"/>
        <v>2</v>
      </c>
      <c r="W170" s="125" t="str">
        <f t="shared" ref="W170" si="143">IF(L170="-1",M170,"-")</f>
        <v>-</v>
      </c>
      <c r="X170" s="179" t="str">
        <f>IF(L170="-1",W170/#REF!*#REF!,"-")</f>
        <v>-</v>
      </c>
      <c r="Z170" s="125" t="str">
        <f t="shared" ref="Z170:Z265" si="144">IF(S170="vs2",1,"")</f>
        <v/>
      </c>
      <c r="AA170" s="125">
        <v>1</v>
      </c>
      <c r="AB170" s="179">
        <f t="shared" si="140"/>
        <v>6</v>
      </c>
      <c r="AC170" s="179" t="str">
        <f t="shared" si="136"/>
        <v>000101</v>
      </c>
      <c r="AD170" s="178">
        <f t="shared" si="137"/>
        <v>1</v>
      </c>
      <c r="AE170" s="179" t="str">
        <f t="shared" si="138"/>
        <v>00111111</v>
      </c>
      <c r="AF170" s="125" t="s">
        <v>369</v>
      </c>
    </row>
    <row r="171" spans="1:32" s="58" customFormat="1" x14ac:dyDescent="0.2">
      <c r="A171" s="58" t="s">
        <v>4132</v>
      </c>
      <c r="B171" s="58" t="str">
        <f t="shared" si="131"/>
        <v>RSVD</v>
      </c>
      <c r="C171" s="58" t="s">
        <v>727</v>
      </c>
      <c r="D171" s="58" t="s">
        <v>704</v>
      </c>
      <c r="E171" s="58" t="str">
        <f t="shared" ref="E171:E178" si="145">IF(S171="rs2","L2",IF(S171="vs2","L3","L1"))</f>
        <v>L2</v>
      </c>
      <c r="F171" s="58" t="str">
        <f t="shared" ref="F171:F178" si="146">IF(M171=8,"000",IF(M171=16,"101","110"))</f>
        <v>101</v>
      </c>
      <c r="H171" s="58" t="s">
        <v>1722</v>
      </c>
      <c r="I171" s="247">
        <f>VLOOKUP(H171,'V-Enc'!$B$38:$C$45,2,FALSE)</f>
        <v>8</v>
      </c>
      <c r="J171" s="58" t="s">
        <v>1734</v>
      </c>
      <c r="K171" s="247">
        <f>VLOOKUP(J171,'V-Enc'!$B$49:$C$56,2,FALSE)</f>
        <v>2</v>
      </c>
      <c r="L171" s="248" t="s">
        <v>548</v>
      </c>
      <c r="M171" s="58">
        <v>16</v>
      </c>
      <c r="N171" s="58" t="s">
        <v>1830</v>
      </c>
      <c r="O171" s="58">
        <f>VLOOKUP(N171,'V-Enc'!$B$130:$C$137,2,FALSE)</f>
        <v>3</v>
      </c>
      <c r="Q171" s="58" t="s">
        <v>730</v>
      </c>
      <c r="R171" s="58" t="s">
        <v>22</v>
      </c>
      <c r="S171" s="58" t="s">
        <v>44</v>
      </c>
      <c r="U171" s="58">
        <f t="shared" ref="U171:U178" si="147">IF(L171="-1",I171,M171)</f>
        <v>16</v>
      </c>
      <c r="V171" s="249">
        <f t="shared" ref="V171:V178" si="148">IF(L171="-1",K171,U171/I171*K171)</f>
        <v>4</v>
      </c>
      <c r="W171" s="58" t="str">
        <f t="shared" ref="W171:W178" si="149">IF(L171="-1",M171,"-")</f>
        <v>-</v>
      </c>
      <c r="X171" s="249" t="str">
        <f>IF(L171="-1",W171/I170*K170,"-")</f>
        <v>-</v>
      </c>
      <c r="Z171" s="58" t="str">
        <f t="shared" ref="Z171:Z178" si="150">IF(S171="vs2",1,"")</f>
        <v/>
      </c>
      <c r="AA171" s="58">
        <v>1</v>
      </c>
      <c r="AB171" s="249">
        <f t="shared" si="140"/>
        <v>12</v>
      </c>
      <c r="AC171" s="249" t="str">
        <f t="shared" si="136"/>
        <v>001011</v>
      </c>
      <c r="AD171" s="249">
        <f t="shared" si="137"/>
        <v>1</v>
      </c>
      <c r="AE171" s="249" t="str">
        <f t="shared" si="138"/>
        <v>11111111</v>
      </c>
      <c r="AF171" s="58" t="s">
        <v>369</v>
      </c>
    </row>
    <row r="172" spans="1:32" s="58" customFormat="1" x14ac:dyDescent="0.2">
      <c r="A172" s="58" t="s">
        <v>4133</v>
      </c>
      <c r="B172" s="58" t="str">
        <f t="shared" si="131"/>
        <v>RSVD</v>
      </c>
      <c r="C172" s="58" t="s">
        <v>727</v>
      </c>
      <c r="D172" s="58" t="s">
        <v>704</v>
      </c>
      <c r="E172" s="58" t="str">
        <f t="shared" si="145"/>
        <v>L2</v>
      </c>
      <c r="F172" s="58" t="str">
        <f t="shared" si="146"/>
        <v>110</v>
      </c>
      <c r="H172" s="58" t="s">
        <v>1722</v>
      </c>
      <c r="I172" s="247">
        <f>VLOOKUP(H172,'V-Enc'!$B$38:$C$45,2,FALSE)</f>
        <v>8</v>
      </c>
      <c r="J172" s="58" t="s">
        <v>1734</v>
      </c>
      <c r="K172" s="247">
        <f>VLOOKUP(J172,'V-Enc'!$B$49:$C$56,2,FALSE)</f>
        <v>2</v>
      </c>
      <c r="L172" s="248" t="s">
        <v>548</v>
      </c>
      <c r="M172" s="58">
        <v>32</v>
      </c>
      <c r="N172" s="58" t="s">
        <v>1830</v>
      </c>
      <c r="O172" s="58">
        <f>VLOOKUP(N172,'V-Enc'!$B$130:$C$137,2,FALSE)</f>
        <v>3</v>
      </c>
      <c r="Q172" s="58" t="s">
        <v>730</v>
      </c>
      <c r="R172" s="58" t="s">
        <v>22</v>
      </c>
      <c r="S172" s="58" t="s">
        <v>44</v>
      </c>
      <c r="U172" s="58">
        <f t="shared" si="147"/>
        <v>32</v>
      </c>
      <c r="V172" s="249">
        <f t="shared" si="148"/>
        <v>8</v>
      </c>
      <c r="W172" s="58" t="str">
        <f t="shared" si="149"/>
        <v>-</v>
      </c>
      <c r="X172" s="249" t="str">
        <f>IF(L172="-1",W172/I171*K171,"-")</f>
        <v>-</v>
      </c>
      <c r="Z172" s="58" t="str">
        <f t="shared" si="150"/>
        <v/>
      </c>
      <c r="AA172" s="58">
        <v>1</v>
      </c>
      <c r="AB172" s="249">
        <f t="shared" si="140"/>
        <v>24</v>
      </c>
      <c r="AC172" s="249" t="str">
        <f t="shared" si="136"/>
        <v>010111</v>
      </c>
      <c r="AD172" s="249">
        <f t="shared" si="137"/>
        <v>1</v>
      </c>
      <c r="AE172" s="249" t="str">
        <f t="shared" si="138"/>
        <v>11111111</v>
      </c>
      <c r="AF172" s="58" t="s">
        <v>369</v>
      </c>
    </row>
    <row r="173" spans="1:32" s="58" customFormat="1" x14ac:dyDescent="0.2">
      <c r="A173" s="58" t="s">
        <v>4134</v>
      </c>
      <c r="B173" s="58" t="str">
        <f t="shared" si="131"/>
        <v>RSVD</v>
      </c>
      <c r="C173" s="58" t="s">
        <v>727</v>
      </c>
      <c r="D173" s="58" t="s">
        <v>704</v>
      </c>
      <c r="E173" s="58" t="str">
        <f t="shared" si="145"/>
        <v>L2</v>
      </c>
      <c r="F173" s="58" t="str">
        <f t="shared" si="146"/>
        <v>000</v>
      </c>
      <c r="H173" s="58" t="s">
        <v>1722</v>
      </c>
      <c r="I173" s="247">
        <f>VLOOKUP(H173,'V-Enc'!$B$38:$C$45,2,FALSE)</f>
        <v>8</v>
      </c>
      <c r="J173" s="58" t="s">
        <v>1735</v>
      </c>
      <c r="K173" s="247">
        <f>VLOOKUP(J173,'V-Enc'!$B$49:$C$56,2,FALSE)</f>
        <v>4</v>
      </c>
      <c r="L173" s="248" t="s">
        <v>548</v>
      </c>
      <c r="M173" s="58">
        <v>8</v>
      </c>
      <c r="N173" s="58" t="s">
        <v>1830</v>
      </c>
      <c r="O173" s="58">
        <f>VLOOKUP(N173,'V-Enc'!$B$130:$C$137,2,FALSE)</f>
        <v>3</v>
      </c>
      <c r="Q173" s="58" t="s">
        <v>730</v>
      </c>
      <c r="R173" s="58" t="s">
        <v>22</v>
      </c>
      <c r="S173" s="58" t="s">
        <v>44</v>
      </c>
      <c r="U173" s="58">
        <f t="shared" si="147"/>
        <v>8</v>
      </c>
      <c r="V173" s="249">
        <f t="shared" si="148"/>
        <v>4</v>
      </c>
      <c r="W173" s="58" t="str">
        <f t="shared" si="149"/>
        <v>-</v>
      </c>
      <c r="X173" s="249" t="str">
        <f>IF(L173="-1",W173/#REF!*#REF!,"-")</f>
        <v>-</v>
      </c>
      <c r="Z173" s="58" t="str">
        <f t="shared" si="150"/>
        <v/>
      </c>
      <c r="AA173" s="58">
        <v>1</v>
      </c>
      <c r="AB173" s="249">
        <f t="shared" si="140"/>
        <v>12</v>
      </c>
      <c r="AC173" s="249" t="str">
        <f t="shared" si="136"/>
        <v>001011</v>
      </c>
      <c r="AD173" s="249">
        <f t="shared" si="137"/>
        <v>1</v>
      </c>
      <c r="AE173" s="249" t="str">
        <f t="shared" si="138"/>
        <v>11111111</v>
      </c>
      <c r="AF173" s="58" t="s">
        <v>369</v>
      </c>
    </row>
    <row r="174" spans="1:32" s="58" customFormat="1" x14ac:dyDescent="0.2">
      <c r="A174" s="58" t="s">
        <v>4135</v>
      </c>
      <c r="B174" s="58" t="str">
        <f t="shared" si="131"/>
        <v>RSVD</v>
      </c>
      <c r="C174" s="58" t="s">
        <v>727</v>
      </c>
      <c r="D174" s="58" t="s">
        <v>704</v>
      </c>
      <c r="E174" s="58" t="str">
        <f t="shared" si="145"/>
        <v>L2</v>
      </c>
      <c r="F174" s="58" t="str">
        <f t="shared" si="146"/>
        <v>101</v>
      </c>
      <c r="H174" s="58" t="s">
        <v>1722</v>
      </c>
      <c r="I174" s="247">
        <f>VLOOKUP(H174,'V-Enc'!$B$38:$C$45,2,FALSE)</f>
        <v>8</v>
      </c>
      <c r="J174" s="58" t="s">
        <v>1735</v>
      </c>
      <c r="K174" s="247">
        <f>VLOOKUP(J174,'V-Enc'!$B$49:$C$56,2,FALSE)</f>
        <v>4</v>
      </c>
      <c r="L174" s="248" t="s">
        <v>548</v>
      </c>
      <c r="M174" s="58">
        <v>16</v>
      </c>
      <c r="N174" s="58" t="s">
        <v>1830</v>
      </c>
      <c r="O174" s="58">
        <f>VLOOKUP(N174,'V-Enc'!$B$130:$C$137,2,FALSE)</f>
        <v>3</v>
      </c>
      <c r="Q174" s="58" t="s">
        <v>730</v>
      </c>
      <c r="R174" s="58" t="s">
        <v>22</v>
      </c>
      <c r="S174" s="58" t="s">
        <v>44</v>
      </c>
      <c r="U174" s="58">
        <f t="shared" si="147"/>
        <v>16</v>
      </c>
      <c r="V174" s="249">
        <f t="shared" si="148"/>
        <v>8</v>
      </c>
      <c r="W174" s="58" t="str">
        <f t="shared" si="149"/>
        <v>-</v>
      </c>
      <c r="X174" s="249" t="str">
        <f>IF(L174="-1",W174/I173*K173,"-")</f>
        <v>-</v>
      </c>
      <c r="Z174" s="58" t="str">
        <f t="shared" si="150"/>
        <v/>
      </c>
      <c r="AA174" s="58">
        <v>1</v>
      </c>
      <c r="AB174" s="249">
        <f t="shared" si="140"/>
        <v>24</v>
      </c>
      <c r="AC174" s="249" t="str">
        <f t="shared" si="136"/>
        <v>010111</v>
      </c>
      <c r="AD174" s="249">
        <f t="shared" si="137"/>
        <v>1</v>
      </c>
      <c r="AE174" s="249" t="str">
        <f t="shared" si="138"/>
        <v>11111111</v>
      </c>
      <c r="AF174" s="58" t="s">
        <v>369</v>
      </c>
    </row>
    <row r="175" spans="1:32" s="58" customFormat="1" x14ac:dyDescent="0.2">
      <c r="A175" s="58" t="s">
        <v>4136</v>
      </c>
      <c r="B175" s="58" t="str">
        <f t="shared" si="131"/>
        <v>RSVD</v>
      </c>
      <c r="C175" s="58" t="s">
        <v>727</v>
      </c>
      <c r="D175" s="58" t="s">
        <v>704</v>
      </c>
      <c r="E175" s="58" t="str">
        <f t="shared" si="145"/>
        <v>L2</v>
      </c>
      <c r="F175" s="58" t="str">
        <f t="shared" si="146"/>
        <v>110</v>
      </c>
      <c r="H175" s="58" t="s">
        <v>1722</v>
      </c>
      <c r="I175" s="247">
        <f>VLOOKUP(H175,'V-Enc'!$B$38:$C$45,2,FALSE)</f>
        <v>8</v>
      </c>
      <c r="J175" s="58" t="s">
        <v>1735</v>
      </c>
      <c r="K175" s="247">
        <f>VLOOKUP(J175,'V-Enc'!$B$49:$C$56,2,FALSE)</f>
        <v>4</v>
      </c>
      <c r="L175" s="248" t="s">
        <v>548</v>
      </c>
      <c r="M175" s="58">
        <v>32</v>
      </c>
      <c r="N175" s="58" t="s">
        <v>1830</v>
      </c>
      <c r="O175" s="58">
        <f>VLOOKUP(N175,'V-Enc'!$B$130:$C$137,2,FALSE)</f>
        <v>3</v>
      </c>
      <c r="Q175" s="58" t="s">
        <v>730</v>
      </c>
      <c r="R175" s="58" t="s">
        <v>22</v>
      </c>
      <c r="S175" s="58" t="s">
        <v>44</v>
      </c>
      <c r="U175" s="58">
        <f t="shared" si="147"/>
        <v>32</v>
      </c>
      <c r="V175" s="249">
        <f t="shared" si="148"/>
        <v>16</v>
      </c>
      <c r="W175" s="58" t="str">
        <f t="shared" si="149"/>
        <v>-</v>
      </c>
      <c r="X175" s="249" t="str">
        <f>IF(L175="-1",W175/I174*K174,"-")</f>
        <v>-</v>
      </c>
      <c r="Z175" s="58" t="str">
        <f t="shared" si="150"/>
        <v/>
      </c>
      <c r="AA175" s="58">
        <v>1</v>
      </c>
      <c r="AB175" s="249">
        <f t="shared" si="140"/>
        <v>48</v>
      </c>
      <c r="AC175" s="249" t="str">
        <f>DEC2BIN(MIN(64,AB175)-1,6)</f>
        <v>101111</v>
      </c>
      <c r="AD175" s="249">
        <f t="shared" si="137"/>
        <v>1</v>
      </c>
      <c r="AE175" s="249" t="str">
        <f t="shared" si="138"/>
        <v>11111111</v>
      </c>
      <c r="AF175" s="58" t="s">
        <v>369</v>
      </c>
    </row>
    <row r="176" spans="1:32" s="58" customFormat="1" x14ac:dyDescent="0.2">
      <c r="A176" s="58" t="s">
        <v>4137</v>
      </c>
      <c r="B176" s="58" t="str">
        <f t="shared" si="131"/>
        <v>RSVD</v>
      </c>
      <c r="C176" s="58" t="s">
        <v>727</v>
      </c>
      <c r="D176" s="58" t="s">
        <v>704</v>
      </c>
      <c r="E176" s="58" t="str">
        <f t="shared" si="145"/>
        <v>L2</v>
      </c>
      <c r="F176" s="58" t="str">
        <f t="shared" si="146"/>
        <v>000</v>
      </c>
      <c r="H176" s="58" t="s">
        <v>1722</v>
      </c>
      <c r="I176" s="247">
        <f>VLOOKUP(H176,'V-Enc'!$B$38:$C$45,2,FALSE)</f>
        <v>8</v>
      </c>
      <c r="J176" s="58" t="s">
        <v>1736</v>
      </c>
      <c r="K176" s="247">
        <f>VLOOKUP(J176,'V-Enc'!$B$49:$C$56,2,FALSE)</f>
        <v>8</v>
      </c>
      <c r="L176" s="248" t="s">
        <v>548</v>
      </c>
      <c r="M176" s="58">
        <v>8</v>
      </c>
      <c r="N176" s="58" t="s">
        <v>1830</v>
      </c>
      <c r="O176" s="58">
        <f>VLOOKUP(N176,'V-Enc'!$B$130:$C$137,2,FALSE)</f>
        <v>3</v>
      </c>
      <c r="Q176" s="58" t="s">
        <v>730</v>
      </c>
      <c r="R176" s="58" t="s">
        <v>22</v>
      </c>
      <c r="S176" s="58" t="s">
        <v>44</v>
      </c>
      <c r="U176" s="58">
        <f t="shared" si="147"/>
        <v>8</v>
      </c>
      <c r="V176" s="249">
        <f t="shared" si="148"/>
        <v>8</v>
      </c>
      <c r="W176" s="58" t="str">
        <f t="shared" si="149"/>
        <v>-</v>
      </c>
      <c r="X176" s="249" t="str">
        <f>IF(L176="-1",W176/#REF!*#REF!,"-")</f>
        <v>-</v>
      </c>
      <c r="Z176" s="58" t="str">
        <f t="shared" si="150"/>
        <v/>
      </c>
      <c r="AA176" s="58">
        <v>1</v>
      </c>
      <c r="AB176" s="249">
        <f t="shared" si="140"/>
        <v>24</v>
      </c>
      <c r="AC176" s="249" t="str">
        <f t="shared" ref="AC176:AC178" si="151">DEC2BIN(MIN(64,AB176)-1,6)</f>
        <v>010111</v>
      </c>
      <c r="AD176" s="249">
        <f t="shared" si="137"/>
        <v>1</v>
      </c>
      <c r="AE176" s="249" t="str">
        <f t="shared" si="138"/>
        <v>11111111</v>
      </c>
      <c r="AF176" s="58" t="s">
        <v>369</v>
      </c>
    </row>
    <row r="177" spans="1:34" s="58" customFormat="1" x14ac:dyDescent="0.2">
      <c r="A177" s="58" t="s">
        <v>4138</v>
      </c>
      <c r="B177" s="58" t="str">
        <f t="shared" si="131"/>
        <v>RSVD</v>
      </c>
      <c r="C177" s="58" t="s">
        <v>727</v>
      </c>
      <c r="D177" s="58" t="s">
        <v>704</v>
      </c>
      <c r="E177" s="58" t="str">
        <f t="shared" si="145"/>
        <v>L2</v>
      </c>
      <c r="F177" s="58" t="str">
        <f t="shared" si="146"/>
        <v>101</v>
      </c>
      <c r="H177" s="58" t="s">
        <v>1722</v>
      </c>
      <c r="I177" s="247">
        <f>VLOOKUP(H177,'V-Enc'!$B$38:$C$45,2,FALSE)</f>
        <v>8</v>
      </c>
      <c r="J177" s="58" t="s">
        <v>1736</v>
      </c>
      <c r="K177" s="247">
        <f>VLOOKUP(J177,'V-Enc'!$B$49:$C$56,2,FALSE)</f>
        <v>8</v>
      </c>
      <c r="L177" s="248" t="s">
        <v>548</v>
      </c>
      <c r="M177" s="58">
        <v>16</v>
      </c>
      <c r="N177" s="58" t="s">
        <v>1830</v>
      </c>
      <c r="O177" s="58">
        <f>VLOOKUP(N177,'V-Enc'!$B$130:$C$137,2,FALSE)</f>
        <v>3</v>
      </c>
      <c r="Q177" s="58" t="s">
        <v>730</v>
      </c>
      <c r="R177" s="58" t="s">
        <v>22</v>
      </c>
      <c r="S177" s="58" t="s">
        <v>44</v>
      </c>
      <c r="U177" s="58">
        <f t="shared" si="147"/>
        <v>16</v>
      </c>
      <c r="V177" s="249">
        <f t="shared" si="148"/>
        <v>16</v>
      </c>
      <c r="W177" s="58" t="str">
        <f t="shared" si="149"/>
        <v>-</v>
      </c>
      <c r="X177" s="249" t="str">
        <f>IF(L177="-1",W177/I176*K176,"-")</f>
        <v>-</v>
      </c>
      <c r="Z177" s="58" t="str">
        <f t="shared" si="150"/>
        <v/>
      </c>
      <c r="AA177" s="58">
        <v>1</v>
      </c>
      <c r="AB177" s="249">
        <f t="shared" si="140"/>
        <v>48</v>
      </c>
      <c r="AC177" s="249" t="str">
        <f t="shared" si="151"/>
        <v>101111</v>
      </c>
      <c r="AD177" s="249">
        <f t="shared" si="137"/>
        <v>1</v>
      </c>
      <c r="AE177" s="249" t="str">
        <f t="shared" si="138"/>
        <v>11111111</v>
      </c>
      <c r="AF177" s="58" t="s">
        <v>369</v>
      </c>
    </row>
    <row r="178" spans="1:34" s="58" customFormat="1" x14ac:dyDescent="0.2">
      <c r="A178" s="58" t="s">
        <v>4139</v>
      </c>
      <c r="B178" s="58" t="str">
        <f t="shared" si="131"/>
        <v>RSVD</v>
      </c>
      <c r="C178" s="58" t="s">
        <v>727</v>
      </c>
      <c r="D178" s="58" t="s">
        <v>704</v>
      </c>
      <c r="E178" s="58" t="str">
        <f t="shared" si="145"/>
        <v>L2</v>
      </c>
      <c r="F178" s="58" t="str">
        <f t="shared" si="146"/>
        <v>110</v>
      </c>
      <c r="H178" s="58" t="s">
        <v>1722</v>
      </c>
      <c r="I178" s="247">
        <f>VLOOKUP(H178,'V-Enc'!$B$38:$C$45,2,FALSE)</f>
        <v>8</v>
      </c>
      <c r="J178" s="58" t="s">
        <v>1736</v>
      </c>
      <c r="K178" s="247">
        <f>VLOOKUP(J178,'V-Enc'!$B$49:$C$56,2,FALSE)</f>
        <v>8</v>
      </c>
      <c r="L178" s="248" t="s">
        <v>548</v>
      </c>
      <c r="M178" s="58">
        <v>32</v>
      </c>
      <c r="N178" s="58" t="s">
        <v>1830</v>
      </c>
      <c r="O178" s="58">
        <f>VLOOKUP(N178,'V-Enc'!$B$130:$C$137,2,FALSE)</f>
        <v>3</v>
      </c>
      <c r="Q178" s="58" t="s">
        <v>730</v>
      </c>
      <c r="R178" s="58" t="s">
        <v>22</v>
      </c>
      <c r="S178" s="58" t="s">
        <v>44</v>
      </c>
      <c r="U178" s="58">
        <f t="shared" si="147"/>
        <v>32</v>
      </c>
      <c r="V178" s="249">
        <f t="shared" si="148"/>
        <v>32</v>
      </c>
      <c r="W178" s="58" t="str">
        <f t="shared" si="149"/>
        <v>-</v>
      </c>
      <c r="X178" s="249" t="str">
        <f>IF(L178="-1",W178/I177*K177,"-")</f>
        <v>-</v>
      </c>
      <c r="Z178" s="58" t="str">
        <f t="shared" si="150"/>
        <v/>
      </c>
      <c r="AA178" s="58">
        <v>1</v>
      </c>
      <c r="AB178" s="249">
        <f t="shared" si="140"/>
        <v>96</v>
      </c>
      <c r="AC178" s="249" t="str">
        <f t="shared" si="151"/>
        <v>111111</v>
      </c>
      <c r="AD178" s="249">
        <f t="shared" si="137"/>
        <v>1</v>
      </c>
      <c r="AE178" s="249" t="str">
        <f t="shared" si="138"/>
        <v>11111111</v>
      </c>
      <c r="AF178" s="58" t="s">
        <v>369</v>
      </c>
    </row>
    <row r="179" spans="1:34" x14ac:dyDescent="0.2">
      <c r="I179" s="159"/>
      <c r="Z179" s="125" t="str">
        <f t="shared" si="144"/>
        <v/>
      </c>
      <c r="AC179" s="179"/>
    </row>
    <row r="180" spans="1:34" ht="19" x14ac:dyDescent="0.25">
      <c r="A180" s="225" t="s">
        <v>2160</v>
      </c>
      <c r="B180" s="225"/>
      <c r="C180" s="226"/>
      <c r="D180" s="226"/>
      <c r="E180" s="226"/>
      <c r="F180" s="226"/>
      <c r="G180" s="226"/>
      <c r="I180" s="159"/>
      <c r="Z180" s="125" t="str">
        <f t="shared" si="144"/>
        <v/>
      </c>
      <c r="AC180" s="179"/>
    </row>
    <row r="181" spans="1:34" x14ac:dyDescent="0.2">
      <c r="A181" s="125" t="s">
        <v>2161</v>
      </c>
      <c r="B181" s="58" t="str">
        <f>IF(OR(MAX(1,O181)*MAX(V181,1)&gt;8,V181&lt;1/4,X181&lt;1/4,X181&gt;8),"RSVD","")</f>
        <v/>
      </c>
      <c r="C181" s="125" t="s">
        <v>727</v>
      </c>
      <c r="D181" s="125" t="s">
        <v>704</v>
      </c>
      <c r="E181" s="125" t="str">
        <f t="shared" ref="E181:E190" si="152">IF(S181="rs2","L2",IF(S181="vs2","L3","L1"))</f>
        <v>L3</v>
      </c>
      <c r="F181" s="125" t="str">
        <f t="shared" ref="F181:F190" si="153">IF(M181=8,"000",IF(M181=16,"101","110"))</f>
        <v>000</v>
      </c>
      <c r="H181" s="125" t="s">
        <v>1722</v>
      </c>
      <c r="I181" s="159">
        <f>VLOOKUP(H181,'V-Enc'!$B$38:$C$45,2,FALSE)</f>
        <v>8</v>
      </c>
      <c r="J181" s="125" t="s">
        <v>1739</v>
      </c>
      <c r="K181" s="159">
        <f>VLOOKUP(J181,'V-Enc'!$B$49:$C$56,2,FALSE)</f>
        <v>0.25</v>
      </c>
      <c r="L181" s="206" t="s">
        <v>2079</v>
      </c>
      <c r="M181" s="125">
        <v>8</v>
      </c>
      <c r="N181" s="125" t="s">
        <v>1830</v>
      </c>
      <c r="O181" s="125">
        <f>VLOOKUP(N181,'V-Enc'!$B$130:$C$137,2,FALSE)</f>
        <v>3</v>
      </c>
      <c r="Q181" s="125" t="s">
        <v>730</v>
      </c>
      <c r="R181" s="125" t="s">
        <v>22</v>
      </c>
      <c r="S181" s="125" t="s">
        <v>764</v>
      </c>
      <c r="U181" s="125">
        <f t="shared" ref="U181:U190" si="154">IF(L181="-1",I181,M181)</f>
        <v>8</v>
      </c>
      <c r="V181" s="179">
        <f t="shared" ref="V181:V190" si="155">IF(L181="-1",K181,U181/I181*K181)</f>
        <v>0.25</v>
      </c>
      <c r="W181" s="125">
        <f>IF(L181="-1",M181,"-")</f>
        <v>8</v>
      </c>
      <c r="X181" s="179">
        <f t="shared" ref="X181:X190" si="156">IF(L181="-1",W181/I181*K181,"-")</f>
        <v>0.25</v>
      </c>
      <c r="Z181" s="125">
        <f t="shared" si="144"/>
        <v>1</v>
      </c>
      <c r="AA181" s="125">
        <v>1</v>
      </c>
      <c r="AB181" s="179">
        <f>MAX(V181,X181,1)*IF(O181="",1,O181)</f>
        <v>3</v>
      </c>
      <c r="AC181" s="179" t="str">
        <f t="shared" ref="AC181:AC194" si="157">DEC2BIN(MIN(64,AB181)-1,6)</f>
        <v>000010</v>
      </c>
      <c r="AD181" s="179">
        <f t="shared" ref="AD181:AD198" si="158">AB181/(MAX(V181,1)*IF(O181="",1,O181))</f>
        <v>1</v>
      </c>
      <c r="AE181" s="179" t="str">
        <f t="shared" ref="AE181:AE198" si="159">RIGHT(_xlfn.CONCAT(REPT(0,8-MIN(AB181,8)),REPT(DEC2BIN(_xlfn.BITLSHIFT(1,AD181-1)),AB181/AD181)),8)</f>
        <v>00000111</v>
      </c>
      <c r="AF181" s="179">
        <f t="shared" ref="AF181:AF198" si="160">IF(X181&lt;=1,0,IF(V181&gt;=X181,V181/MAX(X181,1),1))</f>
        <v>0</v>
      </c>
      <c r="AG181" s="180" t="str">
        <f t="shared" ref="AG181:AG196" si="161">IF(AF181=0,"00000000",RIGHT(IF(X181&gt;=V181,DEC2BIN(_xlfn.BITXOR(BIN2DEC(AH181),255),8),REPT(DEC2BIN(_xlfn.BITLSHIFT(1,AF181-1)),8)),8))</f>
        <v>00000000</v>
      </c>
      <c r="AH181" s="179" t="str">
        <f t="shared" ref="AH181:AH193" si="162">IF(AF181=0,"00000000",RIGHT(_xlfn.CONCAT(REPT(0,8-MIN(8,AB181)),REPT(DEC2BIN(_xlfn.BITLSHIFT(1,MAX(V181,X181,1)-1)),MAX(1,O181))),8))</f>
        <v>00000000</v>
      </c>
    </row>
    <row r="182" spans="1:34" x14ac:dyDescent="0.2">
      <c r="A182" s="125" t="s">
        <v>2162</v>
      </c>
      <c r="B182" s="58" t="str">
        <f t="shared" ref="B182:B198" si="163">IF(OR(MAX(1,O182)*MAX(V182,1)&gt;8,V182&lt;1/4,X182&lt;1/4,X182&gt;8),"RSVD","")</f>
        <v/>
      </c>
      <c r="C182" s="125" t="s">
        <v>727</v>
      </c>
      <c r="D182" s="125" t="s">
        <v>704</v>
      </c>
      <c r="E182" s="125" t="str">
        <f t="shared" si="152"/>
        <v>L3</v>
      </c>
      <c r="F182" s="125" t="str">
        <f t="shared" si="153"/>
        <v>101</v>
      </c>
      <c r="H182" s="125" t="s">
        <v>1722</v>
      </c>
      <c r="I182" s="159">
        <f>VLOOKUP(H182,'V-Enc'!$B$38:$C$45,2,FALSE)</f>
        <v>8</v>
      </c>
      <c r="J182" s="125" t="s">
        <v>1739</v>
      </c>
      <c r="K182" s="159">
        <f>VLOOKUP(J182,'V-Enc'!$B$49:$C$56,2,FALSE)</f>
        <v>0.25</v>
      </c>
      <c r="L182" s="206" t="s">
        <v>2079</v>
      </c>
      <c r="M182" s="125">
        <v>16</v>
      </c>
      <c r="N182" s="125" t="s">
        <v>1830</v>
      </c>
      <c r="O182" s="125">
        <f>VLOOKUP(N182,'V-Enc'!$B$130:$C$137,2,FALSE)</f>
        <v>3</v>
      </c>
      <c r="Q182" s="125" t="s">
        <v>730</v>
      </c>
      <c r="R182" s="125" t="s">
        <v>22</v>
      </c>
      <c r="S182" s="125" t="s">
        <v>764</v>
      </c>
      <c r="U182" s="125">
        <f t="shared" si="154"/>
        <v>8</v>
      </c>
      <c r="V182" s="179">
        <f t="shared" si="155"/>
        <v>0.25</v>
      </c>
      <c r="W182" s="125">
        <f t="shared" ref="W182:W183" si="164">IF(L182="-1",M182,"-")</f>
        <v>16</v>
      </c>
      <c r="X182" s="179">
        <f t="shared" si="156"/>
        <v>0.5</v>
      </c>
      <c r="Z182" s="125">
        <f t="shared" si="144"/>
        <v>1</v>
      </c>
      <c r="AA182" s="125">
        <v>1</v>
      </c>
      <c r="AB182" s="179">
        <f t="shared" ref="AB182:AB198" si="165">MAX(V182,X182,1)*IF(O182="",1,O182)</f>
        <v>3</v>
      </c>
      <c r="AC182" s="179" t="str">
        <f t="shared" si="157"/>
        <v>000010</v>
      </c>
      <c r="AD182" s="179">
        <f t="shared" si="158"/>
        <v>1</v>
      </c>
      <c r="AE182" s="179" t="str">
        <f t="shared" si="159"/>
        <v>00000111</v>
      </c>
      <c r="AF182" s="179">
        <f t="shared" si="160"/>
        <v>0</v>
      </c>
      <c r="AG182" s="180" t="str">
        <f t="shared" si="161"/>
        <v>00000000</v>
      </c>
      <c r="AH182" s="179" t="str">
        <f t="shared" si="162"/>
        <v>00000000</v>
      </c>
    </row>
    <row r="183" spans="1:34" x14ac:dyDescent="0.2">
      <c r="A183" s="125" t="s">
        <v>2163</v>
      </c>
      <c r="B183" s="58" t="str">
        <f t="shared" si="163"/>
        <v/>
      </c>
      <c r="C183" s="125" t="s">
        <v>727</v>
      </c>
      <c r="D183" s="125" t="s">
        <v>704</v>
      </c>
      <c r="E183" s="125" t="str">
        <f t="shared" si="152"/>
        <v>L3</v>
      </c>
      <c r="F183" s="125" t="str">
        <f t="shared" si="153"/>
        <v>110</v>
      </c>
      <c r="H183" s="125" t="s">
        <v>1722</v>
      </c>
      <c r="I183" s="159">
        <f>VLOOKUP(H183,'V-Enc'!$B$38:$C$45,2,FALSE)</f>
        <v>8</v>
      </c>
      <c r="J183" s="125" t="s">
        <v>1739</v>
      </c>
      <c r="K183" s="159">
        <f>VLOOKUP(J183,'V-Enc'!$B$49:$C$56,2,FALSE)</f>
        <v>0.25</v>
      </c>
      <c r="L183" s="206" t="s">
        <v>2079</v>
      </c>
      <c r="M183" s="125">
        <v>32</v>
      </c>
      <c r="N183" s="125" t="s">
        <v>1830</v>
      </c>
      <c r="O183" s="125">
        <f>VLOOKUP(N183,'V-Enc'!$B$130:$C$137,2,FALSE)</f>
        <v>3</v>
      </c>
      <c r="Q183" s="125" t="s">
        <v>730</v>
      </c>
      <c r="R183" s="125" t="s">
        <v>22</v>
      </c>
      <c r="S183" s="125" t="s">
        <v>764</v>
      </c>
      <c r="U183" s="125">
        <f t="shared" si="154"/>
        <v>8</v>
      </c>
      <c r="V183" s="179">
        <f t="shared" si="155"/>
        <v>0.25</v>
      </c>
      <c r="W183" s="125">
        <f t="shared" si="164"/>
        <v>32</v>
      </c>
      <c r="X183" s="179">
        <f t="shared" si="156"/>
        <v>1</v>
      </c>
      <c r="Z183" s="125">
        <f t="shared" si="144"/>
        <v>1</v>
      </c>
      <c r="AA183" s="125">
        <v>1</v>
      </c>
      <c r="AB183" s="179">
        <f t="shared" si="165"/>
        <v>3</v>
      </c>
      <c r="AC183" s="179" t="str">
        <f t="shared" si="157"/>
        <v>000010</v>
      </c>
      <c r="AD183" s="179">
        <f t="shared" si="158"/>
        <v>1</v>
      </c>
      <c r="AE183" s="179" t="str">
        <f t="shared" si="159"/>
        <v>00000111</v>
      </c>
      <c r="AF183" s="179">
        <f t="shared" si="160"/>
        <v>0</v>
      </c>
      <c r="AG183" s="180" t="str">
        <f t="shared" si="161"/>
        <v>00000000</v>
      </c>
      <c r="AH183" s="179" t="str">
        <f t="shared" si="162"/>
        <v>00000000</v>
      </c>
    </row>
    <row r="184" spans="1:34" x14ac:dyDescent="0.2">
      <c r="A184" s="125" t="s">
        <v>2164</v>
      </c>
      <c r="B184" s="58" t="str">
        <f t="shared" si="163"/>
        <v/>
      </c>
      <c r="C184" s="125" t="s">
        <v>727</v>
      </c>
      <c r="D184" s="125" t="s">
        <v>704</v>
      </c>
      <c r="E184" s="125" t="str">
        <f t="shared" si="152"/>
        <v>L3</v>
      </c>
      <c r="F184" s="125" t="str">
        <f t="shared" si="153"/>
        <v>000</v>
      </c>
      <c r="H184" s="125" t="s">
        <v>1722</v>
      </c>
      <c r="I184" s="159">
        <f>VLOOKUP(H184,'V-Enc'!$B$38:$C$45,2,FALSE)</f>
        <v>8</v>
      </c>
      <c r="J184" s="125" t="s">
        <v>1740</v>
      </c>
      <c r="K184" s="159">
        <f>VLOOKUP(J184,'V-Enc'!$B$49:$C$56,2,FALSE)</f>
        <v>0.5</v>
      </c>
      <c r="L184" s="206" t="s">
        <v>2079</v>
      </c>
      <c r="M184" s="125">
        <v>8</v>
      </c>
      <c r="N184" s="125" t="s">
        <v>1830</v>
      </c>
      <c r="O184" s="125">
        <f>VLOOKUP(N184,'V-Enc'!$B$130:$C$137,2,FALSE)</f>
        <v>3</v>
      </c>
      <c r="Q184" s="125" t="s">
        <v>730</v>
      </c>
      <c r="R184" s="125" t="s">
        <v>22</v>
      </c>
      <c r="S184" s="125" t="s">
        <v>764</v>
      </c>
      <c r="U184" s="125">
        <f t="shared" si="154"/>
        <v>8</v>
      </c>
      <c r="V184" s="179">
        <f t="shared" si="155"/>
        <v>0.5</v>
      </c>
      <c r="W184" s="125">
        <f t="shared" ref="W184:W186" si="166">IF(L184="-1",M184,"-")</f>
        <v>8</v>
      </c>
      <c r="X184" s="179">
        <f t="shared" si="156"/>
        <v>0.5</v>
      </c>
      <c r="Z184" s="125">
        <f t="shared" si="144"/>
        <v>1</v>
      </c>
      <c r="AA184" s="125">
        <v>1</v>
      </c>
      <c r="AB184" s="179">
        <f t="shared" si="165"/>
        <v>3</v>
      </c>
      <c r="AC184" s="179" t="str">
        <f t="shared" si="157"/>
        <v>000010</v>
      </c>
      <c r="AD184" s="179">
        <f t="shared" si="158"/>
        <v>1</v>
      </c>
      <c r="AE184" s="179" t="str">
        <f t="shared" si="159"/>
        <v>00000111</v>
      </c>
      <c r="AF184" s="179">
        <f t="shared" si="160"/>
        <v>0</v>
      </c>
      <c r="AG184" s="180" t="str">
        <f t="shared" si="161"/>
        <v>00000000</v>
      </c>
      <c r="AH184" s="179" t="str">
        <f t="shared" si="162"/>
        <v>00000000</v>
      </c>
    </row>
    <row r="185" spans="1:34" x14ac:dyDescent="0.2">
      <c r="A185" s="125" t="s">
        <v>2165</v>
      </c>
      <c r="B185" s="58" t="str">
        <f t="shared" si="163"/>
        <v/>
      </c>
      <c r="C185" s="125" t="s">
        <v>727</v>
      </c>
      <c r="D185" s="125" t="s">
        <v>704</v>
      </c>
      <c r="E185" s="125" t="str">
        <f t="shared" si="152"/>
        <v>L3</v>
      </c>
      <c r="F185" s="125" t="str">
        <f t="shared" si="153"/>
        <v>101</v>
      </c>
      <c r="H185" s="125" t="s">
        <v>1722</v>
      </c>
      <c r="I185" s="159">
        <f>VLOOKUP(H185,'V-Enc'!$B$38:$C$45,2,FALSE)</f>
        <v>8</v>
      </c>
      <c r="J185" s="125" t="s">
        <v>1740</v>
      </c>
      <c r="K185" s="159">
        <f>VLOOKUP(J185,'V-Enc'!$B$49:$C$56,2,FALSE)</f>
        <v>0.5</v>
      </c>
      <c r="L185" s="206" t="s">
        <v>2079</v>
      </c>
      <c r="M185" s="125">
        <v>16</v>
      </c>
      <c r="N185" s="125" t="s">
        <v>1830</v>
      </c>
      <c r="O185" s="125">
        <f>VLOOKUP(N185,'V-Enc'!$B$130:$C$137,2,FALSE)</f>
        <v>3</v>
      </c>
      <c r="Q185" s="125" t="s">
        <v>730</v>
      </c>
      <c r="R185" s="125" t="s">
        <v>22</v>
      </c>
      <c r="S185" s="125" t="s">
        <v>764</v>
      </c>
      <c r="U185" s="125">
        <f t="shared" si="154"/>
        <v>8</v>
      </c>
      <c r="V185" s="179">
        <f t="shared" si="155"/>
        <v>0.5</v>
      </c>
      <c r="W185" s="125">
        <f t="shared" si="166"/>
        <v>16</v>
      </c>
      <c r="X185" s="179">
        <f t="shared" si="156"/>
        <v>1</v>
      </c>
      <c r="Z185" s="125">
        <f t="shared" si="144"/>
        <v>1</v>
      </c>
      <c r="AA185" s="125">
        <v>1</v>
      </c>
      <c r="AB185" s="179">
        <f t="shared" si="165"/>
        <v>3</v>
      </c>
      <c r="AC185" s="179" t="str">
        <f t="shared" si="157"/>
        <v>000010</v>
      </c>
      <c r="AD185" s="179">
        <f t="shared" si="158"/>
        <v>1</v>
      </c>
      <c r="AE185" s="179" t="str">
        <f t="shared" si="159"/>
        <v>00000111</v>
      </c>
      <c r="AF185" s="179">
        <f t="shared" si="160"/>
        <v>0</v>
      </c>
      <c r="AG185" s="180" t="str">
        <f t="shared" si="161"/>
        <v>00000000</v>
      </c>
      <c r="AH185" s="179" t="str">
        <f t="shared" si="162"/>
        <v>00000000</v>
      </c>
    </row>
    <row r="186" spans="1:34" x14ac:dyDescent="0.2">
      <c r="A186" s="125" t="s">
        <v>2166</v>
      </c>
      <c r="B186" s="58" t="str">
        <f t="shared" si="163"/>
        <v/>
      </c>
      <c r="C186" s="125" t="s">
        <v>727</v>
      </c>
      <c r="D186" s="125" t="s">
        <v>704</v>
      </c>
      <c r="E186" s="125" t="str">
        <f t="shared" si="152"/>
        <v>L3</v>
      </c>
      <c r="F186" s="125" t="str">
        <f t="shared" si="153"/>
        <v>110</v>
      </c>
      <c r="H186" s="125" t="s">
        <v>1722</v>
      </c>
      <c r="I186" s="159">
        <f>VLOOKUP(H186,'V-Enc'!$B$38:$C$45,2,FALSE)</f>
        <v>8</v>
      </c>
      <c r="J186" s="125" t="s">
        <v>1740</v>
      </c>
      <c r="K186" s="159">
        <f>VLOOKUP(J186,'V-Enc'!$B$49:$C$56,2,FALSE)</f>
        <v>0.5</v>
      </c>
      <c r="L186" s="206" t="s">
        <v>2079</v>
      </c>
      <c r="M186" s="125">
        <v>32</v>
      </c>
      <c r="N186" s="125" t="s">
        <v>1830</v>
      </c>
      <c r="O186" s="125">
        <f>VLOOKUP(N186,'V-Enc'!$B$130:$C$137,2,FALSE)</f>
        <v>3</v>
      </c>
      <c r="Q186" s="125" t="s">
        <v>730</v>
      </c>
      <c r="R186" s="125" t="s">
        <v>22</v>
      </c>
      <c r="S186" s="125" t="s">
        <v>764</v>
      </c>
      <c r="U186" s="125">
        <f t="shared" si="154"/>
        <v>8</v>
      </c>
      <c r="V186" s="179">
        <f t="shared" si="155"/>
        <v>0.5</v>
      </c>
      <c r="W186" s="125">
        <f t="shared" si="166"/>
        <v>32</v>
      </c>
      <c r="X186" s="179">
        <f t="shared" si="156"/>
        <v>2</v>
      </c>
      <c r="Z186" s="125">
        <f t="shared" si="144"/>
        <v>1</v>
      </c>
      <c r="AA186" s="125">
        <v>1</v>
      </c>
      <c r="AB186" s="179">
        <f t="shared" si="165"/>
        <v>6</v>
      </c>
      <c r="AC186" s="179" t="str">
        <f t="shared" si="157"/>
        <v>000101</v>
      </c>
      <c r="AD186" s="178">
        <f t="shared" si="158"/>
        <v>2</v>
      </c>
      <c r="AE186" s="179" t="str">
        <f t="shared" si="159"/>
        <v>00101010</v>
      </c>
      <c r="AF186" s="179">
        <f t="shared" si="160"/>
        <v>1</v>
      </c>
      <c r="AG186" s="180" t="str">
        <f t="shared" si="161"/>
        <v>11010101</v>
      </c>
      <c r="AH186" s="179" t="str">
        <f t="shared" si="162"/>
        <v>00101010</v>
      </c>
    </row>
    <row r="187" spans="1:34" x14ac:dyDescent="0.2">
      <c r="A187" s="125" t="s">
        <v>2167</v>
      </c>
      <c r="B187" s="58" t="str">
        <f t="shared" si="163"/>
        <v/>
      </c>
      <c r="C187" s="125" t="s">
        <v>727</v>
      </c>
      <c r="D187" s="125" t="s">
        <v>704</v>
      </c>
      <c r="E187" s="125" t="str">
        <f t="shared" si="152"/>
        <v>L3</v>
      </c>
      <c r="F187" s="125" t="str">
        <f t="shared" si="153"/>
        <v>000</v>
      </c>
      <c r="H187" s="125" t="s">
        <v>1722</v>
      </c>
      <c r="I187" s="159">
        <f>VLOOKUP(H187,'V-Enc'!$B$38:$C$45,2,FALSE)</f>
        <v>8</v>
      </c>
      <c r="J187" s="125" t="s">
        <v>1733</v>
      </c>
      <c r="K187" s="159">
        <f>VLOOKUP(J187,'V-Enc'!$B$49:$C$56,2,FALSE)</f>
        <v>1</v>
      </c>
      <c r="L187" s="206" t="s">
        <v>2079</v>
      </c>
      <c r="M187" s="125">
        <v>8</v>
      </c>
      <c r="N187" s="125" t="s">
        <v>1830</v>
      </c>
      <c r="O187" s="125">
        <f>VLOOKUP(N187,'V-Enc'!$B$130:$C$137,2,FALSE)</f>
        <v>3</v>
      </c>
      <c r="Q187" s="125" t="s">
        <v>730</v>
      </c>
      <c r="R187" s="125" t="s">
        <v>22</v>
      </c>
      <c r="S187" s="125" t="s">
        <v>764</v>
      </c>
      <c r="U187" s="125">
        <f t="shared" si="154"/>
        <v>8</v>
      </c>
      <c r="V187" s="179">
        <f t="shared" si="155"/>
        <v>1</v>
      </c>
      <c r="W187" s="125">
        <f t="shared" ref="W187:W188" si="167">IF(L187="-1",M187,"-")</f>
        <v>8</v>
      </c>
      <c r="X187" s="179">
        <f t="shared" si="156"/>
        <v>1</v>
      </c>
      <c r="Z187" s="125">
        <f t="shared" si="144"/>
        <v>1</v>
      </c>
      <c r="AA187" s="125">
        <v>1</v>
      </c>
      <c r="AB187" s="179">
        <f t="shared" si="165"/>
        <v>3</v>
      </c>
      <c r="AC187" s="179" t="str">
        <f t="shared" si="157"/>
        <v>000010</v>
      </c>
      <c r="AD187" s="178">
        <f t="shared" si="158"/>
        <v>1</v>
      </c>
      <c r="AE187" s="179" t="str">
        <f t="shared" si="159"/>
        <v>00000111</v>
      </c>
      <c r="AF187" s="179">
        <f t="shared" si="160"/>
        <v>0</v>
      </c>
      <c r="AG187" s="180" t="str">
        <f t="shared" si="161"/>
        <v>00000000</v>
      </c>
      <c r="AH187" s="179" t="str">
        <f t="shared" si="162"/>
        <v>00000000</v>
      </c>
    </row>
    <row r="188" spans="1:34" x14ac:dyDescent="0.2">
      <c r="A188" s="125" t="s">
        <v>2168</v>
      </c>
      <c r="B188" s="58" t="str">
        <f t="shared" si="163"/>
        <v/>
      </c>
      <c r="C188" s="125" t="s">
        <v>727</v>
      </c>
      <c r="D188" s="125" t="s">
        <v>704</v>
      </c>
      <c r="E188" s="125" t="str">
        <f t="shared" si="152"/>
        <v>L3</v>
      </c>
      <c r="F188" s="125" t="str">
        <f t="shared" si="153"/>
        <v>101</v>
      </c>
      <c r="H188" s="125" t="s">
        <v>1722</v>
      </c>
      <c r="I188" s="159">
        <f>VLOOKUP(H188,'V-Enc'!$B$38:$C$45,2,FALSE)</f>
        <v>8</v>
      </c>
      <c r="J188" s="125" t="s">
        <v>1733</v>
      </c>
      <c r="K188" s="159">
        <f>VLOOKUP(J188,'V-Enc'!$B$49:$C$56,2,FALSE)</f>
        <v>1</v>
      </c>
      <c r="L188" s="206" t="s">
        <v>2079</v>
      </c>
      <c r="M188" s="125">
        <v>16</v>
      </c>
      <c r="N188" s="125" t="s">
        <v>1830</v>
      </c>
      <c r="O188" s="125">
        <f>VLOOKUP(N188,'V-Enc'!$B$130:$C$137,2,FALSE)</f>
        <v>3</v>
      </c>
      <c r="Q188" s="125" t="s">
        <v>730</v>
      </c>
      <c r="R188" s="125" t="s">
        <v>22</v>
      </c>
      <c r="S188" s="125" t="s">
        <v>764</v>
      </c>
      <c r="U188" s="125">
        <f t="shared" si="154"/>
        <v>8</v>
      </c>
      <c r="V188" s="179">
        <f t="shared" si="155"/>
        <v>1</v>
      </c>
      <c r="W188" s="125">
        <f t="shared" si="167"/>
        <v>16</v>
      </c>
      <c r="X188" s="179">
        <f t="shared" si="156"/>
        <v>2</v>
      </c>
      <c r="Z188" s="125">
        <f t="shared" si="144"/>
        <v>1</v>
      </c>
      <c r="AA188" s="125">
        <v>1</v>
      </c>
      <c r="AB188" s="179">
        <f t="shared" si="165"/>
        <v>6</v>
      </c>
      <c r="AC188" s="179" t="str">
        <f t="shared" si="157"/>
        <v>000101</v>
      </c>
      <c r="AD188" s="178">
        <f t="shared" si="158"/>
        <v>2</v>
      </c>
      <c r="AE188" s="179" t="str">
        <f t="shared" si="159"/>
        <v>00101010</v>
      </c>
      <c r="AF188" s="179">
        <f t="shared" si="160"/>
        <v>1</v>
      </c>
      <c r="AG188" s="180" t="str">
        <f t="shared" si="161"/>
        <v>11010101</v>
      </c>
      <c r="AH188" s="179" t="str">
        <f t="shared" si="162"/>
        <v>00101010</v>
      </c>
    </row>
    <row r="189" spans="1:34" x14ac:dyDescent="0.2">
      <c r="A189" s="125" t="s">
        <v>2169</v>
      </c>
      <c r="B189" s="58" t="str">
        <f t="shared" si="163"/>
        <v/>
      </c>
      <c r="C189" s="125" t="s">
        <v>727</v>
      </c>
      <c r="D189" s="125" t="s">
        <v>704</v>
      </c>
      <c r="E189" s="125" t="str">
        <f>IF(S189="rs2","L2",IF(S189="vs2","L3","L1"))</f>
        <v>L3</v>
      </c>
      <c r="F189" s="125" t="str">
        <f>IF(M189=8,"000",IF(M189=16,"101","110"))</f>
        <v>110</v>
      </c>
      <c r="H189" s="125" t="s">
        <v>1722</v>
      </c>
      <c r="I189" s="159">
        <f>VLOOKUP(H189,'V-Enc'!$B$38:$C$45,2,FALSE)</f>
        <v>8</v>
      </c>
      <c r="J189" s="125" t="s">
        <v>1733</v>
      </c>
      <c r="K189" s="159">
        <f>VLOOKUP(J189,'V-Enc'!$B$49:$C$56,2,FALSE)</f>
        <v>1</v>
      </c>
      <c r="L189" s="206" t="s">
        <v>2079</v>
      </c>
      <c r="M189" s="125">
        <v>32</v>
      </c>
      <c r="N189" s="125" t="s">
        <v>1830</v>
      </c>
      <c r="O189" s="125">
        <f>VLOOKUP(N189,'V-Enc'!$B$130:$C$137,2,FALSE)</f>
        <v>3</v>
      </c>
      <c r="Q189" s="125" t="s">
        <v>730</v>
      </c>
      <c r="R189" s="125" t="s">
        <v>22</v>
      </c>
      <c r="S189" s="125" t="s">
        <v>764</v>
      </c>
      <c r="U189" s="125">
        <f>IF(L189="-1",I189,M189)</f>
        <v>8</v>
      </c>
      <c r="V189" s="179">
        <f>IF(L189="-1",K189,U189/I189*K189)</f>
        <v>1</v>
      </c>
      <c r="W189" s="125">
        <f>IF(L189="-1",M189,"-")</f>
        <v>32</v>
      </c>
      <c r="X189" s="179">
        <f>IF(L189="-1",W189/I189*K189,"-")</f>
        <v>4</v>
      </c>
      <c r="Z189" s="125">
        <f t="shared" si="144"/>
        <v>1</v>
      </c>
      <c r="AA189" s="125">
        <v>1</v>
      </c>
      <c r="AB189" s="179">
        <f t="shared" si="165"/>
        <v>12</v>
      </c>
      <c r="AC189" s="179" t="str">
        <f t="shared" si="157"/>
        <v>001011</v>
      </c>
      <c r="AD189" s="179">
        <f t="shared" si="158"/>
        <v>4</v>
      </c>
      <c r="AE189" s="179" t="str">
        <f t="shared" si="159"/>
        <v>10001000</v>
      </c>
      <c r="AF189" s="179">
        <f t="shared" si="160"/>
        <v>1</v>
      </c>
      <c r="AG189" s="180" t="str">
        <f t="shared" si="161"/>
        <v>01110111</v>
      </c>
      <c r="AH189" s="179" t="str">
        <f t="shared" si="162"/>
        <v>10001000</v>
      </c>
    </row>
    <row r="190" spans="1:34" x14ac:dyDescent="0.2">
      <c r="A190" s="125" t="s">
        <v>2170</v>
      </c>
      <c r="B190" s="58" t="str">
        <f t="shared" si="163"/>
        <v/>
      </c>
      <c r="C190" s="125" t="s">
        <v>727</v>
      </c>
      <c r="D190" s="125" t="s">
        <v>704</v>
      </c>
      <c r="E190" s="125" t="str">
        <f t="shared" si="152"/>
        <v>L3</v>
      </c>
      <c r="F190" s="125" t="str">
        <f t="shared" si="153"/>
        <v>000</v>
      </c>
      <c r="H190" s="125" t="s">
        <v>1722</v>
      </c>
      <c r="I190" s="159">
        <f>VLOOKUP(H190,'V-Enc'!$B$38:$C$45,2,FALSE)</f>
        <v>8</v>
      </c>
      <c r="J190" s="125" t="s">
        <v>1734</v>
      </c>
      <c r="K190" s="159">
        <f>VLOOKUP(J190,'V-Enc'!$B$49:$C$56,2,FALSE)</f>
        <v>2</v>
      </c>
      <c r="L190" s="206" t="s">
        <v>2079</v>
      </c>
      <c r="M190" s="125">
        <v>8</v>
      </c>
      <c r="N190" s="125" t="s">
        <v>1830</v>
      </c>
      <c r="O190" s="125">
        <f>VLOOKUP(N190,'V-Enc'!$B$130:$C$137,2,FALSE)</f>
        <v>3</v>
      </c>
      <c r="Q190" s="125" t="s">
        <v>730</v>
      </c>
      <c r="R190" s="125" t="s">
        <v>22</v>
      </c>
      <c r="S190" s="125" t="s">
        <v>764</v>
      </c>
      <c r="U190" s="125">
        <f t="shared" si="154"/>
        <v>8</v>
      </c>
      <c r="V190" s="179">
        <f t="shared" si="155"/>
        <v>2</v>
      </c>
      <c r="W190" s="125">
        <f t="shared" ref="W190" si="168">IF(L190="-1",M190,"-")</f>
        <v>8</v>
      </c>
      <c r="X190" s="179">
        <f t="shared" si="156"/>
        <v>2</v>
      </c>
      <c r="Z190" s="125">
        <f t="shared" si="144"/>
        <v>1</v>
      </c>
      <c r="AA190" s="125">
        <v>1</v>
      </c>
      <c r="AB190" s="179">
        <f t="shared" si="165"/>
        <v>6</v>
      </c>
      <c r="AC190" s="179" t="str">
        <f t="shared" si="157"/>
        <v>000101</v>
      </c>
      <c r="AD190" s="178">
        <f t="shared" si="158"/>
        <v>1</v>
      </c>
      <c r="AE190" s="179" t="str">
        <f t="shared" si="159"/>
        <v>00111111</v>
      </c>
      <c r="AF190" s="179">
        <f t="shared" si="160"/>
        <v>1</v>
      </c>
      <c r="AG190" s="180" t="str">
        <f t="shared" si="161"/>
        <v>11010101</v>
      </c>
      <c r="AH190" s="179" t="str">
        <f t="shared" si="162"/>
        <v>00101010</v>
      </c>
    </row>
    <row r="191" spans="1:34" x14ac:dyDescent="0.2">
      <c r="A191" s="125" t="s">
        <v>2171</v>
      </c>
      <c r="B191" s="58" t="str">
        <f t="shared" si="163"/>
        <v/>
      </c>
      <c r="C191" s="125" t="s">
        <v>727</v>
      </c>
      <c r="D191" s="125" t="s">
        <v>704</v>
      </c>
      <c r="E191" s="125" t="str">
        <f t="shared" ref="E191:E198" si="169">IF(S191="rs2","L2",IF(S191="vs2","L3","L1"))</f>
        <v>L3</v>
      </c>
      <c r="F191" s="125" t="str">
        <f t="shared" ref="F191:F198" si="170">IF(M191=8,"000",IF(M191=16,"101","110"))</f>
        <v>101</v>
      </c>
      <c r="H191" s="125" t="s">
        <v>1722</v>
      </c>
      <c r="I191" s="159">
        <f>VLOOKUP(H191,'V-Enc'!$B$38:$C$45,2,FALSE)</f>
        <v>8</v>
      </c>
      <c r="J191" s="125" t="s">
        <v>1734</v>
      </c>
      <c r="K191" s="159">
        <f>VLOOKUP(J191,'V-Enc'!$B$49:$C$56,2,FALSE)</f>
        <v>2</v>
      </c>
      <c r="L191" s="206" t="s">
        <v>2079</v>
      </c>
      <c r="M191" s="125">
        <v>16</v>
      </c>
      <c r="N191" s="125" t="s">
        <v>1830</v>
      </c>
      <c r="O191" s="125">
        <f>VLOOKUP(N191,'V-Enc'!$B$130:$C$137,2,FALSE)</f>
        <v>3</v>
      </c>
      <c r="Q191" s="125" t="s">
        <v>730</v>
      </c>
      <c r="R191" s="125" t="s">
        <v>22</v>
      </c>
      <c r="S191" s="125" t="s">
        <v>764</v>
      </c>
      <c r="U191" s="125">
        <f t="shared" ref="U191:U198" si="171">IF(L191="-1",I191,M191)</f>
        <v>8</v>
      </c>
      <c r="V191" s="179">
        <f t="shared" ref="V191:V198" si="172">IF(L191="-1",K191,U191/I191*K191)</f>
        <v>2</v>
      </c>
      <c r="W191" s="125">
        <f t="shared" ref="W191:W198" si="173">IF(L191="-1",M191,"-")</f>
        <v>16</v>
      </c>
      <c r="X191" s="179">
        <f t="shared" ref="X191:X198" si="174">IF(L191="-1",W191/I191*K191,"-")</f>
        <v>4</v>
      </c>
      <c r="Z191" s="125">
        <f t="shared" si="144"/>
        <v>1</v>
      </c>
      <c r="AA191" s="125">
        <v>1</v>
      </c>
      <c r="AB191" s="179">
        <f t="shared" si="165"/>
        <v>12</v>
      </c>
      <c r="AC191" s="179" t="str">
        <f t="shared" si="157"/>
        <v>001011</v>
      </c>
      <c r="AD191" s="179">
        <f t="shared" si="158"/>
        <v>2</v>
      </c>
      <c r="AE191" s="179" t="str">
        <f t="shared" si="159"/>
        <v>10101010</v>
      </c>
      <c r="AF191" s="179">
        <f t="shared" si="160"/>
        <v>1</v>
      </c>
      <c r="AG191" s="180" t="str">
        <f t="shared" si="161"/>
        <v>01110111</v>
      </c>
      <c r="AH191" s="179" t="str">
        <f t="shared" si="162"/>
        <v>10001000</v>
      </c>
    </row>
    <row r="192" spans="1:34" x14ac:dyDescent="0.2">
      <c r="A192" s="125" t="s">
        <v>2172</v>
      </c>
      <c r="B192" s="58" t="str">
        <f t="shared" si="163"/>
        <v/>
      </c>
      <c r="C192" s="125" t="s">
        <v>727</v>
      </c>
      <c r="D192" s="125" t="s">
        <v>704</v>
      </c>
      <c r="E192" s="125" t="str">
        <f t="shared" si="169"/>
        <v>L3</v>
      </c>
      <c r="F192" s="125" t="str">
        <f t="shared" si="170"/>
        <v>110</v>
      </c>
      <c r="H192" s="125" t="s">
        <v>1722</v>
      </c>
      <c r="I192" s="159">
        <f>VLOOKUP(H192,'V-Enc'!$B$38:$C$45,2,FALSE)</f>
        <v>8</v>
      </c>
      <c r="J192" s="125" t="s">
        <v>1734</v>
      </c>
      <c r="K192" s="159">
        <f>VLOOKUP(J192,'V-Enc'!$B$49:$C$56,2,FALSE)</f>
        <v>2</v>
      </c>
      <c r="L192" s="206" t="s">
        <v>2079</v>
      </c>
      <c r="M192" s="125">
        <v>32</v>
      </c>
      <c r="N192" s="125" t="s">
        <v>1830</v>
      </c>
      <c r="O192" s="125">
        <f>VLOOKUP(N192,'V-Enc'!$B$130:$C$137,2,FALSE)</f>
        <v>3</v>
      </c>
      <c r="Q192" s="125" t="s">
        <v>730</v>
      </c>
      <c r="R192" s="125" t="s">
        <v>22</v>
      </c>
      <c r="S192" s="125" t="s">
        <v>764</v>
      </c>
      <c r="U192" s="125">
        <f t="shared" si="171"/>
        <v>8</v>
      </c>
      <c r="V192" s="179">
        <f t="shared" si="172"/>
        <v>2</v>
      </c>
      <c r="W192" s="125">
        <f t="shared" si="173"/>
        <v>32</v>
      </c>
      <c r="X192" s="179">
        <f t="shared" si="174"/>
        <v>8</v>
      </c>
      <c r="Z192" s="125">
        <f t="shared" si="144"/>
        <v>1</v>
      </c>
      <c r="AA192" s="125">
        <v>1</v>
      </c>
      <c r="AB192" s="179">
        <f t="shared" si="165"/>
        <v>24</v>
      </c>
      <c r="AC192" s="179" t="str">
        <f t="shared" si="157"/>
        <v>010111</v>
      </c>
      <c r="AD192" s="179">
        <f t="shared" si="158"/>
        <v>4</v>
      </c>
      <c r="AE192" s="179" t="str">
        <f t="shared" si="159"/>
        <v>10001000</v>
      </c>
      <c r="AF192" s="179">
        <f t="shared" si="160"/>
        <v>1</v>
      </c>
      <c r="AG192" s="180" t="str">
        <f t="shared" si="161"/>
        <v>01111111</v>
      </c>
      <c r="AH192" s="179" t="str">
        <f t="shared" si="162"/>
        <v>10000000</v>
      </c>
    </row>
    <row r="193" spans="1:34" s="58" customFormat="1" x14ac:dyDescent="0.2">
      <c r="A193" s="58" t="s">
        <v>2173</v>
      </c>
      <c r="B193" s="58" t="str">
        <f t="shared" si="163"/>
        <v>RSVD</v>
      </c>
      <c r="C193" s="58" t="s">
        <v>727</v>
      </c>
      <c r="D193" s="58" t="s">
        <v>704</v>
      </c>
      <c r="E193" s="58" t="str">
        <f t="shared" si="169"/>
        <v>L3</v>
      </c>
      <c r="F193" s="58" t="str">
        <f t="shared" si="170"/>
        <v>000</v>
      </c>
      <c r="H193" s="58" t="s">
        <v>1722</v>
      </c>
      <c r="I193" s="247">
        <f>VLOOKUP(H193,'V-Enc'!$B$38:$C$45,2,FALSE)</f>
        <v>8</v>
      </c>
      <c r="J193" s="58" t="s">
        <v>1735</v>
      </c>
      <c r="K193" s="247">
        <f>VLOOKUP(J193,'V-Enc'!$B$49:$C$56,2,FALSE)</f>
        <v>4</v>
      </c>
      <c r="L193" s="248" t="s">
        <v>2079</v>
      </c>
      <c r="M193" s="58">
        <v>8</v>
      </c>
      <c r="N193" s="58" t="s">
        <v>1830</v>
      </c>
      <c r="O193" s="58">
        <f>VLOOKUP(N193,'V-Enc'!$B$130:$C$137,2,FALSE)</f>
        <v>3</v>
      </c>
      <c r="Q193" s="58" t="s">
        <v>730</v>
      </c>
      <c r="R193" s="58" t="s">
        <v>22</v>
      </c>
      <c r="S193" s="58" t="s">
        <v>764</v>
      </c>
      <c r="U193" s="58">
        <f t="shared" si="171"/>
        <v>8</v>
      </c>
      <c r="V193" s="249">
        <f t="shared" si="172"/>
        <v>4</v>
      </c>
      <c r="W193" s="58">
        <f t="shared" si="173"/>
        <v>8</v>
      </c>
      <c r="X193" s="249">
        <f t="shared" si="174"/>
        <v>4</v>
      </c>
      <c r="Z193" s="58">
        <f t="shared" si="144"/>
        <v>1</v>
      </c>
      <c r="AA193" s="58">
        <v>1</v>
      </c>
      <c r="AB193" s="249">
        <f t="shared" si="165"/>
        <v>12</v>
      </c>
      <c r="AC193" s="249" t="str">
        <f t="shared" si="157"/>
        <v>001011</v>
      </c>
      <c r="AD193" s="249">
        <f t="shared" si="158"/>
        <v>1</v>
      </c>
      <c r="AE193" s="249" t="str">
        <f t="shared" si="159"/>
        <v>11111111</v>
      </c>
      <c r="AF193" s="179">
        <f t="shared" si="160"/>
        <v>1</v>
      </c>
      <c r="AG193" s="180" t="str">
        <f t="shared" si="161"/>
        <v>01110111</v>
      </c>
      <c r="AH193" s="179" t="str">
        <f t="shared" si="162"/>
        <v>10001000</v>
      </c>
    </row>
    <row r="194" spans="1:34" s="58" customFormat="1" x14ac:dyDescent="0.2">
      <c r="A194" s="58" t="s">
        <v>2174</v>
      </c>
      <c r="B194" s="58" t="str">
        <f t="shared" si="163"/>
        <v>RSVD</v>
      </c>
      <c r="C194" s="58" t="s">
        <v>727</v>
      </c>
      <c r="D194" s="58" t="s">
        <v>704</v>
      </c>
      <c r="E194" s="58" t="str">
        <f t="shared" si="169"/>
        <v>L3</v>
      </c>
      <c r="F194" s="58" t="str">
        <f t="shared" si="170"/>
        <v>101</v>
      </c>
      <c r="H194" s="58" t="s">
        <v>1722</v>
      </c>
      <c r="I194" s="247">
        <f>VLOOKUP(H194,'V-Enc'!$B$38:$C$45,2,FALSE)</f>
        <v>8</v>
      </c>
      <c r="J194" s="58" t="s">
        <v>1735</v>
      </c>
      <c r="K194" s="247">
        <f>VLOOKUP(J194,'V-Enc'!$B$49:$C$56,2,FALSE)</f>
        <v>4</v>
      </c>
      <c r="L194" s="248" t="s">
        <v>2079</v>
      </c>
      <c r="M194" s="58">
        <v>16</v>
      </c>
      <c r="N194" s="58" t="s">
        <v>1830</v>
      </c>
      <c r="O194" s="58">
        <f>VLOOKUP(N194,'V-Enc'!$B$130:$C$137,2,FALSE)</f>
        <v>3</v>
      </c>
      <c r="Q194" s="58" t="s">
        <v>730</v>
      </c>
      <c r="R194" s="58" t="s">
        <v>22</v>
      </c>
      <c r="S194" s="58" t="s">
        <v>764</v>
      </c>
      <c r="U194" s="58">
        <f t="shared" si="171"/>
        <v>8</v>
      </c>
      <c r="V194" s="249">
        <f t="shared" si="172"/>
        <v>4</v>
      </c>
      <c r="W194" s="58">
        <f t="shared" si="173"/>
        <v>16</v>
      </c>
      <c r="X194" s="249">
        <f t="shared" si="174"/>
        <v>8</v>
      </c>
      <c r="Z194" s="58">
        <f t="shared" si="144"/>
        <v>1</v>
      </c>
      <c r="AA194" s="58">
        <v>1</v>
      </c>
      <c r="AB194" s="249">
        <f t="shared" si="165"/>
        <v>24</v>
      </c>
      <c r="AC194" s="249" t="str">
        <f t="shared" si="157"/>
        <v>010111</v>
      </c>
      <c r="AD194" s="249">
        <f t="shared" si="158"/>
        <v>2</v>
      </c>
      <c r="AE194" s="249" t="str">
        <f t="shared" si="159"/>
        <v>10101010</v>
      </c>
      <c r="AF194" s="179">
        <f t="shared" si="160"/>
        <v>1</v>
      </c>
      <c r="AG194" s="180" t="str">
        <f t="shared" si="161"/>
        <v>01111111</v>
      </c>
      <c r="AH194" s="179" t="str">
        <f>IF(AF194=0,"00000000",RIGHT(_xlfn.CONCAT(REPT(0,8-MIN(8,AB194)),REPT(DEC2BIN(_xlfn.BITLSHIFT(1,MAX(V194,X194,1)-1)),MAX(1,O194))),8))</f>
        <v>10000000</v>
      </c>
    </row>
    <row r="195" spans="1:34" s="58" customFormat="1" x14ac:dyDescent="0.2">
      <c r="A195" s="58" t="s">
        <v>4140</v>
      </c>
      <c r="B195" s="58" t="str">
        <f t="shared" si="163"/>
        <v>RSVD</v>
      </c>
      <c r="C195" s="58" t="s">
        <v>727</v>
      </c>
      <c r="D195" s="58" t="s">
        <v>704</v>
      </c>
      <c r="E195" s="58" t="str">
        <f t="shared" si="169"/>
        <v>L3</v>
      </c>
      <c r="F195" s="58" t="str">
        <f t="shared" si="170"/>
        <v>110</v>
      </c>
      <c r="H195" s="58" t="s">
        <v>1722</v>
      </c>
      <c r="I195" s="247">
        <f>VLOOKUP(H195,'V-Enc'!$B$38:$C$45,2,FALSE)</f>
        <v>8</v>
      </c>
      <c r="J195" s="58" t="s">
        <v>1735</v>
      </c>
      <c r="K195" s="247">
        <f>VLOOKUP(J195,'V-Enc'!$B$49:$C$56,2,FALSE)</f>
        <v>4</v>
      </c>
      <c r="L195" s="248" t="s">
        <v>2079</v>
      </c>
      <c r="M195" s="58">
        <v>32</v>
      </c>
      <c r="N195" s="58" t="s">
        <v>1830</v>
      </c>
      <c r="O195" s="58">
        <f>VLOOKUP(N195,'V-Enc'!$B$130:$C$137,2,FALSE)</f>
        <v>3</v>
      </c>
      <c r="Q195" s="58" t="s">
        <v>730</v>
      </c>
      <c r="R195" s="58" t="s">
        <v>22</v>
      </c>
      <c r="S195" s="58" t="s">
        <v>764</v>
      </c>
      <c r="U195" s="58">
        <f t="shared" si="171"/>
        <v>8</v>
      </c>
      <c r="V195" s="249">
        <f t="shared" si="172"/>
        <v>4</v>
      </c>
      <c r="W195" s="58">
        <f t="shared" si="173"/>
        <v>32</v>
      </c>
      <c r="X195" s="249">
        <f t="shared" si="174"/>
        <v>16</v>
      </c>
      <c r="Z195" s="58">
        <f>IF(S195="vs2",1,"")</f>
        <v>1</v>
      </c>
      <c r="AA195" s="58">
        <v>1</v>
      </c>
      <c r="AB195" s="249">
        <f t="shared" si="165"/>
        <v>48</v>
      </c>
      <c r="AC195" s="249" t="str">
        <f>DEC2BIN(MIN(64,AB195)-1,6)</f>
        <v>101111</v>
      </c>
      <c r="AD195" s="249">
        <f t="shared" si="158"/>
        <v>4</v>
      </c>
      <c r="AE195" s="249" t="str">
        <f t="shared" si="159"/>
        <v>10001000</v>
      </c>
      <c r="AF195" s="179">
        <f t="shared" si="160"/>
        <v>1</v>
      </c>
      <c r="AG195" s="180" t="e">
        <f t="shared" si="161"/>
        <v>#NUM!</v>
      </c>
      <c r="AH195" s="179" t="e">
        <f t="shared" ref="AH195:AH198" si="175">IF(AF195=0,"00000000",RIGHT(_xlfn.CONCAT(REPT(0,8-MIN(8,AB195)),REPT(DEC2BIN(_xlfn.BITLSHIFT(1,MAX(V195,X195,1)-1)),MAX(1,O195))),8))</f>
        <v>#NUM!</v>
      </c>
    </row>
    <row r="196" spans="1:34" s="58" customFormat="1" x14ac:dyDescent="0.2">
      <c r="A196" s="58" t="s">
        <v>2175</v>
      </c>
      <c r="B196" s="58" t="str">
        <f t="shared" si="163"/>
        <v>RSVD</v>
      </c>
      <c r="C196" s="58" t="s">
        <v>727</v>
      </c>
      <c r="D196" s="58" t="s">
        <v>704</v>
      </c>
      <c r="E196" s="58" t="str">
        <f t="shared" si="169"/>
        <v>L3</v>
      </c>
      <c r="F196" s="58" t="str">
        <f t="shared" si="170"/>
        <v>000</v>
      </c>
      <c r="H196" s="58" t="s">
        <v>1722</v>
      </c>
      <c r="I196" s="247">
        <f>VLOOKUP(H196,'V-Enc'!$B$38:$C$45,2,FALSE)</f>
        <v>8</v>
      </c>
      <c r="J196" s="58" t="s">
        <v>1736</v>
      </c>
      <c r="K196" s="247">
        <f>VLOOKUP(J196,'V-Enc'!$B$49:$C$56,2,FALSE)</f>
        <v>8</v>
      </c>
      <c r="L196" s="248" t="s">
        <v>2079</v>
      </c>
      <c r="M196" s="58">
        <v>8</v>
      </c>
      <c r="N196" s="58" t="s">
        <v>1830</v>
      </c>
      <c r="O196" s="58">
        <f>VLOOKUP(N196,'V-Enc'!$B$130:$C$137,2,FALSE)</f>
        <v>3</v>
      </c>
      <c r="Q196" s="58" t="s">
        <v>730</v>
      </c>
      <c r="R196" s="58" t="s">
        <v>22</v>
      </c>
      <c r="S196" s="58" t="s">
        <v>764</v>
      </c>
      <c r="U196" s="58">
        <f t="shared" si="171"/>
        <v>8</v>
      </c>
      <c r="V196" s="249">
        <f t="shared" si="172"/>
        <v>8</v>
      </c>
      <c r="W196" s="58">
        <f t="shared" si="173"/>
        <v>8</v>
      </c>
      <c r="X196" s="249">
        <f t="shared" si="174"/>
        <v>8</v>
      </c>
      <c r="Z196" s="58">
        <f t="shared" si="144"/>
        <v>1</v>
      </c>
      <c r="AA196" s="58">
        <v>1</v>
      </c>
      <c r="AB196" s="249">
        <f t="shared" si="165"/>
        <v>24</v>
      </c>
      <c r="AC196" s="249" t="str">
        <f t="shared" ref="AC196:AC198" si="176">DEC2BIN(MIN(64,AB196)-1,6)</f>
        <v>010111</v>
      </c>
      <c r="AD196" s="249">
        <f t="shared" si="158"/>
        <v>1</v>
      </c>
      <c r="AE196" s="249" t="str">
        <f t="shared" si="159"/>
        <v>11111111</v>
      </c>
      <c r="AF196" s="179">
        <f t="shared" si="160"/>
        <v>1</v>
      </c>
      <c r="AG196" s="180" t="str">
        <f t="shared" si="161"/>
        <v>01111111</v>
      </c>
      <c r="AH196" s="179" t="str">
        <f t="shared" si="175"/>
        <v>10000000</v>
      </c>
    </row>
    <row r="197" spans="1:34" s="58" customFormat="1" x14ac:dyDescent="0.2">
      <c r="A197" s="58" t="s">
        <v>4141</v>
      </c>
      <c r="B197" s="58" t="str">
        <f t="shared" si="163"/>
        <v>RSVD</v>
      </c>
      <c r="C197" s="58" t="s">
        <v>727</v>
      </c>
      <c r="D197" s="58" t="s">
        <v>704</v>
      </c>
      <c r="E197" s="58" t="str">
        <f t="shared" si="169"/>
        <v>L3</v>
      </c>
      <c r="F197" s="58" t="str">
        <f t="shared" si="170"/>
        <v>101</v>
      </c>
      <c r="H197" s="58" t="s">
        <v>1722</v>
      </c>
      <c r="I197" s="247">
        <f>VLOOKUP(H197,'V-Enc'!$B$38:$C$45,2,FALSE)</f>
        <v>8</v>
      </c>
      <c r="J197" s="58" t="s">
        <v>1736</v>
      </c>
      <c r="K197" s="247">
        <f>VLOOKUP(J197,'V-Enc'!$B$49:$C$56,2,FALSE)</f>
        <v>8</v>
      </c>
      <c r="L197" s="248" t="s">
        <v>2079</v>
      </c>
      <c r="M197" s="58">
        <v>16</v>
      </c>
      <c r="N197" s="58" t="s">
        <v>1830</v>
      </c>
      <c r="O197" s="58">
        <f>VLOOKUP(N197,'V-Enc'!$B$130:$C$137,2,FALSE)</f>
        <v>3</v>
      </c>
      <c r="Q197" s="58" t="s">
        <v>730</v>
      </c>
      <c r="R197" s="58" t="s">
        <v>22</v>
      </c>
      <c r="S197" s="58" t="s">
        <v>764</v>
      </c>
      <c r="U197" s="58">
        <f t="shared" si="171"/>
        <v>8</v>
      </c>
      <c r="V197" s="249">
        <f t="shared" si="172"/>
        <v>8</v>
      </c>
      <c r="W197" s="58">
        <f t="shared" si="173"/>
        <v>16</v>
      </c>
      <c r="X197" s="249">
        <f t="shared" si="174"/>
        <v>16</v>
      </c>
      <c r="Z197" s="58">
        <f>IF(S197="vs2",1,"")</f>
        <v>1</v>
      </c>
      <c r="AA197" s="58">
        <v>1</v>
      </c>
      <c r="AB197" s="249">
        <f t="shared" si="165"/>
        <v>48</v>
      </c>
      <c r="AC197" s="249" t="str">
        <f t="shared" si="176"/>
        <v>101111</v>
      </c>
      <c r="AD197" s="249">
        <f t="shared" si="158"/>
        <v>2</v>
      </c>
      <c r="AE197" s="249" t="str">
        <f t="shared" si="159"/>
        <v>10101010</v>
      </c>
      <c r="AF197" s="179">
        <f t="shared" si="160"/>
        <v>1</v>
      </c>
      <c r="AG197" s="180" t="e">
        <f>IF(AF197=0,"00000000",RIGHT(IF(X197&gt;=V197,DEC2BIN(_xlfn.BITXOR(BIN2DEC(AH197),255),8),REPT(DEC2BIN(_xlfn.BITLSHIFT(1,AF197-1)),8)),8))</f>
        <v>#NUM!</v>
      </c>
      <c r="AH197" s="179" t="e">
        <f t="shared" si="175"/>
        <v>#NUM!</v>
      </c>
    </row>
    <row r="198" spans="1:34" s="58" customFormat="1" x14ac:dyDescent="0.2">
      <c r="A198" s="58" t="s">
        <v>4142</v>
      </c>
      <c r="B198" s="58" t="str">
        <f t="shared" si="163"/>
        <v>RSVD</v>
      </c>
      <c r="C198" s="58" t="s">
        <v>727</v>
      </c>
      <c r="D198" s="58" t="s">
        <v>704</v>
      </c>
      <c r="E198" s="58" t="str">
        <f t="shared" si="169"/>
        <v>L3</v>
      </c>
      <c r="F198" s="58" t="str">
        <f t="shared" si="170"/>
        <v>110</v>
      </c>
      <c r="H198" s="58" t="s">
        <v>1722</v>
      </c>
      <c r="I198" s="247">
        <f>VLOOKUP(H198,'V-Enc'!$B$38:$C$45,2,FALSE)</f>
        <v>8</v>
      </c>
      <c r="J198" s="58" t="s">
        <v>1736</v>
      </c>
      <c r="K198" s="247">
        <f>VLOOKUP(J198,'V-Enc'!$B$49:$C$56,2,FALSE)</f>
        <v>8</v>
      </c>
      <c r="L198" s="248" t="s">
        <v>2079</v>
      </c>
      <c r="M198" s="58">
        <v>32</v>
      </c>
      <c r="N198" s="58" t="s">
        <v>1830</v>
      </c>
      <c r="O198" s="58">
        <f>VLOOKUP(N198,'V-Enc'!$B$130:$C$137,2,FALSE)</f>
        <v>3</v>
      </c>
      <c r="Q198" s="58" t="s">
        <v>730</v>
      </c>
      <c r="R198" s="58" t="s">
        <v>22</v>
      </c>
      <c r="S198" s="58" t="s">
        <v>764</v>
      </c>
      <c r="U198" s="58">
        <f t="shared" si="171"/>
        <v>8</v>
      </c>
      <c r="V198" s="249">
        <f t="shared" si="172"/>
        <v>8</v>
      </c>
      <c r="W198" s="58">
        <f t="shared" si="173"/>
        <v>32</v>
      </c>
      <c r="X198" s="249">
        <f t="shared" si="174"/>
        <v>32</v>
      </c>
      <c r="Z198" s="58">
        <f>IF(S198="vs2",1,"")</f>
        <v>1</v>
      </c>
      <c r="AA198" s="58">
        <v>1</v>
      </c>
      <c r="AB198" s="249">
        <f t="shared" si="165"/>
        <v>96</v>
      </c>
      <c r="AC198" s="249" t="str">
        <f t="shared" si="176"/>
        <v>111111</v>
      </c>
      <c r="AD198" s="249">
        <f t="shared" si="158"/>
        <v>4</v>
      </c>
      <c r="AE198" s="249" t="str">
        <f t="shared" si="159"/>
        <v>10001000</v>
      </c>
      <c r="AF198" s="179">
        <f t="shared" si="160"/>
        <v>1</v>
      </c>
      <c r="AG198" s="180" t="e">
        <f>IF(AF198=0,"00000000",RIGHT(IF(X198&gt;=V198,DEC2BIN(_xlfn.BITXOR(BIN2DEC(AH198),255),8),REPT(DEC2BIN(_xlfn.BITLSHIFT(1,AF198-1)),8)),8))</f>
        <v>#NUM!</v>
      </c>
      <c r="AH198" s="179" t="e">
        <f t="shared" si="175"/>
        <v>#NUM!</v>
      </c>
    </row>
    <row r="199" spans="1:34" x14ac:dyDescent="0.2">
      <c r="I199" s="159"/>
      <c r="Z199" s="125" t="str">
        <f t="shared" si="144"/>
        <v/>
      </c>
      <c r="AC199" s="179"/>
      <c r="AE199" s="179"/>
    </row>
    <row r="200" spans="1:34" ht="19" x14ac:dyDescent="0.25">
      <c r="A200" s="225" t="s">
        <v>2176</v>
      </c>
      <c r="B200" s="225"/>
      <c r="C200" s="226"/>
      <c r="D200" s="226"/>
      <c r="E200" s="226"/>
      <c r="F200" s="226"/>
      <c r="G200" s="226"/>
      <c r="I200" s="159"/>
      <c r="P200" s="126"/>
      <c r="Z200" s="125" t="str">
        <f t="shared" si="144"/>
        <v/>
      </c>
      <c r="AC200" s="179"/>
      <c r="AE200" s="179"/>
    </row>
    <row r="201" spans="1:34" x14ac:dyDescent="0.2">
      <c r="A201" s="125" t="s">
        <v>2177</v>
      </c>
      <c r="B201" s="58" t="str">
        <f t="shared" ref="B201:B218" si="177">IF(OR(MAX(1,O201)*MAX(V201,1)&gt;8,V201&lt;1/4,X201&lt;1/4),"RSVD","")</f>
        <v/>
      </c>
      <c r="C201" s="125" t="s">
        <v>727</v>
      </c>
      <c r="D201" s="125" t="s">
        <v>704</v>
      </c>
      <c r="E201" s="125" t="str">
        <f t="shared" ref="E201:E210" si="178">IF(S201="rs2","L2",IF(S201="vs2","L3","L1"))</f>
        <v>L1</v>
      </c>
      <c r="F201" s="125" t="str">
        <f t="shared" ref="F201:F210" si="179">IF(M201=8,"000",IF(M201=16,"101","110"))</f>
        <v>000</v>
      </c>
      <c r="H201" s="125" t="s">
        <v>1722</v>
      </c>
      <c r="I201" s="159">
        <f>VLOOKUP(H201,'V-Enc'!$B$38:$C$45,2,FALSE)</f>
        <v>8</v>
      </c>
      <c r="J201" s="125" t="s">
        <v>1739</v>
      </c>
      <c r="K201" s="159">
        <f>VLOOKUP(J201,'V-Enc'!$B$49:$C$56,2,FALSE)</f>
        <v>0.25</v>
      </c>
      <c r="L201" s="206" t="s">
        <v>76</v>
      </c>
      <c r="M201" s="125">
        <v>8</v>
      </c>
      <c r="N201" s="125" t="s">
        <v>1831</v>
      </c>
      <c r="O201" s="125">
        <f>VLOOKUP(N201,'V-Enc'!$B$130:$C$137,2,FALSE)</f>
        <v>4</v>
      </c>
      <c r="Q201" s="125" t="s">
        <v>730</v>
      </c>
      <c r="R201" s="125" t="s">
        <v>22</v>
      </c>
      <c r="S201" s="206" t="s">
        <v>2040</v>
      </c>
      <c r="U201" s="125">
        <f t="shared" ref="U201:U210" si="180">IF(L201="-1",I201,M201)</f>
        <v>8</v>
      </c>
      <c r="V201" s="179">
        <f t="shared" ref="V201:V210" si="181">IF(L201="-1",K201,U201/I201*K201)</f>
        <v>0.25</v>
      </c>
      <c r="W201" s="125" t="str">
        <f>IF(L201="-1",M201,"-")</f>
        <v>-</v>
      </c>
      <c r="X201" s="179" t="str">
        <f>IF(L201="-1",W201/#REF!*#REF!,"-")</f>
        <v>-</v>
      </c>
      <c r="Z201" s="125" t="str">
        <f t="shared" si="144"/>
        <v/>
      </c>
      <c r="AA201" s="125">
        <v>1</v>
      </c>
      <c r="AB201" s="179">
        <f>MAX(V201,X201,1)*IF(O201="",1,O201)</f>
        <v>4</v>
      </c>
      <c r="AC201" s="179" t="str">
        <f t="shared" ref="AC201:AC214" si="182">DEC2BIN(MIN(64,AB201)-1,6)</f>
        <v>000011</v>
      </c>
      <c r="AD201" s="178">
        <f t="shared" ref="AD201:AD218" si="183">AB201/(MAX(V201,1)*IF(O201="",1,O201))</f>
        <v>1</v>
      </c>
      <c r="AE201" s="179" t="str">
        <f t="shared" ref="AE201:AE218" si="184">RIGHT(_xlfn.CONCAT(REPT(0,8-MIN(AB201,8)),REPT(DEC2BIN(_xlfn.BITLSHIFT(1,AD201-1)),AB201/AD201)),8)</f>
        <v>00001111</v>
      </c>
      <c r="AF201" s="125" t="s">
        <v>369</v>
      </c>
    </row>
    <row r="202" spans="1:34" x14ac:dyDescent="0.2">
      <c r="A202" s="125" t="s">
        <v>2178</v>
      </c>
      <c r="B202" s="58" t="str">
        <f t="shared" si="177"/>
        <v/>
      </c>
      <c r="C202" s="125" t="s">
        <v>727</v>
      </c>
      <c r="D202" s="125" t="s">
        <v>704</v>
      </c>
      <c r="E202" s="125" t="str">
        <f t="shared" si="178"/>
        <v>L1</v>
      </c>
      <c r="F202" s="125" t="str">
        <f t="shared" si="179"/>
        <v>101</v>
      </c>
      <c r="H202" s="125" t="s">
        <v>1722</v>
      </c>
      <c r="I202" s="159">
        <f>VLOOKUP(H202,'V-Enc'!$B$38:$C$45,2,FALSE)</f>
        <v>8</v>
      </c>
      <c r="J202" s="125" t="s">
        <v>1739</v>
      </c>
      <c r="K202" s="159">
        <f>VLOOKUP(J202,'V-Enc'!$B$49:$C$56,2,FALSE)</f>
        <v>0.25</v>
      </c>
      <c r="L202" s="206" t="s">
        <v>76</v>
      </c>
      <c r="M202" s="125">
        <v>16</v>
      </c>
      <c r="N202" s="125" t="s">
        <v>1831</v>
      </c>
      <c r="O202" s="125">
        <f>VLOOKUP(N202,'V-Enc'!$B$130:$C$137,2,FALSE)</f>
        <v>4</v>
      </c>
      <c r="Q202" s="125" t="s">
        <v>730</v>
      </c>
      <c r="R202" s="125" t="s">
        <v>22</v>
      </c>
      <c r="S202" s="206" t="s">
        <v>2040</v>
      </c>
      <c r="U202" s="125">
        <f t="shared" si="180"/>
        <v>16</v>
      </c>
      <c r="V202" s="179">
        <f t="shared" si="181"/>
        <v>0.5</v>
      </c>
      <c r="W202" s="125" t="str">
        <f t="shared" ref="W202:W203" si="185">IF(L202="-1",M202,"-")</f>
        <v>-</v>
      </c>
      <c r="X202" s="179" t="str">
        <f>IF(L202="-1",W202/I201*K201,"-")</f>
        <v>-</v>
      </c>
      <c r="Z202" s="125" t="str">
        <f t="shared" si="144"/>
        <v/>
      </c>
      <c r="AA202" s="125">
        <v>1</v>
      </c>
      <c r="AB202" s="179">
        <f t="shared" ref="AB202:AB218" si="186">MAX(V202,X202,1)*IF(O202="",1,O202)</f>
        <v>4</v>
      </c>
      <c r="AC202" s="179" t="str">
        <f t="shared" si="182"/>
        <v>000011</v>
      </c>
      <c r="AD202" s="178">
        <f t="shared" si="183"/>
        <v>1</v>
      </c>
      <c r="AE202" s="179" t="str">
        <f t="shared" si="184"/>
        <v>00001111</v>
      </c>
      <c r="AF202" s="125" t="s">
        <v>369</v>
      </c>
    </row>
    <row r="203" spans="1:34" x14ac:dyDescent="0.2">
      <c r="A203" s="125" t="s">
        <v>2179</v>
      </c>
      <c r="B203" s="58" t="str">
        <f t="shared" si="177"/>
        <v/>
      </c>
      <c r="C203" s="125" t="s">
        <v>727</v>
      </c>
      <c r="D203" s="125" t="s">
        <v>704</v>
      </c>
      <c r="E203" s="125" t="str">
        <f t="shared" si="178"/>
        <v>L1</v>
      </c>
      <c r="F203" s="125" t="str">
        <f t="shared" si="179"/>
        <v>110</v>
      </c>
      <c r="H203" s="125" t="s">
        <v>1722</v>
      </c>
      <c r="I203" s="159">
        <f>VLOOKUP(H203,'V-Enc'!$B$38:$C$45,2,FALSE)</f>
        <v>8</v>
      </c>
      <c r="J203" s="125" t="s">
        <v>1739</v>
      </c>
      <c r="K203" s="159">
        <f>VLOOKUP(J203,'V-Enc'!$B$49:$C$56,2,FALSE)</f>
        <v>0.25</v>
      </c>
      <c r="L203" s="206" t="s">
        <v>76</v>
      </c>
      <c r="M203" s="125">
        <v>32</v>
      </c>
      <c r="N203" s="125" t="s">
        <v>1831</v>
      </c>
      <c r="O203" s="125">
        <f>VLOOKUP(N203,'V-Enc'!$B$130:$C$137,2,FALSE)</f>
        <v>4</v>
      </c>
      <c r="Q203" s="125" t="s">
        <v>730</v>
      </c>
      <c r="R203" s="125" t="s">
        <v>22</v>
      </c>
      <c r="S203" s="206" t="s">
        <v>2040</v>
      </c>
      <c r="U203" s="125">
        <f t="shared" si="180"/>
        <v>32</v>
      </c>
      <c r="V203" s="179">
        <f t="shared" si="181"/>
        <v>1</v>
      </c>
      <c r="W203" s="125" t="str">
        <f t="shared" si="185"/>
        <v>-</v>
      </c>
      <c r="X203" s="179" t="str">
        <f>IF(L203="-1",W203/I202*K202,"-")</f>
        <v>-</v>
      </c>
      <c r="Z203" s="125" t="str">
        <f t="shared" si="144"/>
        <v/>
      </c>
      <c r="AA203" s="125">
        <v>1</v>
      </c>
      <c r="AB203" s="179">
        <f t="shared" si="186"/>
        <v>4</v>
      </c>
      <c r="AC203" s="179" t="str">
        <f t="shared" si="182"/>
        <v>000011</v>
      </c>
      <c r="AD203" s="178">
        <f t="shared" si="183"/>
        <v>1</v>
      </c>
      <c r="AE203" s="179" t="str">
        <f t="shared" si="184"/>
        <v>00001111</v>
      </c>
      <c r="AF203" s="125" t="s">
        <v>369</v>
      </c>
    </row>
    <row r="204" spans="1:34" x14ac:dyDescent="0.2">
      <c r="A204" s="125" t="s">
        <v>2180</v>
      </c>
      <c r="B204" s="58" t="str">
        <f t="shared" si="177"/>
        <v/>
      </c>
      <c r="C204" s="125" t="s">
        <v>727</v>
      </c>
      <c r="D204" s="125" t="s">
        <v>704</v>
      </c>
      <c r="E204" s="125" t="str">
        <f t="shared" si="178"/>
        <v>L1</v>
      </c>
      <c r="F204" s="125" t="str">
        <f t="shared" si="179"/>
        <v>000</v>
      </c>
      <c r="H204" s="125" t="s">
        <v>1722</v>
      </c>
      <c r="I204" s="159">
        <f>VLOOKUP(H204,'V-Enc'!$B$38:$C$45,2,FALSE)</f>
        <v>8</v>
      </c>
      <c r="J204" s="125" t="s">
        <v>1740</v>
      </c>
      <c r="K204" s="159">
        <f>VLOOKUP(J204,'V-Enc'!$B$49:$C$56,2,FALSE)</f>
        <v>0.5</v>
      </c>
      <c r="L204" s="206" t="s">
        <v>76</v>
      </c>
      <c r="M204" s="125">
        <v>8</v>
      </c>
      <c r="N204" s="125" t="s">
        <v>1831</v>
      </c>
      <c r="O204" s="125">
        <f>VLOOKUP(N204,'V-Enc'!$B$130:$C$137,2,FALSE)</f>
        <v>4</v>
      </c>
      <c r="Q204" s="125" t="s">
        <v>730</v>
      </c>
      <c r="R204" s="125" t="s">
        <v>22</v>
      </c>
      <c r="S204" s="206" t="s">
        <v>2040</v>
      </c>
      <c r="U204" s="125">
        <f t="shared" si="180"/>
        <v>8</v>
      </c>
      <c r="V204" s="179">
        <f t="shared" si="181"/>
        <v>0.5</v>
      </c>
      <c r="W204" s="125" t="str">
        <f t="shared" ref="W204:W206" si="187">IF(L204="-1",M204,"-")</f>
        <v>-</v>
      </c>
      <c r="X204" s="179" t="str">
        <f>IF(L204="-1",W204/#REF!*#REF!,"-")</f>
        <v>-</v>
      </c>
      <c r="Z204" s="125" t="str">
        <f t="shared" si="144"/>
        <v/>
      </c>
      <c r="AA204" s="125">
        <v>1</v>
      </c>
      <c r="AB204" s="179">
        <f t="shared" si="186"/>
        <v>4</v>
      </c>
      <c r="AC204" s="179" t="str">
        <f t="shared" si="182"/>
        <v>000011</v>
      </c>
      <c r="AD204" s="178">
        <f t="shared" si="183"/>
        <v>1</v>
      </c>
      <c r="AE204" s="179" t="str">
        <f t="shared" si="184"/>
        <v>00001111</v>
      </c>
      <c r="AF204" s="125" t="s">
        <v>369</v>
      </c>
    </row>
    <row r="205" spans="1:34" x14ac:dyDescent="0.2">
      <c r="A205" s="125" t="s">
        <v>2181</v>
      </c>
      <c r="B205" s="58" t="str">
        <f t="shared" si="177"/>
        <v/>
      </c>
      <c r="C205" s="125" t="s">
        <v>727</v>
      </c>
      <c r="D205" s="125" t="s">
        <v>704</v>
      </c>
      <c r="E205" s="125" t="str">
        <f t="shared" si="178"/>
        <v>L1</v>
      </c>
      <c r="F205" s="125" t="str">
        <f t="shared" si="179"/>
        <v>101</v>
      </c>
      <c r="H205" s="125" t="s">
        <v>1722</v>
      </c>
      <c r="I205" s="159">
        <f>VLOOKUP(H205,'V-Enc'!$B$38:$C$45,2,FALSE)</f>
        <v>8</v>
      </c>
      <c r="J205" s="125" t="s">
        <v>1740</v>
      </c>
      <c r="K205" s="159">
        <f>VLOOKUP(J205,'V-Enc'!$B$49:$C$56,2,FALSE)</f>
        <v>0.5</v>
      </c>
      <c r="L205" s="206" t="s">
        <v>76</v>
      </c>
      <c r="M205" s="125">
        <v>16</v>
      </c>
      <c r="N205" s="125" t="s">
        <v>1831</v>
      </c>
      <c r="O205" s="125">
        <f>VLOOKUP(N205,'V-Enc'!$B$130:$C$137,2,FALSE)</f>
        <v>4</v>
      </c>
      <c r="Q205" s="125" t="s">
        <v>730</v>
      </c>
      <c r="R205" s="125" t="s">
        <v>22</v>
      </c>
      <c r="S205" s="206" t="s">
        <v>2040</v>
      </c>
      <c r="U205" s="125">
        <f t="shared" si="180"/>
        <v>16</v>
      </c>
      <c r="V205" s="179">
        <f t="shared" si="181"/>
        <v>1</v>
      </c>
      <c r="W205" s="125" t="str">
        <f t="shared" si="187"/>
        <v>-</v>
      </c>
      <c r="X205" s="179" t="str">
        <f>IF(L205="-1",W205/I204*K204,"-")</f>
        <v>-</v>
      </c>
      <c r="Z205" s="125" t="str">
        <f t="shared" si="144"/>
        <v/>
      </c>
      <c r="AA205" s="125">
        <v>1</v>
      </c>
      <c r="AB205" s="179">
        <f t="shared" si="186"/>
        <v>4</v>
      </c>
      <c r="AC205" s="179" t="str">
        <f t="shared" si="182"/>
        <v>000011</v>
      </c>
      <c r="AD205" s="178">
        <f t="shared" si="183"/>
        <v>1</v>
      </c>
      <c r="AE205" s="179" t="str">
        <f t="shared" si="184"/>
        <v>00001111</v>
      </c>
      <c r="AF205" s="125" t="s">
        <v>369</v>
      </c>
    </row>
    <row r="206" spans="1:34" x14ac:dyDescent="0.2">
      <c r="A206" s="125" t="s">
        <v>2182</v>
      </c>
      <c r="B206" s="58" t="str">
        <f t="shared" si="177"/>
        <v/>
      </c>
      <c r="C206" s="125" t="s">
        <v>727</v>
      </c>
      <c r="D206" s="125" t="s">
        <v>704</v>
      </c>
      <c r="E206" s="125" t="str">
        <f t="shared" si="178"/>
        <v>L1</v>
      </c>
      <c r="F206" s="125" t="str">
        <f t="shared" si="179"/>
        <v>110</v>
      </c>
      <c r="H206" s="125" t="s">
        <v>1722</v>
      </c>
      <c r="I206" s="159">
        <f>VLOOKUP(H206,'V-Enc'!$B$38:$C$45,2,FALSE)</f>
        <v>8</v>
      </c>
      <c r="J206" s="125" t="s">
        <v>1740</v>
      </c>
      <c r="K206" s="159">
        <f>VLOOKUP(J206,'V-Enc'!$B$49:$C$56,2,FALSE)</f>
        <v>0.5</v>
      </c>
      <c r="L206" s="206" t="s">
        <v>76</v>
      </c>
      <c r="M206" s="125">
        <v>32</v>
      </c>
      <c r="N206" s="125" t="s">
        <v>1831</v>
      </c>
      <c r="O206" s="125">
        <f>VLOOKUP(N206,'V-Enc'!$B$130:$C$137,2,FALSE)</f>
        <v>4</v>
      </c>
      <c r="Q206" s="125" t="s">
        <v>730</v>
      </c>
      <c r="R206" s="125" t="s">
        <v>22</v>
      </c>
      <c r="S206" s="206" t="s">
        <v>2040</v>
      </c>
      <c r="U206" s="125">
        <f t="shared" si="180"/>
        <v>32</v>
      </c>
      <c r="V206" s="179">
        <f t="shared" si="181"/>
        <v>2</v>
      </c>
      <c r="W206" s="125" t="str">
        <f t="shared" si="187"/>
        <v>-</v>
      </c>
      <c r="X206" s="179" t="str">
        <f>IF(L206="-1",W206/I205*K205,"-")</f>
        <v>-</v>
      </c>
      <c r="Z206" s="125" t="str">
        <f t="shared" si="144"/>
        <v/>
      </c>
      <c r="AA206" s="125">
        <v>1</v>
      </c>
      <c r="AB206" s="179">
        <f t="shared" si="186"/>
        <v>8</v>
      </c>
      <c r="AC206" s="179" t="str">
        <f t="shared" si="182"/>
        <v>000111</v>
      </c>
      <c r="AD206" s="178">
        <f t="shared" si="183"/>
        <v>1</v>
      </c>
      <c r="AE206" s="179" t="str">
        <f t="shared" si="184"/>
        <v>11111111</v>
      </c>
      <c r="AF206" s="125" t="s">
        <v>369</v>
      </c>
    </row>
    <row r="207" spans="1:34" x14ac:dyDescent="0.2">
      <c r="A207" s="125" t="s">
        <v>2183</v>
      </c>
      <c r="B207" s="58" t="str">
        <f t="shared" si="177"/>
        <v/>
      </c>
      <c r="C207" s="125" t="s">
        <v>727</v>
      </c>
      <c r="D207" s="125" t="s">
        <v>704</v>
      </c>
      <c r="E207" s="125" t="str">
        <f t="shared" si="178"/>
        <v>L1</v>
      </c>
      <c r="F207" s="125" t="str">
        <f t="shared" si="179"/>
        <v>000</v>
      </c>
      <c r="H207" s="125" t="s">
        <v>1722</v>
      </c>
      <c r="I207" s="159">
        <f>VLOOKUP(H207,'V-Enc'!$B$38:$C$45,2,FALSE)</f>
        <v>8</v>
      </c>
      <c r="J207" s="125" t="s">
        <v>1733</v>
      </c>
      <c r="K207" s="159">
        <f>VLOOKUP(J207,'V-Enc'!$B$49:$C$56,2,FALSE)</f>
        <v>1</v>
      </c>
      <c r="L207" s="206" t="s">
        <v>76</v>
      </c>
      <c r="M207" s="125">
        <v>8</v>
      </c>
      <c r="N207" s="125" t="s">
        <v>1831</v>
      </c>
      <c r="O207" s="125">
        <f>VLOOKUP(N207,'V-Enc'!$B$130:$C$137,2,FALSE)</f>
        <v>4</v>
      </c>
      <c r="Q207" s="125" t="s">
        <v>730</v>
      </c>
      <c r="R207" s="125" t="s">
        <v>22</v>
      </c>
      <c r="S207" s="206" t="s">
        <v>2040</v>
      </c>
      <c r="U207" s="125">
        <f t="shared" si="180"/>
        <v>8</v>
      </c>
      <c r="V207" s="179">
        <f t="shared" si="181"/>
        <v>1</v>
      </c>
      <c r="W207" s="125" t="str">
        <f t="shared" ref="W207:W208" si="188">IF(L207="-1",M207,"-")</f>
        <v>-</v>
      </c>
      <c r="X207" s="179" t="str">
        <f>IF(L207="-1",W207/#REF!*#REF!,"-")</f>
        <v>-</v>
      </c>
      <c r="Z207" s="125" t="str">
        <f t="shared" si="144"/>
        <v/>
      </c>
      <c r="AA207" s="125">
        <v>1</v>
      </c>
      <c r="AB207" s="179">
        <f t="shared" si="186"/>
        <v>4</v>
      </c>
      <c r="AC207" s="179" t="str">
        <f t="shared" si="182"/>
        <v>000011</v>
      </c>
      <c r="AD207" s="178">
        <f t="shared" si="183"/>
        <v>1</v>
      </c>
      <c r="AE207" s="179" t="str">
        <f t="shared" si="184"/>
        <v>00001111</v>
      </c>
      <c r="AF207" s="125" t="s">
        <v>369</v>
      </c>
    </row>
    <row r="208" spans="1:34" x14ac:dyDescent="0.2">
      <c r="A208" s="125" t="s">
        <v>2184</v>
      </c>
      <c r="B208" s="58" t="str">
        <f t="shared" si="177"/>
        <v/>
      </c>
      <c r="C208" s="125" t="s">
        <v>727</v>
      </c>
      <c r="D208" s="125" t="s">
        <v>704</v>
      </c>
      <c r="E208" s="125" t="str">
        <f t="shared" si="178"/>
        <v>L1</v>
      </c>
      <c r="F208" s="125" t="str">
        <f t="shared" si="179"/>
        <v>101</v>
      </c>
      <c r="H208" s="125" t="s">
        <v>1722</v>
      </c>
      <c r="I208" s="159">
        <f>VLOOKUP(H208,'V-Enc'!$B$38:$C$45,2,FALSE)</f>
        <v>8</v>
      </c>
      <c r="J208" s="125" t="s">
        <v>1733</v>
      </c>
      <c r="K208" s="159">
        <f>VLOOKUP(J208,'V-Enc'!$B$49:$C$56,2,FALSE)</f>
        <v>1</v>
      </c>
      <c r="L208" s="206" t="s">
        <v>76</v>
      </c>
      <c r="M208" s="125">
        <v>16</v>
      </c>
      <c r="N208" s="125" t="s">
        <v>1831</v>
      </c>
      <c r="O208" s="125">
        <f>VLOOKUP(N208,'V-Enc'!$B$130:$C$137,2,FALSE)</f>
        <v>4</v>
      </c>
      <c r="Q208" s="125" t="s">
        <v>730</v>
      </c>
      <c r="R208" s="125" t="s">
        <v>22</v>
      </c>
      <c r="S208" s="206" t="s">
        <v>2040</v>
      </c>
      <c r="U208" s="125">
        <f t="shared" si="180"/>
        <v>16</v>
      </c>
      <c r="V208" s="179">
        <f t="shared" si="181"/>
        <v>2</v>
      </c>
      <c r="W208" s="125" t="str">
        <f t="shared" si="188"/>
        <v>-</v>
      </c>
      <c r="X208" s="179" t="str">
        <f>IF(L208="-1",W208/I207*K207,"-")</f>
        <v>-</v>
      </c>
      <c r="Z208" s="125" t="str">
        <f t="shared" si="144"/>
        <v/>
      </c>
      <c r="AA208" s="125">
        <v>1</v>
      </c>
      <c r="AB208" s="179">
        <f t="shared" si="186"/>
        <v>8</v>
      </c>
      <c r="AC208" s="179" t="str">
        <f t="shared" si="182"/>
        <v>000111</v>
      </c>
      <c r="AD208" s="178">
        <f t="shared" si="183"/>
        <v>1</v>
      </c>
      <c r="AE208" s="179" t="str">
        <f t="shared" si="184"/>
        <v>11111111</v>
      </c>
      <c r="AF208" s="125" t="s">
        <v>369</v>
      </c>
    </row>
    <row r="209" spans="1:32" s="58" customFormat="1" x14ac:dyDescent="0.2">
      <c r="A209" s="58" t="s">
        <v>4143</v>
      </c>
      <c r="B209" s="58" t="str">
        <f t="shared" si="177"/>
        <v>RSVD</v>
      </c>
      <c r="C209" s="58" t="s">
        <v>727</v>
      </c>
      <c r="D209" s="58" t="s">
        <v>704</v>
      </c>
      <c r="E209" s="58" t="str">
        <f>IF(S209="rs2","L2",IF(S209="vs2","L3","L1"))</f>
        <v>L1</v>
      </c>
      <c r="F209" s="58" t="str">
        <f>IF(M209=8,"000",IF(M209=16,"101","110"))</f>
        <v>110</v>
      </c>
      <c r="H209" s="58" t="s">
        <v>1722</v>
      </c>
      <c r="I209" s="247">
        <f>VLOOKUP(H209,'V-Enc'!$B$38:$C$45,2,FALSE)</f>
        <v>8</v>
      </c>
      <c r="J209" s="58" t="s">
        <v>1733</v>
      </c>
      <c r="K209" s="247">
        <f>VLOOKUP(J209,'V-Enc'!$B$49:$C$56,2,FALSE)</f>
        <v>1</v>
      </c>
      <c r="L209" s="248" t="s">
        <v>76</v>
      </c>
      <c r="M209" s="58">
        <v>32</v>
      </c>
      <c r="N209" s="58" t="s">
        <v>1831</v>
      </c>
      <c r="O209" s="58">
        <f>VLOOKUP(N209,'V-Enc'!$B$130:$C$137,2,FALSE)</f>
        <v>4</v>
      </c>
      <c r="Q209" s="58" t="s">
        <v>730</v>
      </c>
      <c r="R209" s="58" t="s">
        <v>22</v>
      </c>
      <c r="S209" s="248" t="s">
        <v>2040</v>
      </c>
      <c r="U209" s="58">
        <f>IF(L209="-1",I209,M209)</f>
        <v>32</v>
      </c>
      <c r="V209" s="249">
        <f>IF(L209="-1",K209,U209/I209*K209)</f>
        <v>4</v>
      </c>
      <c r="W209" s="58" t="str">
        <f>IF(L209="-1",M209,"-")</f>
        <v>-</v>
      </c>
      <c r="X209" s="249" t="str">
        <f>IF(L209="-1",W209/I208*K208,"-")</f>
        <v>-</v>
      </c>
      <c r="Z209" s="58" t="str">
        <f>IF(S209="vs2",1,"")</f>
        <v/>
      </c>
      <c r="AA209" s="58">
        <v>1</v>
      </c>
      <c r="AB209" s="249">
        <f t="shared" si="186"/>
        <v>16</v>
      </c>
      <c r="AC209" s="249" t="str">
        <f t="shared" si="182"/>
        <v>001111</v>
      </c>
      <c r="AD209" s="249">
        <f t="shared" si="183"/>
        <v>1</v>
      </c>
      <c r="AE209" s="249" t="str">
        <f t="shared" si="184"/>
        <v>11111111</v>
      </c>
      <c r="AF209" s="58" t="s">
        <v>369</v>
      </c>
    </row>
    <row r="210" spans="1:32" x14ac:dyDescent="0.2">
      <c r="A210" s="125" t="s">
        <v>2185</v>
      </c>
      <c r="B210" s="58" t="str">
        <f t="shared" si="177"/>
        <v/>
      </c>
      <c r="C210" s="125" t="s">
        <v>727</v>
      </c>
      <c r="D210" s="125" t="s">
        <v>704</v>
      </c>
      <c r="E210" s="125" t="str">
        <f t="shared" si="178"/>
        <v>L1</v>
      </c>
      <c r="F210" s="125" t="str">
        <f t="shared" si="179"/>
        <v>000</v>
      </c>
      <c r="H210" s="125" t="s">
        <v>1722</v>
      </c>
      <c r="I210" s="159">
        <f>VLOOKUP(H210,'V-Enc'!$B$38:$C$45,2,FALSE)</f>
        <v>8</v>
      </c>
      <c r="J210" s="125" t="s">
        <v>1734</v>
      </c>
      <c r="K210" s="159">
        <f>VLOOKUP(J210,'V-Enc'!$B$49:$C$56,2,FALSE)</f>
        <v>2</v>
      </c>
      <c r="L210" s="206" t="s">
        <v>76</v>
      </c>
      <c r="M210" s="125">
        <v>8</v>
      </c>
      <c r="N210" s="125" t="s">
        <v>1831</v>
      </c>
      <c r="O210" s="125">
        <f>VLOOKUP(N210,'V-Enc'!$B$130:$C$137,2,FALSE)</f>
        <v>4</v>
      </c>
      <c r="Q210" s="125" t="s">
        <v>730</v>
      </c>
      <c r="R210" s="125" t="s">
        <v>22</v>
      </c>
      <c r="S210" s="206" t="s">
        <v>2040</v>
      </c>
      <c r="U210" s="125">
        <f t="shared" si="180"/>
        <v>8</v>
      </c>
      <c r="V210" s="179">
        <f t="shared" si="181"/>
        <v>2</v>
      </c>
      <c r="W210" s="125" t="str">
        <f t="shared" ref="W210" si="189">IF(L210="-1",M210,"-")</f>
        <v>-</v>
      </c>
      <c r="X210" s="179" t="str">
        <f>IF(L210="-1",W210/#REF!*#REF!,"-")</f>
        <v>-</v>
      </c>
      <c r="Z210" s="125" t="str">
        <f t="shared" si="144"/>
        <v/>
      </c>
      <c r="AA210" s="125">
        <v>1</v>
      </c>
      <c r="AB210" s="179">
        <f t="shared" si="186"/>
        <v>8</v>
      </c>
      <c r="AC210" s="179" t="str">
        <f t="shared" si="182"/>
        <v>000111</v>
      </c>
      <c r="AD210" s="178">
        <f t="shared" si="183"/>
        <v>1</v>
      </c>
      <c r="AE210" s="179" t="str">
        <f t="shared" si="184"/>
        <v>11111111</v>
      </c>
      <c r="AF210" s="125" t="s">
        <v>369</v>
      </c>
    </row>
    <row r="211" spans="1:32" s="58" customFormat="1" x14ac:dyDescent="0.2">
      <c r="A211" s="58" t="s">
        <v>4144</v>
      </c>
      <c r="B211" s="58" t="str">
        <f t="shared" si="177"/>
        <v>RSVD</v>
      </c>
      <c r="C211" s="58" t="s">
        <v>727</v>
      </c>
      <c r="D211" s="58" t="s">
        <v>704</v>
      </c>
      <c r="E211" s="58" t="str">
        <f t="shared" ref="E211:E218" si="190">IF(S211="rs2","L2",IF(S211="vs2","L3","L1"))</f>
        <v>L1</v>
      </c>
      <c r="F211" s="58" t="str">
        <f t="shared" ref="F211:F218" si="191">IF(M211=8,"000",IF(M211=16,"101","110"))</f>
        <v>101</v>
      </c>
      <c r="H211" s="58" t="s">
        <v>1722</v>
      </c>
      <c r="I211" s="247">
        <f>VLOOKUP(H211,'V-Enc'!$B$38:$C$45,2,FALSE)</f>
        <v>8</v>
      </c>
      <c r="J211" s="58" t="s">
        <v>1734</v>
      </c>
      <c r="K211" s="247">
        <f>VLOOKUP(J211,'V-Enc'!$B$49:$C$56,2,FALSE)</f>
        <v>2</v>
      </c>
      <c r="L211" s="248" t="s">
        <v>76</v>
      </c>
      <c r="M211" s="58">
        <v>16</v>
      </c>
      <c r="N211" s="58" t="s">
        <v>1831</v>
      </c>
      <c r="O211" s="58">
        <f>VLOOKUP(N211,'V-Enc'!$B$130:$C$137,2,FALSE)</f>
        <v>4</v>
      </c>
      <c r="Q211" s="58" t="s">
        <v>730</v>
      </c>
      <c r="R211" s="58" t="s">
        <v>22</v>
      </c>
      <c r="S211" s="248" t="s">
        <v>2040</v>
      </c>
      <c r="U211" s="58">
        <f t="shared" ref="U211:U218" si="192">IF(L211="-1",I211,M211)</f>
        <v>16</v>
      </c>
      <c r="V211" s="249">
        <f t="shared" ref="V211:V218" si="193">IF(L211="-1",K211,U211/I211*K211)</f>
        <v>4</v>
      </c>
      <c r="W211" s="58" t="str">
        <f t="shared" ref="W211:W218" si="194">IF(L211="-1",M211,"-")</f>
        <v>-</v>
      </c>
      <c r="X211" s="249" t="str">
        <f>IF(L211="-1",W211/I210*K210,"-")</f>
        <v>-</v>
      </c>
      <c r="Z211" s="58" t="str">
        <f t="shared" ref="Z211:Z218" si="195">IF(S211="vs2",1,"")</f>
        <v/>
      </c>
      <c r="AA211" s="58">
        <v>1</v>
      </c>
      <c r="AB211" s="249">
        <f t="shared" si="186"/>
        <v>16</v>
      </c>
      <c r="AC211" s="249" t="str">
        <f t="shared" si="182"/>
        <v>001111</v>
      </c>
      <c r="AD211" s="249">
        <f t="shared" si="183"/>
        <v>1</v>
      </c>
      <c r="AE211" s="249" t="str">
        <f t="shared" si="184"/>
        <v>11111111</v>
      </c>
      <c r="AF211" s="58" t="s">
        <v>369</v>
      </c>
    </row>
    <row r="212" spans="1:32" s="58" customFormat="1" x14ac:dyDescent="0.2">
      <c r="A212" s="58" t="s">
        <v>4145</v>
      </c>
      <c r="B212" s="58" t="str">
        <f t="shared" si="177"/>
        <v>RSVD</v>
      </c>
      <c r="C212" s="58" t="s">
        <v>727</v>
      </c>
      <c r="D212" s="58" t="s">
        <v>704</v>
      </c>
      <c r="E212" s="58" t="str">
        <f t="shared" si="190"/>
        <v>L1</v>
      </c>
      <c r="F212" s="58" t="str">
        <f t="shared" si="191"/>
        <v>110</v>
      </c>
      <c r="H212" s="58" t="s">
        <v>1722</v>
      </c>
      <c r="I212" s="247">
        <f>VLOOKUP(H212,'V-Enc'!$B$38:$C$45,2,FALSE)</f>
        <v>8</v>
      </c>
      <c r="J212" s="58" t="s">
        <v>1734</v>
      </c>
      <c r="K212" s="247">
        <f>VLOOKUP(J212,'V-Enc'!$B$49:$C$56,2,FALSE)</f>
        <v>2</v>
      </c>
      <c r="L212" s="248" t="s">
        <v>76</v>
      </c>
      <c r="M212" s="58">
        <v>32</v>
      </c>
      <c r="N212" s="58" t="s">
        <v>1831</v>
      </c>
      <c r="O212" s="58">
        <f>VLOOKUP(N212,'V-Enc'!$B$130:$C$137,2,FALSE)</f>
        <v>4</v>
      </c>
      <c r="Q212" s="58" t="s">
        <v>730</v>
      </c>
      <c r="R212" s="58" t="s">
        <v>22</v>
      </c>
      <c r="S212" s="248" t="s">
        <v>2040</v>
      </c>
      <c r="U212" s="58">
        <f t="shared" si="192"/>
        <v>32</v>
      </c>
      <c r="V212" s="249">
        <f t="shared" si="193"/>
        <v>8</v>
      </c>
      <c r="W212" s="58" t="str">
        <f t="shared" si="194"/>
        <v>-</v>
      </c>
      <c r="X212" s="249" t="str">
        <f>IF(L212="-1",W212/I211*K211,"-")</f>
        <v>-</v>
      </c>
      <c r="Z212" s="58" t="str">
        <f t="shared" si="195"/>
        <v/>
      </c>
      <c r="AA212" s="58">
        <v>1</v>
      </c>
      <c r="AB212" s="249">
        <f t="shared" si="186"/>
        <v>32</v>
      </c>
      <c r="AC212" s="249" t="str">
        <f t="shared" si="182"/>
        <v>011111</v>
      </c>
      <c r="AD212" s="249">
        <f t="shared" si="183"/>
        <v>1</v>
      </c>
      <c r="AE212" s="249" t="str">
        <f t="shared" si="184"/>
        <v>11111111</v>
      </c>
      <c r="AF212" s="58" t="s">
        <v>369</v>
      </c>
    </row>
    <row r="213" spans="1:32" s="58" customFormat="1" x14ac:dyDescent="0.2">
      <c r="A213" s="58" t="s">
        <v>4146</v>
      </c>
      <c r="B213" s="58" t="str">
        <f t="shared" si="177"/>
        <v>RSVD</v>
      </c>
      <c r="C213" s="58" t="s">
        <v>727</v>
      </c>
      <c r="D213" s="58" t="s">
        <v>704</v>
      </c>
      <c r="E213" s="58" t="str">
        <f t="shared" si="190"/>
        <v>L1</v>
      </c>
      <c r="F213" s="58" t="str">
        <f t="shared" si="191"/>
        <v>000</v>
      </c>
      <c r="H213" s="58" t="s">
        <v>1722</v>
      </c>
      <c r="I213" s="247">
        <f>VLOOKUP(H213,'V-Enc'!$B$38:$C$45,2,FALSE)</f>
        <v>8</v>
      </c>
      <c r="J213" s="58" t="s">
        <v>1735</v>
      </c>
      <c r="K213" s="247">
        <f>VLOOKUP(J213,'V-Enc'!$B$49:$C$56,2,FALSE)</f>
        <v>4</v>
      </c>
      <c r="L213" s="248" t="s">
        <v>76</v>
      </c>
      <c r="M213" s="58">
        <v>8</v>
      </c>
      <c r="N213" s="58" t="s">
        <v>1831</v>
      </c>
      <c r="O213" s="58">
        <f>VLOOKUP(N213,'V-Enc'!$B$130:$C$137,2,FALSE)</f>
        <v>4</v>
      </c>
      <c r="Q213" s="58" t="s">
        <v>730</v>
      </c>
      <c r="R213" s="58" t="s">
        <v>22</v>
      </c>
      <c r="S213" s="248" t="s">
        <v>2040</v>
      </c>
      <c r="U213" s="58">
        <f t="shared" si="192"/>
        <v>8</v>
      </c>
      <c r="V213" s="249">
        <f t="shared" si="193"/>
        <v>4</v>
      </c>
      <c r="W213" s="58" t="str">
        <f t="shared" si="194"/>
        <v>-</v>
      </c>
      <c r="X213" s="249" t="str">
        <f>IF(L213="-1",W213/#REF!*#REF!,"-")</f>
        <v>-</v>
      </c>
      <c r="Z213" s="58" t="str">
        <f t="shared" si="195"/>
        <v/>
      </c>
      <c r="AA213" s="58">
        <v>1</v>
      </c>
      <c r="AB213" s="249">
        <f t="shared" si="186"/>
        <v>16</v>
      </c>
      <c r="AC213" s="249" t="str">
        <f t="shared" si="182"/>
        <v>001111</v>
      </c>
      <c r="AD213" s="249">
        <f t="shared" si="183"/>
        <v>1</v>
      </c>
      <c r="AE213" s="249" t="str">
        <f t="shared" si="184"/>
        <v>11111111</v>
      </c>
      <c r="AF213" s="58" t="s">
        <v>369</v>
      </c>
    </row>
    <row r="214" spans="1:32" s="58" customFormat="1" x14ac:dyDescent="0.2">
      <c r="A214" s="58" t="s">
        <v>4147</v>
      </c>
      <c r="B214" s="58" t="str">
        <f t="shared" si="177"/>
        <v>RSVD</v>
      </c>
      <c r="C214" s="58" t="s">
        <v>727</v>
      </c>
      <c r="D214" s="58" t="s">
        <v>704</v>
      </c>
      <c r="E214" s="58" t="str">
        <f t="shared" si="190"/>
        <v>L1</v>
      </c>
      <c r="F214" s="58" t="str">
        <f t="shared" si="191"/>
        <v>101</v>
      </c>
      <c r="H214" s="58" t="s">
        <v>1722</v>
      </c>
      <c r="I214" s="247">
        <f>VLOOKUP(H214,'V-Enc'!$B$38:$C$45,2,FALSE)</f>
        <v>8</v>
      </c>
      <c r="J214" s="58" t="s">
        <v>1735</v>
      </c>
      <c r="K214" s="247">
        <f>VLOOKUP(J214,'V-Enc'!$B$49:$C$56,2,FALSE)</f>
        <v>4</v>
      </c>
      <c r="L214" s="248" t="s">
        <v>76</v>
      </c>
      <c r="M214" s="58">
        <v>16</v>
      </c>
      <c r="N214" s="58" t="s">
        <v>1831</v>
      </c>
      <c r="O214" s="58">
        <f>VLOOKUP(N214,'V-Enc'!$B$130:$C$137,2,FALSE)</f>
        <v>4</v>
      </c>
      <c r="Q214" s="58" t="s">
        <v>730</v>
      </c>
      <c r="R214" s="58" t="s">
        <v>22</v>
      </c>
      <c r="S214" s="248" t="s">
        <v>2040</v>
      </c>
      <c r="U214" s="58">
        <f t="shared" si="192"/>
        <v>16</v>
      </c>
      <c r="V214" s="249">
        <f t="shared" si="193"/>
        <v>8</v>
      </c>
      <c r="W214" s="58" t="str">
        <f t="shared" si="194"/>
        <v>-</v>
      </c>
      <c r="X214" s="249" t="str">
        <f>IF(L214="-1",W214/I213*K213,"-")</f>
        <v>-</v>
      </c>
      <c r="Z214" s="58" t="str">
        <f t="shared" si="195"/>
        <v/>
      </c>
      <c r="AA214" s="58">
        <v>1</v>
      </c>
      <c r="AB214" s="249">
        <f t="shared" si="186"/>
        <v>32</v>
      </c>
      <c r="AC214" s="249" t="str">
        <f t="shared" si="182"/>
        <v>011111</v>
      </c>
      <c r="AD214" s="249">
        <f t="shared" si="183"/>
        <v>1</v>
      </c>
      <c r="AE214" s="249" t="str">
        <f t="shared" si="184"/>
        <v>11111111</v>
      </c>
      <c r="AF214" s="58" t="s">
        <v>369</v>
      </c>
    </row>
    <row r="215" spans="1:32" s="58" customFormat="1" x14ac:dyDescent="0.2">
      <c r="A215" s="58" t="s">
        <v>4148</v>
      </c>
      <c r="B215" s="58" t="str">
        <f t="shared" si="177"/>
        <v>RSVD</v>
      </c>
      <c r="C215" s="58" t="s">
        <v>727</v>
      </c>
      <c r="D215" s="58" t="s">
        <v>704</v>
      </c>
      <c r="E215" s="58" t="str">
        <f t="shared" si="190"/>
        <v>L1</v>
      </c>
      <c r="F215" s="58" t="str">
        <f t="shared" si="191"/>
        <v>110</v>
      </c>
      <c r="H215" s="58" t="s">
        <v>1722</v>
      </c>
      <c r="I215" s="247">
        <f>VLOOKUP(H215,'V-Enc'!$B$38:$C$45,2,FALSE)</f>
        <v>8</v>
      </c>
      <c r="J215" s="58" t="s">
        <v>1735</v>
      </c>
      <c r="K215" s="247">
        <f>VLOOKUP(J215,'V-Enc'!$B$49:$C$56,2,FALSE)</f>
        <v>4</v>
      </c>
      <c r="L215" s="248" t="s">
        <v>76</v>
      </c>
      <c r="M215" s="58">
        <v>32</v>
      </c>
      <c r="N215" s="58" t="s">
        <v>1831</v>
      </c>
      <c r="O215" s="58">
        <f>VLOOKUP(N215,'V-Enc'!$B$130:$C$137,2,FALSE)</f>
        <v>4</v>
      </c>
      <c r="Q215" s="58" t="s">
        <v>730</v>
      </c>
      <c r="R215" s="58" t="s">
        <v>22</v>
      </c>
      <c r="S215" s="248" t="s">
        <v>2040</v>
      </c>
      <c r="U215" s="58">
        <f t="shared" si="192"/>
        <v>32</v>
      </c>
      <c r="V215" s="249">
        <f t="shared" si="193"/>
        <v>16</v>
      </c>
      <c r="W215" s="58" t="str">
        <f t="shared" si="194"/>
        <v>-</v>
      </c>
      <c r="X215" s="249" t="str">
        <f>IF(L215="-1",W215/I214*K214,"-")</f>
        <v>-</v>
      </c>
      <c r="Z215" s="58" t="str">
        <f t="shared" si="195"/>
        <v/>
      </c>
      <c r="AA215" s="58">
        <v>1</v>
      </c>
      <c r="AB215" s="249">
        <f t="shared" si="186"/>
        <v>64</v>
      </c>
      <c r="AC215" s="249" t="str">
        <f>DEC2BIN(MIN(64,AB215)-1,6)</f>
        <v>111111</v>
      </c>
      <c r="AD215" s="249">
        <f t="shared" si="183"/>
        <v>1</v>
      </c>
      <c r="AE215" s="249" t="str">
        <f t="shared" si="184"/>
        <v>11111111</v>
      </c>
      <c r="AF215" s="58" t="s">
        <v>369</v>
      </c>
    </row>
    <row r="216" spans="1:32" s="58" customFormat="1" x14ac:dyDescent="0.2">
      <c r="A216" s="58" t="s">
        <v>4149</v>
      </c>
      <c r="B216" s="58" t="str">
        <f t="shared" si="177"/>
        <v>RSVD</v>
      </c>
      <c r="C216" s="58" t="s">
        <v>727</v>
      </c>
      <c r="D216" s="58" t="s">
        <v>704</v>
      </c>
      <c r="E216" s="58" t="str">
        <f t="shared" si="190"/>
        <v>L1</v>
      </c>
      <c r="F216" s="58" t="str">
        <f t="shared" si="191"/>
        <v>000</v>
      </c>
      <c r="H216" s="58" t="s">
        <v>1722</v>
      </c>
      <c r="I216" s="247">
        <f>VLOOKUP(H216,'V-Enc'!$B$38:$C$45,2,FALSE)</f>
        <v>8</v>
      </c>
      <c r="J216" s="58" t="s">
        <v>1736</v>
      </c>
      <c r="K216" s="247">
        <f>VLOOKUP(J216,'V-Enc'!$B$49:$C$56,2,FALSE)</f>
        <v>8</v>
      </c>
      <c r="L216" s="248" t="s">
        <v>76</v>
      </c>
      <c r="M216" s="58">
        <v>8</v>
      </c>
      <c r="N216" s="58" t="s">
        <v>1831</v>
      </c>
      <c r="O216" s="58">
        <f>VLOOKUP(N216,'V-Enc'!$B$130:$C$137,2,FALSE)</f>
        <v>4</v>
      </c>
      <c r="Q216" s="58" t="s">
        <v>730</v>
      </c>
      <c r="R216" s="58" t="s">
        <v>22</v>
      </c>
      <c r="S216" s="248" t="s">
        <v>2040</v>
      </c>
      <c r="U216" s="58">
        <f t="shared" si="192"/>
        <v>8</v>
      </c>
      <c r="V216" s="249">
        <f t="shared" si="193"/>
        <v>8</v>
      </c>
      <c r="W216" s="58" t="str">
        <f t="shared" si="194"/>
        <v>-</v>
      </c>
      <c r="X216" s="249" t="str">
        <f>IF(L216="-1",W216/#REF!*#REF!,"-")</f>
        <v>-</v>
      </c>
      <c r="Z216" s="58" t="str">
        <f t="shared" si="195"/>
        <v/>
      </c>
      <c r="AA216" s="58">
        <v>1</v>
      </c>
      <c r="AB216" s="249">
        <f t="shared" si="186"/>
        <v>32</v>
      </c>
      <c r="AC216" s="249" t="str">
        <f t="shared" ref="AC216:AC218" si="196">DEC2BIN(MIN(64,AB216)-1,6)</f>
        <v>011111</v>
      </c>
      <c r="AD216" s="249">
        <f t="shared" si="183"/>
        <v>1</v>
      </c>
      <c r="AE216" s="249" t="str">
        <f t="shared" si="184"/>
        <v>11111111</v>
      </c>
      <c r="AF216" s="58" t="s">
        <v>369</v>
      </c>
    </row>
    <row r="217" spans="1:32" s="58" customFormat="1" x14ac:dyDescent="0.2">
      <c r="A217" s="58" t="s">
        <v>4150</v>
      </c>
      <c r="B217" s="58" t="str">
        <f t="shared" si="177"/>
        <v>RSVD</v>
      </c>
      <c r="C217" s="58" t="s">
        <v>727</v>
      </c>
      <c r="D217" s="58" t="s">
        <v>704</v>
      </c>
      <c r="E217" s="58" t="str">
        <f t="shared" si="190"/>
        <v>L1</v>
      </c>
      <c r="F217" s="58" t="str">
        <f t="shared" si="191"/>
        <v>101</v>
      </c>
      <c r="H217" s="58" t="s">
        <v>1722</v>
      </c>
      <c r="I217" s="247">
        <f>VLOOKUP(H217,'V-Enc'!$B$38:$C$45,2,FALSE)</f>
        <v>8</v>
      </c>
      <c r="J217" s="58" t="s">
        <v>1736</v>
      </c>
      <c r="K217" s="247">
        <f>VLOOKUP(J217,'V-Enc'!$B$49:$C$56,2,FALSE)</f>
        <v>8</v>
      </c>
      <c r="L217" s="248" t="s">
        <v>76</v>
      </c>
      <c r="M217" s="58">
        <v>16</v>
      </c>
      <c r="N217" s="58" t="s">
        <v>1831</v>
      </c>
      <c r="O217" s="58">
        <f>VLOOKUP(N217,'V-Enc'!$B$130:$C$137,2,FALSE)</f>
        <v>4</v>
      </c>
      <c r="Q217" s="58" t="s">
        <v>730</v>
      </c>
      <c r="R217" s="58" t="s">
        <v>22</v>
      </c>
      <c r="S217" s="248" t="s">
        <v>2040</v>
      </c>
      <c r="U217" s="58">
        <f t="shared" si="192"/>
        <v>16</v>
      </c>
      <c r="V217" s="249">
        <f t="shared" si="193"/>
        <v>16</v>
      </c>
      <c r="W217" s="58" t="str">
        <f t="shared" si="194"/>
        <v>-</v>
      </c>
      <c r="X217" s="249" t="str">
        <f>IF(L217="-1",W217/I216*K216,"-")</f>
        <v>-</v>
      </c>
      <c r="Z217" s="58" t="str">
        <f t="shared" si="195"/>
        <v/>
      </c>
      <c r="AA217" s="58">
        <v>1</v>
      </c>
      <c r="AB217" s="249">
        <f t="shared" si="186"/>
        <v>64</v>
      </c>
      <c r="AC217" s="249" t="str">
        <f t="shared" si="196"/>
        <v>111111</v>
      </c>
      <c r="AD217" s="249">
        <f t="shared" si="183"/>
        <v>1</v>
      </c>
      <c r="AE217" s="249" t="str">
        <f t="shared" si="184"/>
        <v>11111111</v>
      </c>
      <c r="AF217" s="58" t="s">
        <v>369</v>
      </c>
    </row>
    <row r="218" spans="1:32" s="58" customFormat="1" x14ac:dyDescent="0.2">
      <c r="A218" s="58" t="s">
        <v>4151</v>
      </c>
      <c r="B218" s="58" t="str">
        <f t="shared" si="177"/>
        <v>RSVD</v>
      </c>
      <c r="C218" s="58" t="s">
        <v>727</v>
      </c>
      <c r="D218" s="58" t="s">
        <v>704</v>
      </c>
      <c r="E218" s="58" t="str">
        <f t="shared" si="190"/>
        <v>L1</v>
      </c>
      <c r="F218" s="58" t="str">
        <f t="shared" si="191"/>
        <v>110</v>
      </c>
      <c r="H218" s="58" t="s">
        <v>1722</v>
      </c>
      <c r="I218" s="247">
        <f>VLOOKUP(H218,'V-Enc'!$B$38:$C$45,2,FALSE)</f>
        <v>8</v>
      </c>
      <c r="J218" s="58" t="s">
        <v>1736</v>
      </c>
      <c r="K218" s="247">
        <f>VLOOKUP(J218,'V-Enc'!$B$49:$C$56,2,FALSE)</f>
        <v>8</v>
      </c>
      <c r="L218" s="248" t="s">
        <v>76</v>
      </c>
      <c r="M218" s="58">
        <v>32</v>
      </c>
      <c r="N218" s="58" t="s">
        <v>1831</v>
      </c>
      <c r="O218" s="58">
        <f>VLOOKUP(N218,'V-Enc'!$B$130:$C$137,2,FALSE)</f>
        <v>4</v>
      </c>
      <c r="Q218" s="58" t="s">
        <v>730</v>
      </c>
      <c r="R218" s="58" t="s">
        <v>22</v>
      </c>
      <c r="S218" s="248" t="s">
        <v>2040</v>
      </c>
      <c r="U218" s="58">
        <f t="shared" si="192"/>
        <v>32</v>
      </c>
      <c r="V218" s="249">
        <f t="shared" si="193"/>
        <v>32</v>
      </c>
      <c r="W218" s="58" t="str">
        <f t="shared" si="194"/>
        <v>-</v>
      </c>
      <c r="X218" s="249" t="str">
        <f>IF(L218="-1",W218/I217*K217,"-")</f>
        <v>-</v>
      </c>
      <c r="Z218" s="58" t="str">
        <f t="shared" si="195"/>
        <v/>
      </c>
      <c r="AA218" s="58">
        <v>1</v>
      </c>
      <c r="AB218" s="249">
        <f t="shared" si="186"/>
        <v>128</v>
      </c>
      <c r="AC218" s="249" t="str">
        <f t="shared" si="196"/>
        <v>111111</v>
      </c>
      <c r="AD218" s="249">
        <f t="shared" si="183"/>
        <v>1</v>
      </c>
      <c r="AE218" s="249" t="str">
        <f t="shared" si="184"/>
        <v>11111111</v>
      </c>
      <c r="AF218" s="58" t="s">
        <v>369</v>
      </c>
    </row>
    <row r="219" spans="1:32" x14ac:dyDescent="0.2">
      <c r="I219" s="159"/>
      <c r="Z219" s="125" t="str">
        <f t="shared" si="144"/>
        <v/>
      </c>
      <c r="AC219" s="179"/>
      <c r="AE219" s="179"/>
    </row>
    <row r="220" spans="1:32" ht="19" x14ac:dyDescent="0.25">
      <c r="A220" s="225" t="s">
        <v>2186</v>
      </c>
      <c r="B220" s="225"/>
      <c r="C220" s="226"/>
      <c r="D220" s="226"/>
      <c r="E220" s="226"/>
      <c r="F220" s="226"/>
      <c r="G220" s="226"/>
      <c r="I220" s="159"/>
      <c r="Z220" s="125" t="str">
        <f t="shared" si="144"/>
        <v/>
      </c>
      <c r="AC220" s="179"/>
      <c r="AE220" s="179"/>
    </row>
    <row r="221" spans="1:32" x14ac:dyDescent="0.2">
      <c r="A221" s="125" t="s">
        <v>2187</v>
      </c>
      <c r="B221" s="58" t="str">
        <f t="shared" ref="B221:B238" si="197">IF(OR(MAX(1,O221)*MAX(V221,1)&gt;8,V221&lt;1/4,X221&lt;1/4),"RSVD","")</f>
        <v/>
      </c>
      <c r="C221" s="125" t="s">
        <v>727</v>
      </c>
      <c r="D221" s="125" t="s">
        <v>704</v>
      </c>
      <c r="E221" s="125" t="str">
        <f t="shared" ref="E221:E230" si="198">IF(S221="rs2","L2",IF(S221="vs2","L3","L1"))</f>
        <v>L2</v>
      </c>
      <c r="F221" s="125" t="str">
        <f t="shared" ref="F221:F230" si="199">IF(M221=8,"000",IF(M221=16,"101","110"))</f>
        <v>000</v>
      </c>
      <c r="H221" s="125" t="s">
        <v>1722</v>
      </c>
      <c r="I221" s="159">
        <f>VLOOKUP(H221,'V-Enc'!$B$38:$C$45,2,FALSE)</f>
        <v>8</v>
      </c>
      <c r="J221" s="125" t="s">
        <v>1739</v>
      </c>
      <c r="K221" s="159">
        <f>VLOOKUP(J221,'V-Enc'!$B$49:$C$56,2,FALSE)</f>
        <v>0.25</v>
      </c>
      <c r="L221" s="206" t="s">
        <v>548</v>
      </c>
      <c r="M221" s="125">
        <v>8</v>
      </c>
      <c r="N221" s="125" t="s">
        <v>1831</v>
      </c>
      <c r="O221" s="125">
        <f>VLOOKUP(N221,'V-Enc'!$B$130:$C$137,2,FALSE)</f>
        <v>4</v>
      </c>
      <c r="Q221" s="125" t="s">
        <v>730</v>
      </c>
      <c r="R221" s="125" t="s">
        <v>22</v>
      </c>
      <c r="S221" s="125" t="s">
        <v>44</v>
      </c>
      <c r="U221" s="125">
        <f t="shared" ref="U221:U230" si="200">IF(L221="-1",I221,M221)</f>
        <v>8</v>
      </c>
      <c r="V221" s="179">
        <f t="shared" ref="V221:V230" si="201">IF(L221="-1",K221,U221/I221*K221)</f>
        <v>0.25</v>
      </c>
      <c r="W221" s="125" t="str">
        <f>IF(L221="-1",M221,"-")</f>
        <v>-</v>
      </c>
      <c r="X221" s="179" t="str">
        <f>IF(L221="-1",W221/#REF!*#REF!,"-")</f>
        <v>-</v>
      </c>
      <c r="Z221" s="125" t="str">
        <f t="shared" si="144"/>
        <v/>
      </c>
      <c r="AA221" s="125">
        <v>1</v>
      </c>
      <c r="AB221" s="179">
        <f>MAX(V221,X221,1)*IF(O221="",1,O221)</f>
        <v>4</v>
      </c>
      <c r="AC221" s="179" t="str">
        <f t="shared" ref="AC221:AC234" si="202">DEC2BIN(MIN(64,AB221)-1,6)</f>
        <v>000011</v>
      </c>
      <c r="AD221" s="178">
        <f t="shared" ref="AD221:AD238" si="203">AB221/(MAX(V221,1)*IF(O221="",1,O221))</f>
        <v>1</v>
      </c>
      <c r="AE221" s="179" t="str">
        <f t="shared" ref="AE221:AE238" si="204">RIGHT(_xlfn.CONCAT(REPT(0,8-MIN(AB221,8)),REPT(DEC2BIN(_xlfn.BITLSHIFT(1,AD221-1)),AB221/AD221)),8)</f>
        <v>00001111</v>
      </c>
      <c r="AF221" s="125" t="s">
        <v>369</v>
      </c>
    </row>
    <row r="222" spans="1:32" x14ac:dyDescent="0.2">
      <c r="A222" s="125" t="s">
        <v>2188</v>
      </c>
      <c r="B222" s="58" t="str">
        <f t="shared" si="197"/>
        <v/>
      </c>
      <c r="C222" s="125" t="s">
        <v>727</v>
      </c>
      <c r="D222" s="125" t="s">
        <v>704</v>
      </c>
      <c r="E222" s="125" t="str">
        <f t="shared" si="198"/>
        <v>L2</v>
      </c>
      <c r="F222" s="125" t="str">
        <f t="shared" si="199"/>
        <v>101</v>
      </c>
      <c r="H222" s="125" t="s">
        <v>1722</v>
      </c>
      <c r="I222" s="159">
        <f>VLOOKUP(H222,'V-Enc'!$B$38:$C$45,2,FALSE)</f>
        <v>8</v>
      </c>
      <c r="J222" s="125" t="s">
        <v>1739</v>
      </c>
      <c r="K222" s="159">
        <f>VLOOKUP(J222,'V-Enc'!$B$49:$C$56,2,FALSE)</f>
        <v>0.25</v>
      </c>
      <c r="L222" s="206" t="s">
        <v>548</v>
      </c>
      <c r="M222" s="125">
        <v>16</v>
      </c>
      <c r="N222" s="125" t="s">
        <v>1831</v>
      </c>
      <c r="O222" s="125">
        <f>VLOOKUP(N222,'V-Enc'!$B$130:$C$137,2,FALSE)</f>
        <v>4</v>
      </c>
      <c r="Q222" s="125" t="s">
        <v>730</v>
      </c>
      <c r="R222" s="125" t="s">
        <v>22</v>
      </c>
      <c r="S222" s="125" t="s">
        <v>44</v>
      </c>
      <c r="U222" s="125">
        <f t="shared" si="200"/>
        <v>16</v>
      </c>
      <c r="V222" s="179">
        <f t="shared" si="201"/>
        <v>0.5</v>
      </c>
      <c r="W222" s="125" t="str">
        <f t="shared" ref="W222:W223" si="205">IF(L222="-1",M222,"-")</f>
        <v>-</v>
      </c>
      <c r="X222" s="179" t="str">
        <f>IF(L222="-1",W222/I221*K221,"-")</f>
        <v>-</v>
      </c>
      <c r="Z222" s="125" t="str">
        <f t="shared" si="144"/>
        <v/>
      </c>
      <c r="AA222" s="125">
        <v>1</v>
      </c>
      <c r="AB222" s="179">
        <f t="shared" ref="AB222:AB238" si="206">MAX(V222,X222,1)*IF(O222="",1,O222)</f>
        <v>4</v>
      </c>
      <c r="AC222" s="179" t="str">
        <f t="shared" si="202"/>
        <v>000011</v>
      </c>
      <c r="AD222" s="178">
        <f t="shared" si="203"/>
        <v>1</v>
      </c>
      <c r="AE222" s="179" t="str">
        <f t="shared" si="204"/>
        <v>00001111</v>
      </c>
      <c r="AF222" s="125" t="s">
        <v>369</v>
      </c>
    </row>
    <row r="223" spans="1:32" x14ac:dyDescent="0.2">
      <c r="A223" s="125" t="s">
        <v>2189</v>
      </c>
      <c r="B223" s="58" t="str">
        <f t="shared" si="197"/>
        <v/>
      </c>
      <c r="C223" s="125" t="s">
        <v>727</v>
      </c>
      <c r="D223" s="125" t="s">
        <v>704</v>
      </c>
      <c r="E223" s="125" t="str">
        <f t="shared" si="198"/>
        <v>L2</v>
      </c>
      <c r="F223" s="125" t="str">
        <f t="shared" si="199"/>
        <v>110</v>
      </c>
      <c r="H223" s="125" t="s">
        <v>1722</v>
      </c>
      <c r="I223" s="159">
        <f>VLOOKUP(H223,'V-Enc'!$B$38:$C$45,2,FALSE)</f>
        <v>8</v>
      </c>
      <c r="J223" s="125" t="s">
        <v>1739</v>
      </c>
      <c r="K223" s="159">
        <f>VLOOKUP(J223,'V-Enc'!$B$49:$C$56,2,FALSE)</f>
        <v>0.25</v>
      </c>
      <c r="L223" s="206" t="s">
        <v>548</v>
      </c>
      <c r="M223" s="125">
        <v>32</v>
      </c>
      <c r="N223" s="125" t="s">
        <v>1831</v>
      </c>
      <c r="O223" s="125">
        <f>VLOOKUP(N223,'V-Enc'!$B$130:$C$137,2,FALSE)</f>
        <v>4</v>
      </c>
      <c r="Q223" s="125" t="s">
        <v>730</v>
      </c>
      <c r="R223" s="125" t="s">
        <v>22</v>
      </c>
      <c r="S223" s="125" t="s">
        <v>44</v>
      </c>
      <c r="U223" s="125">
        <f t="shared" si="200"/>
        <v>32</v>
      </c>
      <c r="V223" s="179">
        <f t="shared" si="201"/>
        <v>1</v>
      </c>
      <c r="W223" s="125" t="str">
        <f t="shared" si="205"/>
        <v>-</v>
      </c>
      <c r="X223" s="179" t="str">
        <f>IF(L223="-1",W223/I222*K222,"-")</f>
        <v>-</v>
      </c>
      <c r="Z223" s="125" t="str">
        <f t="shared" si="144"/>
        <v/>
      </c>
      <c r="AA223" s="125">
        <v>1</v>
      </c>
      <c r="AB223" s="179">
        <f t="shared" si="206"/>
        <v>4</v>
      </c>
      <c r="AC223" s="179" t="str">
        <f t="shared" si="202"/>
        <v>000011</v>
      </c>
      <c r="AD223" s="178">
        <f t="shared" si="203"/>
        <v>1</v>
      </c>
      <c r="AE223" s="179" t="str">
        <f t="shared" si="204"/>
        <v>00001111</v>
      </c>
      <c r="AF223" s="125" t="s">
        <v>369</v>
      </c>
    </row>
    <row r="224" spans="1:32" x14ac:dyDescent="0.2">
      <c r="A224" s="125" t="s">
        <v>2190</v>
      </c>
      <c r="B224" s="58" t="str">
        <f t="shared" si="197"/>
        <v/>
      </c>
      <c r="C224" s="125" t="s">
        <v>727</v>
      </c>
      <c r="D224" s="125" t="s">
        <v>704</v>
      </c>
      <c r="E224" s="125" t="str">
        <f t="shared" si="198"/>
        <v>L2</v>
      </c>
      <c r="F224" s="125" t="str">
        <f t="shared" si="199"/>
        <v>000</v>
      </c>
      <c r="H224" s="125" t="s">
        <v>1722</v>
      </c>
      <c r="I224" s="159">
        <f>VLOOKUP(H224,'V-Enc'!$B$38:$C$45,2,FALSE)</f>
        <v>8</v>
      </c>
      <c r="J224" s="125" t="s">
        <v>1740</v>
      </c>
      <c r="K224" s="159">
        <f>VLOOKUP(J224,'V-Enc'!$B$49:$C$56,2,FALSE)</f>
        <v>0.5</v>
      </c>
      <c r="L224" s="206" t="s">
        <v>548</v>
      </c>
      <c r="M224" s="125">
        <v>8</v>
      </c>
      <c r="N224" s="125" t="s">
        <v>1831</v>
      </c>
      <c r="O224" s="125">
        <f>VLOOKUP(N224,'V-Enc'!$B$130:$C$137,2,FALSE)</f>
        <v>4</v>
      </c>
      <c r="Q224" s="125" t="s">
        <v>730</v>
      </c>
      <c r="R224" s="125" t="s">
        <v>22</v>
      </c>
      <c r="S224" s="125" t="s">
        <v>44</v>
      </c>
      <c r="U224" s="125">
        <f t="shared" si="200"/>
        <v>8</v>
      </c>
      <c r="V224" s="179">
        <f t="shared" si="201"/>
        <v>0.5</v>
      </c>
      <c r="W224" s="125" t="str">
        <f t="shared" ref="W224:W226" si="207">IF(L224="-1",M224,"-")</f>
        <v>-</v>
      </c>
      <c r="X224" s="179" t="str">
        <f>IF(L224="-1",W224/#REF!*#REF!,"-")</f>
        <v>-</v>
      </c>
      <c r="Z224" s="125" t="str">
        <f t="shared" si="144"/>
        <v/>
      </c>
      <c r="AA224" s="125">
        <v>1</v>
      </c>
      <c r="AB224" s="179">
        <f t="shared" si="206"/>
        <v>4</v>
      </c>
      <c r="AC224" s="179" t="str">
        <f t="shared" si="202"/>
        <v>000011</v>
      </c>
      <c r="AD224" s="178">
        <f t="shared" si="203"/>
        <v>1</v>
      </c>
      <c r="AE224" s="179" t="str">
        <f t="shared" si="204"/>
        <v>00001111</v>
      </c>
      <c r="AF224" s="125" t="s">
        <v>369</v>
      </c>
    </row>
    <row r="225" spans="1:32" x14ac:dyDescent="0.2">
      <c r="A225" s="125" t="s">
        <v>2191</v>
      </c>
      <c r="B225" s="58" t="str">
        <f t="shared" si="197"/>
        <v/>
      </c>
      <c r="C225" s="125" t="s">
        <v>727</v>
      </c>
      <c r="D225" s="125" t="s">
        <v>704</v>
      </c>
      <c r="E225" s="125" t="str">
        <f t="shared" si="198"/>
        <v>L2</v>
      </c>
      <c r="F225" s="125" t="str">
        <f t="shared" si="199"/>
        <v>101</v>
      </c>
      <c r="H225" s="125" t="s">
        <v>1722</v>
      </c>
      <c r="I225" s="159">
        <f>VLOOKUP(H225,'V-Enc'!$B$38:$C$45,2,FALSE)</f>
        <v>8</v>
      </c>
      <c r="J225" s="125" t="s">
        <v>1740</v>
      </c>
      <c r="K225" s="159">
        <f>VLOOKUP(J225,'V-Enc'!$B$49:$C$56,2,FALSE)</f>
        <v>0.5</v>
      </c>
      <c r="L225" s="206" t="s">
        <v>548</v>
      </c>
      <c r="M225" s="125">
        <v>16</v>
      </c>
      <c r="N225" s="125" t="s">
        <v>1831</v>
      </c>
      <c r="O225" s="125">
        <f>VLOOKUP(N225,'V-Enc'!$B$130:$C$137,2,FALSE)</f>
        <v>4</v>
      </c>
      <c r="Q225" s="125" t="s">
        <v>730</v>
      </c>
      <c r="R225" s="125" t="s">
        <v>22</v>
      </c>
      <c r="S225" s="125" t="s">
        <v>44</v>
      </c>
      <c r="U225" s="125">
        <f t="shared" si="200"/>
        <v>16</v>
      </c>
      <c r="V225" s="179">
        <f t="shared" si="201"/>
        <v>1</v>
      </c>
      <c r="W225" s="125" t="str">
        <f t="shared" si="207"/>
        <v>-</v>
      </c>
      <c r="X225" s="179" t="str">
        <f>IF(L225="-1",W225/I224*K224,"-")</f>
        <v>-</v>
      </c>
      <c r="Z225" s="125" t="str">
        <f t="shared" si="144"/>
        <v/>
      </c>
      <c r="AA225" s="125">
        <v>1</v>
      </c>
      <c r="AB225" s="179">
        <f t="shared" si="206"/>
        <v>4</v>
      </c>
      <c r="AC225" s="179" t="str">
        <f t="shared" si="202"/>
        <v>000011</v>
      </c>
      <c r="AD225" s="178">
        <f t="shared" si="203"/>
        <v>1</v>
      </c>
      <c r="AE225" s="179" t="str">
        <f t="shared" si="204"/>
        <v>00001111</v>
      </c>
      <c r="AF225" s="125" t="s">
        <v>369</v>
      </c>
    </row>
    <row r="226" spans="1:32" x14ac:dyDescent="0.2">
      <c r="A226" s="125" t="s">
        <v>2192</v>
      </c>
      <c r="B226" s="58" t="str">
        <f t="shared" si="197"/>
        <v/>
      </c>
      <c r="C226" s="125" t="s">
        <v>727</v>
      </c>
      <c r="D226" s="125" t="s">
        <v>704</v>
      </c>
      <c r="E226" s="125" t="str">
        <f t="shared" si="198"/>
        <v>L2</v>
      </c>
      <c r="F226" s="125" t="str">
        <f t="shared" si="199"/>
        <v>110</v>
      </c>
      <c r="H226" s="125" t="s">
        <v>1722</v>
      </c>
      <c r="I226" s="159">
        <f>VLOOKUP(H226,'V-Enc'!$B$38:$C$45,2,FALSE)</f>
        <v>8</v>
      </c>
      <c r="J226" s="125" t="s">
        <v>1740</v>
      </c>
      <c r="K226" s="159">
        <f>VLOOKUP(J226,'V-Enc'!$B$49:$C$56,2,FALSE)</f>
        <v>0.5</v>
      </c>
      <c r="L226" s="206" t="s">
        <v>548</v>
      </c>
      <c r="M226" s="125">
        <v>32</v>
      </c>
      <c r="N226" s="125" t="s">
        <v>1831</v>
      </c>
      <c r="O226" s="125">
        <f>VLOOKUP(N226,'V-Enc'!$B$130:$C$137,2,FALSE)</f>
        <v>4</v>
      </c>
      <c r="Q226" s="125" t="s">
        <v>730</v>
      </c>
      <c r="R226" s="125" t="s">
        <v>22</v>
      </c>
      <c r="S226" s="125" t="s">
        <v>44</v>
      </c>
      <c r="U226" s="125">
        <f t="shared" si="200"/>
        <v>32</v>
      </c>
      <c r="V226" s="179">
        <f t="shared" si="201"/>
        <v>2</v>
      </c>
      <c r="W226" s="125" t="str">
        <f t="shared" si="207"/>
        <v>-</v>
      </c>
      <c r="X226" s="179" t="str">
        <f>IF(L226="-1",W226/I225*K225,"-")</f>
        <v>-</v>
      </c>
      <c r="Z226" s="125" t="str">
        <f t="shared" si="144"/>
        <v/>
      </c>
      <c r="AA226" s="125">
        <v>1</v>
      </c>
      <c r="AB226" s="179">
        <f t="shared" si="206"/>
        <v>8</v>
      </c>
      <c r="AC226" s="179" t="str">
        <f t="shared" si="202"/>
        <v>000111</v>
      </c>
      <c r="AD226" s="178">
        <f t="shared" si="203"/>
        <v>1</v>
      </c>
      <c r="AE226" s="179" t="str">
        <f t="shared" si="204"/>
        <v>11111111</v>
      </c>
      <c r="AF226" s="125" t="s">
        <v>369</v>
      </c>
    </row>
    <row r="227" spans="1:32" x14ac:dyDescent="0.2">
      <c r="A227" s="125" t="s">
        <v>2193</v>
      </c>
      <c r="B227" s="58" t="str">
        <f t="shared" si="197"/>
        <v/>
      </c>
      <c r="C227" s="125" t="s">
        <v>727</v>
      </c>
      <c r="D227" s="125" t="s">
        <v>704</v>
      </c>
      <c r="E227" s="125" t="str">
        <f t="shared" si="198"/>
        <v>L2</v>
      </c>
      <c r="F227" s="125" t="str">
        <f t="shared" si="199"/>
        <v>000</v>
      </c>
      <c r="H227" s="125" t="s">
        <v>1722</v>
      </c>
      <c r="I227" s="159">
        <f>VLOOKUP(H227,'V-Enc'!$B$38:$C$45,2,FALSE)</f>
        <v>8</v>
      </c>
      <c r="J227" s="125" t="s">
        <v>1733</v>
      </c>
      <c r="K227" s="159">
        <f>VLOOKUP(J227,'V-Enc'!$B$49:$C$56,2,FALSE)</f>
        <v>1</v>
      </c>
      <c r="L227" s="206" t="s">
        <v>548</v>
      </c>
      <c r="M227" s="125">
        <v>8</v>
      </c>
      <c r="N227" s="125" t="s">
        <v>1831</v>
      </c>
      <c r="O227" s="125">
        <f>VLOOKUP(N227,'V-Enc'!$B$130:$C$137,2,FALSE)</f>
        <v>4</v>
      </c>
      <c r="Q227" s="125" t="s">
        <v>730</v>
      </c>
      <c r="R227" s="125" t="s">
        <v>22</v>
      </c>
      <c r="S227" s="125" t="s">
        <v>44</v>
      </c>
      <c r="U227" s="125">
        <f t="shared" si="200"/>
        <v>8</v>
      </c>
      <c r="V227" s="179">
        <f t="shared" si="201"/>
        <v>1</v>
      </c>
      <c r="W227" s="125" t="str">
        <f t="shared" ref="W227:W228" si="208">IF(L227="-1",M227,"-")</f>
        <v>-</v>
      </c>
      <c r="X227" s="179" t="str">
        <f>IF(L227="-1",W227/#REF!*#REF!,"-")</f>
        <v>-</v>
      </c>
      <c r="Z227" s="125" t="str">
        <f t="shared" si="144"/>
        <v/>
      </c>
      <c r="AA227" s="125">
        <v>1</v>
      </c>
      <c r="AB227" s="179">
        <f t="shared" si="206"/>
        <v>4</v>
      </c>
      <c r="AC227" s="179" t="str">
        <f t="shared" si="202"/>
        <v>000011</v>
      </c>
      <c r="AD227" s="178">
        <f t="shared" si="203"/>
        <v>1</v>
      </c>
      <c r="AE227" s="179" t="str">
        <f t="shared" si="204"/>
        <v>00001111</v>
      </c>
      <c r="AF227" s="125" t="s">
        <v>369</v>
      </c>
    </row>
    <row r="228" spans="1:32" x14ac:dyDescent="0.2">
      <c r="A228" s="125" t="s">
        <v>2194</v>
      </c>
      <c r="B228" s="58" t="str">
        <f t="shared" si="197"/>
        <v/>
      </c>
      <c r="C228" s="125" t="s">
        <v>727</v>
      </c>
      <c r="D228" s="125" t="s">
        <v>704</v>
      </c>
      <c r="E228" s="125" t="str">
        <f t="shared" si="198"/>
        <v>L2</v>
      </c>
      <c r="F228" s="125" t="str">
        <f t="shared" si="199"/>
        <v>101</v>
      </c>
      <c r="H228" s="125" t="s">
        <v>1722</v>
      </c>
      <c r="I228" s="159">
        <f>VLOOKUP(H228,'V-Enc'!$B$38:$C$45,2,FALSE)</f>
        <v>8</v>
      </c>
      <c r="J228" s="125" t="s">
        <v>1733</v>
      </c>
      <c r="K228" s="159">
        <f>VLOOKUP(J228,'V-Enc'!$B$49:$C$56,2,FALSE)</f>
        <v>1</v>
      </c>
      <c r="L228" s="206" t="s">
        <v>548</v>
      </c>
      <c r="M228" s="125">
        <v>16</v>
      </c>
      <c r="N228" s="125" t="s">
        <v>1831</v>
      </c>
      <c r="O228" s="125">
        <f>VLOOKUP(N228,'V-Enc'!$B$130:$C$137,2,FALSE)</f>
        <v>4</v>
      </c>
      <c r="Q228" s="125" t="s">
        <v>730</v>
      </c>
      <c r="R228" s="125" t="s">
        <v>22</v>
      </c>
      <c r="S228" s="125" t="s">
        <v>44</v>
      </c>
      <c r="U228" s="125">
        <f t="shared" si="200"/>
        <v>16</v>
      </c>
      <c r="V228" s="179">
        <f t="shared" si="201"/>
        <v>2</v>
      </c>
      <c r="W228" s="125" t="str">
        <f t="shared" si="208"/>
        <v>-</v>
      </c>
      <c r="X228" s="179" t="str">
        <f>IF(L228="-1",W228/I227*K227,"-")</f>
        <v>-</v>
      </c>
      <c r="Z228" s="125" t="str">
        <f t="shared" si="144"/>
        <v/>
      </c>
      <c r="AA228" s="125">
        <v>1</v>
      </c>
      <c r="AB228" s="179">
        <f t="shared" si="206"/>
        <v>8</v>
      </c>
      <c r="AC228" s="179" t="str">
        <f t="shared" si="202"/>
        <v>000111</v>
      </c>
      <c r="AD228" s="178">
        <f t="shared" si="203"/>
        <v>1</v>
      </c>
      <c r="AE228" s="179" t="str">
        <f t="shared" si="204"/>
        <v>11111111</v>
      </c>
      <c r="AF228" s="125" t="s">
        <v>369</v>
      </c>
    </row>
    <row r="229" spans="1:32" s="58" customFormat="1" x14ac:dyDescent="0.2">
      <c r="A229" s="58" t="s">
        <v>4152</v>
      </c>
      <c r="B229" s="58" t="str">
        <f t="shared" si="197"/>
        <v>RSVD</v>
      </c>
      <c r="C229" s="58" t="s">
        <v>727</v>
      </c>
      <c r="D229" s="58" t="s">
        <v>704</v>
      </c>
      <c r="E229" s="58" t="str">
        <f>IF(S229="rs2","L2",IF(S229="vs2","L3","L1"))</f>
        <v>L2</v>
      </c>
      <c r="F229" s="58" t="str">
        <f>IF(M229=8,"000",IF(M229=16,"101","110"))</f>
        <v>110</v>
      </c>
      <c r="H229" s="58" t="s">
        <v>1722</v>
      </c>
      <c r="I229" s="247">
        <f>VLOOKUP(H229,'V-Enc'!$B$38:$C$45,2,FALSE)</f>
        <v>8</v>
      </c>
      <c r="J229" s="58" t="s">
        <v>1733</v>
      </c>
      <c r="K229" s="247">
        <f>VLOOKUP(J229,'V-Enc'!$B$49:$C$56,2,FALSE)</f>
        <v>1</v>
      </c>
      <c r="L229" s="248" t="s">
        <v>548</v>
      </c>
      <c r="M229" s="58">
        <v>32</v>
      </c>
      <c r="N229" s="58" t="s">
        <v>1831</v>
      </c>
      <c r="O229" s="58">
        <f>VLOOKUP(N229,'V-Enc'!$B$130:$C$137,2,FALSE)</f>
        <v>4</v>
      </c>
      <c r="Q229" s="58" t="s">
        <v>730</v>
      </c>
      <c r="R229" s="58" t="s">
        <v>22</v>
      </c>
      <c r="S229" s="58" t="s">
        <v>44</v>
      </c>
      <c r="U229" s="58">
        <f>IF(L229="-1",I229,M229)</f>
        <v>32</v>
      </c>
      <c r="V229" s="249">
        <f>IF(L229="-1",K229,U229/I229*K229)</f>
        <v>4</v>
      </c>
      <c r="W229" s="58" t="str">
        <f>IF(L229="-1",M229,"-")</f>
        <v>-</v>
      </c>
      <c r="X229" s="249" t="str">
        <f>IF(L229="-1",W229/I228*K228,"-")</f>
        <v>-</v>
      </c>
      <c r="Z229" s="58" t="str">
        <f>IF(S229="vs2",1,"")</f>
        <v/>
      </c>
      <c r="AA229" s="58">
        <v>1</v>
      </c>
      <c r="AB229" s="249">
        <f t="shared" si="206"/>
        <v>16</v>
      </c>
      <c r="AC229" s="249" t="str">
        <f t="shared" si="202"/>
        <v>001111</v>
      </c>
      <c r="AD229" s="249">
        <f t="shared" si="203"/>
        <v>1</v>
      </c>
      <c r="AE229" s="249" t="str">
        <f t="shared" si="204"/>
        <v>11111111</v>
      </c>
      <c r="AF229" s="58" t="s">
        <v>369</v>
      </c>
    </row>
    <row r="230" spans="1:32" x14ac:dyDescent="0.2">
      <c r="A230" s="125" t="s">
        <v>2195</v>
      </c>
      <c r="B230" s="58" t="str">
        <f t="shared" si="197"/>
        <v/>
      </c>
      <c r="C230" s="125" t="s">
        <v>727</v>
      </c>
      <c r="D230" s="125" t="s">
        <v>704</v>
      </c>
      <c r="E230" s="125" t="str">
        <f t="shared" si="198"/>
        <v>L2</v>
      </c>
      <c r="F230" s="125" t="str">
        <f t="shared" si="199"/>
        <v>000</v>
      </c>
      <c r="H230" s="125" t="s">
        <v>1722</v>
      </c>
      <c r="I230" s="159">
        <f>VLOOKUP(H230,'V-Enc'!$B$38:$C$45,2,FALSE)</f>
        <v>8</v>
      </c>
      <c r="J230" s="125" t="s">
        <v>1734</v>
      </c>
      <c r="K230" s="159">
        <f>VLOOKUP(J230,'V-Enc'!$B$49:$C$56,2,FALSE)</f>
        <v>2</v>
      </c>
      <c r="L230" s="206" t="s">
        <v>548</v>
      </c>
      <c r="M230" s="125">
        <v>8</v>
      </c>
      <c r="N230" s="125" t="s">
        <v>1831</v>
      </c>
      <c r="O230" s="125">
        <f>VLOOKUP(N230,'V-Enc'!$B$130:$C$137,2,FALSE)</f>
        <v>4</v>
      </c>
      <c r="Q230" s="125" t="s">
        <v>730</v>
      </c>
      <c r="R230" s="125" t="s">
        <v>22</v>
      </c>
      <c r="S230" s="125" t="s">
        <v>44</v>
      </c>
      <c r="U230" s="125">
        <f t="shared" si="200"/>
        <v>8</v>
      </c>
      <c r="V230" s="179">
        <f t="shared" si="201"/>
        <v>2</v>
      </c>
      <c r="W230" s="125" t="str">
        <f t="shared" ref="W230" si="209">IF(L230="-1",M230,"-")</f>
        <v>-</v>
      </c>
      <c r="X230" s="179" t="str">
        <f>IF(L230="-1",W230/#REF!*#REF!,"-")</f>
        <v>-</v>
      </c>
      <c r="Z230" s="125" t="str">
        <f t="shared" si="144"/>
        <v/>
      </c>
      <c r="AA230" s="125">
        <v>1</v>
      </c>
      <c r="AB230" s="179">
        <f t="shared" si="206"/>
        <v>8</v>
      </c>
      <c r="AC230" s="179" t="str">
        <f t="shared" si="202"/>
        <v>000111</v>
      </c>
      <c r="AD230" s="178">
        <f t="shared" si="203"/>
        <v>1</v>
      </c>
      <c r="AE230" s="179" t="str">
        <f t="shared" si="204"/>
        <v>11111111</v>
      </c>
      <c r="AF230" s="125" t="s">
        <v>369</v>
      </c>
    </row>
    <row r="231" spans="1:32" s="58" customFormat="1" x14ac:dyDescent="0.2">
      <c r="A231" s="58" t="s">
        <v>4153</v>
      </c>
      <c r="B231" s="58" t="str">
        <f t="shared" si="197"/>
        <v>RSVD</v>
      </c>
      <c r="C231" s="58" t="s">
        <v>727</v>
      </c>
      <c r="D231" s="58" t="s">
        <v>704</v>
      </c>
      <c r="E231" s="58" t="str">
        <f t="shared" ref="E231:E238" si="210">IF(S231="rs2","L2",IF(S231="vs2","L3","L1"))</f>
        <v>L2</v>
      </c>
      <c r="F231" s="58" t="str">
        <f t="shared" ref="F231:F238" si="211">IF(M231=8,"000",IF(M231=16,"101","110"))</f>
        <v>101</v>
      </c>
      <c r="H231" s="58" t="s">
        <v>1722</v>
      </c>
      <c r="I231" s="247">
        <f>VLOOKUP(H231,'V-Enc'!$B$38:$C$45,2,FALSE)</f>
        <v>8</v>
      </c>
      <c r="J231" s="58" t="s">
        <v>1734</v>
      </c>
      <c r="K231" s="247">
        <f>VLOOKUP(J231,'V-Enc'!$B$49:$C$56,2,FALSE)</f>
        <v>2</v>
      </c>
      <c r="L231" s="248" t="s">
        <v>548</v>
      </c>
      <c r="M231" s="58">
        <v>16</v>
      </c>
      <c r="N231" s="58" t="s">
        <v>1831</v>
      </c>
      <c r="O231" s="58">
        <f>VLOOKUP(N231,'V-Enc'!$B$130:$C$137,2,FALSE)</f>
        <v>4</v>
      </c>
      <c r="Q231" s="58" t="s">
        <v>730</v>
      </c>
      <c r="R231" s="58" t="s">
        <v>22</v>
      </c>
      <c r="S231" s="58" t="s">
        <v>44</v>
      </c>
      <c r="U231" s="58">
        <f t="shared" ref="U231:U238" si="212">IF(L231="-1",I231,M231)</f>
        <v>16</v>
      </c>
      <c r="V231" s="249">
        <f t="shared" ref="V231:V238" si="213">IF(L231="-1",K231,U231/I231*K231)</f>
        <v>4</v>
      </c>
      <c r="W231" s="58" t="str">
        <f t="shared" ref="W231:W238" si="214">IF(L231="-1",M231,"-")</f>
        <v>-</v>
      </c>
      <c r="X231" s="249" t="str">
        <f>IF(L231="-1",W231/I230*K230,"-")</f>
        <v>-</v>
      </c>
      <c r="Z231" s="58" t="str">
        <f t="shared" ref="Z231:Z238" si="215">IF(S231="vs2",1,"")</f>
        <v/>
      </c>
      <c r="AA231" s="58">
        <v>1</v>
      </c>
      <c r="AB231" s="249">
        <f t="shared" si="206"/>
        <v>16</v>
      </c>
      <c r="AC231" s="249" t="str">
        <f t="shared" si="202"/>
        <v>001111</v>
      </c>
      <c r="AD231" s="249">
        <f t="shared" si="203"/>
        <v>1</v>
      </c>
      <c r="AE231" s="249" t="str">
        <f t="shared" si="204"/>
        <v>11111111</v>
      </c>
      <c r="AF231" s="58" t="s">
        <v>369</v>
      </c>
    </row>
    <row r="232" spans="1:32" s="58" customFormat="1" x14ac:dyDescent="0.2">
      <c r="A232" s="58" t="s">
        <v>4154</v>
      </c>
      <c r="B232" s="58" t="str">
        <f t="shared" si="197"/>
        <v>RSVD</v>
      </c>
      <c r="C232" s="58" t="s">
        <v>727</v>
      </c>
      <c r="D232" s="58" t="s">
        <v>704</v>
      </c>
      <c r="E232" s="58" t="str">
        <f t="shared" si="210"/>
        <v>L2</v>
      </c>
      <c r="F232" s="58" t="str">
        <f t="shared" si="211"/>
        <v>110</v>
      </c>
      <c r="H232" s="58" t="s">
        <v>1722</v>
      </c>
      <c r="I232" s="247">
        <f>VLOOKUP(H232,'V-Enc'!$B$38:$C$45,2,FALSE)</f>
        <v>8</v>
      </c>
      <c r="J232" s="58" t="s">
        <v>1734</v>
      </c>
      <c r="K232" s="247">
        <f>VLOOKUP(J232,'V-Enc'!$B$49:$C$56,2,FALSE)</f>
        <v>2</v>
      </c>
      <c r="L232" s="248" t="s">
        <v>548</v>
      </c>
      <c r="M232" s="58">
        <v>32</v>
      </c>
      <c r="N232" s="58" t="s">
        <v>1831</v>
      </c>
      <c r="O232" s="58">
        <f>VLOOKUP(N232,'V-Enc'!$B$130:$C$137,2,FALSE)</f>
        <v>4</v>
      </c>
      <c r="Q232" s="58" t="s">
        <v>730</v>
      </c>
      <c r="R232" s="58" t="s">
        <v>22</v>
      </c>
      <c r="S232" s="58" t="s">
        <v>44</v>
      </c>
      <c r="U232" s="58">
        <f t="shared" si="212"/>
        <v>32</v>
      </c>
      <c r="V232" s="249">
        <f t="shared" si="213"/>
        <v>8</v>
      </c>
      <c r="W232" s="58" t="str">
        <f t="shared" si="214"/>
        <v>-</v>
      </c>
      <c r="X232" s="249" t="str">
        <f>IF(L232="-1",W232/I231*K231,"-")</f>
        <v>-</v>
      </c>
      <c r="Z232" s="58" t="str">
        <f t="shared" si="215"/>
        <v/>
      </c>
      <c r="AA232" s="58">
        <v>1</v>
      </c>
      <c r="AB232" s="249">
        <f t="shared" si="206"/>
        <v>32</v>
      </c>
      <c r="AC232" s="249" t="str">
        <f t="shared" si="202"/>
        <v>011111</v>
      </c>
      <c r="AD232" s="249">
        <f t="shared" si="203"/>
        <v>1</v>
      </c>
      <c r="AE232" s="249" t="str">
        <f t="shared" si="204"/>
        <v>11111111</v>
      </c>
      <c r="AF232" s="58" t="s">
        <v>369</v>
      </c>
    </row>
    <row r="233" spans="1:32" s="58" customFormat="1" x14ac:dyDescent="0.2">
      <c r="A233" s="58" t="s">
        <v>4155</v>
      </c>
      <c r="B233" s="58" t="str">
        <f t="shared" si="197"/>
        <v>RSVD</v>
      </c>
      <c r="C233" s="58" t="s">
        <v>727</v>
      </c>
      <c r="D233" s="58" t="s">
        <v>704</v>
      </c>
      <c r="E233" s="58" t="str">
        <f t="shared" si="210"/>
        <v>L2</v>
      </c>
      <c r="F233" s="58" t="str">
        <f t="shared" si="211"/>
        <v>000</v>
      </c>
      <c r="H233" s="58" t="s">
        <v>1722</v>
      </c>
      <c r="I233" s="247">
        <f>VLOOKUP(H233,'V-Enc'!$B$38:$C$45,2,FALSE)</f>
        <v>8</v>
      </c>
      <c r="J233" s="58" t="s">
        <v>1735</v>
      </c>
      <c r="K233" s="247">
        <f>VLOOKUP(J233,'V-Enc'!$B$49:$C$56,2,FALSE)</f>
        <v>4</v>
      </c>
      <c r="L233" s="248" t="s">
        <v>548</v>
      </c>
      <c r="M233" s="58">
        <v>8</v>
      </c>
      <c r="N233" s="58" t="s">
        <v>1831</v>
      </c>
      <c r="O233" s="58">
        <f>VLOOKUP(N233,'V-Enc'!$B$130:$C$137,2,FALSE)</f>
        <v>4</v>
      </c>
      <c r="Q233" s="58" t="s">
        <v>730</v>
      </c>
      <c r="R233" s="58" t="s">
        <v>22</v>
      </c>
      <c r="S233" s="58" t="s">
        <v>44</v>
      </c>
      <c r="U233" s="58">
        <f t="shared" si="212"/>
        <v>8</v>
      </c>
      <c r="V233" s="249">
        <f t="shared" si="213"/>
        <v>4</v>
      </c>
      <c r="W233" s="58" t="str">
        <f t="shared" si="214"/>
        <v>-</v>
      </c>
      <c r="X233" s="249" t="str">
        <f>IF(L233="-1",W233/#REF!*#REF!,"-")</f>
        <v>-</v>
      </c>
      <c r="Z233" s="58" t="str">
        <f t="shared" si="215"/>
        <v/>
      </c>
      <c r="AA233" s="58">
        <v>1</v>
      </c>
      <c r="AB233" s="249">
        <f t="shared" si="206"/>
        <v>16</v>
      </c>
      <c r="AC233" s="249" t="str">
        <f t="shared" si="202"/>
        <v>001111</v>
      </c>
      <c r="AD233" s="249">
        <f t="shared" si="203"/>
        <v>1</v>
      </c>
      <c r="AE233" s="249" t="str">
        <f t="shared" si="204"/>
        <v>11111111</v>
      </c>
      <c r="AF233" s="58" t="s">
        <v>369</v>
      </c>
    </row>
    <row r="234" spans="1:32" s="58" customFormat="1" x14ac:dyDescent="0.2">
      <c r="A234" s="58" t="s">
        <v>4156</v>
      </c>
      <c r="B234" s="58" t="str">
        <f t="shared" si="197"/>
        <v>RSVD</v>
      </c>
      <c r="C234" s="58" t="s">
        <v>727</v>
      </c>
      <c r="D234" s="58" t="s">
        <v>704</v>
      </c>
      <c r="E234" s="58" t="str">
        <f t="shared" si="210"/>
        <v>L2</v>
      </c>
      <c r="F234" s="58" t="str">
        <f t="shared" si="211"/>
        <v>101</v>
      </c>
      <c r="H234" s="58" t="s">
        <v>1722</v>
      </c>
      <c r="I234" s="247">
        <f>VLOOKUP(H234,'V-Enc'!$B$38:$C$45,2,FALSE)</f>
        <v>8</v>
      </c>
      <c r="J234" s="58" t="s">
        <v>1735</v>
      </c>
      <c r="K234" s="247">
        <f>VLOOKUP(J234,'V-Enc'!$B$49:$C$56,2,FALSE)</f>
        <v>4</v>
      </c>
      <c r="L234" s="248" t="s">
        <v>548</v>
      </c>
      <c r="M234" s="58">
        <v>16</v>
      </c>
      <c r="N234" s="58" t="s">
        <v>1831</v>
      </c>
      <c r="O234" s="58">
        <f>VLOOKUP(N234,'V-Enc'!$B$130:$C$137,2,FALSE)</f>
        <v>4</v>
      </c>
      <c r="Q234" s="58" t="s">
        <v>730</v>
      </c>
      <c r="R234" s="58" t="s">
        <v>22</v>
      </c>
      <c r="S234" s="58" t="s">
        <v>44</v>
      </c>
      <c r="U234" s="58">
        <f t="shared" si="212"/>
        <v>16</v>
      </c>
      <c r="V234" s="249">
        <f t="shared" si="213"/>
        <v>8</v>
      </c>
      <c r="W234" s="58" t="str">
        <f t="shared" si="214"/>
        <v>-</v>
      </c>
      <c r="X234" s="249" t="str">
        <f>IF(L234="-1",W234/I233*K233,"-")</f>
        <v>-</v>
      </c>
      <c r="Z234" s="58" t="str">
        <f t="shared" si="215"/>
        <v/>
      </c>
      <c r="AA234" s="58">
        <v>1</v>
      </c>
      <c r="AB234" s="249">
        <f t="shared" si="206"/>
        <v>32</v>
      </c>
      <c r="AC234" s="249" t="str">
        <f t="shared" si="202"/>
        <v>011111</v>
      </c>
      <c r="AD234" s="249">
        <f t="shared" si="203"/>
        <v>1</v>
      </c>
      <c r="AE234" s="249" t="str">
        <f t="shared" si="204"/>
        <v>11111111</v>
      </c>
      <c r="AF234" s="58" t="s">
        <v>369</v>
      </c>
    </row>
    <row r="235" spans="1:32" s="58" customFormat="1" x14ac:dyDescent="0.2">
      <c r="A235" s="58" t="s">
        <v>4157</v>
      </c>
      <c r="B235" s="58" t="str">
        <f t="shared" si="197"/>
        <v>RSVD</v>
      </c>
      <c r="C235" s="58" t="s">
        <v>727</v>
      </c>
      <c r="D235" s="58" t="s">
        <v>704</v>
      </c>
      <c r="E235" s="58" t="str">
        <f t="shared" si="210"/>
        <v>L2</v>
      </c>
      <c r="F235" s="58" t="str">
        <f t="shared" si="211"/>
        <v>110</v>
      </c>
      <c r="H235" s="58" t="s">
        <v>1722</v>
      </c>
      <c r="I235" s="247">
        <f>VLOOKUP(H235,'V-Enc'!$B$38:$C$45,2,FALSE)</f>
        <v>8</v>
      </c>
      <c r="J235" s="58" t="s">
        <v>1735</v>
      </c>
      <c r="K235" s="247">
        <f>VLOOKUP(J235,'V-Enc'!$B$49:$C$56,2,FALSE)</f>
        <v>4</v>
      </c>
      <c r="L235" s="248" t="s">
        <v>548</v>
      </c>
      <c r="M235" s="58">
        <v>32</v>
      </c>
      <c r="N235" s="58" t="s">
        <v>1831</v>
      </c>
      <c r="O235" s="58">
        <f>VLOOKUP(N235,'V-Enc'!$B$130:$C$137,2,FALSE)</f>
        <v>4</v>
      </c>
      <c r="Q235" s="58" t="s">
        <v>730</v>
      </c>
      <c r="R235" s="58" t="s">
        <v>22</v>
      </c>
      <c r="S235" s="58" t="s">
        <v>44</v>
      </c>
      <c r="U235" s="58">
        <f t="shared" si="212"/>
        <v>32</v>
      </c>
      <c r="V235" s="249">
        <f t="shared" si="213"/>
        <v>16</v>
      </c>
      <c r="W235" s="58" t="str">
        <f t="shared" si="214"/>
        <v>-</v>
      </c>
      <c r="X235" s="249" t="str">
        <f>IF(L235="-1",W235/I234*K234,"-")</f>
        <v>-</v>
      </c>
      <c r="Z235" s="58" t="str">
        <f t="shared" si="215"/>
        <v/>
      </c>
      <c r="AA235" s="58">
        <v>1</v>
      </c>
      <c r="AB235" s="249">
        <f t="shared" si="206"/>
        <v>64</v>
      </c>
      <c r="AC235" s="249" t="str">
        <f>DEC2BIN(MIN(64,AB235)-1,6)</f>
        <v>111111</v>
      </c>
      <c r="AD235" s="249">
        <f t="shared" si="203"/>
        <v>1</v>
      </c>
      <c r="AE235" s="249" t="str">
        <f t="shared" si="204"/>
        <v>11111111</v>
      </c>
      <c r="AF235" s="58" t="s">
        <v>369</v>
      </c>
    </row>
    <row r="236" spans="1:32" s="58" customFormat="1" x14ac:dyDescent="0.2">
      <c r="A236" s="58" t="s">
        <v>4158</v>
      </c>
      <c r="B236" s="58" t="str">
        <f t="shared" si="197"/>
        <v>RSVD</v>
      </c>
      <c r="C236" s="58" t="s">
        <v>727</v>
      </c>
      <c r="D236" s="58" t="s">
        <v>704</v>
      </c>
      <c r="E236" s="58" t="str">
        <f t="shared" si="210"/>
        <v>L2</v>
      </c>
      <c r="F236" s="58" t="str">
        <f t="shared" si="211"/>
        <v>000</v>
      </c>
      <c r="H236" s="58" t="s">
        <v>1722</v>
      </c>
      <c r="I236" s="247">
        <f>VLOOKUP(H236,'V-Enc'!$B$38:$C$45,2,FALSE)</f>
        <v>8</v>
      </c>
      <c r="J236" s="58" t="s">
        <v>1736</v>
      </c>
      <c r="K236" s="247">
        <f>VLOOKUP(J236,'V-Enc'!$B$49:$C$56,2,FALSE)</f>
        <v>8</v>
      </c>
      <c r="L236" s="248" t="s">
        <v>548</v>
      </c>
      <c r="M236" s="58">
        <v>8</v>
      </c>
      <c r="N236" s="58" t="s">
        <v>1831</v>
      </c>
      <c r="O236" s="58">
        <f>VLOOKUP(N236,'V-Enc'!$B$130:$C$137,2,FALSE)</f>
        <v>4</v>
      </c>
      <c r="Q236" s="58" t="s">
        <v>730</v>
      </c>
      <c r="R236" s="58" t="s">
        <v>22</v>
      </c>
      <c r="S236" s="58" t="s">
        <v>44</v>
      </c>
      <c r="U236" s="58">
        <f t="shared" si="212"/>
        <v>8</v>
      </c>
      <c r="V236" s="249">
        <f t="shared" si="213"/>
        <v>8</v>
      </c>
      <c r="W236" s="58" t="str">
        <f t="shared" si="214"/>
        <v>-</v>
      </c>
      <c r="X236" s="249" t="str">
        <f>IF(L236="-1",W236/#REF!*#REF!,"-")</f>
        <v>-</v>
      </c>
      <c r="Z236" s="58" t="str">
        <f t="shared" si="215"/>
        <v/>
      </c>
      <c r="AA236" s="58">
        <v>1</v>
      </c>
      <c r="AB236" s="249">
        <f t="shared" si="206"/>
        <v>32</v>
      </c>
      <c r="AC236" s="249" t="str">
        <f t="shared" ref="AC236:AC238" si="216">DEC2BIN(MIN(64,AB236)-1,6)</f>
        <v>011111</v>
      </c>
      <c r="AD236" s="249">
        <f t="shared" si="203"/>
        <v>1</v>
      </c>
      <c r="AE236" s="249" t="str">
        <f t="shared" si="204"/>
        <v>11111111</v>
      </c>
      <c r="AF236" s="58" t="s">
        <v>369</v>
      </c>
    </row>
    <row r="237" spans="1:32" s="58" customFormat="1" x14ac:dyDescent="0.2">
      <c r="A237" s="58" t="s">
        <v>4159</v>
      </c>
      <c r="B237" s="58" t="str">
        <f t="shared" si="197"/>
        <v>RSVD</v>
      </c>
      <c r="C237" s="58" t="s">
        <v>727</v>
      </c>
      <c r="D237" s="58" t="s">
        <v>704</v>
      </c>
      <c r="E237" s="58" t="str">
        <f t="shared" si="210"/>
        <v>L2</v>
      </c>
      <c r="F237" s="58" t="str">
        <f t="shared" si="211"/>
        <v>101</v>
      </c>
      <c r="H237" s="58" t="s">
        <v>1722</v>
      </c>
      <c r="I237" s="247">
        <f>VLOOKUP(H237,'V-Enc'!$B$38:$C$45,2,FALSE)</f>
        <v>8</v>
      </c>
      <c r="J237" s="58" t="s">
        <v>1736</v>
      </c>
      <c r="K237" s="247">
        <f>VLOOKUP(J237,'V-Enc'!$B$49:$C$56,2,FALSE)</f>
        <v>8</v>
      </c>
      <c r="L237" s="248" t="s">
        <v>548</v>
      </c>
      <c r="M237" s="58">
        <v>16</v>
      </c>
      <c r="N237" s="58" t="s">
        <v>1831</v>
      </c>
      <c r="O237" s="58">
        <f>VLOOKUP(N237,'V-Enc'!$B$130:$C$137,2,FALSE)</f>
        <v>4</v>
      </c>
      <c r="Q237" s="58" t="s">
        <v>730</v>
      </c>
      <c r="R237" s="58" t="s">
        <v>22</v>
      </c>
      <c r="S237" s="58" t="s">
        <v>44</v>
      </c>
      <c r="U237" s="58">
        <f t="shared" si="212"/>
        <v>16</v>
      </c>
      <c r="V237" s="249">
        <f t="shared" si="213"/>
        <v>16</v>
      </c>
      <c r="W237" s="58" t="str">
        <f t="shared" si="214"/>
        <v>-</v>
      </c>
      <c r="X237" s="249" t="str">
        <f>IF(L237="-1",W237/I236*K236,"-")</f>
        <v>-</v>
      </c>
      <c r="Z237" s="58" t="str">
        <f t="shared" si="215"/>
        <v/>
      </c>
      <c r="AA237" s="58">
        <v>1</v>
      </c>
      <c r="AB237" s="249">
        <f t="shared" si="206"/>
        <v>64</v>
      </c>
      <c r="AC237" s="249" t="str">
        <f t="shared" si="216"/>
        <v>111111</v>
      </c>
      <c r="AD237" s="249">
        <f t="shared" si="203"/>
        <v>1</v>
      </c>
      <c r="AE237" s="249" t="str">
        <f t="shared" si="204"/>
        <v>11111111</v>
      </c>
      <c r="AF237" s="58" t="s">
        <v>369</v>
      </c>
    </row>
    <row r="238" spans="1:32" s="58" customFormat="1" x14ac:dyDescent="0.2">
      <c r="A238" s="58" t="s">
        <v>4160</v>
      </c>
      <c r="B238" s="58" t="str">
        <f t="shared" si="197"/>
        <v>RSVD</v>
      </c>
      <c r="C238" s="58" t="s">
        <v>727</v>
      </c>
      <c r="D238" s="58" t="s">
        <v>704</v>
      </c>
      <c r="E238" s="58" t="str">
        <f t="shared" si="210"/>
        <v>L2</v>
      </c>
      <c r="F238" s="58" t="str">
        <f t="shared" si="211"/>
        <v>110</v>
      </c>
      <c r="H238" s="58" t="s">
        <v>1722</v>
      </c>
      <c r="I238" s="247">
        <f>VLOOKUP(H238,'V-Enc'!$B$38:$C$45,2,FALSE)</f>
        <v>8</v>
      </c>
      <c r="J238" s="58" t="s">
        <v>1736</v>
      </c>
      <c r="K238" s="247">
        <f>VLOOKUP(J238,'V-Enc'!$B$49:$C$56,2,FALSE)</f>
        <v>8</v>
      </c>
      <c r="L238" s="248" t="s">
        <v>548</v>
      </c>
      <c r="M238" s="58">
        <v>32</v>
      </c>
      <c r="N238" s="58" t="s">
        <v>1831</v>
      </c>
      <c r="O238" s="58">
        <f>VLOOKUP(N238,'V-Enc'!$B$130:$C$137,2,FALSE)</f>
        <v>4</v>
      </c>
      <c r="Q238" s="58" t="s">
        <v>730</v>
      </c>
      <c r="R238" s="58" t="s">
        <v>22</v>
      </c>
      <c r="S238" s="58" t="s">
        <v>44</v>
      </c>
      <c r="U238" s="58">
        <f t="shared" si="212"/>
        <v>32</v>
      </c>
      <c r="V238" s="249">
        <f t="shared" si="213"/>
        <v>32</v>
      </c>
      <c r="W238" s="58" t="str">
        <f t="shared" si="214"/>
        <v>-</v>
      </c>
      <c r="X238" s="249" t="str">
        <f>IF(L238="-1",W238/I237*K237,"-")</f>
        <v>-</v>
      </c>
      <c r="Z238" s="58" t="str">
        <f t="shared" si="215"/>
        <v/>
      </c>
      <c r="AA238" s="58">
        <v>1</v>
      </c>
      <c r="AB238" s="249">
        <f t="shared" si="206"/>
        <v>128</v>
      </c>
      <c r="AC238" s="249" t="str">
        <f t="shared" si="216"/>
        <v>111111</v>
      </c>
      <c r="AD238" s="249">
        <f t="shared" si="203"/>
        <v>1</v>
      </c>
      <c r="AE238" s="249" t="str">
        <f t="shared" si="204"/>
        <v>11111111</v>
      </c>
      <c r="AF238" s="58" t="s">
        <v>369</v>
      </c>
    </row>
    <row r="239" spans="1:32" x14ac:dyDescent="0.2">
      <c r="I239" s="159"/>
      <c r="AC239" s="179"/>
      <c r="AE239" s="179"/>
    </row>
    <row r="240" spans="1:32" ht="19" x14ac:dyDescent="0.25">
      <c r="A240" s="225" t="s">
        <v>2107</v>
      </c>
      <c r="B240" s="225"/>
      <c r="I240" s="159"/>
      <c r="Z240" s="125" t="str">
        <f t="shared" si="144"/>
        <v/>
      </c>
      <c r="AC240" s="179"/>
      <c r="AE240" s="179"/>
    </row>
    <row r="241" spans="1:34" x14ac:dyDescent="0.2">
      <c r="A241" s="125" t="s">
        <v>2196</v>
      </c>
      <c r="B241" s="58" t="str">
        <f>IF(OR(MAX(1,O241)*MAX(V241,1)&gt;8,V241&lt;1/4,X241&lt;1/4),"RSVD","")</f>
        <v/>
      </c>
      <c r="C241" s="125" t="s">
        <v>727</v>
      </c>
      <c r="D241" s="125" t="s">
        <v>704</v>
      </c>
      <c r="E241" s="125" t="str">
        <f>IF(S241="rs2","L2",IF(S241="vs2","L3","L1"))</f>
        <v>L1</v>
      </c>
      <c r="F241" s="125" t="str">
        <f>IF(M241=8,"000",IF(M241=16,"101","110"))</f>
        <v>000</v>
      </c>
      <c r="H241" s="125" t="s">
        <v>1722</v>
      </c>
      <c r="I241" s="159">
        <f>VLOOKUP(H241,'V-Enc'!$B$38:$C$45,2,FALSE)</f>
        <v>8</v>
      </c>
      <c r="K241" s="157" t="s">
        <v>369</v>
      </c>
      <c r="L241" s="206" t="s">
        <v>76</v>
      </c>
      <c r="M241" s="125">
        <v>8</v>
      </c>
      <c r="N241" s="125" t="s">
        <v>1831</v>
      </c>
      <c r="O241" s="125">
        <f>VLOOKUP(N241,'V-Enc'!$B$130:$C$137,2,FALSE)</f>
        <v>4</v>
      </c>
      <c r="Q241" s="125" t="s">
        <v>730</v>
      </c>
      <c r="R241" s="125" t="s">
        <v>22</v>
      </c>
      <c r="S241" s="206" t="s">
        <v>228</v>
      </c>
      <c r="U241" s="125">
        <f>IF(L241="-1",I241,M241)</f>
        <v>8</v>
      </c>
      <c r="V241" s="179">
        <v>1</v>
      </c>
      <c r="W241" s="125" t="str">
        <f>IF(L241="-1",M241,"-")</f>
        <v>-</v>
      </c>
      <c r="X241" s="179" t="str">
        <f>IF(L241="-1",W241/#REF!*#REF!,"-")</f>
        <v>-</v>
      </c>
      <c r="Z241" s="125" t="str">
        <f t="shared" si="144"/>
        <v/>
      </c>
      <c r="AB241" s="179">
        <f>MAX(V241,X241,1)*IF(O241="",1,O241)</f>
        <v>4</v>
      </c>
      <c r="AC241" s="179" t="str">
        <f t="shared" ref="AC241:AC243" si="217">DEC2BIN(MIN(64,AB241)-1,6)</f>
        <v>000011</v>
      </c>
      <c r="AD241" s="125">
        <f t="shared" ref="AD241:AD243" si="218">AB241/(MAX(V241,1)*IF(O241="",1,O241))</f>
        <v>1</v>
      </c>
      <c r="AE241" s="125" t="str">
        <f t="shared" ref="AE241:AE243" si="219">RIGHT(_xlfn.CONCAT(REPT(0,8-MIN(AB241,8)),REPT(DEC2BIN(_xlfn.BITLSHIFT(1,AD241-1)),AB241/AD241)),8)</f>
        <v>00001111</v>
      </c>
      <c r="AF241" s="125" t="s">
        <v>369</v>
      </c>
    </row>
    <row r="242" spans="1:34" x14ac:dyDescent="0.2">
      <c r="A242" s="125" t="s">
        <v>2197</v>
      </c>
      <c r="B242" s="58" t="str">
        <f t="shared" ref="B242:B243" si="220">IF(OR(MAX(1,O242)*MAX(V242,1)&gt;8,V242&lt;1/4,X242&lt;1/4),"RSVD","")</f>
        <v/>
      </c>
      <c r="C242" s="125" t="s">
        <v>727</v>
      </c>
      <c r="D242" s="125" t="s">
        <v>704</v>
      </c>
      <c r="E242" s="125" t="str">
        <f>IF(S242="rs2","L2",IF(S242="vs2","L3","L1"))</f>
        <v>L1</v>
      </c>
      <c r="F242" s="125" t="str">
        <f>IF(M242=8,"000",IF(M242=16,"101","110"))</f>
        <v>101</v>
      </c>
      <c r="H242" s="125" t="s">
        <v>1722</v>
      </c>
      <c r="I242" s="159">
        <f>VLOOKUP(H242,'V-Enc'!$B$38:$C$45,2,FALSE)</f>
        <v>8</v>
      </c>
      <c r="K242" s="157" t="s">
        <v>369</v>
      </c>
      <c r="L242" s="206" t="s">
        <v>76</v>
      </c>
      <c r="M242" s="125">
        <v>16</v>
      </c>
      <c r="N242" s="125" t="s">
        <v>1831</v>
      </c>
      <c r="O242" s="125">
        <f>VLOOKUP(N242,'V-Enc'!$B$130:$C$137,2,FALSE)</f>
        <v>4</v>
      </c>
      <c r="Q242" s="125" t="s">
        <v>730</v>
      </c>
      <c r="R242" s="125" t="s">
        <v>22</v>
      </c>
      <c r="S242" s="206" t="s">
        <v>228</v>
      </c>
      <c r="U242" s="125">
        <f>IF(L242="-1",I242,M242)</f>
        <v>16</v>
      </c>
      <c r="V242" s="179">
        <v>1</v>
      </c>
      <c r="W242" s="125" t="str">
        <f>IF(L242="-1",M242,"-")</f>
        <v>-</v>
      </c>
      <c r="X242" s="179" t="str">
        <f>IF(L242="-1",W242/I241*K241,"-")</f>
        <v>-</v>
      </c>
      <c r="Z242" s="125" t="str">
        <f t="shared" si="144"/>
        <v/>
      </c>
      <c r="AB242" s="179">
        <f>MAX(V242,X242,1)*IF(O242="",1,O242)</f>
        <v>4</v>
      </c>
      <c r="AC242" s="179" t="str">
        <f t="shared" si="217"/>
        <v>000011</v>
      </c>
      <c r="AD242" s="125">
        <f t="shared" si="218"/>
        <v>1</v>
      </c>
      <c r="AE242" s="125" t="str">
        <f t="shared" si="219"/>
        <v>00001111</v>
      </c>
      <c r="AF242" s="125" t="s">
        <v>369</v>
      </c>
    </row>
    <row r="243" spans="1:34" x14ac:dyDescent="0.2">
      <c r="A243" s="125" t="s">
        <v>2198</v>
      </c>
      <c r="B243" s="58" t="str">
        <f t="shared" si="220"/>
        <v/>
      </c>
      <c r="C243" s="125" t="s">
        <v>727</v>
      </c>
      <c r="D243" s="125" t="s">
        <v>704</v>
      </c>
      <c r="E243" s="125" t="str">
        <f>IF(S243="rs2","L2",IF(S243="vs2","L3","L1"))</f>
        <v>L1</v>
      </c>
      <c r="F243" s="125" t="str">
        <f>IF(M243=8,"000",IF(M243=16,"101","110"))</f>
        <v>110</v>
      </c>
      <c r="H243" s="125" t="s">
        <v>1722</v>
      </c>
      <c r="I243" s="159">
        <f>VLOOKUP(H243,'V-Enc'!$B$38:$C$45,2,FALSE)</f>
        <v>8</v>
      </c>
      <c r="K243" s="157" t="s">
        <v>369</v>
      </c>
      <c r="L243" s="206" t="s">
        <v>76</v>
      </c>
      <c r="M243" s="125">
        <v>32</v>
      </c>
      <c r="N243" s="125" t="s">
        <v>1831</v>
      </c>
      <c r="O243" s="125">
        <f>VLOOKUP(N243,'V-Enc'!$B$130:$C$137,2,FALSE)</f>
        <v>4</v>
      </c>
      <c r="Q243" s="125" t="s">
        <v>730</v>
      </c>
      <c r="R243" s="125" t="s">
        <v>22</v>
      </c>
      <c r="S243" s="206" t="s">
        <v>228</v>
      </c>
      <c r="U243" s="125">
        <f>IF(L243="-1",I243,M243)</f>
        <v>32</v>
      </c>
      <c r="V243" s="179">
        <v>1</v>
      </c>
      <c r="W243" s="125" t="str">
        <f>IF(L243="-1",M243,"-")</f>
        <v>-</v>
      </c>
      <c r="X243" s="179" t="str">
        <f>IF(L243="-1",W243/I242*K242,"-")</f>
        <v>-</v>
      </c>
      <c r="Z243" s="125" t="str">
        <f t="shared" si="144"/>
        <v/>
      </c>
      <c r="AB243" s="179">
        <f>MAX(V243,X243,1)*IF(O243="",1,O243)</f>
        <v>4</v>
      </c>
      <c r="AC243" s="179" t="str">
        <f t="shared" si="217"/>
        <v>000011</v>
      </c>
      <c r="AD243" s="125">
        <f t="shared" si="218"/>
        <v>1</v>
      </c>
      <c r="AE243" s="125" t="str">
        <f t="shared" si="219"/>
        <v>00001111</v>
      </c>
      <c r="AF243" s="125" t="s">
        <v>369</v>
      </c>
    </row>
    <row r="244" spans="1:34" x14ac:dyDescent="0.2">
      <c r="I244" s="159"/>
      <c r="K244" s="157"/>
      <c r="L244" s="206"/>
      <c r="S244" s="206"/>
      <c r="T244" s="206"/>
      <c r="V244" s="179"/>
      <c r="X244" s="179"/>
      <c r="Z244" s="125" t="str">
        <f t="shared" si="144"/>
        <v/>
      </c>
      <c r="AB244" s="179"/>
      <c r="AC244" s="179"/>
      <c r="AD244" s="179"/>
      <c r="AE244" s="179"/>
    </row>
    <row r="245" spans="1:34" ht="19" x14ac:dyDescent="0.25">
      <c r="A245" s="225" t="s">
        <v>2199</v>
      </c>
      <c r="B245" s="225"/>
      <c r="C245" s="226"/>
      <c r="D245" s="226"/>
      <c r="E245" s="226"/>
      <c r="F245" s="226"/>
      <c r="G245" s="226"/>
      <c r="I245" s="159"/>
      <c r="Z245" s="125" t="str">
        <f t="shared" si="144"/>
        <v/>
      </c>
      <c r="AC245" s="179"/>
    </row>
    <row r="246" spans="1:34" x14ac:dyDescent="0.2">
      <c r="A246" s="125" t="s">
        <v>2200</v>
      </c>
      <c r="B246" s="58" t="str">
        <f>IF(OR(MAX(1,O246)*MAX(V246,1)&gt;8,V246&lt;1/4,X246&lt;1/4,X246&gt;8),"RSVD","")</f>
        <v/>
      </c>
      <c r="C246" s="125" t="s">
        <v>727</v>
      </c>
      <c r="D246" s="125" t="s">
        <v>704</v>
      </c>
      <c r="E246" s="125" t="str">
        <f t="shared" ref="E246:E255" si="221">IF(S246="rs2","L2",IF(S246="vs2","L3","L1"))</f>
        <v>L3</v>
      </c>
      <c r="F246" s="125" t="str">
        <f t="shared" ref="F246:F255" si="222">IF(M246=8,"000",IF(M246=16,"101","110"))</f>
        <v>000</v>
      </c>
      <c r="H246" s="125" t="s">
        <v>1722</v>
      </c>
      <c r="I246" s="159">
        <f>VLOOKUP(H246,'V-Enc'!$B$38:$C$45,2,FALSE)</f>
        <v>8</v>
      </c>
      <c r="J246" s="125" t="s">
        <v>1739</v>
      </c>
      <c r="K246" s="159">
        <f>VLOOKUP(J246,'V-Enc'!$B$49:$C$56,2,FALSE)</f>
        <v>0.25</v>
      </c>
      <c r="L246" s="206" t="s">
        <v>2079</v>
      </c>
      <c r="M246" s="125">
        <v>8</v>
      </c>
      <c r="N246" s="125" t="s">
        <v>1831</v>
      </c>
      <c r="O246" s="125">
        <f>VLOOKUP(N246,'V-Enc'!$B$130:$C$137,2,FALSE)</f>
        <v>4</v>
      </c>
      <c r="Q246" s="125" t="s">
        <v>730</v>
      </c>
      <c r="R246" s="125" t="s">
        <v>22</v>
      </c>
      <c r="S246" s="125" t="s">
        <v>764</v>
      </c>
      <c r="U246" s="125">
        <f t="shared" ref="U246:U255" si="223">IF(L246="-1",I246,M246)</f>
        <v>8</v>
      </c>
      <c r="V246" s="179">
        <f t="shared" ref="V246:V255" si="224">IF(L246="-1",K246,U246/I246*K246)</f>
        <v>0.25</v>
      </c>
      <c r="W246" s="125">
        <f>IF(L246="-1",M246,"-")</f>
        <v>8</v>
      </c>
      <c r="X246" s="179">
        <f t="shared" ref="X246:X255" si="225">IF(L246="-1",W246/I246*K246,"-")</f>
        <v>0.25</v>
      </c>
      <c r="Z246" s="125">
        <f t="shared" si="144"/>
        <v>1</v>
      </c>
      <c r="AA246" s="125">
        <v>1</v>
      </c>
      <c r="AB246" s="179">
        <f>MAX(V246,X246,1)*IF(O246="",1,O246)</f>
        <v>4</v>
      </c>
      <c r="AC246" s="179" t="str">
        <f t="shared" ref="AC246:AC259" si="226">DEC2BIN(MIN(64,AB246)-1,6)</f>
        <v>000011</v>
      </c>
      <c r="AD246" s="179">
        <f t="shared" ref="AD246:AD263" si="227">AB246/(MAX(V246,1)*IF(O246="",1,O246))</f>
        <v>1</v>
      </c>
      <c r="AE246" s="179" t="str">
        <f t="shared" ref="AE246:AE263" si="228">RIGHT(_xlfn.CONCAT(REPT(0,8-MIN(AB246,8)),REPT(DEC2BIN(_xlfn.BITLSHIFT(1,AD246-1)),AB246/AD246)),8)</f>
        <v>00001111</v>
      </c>
      <c r="AF246" s="179">
        <f t="shared" ref="AF246:AF263" si="229">IF(X246&lt;=1,0,IF(V246&gt;=X246,V246/MAX(X246,1),1))</f>
        <v>0</v>
      </c>
      <c r="AG246" s="180" t="str">
        <f t="shared" ref="AG246:AG261" si="230">IF(AF246=0,"00000000",RIGHT(IF(X246&gt;=V246,DEC2BIN(_xlfn.BITXOR(BIN2DEC(AH246),255),8),REPT(DEC2BIN(_xlfn.BITLSHIFT(1,AF246-1)),8)),8))</f>
        <v>00000000</v>
      </c>
      <c r="AH246" s="179" t="str">
        <f t="shared" ref="AH246:AH258" si="231">IF(AF246=0,"00000000",RIGHT(_xlfn.CONCAT(REPT(0,8-MIN(8,AB246)),REPT(DEC2BIN(_xlfn.BITLSHIFT(1,MAX(V246,X246,1)-1)),MAX(1,O246))),8))</f>
        <v>00000000</v>
      </c>
    </row>
    <row r="247" spans="1:34" x14ac:dyDescent="0.2">
      <c r="A247" s="125" t="s">
        <v>2201</v>
      </c>
      <c r="B247" s="58" t="str">
        <f t="shared" ref="B247:B263" si="232">IF(OR(MAX(1,O247)*MAX(V247,1)&gt;8,V247&lt;1/4,X247&lt;1/4,X247&gt;8),"RSVD","")</f>
        <v/>
      </c>
      <c r="C247" s="125" t="s">
        <v>727</v>
      </c>
      <c r="D247" s="125" t="s">
        <v>704</v>
      </c>
      <c r="E247" s="125" t="str">
        <f t="shared" si="221"/>
        <v>L3</v>
      </c>
      <c r="F247" s="125" t="str">
        <f t="shared" si="222"/>
        <v>101</v>
      </c>
      <c r="H247" s="125" t="s">
        <v>1722</v>
      </c>
      <c r="I247" s="159">
        <f>VLOOKUP(H247,'V-Enc'!$B$38:$C$45,2,FALSE)</f>
        <v>8</v>
      </c>
      <c r="J247" s="125" t="s">
        <v>1739</v>
      </c>
      <c r="K247" s="159">
        <f>VLOOKUP(J247,'V-Enc'!$B$49:$C$56,2,FALSE)</f>
        <v>0.25</v>
      </c>
      <c r="L247" s="206" t="s">
        <v>2079</v>
      </c>
      <c r="M247" s="125">
        <v>16</v>
      </c>
      <c r="N247" s="125" t="s">
        <v>1831</v>
      </c>
      <c r="O247" s="125">
        <f>VLOOKUP(N247,'V-Enc'!$B$130:$C$137,2,FALSE)</f>
        <v>4</v>
      </c>
      <c r="Q247" s="125" t="s">
        <v>730</v>
      </c>
      <c r="R247" s="125" t="s">
        <v>22</v>
      </c>
      <c r="S247" s="125" t="s">
        <v>764</v>
      </c>
      <c r="U247" s="125">
        <f t="shared" si="223"/>
        <v>8</v>
      </c>
      <c r="V247" s="179">
        <f t="shared" si="224"/>
        <v>0.25</v>
      </c>
      <c r="W247" s="125">
        <f t="shared" ref="W247:W248" si="233">IF(L247="-1",M247,"-")</f>
        <v>16</v>
      </c>
      <c r="X247" s="179">
        <f t="shared" si="225"/>
        <v>0.5</v>
      </c>
      <c r="Z247" s="125">
        <f t="shared" si="144"/>
        <v>1</v>
      </c>
      <c r="AA247" s="125">
        <v>1</v>
      </c>
      <c r="AB247" s="179">
        <f t="shared" ref="AB247:AB263" si="234">MAX(V247,X247,1)*IF(O247="",1,O247)</f>
        <v>4</v>
      </c>
      <c r="AC247" s="179" t="str">
        <f t="shared" si="226"/>
        <v>000011</v>
      </c>
      <c r="AD247" s="179">
        <f t="shared" si="227"/>
        <v>1</v>
      </c>
      <c r="AE247" s="179" t="str">
        <f t="shared" si="228"/>
        <v>00001111</v>
      </c>
      <c r="AF247" s="179">
        <f t="shared" si="229"/>
        <v>0</v>
      </c>
      <c r="AG247" s="180" t="str">
        <f t="shared" si="230"/>
        <v>00000000</v>
      </c>
      <c r="AH247" s="179" t="str">
        <f t="shared" si="231"/>
        <v>00000000</v>
      </c>
    </row>
    <row r="248" spans="1:34" x14ac:dyDescent="0.2">
      <c r="A248" s="125" t="s">
        <v>2202</v>
      </c>
      <c r="B248" s="58" t="str">
        <f t="shared" si="232"/>
        <v/>
      </c>
      <c r="C248" s="125" t="s">
        <v>727</v>
      </c>
      <c r="D248" s="125" t="s">
        <v>704</v>
      </c>
      <c r="E248" s="125" t="str">
        <f t="shared" si="221"/>
        <v>L3</v>
      </c>
      <c r="F248" s="125" t="str">
        <f t="shared" si="222"/>
        <v>110</v>
      </c>
      <c r="H248" s="125" t="s">
        <v>1722</v>
      </c>
      <c r="I248" s="159">
        <f>VLOOKUP(H248,'V-Enc'!$B$38:$C$45,2,FALSE)</f>
        <v>8</v>
      </c>
      <c r="J248" s="125" t="s">
        <v>1739</v>
      </c>
      <c r="K248" s="159">
        <f>VLOOKUP(J248,'V-Enc'!$B$49:$C$56,2,FALSE)</f>
        <v>0.25</v>
      </c>
      <c r="L248" s="206" t="s">
        <v>2079</v>
      </c>
      <c r="M248" s="125">
        <v>32</v>
      </c>
      <c r="N248" s="125" t="s">
        <v>1831</v>
      </c>
      <c r="O248" s="125">
        <f>VLOOKUP(N248,'V-Enc'!$B$130:$C$137,2,FALSE)</f>
        <v>4</v>
      </c>
      <c r="Q248" s="125" t="s">
        <v>730</v>
      </c>
      <c r="R248" s="125" t="s">
        <v>22</v>
      </c>
      <c r="S248" s="125" t="s">
        <v>764</v>
      </c>
      <c r="U248" s="125">
        <f t="shared" si="223"/>
        <v>8</v>
      </c>
      <c r="V248" s="179">
        <f t="shared" si="224"/>
        <v>0.25</v>
      </c>
      <c r="W248" s="125">
        <f t="shared" si="233"/>
        <v>32</v>
      </c>
      <c r="X248" s="179">
        <f t="shared" si="225"/>
        <v>1</v>
      </c>
      <c r="Z248" s="125">
        <f t="shared" si="144"/>
        <v>1</v>
      </c>
      <c r="AA248" s="125">
        <v>1</v>
      </c>
      <c r="AB248" s="179">
        <f t="shared" si="234"/>
        <v>4</v>
      </c>
      <c r="AC248" s="179" t="str">
        <f t="shared" si="226"/>
        <v>000011</v>
      </c>
      <c r="AD248" s="179">
        <f t="shared" si="227"/>
        <v>1</v>
      </c>
      <c r="AE248" s="179" t="str">
        <f t="shared" si="228"/>
        <v>00001111</v>
      </c>
      <c r="AF248" s="179">
        <f t="shared" si="229"/>
        <v>0</v>
      </c>
      <c r="AG248" s="180" t="str">
        <f t="shared" si="230"/>
        <v>00000000</v>
      </c>
      <c r="AH248" s="179" t="str">
        <f t="shared" si="231"/>
        <v>00000000</v>
      </c>
    </row>
    <row r="249" spans="1:34" x14ac:dyDescent="0.2">
      <c r="A249" s="125" t="s">
        <v>2203</v>
      </c>
      <c r="B249" s="58" t="str">
        <f t="shared" si="232"/>
        <v/>
      </c>
      <c r="C249" s="125" t="s">
        <v>727</v>
      </c>
      <c r="D249" s="125" t="s">
        <v>704</v>
      </c>
      <c r="E249" s="125" t="str">
        <f t="shared" si="221"/>
        <v>L3</v>
      </c>
      <c r="F249" s="125" t="str">
        <f t="shared" si="222"/>
        <v>000</v>
      </c>
      <c r="H249" s="125" t="s">
        <v>1722</v>
      </c>
      <c r="I249" s="159">
        <f>VLOOKUP(H249,'V-Enc'!$B$38:$C$45,2,FALSE)</f>
        <v>8</v>
      </c>
      <c r="J249" s="125" t="s">
        <v>1740</v>
      </c>
      <c r="K249" s="159">
        <f>VLOOKUP(J249,'V-Enc'!$B$49:$C$56,2,FALSE)</f>
        <v>0.5</v>
      </c>
      <c r="L249" s="206" t="s">
        <v>2079</v>
      </c>
      <c r="M249" s="125">
        <v>8</v>
      </c>
      <c r="N249" s="125" t="s">
        <v>1831</v>
      </c>
      <c r="O249" s="125">
        <f>VLOOKUP(N249,'V-Enc'!$B$130:$C$137,2,FALSE)</f>
        <v>4</v>
      </c>
      <c r="Q249" s="125" t="s">
        <v>730</v>
      </c>
      <c r="R249" s="125" t="s">
        <v>22</v>
      </c>
      <c r="S249" s="125" t="s">
        <v>764</v>
      </c>
      <c r="U249" s="125">
        <f t="shared" si="223"/>
        <v>8</v>
      </c>
      <c r="V249" s="179">
        <f t="shared" si="224"/>
        <v>0.5</v>
      </c>
      <c r="W249" s="125">
        <f t="shared" ref="W249:W251" si="235">IF(L249="-1",M249,"-")</f>
        <v>8</v>
      </c>
      <c r="X249" s="179">
        <f t="shared" si="225"/>
        <v>0.5</v>
      </c>
      <c r="Z249" s="125">
        <f t="shared" si="144"/>
        <v>1</v>
      </c>
      <c r="AA249" s="125">
        <v>1</v>
      </c>
      <c r="AB249" s="179">
        <f t="shared" si="234"/>
        <v>4</v>
      </c>
      <c r="AC249" s="179" t="str">
        <f t="shared" si="226"/>
        <v>000011</v>
      </c>
      <c r="AD249" s="179">
        <f t="shared" si="227"/>
        <v>1</v>
      </c>
      <c r="AE249" s="179" t="str">
        <f t="shared" si="228"/>
        <v>00001111</v>
      </c>
      <c r="AF249" s="179">
        <f t="shared" si="229"/>
        <v>0</v>
      </c>
      <c r="AG249" s="180" t="str">
        <f t="shared" si="230"/>
        <v>00000000</v>
      </c>
      <c r="AH249" s="179" t="str">
        <f t="shared" si="231"/>
        <v>00000000</v>
      </c>
    </row>
    <row r="250" spans="1:34" x14ac:dyDescent="0.2">
      <c r="A250" s="125" t="s">
        <v>2204</v>
      </c>
      <c r="B250" s="58" t="str">
        <f t="shared" si="232"/>
        <v/>
      </c>
      <c r="C250" s="125" t="s">
        <v>727</v>
      </c>
      <c r="D250" s="125" t="s">
        <v>704</v>
      </c>
      <c r="E250" s="125" t="str">
        <f t="shared" si="221"/>
        <v>L3</v>
      </c>
      <c r="F250" s="125" t="str">
        <f t="shared" si="222"/>
        <v>101</v>
      </c>
      <c r="H250" s="125" t="s">
        <v>1722</v>
      </c>
      <c r="I250" s="159">
        <f>VLOOKUP(H250,'V-Enc'!$B$38:$C$45,2,FALSE)</f>
        <v>8</v>
      </c>
      <c r="J250" s="125" t="s">
        <v>1740</v>
      </c>
      <c r="K250" s="159">
        <f>VLOOKUP(J250,'V-Enc'!$B$49:$C$56,2,FALSE)</f>
        <v>0.5</v>
      </c>
      <c r="L250" s="206" t="s">
        <v>2079</v>
      </c>
      <c r="M250" s="125">
        <v>16</v>
      </c>
      <c r="N250" s="125" t="s">
        <v>1831</v>
      </c>
      <c r="O250" s="125">
        <f>VLOOKUP(N250,'V-Enc'!$B$130:$C$137,2,FALSE)</f>
        <v>4</v>
      </c>
      <c r="Q250" s="125" t="s">
        <v>730</v>
      </c>
      <c r="R250" s="125" t="s">
        <v>22</v>
      </c>
      <c r="S250" s="125" t="s">
        <v>764</v>
      </c>
      <c r="U250" s="125">
        <f t="shared" si="223"/>
        <v>8</v>
      </c>
      <c r="V250" s="179">
        <f t="shared" si="224"/>
        <v>0.5</v>
      </c>
      <c r="W250" s="125">
        <f t="shared" si="235"/>
        <v>16</v>
      </c>
      <c r="X250" s="179">
        <f t="shared" si="225"/>
        <v>1</v>
      </c>
      <c r="Z250" s="125">
        <f t="shared" si="144"/>
        <v>1</v>
      </c>
      <c r="AA250" s="125">
        <v>1</v>
      </c>
      <c r="AB250" s="179">
        <f t="shared" si="234"/>
        <v>4</v>
      </c>
      <c r="AC250" s="179" t="str">
        <f t="shared" si="226"/>
        <v>000011</v>
      </c>
      <c r="AD250" s="179">
        <f t="shared" si="227"/>
        <v>1</v>
      </c>
      <c r="AE250" s="179" t="str">
        <f t="shared" si="228"/>
        <v>00001111</v>
      </c>
      <c r="AF250" s="179">
        <f t="shared" si="229"/>
        <v>0</v>
      </c>
      <c r="AG250" s="180" t="str">
        <f t="shared" si="230"/>
        <v>00000000</v>
      </c>
      <c r="AH250" s="179" t="str">
        <f t="shared" si="231"/>
        <v>00000000</v>
      </c>
    </row>
    <row r="251" spans="1:34" x14ac:dyDescent="0.2">
      <c r="A251" s="125" t="s">
        <v>2205</v>
      </c>
      <c r="B251" s="58" t="str">
        <f t="shared" si="232"/>
        <v/>
      </c>
      <c r="C251" s="125" t="s">
        <v>727</v>
      </c>
      <c r="D251" s="125" t="s">
        <v>704</v>
      </c>
      <c r="E251" s="125" t="str">
        <f t="shared" si="221"/>
        <v>L3</v>
      </c>
      <c r="F251" s="125" t="str">
        <f t="shared" si="222"/>
        <v>110</v>
      </c>
      <c r="H251" s="125" t="s">
        <v>1722</v>
      </c>
      <c r="I251" s="159">
        <f>VLOOKUP(H251,'V-Enc'!$B$38:$C$45,2,FALSE)</f>
        <v>8</v>
      </c>
      <c r="J251" s="125" t="s">
        <v>1740</v>
      </c>
      <c r="K251" s="159">
        <f>VLOOKUP(J251,'V-Enc'!$B$49:$C$56,2,FALSE)</f>
        <v>0.5</v>
      </c>
      <c r="L251" s="206" t="s">
        <v>2079</v>
      </c>
      <c r="M251" s="125">
        <v>32</v>
      </c>
      <c r="N251" s="125" t="s">
        <v>1831</v>
      </c>
      <c r="O251" s="125">
        <f>VLOOKUP(N251,'V-Enc'!$B$130:$C$137,2,FALSE)</f>
        <v>4</v>
      </c>
      <c r="Q251" s="125" t="s">
        <v>730</v>
      </c>
      <c r="R251" s="125" t="s">
        <v>22</v>
      </c>
      <c r="S251" s="125" t="s">
        <v>764</v>
      </c>
      <c r="U251" s="125">
        <f t="shared" si="223"/>
        <v>8</v>
      </c>
      <c r="V251" s="179">
        <f t="shared" si="224"/>
        <v>0.5</v>
      </c>
      <c r="W251" s="125">
        <f t="shared" si="235"/>
        <v>32</v>
      </c>
      <c r="X251" s="179">
        <f t="shared" si="225"/>
        <v>2</v>
      </c>
      <c r="Z251" s="125">
        <f t="shared" si="144"/>
        <v>1</v>
      </c>
      <c r="AA251" s="125">
        <v>1</v>
      </c>
      <c r="AB251" s="179">
        <f t="shared" si="234"/>
        <v>8</v>
      </c>
      <c r="AC251" s="179" t="str">
        <f t="shared" si="226"/>
        <v>000111</v>
      </c>
      <c r="AD251" s="178">
        <f t="shared" si="227"/>
        <v>2</v>
      </c>
      <c r="AE251" s="179" t="str">
        <f t="shared" si="228"/>
        <v>10101010</v>
      </c>
      <c r="AF251" s="179">
        <f t="shared" si="229"/>
        <v>1</v>
      </c>
      <c r="AG251" s="180" t="str">
        <f t="shared" si="230"/>
        <v>01010101</v>
      </c>
      <c r="AH251" s="179" t="str">
        <f t="shared" si="231"/>
        <v>10101010</v>
      </c>
    </row>
    <row r="252" spans="1:34" x14ac:dyDescent="0.2">
      <c r="A252" s="125" t="s">
        <v>2206</v>
      </c>
      <c r="B252" s="58" t="str">
        <f t="shared" si="232"/>
        <v/>
      </c>
      <c r="C252" s="125" t="s">
        <v>727</v>
      </c>
      <c r="D252" s="125" t="s">
        <v>704</v>
      </c>
      <c r="E252" s="125" t="str">
        <f t="shared" si="221"/>
        <v>L3</v>
      </c>
      <c r="F252" s="125" t="str">
        <f t="shared" si="222"/>
        <v>000</v>
      </c>
      <c r="H252" s="125" t="s">
        <v>1722</v>
      </c>
      <c r="I252" s="159">
        <f>VLOOKUP(H252,'V-Enc'!$B$38:$C$45,2,FALSE)</f>
        <v>8</v>
      </c>
      <c r="J252" s="125" t="s">
        <v>1733</v>
      </c>
      <c r="K252" s="159">
        <f>VLOOKUP(J252,'V-Enc'!$B$49:$C$56,2,FALSE)</f>
        <v>1</v>
      </c>
      <c r="L252" s="206" t="s">
        <v>2079</v>
      </c>
      <c r="M252" s="125">
        <v>8</v>
      </c>
      <c r="N252" s="125" t="s">
        <v>1831</v>
      </c>
      <c r="O252" s="125">
        <f>VLOOKUP(N252,'V-Enc'!$B$130:$C$137,2,FALSE)</f>
        <v>4</v>
      </c>
      <c r="Q252" s="125" t="s">
        <v>730</v>
      </c>
      <c r="R252" s="125" t="s">
        <v>22</v>
      </c>
      <c r="S252" s="125" t="s">
        <v>764</v>
      </c>
      <c r="U252" s="125">
        <f t="shared" si="223"/>
        <v>8</v>
      </c>
      <c r="V252" s="179">
        <f t="shared" si="224"/>
        <v>1</v>
      </c>
      <c r="W252" s="125">
        <f t="shared" ref="W252:W253" si="236">IF(L252="-1",M252,"-")</f>
        <v>8</v>
      </c>
      <c r="X252" s="179">
        <f t="shared" si="225"/>
        <v>1</v>
      </c>
      <c r="Z252" s="125">
        <f t="shared" si="144"/>
        <v>1</v>
      </c>
      <c r="AA252" s="125">
        <v>1</v>
      </c>
      <c r="AB252" s="179">
        <f t="shared" si="234"/>
        <v>4</v>
      </c>
      <c r="AC252" s="179" t="str">
        <f t="shared" si="226"/>
        <v>000011</v>
      </c>
      <c r="AD252" s="178">
        <f t="shared" si="227"/>
        <v>1</v>
      </c>
      <c r="AE252" s="179" t="str">
        <f t="shared" si="228"/>
        <v>00001111</v>
      </c>
      <c r="AF252" s="179">
        <f t="shared" si="229"/>
        <v>0</v>
      </c>
      <c r="AG252" s="180" t="str">
        <f t="shared" si="230"/>
        <v>00000000</v>
      </c>
      <c r="AH252" s="179" t="str">
        <f t="shared" si="231"/>
        <v>00000000</v>
      </c>
    </row>
    <row r="253" spans="1:34" x14ac:dyDescent="0.2">
      <c r="A253" s="125" t="s">
        <v>2207</v>
      </c>
      <c r="B253" s="58" t="str">
        <f t="shared" si="232"/>
        <v/>
      </c>
      <c r="C253" s="125" t="s">
        <v>727</v>
      </c>
      <c r="D253" s="125" t="s">
        <v>704</v>
      </c>
      <c r="E253" s="125" t="str">
        <f t="shared" si="221"/>
        <v>L3</v>
      </c>
      <c r="F253" s="125" t="str">
        <f t="shared" si="222"/>
        <v>101</v>
      </c>
      <c r="H253" s="125" t="s">
        <v>1722</v>
      </c>
      <c r="I253" s="159">
        <f>VLOOKUP(H253,'V-Enc'!$B$38:$C$45,2,FALSE)</f>
        <v>8</v>
      </c>
      <c r="J253" s="125" t="s">
        <v>1733</v>
      </c>
      <c r="K253" s="159">
        <f>VLOOKUP(J253,'V-Enc'!$B$49:$C$56,2,FALSE)</f>
        <v>1</v>
      </c>
      <c r="L253" s="206" t="s">
        <v>2079</v>
      </c>
      <c r="M253" s="125">
        <v>16</v>
      </c>
      <c r="N253" s="125" t="s">
        <v>1831</v>
      </c>
      <c r="O253" s="125">
        <f>VLOOKUP(N253,'V-Enc'!$B$130:$C$137,2,FALSE)</f>
        <v>4</v>
      </c>
      <c r="Q253" s="125" t="s">
        <v>730</v>
      </c>
      <c r="R253" s="125" t="s">
        <v>22</v>
      </c>
      <c r="S253" s="125" t="s">
        <v>764</v>
      </c>
      <c r="U253" s="125">
        <f t="shared" si="223"/>
        <v>8</v>
      </c>
      <c r="V253" s="179">
        <f t="shared" si="224"/>
        <v>1</v>
      </c>
      <c r="W253" s="125">
        <f t="shared" si="236"/>
        <v>16</v>
      </c>
      <c r="X253" s="179">
        <f t="shared" si="225"/>
        <v>2</v>
      </c>
      <c r="Z253" s="125">
        <f t="shared" si="144"/>
        <v>1</v>
      </c>
      <c r="AA253" s="125">
        <v>1</v>
      </c>
      <c r="AB253" s="179">
        <f t="shared" si="234"/>
        <v>8</v>
      </c>
      <c r="AC253" s="179" t="str">
        <f t="shared" si="226"/>
        <v>000111</v>
      </c>
      <c r="AD253" s="178">
        <f t="shared" si="227"/>
        <v>2</v>
      </c>
      <c r="AE253" s="179" t="str">
        <f t="shared" si="228"/>
        <v>10101010</v>
      </c>
      <c r="AF253" s="179">
        <f t="shared" si="229"/>
        <v>1</v>
      </c>
      <c r="AG253" s="180" t="str">
        <f t="shared" si="230"/>
        <v>01010101</v>
      </c>
      <c r="AH253" s="179" t="str">
        <f t="shared" si="231"/>
        <v>10101010</v>
      </c>
    </row>
    <row r="254" spans="1:34" x14ac:dyDescent="0.2">
      <c r="A254" s="125" t="s">
        <v>2208</v>
      </c>
      <c r="B254" s="58" t="str">
        <f t="shared" si="232"/>
        <v/>
      </c>
      <c r="C254" s="125" t="s">
        <v>727</v>
      </c>
      <c r="D254" s="125" t="s">
        <v>704</v>
      </c>
      <c r="E254" s="125" t="str">
        <f>IF(S254="rs2","L2",IF(S254="vs2","L3","L1"))</f>
        <v>L3</v>
      </c>
      <c r="F254" s="125" t="str">
        <f>IF(M254=8,"000",IF(M254=16,"101","110"))</f>
        <v>110</v>
      </c>
      <c r="H254" s="125" t="s">
        <v>1722</v>
      </c>
      <c r="I254" s="159">
        <f>VLOOKUP(H254,'V-Enc'!$B$38:$C$45,2,FALSE)</f>
        <v>8</v>
      </c>
      <c r="J254" s="125" t="s">
        <v>1733</v>
      </c>
      <c r="K254" s="159">
        <f>VLOOKUP(J254,'V-Enc'!$B$49:$C$56,2,FALSE)</f>
        <v>1</v>
      </c>
      <c r="L254" s="206" t="s">
        <v>2079</v>
      </c>
      <c r="M254" s="125">
        <v>32</v>
      </c>
      <c r="N254" s="125" t="s">
        <v>1831</v>
      </c>
      <c r="O254" s="125">
        <f>VLOOKUP(N254,'V-Enc'!$B$130:$C$137,2,FALSE)</f>
        <v>4</v>
      </c>
      <c r="Q254" s="125" t="s">
        <v>730</v>
      </c>
      <c r="R254" s="125" t="s">
        <v>22</v>
      </c>
      <c r="S254" s="125" t="s">
        <v>764</v>
      </c>
      <c r="U254" s="125">
        <f>IF(L254="-1",I254,M254)</f>
        <v>8</v>
      </c>
      <c r="V254" s="179">
        <f>IF(L254="-1",K254,U254/I254*K254)</f>
        <v>1</v>
      </c>
      <c r="W254" s="125">
        <f>IF(L254="-1",M254,"-")</f>
        <v>32</v>
      </c>
      <c r="X254" s="179">
        <f>IF(L254="-1",W254/I254*K254,"-")</f>
        <v>4</v>
      </c>
      <c r="Z254" s="125">
        <f t="shared" si="144"/>
        <v>1</v>
      </c>
      <c r="AA254" s="125">
        <v>1</v>
      </c>
      <c r="AB254" s="179">
        <f t="shared" si="234"/>
        <v>16</v>
      </c>
      <c r="AC254" s="179" t="str">
        <f t="shared" si="226"/>
        <v>001111</v>
      </c>
      <c r="AD254" s="179">
        <f t="shared" si="227"/>
        <v>4</v>
      </c>
      <c r="AE254" s="179" t="str">
        <f t="shared" si="228"/>
        <v>10001000</v>
      </c>
      <c r="AF254" s="179">
        <f t="shared" si="229"/>
        <v>1</v>
      </c>
      <c r="AG254" s="180" t="str">
        <f t="shared" si="230"/>
        <v>01110111</v>
      </c>
      <c r="AH254" s="179" t="str">
        <f t="shared" si="231"/>
        <v>10001000</v>
      </c>
    </row>
    <row r="255" spans="1:34" x14ac:dyDescent="0.2">
      <c r="A255" s="125" t="s">
        <v>2209</v>
      </c>
      <c r="B255" s="58" t="str">
        <f t="shared" si="232"/>
        <v/>
      </c>
      <c r="C255" s="125" t="s">
        <v>727</v>
      </c>
      <c r="D255" s="125" t="s">
        <v>704</v>
      </c>
      <c r="E255" s="125" t="str">
        <f t="shared" si="221"/>
        <v>L3</v>
      </c>
      <c r="F255" s="125" t="str">
        <f t="shared" si="222"/>
        <v>000</v>
      </c>
      <c r="H255" s="125" t="s">
        <v>1722</v>
      </c>
      <c r="I255" s="159">
        <f>VLOOKUP(H255,'V-Enc'!$B$38:$C$45,2,FALSE)</f>
        <v>8</v>
      </c>
      <c r="J255" s="125" t="s">
        <v>1734</v>
      </c>
      <c r="K255" s="159">
        <f>VLOOKUP(J255,'V-Enc'!$B$49:$C$56,2,FALSE)</f>
        <v>2</v>
      </c>
      <c r="L255" s="206" t="s">
        <v>2079</v>
      </c>
      <c r="M255" s="125">
        <v>8</v>
      </c>
      <c r="N255" s="125" t="s">
        <v>1831</v>
      </c>
      <c r="O255" s="125">
        <f>VLOOKUP(N255,'V-Enc'!$B$130:$C$137,2,FALSE)</f>
        <v>4</v>
      </c>
      <c r="Q255" s="125" t="s">
        <v>730</v>
      </c>
      <c r="R255" s="125" t="s">
        <v>22</v>
      </c>
      <c r="S255" s="125" t="s">
        <v>764</v>
      </c>
      <c r="U255" s="125">
        <f t="shared" si="223"/>
        <v>8</v>
      </c>
      <c r="V255" s="179">
        <f t="shared" si="224"/>
        <v>2</v>
      </c>
      <c r="W255" s="125">
        <f t="shared" ref="W255" si="237">IF(L255="-1",M255,"-")</f>
        <v>8</v>
      </c>
      <c r="X255" s="179">
        <f t="shared" si="225"/>
        <v>2</v>
      </c>
      <c r="Z255" s="125">
        <f t="shared" si="144"/>
        <v>1</v>
      </c>
      <c r="AA255" s="125">
        <v>1</v>
      </c>
      <c r="AB255" s="179">
        <f t="shared" si="234"/>
        <v>8</v>
      </c>
      <c r="AC255" s="179" t="str">
        <f t="shared" si="226"/>
        <v>000111</v>
      </c>
      <c r="AD255" s="178">
        <f t="shared" si="227"/>
        <v>1</v>
      </c>
      <c r="AE255" s="179" t="str">
        <f t="shared" si="228"/>
        <v>11111111</v>
      </c>
      <c r="AF255" s="179">
        <f t="shared" si="229"/>
        <v>1</v>
      </c>
      <c r="AG255" s="180" t="str">
        <f t="shared" si="230"/>
        <v>01010101</v>
      </c>
      <c r="AH255" s="179" t="str">
        <f t="shared" si="231"/>
        <v>10101010</v>
      </c>
    </row>
    <row r="256" spans="1:34" x14ac:dyDescent="0.2">
      <c r="A256" s="125" t="s">
        <v>2210</v>
      </c>
      <c r="B256" s="58" t="str">
        <f t="shared" si="232"/>
        <v/>
      </c>
      <c r="C256" s="125" t="s">
        <v>727</v>
      </c>
      <c r="D256" s="125" t="s">
        <v>704</v>
      </c>
      <c r="E256" s="125" t="str">
        <f t="shared" ref="E256:E263" si="238">IF(S256="rs2","L2",IF(S256="vs2","L3","L1"))</f>
        <v>L3</v>
      </c>
      <c r="F256" s="125" t="str">
        <f t="shared" ref="F256:F263" si="239">IF(M256=8,"000",IF(M256=16,"101","110"))</f>
        <v>101</v>
      </c>
      <c r="H256" s="125" t="s">
        <v>1722</v>
      </c>
      <c r="I256" s="159">
        <f>VLOOKUP(H256,'V-Enc'!$B$38:$C$45,2,FALSE)</f>
        <v>8</v>
      </c>
      <c r="J256" s="125" t="s">
        <v>1734</v>
      </c>
      <c r="K256" s="159">
        <f>VLOOKUP(J256,'V-Enc'!$B$49:$C$56,2,FALSE)</f>
        <v>2</v>
      </c>
      <c r="L256" s="206" t="s">
        <v>2079</v>
      </c>
      <c r="M256" s="125">
        <v>16</v>
      </c>
      <c r="N256" s="125" t="s">
        <v>1831</v>
      </c>
      <c r="O256" s="125">
        <f>VLOOKUP(N256,'V-Enc'!$B$130:$C$137,2,FALSE)</f>
        <v>4</v>
      </c>
      <c r="Q256" s="125" t="s">
        <v>730</v>
      </c>
      <c r="R256" s="125" t="s">
        <v>22</v>
      </c>
      <c r="S256" s="125" t="s">
        <v>764</v>
      </c>
      <c r="U256" s="125">
        <f t="shared" ref="U256:U263" si="240">IF(L256="-1",I256,M256)</f>
        <v>8</v>
      </c>
      <c r="V256" s="179">
        <f t="shared" ref="V256:V263" si="241">IF(L256="-1",K256,U256/I256*K256)</f>
        <v>2</v>
      </c>
      <c r="W256" s="125">
        <f t="shared" ref="W256:W263" si="242">IF(L256="-1",M256,"-")</f>
        <v>16</v>
      </c>
      <c r="X256" s="179">
        <f t="shared" ref="X256:X263" si="243">IF(L256="-1",W256/I256*K256,"-")</f>
        <v>4</v>
      </c>
      <c r="Z256" s="125">
        <f t="shared" si="144"/>
        <v>1</v>
      </c>
      <c r="AA256" s="125">
        <v>1</v>
      </c>
      <c r="AB256" s="179">
        <f t="shared" si="234"/>
        <v>16</v>
      </c>
      <c r="AC256" s="179" t="str">
        <f t="shared" si="226"/>
        <v>001111</v>
      </c>
      <c r="AD256" s="179">
        <f t="shared" si="227"/>
        <v>2</v>
      </c>
      <c r="AE256" s="179" t="str">
        <f t="shared" si="228"/>
        <v>10101010</v>
      </c>
      <c r="AF256" s="179">
        <f t="shared" si="229"/>
        <v>1</v>
      </c>
      <c r="AG256" s="180" t="str">
        <f t="shared" si="230"/>
        <v>01110111</v>
      </c>
      <c r="AH256" s="179" t="str">
        <f t="shared" si="231"/>
        <v>10001000</v>
      </c>
    </row>
    <row r="257" spans="1:34" x14ac:dyDescent="0.2">
      <c r="A257" s="125" t="s">
        <v>2211</v>
      </c>
      <c r="B257" s="58" t="str">
        <f t="shared" si="232"/>
        <v/>
      </c>
      <c r="C257" s="125" t="s">
        <v>727</v>
      </c>
      <c r="D257" s="125" t="s">
        <v>704</v>
      </c>
      <c r="E257" s="125" t="str">
        <f t="shared" si="238"/>
        <v>L3</v>
      </c>
      <c r="F257" s="125" t="str">
        <f t="shared" si="239"/>
        <v>110</v>
      </c>
      <c r="H257" s="125" t="s">
        <v>1722</v>
      </c>
      <c r="I257" s="159">
        <f>VLOOKUP(H257,'V-Enc'!$B$38:$C$45,2,FALSE)</f>
        <v>8</v>
      </c>
      <c r="J257" s="125" t="s">
        <v>1734</v>
      </c>
      <c r="K257" s="159">
        <f>VLOOKUP(J257,'V-Enc'!$B$49:$C$56,2,FALSE)</f>
        <v>2</v>
      </c>
      <c r="L257" s="206" t="s">
        <v>2079</v>
      </c>
      <c r="M257" s="125">
        <v>32</v>
      </c>
      <c r="N257" s="125" t="s">
        <v>1831</v>
      </c>
      <c r="O257" s="125">
        <f>VLOOKUP(N257,'V-Enc'!$B$130:$C$137,2,FALSE)</f>
        <v>4</v>
      </c>
      <c r="Q257" s="125" t="s">
        <v>730</v>
      </c>
      <c r="R257" s="125" t="s">
        <v>22</v>
      </c>
      <c r="S257" s="125" t="s">
        <v>764</v>
      </c>
      <c r="U257" s="125">
        <f t="shared" si="240"/>
        <v>8</v>
      </c>
      <c r="V257" s="179">
        <f t="shared" si="241"/>
        <v>2</v>
      </c>
      <c r="W257" s="125">
        <f t="shared" si="242"/>
        <v>32</v>
      </c>
      <c r="X257" s="179">
        <f t="shared" si="243"/>
        <v>8</v>
      </c>
      <c r="Z257" s="125">
        <f t="shared" si="144"/>
        <v>1</v>
      </c>
      <c r="AA257" s="125">
        <v>1</v>
      </c>
      <c r="AB257" s="179">
        <f t="shared" si="234"/>
        <v>32</v>
      </c>
      <c r="AC257" s="179" t="str">
        <f t="shared" si="226"/>
        <v>011111</v>
      </c>
      <c r="AD257" s="179">
        <f t="shared" si="227"/>
        <v>4</v>
      </c>
      <c r="AE257" s="179" t="str">
        <f t="shared" si="228"/>
        <v>10001000</v>
      </c>
      <c r="AF257" s="179">
        <f t="shared" si="229"/>
        <v>1</v>
      </c>
      <c r="AG257" s="180" t="str">
        <f t="shared" si="230"/>
        <v>01111111</v>
      </c>
      <c r="AH257" s="179" t="str">
        <f t="shared" si="231"/>
        <v>10000000</v>
      </c>
    </row>
    <row r="258" spans="1:34" s="58" customFormat="1" x14ac:dyDescent="0.2">
      <c r="A258" s="58" t="s">
        <v>2212</v>
      </c>
      <c r="B258" s="58" t="str">
        <f t="shared" si="232"/>
        <v>RSVD</v>
      </c>
      <c r="C258" s="58" t="s">
        <v>727</v>
      </c>
      <c r="D258" s="58" t="s">
        <v>704</v>
      </c>
      <c r="E258" s="58" t="str">
        <f t="shared" si="238"/>
        <v>L3</v>
      </c>
      <c r="F258" s="58" t="str">
        <f t="shared" si="239"/>
        <v>000</v>
      </c>
      <c r="H258" s="58" t="s">
        <v>1722</v>
      </c>
      <c r="I258" s="247">
        <f>VLOOKUP(H258,'V-Enc'!$B$38:$C$45,2,FALSE)</f>
        <v>8</v>
      </c>
      <c r="J258" s="58" t="s">
        <v>1735</v>
      </c>
      <c r="K258" s="247">
        <f>VLOOKUP(J258,'V-Enc'!$B$49:$C$56,2,FALSE)</f>
        <v>4</v>
      </c>
      <c r="L258" s="248" t="s">
        <v>2079</v>
      </c>
      <c r="M258" s="58">
        <v>8</v>
      </c>
      <c r="N258" s="58" t="s">
        <v>1831</v>
      </c>
      <c r="O258" s="58">
        <f>VLOOKUP(N258,'V-Enc'!$B$130:$C$137,2,FALSE)</f>
        <v>4</v>
      </c>
      <c r="Q258" s="58" t="s">
        <v>730</v>
      </c>
      <c r="R258" s="58" t="s">
        <v>22</v>
      </c>
      <c r="S258" s="58" t="s">
        <v>764</v>
      </c>
      <c r="U258" s="58">
        <f t="shared" si="240"/>
        <v>8</v>
      </c>
      <c r="V258" s="249">
        <f t="shared" si="241"/>
        <v>4</v>
      </c>
      <c r="W258" s="58">
        <f t="shared" si="242"/>
        <v>8</v>
      </c>
      <c r="X258" s="249">
        <f t="shared" si="243"/>
        <v>4</v>
      </c>
      <c r="Z258" s="58">
        <f t="shared" ref="Z258" si="244">IF(S258="vs2",1,"")</f>
        <v>1</v>
      </c>
      <c r="AA258" s="58">
        <v>1</v>
      </c>
      <c r="AB258" s="249">
        <f t="shared" si="234"/>
        <v>16</v>
      </c>
      <c r="AC258" s="249" t="str">
        <f t="shared" si="226"/>
        <v>001111</v>
      </c>
      <c r="AD258" s="249">
        <f t="shared" si="227"/>
        <v>1</v>
      </c>
      <c r="AE258" s="249" t="str">
        <f t="shared" si="228"/>
        <v>11111111</v>
      </c>
      <c r="AF258" s="179">
        <f t="shared" si="229"/>
        <v>1</v>
      </c>
      <c r="AG258" s="180" t="str">
        <f t="shared" si="230"/>
        <v>01110111</v>
      </c>
      <c r="AH258" s="179" t="str">
        <f t="shared" si="231"/>
        <v>10001000</v>
      </c>
    </row>
    <row r="259" spans="1:34" s="58" customFormat="1" x14ac:dyDescent="0.2">
      <c r="A259" s="58" t="s">
        <v>2213</v>
      </c>
      <c r="B259" s="58" t="str">
        <f t="shared" si="232"/>
        <v>RSVD</v>
      </c>
      <c r="C259" s="58" t="s">
        <v>727</v>
      </c>
      <c r="D259" s="58" t="s">
        <v>704</v>
      </c>
      <c r="E259" s="58" t="str">
        <f t="shared" si="238"/>
        <v>L3</v>
      </c>
      <c r="F259" s="58" t="str">
        <f t="shared" si="239"/>
        <v>101</v>
      </c>
      <c r="H259" s="58" t="s">
        <v>1722</v>
      </c>
      <c r="I259" s="247">
        <f>VLOOKUP(H259,'V-Enc'!$B$38:$C$45,2,FALSE)</f>
        <v>8</v>
      </c>
      <c r="J259" s="58" t="s">
        <v>1735</v>
      </c>
      <c r="K259" s="247">
        <f>VLOOKUP(J259,'V-Enc'!$B$49:$C$56,2,FALSE)</f>
        <v>4</v>
      </c>
      <c r="L259" s="248" t="s">
        <v>2079</v>
      </c>
      <c r="M259" s="58">
        <v>16</v>
      </c>
      <c r="N259" s="58" t="s">
        <v>1831</v>
      </c>
      <c r="O259" s="58">
        <f>VLOOKUP(N259,'V-Enc'!$B$130:$C$137,2,FALSE)</f>
        <v>4</v>
      </c>
      <c r="Q259" s="58" t="s">
        <v>730</v>
      </c>
      <c r="R259" s="58" t="s">
        <v>22</v>
      </c>
      <c r="S259" s="58" t="s">
        <v>764</v>
      </c>
      <c r="U259" s="58">
        <f t="shared" si="240"/>
        <v>8</v>
      </c>
      <c r="V259" s="249">
        <f t="shared" si="241"/>
        <v>4</v>
      </c>
      <c r="W259" s="58">
        <f t="shared" si="242"/>
        <v>16</v>
      </c>
      <c r="X259" s="249">
        <f t="shared" si="243"/>
        <v>8</v>
      </c>
      <c r="Z259" s="58">
        <f t="shared" si="144"/>
        <v>1</v>
      </c>
      <c r="AA259" s="58">
        <v>1</v>
      </c>
      <c r="AB259" s="249">
        <f t="shared" si="234"/>
        <v>32</v>
      </c>
      <c r="AC259" s="249" t="str">
        <f t="shared" si="226"/>
        <v>011111</v>
      </c>
      <c r="AD259" s="249">
        <f t="shared" si="227"/>
        <v>2</v>
      </c>
      <c r="AE259" s="249" t="str">
        <f t="shared" si="228"/>
        <v>10101010</v>
      </c>
      <c r="AF259" s="179">
        <f t="shared" si="229"/>
        <v>1</v>
      </c>
      <c r="AG259" s="180" t="str">
        <f t="shared" si="230"/>
        <v>01111111</v>
      </c>
      <c r="AH259" s="179" t="str">
        <f>IF(AF259=0,"00000000",RIGHT(_xlfn.CONCAT(REPT(0,8-MIN(8,AB259)),REPT(DEC2BIN(_xlfn.BITLSHIFT(1,MAX(V259,X259,1)-1)),MAX(1,O259))),8))</f>
        <v>10000000</v>
      </c>
    </row>
    <row r="260" spans="1:34" s="58" customFormat="1" x14ac:dyDescent="0.2">
      <c r="A260" s="58" t="s">
        <v>4235</v>
      </c>
      <c r="B260" s="58" t="str">
        <f t="shared" si="232"/>
        <v>RSVD</v>
      </c>
      <c r="C260" s="58" t="s">
        <v>727</v>
      </c>
      <c r="D260" s="58" t="s">
        <v>704</v>
      </c>
      <c r="E260" s="58" t="str">
        <f t="shared" si="238"/>
        <v>L3</v>
      </c>
      <c r="F260" s="58" t="str">
        <f t="shared" si="239"/>
        <v>110</v>
      </c>
      <c r="H260" s="58" t="s">
        <v>1722</v>
      </c>
      <c r="I260" s="247">
        <f>VLOOKUP(H260,'V-Enc'!$B$38:$C$45,2,FALSE)</f>
        <v>8</v>
      </c>
      <c r="J260" s="58" t="s">
        <v>1735</v>
      </c>
      <c r="K260" s="247">
        <f>VLOOKUP(J260,'V-Enc'!$B$49:$C$56,2,FALSE)</f>
        <v>4</v>
      </c>
      <c r="L260" s="248" t="s">
        <v>2079</v>
      </c>
      <c r="M260" s="58">
        <v>32</v>
      </c>
      <c r="N260" s="58" t="s">
        <v>1831</v>
      </c>
      <c r="O260" s="58">
        <f>VLOOKUP(N260,'V-Enc'!$B$130:$C$137,2,FALSE)</f>
        <v>4</v>
      </c>
      <c r="Q260" s="58" t="s">
        <v>730</v>
      </c>
      <c r="R260" s="58" t="s">
        <v>22</v>
      </c>
      <c r="S260" s="58" t="s">
        <v>764</v>
      </c>
      <c r="U260" s="58">
        <f t="shared" si="240"/>
        <v>8</v>
      </c>
      <c r="V260" s="249">
        <f t="shared" si="241"/>
        <v>4</v>
      </c>
      <c r="W260" s="58">
        <f t="shared" si="242"/>
        <v>32</v>
      </c>
      <c r="X260" s="249">
        <f t="shared" si="243"/>
        <v>16</v>
      </c>
      <c r="Z260" s="58">
        <f t="shared" si="144"/>
        <v>1</v>
      </c>
      <c r="AA260" s="58">
        <v>1</v>
      </c>
      <c r="AB260" s="249">
        <f t="shared" si="234"/>
        <v>64</v>
      </c>
      <c r="AC260" s="249" t="str">
        <f>DEC2BIN(MIN(64,AB260)-1,6)</f>
        <v>111111</v>
      </c>
      <c r="AD260" s="249">
        <f t="shared" si="227"/>
        <v>4</v>
      </c>
      <c r="AE260" s="249" t="str">
        <f t="shared" si="228"/>
        <v>10001000</v>
      </c>
      <c r="AF260" s="179">
        <f t="shared" si="229"/>
        <v>1</v>
      </c>
      <c r="AG260" s="180" t="e">
        <f t="shared" si="230"/>
        <v>#NUM!</v>
      </c>
      <c r="AH260" s="179" t="e">
        <f t="shared" ref="AH260:AH263" si="245">IF(AF260=0,"00000000",RIGHT(_xlfn.CONCAT(REPT(0,8-MIN(8,AB260)),REPT(DEC2BIN(_xlfn.BITLSHIFT(1,MAX(V260,X260,1)-1)),MAX(1,O260))),8))</f>
        <v>#NUM!</v>
      </c>
    </row>
    <row r="261" spans="1:34" s="58" customFormat="1" x14ac:dyDescent="0.2">
      <c r="A261" s="58" t="s">
        <v>2214</v>
      </c>
      <c r="B261" s="58" t="str">
        <f t="shared" si="232"/>
        <v>RSVD</v>
      </c>
      <c r="C261" s="58" t="s">
        <v>727</v>
      </c>
      <c r="D261" s="58" t="s">
        <v>704</v>
      </c>
      <c r="E261" s="58" t="str">
        <f t="shared" si="238"/>
        <v>L3</v>
      </c>
      <c r="F261" s="58" t="str">
        <f t="shared" si="239"/>
        <v>000</v>
      </c>
      <c r="H261" s="58" t="s">
        <v>1722</v>
      </c>
      <c r="I261" s="247">
        <f>VLOOKUP(H261,'V-Enc'!$B$38:$C$45,2,FALSE)</f>
        <v>8</v>
      </c>
      <c r="J261" s="58" t="s">
        <v>1736</v>
      </c>
      <c r="K261" s="247">
        <f>VLOOKUP(J261,'V-Enc'!$B$49:$C$56,2,FALSE)</f>
        <v>8</v>
      </c>
      <c r="L261" s="248" t="s">
        <v>2079</v>
      </c>
      <c r="M261" s="58">
        <v>8</v>
      </c>
      <c r="N261" s="58" t="s">
        <v>1831</v>
      </c>
      <c r="O261" s="58">
        <f>VLOOKUP(N261,'V-Enc'!$B$130:$C$137,2,FALSE)</f>
        <v>4</v>
      </c>
      <c r="Q261" s="58" t="s">
        <v>730</v>
      </c>
      <c r="R261" s="58" t="s">
        <v>22</v>
      </c>
      <c r="S261" s="58" t="s">
        <v>764</v>
      </c>
      <c r="U261" s="58">
        <f t="shared" si="240"/>
        <v>8</v>
      </c>
      <c r="V261" s="249">
        <f t="shared" si="241"/>
        <v>8</v>
      </c>
      <c r="W261" s="58">
        <f t="shared" si="242"/>
        <v>8</v>
      </c>
      <c r="X261" s="249">
        <f t="shared" si="243"/>
        <v>8</v>
      </c>
      <c r="Z261" s="58">
        <f t="shared" ref="Z261" si="246">IF(S261="vs2",1,"")</f>
        <v>1</v>
      </c>
      <c r="AA261" s="58">
        <v>1</v>
      </c>
      <c r="AB261" s="249">
        <f t="shared" si="234"/>
        <v>32</v>
      </c>
      <c r="AC261" s="249" t="str">
        <f t="shared" ref="AC261:AC263" si="247">DEC2BIN(MIN(64,AB261)-1,6)</f>
        <v>011111</v>
      </c>
      <c r="AD261" s="249">
        <f t="shared" si="227"/>
        <v>1</v>
      </c>
      <c r="AE261" s="249" t="str">
        <f t="shared" si="228"/>
        <v>11111111</v>
      </c>
      <c r="AF261" s="179">
        <f t="shared" si="229"/>
        <v>1</v>
      </c>
      <c r="AG261" s="180" t="str">
        <f t="shared" si="230"/>
        <v>01111111</v>
      </c>
      <c r="AH261" s="179" t="str">
        <f t="shared" si="245"/>
        <v>10000000</v>
      </c>
    </row>
    <row r="262" spans="1:34" s="58" customFormat="1" x14ac:dyDescent="0.2">
      <c r="A262" s="58" t="s">
        <v>4236</v>
      </c>
      <c r="B262" s="58" t="str">
        <f t="shared" si="232"/>
        <v>RSVD</v>
      </c>
      <c r="C262" s="58" t="s">
        <v>727</v>
      </c>
      <c r="D262" s="58" t="s">
        <v>704</v>
      </c>
      <c r="E262" s="58" t="str">
        <f t="shared" si="238"/>
        <v>L3</v>
      </c>
      <c r="F262" s="58" t="str">
        <f t="shared" si="239"/>
        <v>101</v>
      </c>
      <c r="H262" s="58" t="s">
        <v>1722</v>
      </c>
      <c r="I262" s="247">
        <f>VLOOKUP(H262,'V-Enc'!$B$38:$C$45,2,FALSE)</f>
        <v>8</v>
      </c>
      <c r="J262" s="58" t="s">
        <v>1736</v>
      </c>
      <c r="K262" s="247">
        <f>VLOOKUP(J262,'V-Enc'!$B$49:$C$56,2,FALSE)</f>
        <v>8</v>
      </c>
      <c r="L262" s="248" t="s">
        <v>2079</v>
      </c>
      <c r="M262" s="58">
        <v>16</v>
      </c>
      <c r="N262" s="58" t="s">
        <v>1831</v>
      </c>
      <c r="O262" s="58">
        <f>VLOOKUP(N262,'V-Enc'!$B$130:$C$137,2,FALSE)</f>
        <v>4</v>
      </c>
      <c r="Q262" s="58" t="s">
        <v>730</v>
      </c>
      <c r="R262" s="58" t="s">
        <v>22</v>
      </c>
      <c r="S262" s="58" t="s">
        <v>764</v>
      </c>
      <c r="U262" s="58">
        <f t="shared" si="240"/>
        <v>8</v>
      </c>
      <c r="V262" s="249">
        <f t="shared" si="241"/>
        <v>8</v>
      </c>
      <c r="W262" s="58">
        <f t="shared" si="242"/>
        <v>16</v>
      </c>
      <c r="X262" s="249">
        <f t="shared" si="243"/>
        <v>16</v>
      </c>
      <c r="Z262" s="58">
        <f t="shared" ref="Z262" si="248">IF(S262="vs2",1,"")</f>
        <v>1</v>
      </c>
      <c r="AA262" s="58">
        <v>1</v>
      </c>
      <c r="AB262" s="249">
        <f t="shared" si="234"/>
        <v>64</v>
      </c>
      <c r="AC262" s="249" t="str">
        <f t="shared" si="247"/>
        <v>111111</v>
      </c>
      <c r="AD262" s="249">
        <f t="shared" si="227"/>
        <v>2</v>
      </c>
      <c r="AE262" s="249" t="str">
        <f t="shared" si="228"/>
        <v>10101010</v>
      </c>
      <c r="AF262" s="179">
        <f t="shared" si="229"/>
        <v>1</v>
      </c>
      <c r="AG262" s="180" t="e">
        <f>IF(AF262=0,"00000000",RIGHT(IF(X262&gt;=V262,DEC2BIN(_xlfn.BITXOR(BIN2DEC(AH262),255),8),REPT(DEC2BIN(_xlfn.BITLSHIFT(1,AF262-1)),8)),8))</f>
        <v>#NUM!</v>
      </c>
      <c r="AH262" s="179" t="e">
        <f t="shared" si="245"/>
        <v>#NUM!</v>
      </c>
    </row>
    <row r="263" spans="1:34" s="58" customFormat="1" x14ac:dyDescent="0.2">
      <c r="A263" s="58" t="s">
        <v>4237</v>
      </c>
      <c r="B263" s="58" t="str">
        <f t="shared" si="232"/>
        <v>RSVD</v>
      </c>
      <c r="C263" s="58" t="s">
        <v>727</v>
      </c>
      <c r="D263" s="58" t="s">
        <v>704</v>
      </c>
      <c r="E263" s="58" t="str">
        <f t="shared" si="238"/>
        <v>L3</v>
      </c>
      <c r="F263" s="58" t="str">
        <f t="shared" si="239"/>
        <v>110</v>
      </c>
      <c r="H263" s="58" t="s">
        <v>1722</v>
      </c>
      <c r="I263" s="247">
        <f>VLOOKUP(H263,'V-Enc'!$B$38:$C$45,2,FALSE)</f>
        <v>8</v>
      </c>
      <c r="J263" s="58" t="s">
        <v>1736</v>
      </c>
      <c r="K263" s="247">
        <f>VLOOKUP(J263,'V-Enc'!$B$49:$C$56,2,FALSE)</f>
        <v>8</v>
      </c>
      <c r="L263" s="248" t="s">
        <v>2079</v>
      </c>
      <c r="M263" s="58">
        <v>32</v>
      </c>
      <c r="N263" s="58" t="s">
        <v>1831</v>
      </c>
      <c r="O263" s="58">
        <f>VLOOKUP(N263,'V-Enc'!$B$130:$C$137,2,FALSE)</f>
        <v>4</v>
      </c>
      <c r="Q263" s="58" t="s">
        <v>730</v>
      </c>
      <c r="R263" s="58" t="s">
        <v>22</v>
      </c>
      <c r="S263" s="58" t="s">
        <v>764</v>
      </c>
      <c r="U263" s="58">
        <f t="shared" si="240"/>
        <v>8</v>
      </c>
      <c r="V263" s="249">
        <f t="shared" si="241"/>
        <v>8</v>
      </c>
      <c r="W263" s="58">
        <f t="shared" si="242"/>
        <v>32</v>
      </c>
      <c r="X263" s="249">
        <f t="shared" si="243"/>
        <v>32</v>
      </c>
      <c r="Z263" s="58">
        <f t="shared" si="144"/>
        <v>1</v>
      </c>
      <c r="AA263" s="58">
        <v>1</v>
      </c>
      <c r="AB263" s="249">
        <f t="shared" si="234"/>
        <v>128</v>
      </c>
      <c r="AC263" s="249" t="str">
        <f t="shared" si="247"/>
        <v>111111</v>
      </c>
      <c r="AD263" s="249">
        <f t="shared" si="227"/>
        <v>4</v>
      </c>
      <c r="AE263" s="249" t="str">
        <f t="shared" si="228"/>
        <v>10001000</v>
      </c>
      <c r="AF263" s="179">
        <f t="shared" si="229"/>
        <v>1</v>
      </c>
      <c r="AG263" s="180" t="e">
        <f>IF(AF263=0,"00000000",RIGHT(IF(X263&gt;=V263,DEC2BIN(_xlfn.BITXOR(BIN2DEC(AH263),255),8),REPT(DEC2BIN(_xlfn.BITLSHIFT(1,AF263-1)),8)),8))</f>
        <v>#NUM!</v>
      </c>
      <c r="AH263" s="179" t="e">
        <f t="shared" si="245"/>
        <v>#NUM!</v>
      </c>
    </row>
    <row r="264" spans="1:34" x14ac:dyDescent="0.2">
      <c r="I264" s="159"/>
      <c r="Z264" s="125" t="str">
        <f t="shared" si="144"/>
        <v/>
      </c>
      <c r="AC264" s="179"/>
      <c r="AE264" s="179"/>
    </row>
    <row r="265" spans="1:34" ht="19" x14ac:dyDescent="0.25">
      <c r="A265" s="225" t="s">
        <v>2215</v>
      </c>
      <c r="B265" s="225"/>
      <c r="C265" s="226"/>
      <c r="D265" s="226"/>
      <c r="E265" s="226"/>
      <c r="F265" s="226"/>
      <c r="G265" s="226"/>
      <c r="I265" s="159"/>
      <c r="Z265" s="125" t="str">
        <f t="shared" si="144"/>
        <v/>
      </c>
      <c r="AC265" s="179"/>
      <c r="AE265" s="179"/>
    </row>
    <row r="266" spans="1:34" x14ac:dyDescent="0.2">
      <c r="A266" s="125" t="s">
        <v>2216</v>
      </c>
      <c r="B266" s="58" t="str">
        <f>IF(OR(MAX(1,O266)*MAX(V266,1)&gt;8,V266&lt;1/4,X266&lt;1/4),"RSVD","")</f>
        <v/>
      </c>
      <c r="C266" s="125" t="s">
        <v>727</v>
      </c>
      <c r="D266" s="125" t="s">
        <v>704</v>
      </c>
      <c r="E266" s="125" t="str">
        <f t="shared" ref="E266:E276" si="249">IF(S266="rs2","L2",IF(S266="vs2","L3","L1"))</f>
        <v>L1</v>
      </c>
      <c r="F266" s="125" t="str">
        <f t="shared" ref="F266:F276" si="250">IF(M266=8,"000",IF(M266=16,"101","110"))</f>
        <v>000</v>
      </c>
      <c r="H266" s="125" t="s">
        <v>1722</v>
      </c>
      <c r="I266" s="159">
        <f>VLOOKUP(H266,'V-Enc'!$B$38:$C$45,2,FALSE)</f>
        <v>8</v>
      </c>
      <c r="J266" s="125" t="s">
        <v>1739</v>
      </c>
      <c r="K266" s="159">
        <f>VLOOKUP(J266,'V-Enc'!$B$49:$C$56,2,FALSE)</f>
        <v>0.25</v>
      </c>
      <c r="L266" s="206" t="s">
        <v>76</v>
      </c>
      <c r="M266" s="125">
        <v>8</v>
      </c>
      <c r="N266" s="125" t="s">
        <v>1832</v>
      </c>
      <c r="O266" s="125">
        <f>VLOOKUP(N266,'V-Enc'!$B$130:$C$137,2,FALSE)</f>
        <v>5</v>
      </c>
      <c r="Q266" s="125" t="s">
        <v>730</v>
      </c>
      <c r="R266" s="125" t="s">
        <v>22</v>
      </c>
      <c r="S266" s="206" t="s">
        <v>2040</v>
      </c>
      <c r="U266" s="125">
        <f t="shared" ref="U266:U276" si="251">IF(L266="-1",I266,M266)</f>
        <v>8</v>
      </c>
      <c r="V266" s="179">
        <f t="shared" ref="V266:V276" si="252">IF(L266="-1",K266,U266/I266*K266)</f>
        <v>0.25</v>
      </c>
      <c r="W266" s="125" t="str">
        <f>IF(L266="-1",M266,"-")</f>
        <v>-</v>
      </c>
      <c r="X266" s="179" t="str">
        <f>IF(L266="-1",W266/#REF!*#REF!,"-")</f>
        <v>-</v>
      </c>
      <c r="Z266" s="125" t="str">
        <f t="shared" ref="Z266:Z385" si="253">IF(S266="vs2",1,"")</f>
        <v/>
      </c>
      <c r="AA266" s="125">
        <v>1</v>
      </c>
      <c r="AB266" s="179">
        <f>MAX(V266,X266,1)*IF(O266="",1,O266)</f>
        <v>5</v>
      </c>
      <c r="AC266" s="179" t="str">
        <f t="shared" ref="AC266:AC279" si="254">DEC2BIN(MIN(64,AB266)-1,6)</f>
        <v>000100</v>
      </c>
      <c r="AD266" s="178">
        <f t="shared" ref="AD266:AD283" si="255">AB266/(MAX(V266,1)*IF(O266="",1,O266))</f>
        <v>1</v>
      </c>
      <c r="AE266" s="179" t="str">
        <f t="shared" ref="AE266:AE283" si="256">RIGHT(_xlfn.CONCAT(REPT(0,8-MIN(AB266,8)),REPT(DEC2BIN(_xlfn.BITLSHIFT(1,AD266-1)),AB266/AD266)),8)</f>
        <v>00011111</v>
      </c>
      <c r="AF266" s="125" t="s">
        <v>369</v>
      </c>
    </row>
    <row r="267" spans="1:34" x14ac:dyDescent="0.2">
      <c r="A267" s="125" t="s">
        <v>2217</v>
      </c>
      <c r="B267" s="58" t="str">
        <f t="shared" ref="B267:B276" si="257">IF(OR(MAX(1,O267)*MAX(V267,1)&gt;8,V267&lt;1/4,X267&lt;1/4),"RSVD","")</f>
        <v/>
      </c>
      <c r="C267" s="125" t="s">
        <v>727</v>
      </c>
      <c r="D267" s="125" t="s">
        <v>704</v>
      </c>
      <c r="E267" s="125" t="str">
        <f t="shared" si="249"/>
        <v>L1</v>
      </c>
      <c r="F267" s="125" t="str">
        <f t="shared" si="250"/>
        <v>101</v>
      </c>
      <c r="H267" s="125" t="s">
        <v>1722</v>
      </c>
      <c r="I267" s="159">
        <f>VLOOKUP(H267,'V-Enc'!$B$38:$C$45,2,FALSE)</f>
        <v>8</v>
      </c>
      <c r="J267" s="125" t="s">
        <v>1739</v>
      </c>
      <c r="K267" s="159">
        <f>VLOOKUP(J267,'V-Enc'!$B$49:$C$56,2,FALSE)</f>
        <v>0.25</v>
      </c>
      <c r="L267" s="206" t="s">
        <v>76</v>
      </c>
      <c r="M267" s="125">
        <v>16</v>
      </c>
      <c r="N267" s="125" t="s">
        <v>1832</v>
      </c>
      <c r="O267" s="125">
        <f>VLOOKUP(N267,'V-Enc'!$B$130:$C$137,2,FALSE)</f>
        <v>5</v>
      </c>
      <c r="Q267" s="125" t="s">
        <v>730</v>
      </c>
      <c r="R267" s="125" t="s">
        <v>22</v>
      </c>
      <c r="S267" s="206" t="s">
        <v>2040</v>
      </c>
      <c r="U267" s="125">
        <f t="shared" si="251"/>
        <v>16</v>
      </c>
      <c r="V267" s="179">
        <f t="shared" si="252"/>
        <v>0.5</v>
      </c>
      <c r="W267" s="125" t="str">
        <f t="shared" ref="W267:W268" si="258">IF(L267="-1",M267,"-")</f>
        <v>-</v>
      </c>
      <c r="X267" s="179" t="str">
        <f>IF(L267="-1",W267/I266*K266,"-")</f>
        <v>-</v>
      </c>
      <c r="Z267" s="125" t="str">
        <f t="shared" si="253"/>
        <v/>
      </c>
      <c r="AA267" s="125">
        <v>1</v>
      </c>
      <c r="AB267" s="179">
        <f t="shared" ref="AB267:AB283" si="259">MAX(V267,X267,1)*IF(O267="",1,O267)</f>
        <v>5</v>
      </c>
      <c r="AC267" s="179" t="str">
        <f t="shared" si="254"/>
        <v>000100</v>
      </c>
      <c r="AD267" s="178">
        <f t="shared" si="255"/>
        <v>1</v>
      </c>
      <c r="AE267" s="179" t="str">
        <f t="shared" si="256"/>
        <v>00011111</v>
      </c>
      <c r="AF267" s="125" t="s">
        <v>369</v>
      </c>
    </row>
    <row r="268" spans="1:34" x14ac:dyDescent="0.2">
      <c r="A268" s="125" t="s">
        <v>2218</v>
      </c>
      <c r="B268" s="58" t="str">
        <f t="shared" si="257"/>
        <v/>
      </c>
      <c r="C268" s="125" t="s">
        <v>727</v>
      </c>
      <c r="D268" s="125" t="s">
        <v>704</v>
      </c>
      <c r="E268" s="125" t="str">
        <f t="shared" si="249"/>
        <v>L1</v>
      </c>
      <c r="F268" s="125" t="str">
        <f t="shared" si="250"/>
        <v>110</v>
      </c>
      <c r="H268" s="125" t="s">
        <v>1722</v>
      </c>
      <c r="I268" s="159">
        <f>VLOOKUP(H268,'V-Enc'!$B$38:$C$45,2,FALSE)</f>
        <v>8</v>
      </c>
      <c r="J268" s="125" t="s">
        <v>1739</v>
      </c>
      <c r="K268" s="159">
        <f>VLOOKUP(J268,'V-Enc'!$B$49:$C$56,2,FALSE)</f>
        <v>0.25</v>
      </c>
      <c r="L268" s="206" t="s">
        <v>76</v>
      </c>
      <c r="M268" s="125">
        <v>32</v>
      </c>
      <c r="N268" s="125" t="s">
        <v>1832</v>
      </c>
      <c r="O268" s="125">
        <f>VLOOKUP(N268,'V-Enc'!$B$130:$C$137,2,FALSE)</f>
        <v>5</v>
      </c>
      <c r="Q268" s="125" t="s">
        <v>730</v>
      </c>
      <c r="R268" s="125" t="s">
        <v>22</v>
      </c>
      <c r="S268" s="206" t="s">
        <v>2040</v>
      </c>
      <c r="U268" s="125">
        <f t="shared" si="251"/>
        <v>32</v>
      </c>
      <c r="V268" s="179">
        <f t="shared" si="252"/>
        <v>1</v>
      </c>
      <c r="W268" s="125" t="str">
        <f t="shared" si="258"/>
        <v>-</v>
      </c>
      <c r="X268" s="179" t="str">
        <f>IF(L268="-1",W268/I267*K267,"-")</f>
        <v>-</v>
      </c>
      <c r="Z268" s="125" t="str">
        <f t="shared" si="253"/>
        <v/>
      </c>
      <c r="AA268" s="125">
        <v>1</v>
      </c>
      <c r="AB268" s="179">
        <f t="shared" si="259"/>
        <v>5</v>
      </c>
      <c r="AC268" s="179" t="str">
        <f t="shared" si="254"/>
        <v>000100</v>
      </c>
      <c r="AD268" s="178">
        <f t="shared" si="255"/>
        <v>1</v>
      </c>
      <c r="AE268" s="179" t="str">
        <f t="shared" si="256"/>
        <v>00011111</v>
      </c>
      <c r="AF268" s="125" t="s">
        <v>369</v>
      </c>
    </row>
    <row r="269" spans="1:34" x14ac:dyDescent="0.2">
      <c r="A269" s="125" t="s">
        <v>2219</v>
      </c>
      <c r="B269" s="58" t="str">
        <f t="shared" si="257"/>
        <v/>
      </c>
      <c r="C269" s="125" t="s">
        <v>727</v>
      </c>
      <c r="D269" s="125" t="s">
        <v>704</v>
      </c>
      <c r="E269" s="125" t="str">
        <f t="shared" si="249"/>
        <v>L1</v>
      </c>
      <c r="F269" s="125" t="str">
        <f t="shared" si="250"/>
        <v>000</v>
      </c>
      <c r="H269" s="125" t="s">
        <v>1722</v>
      </c>
      <c r="I269" s="159">
        <f>VLOOKUP(H269,'V-Enc'!$B$38:$C$45,2,FALSE)</f>
        <v>8</v>
      </c>
      <c r="J269" s="125" t="s">
        <v>1740</v>
      </c>
      <c r="K269" s="159">
        <f>VLOOKUP(J269,'V-Enc'!$B$49:$C$56,2,FALSE)</f>
        <v>0.5</v>
      </c>
      <c r="L269" s="206" t="s">
        <v>76</v>
      </c>
      <c r="M269" s="125">
        <v>8</v>
      </c>
      <c r="N269" s="125" t="s">
        <v>1832</v>
      </c>
      <c r="O269" s="125">
        <f>VLOOKUP(N269,'V-Enc'!$B$130:$C$137,2,FALSE)</f>
        <v>5</v>
      </c>
      <c r="Q269" s="125" t="s">
        <v>730</v>
      </c>
      <c r="R269" s="125" t="s">
        <v>22</v>
      </c>
      <c r="S269" s="206" t="s">
        <v>2040</v>
      </c>
      <c r="U269" s="125">
        <f t="shared" si="251"/>
        <v>8</v>
      </c>
      <c r="V269" s="179">
        <f t="shared" si="252"/>
        <v>0.5</v>
      </c>
      <c r="W269" s="125" t="str">
        <f t="shared" ref="W269:W273" si="260">IF(L269="-1",M269,"-")</f>
        <v>-</v>
      </c>
      <c r="X269" s="179" t="str">
        <f>IF(L269="-1",W269/#REF!*#REF!,"-")</f>
        <v>-</v>
      </c>
      <c r="Z269" s="125" t="str">
        <f t="shared" si="253"/>
        <v/>
      </c>
      <c r="AA269" s="125">
        <v>1</v>
      </c>
      <c r="AB269" s="179">
        <f t="shared" si="259"/>
        <v>5</v>
      </c>
      <c r="AC269" s="179" t="str">
        <f t="shared" si="254"/>
        <v>000100</v>
      </c>
      <c r="AD269" s="178">
        <f t="shared" si="255"/>
        <v>1</v>
      </c>
      <c r="AE269" s="179" t="str">
        <f t="shared" si="256"/>
        <v>00011111</v>
      </c>
      <c r="AF269" s="125" t="s">
        <v>369</v>
      </c>
    </row>
    <row r="270" spans="1:34" x14ac:dyDescent="0.2">
      <c r="A270" s="125" t="s">
        <v>2220</v>
      </c>
      <c r="B270" s="58" t="str">
        <f t="shared" ref="B270" si="261">IF(OR(MAX(1,O270)*MAX(V270,1)&gt;8,V270&lt;1/4,X270&lt;1/4),"RSVD","")</f>
        <v/>
      </c>
      <c r="C270" s="125" t="s">
        <v>727</v>
      </c>
      <c r="D270" s="125" t="s">
        <v>704</v>
      </c>
      <c r="E270" s="125" t="str">
        <f t="shared" ref="E270" si="262">IF(S270="rs2","L2",IF(S270="vs2","L3","L1"))</f>
        <v>L1</v>
      </c>
      <c r="F270" s="125" t="str">
        <f t="shared" ref="F270" si="263">IF(M270=8,"000",IF(M270=16,"101","110"))</f>
        <v>101</v>
      </c>
      <c r="H270" s="125" t="s">
        <v>1722</v>
      </c>
      <c r="I270" s="159">
        <f>VLOOKUP(H270,'V-Enc'!$B$38:$C$45,2,FALSE)</f>
        <v>8</v>
      </c>
      <c r="J270" s="125" t="s">
        <v>1740</v>
      </c>
      <c r="K270" s="159">
        <f>VLOOKUP(J270,'V-Enc'!$B$49:$C$56,2,FALSE)</f>
        <v>0.5</v>
      </c>
      <c r="L270" s="206" t="s">
        <v>76</v>
      </c>
      <c r="M270" s="125">
        <v>16</v>
      </c>
      <c r="N270" s="125" t="s">
        <v>1832</v>
      </c>
      <c r="O270" s="125">
        <f>VLOOKUP(N270,'V-Enc'!$B$130:$C$137,2,FALSE)</f>
        <v>5</v>
      </c>
      <c r="Q270" s="125" t="s">
        <v>730</v>
      </c>
      <c r="R270" s="125" t="s">
        <v>22</v>
      </c>
      <c r="S270" s="206" t="s">
        <v>2040</v>
      </c>
      <c r="U270" s="125">
        <f t="shared" ref="U270" si="264">IF(L270="-1",I270,M270)</f>
        <v>16</v>
      </c>
      <c r="V270" s="179">
        <f t="shared" ref="V270" si="265">IF(L270="-1",K270,U270/I270*K270)</f>
        <v>1</v>
      </c>
      <c r="W270" s="125" t="str">
        <f t="shared" ref="W270" si="266">IF(L270="-1",M270,"-")</f>
        <v>-</v>
      </c>
      <c r="X270" s="179" t="str">
        <f>IF(L270="-1",W270/I268*K268,"-")</f>
        <v>-</v>
      </c>
      <c r="Z270" s="125" t="str">
        <f t="shared" ref="Z270" si="267">IF(S270="vs2",1,"")</f>
        <v/>
      </c>
      <c r="AA270" s="125">
        <v>1</v>
      </c>
      <c r="AB270" s="179">
        <f t="shared" si="259"/>
        <v>5</v>
      </c>
      <c r="AC270" s="179" t="str">
        <f t="shared" si="254"/>
        <v>000100</v>
      </c>
      <c r="AD270" s="178">
        <f t="shared" si="255"/>
        <v>1</v>
      </c>
      <c r="AE270" s="179" t="str">
        <f t="shared" si="256"/>
        <v>00011111</v>
      </c>
      <c r="AF270" s="125" t="s">
        <v>369</v>
      </c>
    </row>
    <row r="271" spans="1:34" s="58" customFormat="1" x14ac:dyDescent="0.2">
      <c r="A271" s="58" t="s">
        <v>4238</v>
      </c>
      <c r="B271" s="58" t="str">
        <f t="shared" si="257"/>
        <v>RSVD</v>
      </c>
      <c r="C271" s="58" t="s">
        <v>727</v>
      </c>
      <c r="D271" s="58" t="s">
        <v>704</v>
      </c>
      <c r="E271" s="58" t="str">
        <f t="shared" si="249"/>
        <v>L1</v>
      </c>
      <c r="F271" s="58" t="str">
        <f t="shared" si="250"/>
        <v>110</v>
      </c>
      <c r="H271" s="58" t="s">
        <v>1722</v>
      </c>
      <c r="I271" s="247">
        <f>VLOOKUP(H271,'V-Enc'!$B$38:$C$45,2,FALSE)</f>
        <v>8</v>
      </c>
      <c r="J271" s="58" t="s">
        <v>1740</v>
      </c>
      <c r="K271" s="247">
        <f>VLOOKUP(J271,'V-Enc'!$B$49:$C$56,2,FALSE)</f>
        <v>0.5</v>
      </c>
      <c r="L271" s="248" t="s">
        <v>76</v>
      </c>
      <c r="M271" s="58">
        <v>32</v>
      </c>
      <c r="N271" s="58" t="s">
        <v>1832</v>
      </c>
      <c r="O271" s="58">
        <f>VLOOKUP(N271,'V-Enc'!$B$130:$C$137,2,FALSE)</f>
        <v>5</v>
      </c>
      <c r="Q271" s="58" t="s">
        <v>730</v>
      </c>
      <c r="R271" s="58" t="s">
        <v>22</v>
      </c>
      <c r="S271" s="248" t="s">
        <v>2040</v>
      </c>
      <c r="U271" s="58">
        <f>IF(L271="-1",I271,M271)</f>
        <v>32</v>
      </c>
      <c r="V271" s="249">
        <f t="shared" si="252"/>
        <v>2</v>
      </c>
      <c r="W271" s="58" t="str">
        <f t="shared" si="260"/>
        <v>-</v>
      </c>
      <c r="X271" s="249" t="str">
        <f>IF(L271="-1",W271/I269*K269,"-")</f>
        <v>-</v>
      </c>
      <c r="Z271" s="58" t="str">
        <f t="shared" si="253"/>
        <v/>
      </c>
      <c r="AA271" s="58">
        <v>1</v>
      </c>
      <c r="AB271" s="249">
        <f t="shared" si="259"/>
        <v>10</v>
      </c>
      <c r="AC271" s="249" t="str">
        <f t="shared" si="254"/>
        <v>001001</v>
      </c>
      <c r="AD271" s="250">
        <f t="shared" si="255"/>
        <v>1</v>
      </c>
      <c r="AE271" s="249" t="str">
        <f t="shared" si="256"/>
        <v>11111111</v>
      </c>
      <c r="AF271" s="58" t="s">
        <v>369</v>
      </c>
    </row>
    <row r="272" spans="1:34" x14ac:dyDescent="0.2">
      <c r="A272" s="125" t="s">
        <v>2221</v>
      </c>
      <c r="B272" s="58" t="str">
        <f t="shared" ref="B272:B273" si="268">IF(OR(MAX(1,O272)*MAX(V272,1)&gt;8,V272&lt;1/4,X272&lt;1/4),"RSVD","")</f>
        <v/>
      </c>
      <c r="C272" s="125" t="s">
        <v>727</v>
      </c>
      <c r="D272" s="125" t="s">
        <v>704</v>
      </c>
      <c r="E272" s="125" t="str">
        <f t="shared" ref="E272:E273" si="269">IF(S272="rs2","L2",IF(S272="vs2","L3","L1"))</f>
        <v>L1</v>
      </c>
      <c r="F272" s="125" t="str">
        <f t="shared" ref="F272:F273" si="270">IF(M272=8,"000",IF(M272=16,"101","110"))</f>
        <v>000</v>
      </c>
      <c r="H272" s="125" t="s">
        <v>1722</v>
      </c>
      <c r="I272" s="159">
        <f>VLOOKUP(H272,'V-Enc'!$B$38:$C$45,2,FALSE)</f>
        <v>8</v>
      </c>
      <c r="J272" s="125" t="s">
        <v>1733</v>
      </c>
      <c r="K272" s="159">
        <f>VLOOKUP(J272,'V-Enc'!$B$49:$C$56,2,FALSE)</f>
        <v>1</v>
      </c>
      <c r="L272" s="206" t="s">
        <v>76</v>
      </c>
      <c r="M272" s="125">
        <v>8</v>
      </c>
      <c r="N272" s="125" t="s">
        <v>1832</v>
      </c>
      <c r="O272" s="125">
        <f>VLOOKUP(N272,'V-Enc'!$B$130:$C$137,2,FALSE)</f>
        <v>5</v>
      </c>
      <c r="Q272" s="125" t="s">
        <v>730</v>
      </c>
      <c r="R272" s="125" t="s">
        <v>22</v>
      </c>
      <c r="S272" s="206" t="s">
        <v>2040</v>
      </c>
      <c r="U272" s="125">
        <f t="shared" ref="U272:U273" si="271">IF(L272="-1",I272,M272)</f>
        <v>8</v>
      </c>
      <c r="V272" s="179">
        <f t="shared" ref="V272:V273" si="272">IF(L272="-1",K272,U272/I272*K272)</f>
        <v>1</v>
      </c>
      <c r="W272" s="125" t="str">
        <f t="shared" si="260"/>
        <v>-</v>
      </c>
      <c r="X272" s="179" t="str">
        <f>IF(L272="-1",W272/#REF!*#REF!,"-")</f>
        <v>-</v>
      </c>
      <c r="Z272" s="125" t="str">
        <f t="shared" ref="Z272:Z273" si="273">IF(S272="vs2",1,"")</f>
        <v/>
      </c>
      <c r="AA272" s="125">
        <v>1</v>
      </c>
      <c r="AB272" s="179">
        <f t="shared" si="259"/>
        <v>5</v>
      </c>
      <c r="AC272" s="179" t="str">
        <f t="shared" si="254"/>
        <v>000100</v>
      </c>
      <c r="AD272" s="178">
        <f t="shared" si="255"/>
        <v>1</v>
      </c>
      <c r="AE272" s="179" t="str">
        <f t="shared" si="256"/>
        <v>00011111</v>
      </c>
      <c r="AF272" s="125" t="s">
        <v>369</v>
      </c>
    </row>
    <row r="273" spans="1:32" s="58" customFormat="1" x14ac:dyDescent="0.2">
      <c r="A273" s="58" t="s">
        <v>4239</v>
      </c>
      <c r="B273" s="58" t="str">
        <f t="shared" si="268"/>
        <v>RSVD</v>
      </c>
      <c r="C273" s="58" t="s">
        <v>727</v>
      </c>
      <c r="D273" s="58" t="s">
        <v>704</v>
      </c>
      <c r="E273" s="58" t="str">
        <f t="shared" si="269"/>
        <v>L1</v>
      </c>
      <c r="F273" s="58" t="str">
        <f t="shared" si="270"/>
        <v>101</v>
      </c>
      <c r="H273" s="58" t="s">
        <v>1722</v>
      </c>
      <c r="I273" s="247">
        <f>VLOOKUP(H273,'V-Enc'!$B$38:$C$45,2,FALSE)</f>
        <v>8</v>
      </c>
      <c r="J273" s="58" t="s">
        <v>1733</v>
      </c>
      <c r="K273" s="247">
        <f>VLOOKUP(J273,'V-Enc'!$B$49:$C$56,2,FALSE)</f>
        <v>1</v>
      </c>
      <c r="L273" s="248" t="s">
        <v>76</v>
      </c>
      <c r="M273" s="58">
        <v>16</v>
      </c>
      <c r="N273" s="58" t="s">
        <v>1832</v>
      </c>
      <c r="O273" s="58">
        <f>VLOOKUP(N273,'V-Enc'!$B$130:$C$137,2,FALSE)</f>
        <v>5</v>
      </c>
      <c r="Q273" s="58" t="s">
        <v>730</v>
      </c>
      <c r="R273" s="58" t="s">
        <v>22</v>
      </c>
      <c r="S273" s="248" t="s">
        <v>2040</v>
      </c>
      <c r="U273" s="58">
        <f t="shared" si="271"/>
        <v>16</v>
      </c>
      <c r="V273" s="249">
        <f t="shared" si="272"/>
        <v>2</v>
      </c>
      <c r="W273" s="58" t="str">
        <f t="shared" si="260"/>
        <v>-</v>
      </c>
      <c r="X273" s="249" t="str">
        <f>IF(L273="-1",W273/#REF!*#REF!,"-")</f>
        <v>-</v>
      </c>
      <c r="Z273" s="58" t="str">
        <f t="shared" si="273"/>
        <v/>
      </c>
      <c r="AA273" s="58">
        <v>1</v>
      </c>
      <c r="AB273" s="249">
        <f t="shared" si="259"/>
        <v>10</v>
      </c>
      <c r="AC273" s="249" t="str">
        <f t="shared" si="254"/>
        <v>001001</v>
      </c>
      <c r="AD273" s="250">
        <f t="shared" si="255"/>
        <v>1</v>
      </c>
      <c r="AE273" s="249" t="str">
        <f t="shared" si="256"/>
        <v>11111111</v>
      </c>
      <c r="AF273" s="58" t="s">
        <v>369</v>
      </c>
    </row>
    <row r="274" spans="1:32" s="58" customFormat="1" x14ac:dyDescent="0.2">
      <c r="A274" s="58" t="s">
        <v>4240</v>
      </c>
      <c r="B274" s="58" t="str">
        <f t="shared" si="257"/>
        <v>RSVD</v>
      </c>
      <c r="C274" s="58" t="s">
        <v>727</v>
      </c>
      <c r="D274" s="58" t="s">
        <v>704</v>
      </c>
      <c r="E274" s="58" t="str">
        <f t="shared" si="249"/>
        <v>L1</v>
      </c>
      <c r="F274" s="58" t="str">
        <f t="shared" si="250"/>
        <v>110</v>
      </c>
      <c r="H274" s="58" t="s">
        <v>1722</v>
      </c>
      <c r="I274" s="247">
        <f>VLOOKUP(H274,'V-Enc'!$B$38:$C$45,2,FALSE)</f>
        <v>8</v>
      </c>
      <c r="J274" s="58" t="s">
        <v>1733</v>
      </c>
      <c r="K274" s="247">
        <f>VLOOKUP(J274,'V-Enc'!$B$49:$C$56,2,FALSE)</f>
        <v>1</v>
      </c>
      <c r="L274" s="248" t="s">
        <v>76</v>
      </c>
      <c r="M274" s="58">
        <v>32</v>
      </c>
      <c r="N274" s="58" t="s">
        <v>1832</v>
      </c>
      <c r="O274" s="58">
        <f>VLOOKUP(N274,'V-Enc'!$B$130:$C$137,2,FALSE)</f>
        <v>5</v>
      </c>
      <c r="Q274" s="58" t="s">
        <v>730</v>
      </c>
      <c r="R274" s="58" t="s">
        <v>22</v>
      </c>
      <c r="S274" s="248" t="s">
        <v>2040</v>
      </c>
      <c r="U274" s="58">
        <f t="shared" si="251"/>
        <v>32</v>
      </c>
      <c r="V274" s="249">
        <f t="shared" si="252"/>
        <v>4</v>
      </c>
      <c r="W274" s="58" t="str">
        <f t="shared" ref="W274:W276" si="274">IF(L274="-1",M274,"-")</f>
        <v>-</v>
      </c>
      <c r="X274" s="249" t="str">
        <f>IF(L274="-1",W274/#REF!*#REF!,"-")</f>
        <v>-</v>
      </c>
      <c r="Z274" s="58" t="str">
        <f t="shared" si="253"/>
        <v/>
      </c>
      <c r="AA274" s="58">
        <v>1</v>
      </c>
      <c r="AB274" s="249">
        <f t="shared" si="259"/>
        <v>20</v>
      </c>
      <c r="AC274" s="249" t="str">
        <f t="shared" si="254"/>
        <v>010011</v>
      </c>
      <c r="AD274" s="250">
        <f t="shared" si="255"/>
        <v>1</v>
      </c>
      <c r="AE274" s="249" t="str">
        <f t="shared" si="256"/>
        <v>11111111</v>
      </c>
      <c r="AF274" s="58" t="s">
        <v>369</v>
      </c>
    </row>
    <row r="275" spans="1:32" s="58" customFormat="1" x14ac:dyDescent="0.2">
      <c r="A275" s="58" t="s">
        <v>4243</v>
      </c>
      <c r="B275" s="58" t="str">
        <f t="shared" si="257"/>
        <v>RSVD</v>
      </c>
      <c r="C275" s="58" t="s">
        <v>727</v>
      </c>
      <c r="D275" s="58" t="s">
        <v>704</v>
      </c>
      <c r="E275" s="58" t="str">
        <f t="shared" si="249"/>
        <v>L1</v>
      </c>
      <c r="F275" s="58" t="str">
        <f t="shared" si="250"/>
        <v>000</v>
      </c>
      <c r="H275" s="58" t="s">
        <v>1722</v>
      </c>
      <c r="I275" s="247">
        <f>VLOOKUP(H275,'V-Enc'!$B$38:$C$45,2,FALSE)</f>
        <v>8</v>
      </c>
      <c r="J275" s="58" t="s">
        <v>1734</v>
      </c>
      <c r="K275" s="247">
        <f>VLOOKUP(J275,'V-Enc'!$B$49:$C$56,2,FALSE)</f>
        <v>2</v>
      </c>
      <c r="L275" s="248" t="s">
        <v>76</v>
      </c>
      <c r="M275" s="58">
        <v>8</v>
      </c>
      <c r="N275" s="58" t="s">
        <v>1832</v>
      </c>
      <c r="O275" s="58">
        <f>VLOOKUP(N275,'V-Enc'!$B$130:$C$137,2,FALSE)</f>
        <v>5</v>
      </c>
      <c r="Q275" s="58" t="s">
        <v>730</v>
      </c>
      <c r="R275" s="58" t="s">
        <v>22</v>
      </c>
      <c r="S275" s="248" t="s">
        <v>2040</v>
      </c>
      <c r="U275" s="58">
        <f t="shared" si="251"/>
        <v>8</v>
      </c>
      <c r="V275" s="249">
        <f t="shared" si="252"/>
        <v>2</v>
      </c>
      <c r="W275" s="58" t="str">
        <f t="shared" si="274"/>
        <v>-</v>
      </c>
      <c r="X275" s="249" t="str">
        <f>IF(L275="-1",W275/#REF!*#REF!,"-")</f>
        <v>-</v>
      </c>
      <c r="Z275" s="58" t="str">
        <f t="shared" si="253"/>
        <v/>
      </c>
      <c r="AA275" s="58">
        <v>1</v>
      </c>
      <c r="AB275" s="249">
        <f t="shared" si="259"/>
        <v>10</v>
      </c>
      <c r="AC275" s="249" t="str">
        <f t="shared" si="254"/>
        <v>001001</v>
      </c>
      <c r="AD275" s="250">
        <f t="shared" si="255"/>
        <v>1</v>
      </c>
      <c r="AE275" s="249" t="str">
        <f t="shared" si="256"/>
        <v>11111111</v>
      </c>
      <c r="AF275" s="58" t="s">
        <v>369</v>
      </c>
    </row>
    <row r="276" spans="1:32" s="58" customFormat="1" x14ac:dyDescent="0.2">
      <c r="A276" s="58" t="s">
        <v>4241</v>
      </c>
      <c r="B276" s="58" t="str">
        <f t="shared" si="257"/>
        <v>RSVD</v>
      </c>
      <c r="C276" s="58" t="s">
        <v>727</v>
      </c>
      <c r="D276" s="58" t="s">
        <v>704</v>
      </c>
      <c r="E276" s="58" t="str">
        <f t="shared" si="249"/>
        <v>L1</v>
      </c>
      <c r="F276" s="58" t="str">
        <f t="shared" si="250"/>
        <v>101</v>
      </c>
      <c r="H276" s="58" t="s">
        <v>1722</v>
      </c>
      <c r="I276" s="247">
        <f>VLOOKUP(H276,'V-Enc'!$B$38:$C$45,2,FALSE)</f>
        <v>8</v>
      </c>
      <c r="J276" s="58" t="s">
        <v>1734</v>
      </c>
      <c r="K276" s="247">
        <f>VLOOKUP(J276,'V-Enc'!$B$49:$C$56,2,FALSE)</f>
        <v>2</v>
      </c>
      <c r="L276" s="248" t="s">
        <v>76</v>
      </c>
      <c r="M276" s="58">
        <v>16</v>
      </c>
      <c r="N276" s="58" t="s">
        <v>1832</v>
      </c>
      <c r="O276" s="58">
        <f>VLOOKUP(N276,'V-Enc'!$B$130:$C$137,2,FALSE)</f>
        <v>5</v>
      </c>
      <c r="Q276" s="58" t="s">
        <v>730</v>
      </c>
      <c r="R276" s="58" t="s">
        <v>22</v>
      </c>
      <c r="S276" s="248" t="s">
        <v>2040</v>
      </c>
      <c r="U276" s="58">
        <f t="shared" si="251"/>
        <v>16</v>
      </c>
      <c r="V276" s="249">
        <f t="shared" si="252"/>
        <v>4</v>
      </c>
      <c r="W276" s="58" t="str">
        <f t="shared" si="274"/>
        <v>-</v>
      </c>
      <c r="X276" s="249" t="str">
        <f>IF(L276="-1",W276/#REF!*#REF!,"-")</f>
        <v>-</v>
      </c>
      <c r="Z276" s="58" t="str">
        <f t="shared" si="253"/>
        <v/>
      </c>
      <c r="AA276" s="58">
        <v>1</v>
      </c>
      <c r="AB276" s="249">
        <f t="shared" si="259"/>
        <v>20</v>
      </c>
      <c r="AC276" s="249" t="str">
        <f t="shared" si="254"/>
        <v>010011</v>
      </c>
      <c r="AD276" s="250">
        <f t="shared" si="255"/>
        <v>1</v>
      </c>
      <c r="AE276" s="249" t="str">
        <f t="shared" si="256"/>
        <v>11111111</v>
      </c>
      <c r="AF276" s="58" t="s">
        <v>369</v>
      </c>
    </row>
    <row r="277" spans="1:32" s="58" customFormat="1" x14ac:dyDescent="0.2">
      <c r="A277" s="58" t="s">
        <v>4242</v>
      </c>
      <c r="B277" s="58" t="str">
        <f t="shared" ref="B277:B279" si="275">IF(OR(MAX(1,O277)*MAX(V277,1)&gt;8,V277&lt;1/4,X277&lt;1/4),"RSVD","")</f>
        <v>RSVD</v>
      </c>
      <c r="C277" s="58" t="s">
        <v>727</v>
      </c>
      <c r="D277" s="58" t="s">
        <v>704</v>
      </c>
      <c r="E277" s="58" t="str">
        <f t="shared" ref="E277:E279" si="276">IF(S277="rs2","L2",IF(S277="vs2","L3","L1"))</f>
        <v>L1</v>
      </c>
      <c r="F277" s="58" t="str">
        <f t="shared" ref="F277:F279" si="277">IF(M277=8,"000",IF(M277=16,"101","110"))</f>
        <v>110</v>
      </c>
      <c r="H277" s="58" t="s">
        <v>1722</v>
      </c>
      <c r="I277" s="247">
        <f>VLOOKUP(H277,'V-Enc'!$B$38:$C$45,2,FALSE)</f>
        <v>8</v>
      </c>
      <c r="J277" s="58" t="s">
        <v>1734</v>
      </c>
      <c r="K277" s="247">
        <f>VLOOKUP(J277,'V-Enc'!$B$49:$C$56,2,FALSE)</f>
        <v>2</v>
      </c>
      <c r="L277" s="248" t="s">
        <v>76</v>
      </c>
      <c r="M277" s="58">
        <v>32</v>
      </c>
      <c r="N277" s="58" t="s">
        <v>1832</v>
      </c>
      <c r="O277" s="58">
        <f>VLOOKUP(N277,'V-Enc'!$B$130:$C$137,2,FALSE)</f>
        <v>5</v>
      </c>
      <c r="Q277" s="58" t="s">
        <v>730</v>
      </c>
      <c r="R277" s="58" t="s">
        <v>22</v>
      </c>
      <c r="S277" s="248" t="s">
        <v>2040</v>
      </c>
      <c r="U277" s="58">
        <f t="shared" ref="U277:U279" si="278">IF(L277="-1",I277,M277)</f>
        <v>32</v>
      </c>
      <c r="V277" s="249">
        <f t="shared" ref="V277:V279" si="279">IF(L277="-1",K277,U277/I277*K277)</f>
        <v>8</v>
      </c>
      <c r="W277" s="58" t="str">
        <f t="shared" ref="W277:W279" si="280">IF(L277="-1",M277,"-")</f>
        <v>-</v>
      </c>
      <c r="X277" s="249" t="str">
        <f>IF(L277="-1",W277/#REF!*#REF!,"-")</f>
        <v>-</v>
      </c>
      <c r="Z277" s="58" t="str">
        <f t="shared" ref="Z277:Z279" si="281">IF(S277="vs2",1,"")</f>
        <v/>
      </c>
      <c r="AA277" s="58">
        <v>1</v>
      </c>
      <c r="AB277" s="249">
        <f t="shared" si="259"/>
        <v>40</v>
      </c>
      <c r="AC277" s="249" t="str">
        <f t="shared" si="254"/>
        <v>100111</v>
      </c>
      <c r="AD277" s="250">
        <f t="shared" si="255"/>
        <v>1</v>
      </c>
      <c r="AE277" s="249" t="str">
        <f t="shared" si="256"/>
        <v>11111111</v>
      </c>
      <c r="AF277" s="58" t="s">
        <v>369</v>
      </c>
    </row>
    <row r="278" spans="1:32" s="58" customFormat="1" x14ac:dyDescent="0.2">
      <c r="A278" s="58" t="s">
        <v>4244</v>
      </c>
      <c r="B278" s="58" t="str">
        <f t="shared" si="275"/>
        <v>RSVD</v>
      </c>
      <c r="C278" s="58" t="s">
        <v>727</v>
      </c>
      <c r="D278" s="58" t="s">
        <v>704</v>
      </c>
      <c r="E278" s="58" t="str">
        <f t="shared" si="276"/>
        <v>L1</v>
      </c>
      <c r="F278" s="58" t="str">
        <f t="shared" si="277"/>
        <v>000</v>
      </c>
      <c r="H278" s="58" t="s">
        <v>1722</v>
      </c>
      <c r="I278" s="247">
        <f>VLOOKUP(H278,'V-Enc'!$B$38:$C$45,2,FALSE)</f>
        <v>8</v>
      </c>
      <c r="J278" s="58" t="s">
        <v>1735</v>
      </c>
      <c r="K278" s="247">
        <f>VLOOKUP(J278,'V-Enc'!$B$49:$C$56,2,FALSE)</f>
        <v>4</v>
      </c>
      <c r="L278" s="248" t="s">
        <v>76</v>
      </c>
      <c r="M278" s="58">
        <v>8</v>
      </c>
      <c r="N278" s="58" t="s">
        <v>1832</v>
      </c>
      <c r="O278" s="58">
        <f>VLOOKUP(N278,'V-Enc'!$B$130:$C$137,2,FALSE)</f>
        <v>5</v>
      </c>
      <c r="Q278" s="58" t="s">
        <v>730</v>
      </c>
      <c r="R278" s="58" t="s">
        <v>22</v>
      </c>
      <c r="S278" s="248" t="s">
        <v>2040</v>
      </c>
      <c r="U278" s="58">
        <f t="shared" si="278"/>
        <v>8</v>
      </c>
      <c r="V278" s="249">
        <f t="shared" si="279"/>
        <v>4</v>
      </c>
      <c r="W278" s="58" t="str">
        <f t="shared" si="280"/>
        <v>-</v>
      </c>
      <c r="X278" s="249" t="str">
        <f>IF(L278="-1",W278/#REF!*#REF!,"-")</f>
        <v>-</v>
      </c>
      <c r="Z278" s="58" t="str">
        <f t="shared" si="281"/>
        <v/>
      </c>
      <c r="AA278" s="58">
        <v>1</v>
      </c>
      <c r="AB278" s="249">
        <f t="shared" si="259"/>
        <v>20</v>
      </c>
      <c r="AC278" s="249" t="str">
        <f t="shared" si="254"/>
        <v>010011</v>
      </c>
      <c r="AD278" s="250">
        <f t="shared" si="255"/>
        <v>1</v>
      </c>
      <c r="AE278" s="249" t="str">
        <f t="shared" si="256"/>
        <v>11111111</v>
      </c>
      <c r="AF278" s="58" t="s">
        <v>369</v>
      </c>
    </row>
    <row r="279" spans="1:32" s="58" customFormat="1" x14ac:dyDescent="0.2">
      <c r="A279" s="58" t="s">
        <v>4245</v>
      </c>
      <c r="B279" s="58" t="str">
        <f t="shared" si="275"/>
        <v>RSVD</v>
      </c>
      <c r="C279" s="58" t="s">
        <v>727</v>
      </c>
      <c r="D279" s="58" t="s">
        <v>704</v>
      </c>
      <c r="E279" s="58" t="str">
        <f t="shared" si="276"/>
        <v>L1</v>
      </c>
      <c r="F279" s="58" t="str">
        <f t="shared" si="277"/>
        <v>101</v>
      </c>
      <c r="H279" s="58" t="s">
        <v>1722</v>
      </c>
      <c r="I279" s="247">
        <f>VLOOKUP(H279,'V-Enc'!$B$38:$C$45,2,FALSE)</f>
        <v>8</v>
      </c>
      <c r="J279" s="58" t="s">
        <v>1735</v>
      </c>
      <c r="K279" s="247">
        <f>VLOOKUP(J279,'V-Enc'!$B$49:$C$56,2,FALSE)</f>
        <v>4</v>
      </c>
      <c r="L279" s="248" t="s">
        <v>76</v>
      </c>
      <c r="M279" s="58">
        <v>16</v>
      </c>
      <c r="N279" s="58" t="s">
        <v>1832</v>
      </c>
      <c r="O279" s="58">
        <f>VLOOKUP(N279,'V-Enc'!$B$130:$C$137,2,FALSE)</f>
        <v>5</v>
      </c>
      <c r="Q279" s="58" t="s">
        <v>730</v>
      </c>
      <c r="R279" s="58" t="s">
        <v>22</v>
      </c>
      <c r="S279" s="248" t="s">
        <v>2040</v>
      </c>
      <c r="U279" s="58">
        <f t="shared" si="278"/>
        <v>16</v>
      </c>
      <c r="V279" s="249">
        <f t="shared" si="279"/>
        <v>8</v>
      </c>
      <c r="W279" s="58" t="str">
        <f t="shared" si="280"/>
        <v>-</v>
      </c>
      <c r="X279" s="249" t="str">
        <f>IF(L279="-1",W279/#REF!*#REF!,"-")</f>
        <v>-</v>
      </c>
      <c r="Z279" s="58" t="str">
        <f t="shared" si="281"/>
        <v/>
      </c>
      <c r="AA279" s="58">
        <v>1</v>
      </c>
      <c r="AB279" s="249">
        <f t="shared" si="259"/>
        <v>40</v>
      </c>
      <c r="AC279" s="249" t="str">
        <f t="shared" si="254"/>
        <v>100111</v>
      </c>
      <c r="AD279" s="250">
        <f t="shared" si="255"/>
        <v>1</v>
      </c>
      <c r="AE279" s="249" t="str">
        <f t="shared" si="256"/>
        <v>11111111</v>
      </c>
      <c r="AF279" s="58" t="s">
        <v>369</v>
      </c>
    </row>
    <row r="280" spans="1:32" s="58" customFormat="1" x14ac:dyDescent="0.2">
      <c r="A280" s="58" t="s">
        <v>4246</v>
      </c>
      <c r="B280" s="58" t="str">
        <f t="shared" ref="B280:B283" si="282">IF(OR(MAX(1,O280)*MAX(V280,1)&gt;8,V280&lt;1/4,X280&lt;1/4),"RSVD","")</f>
        <v>RSVD</v>
      </c>
      <c r="C280" s="58" t="s">
        <v>727</v>
      </c>
      <c r="D280" s="58" t="s">
        <v>704</v>
      </c>
      <c r="E280" s="58" t="str">
        <f t="shared" ref="E280:E283" si="283">IF(S280="rs2","L2",IF(S280="vs2","L3","L1"))</f>
        <v>L1</v>
      </c>
      <c r="F280" s="58" t="str">
        <f t="shared" ref="F280:F283" si="284">IF(M280=8,"000",IF(M280=16,"101","110"))</f>
        <v>110</v>
      </c>
      <c r="H280" s="58" t="s">
        <v>1722</v>
      </c>
      <c r="I280" s="247">
        <f>VLOOKUP(H280,'V-Enc'!$B$38:$C$45,2,FALSE)</f>
        <v>8</v>
      </c>
      <c r="J280" s="58" t="s">
        <v>1735</v>
      </c>
      <c r="K280" s="247">
        <f>VLOOKUP(J280,'V-Enc'!$B$49:$C$56,2,FALSE)</f>
        <v>4</v>
      </c>
      <c r="L280" s="248" t="s">
        <v>76</v>
      </c>
      <c r="M280" s="58">
        <v>32</v>
      </c>
      <c r="N280" s="58" t="s">
        <v>1832</v>
      </c>
      <c r="O280" s="58">
        <f>VLOOKUP(N280,'V-Enc'!$B$130:$C$137,2,FALSE)</f>
        <v>5</v>
      </c>
      <c r="Q280" s="58" t="s">
        <v>730</v>
      </c>
      <c r="R280" s="58" t="s">
        <v>22</v>
      </c>
      <c r="S280" s="248" t="s">
        <v>2040</v>
      </c>
      <c r="U280" s="58">
        <f t="shared" ref="U280:U283" si="285">IF(L280="-1",I280,M280)</f>
        <v>32</v>
      </c>
      <c r="V280" s="249">
        <f t="shared" ref="V280:V283" si="286">IF(L280="-1",K280,U280/I280*K280)</f>
        <v>16</v>
      </c>
      <c r="W280" s="58" t="str">
        <f t="shared" ref="W280:W283" si="287">IF(L280="-1",M280,"-")</f>
        <v>-</v>
      </c>
      <c r="X280" s="249" t="str">
        <f>IF(L280="-1",W280/#REF!*#REF!,"-")</f>
        <v>-</v>
      </c>
      <c r="Z280" s="58" t="str">
        <f t="shared" ref="Z280:Z283" si="288">IF(S280="vs2",1,"")</f>
        <v/>
      </c>
      <c r="AA280" s="58">
        <v>1</v>
      </c>
      <c r="AB280" s="249">
        <f t="shared" si="259"/>
        <v>80</v>
      </c>
      <c r="AC280" s="249" t="str">
        <f>DEC2BIN(MIN(64,AB280)-1,6)</f>
        <v>111111</v>
      </c>
      <c r="AD280" s="250">
        <f t="shared" si="255"/>
        <v>1</v>
      </c>
      <c r="AE280" s="249" t="str">
        <f t="shared" si="256"/>
        <v>11111111</v>
      </c>
      <c r="AF280" s="58" t="s">
        <v>369</v>
      </c>
    </row>
    <row r="281" spans="1:32" s="58" customFormat="1" x14ac:dyDescent="0.2">
      <c r="A281" s="58" t="s">
        <v>4247</v>
      </c>
      <c r="B281" s="58" t="str">
        <f t="shared" si="282"/>
        <v>RSVD</v>
      </c>
      <c r="C281" s="58" t="s">
        <v>727</v>
      </c>
      <c r="D281" s="58" t="s">
        <v>704</v>
      </c>
      <c r="E281" s="58" t="str">
        <f t="shared" si="283"/>
        <v>L1</v>
      </c>
      <c r="F281" s="58" t="str">
        <f t="shared" si="284"/>
        <v>000</v>
      </c>
      <c r="H281" s="58" t="s">
        <v>1722</v>
      </c>
      <c r="I281" s="247">
        <f>VLOOKUP(H281,'V-Enc'!$B$38:$C$45,2,FALSE)</f>
        <v>8</v>
      </c>
      <c r="J281" s="58" t="s">
        <v>1736</v>
      </c>
      <c r="K281" s="247">
        <f>VLOOKUP(J281,'V-Enc'!$B$49:$C$56,2,FALSE)</f>
        <v>8</v>
      </c>
      <c r="L281" s="248" t="s">
        <v>76</v>
      </c>
      <c r="M281" s="58">
        <v>8</v>
      </c>
      <c r="N281" s="58" t="s">
        <v>1832</v>
      </c>
      <c r="O281" s="58">
        <f>VLOOKUP(N281,'V-Enc'!$B$130:$C$137,2,FALSE)</f>
        <v>5</v>
      </c>
      <c r="Q281" s="58" t="s">
        <v>730</v>
      </c>
      <c r="R281" s="58" t="s">
        <v>22</v>
      </c>
      <c r="S281" s="248" t="s">
        <v>2040</v>
      </c>
      <c r="U281" s="58">
        <f t="shared" si="285"/>
        <v>8</v>
      </c>
      <c r="V281" s="249">
        <f t="shared" si="286"/>
        <v>8</v>
      </c>
      <c r="W281" s="58" t="str">
        <f t="shared" si="287"/>
        <v>-</v>
      </c>
      <c r="X281" s="249" t="str">
        <f>IF(L281="-1",W281/#REF!*#REF!,"-")</f>
        <v>-</v>
      </c>
      <c r="Z281" s="58" t="str">
        <f t="shared" si="288"/>
        <v/>
      </c>
      <c r="AA281" s="58">
        <v>1</v>
      </c>
      <c r="AB281" s="249">
        <f t="shared" si="259"/>
        <v>40</v>
      </c>
      <c r="AC281" s="249" t="str">
        <f t="shared" ref="AC281:AC283" si="289">DEC2BIN(MIN(64,AB281)-1,6)</f>
        <v>100111</v>
      </c>
      <c r="AD281" s="250">
        <f t="shared" si="255"/>
        <v>1</v>
      </c>
      <c r="AE281" s="249" t="str">
        <f t="shared" si="256"/>
        <v>11111111</v>
      </c>
      <c r="AF281" s="58" t="s">
        <v>369</v>
      </c>
    </row>
    <row r="282" spans="1:32" s="58" customFormat="1" x14ac:dyDescent="0.2">
      <c r="A282" s="58" t="s">
        <v>4248</v>
      </c>
      <c r="B282" s="58" t="str">
        <f t="shared" si="282"/>
        <v>RSVD</v>
      </c>
      <c r="C282" s="58" t="s">
        <v>727</v>
      </c>
      <c r="D282" s="58" t="s">
        <v>704</v>
      </c>
      <c r="E282" s="58" t="str">
        <f t="shared" si="283"/>
        <v>L1</v>
      </c>
      <c r="F282" s="58" t="str">
        <f t="shared" si="284"/>
        <v>101</v>
      </c>
      <c r="H282" s="58" t="s">
        <v>1722</v>
      </c>
      <c r="I282" s="247">
        <f>VLOOKUP(H282,'V-Enc'!$B$38:$C$45,2,FALSE)</f>
        <v>8</v>
      </c>
      <c r="J282" s="58" t="s">
        <v>1736</v>
      </c>
      <c r="K282" s="247">
        <f>VLOOKUP(J282,'V-Enc'!$B$49:$C$56,2,FALSE)</f>
        <v>8</v>
      </c>
      <c r="L282" s="248" t="s">
        <v>76</v>
      </c>
      <c r="M282" s="58">
        <v>16</v>
      </c>
      <c r="N282" s="58" t="s">
        <v>1832</v>
      </c>
      <c r="O282" s="58">
        <f>VLOOKUP(N282,'V-Enc'!$B$130:$C$137,2,FALSE)</f>
        <v>5</v>
      </c>
      <c r="Q282" s="58" t="s">
        <v>730</v>
      </c>
      <c r="R282" s="58" t="s">
        <v>22</v>
      </c>
      <c r="S282" s="248" t="s">
        <v>2040</v>
      </c>
      <c r="U282" s="58">
        <f t="shared" si="285"/>
        <v>16</v>
      </c>
      <c r="V282" s="249">
        <f t="shared" si="286"/>
        <v>16</v>
      </c>
      <c r="W282" s="58" t="str">
        <f t="shared" si="287"/>
        <v>-</v>
      </c>
      <c r="X282" s="249" t="str">
        <f>IF(L282="-1",W282/#REF!*#REF!,"-")</f>
        <v>-</v>
      </c>
      <c r="Z282" s="58" t="str">
        <f t="shared" si="288"/>
        <v/>
      </c>
      <c r="AA282" s="58">
        <v>1</v>
      </c>
      <c r="AB282" s="249">
        <f t="shared" si="259"/>
        <v>80</v>
      </c>
      <c r="AC282" s="249" t="str">
        <f t="shared" si="289"/>
        <v>111111</v>
      </c>
      <c r="AD282" s="250">
        <f t="shared" si="255"/>
        <v>1</v>
      </c>
      <c r="AE282" s="249" t="str">
        <f t="shared" si="256"/>
        <v>11111111</v>
      </c>
      <c r="AF282" s="58" t="s">
        <v>369</v>
      </c>
    </row>
    <row r="283" spans="1:32" s="58" customFormat="1" x14ac:dyDescent="0.2">
      <c r="A283" s="58" t="s">
        <v>4249</v>
      </c>
      <c r="B283" s="58" t="str">
        <f t="shared" si="282"/>
        <v>RSVD</v>
      </c>
      <c r="C283" s="58" t="s">
        <v>727</v>
      </c>
      <c r="D283" s="58" t="s">
        <v>704</v>
      </c>
      <c r="E283" s="58" t="str">
        <f t="shared" si="283"/>
        <v>L1</v>
      </c>
      <c r="F283" s="58" t="str">
        <f t="shared" si="284"/>
        <v>110</v>
      </c>
      <c r="H283" s="58" t="s">
        <v>1722</v>
      </c>
      <c r="I283" s="247">
        <f>VLOOKUP(H283,'V-Enc'!$B$38:$C$45,2,FALSE)</f>
        <v>8</v>
      </c>
      <c r="J283" s="58" t="s">
        <v>1736</v>
      </c>
      <c r="K283" s="247">
        <f>VLOOKUP(J283,'V-Enc'!$B$49:$C$56,2,FALSE)</f>
        <v>8</v>
      </c>
      <c r="L283" s="248" t="s">
        <v>76</v>
      </c>
      <c r="M283" s="58">
        <v>32</v>
      </c>
      <c r="N283" s="58" t="s">
        <v>1832</v>
      </c>
      <c r="O283" s="58">
        <f>VLOOKUP(N283,'V-Enc'!$B$130:$C$137,2,FALSE)</f>
        <v>5</v>
      </c>
      <c r="Q283" s="58" t="s">
        <v>730</v>
      </c>
      <c r="R283" s="58" t="s">
        <v>22</v>
      </c>
      <c r="S283" s="248" t="s">
        <v>2040</v>
      </c>
      <c r="U283" s="58">
        <f t="shared" si="285"/>
        <v>32</v>
      </c>
      <c r="V283" s="249">
        <f t="shared" si="286"/>
        <v>32</v>
      </c>
      <c r="W283" s="58" t="str">
        <f t="shared" si="287"/>
        <v>-</v>
      </c>
      <c r="X283" s="249" t="str">
        <f>IF(L283="-1",W283/#REF!*#REF!,"-")</f>
        <v>-</v>
      </c>
      <c r="Z283" s="58" t="str">
        <f t="shared" si="288"/>
        <v/>
      </c>
      <c r="AA283" s="58">
        <v>1</v>
      </c>
      <c r="AB283" s="249">
        <f t="shared" si="259"/>
        <v>160</v>
      </c>
      <c r="AC283" s="249" t="str">
        <f t="shared" si="289"/>
        <v>111111</v>
      </c>
      <c r="AD283" s="250">
        <f t="shared" si="255"/>
        <v>1</v>
      </c>
      <c r="AE283" s="249" t="str">
        <f t="shared" si="256"/>
        <v>11111111</v>
      </c>
      <c r="AF283" s="58" t="s">
        <v>369</v>
      </c>
    </row>
    <row r="284" spans="1:32" x14ac:dyDescent="0.2">
      <c r="I284" s="159"/>
      <c r="L284" s="206"/>
      <c r="V284" s="179"/>
      <c r="X284" s="179"/>
      <c r="Z284" s="125" t="str">
        <f t="shared" si="253"/>
        <v/>
      </c>
      <c r="AC284" s="179"/>
      <c r="AE284" s="179"/>
    </row>
    <row r="285" spans="1:32" ht="19" x14ac:dyDescent="0.25">
      <c r="A285" s="225" t="s">
        <v>2222</v>
      </c>
      <c r="B285" s="225"/>
      <c r="G285" s="226"/>
      <c r="I285" s="159"/>
      <c r="V285" s="179"/>
      <c r="X285" s="179"/>
      <c r="Z285" s="125" t="str">
        <f t="shared" si="253"/>
        <v/>
      </c>
      <c r="AC285" s="179"/>
      <c r="AE285" s="179"/>
    </row>
    <row r="286" spans="1:32" x14ac:dyDescent="0.2">
      <c r="A286" s="125" t="s">
        <v>2223</v>
      </c>
      <c r="B286" s="58" t="str">
        <f>IF(OR(MAX(1,O286)*MAX(V286,1)&gt;8,V286&lt;1/4,X286&lt;1/4),"RSVD","")</f>
        <v/>
      </c>
      <c r="C286" s="125" t="s">
        <v>727</v>
      </c>
      <c r="D286" s="125" t="s">
        <v>704</v>
      </c>
      <c r="E286" s="125" t="str">
        <f t="shared" ref="E286:E294" si="290">IF(S286="rs2","L2",IF(S286="vs2","L3","L1"))</f>
        <v>L2</v>
      </c>
      <c r="F286" s="125" t="str">
        <f t="shared" ref="F286:F294" si="291">IF(M286=8,"000",IF(M286=16,"101","110"))</f>
        <v>000</v>
      </c>
      <c r="H286" s="125" t="s">
        <v>1722</v>
      </c>
      <c r="I286" s="159">
        <f>VLOOKUP(H286,'V-Enc'!$B$38:$C$45,2,FALSE)</f>
        <v>8</v>
      </c>
      <c r="J286" s="125" t="s">
        <v>1739</v>
      </c>
      <c r="K286" s="159">
        <f>VLOOKUP(J286,'V-Enc'!$B$49:$C$56,2,FALSE)</f>
        <v>0.25</v>
      </c>
      <c r="L286" s="206" t="s">
        <v>548</v>
      </c>
      <c r="M286" s="125">
        <v>8</v>
      </c>
      <c r="N286" s="125" t="s">
        <v>1832</v>
      </c>
      <c r="O286" s="125">
        <f>VLOOKUP(N286,'V-Enc'!$B$130:$C$137,2,FALSE)</f>
        <v>5</v>
      </c>
      <c r="Q286" s="125" t="s">
        <v>730</v>
      </c>
      <c r="R286" s="125" t="s">
        <v>22</v>
      </c>
      <c r="S286" s="125" t="s">
        <v>44</v>
      </c>
      <c r="U286" s="125">
        <f t="shared" ref="U286:U294" si="292">IF(L286="-1",I286,M286)</f>
        <v>8</v>
      </c>
      <c r="V286" s="179">
        <f t="shared" ref="V286:V294" si="293">IF(L286="-1",K286,U286/I286*K286)</f>
        <v>0.25</v>
      </c>
      <c r="W286" s="125" t="str">
        <f>IF(L286="-1",M286,"-")</f>
        <v>-</v>
      </c>
      <c r="X286" s="179" t="str">
        <f>IF(L286="-1",W286/#REF!*#REF!,"-")</f>
        <v>-</v>
      </c>
      <c r="Z286" s="125" t="str">
        <f t="shared" si="253"/>
        <v/>
      </c>
      <c r="AA286" s="125">
        <v>1</v>
      </c>
      <c r="AB286" s="179">
        <f>MAX(V286,X286,1)*IF(O286="",1,O286)</f>
        <v>5</v>
      </c>
      <c r="AC286" s="179" t="str">
        <f t="shared" ref="AC286:AC299" si="294">DEC2BIN(MIN(64,AB286)-1,6)</f>
        <v>000100</v>
      </c>
      <c r="AD286" s="178">
        <f t="shared" ref="AD286:AD303" si="295">AB286/(MAX(V286,1)*IF(O286="",1,O286))</f>
        <v>1</v>
      </c>
      <c r="AE286" s="179" t="str">
        <f t="shared" ref="AE286:AE303" si="296">RIGHT(_xlfn.CONCAT(REPT(0,8-MIN(AB286,8)),REPT(DEC2BIN(_xlfn.BITLSHIFT(1,AD286-1)),AB286/AD286)),8)</f>
        <v>00011111</v>
      </c>
      <c r="AF286" s="125" t="s">
        <v>369</v>
      </c>
    </row>
    <row r="287" spans="1:32" x14ac:dyDescent="0.2">
      <c r="A287" s="125" t="s">
        <v>2224</v>
      </c>
      <c r="B287" s="58" t="str">
        <f t="shared" ref="B287:B294" si="297">IF(OR(MAX(1,O287)*MAX(V287,1)&gt;8,V287&lt;1/4,X287&lt;1/4),"RSVD","")</f>
        <v/>
      </c>
      <c r="C287" s="125" t="s">
        <v>727</v>
      </c>
      <c r="D287" s="125" t="s">
        <v>704</v>
      </c>
      <c r="E287" s="125" t="str">
        <f t="shared" si="290"/>
        <v>L2</v>
      </c>
      <c r="F287" s="125" t="str">
        <f t="shared" si="291"/>
        <v>101</v>
      </c>
      <c r="H287" s="125" t="s">
        <v>1722</v>
      </c>
      <c r="I287" s="159">
        <f>VLOOKUP(H287,'V-Enc'!$B$38:$C$45,2,FALSE)</f>
        <v>8</v>
      </c>
      <c r="J287" s="125" t="s">
        <v>1739</v>
      </c>
      <c r="K287" s="159">
        <f>VLOOKUP(J287,'V-Enc'!$B$49:$C$56,2,FALSE)</f>
        <v>0.25</v>
      </c>
      <c r="L287" s="206" t="s">
        <v>548</v>
      </c>
      <c r="M287" s="125">
        <v>16</v>
      </c>
      <c r="N287" s="125" t="s">
        <v>1832</v>
      </c>
      <c r="O287" s="125">
        <f>VLOOKUP(N287,'V-Enc'!$B$130:$C$137,2,FALSE)</f>
        <v>5</v>
      </c>
      <c r="Q287" s="125" t="s">
        <v>730</v>
      </c>
      <c r="R287" s="125" t="s">
        <v>22</v>
      </c>
      <c r="S287" s="125" t="s">
        <v>44</v>
      </c>
      <c r="U287" s="125">
        <f t="shared" si="292"/>
        <v>16</v>
      </c>
      <c r="V287" s="179">
        <f t="shared" si="293"/>
        <v>0.5</v>
      </c>
      <c r="W287" s="125" t="str">
        <f t="shared" ref="W287:W288" si="298">IF(L287="-1",M287,"-")</f>
        <v>-</v>
      </c>
      <c r="X287" s="179" t="str">
        <f>IF(L287="-1",W287/I286*K286,"-")</f>
        <v>-</v>
      </c>
      <c r="Z287" s="125" t="str">
        <f t="shared" si="253"/>
        <v/>
      </c>
      <c r="AA287" s="125">
        <v>1</v>
      </c>
      <c r="AB287" s="179">
        <f t="shared" ref="AB287:AB303" si="299">MAX(V287,X287,1)*IF(O287="",1,O287)</f>
        <v>5</v>
      </c>
      <c r="AC287" s="179" t="str">
        <f t="shared" si="294"/>
        <v>000100</v>
      </c>
      <c r="AD287" s="178">
        <f t="shared" si="295"/>
        <v>1</v>
      </c>
      <c r="AE287" s="179" t="str">
        <f t="shared" si="296"/>
        <v>00011111</v>
      </c>
      <c r="AF287" s="125" t="s">
        <v>369</v>
      </c>
    </row>
    <row r="288" spans="1:32" x14ac:dyDescent="0.2">
      <c r="A288" s="125" t="s">
        <v>2225</v>
      </c>
      <c r="B288" s="58" t="str">
        <f t="shared" si="297"/>
        <v/>
      </c>
      <c r="C288" s="125" t="s">
        <v>727</v>
      </c>
      <c r="D288" s="125" t="s">
        <v>704</v>
      </c>
      <c r="E288" s="125" t="str">
        <f t="shared" si="290"/>
        <v>L2</v>
      </c>
      <c r="F288" s="125" t="str">
        <f t="shared" si="291"/>
        <v>110</v>
      </c>
      <c r="H288" s="125" t="s">
        <v>1722</v>
      </c>
      <c r="I288" s="159">
        <f>VLOOKUP(H288,'V-Enc'!$B$38:$C$45,2,FALSE)</f>
        <v>8</v>
      </c>
      <c r="J288" s="125" t="s">
        <v>1739</v>
      </c>
      <c r="K288" s="159">
        <f>VLOOKUP(J288,'V-Enc'!$B$49:$C$56,2,FALSE)</f>
        <v>0.25</v>
      </c>
      <c r="L288" s="206" t="s">
        <v>548</v>
      </c>
      <c r="M288" s="125">
        <v>32</v>
      </c>
      <c r="N288" s="125" t="s">
        <v>1832</v>
      </c>
      <c r="O288" s="125">
        <f>VLOOKUP(N288,'V-Enc'!$B$130:$C$137,2,FALSE)</f>
        <v>5</v>
      </c>
      <c r="Q288" s="125" t="s">
        <v>730</v>
      </c>
      <c r="R288" s="125" t="s">
        <v>22</v>
      </c>
      <c r="S288" s="125" t="s">
        <v>44</v>
      </c>
      <c r="U288" s="125">
        <f t="shared" si="292"/>
        <v>32</v>
      </c>
      <c r="V288" s="179">
        <f t="shared" si="293"/>
        <v>1</v>
      </c>
      <c r="W288" s="125" t="str">
        <f t="shared" si="298"/>
        <v>-</v>
      </c>
      <c r="X288" s="179" t="str">
        <f>IF(L288="-1",W288/I287*K287,"-")</f>
        <v>-</v>
      </c>
      <c r="Z288" s="125" t="str">
        <f t="shared" si="253"/>
        <v/>
      </c>
      <c r="AA288" s="125">
        <v>1</v>
      </c>
      <c r="AB288" s="179">
        <f t="shared" si="299"/>
        <v>5</v>
      </c>
      <c r="AC288" s="179" t="str">
        <f t="shared" si="294"/>
        <v>000100</v>
      </c>
      <c r="AD288" s="178">
        <f t="shared" si="295"/>
        <v>1</v>
      </c>
      <c r="AE288" s="179" t="str">
        <f t="shared" si="296"/>
        <v>00011111</v>
      </c>
      <c r="AF288" s="125" t="s">
        <v>369</v>
      </c>
    </row>
    <row r="289" spans="1:32" x14ac:dyDescent="0.2">
      <c r="A289" s="125" t="s">
        <v>2226</v>
      </c>
      <c r="B289" s="58" t="str">
        <f t="shared" si="297"/>
        <v/>
      </c>
      <c r="C289" s="125" t="s">
        <v>727</v>
      </c>
      <c r="D289" s="125" t="s">
        <v>704</v>
      </c>
      <c r="E289" s="125" t="str">
        <f t="shared" si="290"/>
        <v>L2</v>
      </c>
      <c r="F289" s="125" t="str">
        <f t="shared" si="291"/>
        <v>000</v>
      </c>
      <c r="H289" s="125" t="s">
        <v>1722</v>
      </c>
      <c r="I289" s="159">
        <f>VLOOKUP(H289,'V-Enc'!$B$38:$C$45,2,FALSE)</f>
        <v>8</v>
      </c>
      <c r="J289" s="125" t="s">
        <v>1740</v>
      </c>
      <c r="K289" s="159">
        <f>VLOOKUP(J289,'V-Enc'!$B$49:$C$56,2,FALSE)</f>
        <v>0.5</v>
      </c>
      <c r="L289" s="206" t="s">
        <v>548</v>
      </c>
      <c r="M289" s="125">
        <v>8</v>
      </c>
      <c r="N289" s="125" t="s">
        <v>1832</v>
      </c>
      <c r="O289" s="125">
        <f>VLOOKUP(N289,'V-Enc'!$B$130:$C$137,2,FALSE)</f>
        <v>5</v>
      </c>
      <c r="Q289" s="125" t="s">
        <v>730</v>
      </c>
      <c r="R289" s="125" t="s">
        <v>22</v>
      </c>
      <c r="S289" s="125" t="s">
        <v>44</v>
      </c>
      <c r="U289" s="125">
        <f t="shared" si="292"/>
        <v>8</v>
      </c>
      <c r="V289" s="179">
        <f t="shared" si="293"/>
        <v>0.5</v>
      </c>
      <c r="W289" s="125" t="str">
        <f t="shared" ref="W289:W293" si="300">IF(L289="-1",M289,"-")</f>
        <v>-</v>
      </c>
      <c r="X289" s="179" t="str">
        <f>IF(L289="-1",W289/#REF!*#REF!,"-")</f>
        <v>-</v>
      </c>
      <c r="Z289" s="125" t="str">
        <f t="shared" si="253"/>
        <v/>
      </c>
      <c r="AA289" s="125">
        <v>1</v>
      </c>
      <c r="AB289" s="179">
        <f t="shared" si="299"/>
        <v>5</v>
      </c>
      <c r="AC289" s="179" t="str">
        <f t="shared" si="294"/>
        <v>000100</v>
      </c>
      <c r="AD289" s="178">
        <f t="shared" si="295"/>
        <v>1</v>
      </c>
      <c r="AE289" s="179" t="str">
        <f t="shared" si="296"/>
        <v>00011111</v>
      </c>
      <c r="AF289" s="125" t="s">
        <v>369</v>
      </c>
    </row>
    <row r="290" spans="1:32" x14ac:dyDescent="0.2">
      <c r="A290" s="125" t="s">
        <v>2227</v>
      </c>
      <c r="B290" s="58" t="str">
        <f t="shared" si="297"/>
        <v/>
      </c>
      <c r="C290" s="125" t="s">
        <v>727</v>
      </c>
      <c r="D290" s="125" t="s">
        <v>704</v>
      </c>
      <c r="E290" s="125" t="str">
        <f t="shared" ref="E290" si="301">IF(S290="rs2","L2",IF(S290="vs2","L3","L1"))</f>
        <v>L2</v>
      </c>
      <c r="F290" s="125" t="str">
        <f t="shared" ref="F290" si="302">IF(M290=8,"000",IF(M290=16,"101","110"))</f>
        <v>101</v>
      </c>
      <c r="H290" s="125" t="s">
        <v>1722</v>
      </c>
      <c r="I290" s="159">
        <f>VLOOKUP(H290,'V-Enc'!$B$38:$C$45,2,FALSE)</f>
        <v>8</v>
      </c>
      <c r="J290" s="125" t="s">
        <v>1740</v>
      </c>
      <c r="K290" s="159">
        <f>VLOOKUP(J290,'V-Enc'!$B$49:$C$56,2,FALSE)</f>
        <v>0.5</v>
      </c>
      <c r="L290" s="206" t="s">
        <v>548</v>
      </c>
      <c r="M290" s="125">
        <v>16</v>
      </c>
      <c r="N290" s="125" t="s">
        <v>1832</v>
      </c>
      <c r="O290" s="125">
        <f>VLOOKUP(N290,'V-Enc'!$B$130:$C$137,2,FALSE)</f>
        <v>5</v>
      </c>
      <c r="Q290" s="125" t="s">
        <v>730</v>
      </c>
      <c r="R290" s="125" t="s">
        <v>22</v>
      </c>
      <c r="S290" s="125" t="s">
        <v>44</v>
      </c>
      <c r="U290" s="125">
        <f t="shared" ref="U290" si="303">IF(L290="-1",I290,M290)</f>
        <v>16</v>
      </c>
      <c r="V290" s="179">
        <f t="shared" ref="V290" si="304">IF(L290="-1",K290,U290/I290*K290)</f>
        <v>1</v>
      </c>
      <c r="W290" s="125" t="str">
        <f t="shared" ref="W290" si="305">IF(L290="-1",M290,"-")</f>
        <v>-</v>
      </c>
      <c r="X290" s="179" t="str">
        <f>IF(L290="-1",W290/I288*K288,"-")</f>
        <v>-</v>
      </c>
      <c r="Z290" s="125" t="str">
        <f t="shared" ref="Z290" si="306">IF(S290="vs2",1,"")</f>
        <v/>
      </c>
      <c r="AA290" s="125">
        <v>1</v>
      </c>
      <c r="AB290" s="179">
        <f t="shared" si="299"/>
        <v>5</v>
      </c>
      <c r="AC290" s="179" t="str">
        <f t="shared" si="294"/>
        <v>000100</v>
      </c>
      <c r="AD290" s="178">
        <f t="shared" si="295"/>
        <v>1</v>
      </c>
      <c r="AE290" s="179" t="str">
        <f t="shared" si="296"/>
        <v>00011111</v>
      </c>
      <c r="AF290" s="125" t="s">
        <v>369</v>
      </c>
    </row>
    <row r="291" spans="1:32" s="58" customFormat="1" x14ac:dyDescent="0.2">
      <c r="A291" s="58" t="s">
        <v>4250</v>
      </c>
      <c r="B291" s="58" t="str">
        <f t="shared" si="297"/>
        <v>RSVD</v>
      </c>
      <c r="C291" s="58" t="s">
        <v>727</v>
      </c>
      <c r="D291" s="58" t="s">
        <v>704</v>
      </c>
      <c r="E291" s="58" t="str">
        <f t="shared" si="290"/>
        <v>L2</v>
      </c>
      <c r="F291" s="58" t="str">
        <f t="shared" si="291"/>
        <v>110</v>
      </c>
      <c r="H291" s="58" t="s">
        <v>1722</v>
      </c>
      <c r="I291" s="247">
        <f>VLOOKUP(H291,'V-Enc'!$B$38:$C$45,2,FALSE)</f>
        <v>8</v>
      </c>
      <c r="J291" s="58" t="s">
        <v>1740</v>
      </c>
      <c r="K291" s="247">
        <f>VLOOKUP(J291,'V-Enc'!$B$49:$C$56,2,FALSE)</f>
        <v>0.5</v>
      </c>
      <c r="L291" s="248" t="s">
        <v>548</v>
      </c>
      <c r="M291" s="58">
        <v>32</v>
      </c>
      <c r="N291" s="58" t="s">
        <v>1832</v>
      </c>
      <c r="O291" s="58">
        <f>VLOOKUP(N291,'V-Enc'!$B$130:$C$137,2,FALSE)</f>
        <v>5</v>
      </c>
      <c r="Q291" s="58" t="s">
        <v>730</v>
      </c>
      <c r="R291" s="58" t="s">
        <v>22</v>
      </c>
      <c r="S291" s="58" t="s">
        <v>44</v>
      </c>
      <c r="U291" s="58">
        <f t="shared" si="292"/>
        <v>32</v>
      </c>
      <c r="V291" s="249">
        <f t="shared" si="293"/>
        <v>2</v>
      </c>
      <c r="W291" s="58" t="str">
        <f t="shared" si="300"/>
        <v>-</v>
      </c>
      <c r="X291" s="249" t="str">
        <f>IF(L291="-1",W291/I289*K289,"-")</f>
        <v>-</v>
      </c>
      <c r="Z291" s="58" t="str">
        <f t="shared" si="253"/>
        <v/>
      </c>
      <c r="AA291" s="58">
        <v>1</v>
      </c>
      <c r="AB291" s="249">
        <f t="shared" si="299"/>
        <v>10</v>
      </c>
      <c r="AC291" s="249" t="str">
        <f t="shared" si="294"/>
        <v>001001</v>
      </c>
      <c r="AD291" s="250">
        <f t="shared" si="295"/>
        <v>1</v>
      </c>
      <c r="AE291" s="179" t="str">
        <f t="shared" si="296"/>
        <v>11111111</v>
      </c>
      <c r="AF291" s="58" t="s">
        <v>369</v>
      </c>
    </row>
    <row r="292" spans="1:32" x14ac:dyDescent="0.2">
      <c r="A292" s="125" t="s">
        <v>2228</v>
      </c>
      <c r="B292" s="58" t="str">
        <f t="shared" si="297"/>
        <v/>
      </c>
      <c r="C292" s="125" t="s">
        <v>727</v>
      </c>
      <c r="D292" s="125" t="s">
        <v>704</v>
      </c>
      <c r="E292" s="125" t="str">
        <f t="shared" si="290"/>
        <v>L2</v>
      </c>
      <c r="F292" s="125" t="str">
        <f t="shared" si="291"/>
        <v>000</v>
      </c>
      <c r="H292" s="125" t="s">
        <v>1722</v>
      </c>
      <c r="I292" s="159">
        <f>VLOOKUP(H292,'V-Enc'!$B$38:$C$45,2,FALSE)</f>
        <v>8</v>
      </c>
      <c r="J292" s="125" t="s">
        <v>1733</v>
      </c>
      <c r="K292" s="159">
        <f>VLOOKUP(J292,'V-Enc'!$B$49:$C$56,2,FALSE)</f>
        <v>1</v>
      </c>
      <c r="L292" s="206" t="s">
        <v>548</v>
      </c>
      <c r="M292" s="125">
        <v>8</v>
      </c>
      <c r="N292" s="125" t="s">
        <v>1832</v>
      </c>
      <c r="O292" s="125">
        <f>VLOOKUP(N292,'V-Enc'!$B$130:$C$137,2,FALSE)</f>
        <v>5</v>
      </c>
      <c r="Q292" s="125" t="s">
        <v>730</v>
      </c>
      <c r="R292" s="125" t="s">
        <v>22</v>
      </c>
      <c r="S292" s="125" t="s">
        <v>44</v>
      </c>
      <c r="U292" s="125">
        <f t="shared" si="292"/>
        <v>8</v>
      </c>
      <c r="V292" s="179">
        <f t="shared" si="293"/>
        <v>1</v>
      </c>
      <c r="W292" s="125" t="str">
        <f t="shared" ref="W292" si="307">IF(L292="-1",M292,"-")</f>
        <v>-</v>
      </c>
      <c r="X292" s="179" t="str">
        <f>IF(L292="-1",W292/#REF!*#REF!,"-")</f>
        <v>-</v>
      </c>
      <c r="Z292" s="125" t="str">
        <f t="shared" si="253"/>
        <v/>
      </c>
      <c r="AA292" s="125">
        <v>1</v>
      </c>
      <c r="AB292" s="179">
        <f t="shared" si="299"/>
        <v>5</v>
      </c>
      <c r="AC292" s="179" t="str">
        <f t="shared" si="294"/>
        <v>000100</v>
      </c>
      <c r="AD292" s="178">
        <f t="shared" si="295"/>
        <v>1</v>
      </c>
      <c r="AE292" s="179" t="str">
        <f t="shared" si="296"/>
        <v>00011111</v>
      </c>
      <c r="AF292" s="125" t="s">
        <v>369</v>
      </c>
    </row>
    <row r="293" spans="1:32" s="58" customFormat="1" x14ac:dyDescent="0.2">
      <c r="A293" s="58" t="s">
        <v>4251</v>
      </c>
      <c r="B293" s="58" t="str">
        <f t="shared" ref="B293" si="308">IF(OR(MAX(1,O293)*MAX(V293,1)&gt;8,V293&lt;1/4,X293&lt;1/4),"RSVD","")</f>
        <v>RSVD</v>
      </c>
      <c r="C293" s="58" t="s">
        <v>727</v>
      </c>
      <c r="D293" s="58" t="s">
        <v>704</v>
      </c>
      <c r="E293" s="58" t="str">
        <f t="shared" ref="E293" si="309">IF(S293="rs2","L2",IF(S293="vs2","L3","L1"))</f>
        <v>L2</v>
      </c>
      <c r="F293" s="58" t="str">
        <f t="shared" ref="F293" si="310">IF(M293=8,"000",IF(M293=16,"101","110"))</f>
        <v>101</v>
      </c>
      <c r="H293" s="58" t="s">
        <v>1722</v>
      </c>
      <c r="I293" s="247">
        <f>VLOOKUP(H293,'V-Enc'!$B$38:$C$45,2,FALSE)</f>
        <v>8</v>
      </c>
      <c r="J293" s="58" t="s">
        <v>1733</v>
      </c>
      <c r="K293" s="247">
        <f>VLOOKUP(J293,'V-Enc'!$B$49:$C$56,2,FALSE)</f>
        <v>1</v>
      </c>
      <c r="L293" s="248" t="s">
        <v>548</v>
      </c>
      <c r="M293" s="58">
        <v>16</v>
      </c>
      <c r="N293" s="58" t="s">
        <v>1832</v>
      </c>
      <c r="O293" s="58">
        <f>VLOOKUP(N293,'V-Enc'!$B$130:$C$137,2,FALSE)</f>
        <v>5</v>
      </c>
      <c r="Q293" s="58" t="s">
        <v>730</v>
      </c>
      <c r="R293" s="58" t="s">
        <v>22</v>
      </c>
      <c r="S293" s="58" t="s">
        <v>44</v>
      </c>
      <c r="U293" s="58">
        <f t="shared" ref="U293" si="311">IF(L293="-1",I293,M293)</f>
        <v>16</v>
      </c>
      <c r="V293" s="249">
        <f t="shared" ref="V293" si="312">IF(L293="-1",K293,U293/I293*K293)</f>
        <v>2</v>
      </c>
      <c r="W293" s="58" t="str">
        <f t="shared" si="300"/>
        <v>-</v>
      </c>
      <c r="X293" s="249" t="str">
        <f>IF(L293="-1",W293/#REF!*#REF!,"-")</f>
        <v>-</v>
      </c>
      <c r="Z293" s="58" t="str">
        <f t="shared" ref="Z293" si="313">IF(S293="vs2",1,"")</f>
        <v/>
      </c>
      <c r="AA293" s="58">
        <v>1</v>
      </c>
      <c r="AB293" s="249">
        <f t="shared" si="299"/>
        <v>10</v>
      </c>
      <c r="AC293" s="249" t="str">
        <f t="shared" si="294"/>
        <v>001001</v>
      </c>
      <c r="AD293" s="250">
        <f t="shared" si="295"/>
        <v>1</v>
      </c>
      <c r="AE293" s="249" t="str">
        <f t="shared" si="296"/>
        <v>11111111</v>
      </c>
      <c r="AF293" s="58" t="s">
        <v>369</v>
      </c>
    </row>
    <row r="294" spans="1:32" s="58" customFormat="1" x14ac:dyDescent="0.2">
      <c r="A294" s="58" t="s">
        <v>4252</v>
      </c>
      <c r="B294" s="58" t="str">
        <f t="shared" si="297"/>
        <v>RSVD</v>
      </c>
      <c r="C294" s="58" t="s">
        <v>727</v>
      </c>
      <c r="D294" s="58" t="s">
        <v>704</v>
      </c>
      <c r="E294" s="58" t="str">
        <f t="shared" si="290"/>
        <v>L2</v>
      </c>
      <c r="F294" s="58" t="str">
        <f t="shared" si="291"/>
        <v>110</v>
      </c>
      <c r="H294" s="58" t="s">
        <v>1722</v>
      </c>
      <c r="I294" s="247">
        <f>VLOOKUP(H294,'V-Enc'!$B$38:$C$45,2,FALSE)</f>
        <v>8</v>
      </c>
      <c r="J294" s="58" t="s">
        <v>1733</v>
      </c>
      <c r="K294" s="247">
        <f>VLOOKUP(J294,'V-Enc'!$B$49:$C$56,2,FALSE)</f>
        <v>1</v>
      </c>
      <c r="L294" s="248" t="s">
        <v>548</v>
      </c>
      <c r="M294" s="58">
        <v>32</v>
      </c>
      <c r="N294" s="58" t="s">
        <v>1832</v>
      </c>
      <c r="O294" s="58">
        <f>VLOOKUP(N294,'V-Enc'!$B$130:$C$137,2,FALSE)</f>
        <v>5</v>
      </c>
      <c r="Q294" s="58" t="s">
        <v>730</v>
      </c>
      <c r="R294" s="58" t="s">
        <v>22</v>
      </c>
      <c r="S294" s="58" t="s">
        <v>44</v>
      </c>
      <c r="U294" s="58">
        <f t="shared" si="292"/>
        <v>32</v>
      </c>
      <c r="V294" s="249">
        <f t="shared" si="293"/>
        <v>4</v>
      </c>
      <c r="W294" s="58" t="str">
        <f t="shared" ref="W294:W296" si="314">IF(L294="-1",M294,"-")</f>
        <v>-</v>
      </c>
      <c r="X294" s="249" t="str">
        <f>IF(L294="-1",W294/#REF!*#REF!,"-")</f>
        <v>-</v>
      </c>
      <c r="Z294" s="58" t="str">
        <f t="shared" si="253"/>
        <v/>
      </c>
      <c r="AA294" s="58">
        <v>1</v>
      </c>
      <c r="AB294" s="249">
        <f t="shared" si="299"/>
        <v>20</v>
      </c>
      <c r="AC294" s="249" t="str">
        <f t="shared" si="294"/>
        <v>010011</v>
      </c>
      <c r="AD294" s="250">
        <f t="shared" si="295"/>
        <v>1</v>
      </c>
      <c r="AE294" s="249" t="str">
        <f t="shared" si="296"/>
        <v>11111111</v>
      </c>
      <c r="AF294" s="58" t="s">
        <v>369</v>
      </c>
    </row>
    <row r="295" spans="1:32" s="58" customFormat="1" x14ac:dyDescent="0.2">
      <c r="A295" s="58" t="s">
        <v>4253</v>
      </c>
      <c r="B295" s="58" t="str">
        <f t="shared" ref="B295:B297" si="315">IF(OR(MAX(1,O295)*MAX(V295,1)&gt;8,V295&lt;1/4,X295&lt;1/4),"RSVD","")</f>
        <v>RSVD</v>
      </c>
      <c r="C295" s="58" t="s">
        <v>727</v>
      </c>
      <c r="D295" s="58" t="s">
        <v>704</v>
      </c>
      <c r="E295" s="58" t="str">
        <f t="shared" ref="E295:E297" si="316">IF(S295="rs2","L2",IF(S295="vs2","L3","L1"))</f>
        <v>L2</v>
      </c>
      <c r="F295" s="58" t="str">
        <f t="shared" ref="F295:F297" si="317">IF(M295=8,"000",IF(M295=16,"101","110"))</f>
        <v>000</v>
      </c>
      <c r="H295" s="58" t="s">
        <v>1722</v>
      </c>
      <c r="I295" s="247">
        <f>VLOOKUP(H295,'V-Enc'!$B$38:$C$45,2,FALSE)</f>
        <v>8</v>
      </c>
      <c r="J295" s="58" t="s">
        <v>1734</v>
      </c>
      <c r="K295" s="247">
        <f>VLOOKUP(J295,'V-Enc'!$B$49:$C$56,2,FALSE)</f>
        <v>2</v>
      </c>
      <c r="L295" s="248" t="s">
        <v>548</v>
      </c>
      <c r="M295" s="58">
        <v>8</v>
      </c>
      <c r="N295" s="58" t="s">
        <v>1832</v>
      </c>
      <c r="O295" s="58">
        <f>VLOOKUP(N295,'V-Enc'!$B$130:$C$137,2,FALSE)</f>
        <v>5</v>
      </c>
      <c r="Q295" s="58" t="s">
        <v>730</v>
      </c>
      <c r="R295" s="58" t="s">
        <v>22</v>
      </c>
      <c r="S295" s="58" t="s">
        <v>44</v>
      </c>
      <c r="U295" s="58">
        <f t="shared" ref="U295:U297" si="318">IF(L295="-1",I295,M295)</f>
        <v>8</v>
      </c>
      <c r="V295" s="249">
        <f t="shared" ref="V295:V297" si="319">IF(L295="-1",K295,U295/I295*K295)</f>
        <v>2</v>
      </c>
      <c r="W295" s="58" t="str">
        <f t="shared" si="314"/>
        <v>-</v>
      </c>
      <c r="X295" s="249" t="str">
        <f>IF(L295="-1",W295/#REF!*#REF!,"-")</f>
        <v>-</v>
      </c>
      <c r="Z295" s="58" t="str">
        <f t="shared" ref="Z295:Z297" si="320">IF(S295="vs2",1,"")</f>
        <v/>
      </c>
      <c r="AA295" s="58">
        <v>1</v>
      </c>
      <c r="AB295" s="249">
        <f t="shared" si="299"/>
        <v>10</v>
      </c>
      <c r="AC295" s="249" t="str">
        <f t="shared" si="294"/>
        <v>001001</v>
      </c>
      <c r="AD295" s="250">
        <f t="shared" si="295"/>
        <v>1</v>
      </c>
      <c r="AE295" s="249" t="str">
        <f t="shared" si="296"/>
        <v>11111111</v>
      </c>
      <c r="AF295" s="58" t="s">
        <v>369</v>
      </c>
    </row>
    <row r="296" spans="1:32" s="58" customFormat="1" x14ac:dyDescent="0.2">
      <c r="A296" s="58" t="s">
        <v>4254</v>
      </c>
      <c r="B296" s="58" t="str">
        <f t="shared" si="315"/>
        <v>RSVD</v>
      </c>
      <c r="C296" s="58" t="s">
        <v>727</v>
      </c>
      <c r="D296" s="58" t="s">
        <v>704</v>
      </c>
      <c r="E296" s="58" t="str">
        <f t="shared" si="316"/>
        <v>L2</v>
      </c>
      <c r="F296" s="58" t="str">
        <f t="shared" si="317"/>
        <v>101</v>
      </c>
      <c r="H296" s="58" t="s">
        <v>1722</v>
      </c>
      <c r="I296" s="247">
        <f>VLOOKUP(H296,'V-Enc'!$B$38:$C$45,2,FALSE)</f>
        <v>8</v>
      </c>
      <c r="J296" s="58" t="s">
        <v>1734</v>
      </c>
      <c r="K296" s="247">
        <f>VLOOKUP(J296,'V-Enc'!$B$49:$C$56,2,FALSE)</f>
        <v>2</v>
      </c>
      <c r="L296" s="248" t="s">
        <v>548</v>
      </c>
      <c r="M296" s="58">
        <v>16</v>
      </c>
      <c r="N296" s="58" t="s">
        <v>1832</v>
      </c>
      <c r="O296" s="58">
        <f>VLOOKUP(N296,'V-Enc'!$B$130:$C$137,2,FALSE)</f>
        <v>5</v>
      </c>
      <c r="Q296" s="58" t="s">
        <v>730</v>
      </c>
      <c r="R296" s="58" t="s">
        <v>22</v>
      </c>
      <c r="S296" s="58" t="s">
        <v>44</v>
      </c>
      <c r="U296" s="58">
        <f t="shared" si="318"/>
        <v>16</v>
      </c>
      <c r="V296" s="249">
        <f t="shared" si="319"/>
        <v>4</v>
      </c>
      <c r="W296" s="58" t="str">
        <f t="shared" si="314"/>
        <v>-</v>
      </c>
      <c r="X296" s="249" t="str">
        <f>IF(L296="-1",W296/#REF!*#REF!,"-")</f>
        <v>-</v>
      </c>
      <c r="Z296" s="58" t="str">
        <f t="shared" si="320"/>
        <v/>
      </c>
      <c r="AA296" s="58">
        <v>1</v>
      </c>
      <c r="AB296" s="249">
        <f t="shared" si="299"/>
        <v>20</v>
      </c>
      <c r="AC296" s="249" t="str">
        <f t="shared" si="294"/>
        <v>010011</v>
      </c>
      <c r="AD296" s="250">
        <f t="shared" si="295"/>
        <v>1</v>
      </c>
      <c r="AE296" s="249" t="str">
        <f t="shared" si="296"/>
        <v>11111111</v>
      </c>
      <c r="AF296" s="58" t="s">
        <v>369</v>
      </c>
    </row>
    <row r="297" spans="1:32" s="58" customFormat="1" x14ac:dyDescent="0.2">
      <c r="A297" s="58" t="s">
        <v>4255</v>
      </c>
      <c r="B297" s="58" t="str">
        <f t="shared" si="315"/>
        <v>RSVD</v>
      </c>
      <c r="C297" s="58" t="s">
        <v>727</v>
      </c>
      <c r="D297" s="58" t="s">
        <v>704</v>
      </c>
      <c r="E297" s="58" t="str">
        <f t="shared" si="316"/>
        <v>L2</v>
      </c>
      <c r="F297" s="58" t="str">
        <f t="shared" si="317"/>
        <v>110</v>
      </c>
      <c r="H297" s="58" t="s">
        <v>1722</v>
      </c>
      <c r="I297" s="247">
        <f>VLOOKUP(H297,'V-Enc'!$B$38:$C$45,2,FALSE)</f>
        <v>8</v>
      </c>
      <c r="J297" s="58" t="s">
        <v>1734</v>
      </c>
      <c r="K297" s="247">
        <f>VLOOKUP(J297,'V-Enc'!$B$49:$C$56,2,FALSE)</f>
        <v>2</v>
      </c>
      <c r="L297" s="248" t="s">
        <v>548</v>
      </c>
      <c r="M297" s="58">
        <v>32</v>
      </c>
      <c r="N297" s="58" t="s">
        <v>1832</v>
      </c>
      <c r="O297" s="58">
        <f>VLOOKUP(N297,'V-Enc'!$B$130:$C$137,2,FALSE)</f>
        <v>5</v>
      </c>
      <c r="Q297" s="58" t="s">
        <v>730</v>
      </c>
      <c r="R297" s="58" t="s">
        <v>22</v>
      </c>
      <c r="S297" s="58" t="s">
        <v>44</v>
      </c>
      <c r="U297" s="58">
        <f t="shared" si="318"/>
        <v>32</v>
      </c>
      <c r="V297" s="249">
        <f t="shared" si="319"/>
        <v>8</v>
      </c>
      <c r="W297" s="58" t="str">
        <f t="shared" ref="W297:W299" si="321">IF(L297="-1",M297,"-")</f>
        <v>-</v>
      </c>
      <c r="X297" s="249" t="str">
        <f>IF(L297="-1",W297/#REF!*#REF!,"-")</f>
        <v>-</v>
      </c>
      <c r="Z297" s="58" t="str">
        <f t="shared" si="320"/>
        <v/>
      </c>
      <c r="AA297" s="58">
        <v>1</v>
      </c>
      <c r="AB297" s="249">
        <f t="shared" si="299"/>
        <v>40</v>
      </c>
      <c r="AC297" s="249" t="str">
        <f t="shared" si="294"/>
        <v>100111</v>
      </c>
      <c r="AD297" s="250">
        <f t="shared" si="295"/>
        <v>1</v>
      </c>
      <c r="AE297" s="249" t="str">
        <f t="shared" si="296"/>
        <v>11111111</v>
      </c>
      <c r="AF297" s="58" t="s">
        <v>369</v>
      </c>
    </row>
    <row r="298" spans="1:32" s="58" customFormat="1" x14ac:dyDescent="0.2">
      <c r="A298" s="58" t="s">
        <v>4256</v>
      </c>
      <c r="B298" s="58" t="str">
        <f t="shared" ref="B298:B300" si="322">IF(OR(MAX(1,O298)*MAX(V298,1)&gt;8,V298&lt;1/4,X298&lt;1/4),"RSVD","")</f>
        <v>RSVD</v>
      </c>
      <c r="C298" s="58" t="s">
        <v>727</v>
      </c>
      <c r="D298" s="58" t="s">
        <v>704</v>
      </c>
      <c r="E298" s="58" t="str">
        <f t="shared" ref="E298:E300" si="323">IF(S298="rs2","L2",IF(S298="vs2","L3","L1"))</f>
        <v>L2</v>
      </c>
      <c r="F298" s="58" t="str">
        <f t="shared" ref="F298:F300" si="324">IF(M298=8,"000",IF(M298=16,"101","110"))</f>
        <v>000</v>
      </c>
      <c r="H298" s="58" t="s">
        <v>1722</v>
      </c>
      <c r="I298" s="247">
        <f>VLOOKUP(H298,'V-Enc'!$B$38:$C$45,2,FALSE)</f>
        <v>8</v>
      </c>
      <c r="J298" s="58" t="s">
        <v>1735</v>
      </c>
      <c r="K298" s="247">
        <f>VLOOKUP(J298,'V-Enc'!$B$49:$C$56,2,FALSE)</f>
        <v>4</v>
      </c>
      <c r="L298" s="248" t="s">
        <v>548</v>
      </c>
      <c r="M298" s="58">
        <v>8</v>
      </c>
      <c r="N298" s="58" t="s">
        <v>1832</v>
      </c>
      <c r="O298" s="58">
        <f>VLOOKUP(N298,'V-Enc'!$B$130:$C$137,2,FALSE)</f>
        <v>5</v>
      </c>
      <c r="Q298" s="58" t="s">
        <v>730</v>
      </c>
      <c r="R298" s="58" t="s">
        <v>22</v>
      </c>
      <c r="S298" s="58" t="s">
        <v>44</v>
      </c>
      <c r="U298" s="58">
        <f t="shared" ref="U298:U300" si="325">IF(L298="-1",I298,M298)</f>
        <v>8</v>
      </c>
      <c r="V298" s="249">
        <f t="shared" ref="V298:V300" si="326">IF(L298="-1",K298,U298/I298*K298)</f>
        <v>4</v>
      </c>
      <c r="W298" s="58" t="str">
        <f t="shared" si="321"/>
        <v>-</v>
      </c>
      <c r="X298" s="249" t="str">
        <f>IF(L298="-1",W298/#REF!*#REF!,"-")</f>
        <v>-</v>
      </c>
      <c r="Z298" s="58" t="str">
        <f t="shared" ref="Z298:Z300" si="327">IF(S298="vs2",1,"")</f>
        <v/>
      </c>
      <c r="AA298" s="58">
        <v>1</v>
      </c>
      <c r="AB298" s="249">
        <f t="shared" si="299"/>
        <v>20</v>
      </c>
      <c r="AC298" s="249" t="str">
        <f t="shared" si="294"/>
        <v>010011</v>
      </c>
      <c r="AD298" s="250">
        <f t="shared" si="295"/>
        <v>1</v>
      </c>
      <c r="AE298" s="249" t="str">
        <f t="shared" si="296"/>
        <v>11111111</v>
      </c>
      <c r="AF298" s="58" t="s">
        <v>369</v>
      </c>
    </row>
    <row r="299" spans="1:32" s="58" customFormat="1" x14ac:dyDescent="0.2">
      <c r="A299" s="58" t="s">
        <v>4257</v>
      </c>
      <c r="B299" s="58" t="str">
        <f t="shared" si="322"/>
        <v>RSVD</v>
      </c>
      <c r="C299" s="58" t="s">
        <v>727</v>
      </c>
      <c r="D299" s="58" t="s">
        <v>704</v>
      </c>
      <c r="E299" s="58" t="str">
        <f t="shared" si="323"/>
        <v>L2</v>
      </c>
      <c r="F299" s="58" t="str">
        <f t="shared" si="324"/>
        <v>101</v>
      </c>
      <c r="H299" s="58" t="s">
        <v>1722</v>
      </c>
      <c r="I299" s="247">
        <f>VLOOKUP(H299,'V-Enc'!$B$38:$C$45,2,FALSE)</f>
        <v>8</v>
      </c>
      <c r="J299" s="58" t="s">
        <v>1735</v>
      </c>
      <c r="K299" s="247">
        <f>VLOOKUP(J299,'V-Enc'!$B$49:$C$56,2,FALSE)</f>
        <v>4</v>
      </c>
      <c r="L299" s="248" t="s">
        <v>548</v>
      </c>
      <c r="M299" s="58">
        <v>16</v>
      </c>
      <c r="N299" s="58" t="s">
        <v>1832</v>
      </c>
      <c r="O299" s="58">
        <f>VLOOKUP(N299,'V-Enc'!$B$130:$C$137,2,FALSE)</f>
        <v>5</v>
      </c>
      <c r="Q299" s="58" t="s">
        <v>730</v>
      </c>
      <c r="R299" s="58" t="s">
        <v>22</v>
      </c>
      <c r="S299" s="58" t="s">
        <v>44</v>
      </c>
      <c r="U299" s="58">
        <f t="shared" si="325"/>
        <v>16</v>
      </c>
      <c r="V299" s="249">
        <f t="shared" si="326"/>
        <v>8</v>
      </c>
      <c r="W299" s="58" t="str">
        <f t="shared" si="321"/>
        <v>-</v>
      </c>
      <c r="X299" s="249" t="str">
        <f>IF(L299="-1",W299/#REF!*#REF!,"-")</f>
        <v>-</v>
      </c>
      <c r="Z299" s="58" t="str">
        <f t="shared" si="327"/>
        <v/>
      </c>
      <c r="AA299" s="58">
        <v>1</v>
      </c>
      <c r="AB299" s="249">
        <f t="shared" si="299"/>
        <v>40</v>
      </c>
      <c r="AC299" s="249" t="str">
        <f t="shared" si="294"/>
        <v>100111</v>
      </c>
      <c r="AD299" s="250">
        <f t="shared" si="295"/>
        <v>1</v>
      </c>
      <c r="AE299" s="249" t="str">
        <f t="shared" si="296"/>
        <v>11111111</v>
      </c>
      <c r="AF299" s="58" t="s">
        <v>369</v>
      </c>
    </row>
    <row r="300" spans="1:32" s="58" customFormat="1" x14ac:dyDescent="0.2">
      <c r="A300" s="58" t="s">
        <v>4258</v>
      </c>
      <c r="B300" s="58" t="str">
        <f t="shared" si="322"/>
        <v>RSVD</v>
      </c>
      <c r="C300" s="58" t="s">
        <v>727</v>
      </c>
      <c r="D300" s="58" t="s">
        <v>704</v>
      </c>
      <c r="E300" s="58" t="str">
        <f t="shared" si="323"/>
        <v>L2</v>
      </c>
      <c r="F300" s="58" t="str">
        <f t="shared" si="324"/>
        <v>110</v>
      </c>
      <c r="H300" s="58" t="s">
        <v>1722</v>
      </c>
      <c r="I300" s="247">
        <f>VLOOKUP(H300,'V-Enc'!$B$38:$C$45,2,FALSE)</f>
        <v>8</v>
      </c>
      <c r="J300" s="58" t="s">
        <v>1735</v>
      </c>
      <c r="K300" s="247">
        <f>VLOOKUP(J300,'V-Enc'!$B$49:$C$56,2,FALSE)</f>
        <v>4</v>
      </c>
      <c r="L300" s="248" t="s">
        <v>548</v>
      </c>
      <c r="M300" s="58">
        <v>32</v>
      </c>
      <c r="N300" s="58" t="s">
        <v>1832</v>
      </c>
      <c r="O300" s="58">
        <f>VLOOKUP(N300,'V-Enc'!$B$130:$C$137,2,FALSE)</f>
        <v>5</v>
      </c>
      <c r="Q300" s="58" t="s">
        <v>730</v>
      </c>
      <c r="R300" s="58" t="s">
        <v>22</v>
      </c>
      <c r="S300" s="58" t="s">
        <v>44</v>
      </c>
      <c r="U300" s="58">
        <f t="shared" si="325"/>
        <v>32</v>
      </c>
      <c r="V300" s="249">
        <f t="shared" si="326"/>
        <v>16</v>
      </c>
      <c r="W300" s="58" t="str">
        <f t="shared" ref="W300:W302" si="328">IF(L300="-1",M300,"-")</f>
        <v>-</v>
      </c>
      <c r="X300" s="249" t="str">
        <f>IF(L300="-1",W300/#REF!*#REF!,"-")</f>
        <v>-</v>
      </c>
      <c r="Z300" s="58" t="str">
        <f t="shared" si="327"/>
        <v/>
      </c>
      <c r="AA300" s="58">
        <v>1</v>
      </c>
      <c r="AB300" s="249">
        <f t="shared" si="299"/>
        <v>80</v>
      </c>
      <c r="AC300" s="249" t="str">
        <f>DEC2BIN(MIN(64,AB300)-1,6)</f>
        <v>111111</v>
      </c>
      <c r="AD300" s="250">
        <f t="shared" si="295"/>
        <v>1</v>
      </c>
      <c r="AE300" s="249" t="str">
        <f t="shared" si="296"/>
        <v>11111111</v>
      </c>
      <c r="AF300" s="58" t="s">
        <v>369</v>
      </c>
    </row>
    <row r="301" spans="1:32" s="58" customFormat="1" x14ac:dyDescent="0.2">
      <c r="A301" s="58" t="s">
        <v>4259</v>
      </c>
      <c r="B301" s="58" t="str">
        <f t="shared" ref="B301:B303" si="329">IF(OR(MAX(1,O301)*MAX(V301,1)&gt;8,V301&lt;1/4,X301&lt;1/4),"RSVD","")</f>
        <v>RSVD</v>
      </c>
      <c r="C301" s="58" t="s">
        <v>727</v>
      </c>
      <c r="D301" s="58" t="s">
        <v>704</v>
      </c>
      <c r="E301" s="58" t="str">
        <f t="shared" ref="E301:E303" si="330">IF(S301="rs2","L2",IF(S301="vs2","L3","L1"))</f>
        <v>L2</v>
      </c>
      <c r="F301" s="58" t="str">
        <f t="shared" ref="F301:F303" si="331">IF(M301=8,"000",IF(M301=16,"101","110"))</f>
        <v>000</v>
      </c>
      <c r="H301" s="58" t="s">
        <v>1722</v>
      </c>
      <c r="I301" s="247">
        <f>VLOOKUP(H301,'V-Enc'!$B$38:$C$45,2,FALSE)</f>
        <v>8</v>
      </c>
      <c r="J301" s="58" t="s">
        <v>1736</v>
      </c>
      <c r="K301" s="247">
        <f>VLOOKUP(J301,'V-Enc'!$B$49:$C$56,2,FALSE)</f>
        <v>8</v>
      </c>
      <c r="L301" s="248" t="s">
        <v>548</v>
      </c>
      <c r="M301" s="58">
        <v>8</v>
      </c>
      <c r="N301" s="58" t="s">
        <v>1832</v>
      </c>
      <c r="O301" s="58">
        <f>VLOOKUP(N301,'V-Enc'!$B$130:$C$137,2,FALSE)</f>
        <v>5</v>
      </c>
      <c r="Q301" s="58" t="s">
        <v>730</v>
      </c>
      <c r="R301" s="58" t="s">
        <v>22</v>
      </c>
      <c r="S301" s="58" t="s">
        <v>44</v>
      </c>
      <c r="U301" s="58">
        <f t="shared" ref="U301:U303" si="332">IF(L301="-1",I301,M301)</f>
        <v>8</v>
      </c>
      <c r="V301" s="249">
        <f t="shared" ref="V301:V303" si="333">IF(L301="-1",K301,U301/I301*K301)</f>
        <v>8</v>
      </c>
      <c r="W301" s="58" t="str">
        <f t="shared" si="328"/>
        <v>-</v>
      </c>
      <c r="X301" s="249" t="str">
        <f>IF(L301="-1",W301/#REF!*#REF!,"-")</f>
        <v>-</v>
      </c>
      <c r="Z301" s="58" t="str">
        <f t="shared" ref="Z301:Z303" si="334">IF(S301="vs2",1,"")</f>
        <v/>
      </c>
      <c r="AA301" s="58">
        <v>1</v>
      </c>
      <c r="AB301" s="249">
        <f t="shared" si="299"/>
        <v>40</v>
      </c>
      <c r="AC301" s="249" t="str">
        <f t="shared" ref="AC301:AC303" si="335">DEC2BIN(MIN(64,AB301)-1,6)</f>
        <v>100111</v>
      </c>
      <c r="AD301" s="250">
        <f t="shared" si="295"/>
        <v>1</v>
      </c>
      <c r="AE301" s="249" t="str">
        <f t="shared" si="296"/>
        <v>11111111</v>
      </c>
      <c r="AF301" s="58" t="s">
        <v>369</v>
      </c>
    </row>
    <row r="302" spans="1:32" s="58" customFormat="1" x14ac:dyDescent="0.2">
      <c r="A302" s="58" t="s">
        <v>4260</v>
      </c>
      <c r="B302" s="58" t="str">
        <f t="shared" si="329"/>
        <v>RSVD</v>
      </c>
      <c r="C302" s="58" t="s">
        <v>727</v>
      </c>
      <c r="D302" s="58" t="s">
        <v>704</v>
      </c>
      <c r="E302" s="58" t="str">
        <f t="shared" si="330"/>
        <v>L2</v>
      </c>
      <c r="F302" s="58" t="str">
        <f t="shared" si="331"/>
        <v>101</v>
      </c>
      <c r="H302" s="58" t="s">
        <v>1722</v>
      </c>
      <c r="I302" s="247">
        <f>VLOOKUP(H302,'V-Enc'!$B$38:$C$45,2,FALSE)</f>
        <v>8</v>
      </c>
      <c r="J302" s="58" t="s">
        <v>1736</v>
      </c>
      <c r="K302" s="247">
        <f>VLOOKUP(J302,'V-Enc'!$B$49:$C$56,2,FALSE)</f>
        <v>8</v>
      </c>
      <c r="L302" s="248" t="s">
        <v>548</v>
      </c>
      <c r="M302" s="58">
        <v>16</v>
      </c>
      <c r="N302" s="58" t="s">
        <v>1832</v>
      </c>
      <c r="O302" s="58">
        <f>VLOOKUP(N302,'V-Enc'!$B$130:$C$137,2,FALSE)</f>
        <v>5</v>
      </c>
      <c r="Q302" s="58" t="s">
        <v>730</v>
      </c>
      <c r="R302" s="58" t="s">
        <v>22</v>
      </c>
      <c r="S302" s="58" t="s">
        <v>44</v>
      </c>
      <c r="U302" s="58">
        <f t="shared" si="332"/>
        <v>16</v>
      </c>
      <c r="V302" s="249">
        <f t="shared" si="333"/>
        <v>16</v>
      </c>
      <c r="W302" s="58" t="str">
        <f t="shared" si="328"/>
        <v>-</v>
      </c>
      <c r="X302" s="249" t="str">
        <f>IF(L302="-1",W302/#REF!*#REF!,"-")</f>
        <v>-</v>
      </c>
      <c r="Z302" s="58" t="str">
        <f t="shared" si="334"/>
        <v/>
      </c>
      <c r="AA302" s="58">
        <v>1</v>
      </c>
      <c r="AB302" s="249">
        <f t="shared" si="299"/>
        <v>80</v>
      </c>
      <c r="AC302" s="249" t="str">
        <f t="shared" si="335"/>
        <v>111111</v>
      </c>
      <c r="AD302" s="250">
        <f t="shared" si="295"/>
        <v>1</v>
      </c>
      <c r="AE302" s="249" t="str">
        <f t="shared" si="296"/>
        <v>11111111</v>
      </c>
      <c r="AF302" s="58" t="s">
        <v>369</v>
      </c>
    </row>
    <row r="303" spans="1:32" s="58" customFormat="1" x14ac:dyDescent="0.2">
      <c r="A303" s="58" t="s">
        <v>4261</v>
      </c>
      <c r="B303" s="58" t="str">
        <f t="shared" si="329"/>
        <v>RSVD</v>
      </c>
      <c r="C303" s="58" t="s">
        <v>727</v>
      </c>
      <c r="D303" s="58" t="s">
        <v>704</v>
      </c>
      <c r="E303" s="58" t="str">
        <f t="shared" si="330"/>
        <v>L2</v>
      </c>
      <c r="F303" s="58" t="str">
        <f t="shared" si="331"/>
        <v>110</v>
      </c>
      <c r="H303" s="58" t="s">
        <v>1722</v>
      </c>
      <c r="I303" s="247">
        <f>VLOOKUP(H303,'V-Enc'!$B$38:$C$45,2,FALSE)</f>
        <v>8</v>
      </c>
      <c r="J303" s="58" t="s">
        <v>1736</v>
      </c>
      <c r="K303" s="247">
        <f>VLOOKUP(J303,'V-Enc'!$B$49:$C$56,2,FALSE)</f>
        <v>8</v>
      </c>
      <c r="L303" s="248" t="s">
        <v>548</v>
      </c>
      <c r="M303" s="58">
        <v>32</v>
      </c>
      <c r="N303" s="58" t="s">
        <v>1832</v>
      </c>
      <c r="O303" s="58">
        <f>VLOOKUP(N303,'V-Enc'!$B$130:$C$137,2,FALSE)</f>
        <v>5</v>
      </c>
      <c r="Q303" s="58" t="s">
        <v>730</v>
      </c>
      <c r="R303" s="58" t="s">
        <v>22</v>
      </c>
      <c r="S303" s="58" t="s">
        <v>44</v>
      </c>
      <c r="U303" s="58">
        <f t="shared" si="332"/>
        <v>32</v>
      </c>
      <c r="V303" s="249">
        <f t="shared" si="333"/>
        <v>32</v>
      </c>
      <c r="W303" s="58" t="str">
        <f t="shared" ref="W303" si="336">IF(L303="-1",M303,"-")</f>
        <v>-</v>
      </c>
      <c r="X303" s="249" t="str">
        <f>IF(L303="-1",W303/#REF!*#REF!,"-")</f>
        <v>-</v>
      </c>
      <c r="Z303" s="58" t="str">
        <f t="shared" si="334"/>
        <v/>
      </c>
      <c r="AA303" s="58">
        <v>1</v>
      </c>
      <c r="AB303" s="249">
        <f t="shared" si="299"/>
        <v>160</v>
      </c>
      <c r="AC303" s="249" t="str">
        <f t="shared" si="335"/>
        <v>111111</v>
      </c>
      <c r="AD303" s="250">
        <f t="shared" si="295"/>
        <v>1</v>
      </c>
      <c r="AE303" s="179" t="str">
        <f t="shared" si="296"/>
        <v>11111111</v>
      </c>
      <c r="AF303" s="58" t="s">
        <v>369</v>
      </c>
    </row>
    <row r="304" spans="1:32" x14ac:dyDescent="0.2">
      <c r="I304" s="159"/>
      <c r="Z304" s="125" t="str">
        <f t="shared" si="253"/>
        <v/>
      </c>
      <c r="AC304" s="179"/>
      <c r="AE304" s="179"/>
    </row>
    <row r="305" spans="1:34" ht="19" x14ac:dyDescent="0.25">
      <c r="A305" s="225" t="s">
        <v>2229</v>
      </c>
      <c r="B305" s="225"/>
      <c r="C305" s="226"/>
      <c r="D305" s="226"/>
      <c r="E305" s="226"/>
      <c r="F305" s="226"/>
      <c r="G305" s="226"/>
      <c r="I305" s="159"/>
      <c r="Z305" s="125" t="str">
        <f t="shared" si="253"/>
        <v/>
      </c>
      <c r="AC305" s="179"/>
      <c r="AE305" s="179"/>
    </row>
    <row r="306" spans="1:34" x14ac:dyDescent="0.2">
      <c r="A306" s="125" t="s">
        <v>2230</v>
      </c>
      <c r="B306" s="58" t="str">
        <f>IF(OR(MAX(1,O306)*MAX(V306,1)&gt;8,V306&lt;1/4,X306&lt;1/4,X306&gt;8),"RSVD","")</f>
        <v/>
      </c>
      <c r="C306" s="125" t="s">
        <v>727</v>
      </c>
      <c r="D306" s="125" t="s">
        <v>704</v>
      </c>
      <c r="E306" s="125" t="str">
        <f t="shared" ref="E306:E312" si="337">IF(S306="rs2","L2",IF(S306="vs2","L3","L1"))</f>
        <v>L3</v>
      </c>
      <c r="F306" s="125" t="str">
        <f t="shared" ref="F306:F312" si="338">IF(M306=8,"000",IF(M306=16,"101","110"))</f>
        <v>000</v>
      </c>
      <c r="H306" s="125" t="s">
        <v>1722</v>
      </c>
      <c r="I306" s="159">
        <f>VLOOKUP(H306,'V-Enc'!$B$38:$C$45,2,FALSE)</f>
        <v>8</v>
      </c>
      <c r="J306" s="125" t="s">
        <v>1739</v>
      </c>
      <c r="K306" s="159">
        <f>VLOOKUP(J306,'V-Enc'!$B$49:$C$56,2,FALSE)</f>
        <v>0.25</v>
      </c>
      <c r="L306" s="206" t="s">
        <v>2079</v>
      </c>
      <c r="M306" s="125">
        <v>8</v>
      </c>
      <c r="N306" s="125" t="s">
        <v>1832</v>
      </c>
      <c r="O306" s="125">
        <f>VLOOKUP(N306,'V-Enc'!$B$130:$C$137,2,FALSE)</f>
        <v>5</v>
      </c>
      <c r="Q306" s="125" t="s">
        <v>730</v>
      </c>
      <c r="R306" s="125" t="s">
        <v>22</v>
      </c>
      <c r="S306" s="125" t="s">
        <v>764</v>
      </c>
      <c r="U306" s="125">
        <f t="shared" ref="U306:U312" si="339">IF(L306="-1",I306,M306)</f>
        <v>8</v>
      </c>
      <c r="V306" s="179">
        <f t="shared" ref="V306:V312" si="340">IF(L306="-1",K306,U306/I306*K306)</f>
        <v>0.25</v>
      </c>
      <c r="W306" s="125">
        <f>IF(L306="-1",M306,"-")</f>
        <v>8</v>
      </c>
      <c r="X306" s="179">
        <f t="shared" ref="X306:X312" si="341">IF(L306="-1",W306/I306*K306,"-")</f>
        <v>0.25</v>
      </c>
      <c r="Z306" s="125">
        <f t="shared" si="253"/>
        <v>1</v>
      </c>
      <c r="AA306" s="125">
        <v>1</v>
      </c>
      <c r="AB306" s="179">
        <f>MAX(V306,X306,1)*IF(O306="",1,O306)</f>
        <v>5</v>
      </c>
      <c r="AC306" s="179" t="str">
        <f t="shared" ref="AC306:AC319" si="342">DEC2BIN(MIN(64,AB306)-1,6)</f>
        <v>000100</v>
      </c>
      <c r="AD306" s="179">
        <f t="shared" ref="AD306:AD323" si="343">AB306/(MAX(V306,1)*IF(O306="",1,O306))</f>
        <v>1</v>
      </c>
      <c r="AE306" s="179" t="str">
        <f t="shared" ref="AE306:AE323" si="344">RIGHT(_xlfn.CONCAT(REPT(0,8-MIN(AB306,8)),REPT(DEC2BIN(_xlfn.BITLSHIFT(1,AD306-1)),AB306/AD306)),8)</f>
        <v>00011111</v>
      </c>
      <c r="AF306" s="179">
        <f t="shared" ref="AF306:AF323" si="345">IF(X306&lt;=1,0,IF(V306&gt;=X306,V306/MAX(X306,1),1))</f>
        <v>0</v>
      </c>
      <c r="AG306" s="180" t="str">
        <f t="shared" ref="AG306:AG321" si="346">IF(AF306=0,"00000000",RIGHT(IF(X306&gt;=V306,DEC2BIN(_xlfn.BITXOR(BIN2DEC(AH306),255),8),REPT(DEC2BIN(_xlfn.BITLSHIFT(1,AF306-1)),8)),8))</f>
        <v>00000000</v>
      </c>
      <c r="AH306" s="179" t="str">
        <f t="shared" ref="AH306:AH318" si="347">IF(AF306=0,"00000000",RIGHT(_xlfn.CONCAT(REPT(0,8-MIN(8,AB306)),REPT(DEC2BIN(_xlfn.BITLSHIFT(1,MAX(V306,X306,1)-1)),MAX(1,O306))),8))</f>
        <v>00000000</v>
      </c>
    </row>
    <row r="307" spans="1:34" x14ac:dyDescent="0.2">
      <c r="A307" s="125" t="s">
        <v>2231</v>
      </c>
      <c r="B307" s="58" t="str">
        <f t="shared" ref="B307:B323" si="348">IF(OR(MAX(1,O307)*MAX(V307,1)&gt;8,V307&lt;1/4,X307&lt;1/4,X307&gt;8),"RSVD","")</f>
        <v/>
      </c>
      <c r="C307" s="125" t="s">
        <v>727</v>
      </c>
      <c r="D307" s="125" t="s">
        <v>704</v>
      </c>
      <c r="E307" s="125" t="str">
        <f t="shared" si="337"/>
        <v>L3</v>
      </c>
      <c r="F307" s="125" t="str">
        <f t="shared" si="338"/>
        <v>101</v>
      </c>
      <c r="H307" s="125" t="s">
        <v>1722</v>
      </c>
      <c r="I307" s="159">
        <f>VLOOKUP(H307,'V-Enc'!$B$38:$C$45,2,FALSE)</f>
        <v>8</v>
      </c>
      <c r="J307" s="125" t="s">
        <v>1739</v>
      </c>
      <c r="K307" s="159">
        <f>VLOOKUP(J307,'V-Enc'!$B$49:$C$56,2,FALSE)</f>
        <v>0.25</v>
      </c>
      <c r="L307" s="206" t="s">
        <v>2079</v>
      </c>
      <c r="M307" s="125">
        <v>16</v>
      </c>
      <c r="N307" s="125" t="s">
        <v>1832</v>
      </c>
      <c r="O307" s="125">
        <f>VLOOKUP(N307,'V-Enc'!$B$130:$C$137,2,FALSE)</f>
        <v>5</v>
      </c>
      <c r="Q307" s="125" t="s">
        <v>730</v>
      </c>
      <c r="R307" s="125" t="s">
        <v>22</v>
      </c>
      <c r="S307" s="125" t="s">
        <v>764</v>
      </c>
      <c r="U307" s="125">
        <f t="shared" si="339"/>
        <v>8</v>
      </c>
      <c r="V307" s="179">
        <f t="shared" si="340"/>
        <v>0.25</v>
      </c>
      <c r="W307" s="125">
        <f t="shared" ref="W307:W308" si="349">IF(L307="-1",M307,"-")</f>
        <v>16</v>
      </c>
      <c r="X307" s="179">
        <f t="shared" si="341"/>
        <v>0.5</v>
      </c>
      <c r="Z307" s="125">
        <f t="shared" si="253"/>
        <v>1</v>
      </c>
      <c r="AA307" s="125">
        <v>1</v>
      </c>
      <c r="AB307" s="179">
        <f t="shared" ref="AB307:AB323" si="350">MAX(V307,X307,1)*IF(O307="",1,O307)</f>
        <v>5</v>
      </c>
      <c r="AC307" s="179" t="str">
        <f t="shared" si="342"/>
        <v>000100</v>
      </c>
      <c r="AD307" s="179">
        <f t="shared" si="343"/>
        <v>1</v>
      </c>
      <c r="AE307" s="179" t="str">
        <f t="shared" si="344"/>
        <v>00011111</v>
      </c>
      <c r="AF307" s="179">
        <f t="shared" si="345"/>
        <v>0</v>
      </c>
      <c r="AG307" s="180" t="str">
        <f t="shared" si="346"/>
        <v>00000000</v>
      </c>
      <c r="AH307" s="179" t="str">
        <f t="shared" si="347"/>
        <v>00000000</v>
      </c>
    </row>
    <row r="308" spans="1:34" x14ac:dyDescent="0.2">
      <c r="A308" s="125" t="s">
        <v>2232</v>
      </c>
      <c r="B308" s="58" t="str">
        <f t="shared" si="348"/>
        <v/>
      </c>
      <c r="C308" s="125" t="s">
        <v>727</v>
      </c>
      <c r="D308" s="125" t="s">
        <v>704</v>
      </c>
      <c r="E308" s="125" t="str">
        <f t="shared" si="337"/>
        <v>L3</v>
      </c>
      <c r="F308" s="125" t="str">
        <f t="shared" si="338"/>
        <v>110</v>
      </c>
      <c r="H308" s="125" t="s">
        <v>1722</v>
      </c>
      <c r="I308" s="159">
        <f>VLOOKUP(H308,'V-Enc'!$B$38:$C$45,2,FALSE)</f>
        <v>8</v>
      </c>
      <c r="J308" s="125" t="s">
        <v>1739</v>
      </c>
      <c r="K308" s="159">
        <f>VLOOKUP(J308,'V-Enc'!$B$49:$C$56,2,FALSE)</f>
        <v>0.25</v>
      </c>
      <c r="L308" s="206" t="s">
        <v>2079</v>
      </c>
      <c r="M308" s="125">
        <v>32</v>
      </c>
      <c r="N308" s="125" t="s">
        <v>1832</v>
      </c>
      <c r="O308" s="125">
        <f>VLOOKUP(N308,'V-Enc'!$B$130:$C$137,2,FALSE)</f>
        <v>5</v>
      </c>
      <c r="Q308" s="125" t="s">
        <v>730</v>
      </c>
      <c r="R308" s="125" t="s">
        <v>22</v>
      </c>
      <c r="S308" s="125" t="s">
        <v>764</v>
      </c>
      <c r="U308" s="125">
        <f t="shared" si="339"/>
        <v>8</v>
      </c>
      <c r="V308" s="179">
        <f t="shared" si="340"/>
        <v>0.25</v>
      </c>
      <c r="W308" s="125">
        <f t="shared" si="349"/>
        <v>32</v>
      </c>
      <c r="X308" s="179">
        <f t="shared" si="341"/>
        <v>1</v>
      </c>
      <c r="Z308" s="125">
        <f t="shared" si="253"/>
        <v>1</v>
      </c>
      <c r="AA308" s="125">
        <v>1</v>
      </c>
      <c r="AB308" s="179">
        <f t="shared" si="350"/>
        <v>5</v>
      </c>
      <c r="AC308" s="179" t="str">
        <f t="shared" si="342"/>
        <v>000100</v>
      </c>
      <c r="AD308" s="179">
        <f t="shared" si="343"/>
        <v>1</v>
      </c>
      <c r="AE308" s="179" t="str">
        <f t="shared" si="344"/>
        <v>00011111</v>
      </c>
      <c r="AF308" s="179">
        <f t="shared" si="345"/>
        <v>0</v>
      </c>
      <c r="AG308" s="180" t="str">
        <f t="shared" si="346"/>
        <v>00000000</v>
      </c>
      <c r="AH308" s="179" t="str">
        <f t="shared" si="347"/>
        <v>00000000</v>
      </c>
    </row>
    <row r="309" spans="1:34" x14ac:dyDescent="0.2">
      <c r="A309" s="125" t="s">
        <v>2233</v>
      </c>
      <c r="B309" s="58" t="str">
        <f t="shared" si="348"/>
        <v/>
      </c>
      <c r="C309" s="125" t="s">
        <v>727</v>
      </c>
      <c r="D309" s="125" t="s">
        <v>704</v>
      </c>
      <c r="E309" s="125" t="str">
        <f t="shared" si="337"/>
        <v>L3</v>
      </c>
      <c r="F309" s="125" t="str">
        <f t="shared" si="338"/>
        <v>000</v>
      </c>
      <c r="H309" s="125" t="s">
        <v>1722</v>
      </c>
      <c r="I309" s="159">
        <f>VLOOKUP(H309,'V-Enc'!$B$38:$C$45,2,FALSE)</f>
        <v>8</v>
      </c>
      <c r="J309" s="125" t="s">
        <v>1740</v>
      </c>
      <c r="K309" s="159">
        <f>VLOOKUP(J309,'V-Enc'!$B$49:$C$56,2,FALSE)</f>
        <v>0.5</v>
      </c>
      <c r="L309" s="206" t="s">
        <v>2079</v>
      </c>
      <c r="M309" s="125">
        <v>8</v>
      </c>
      <c r="N309" s="125" t="s">
        <v>1832</v>
      </c>
      <c r="O309" s="125">
        <f>VLOOKUP(N309,'V-Enc'!$B$130:$C$137,2,FALSE)</f>
        <v>5</v>
      </c>
      <c r="Q309" s="125" t="s">
        <v>730</v>
      </c>
      <c r="R309" s="125" t="s">
        <v>22</v>
      </c>
      <c r="S309" s="125" t="s">
        <v>764</v>
      </c>
      <c r="U309" s="125">
        <f t="shared" si="339"/>
        <v>8</v>
      </c>
      <c r="V309" s="179">
        <f t="shared" si="340"/>
        <v>0.5</v>
      </c>
      <c r="W309" s="125">
        <f t="shared" ref="W309:W311" si="351">IF(L309="-1",M309,"-")</f>
        <v>8</v>
      </c>
      <c r="X309" s="179">
        <f t="shared" si="341"/>
        <v>0.5</v>
      </c>
      <c r="Z309" s="125">
        <f t="shared" si="253"/>
        <v>1</v>
      </c>
      <c r="AA309" s="125">
        <v>1</v>
      </c>
      <c r="AB309" s="179">
        <f t="shared" si="350"/>
        <v>5</v>
      </c>
      <c r="AC309" s="179" t="str">
        <f t="shared" si="342"/>
        <v>000100</v>
      </c>
      <c r="AD309" s="179">
        <f t="shared" si="343"/>
        <v>1</v>
      </c>
      <c r="AE309" s="179" t="str">
        <f t="shared" si="344"/>
        <v>00011111</v>
      </c>
      <c r="AF309" s="179">
        <f t="shared" si="345"/>
        <v>0</v>
      </c>
      <c r="AG309" s="180" t="str">
        <f t="shared" si="346"/>
        <v>00000000</v>
      </c>
      <c r="AH309" s="179" t="str">
        <f t="shared" si="347"/>
        <v>00000000</v>
      </c>
    </row>
    <row r="310" spans="1:34" x14ac:dyDescent="0.2">
      <c r="A310" s="125" t="s">
        <v>2234</v>
      </c>
      <c r="B310" s="58" t="str">
        <f t="shared" si="348"/>
        <v/>
      </c>
      <c r="C310" s="125" t="s">
        <v>727</v>
      </c>
      <c r="D310" s="125" t="s">
        <v>704</v>
      </c>
      <c r="E310" s="125" t="str">
        <f t="shared" ref="E310" si="352">IF(S310="rs2","L2",IF(S310="vs2","L3","L1"))</f>
        <v>L3</v>
      </c>
      <c r="F310" s="125" t="str">
        <f t="shared" ref="F310" si="353">IF(M310=8,"000",IF(M310=16,"101","110"))</f>
        <v>101</v>
      </c>
      <c r="H310" s="125" t="s">
        <v>1722</v>
      </c>
      <c r="I310" s="159">
        <f>VLOOKUP(H310,'V-Enc'!$B$38:$C$45,2,FALSE)</f>
        <v>8</v>
      </c>
      <c r="J310" s="125" t="s">
        <v>1740</v>
      </c>
      <c r="K310" s="159">
        <f>VLOOKUP(J310,'V-Enc'!$B$49:$C$56,2,FALSE)</f>
        <v>0.5</v>
      </c>
      <c r="L310" s="206" t="s">
        <v>2079</v>
      </c>
      <c r="M310" s="125">
        <v>16</v>
      </c>
      <c r="N310" s="125" t="s">
        <v>1832</v>
      </c>
      <c r="O310" s="125">
        <f>VLOOKUP(N310,'V-Enc'!$B$130:$C$137,2,FALSE)</f>
        <v>5</v>
      </c>
      <c r="Q310" s="125" t="s">
        <v>730</v>
      </c>
      <c r="R310" s="125" t="s">
        <v>22</v>
      </c>
      <c r="S310" s="125" t="s">
        <v>764</v>
      </c>
      <c r="U310" s="125">
        <f t="shared" ref="U310" si="354">IF(L310="-1",I310,M310)</f>
        <v>8</v>
      </c>
      <c r="V310" s="179">
        <f t="shared" ref="V310" si="355">IF(L310="-1",K310,U310/I310*K310)</f>
        <v>0.5</v>
      </c>
      <c r="W310" s="125">
        <f t="shared" ref="W310" si="356">IF(L310="-1",M310,"-")</f>
        <v>16</v>
      </c>
      <c r="X310" s="179">
        <f t="shared" ref="X310" si="357">IF(L310="-1",W310/I310*K310,"-")</f>
        <v>1</v>
      </c>
      <c r="Z310" s="125">
        <f t="shared" ref="Z310" si="358">IF(S310="vs2",1,"")</f>
        <v>1</v>
      </c>
      <c r="AA310" s="125">
        <v>1</v>
      </c>
      <c r="AB310" s="179">
        <f t="shared" si="350"/>
        <v>5</v>
      </c>
      <c r="AC310" s="179" t="str">
        <f t="shared" si="342"/>
        <v>000100</v>
      </c>
      <c r="AD310" s="179">
        <f t="shared" si="343"/>
        <v>1</v>
      </c>
      <c r="AE310" s="179" t="str">
        <f t="shared" si="344"/>
        <v>00011111</v>
      </c>
      <c r="AF310" s="179">
        <f t="shared" si="345"/>
        <v>0</v>
      </c>
      <c r="AG310" s="180" t="str">
        <f t="shared" si="346"/>
        <v>00000000</v>
      </c>
      <c r="AH310" s="179" t="str">
        <f t="shared" si="347"/>
        <v>00000000</v>
      </c>
    </row>
    <row r="311" spans="1:34" x14ac:dyDescent="0.2">
      <c r="A311" s="125" t="s">
        <v>4262</v>
      </c>
      <c r="B311" s="58" t="str">
        <f t="shared" si="348"/>
        <v/>
      </c>
      <c r="C311" s="125" t="s">
        <v>727</v>
      </c>
      <c r="D311" s="125" t="s">
        <v>704</v>
      </c>
      <c r="E311" s="125" t="str">
        <f t="shared" si="337"/>
        <v>L3</v>
      </c>
      <c r="F311" s="125" t="str">
        <f t="shared" si="338"/>
        <v>110</v>
      </c>
      <c r="H311" s="125" t="s">
        <v>1722</v>
      </c>
      <c r="I311" s="159">
        <f>VLOOKUP(H311,'V-Enc'!$B$38:$C$45,2,FALSE)</f>
        <v>8</v>
      </c>
      <c r="J311" s="125" t="s">
        <v>1740</v>
      </c>
      <c r="K311" s="159">
        <f>VLOOKUP(J311,'V-Enc'!$B$49:$C$56,2,FALSE)</f>
        <v>0.5</v>
      </c>
      <c r="L311" s="206" t="s">
        <v>2079</v>
      </c>
      <c r="M311" s="125">
        <v>32</v>
      </c>
      <c r="N311" s="125" t="s">
        <v>1832</v>
      </c>
      <c r="O311" s="125">
        <f>VLOOKUP(N311,'V-Enc'!$B$130:$C$137,2,FALSE)</f>
        <v>5</v>
      </c>
      <c r="Q311" s="125" t="s">
        <v>730</v>
      </c>
      <c r="R311" s="125" t="s">
        <v>22</v>
      </c>
      <c r="S311" s="125" t="s">
        <v>764</v>
      </c>
      <c r="U311" s="125">
        <f t="shared" si="339"/>
        <v>8</v>
      </c>
      <c r="V311" s="179">
        <f t="shared" si="340"/>
        <v>0.5</v>
      </c>
      <c r="W311" s="125">
        <f t="shared" si="351"/>
        <v>32</v>
      </c>
      <c r="X311" s="179">
        <f t="shared" si="341"/>
        <v>2</v>
      </c>
      <c r="Z311" s="125">
        <f t="shared" si="253"/>
        <v>1</v>
      </c>
      <c r="AA311" s="125">
        <v>1</v>
      </c>
      <c r="AB311" s="179">
        <f t="shared" si="350"/>
        <v>10</v>
      </c>
      <c r="AC311" s="179" t="str">
        <f t="shared" si="342"/>
        <v>001001</v>
      </c>
      <c r="AD311" s="179">
        <f t="shared" si="343"/>
        <v>2</v>
      </c>
      <c r="AE311" s="179" t="str">
        <f t="shared" si="344"/>
        <v>10101010</v>
      </c>
      <c r="AF311" s="179">
        <f t="shared" si="345"/>
        <v>1</v>
      </c>
      <c r="AG311" s="180" t="str">
        <f t="shared" si="346"/>
        <v>01010101</v>
      </c>
      <c r="AH311" s="179" t="str">
        <f t="shared" si="347"/>
        <v>10101010</v>
      </c>
    </row>
    <row r="312" spans="1:34" x14ac:dyDescent="0.2">
      <c r="A312" s="125" t="s">
        <v>2235</v>
      </c>
      <c r="B312" s="58" t="str">
        <f t="shared" si="348"/>
        <v/>
      </c>
      <c r="C312" s="125" t="s">
        <v>727</v>
      </c>
      <c r="D312" s="125" t="s">
        <v>704</v>
      </c>
      <c r="E312" s="125" t="str">
        <f t="shared" si="337"/>
        <v>L3</v>
      </c>
      <c r="F312" s="125" t="str">
        <f t="shared" si="338"/>
        <v>000</v>
      </c>
      <c r="H312" s="125" t="s">
        <v>1722</v>
      </c>
      <c r="I312" s="159">
        <f>VLOOKUP(H312,'V-Enc'!$B$38:$C$45,2,FALSE)</f>
        <v>8</v>
      </c>
      <c r="J312" s="125" t="s">
        <v>1733</v>
      </c>
      <c r="K312" s="159">
        <f>VLOOKUP(J312,'V-Enc'!$B$49:$C$56,2,FALSE)</f>
        <v>1</v>
      </c>
      <c r="L312" s="206" t="s">
        <v>2079</v>
      </c>
      <c r="M312" s="125">
        <v>8</v>
      </c>
      <c r="N312" s="125" t="s">
        <v>1832</v>
      </c>
      <c r="O312" s="125">
        <f>VLOOKUP(N312,'V-Enc'!$B$130:$C$137,2,FALSE)</f>
        <v>5</v>
      </c>
      <c r="Q312" s="125" t="s">
        <v>730</v>
      </c>
      <c r="R312" s="125" t="s">
        <v>22</v>
      </c>
      <c r="S312" s="125" t="s">
        <v>764</v>
      </c>
      <c r="U312" s="125">
        <f t="shared" si="339"/>
        <v>8</v>
      </c>
      <c r="V312" s="179">
        <f t="shared" si="340"/>
        <v>1</v>
      </c>
      <c r="W312" s="125">
        <f t="shared" ref="W312" si="359">IF(L312="-1",M312,"-")</f>
        <v>8</v>
      </c>
      <c r="X312" s="179">
        <f t="shared" si="341"/>
        <v>1</v>
      </c>
      <c r="Z312" s="125">
        <f t="shared" si="253"/>
        <v>1</v>
      </c>
      <c r="AA312" s="125">
        <v>1</v>
      </c>
      <c r="AB312" s="179">
        <f t="shared" si="350"/>
        <v>5</v>
      </c>
      <c r="AC312" s="179" t="str">
        <f t="shared" si="342"/>
        <v>000100</v>
      </c>
      <c r="AD312" s="178">
        <f t="shared" si="343"/>
        <v>1</v>
      </c>
      <c r="AE312" s="179" t="str">
        <f t="shared" si="344"/>
        <v>00011111</v>
      </c>
      <c r="AF312" s="179">
        <f t="shared" si="345"/>
        <v>0</v>
      </c>
      <c r="AG312" s="180" t="str">
        <f t="shared" si="346"/>
        <v>00000000</v>
      </c>
      <c r="AH312" s="179" t="str">
        <f t="shared" si="347"/>
        <v>00000000</v>
      </c>
    </row>
    <row r="313" spans="1:34" x14ac:dyDescent="0.2">
      <c r="A313" s="125" t="s">
        <v>2236</v>
      </c>
      <c r="B313" s="58" t="str">
        <f t="shared" si="348"/>
        <v/>
      </c>
      <c r="C313" s="125" t="s">
        <v>727</v>
      </c>
      <c r="D313" s="125" t="s">
        <v>704</v>
      </c>
      <c r="E313" s="125" t="str">
        <f t="shared" ref="E313:E323" si="360">IF(S313="rs2","L2",IF(S313="vs2","L3","L1"))</f>
        <v>L3</v>
      </c>
      <c r="F313" s="125" t="str">
        <f t="shared" ref="F313:F323" si="361">IF(M313=8,"000",IF(M313=16,"101","110"))</f>
        <v>101</v>
      </c>
      <c r="H313" s="125" t="s">
        <v>1722</v>
      </c>
      <c r="I313" s="159">
        <f>VLOOKUP(H313,'V-Enc'!$B$38:$C$45,2,FALSE)</f>
        <v>8</v>
      </c>
      <c r="J313" s="125" t="s">
        <v>1733</v>
      </c>
      <c r="K313" s="159">
        <f>VLOOKUP(J313,'V-Enc'!$B$49:$C$56,2,FALSE)</f>
        <v>1</v>
      </c>
      <c r="L313" s="206" t="s">
        <v>2079</v>
      </c>
      <c r="M313" s="125">
        <v>16</v>
      </c>
      <c r="N313" s="125" t="s">
        <v>1832</v>
      </c>
      <c r="O313" s="125">
        <f>VLOOKUP(N313,'V-Enc'!$B$130:$C$137,2,FALSE)</f>
        <v>5</v>
      </c>
      <c r="Q313" s="125" t="s">
        <v>730</v>
      </c>
      <c r="R313" s="125" t="s">
        <v>22</v>
      </c>
      <c r="S313" s="125" t="s">
        <v>764</v>
      </c>
      <c r="U313" s="125">
        <f t="shared" ref="U313:U323" si="362">IF(L313="-1",I313,M313)</f>
        <v>8</v>
      </c>
      <c r="V313" s="179">
        <f t="shared" ref="V313:V323" si="363">IF(L313="-1",K313,U313/I313*K313)</f>
        <v>1</v>
      </c>
      <c r="W313" s="125">
        <f t="shared" ref="W313:W323" si="364">IF(L313="-1",M313,"-")</f>
        <v>16</v>
      </c>
      <c r="X313" s="179">
        <f t="shared" ref="X313:X323" si="365">IF(L313="-1",W313/I313*K313,"-")</f>
        <v>2</v>
      </c>
      <c r="Z313" s="125">
        <f t="shared" si="253"/>
        <v>1</v>
      </c>
      <c r="AA313" s="125">
        <v>1</v>
      </c>
      <c r="AB313" s="179">
        <f t="shared" si="350"/>
        <v>10</v>
      </c>
      <c r="AC313" s="179" t="str">
        <f t="shared" si="342"/>
        <v>001001</v>
      </c>
      <c r="AD313" s="179">
        <f t="shared" si="343"/>
        <v>2</v>
      </c>
      <c r="AE313" s="179" t="str">
        <f t="shared" si="344"/>
        <v>10101010</v>
      </c>
      <c r="AF313" s="179">
        <f t="shared" si="345"/>
        <v>1</v>
      </c>
      <c r="AG313" s="180" t="str">
        <f t="shared" si="346"/>
        <v>01010101</v>
      </c>
      <c r="AH313" s="179" t="str">
        <f t="shared" si="347"/>
        <v>10101010</v>
      </c>
    </row>
    <row r="314" spans="1:34" x14ac:dyDescent="0.2">
      <c r="A314" s="125" t="s">
        <v>2237</v>
      </c>
      <c r="B314" s="58" t="str">
        <f t="shared" si="348"/>
        <v/>
      </c>
      <c r="C314" s="125" t="s">
        <v>727</v>
      </c>
      <c r="D314" s="125" t="s">
        <v>704</v>
      </c>
      <c r="E314" s="125" t="str">
        <f t="shared" si="360"/>
        <v>L3</v>
      </c>
      <c r="F314" s="125" t="str">
        <f t="shared" si="361"/>
        <v>110</v>
      </c>
      <c r="H314" s="125" t="s">
        <v>1722</v>
      </c>
      <c r="I314" s="159">
        <f>VLOOKUP(H314,'V-Enc'!$B$38:$C$45,2,FALSE)</f>
        <v>8</v>
      </c>
      <c r="J314" s="125" t="s">
        <v>1733</v>
      </c>
      <c r="K314" s="159">
        <f>VLOOKUP(J314,'V-Enc'!$B$49:$C$56,2,FALSE)</f>
        <v>1</v>
      </c>
      <c r="L314" s="206" t="s">
        <v>2079</v>
      </c>
      <c r="M314" s="125">
        <v>32</v>
      </c>
      <c r="N314" s="125" t="s">
        <v>1832</v>
      </c>
      <c r="O314" s="125">
        <f>VLOOKUP(N314,'V-Enc'!$B$130:$C$137,2,FALSE)</f>
        <v>5</v>
      </c>
      <c r="Q314" s="125" t="s">
        <v>730</v>
      </c>
      <c r="R314" s="125" t="s">
        <v>22</v>
      </c>
      <c r="S314" s="125" t="s">
        <v>764</v>
      </c>
      <c r="U314" s="125">
        <f t="shared" si="362"/>
        <v>8</v>
      </c>
      <c r="V314" s="179">
        <f t="shared" si="363"/>
        <v>1</v>
      </c>
      <c r="W314" s="125">
        <f t="shared" si="364"/>
        <v>32</v>
      </c>
      <c r="X314" s="179">
        <f t="shared" si="365"/>
        <v>4</v>
      </c>
      <c r="Z314" s="125">
        <f t="shared" si="253"/>
        <v>1</v>
      </c>
      <c r="AA314" s="125">
        <v>1</v>
      </c>
      <c r="AB314" s="179">
        <f t="shared" si="350"/>
        <v>20</v>
      </c>
      <c r="AC314" s="179" t="str">
        <f t="shared" si="342"/>
        <v>010011</v>
      </c>
      <c r="AD314" s="179">
        <f t="shared" si="343"/>
        <v>4</v>
      </c>
      <c r="AE314" s="179" t="str">
        <f t="shared" si="344"/>
        <v>10001000</v>
      </c>
      <c r="AF314" s="179">
        <f t="shared" si="345"/>
        <v>1</v>
      </c>
      <c r="AG314" s="180" t="str">
        <f t="shared" si="346"/>
        <v>01110111</v>
      </c>
      <c r="AH314" s="179" t="str">
        <f t="shared" si="347"/>
        <v>10001000</v>
      </c>
    </row>
    <row r="315" spans="1:34" s="58" customFormat="1" x14ac:dyDescent="0.2">
      <c r="A315" s="58" t="s">
        <v>2238</v>
      </c>
      <c r="B315" s="58" t="str">
        <f t="shared" si="348"/>
        <v>RSVD</v>
      </c>
      <c r="C315" s="58" t="s">
        <v>727</v>
      </c>
      <c r="D315" s="58" t="s">
        <v>704</v>
      </c>
      <c r="E315" s="58" t="str">
        <f t="shared" si="360"/>
        <v>L3</v>
      </c>
      <c r="F315" s="58" t="str">
        <f t="shared" si="361"/>
        <v>000</v>
      </c>
      <c r="H315" s="58" t="s">
        <v>1722</v>
      </c>
      <c r="I315" s="247">
        <f>VLOOKUP(H315,'V-Enc'!$B$38:$C$45,2,FALSE)</f>
        <v>8</v>
      </c>
      <c r="J315" s="58" t="s">
        <v>1734</v>
      </c>
      <c r="K315" s="247">
        <f>VLOOKUP(J315,'V-Enc'!$B$49:$C$56,2,FALSE)</f>
        <v>2</v>
      </c>
      <c r="L315" s="248" t="s">
        <v>2079</v>
      </c>
      <c r="M315" s="58">
        <v>8</v>
      </c>
      <c r="N315" s="58" t="s">
        <v>1832</v>
      </c>
      <c r="O315" s="58">
        <f>VLOOKUP(N315,'V-Enc'!$B$130:$C$137,2,FALSE)</f>
        <v>5</v>
      </c>
      <c r="Q315" s="58" t="s">
        <v>730</v>
      </c>
      <c r="R315" s="58" t="s">
        <v>22</v>
      </c>
      <c r="S315" s="58" t="s">
        <v>764</v>
      </c>
      <c r="U315" s="58">
        <f t="shared" si="362"/>
        <v>8</v>
      </c>
      <c r="V315" s="249">
        <f t="shared" si="363"/>
        <v>2</v>
      </c>
      <c r="W315" s="58">
        <f t="shared" si="364"/>
        <v>8</v>
      </c>
      <c r="X315" s="249">
        <f t="shared" si="365"/>
        <v>2</v>
      </c>
      <c r="Z315" s="58">
        <f t="shared" si="253"/>
        <v>1</v>
      </c>
      <c r="AA315" s="58">
        <v>1</v>
      </c>
      <c r="AB315" s="249">
        <f t="shared" si="350"/>
        <v>10</v>
      </c>
      <c r="AC315" s="249" t="str">
        <f t="shared" si="342"/>
        <v>001001</v>
      </c>
      <c r="AD315" s="249">
        <f t="shared" si="343"/>
        <v>1</v>
      </c>
      <c r="AE315" s="249" t="str">
        <f t="shared" si="344"/>
        <v>11111111</v>
      </c>
      <c r="AF315" s="179">
        <f t="shared" si="345"/>
        <v>1</v>
      </c>
      <c r="AG315" s="180" t="str">
        <f t="shared" si="346"/>
        <v>01010101</v>
      </c>
      <c r="AH315" s="179" t="str">
        <f t="shared" si="347"/>
        <v>10101010</v>
      </c>
    </row>
    <row r="316" spans="1:34" s="58" customFormat="1" x14ac:dyDescent="0.2">
      <c r="A316" s="58" t="s">
        <v>2239</v>
      </c>
      <c r="B316" s="58" t="str">
        <f t="shared" si="348"/>
        <v>RSVD</v>
      </c>
      <c r="C316" s="58" t="s">
        <v>727</v>
      </c>
      <c r="D316" s="58" t="s">
        <v>704</v>
      </c>
      <c r="E316" s="58" t="str">
        <f t="shared" si="360"/>
        <v>L3</v>
      </c>
      <c r="F316" s="58" t="str">
        <f t="shared" si="361"/>
        <v>101</v>
      </c>
      <c r="H316" s="58" t="s">
        <v>1722</v>
      </c>
      <c r="I316" s="247">
        <f>VLOOKUP(H316,'V-Enc'!$B$38:$C$45,2,FALSE)</f>
        <v>8</v>
      </c>
      <c r="J316" s="58" t="s">
        <v>1734</v>
      </c>
      <c r="K316" s="247">
        <f>VLOOKUP(J316,'V-Enc'!$B$49:$C$56,2,FALSE)</f>
        <v>2</v>
      </c>
      <c r="L316" s="248" t="s">
        <v>2079</v>
      </c>
      <c r="M316" s="58">
        <v>16</v>
      </c>
      <c r="N316" s="58" t="s">
        <v>1832</v>
      </c>
      <c r="O316" s="58">
        <f>VLOOKUP(N316,'V-Enc'!$B$130:$C$137,2,FALSE)</f>
        <v>5</v>
      </c>
      <c r="Q316" s="58" t="s">
        <v>730</v>
      </c>
      <c r="R316" s="58" t="s">
        <v>22</v>
      </c>
      <c r="S316" s="58" t="s">
        <v>764</v>
      </c>
      <c r="U316" s="58">
        <f t="shared" si="362"/>
        <v>8</v>
      </c>
      <c r="V316" s="249">
        <f t="shared" si="363"/>
        <v>2</v>
      </c>
      <c r="W316" s="58">
        <f t="shared" si="364"/>
        <v>16</v>
      </c>
      <c r="X316" s="249">
        <f t="shared" si="365"/>
        <v>4</v>
      </c>
      <c r="Z316" s="58">
        <f t="shared" si="253"/>
        <v>1</v>
      </c>
      <c r="AA316" s="58">
        <v>1</v>
      </c>
      <c r="AB316" s="249">
        <f t="shared" si="350"/>
        <v>20</v>
      </c>
      <c r="AC316" s="249" t="str">
        <f t="shared" si="342"/>
        <v>010011</v>
      </c>
      <c r="AD316" s="249">
        <f t="shared" si="343"/>
        <v>2</v>
      </c>
      <c r="AE316" s="249" t="str">
        <f t="shared" si="344"/>
        <v>10101010</v>
      </c>
      <c r="AF316" s="179">
        <f t="shared" si="345"/>
        <v>1</v>
      </c>
      <c r="AG316" s="180" t="str">
        <f t="shared" si="346"/>
        <v>01110111</v>
      </c>
      <c r="AH316" s="179" t="str">
        <f t="shared" si="347"/>
        <v>10001000</v>
      </c>
    </row>
    <row r="317" spans="1:34" s="58" customFormat="1" x14ac:dyDescent="0.2">
      <c r="A317" s="58" t="s">
        <v>2240</v>
      </c>
      <c r="B317" s="58" t="str">
        <f t="shared" si="348"/>
        <v>RSVD</v>
      </c>
      <c r="C317" s="58" t="s">
        <v>727</v>
      </c>
      <c r="D317" s="58" t="s">
        <v>704</v>
      </c>
      <c r="E317" s="58" t="str">
        <f t="shared" si="360"/>
        <v>L3</v>
      </c>
      <c r="F317" s="58" t="str">
        <f t="shared" si="361"/>
        <v>110</v>
      </c>
      <c r="H317" s="58" t="s">
        <v>1722</v>
      </c>
      <c r="I317" s="247">
        <f>VLOOKUP(H317,'V-Enc'!$B$38:$C$45,2,FALSE)</f>
        <v>8</v>
      </c>
      <c r="J317" s="58" t="s">
        <v>1734</v>
      </c>
      <c r="K317" s="247">
        <f>VLOOKUP(J317,'V-Enc'!$B$49:$C$56,2,FALSE)</f>
        <v>2</v>
      </c>
      <c r="L317" s="248" t="s">
        <v>2079</v>
      </c>
      <c r="M317" s="58">
        <v>32</v>
      </c>
      <c r="N317" s="58" t="s">
        <v>1832</v>
      </c>
      <c r="O317" s="58">
        <f>VLOOKUP(N317,'V-Enc'!$B$130:$C$137,2,FALSE)</f>
        <v>5</v>
      </c>
      <c r="Q317" s="58" t="s">
        <v>730</v>
      </c>
      <c r="R317" s="58" t="s">
        <v>22</v>
      </c>
      <c r="S317" s="58" t="s">
        <v>764</v>
      </c>
      <c r="U317" s="58">
        <f t="shared" si="362"/>
        <v>8</v>
      </c>
      <c r="V317" s="249">
        <f t="shared" si="363"/>
        <v>2</v>
      </c>
      <c r="W317" s="58">
        <f t="shared" si="364"/>
        <v>32</v>
      </c>
      <c r="X317" s="249">
        <f t="shared" si="365"/>
        <v>8</v>
      </c>
      <c r="Z317" s="58">
        <f t="shared" si="253"/>
        <v>1</v>
      </c>
      <c r="AA317" s="58">
        <v>1</v>
      </c>
      <c r="AB317" s="249">
        <f t="shared" si="350"/>
        <v>40</v>
      </c>
      <c r="AC317" s="249" t="str">
        <f t="shared" si="342"/>
        <v>100111</v>
      </c>
      <c r="AD317" s="249">
        <f t="shared" si="343"/>
        <v>4</v>
      </c>
      <c r="AE317" s="249" t="str">
        <f t="shared" si="344"/>
        <v>10001000</v>
      </c>
      <c r="AF317" s="179">
        <f t="shared" si="345"/>
        <v>1</v>
      </c>
      <c r="AG317" s="180" t="str">
        <f t="shared" si="346"/>
        <v>01111111</v>
      </c>
      <c r="AH317" s="179" t="str">
        <f t="shared" si="347"/>
        <v>10000000</v>
      </c>
    </row>
    <row r="318" spans="1:34" s="58" customFormat="1" x14ac:dyDescent="0.2">
      <c r="A318" s="58" t="s">
        <v>2241</v>
      </c>
      <c r="B318" s="58" t="str">
        <f t="shared" si="348"/>
        <v>RSVD</v>
      </c>
      <c r="C318" s="58" t="s">
        <v>727</v>
      </c>
      <c r="D318" s="58" t="s">
        <v>704</v>
      </c>
      <c r="E318" s="58" t="str">
        <f t="shared" si="360"/>
        <v>L3</v>
      </c>
      <c r="F318" s="58" t="str">
        <f t="shared" si="361"/>
        <v>000</v>
      </c>
      <c r="H318" s="58" t="s">
        <v>1722</v>
      </c>
      <c r="I318" s="247">
        <f>VLOOKUP(H318,'V-Enc'!$B$38:$C$45,2,FALSE)</f>
        <v>8</v>
      </c>
      <c r="J318" s="58" t="s">
        <v>1735</v>
      </c>
      <c r="K318" s="247">
        <f>VLOOKUP(J318,'V-Enc'!$B$49:$C$56,2,FALSE)</f>
        <v>4</v>
      </c>
      <c r="L318" s="248" t="s">
        <v>2079</v>
      </c>
      <c r="M318" s="58">
        <v>8</v>
      </c>
      <c r="N318" s="58" t="s">
        <v>1832</v>
      </c>
      <c r="O318" s="58">
        <f>VLOOKUP(N318,'V-Enc'!$B$130:$C$137,2,FALSE)</f>
        <v>5</v>
      </c>
      <c r="Q318" s="58" t="s">
        <v>730</v>
      </c>
      <c r="R318" s="58" t="s">
        <v>22</v>
      </c>
      <c r="S318" s="58" t="s">
        <v>764</v>
      </c>
      <c r="U318" s="58">
        <f t="shared" si="362"/>
        <v>8</v>
      </c>
      <c r="V318" s="249">
        <f t="shared" si="363"/>
        <v>4</v>
      </c>
      <c r="W318" s="58">
        <f t="shared" si="364"/>
        <v>8</v>
      </c>
      <c r="X318" s="249">
        <f t="shared" si="365"/>
        <v>4</v>
      </c>
      <c r="Z318" s="58">
        <f t="shared" si="253"/>
        <v>1</v>
      </c>
      <c r="AA318" s="58">
        <v>1</v>
      </c>
      <c r="AB318" s="249">
        <f t="shared" si="350"/>
        <v>20</v>
      </c>
      <c r="AC318" s="249" t="str">
        <f t="shared" si="342"/>
        <v>010011</v>
      </c>
      <c r="AD318" s="249">
        <f t="shared" si="343"/>
        <v>1</v>
      </c>
      <c r="AE318" s="249" t="str">
        <f t="shared" si="344"/>
        <v>11111111</v>
      </c>
      <c r="AF318" s="179">
        <f t="shared" si="345"/>
        <v>1</v>
      </c>
      <c r="AG318" s="180" t="str">
        <f t="shared" si="346"/>
        <v>01110111</v>
      </c>
      <c r="AH318" s="179" t="str">
        <f t="shared" si="347"/>
        <v>10001000</v>
      </c>
    </row>
    <row r="319" spans="1:34" s="58" customFormat="1" x14ac:dyDescent="0.2">
      <c r="A319" s="58" t="s">
        <v>2242</v>
      </c>
      <c r="B319" s="58" t="str">
        <f t="shared" si="348"/>
        <v>RSVD</v>
      </c>
      <c r="C319" s="58" t="s">
        <v>727</v>
      </c>
      <c r="D319" s="58" t="s">
        <v>704</v>
      </c>
      <c r="E319" s="58" t="str">
        <f t="shared" ref="E319" si="366">IF(S319="rs2","L2",IF(S319="vs2","L3","L1"))</f>
        <v>L3</v>
      </c>
      <c r="F319" s="58" t="str">
        <f t="shared" ref="F319" si="367">IF(M319=8,"000",IF(M319=16,"101","110"))</f>
        <v>101</v>
      </c>
      <c r="H319" s="58" t="s">
        <v>1722</v>
      </c>
      <c r="I319" s="247">
        <f>VLOOKUP(H319,'V-Enc'!$B$38:$C$45,2,FALSE)</f>
        <v>8</v>
      </c>
      <c r="J319" s="58" t="s">
        <v>1735</v>
      </c>
      <c r="K319" s="247">
        <f>VLOOKUP(J319,'V-Enc'!$B$49:$C$56,2,FALSE)</f>
        <v>4</v>
      </c>
      <c r="L319" s="248" t="s">
        <v>2079</v>
      </c>
      <c r="M319" s="58">
        <v>16</v>
      </c>
      <c r="N319" s="58" t="s">
        <v>1832</v>
      </c>
      <c r="O319" s="58">
        <f>VLOOKUP(N319,'V-Enc'!$B$130:$C$137,2,FALSE)</f>
        <v>5</v>
      </c>
      <c r="Q319" s="58" t="s">
        <v>730</v>
      </c>
      <c r="R319" s="58" t="s">
        <v>22</v>
      </c>
      <c r="S319" s="58" t="s">
        <v>764</v>
      </c>
      <c r="U319" s="58">
        <f t="shared" ref="U319" si="368">IF(L319="-1",I319,M319)</f>
        <v>8</v>
      </c>
      <c r="V319" s="249">
        <f t="shared" ref="V319" si="369">IF(L319="-1",K319,U319/I319*K319)</f>
        <v>4</v>
      </c>
      <c r="W319" s="58">
        <f t="shared" ref="W319" si="370">IF(L319="-1",M319,"-")</f>
        <v>16</v>
      </c>
      <c r="X319" s="249">
        <f t="shared" ref="X319" si="371">IF(L319="-1",W319/I319*K319,"-")</f>
        <v>8</v>
      </c>
      <c r="Z319" s="58">
        <f t="shared" ref="Z319" si="372">IF(S319="vs2",1,"")</f>
        <v>1</v>
      </c>
      <c r="AA319" s="58">
        <v>1</v>
      </c>
      <c r="AB319" s="249">
        <f t="shared" si="350"/>
        <v>40</v>
      </c>
      <c r="AC319" s="249" t="str">
        <f t="shared" si="342"/>
        <v>100111</v>
      </c>
      <c r="AD319" s="249">
        <f t="shared" si="343"/>
        <v>2</v>
      </c>
      <c r="AE319" s="249" t="str">
        <f t="shared" si="344"/>
        <v>10101010</v>
      </c>
      <c r="AF319" s="179">
        <f t="shared" si="345"/>
        <v>1</v>
      </c>
      <c r="AG319" s="180" t="str">
        <f t="shared" si="346"/>
        <v>01111111</v>
      </c>
      <c r="AH319" s="179" t="str">
        <f>IF(AF319=0,"00000000",RIGHT(_xlfn.CONCAT(REPT(0,8-MIN(8,AB319)),REPT(DEC2BIN(_xlfn.BITLSHIFT(1,MAX(V319,X319,1)-1)),MAX(1,O319))),8))</f>
        <v>10000000</v>
      </c>
    </row>
    <row r="320" spans="1:34" s="58" customFormat="1" x14ac:dyDescent="0.2">
      <c r="A320" s="58" t="s">
        <v>4263</v>
      </c>
      <c r="B320" s="58" t="str">
        <f t="shared" si="348"/>
        <v>RSVD</v>
      </c>
      <c r="C320" s="58" t="s">
        <v>727</v>
      </c>
      <c r="D320" s="58" t="s">
        <v>704</v>
      </c>
      <c r="E320" s="58" t="str">
        <f t="shared" si="360"/>
        <v>L3</v>
      </c>
      <c r="F320" s="58" t="str">
        <f t="shared" si="361"/>
        <v>110</v>
      </c>
      <c r="H320" s="58" t="s">
        <v>1722</v>
      </c>
      <c r="I320" s="247">
        <f>VLOOKUP(H320,'V-Enc'!$B$38:$C$45,2,FALSE)</f>
        <v>8</v>
      </c>
      <c r="J320" s="58" t="s">
        <v>1735</v>
      </c>
      <c r="K320" s="247">
        <f>VLOOKUP(J320,'V-Enc'!$B$49:$C$56,2,FALSE)</f>
        <v>4</v>
      </c>
      <c r="L320" s="248" t="s">
        <v>2079</v>
      </c>
      <c r="M320" s="58">
        <v>32</v>
      </c>
      <c r="N320" s="58" t="s">
        <v>1832</v>
      </c>
      <c r="O320" s="58">
        <f>VLOOKUP(N320,'V-Enc'!$B$130:$C$137,2,FALSE)</f>
        <v>5</v>
      </c>
      <c r="Q320" s="58" t="s">
        <v>730</v>
      </c>
      <c r="R320" s="58" t="s">
        <v>22</v>
      </c>
      <c r="S320" s="58" t="s">
        <v>764</v>
      </c>
      <c r="U320" s="58">
        <f t="shared" si="362"/>
        <v>8</v>
      </c>
      <c r="V320" s="249">
        <f t="shared" si="363"/>
        <v>4</v>
      </c>
      <c r="W320" s="58">
        <f t="shared" si="364"/>
        <v>32</v>
      </c>
      <c r="X320" s="249">
        <f t="shared" si="365"/>
        <v>16</v>
      </c>
      <c r="Z320" s="58">
        <f t="shared" si="253"/>
        <v>1</v>
      </c>
      <c r="AA320" s="58">
        <v>1</v>
      </c>
      <c r="AB320" s="249">
        <f t="shared" si="350"/>
        <v>80</v>
      </c>
      <c r="AC320" s="249" t="str">
        <f>DEC2BIN(MIN(64,AB320)-1,6)</f>
        <v>111111</v>
      </c>
      <c r="AD320" s="249">
        <f t="shared" si="343"/>
        <v>4</v>
      </c>
      <c r="AE320" s="249" t="str">
        <f t="shared" si="344"/>
        <v>10001000</v>
      </c>
      <c r="AF320" s="179">
        <f t="shared" si="345"/>
        <v>1</v>
      </c>
      <c r="AG320" s="180" t="e">
        <f t="shared" si="346"/>
        <v>#NUM!</v>
      </c>
      <c r="AH320" s="179" t="e">
        <f t="shared" ref="AH320:AH323" si="373">IF(AF320=0,"00000000",RIGHT(_xlfn.CONCAT(REPT(0,8-MIN(8,AB320)),REPT(DEC2BIN(_xlfn.BITLSHIFT(1,MAX(V320,X320,1)-1)),MAX(1,O320))),8))</f>
        <v>#NUM!</v>
      </c>
    </row>
    <row r="321" spans="1:34" s="58" customFormat="1" x14ac:dyDescent="0.2">
      <c r="A321" s="58" t="s">
        <v>2243</v>
      </c>
      <c r="B321" s="58" t="str">
        <f t="shared" si="348"/>
        <v>RSVD</v>
      </c>
      <c r="C321" s="58" t="s">
        <v>727</v>
      </c>
      <c r="D321" s="58" t="s">
        <v>704</v>
      </c>
      <c r="E321" s="58" t="str">
        <f t="shared" ref="E321" si="374">IF(S321="rs2","L2",IF(S321="vs2","L3","L1"))</f>
        <v>L3</v>
      </c>
      <c r="F321" s="58" t="str">
        <f t="shared" ref="F321" si="375">IF(M321=8,"000",IF(M321=16,"101","110"))</f>
        <v>000</v>
      </c>
      <c r="H321" s="58" t="s">
        <v>1722</v>
      </c>
      <c r="I321" s="247">
        <f>VLOOKUP(H321,'V-Enc'!$B$38:$C$45,2,FALSE)</f>
        <v>8</v>
      </c>
      <c r="J321" s="58" t="s">
        <v>1736</v>
      </c>
      <c r="K321" s="247">
        <f>VLOOKUP(J321,'V-Enc'!$B$49:$C$56,2,FALSE)</f>
        <v>8</v>
      </c>
      <c r="L321" s="248" t="s">
        <v>2079</v>
      </c>
      <c r="M321" s="58">
        <v>8</v>
      </c>
      <c r="N321" s="58" t="s">
        <v>1832</v>
      </c>
      <c r="O321" s="58">
        <f>VLOOKUP(N321,'V-Enc'!$B$130:$C$137,2,FALSE)</f>
        <v>5</v>
      </c>
      <c r="Q321" s="58" t="s">
        <v>730</v>
      </c>
      <c r="R321" s="58" t="s">
        <v>22</v>
      </c>
      <c r="S321" s="58" t="s">
        <v>764</v>
      </c>
      <c r="U321" s="58">
        <f t="shared" ref="U321" si="376">IF(L321="-1",I321,M321)</f>
        <v>8</v>
      </c>
      <c r="V321" s="249">
        <f t="shared" ref="V321" si="377">IF(L321="-1",K321,U321/I321*K321)</f>
        <v>8</v>
      </c>
      <c r="W321" s="58">
        <f t="shared" ref="W321" si="378">IF(L321="-1",M321,"-")</f>
        <v>8</v>
      </c>
      <c r="X321" s="249">
        <f t="shared" ref="X321" si="379">IF(L321="-1",W321/I321*K321,"-")</f>
        <v>8</v>
      </c>
      <c r="Z321" s="58">
        <f t="shared" ref="Z321" si="380">IF(S321="vs2",1,"")</f>
        <v>1</v>
      </c>
      <c r="AA321" s="58">
        <v>1</v>
      </c>
      <c r="AB321" s="249">
        <f t="shared" si="350"/>
        <v>40</v>
      </c>
      <c r="AC321" s="249" t="str">
        <f t="shared" ref="AC321:AC323" si="381">DEC2BIN(MIN(64,AB321)-1,6)</f>
        <v>100111</v>
      </c>
      <c r="AD321" s="249">
        <f t="shared" si="343"/>
        <v>1</v>
      </c>
      <c r="AE321" s="249" t="str">
        <f t="shared" si="344"/>
        <v>11111111</v>
      </c>
      <c r="AF321" s="179">
        <f t="shared" si="345"/>
        <v>1</v>
      </c>
      <c r="AG321" s="180" t="str">
        <f t="shared" si="346"/>
        <v>01111111</v>
      </c>
      <c r="AH321" s="179" t="str">
        <f t="shared" si="373"/>
        <v>10000000</v>
      </c>
    </row>
    <row r="322" spans="1:34" s="58" customFormat="1" x14ac:dyDescent="0.2">
      <c r="A322" s="58" t="s">
        <v>4264</v>
      </c>
      <c r="B322" s="58" t="str">
        <f t="shared" si="348"/>
        <v>RSVD</v>
      </c>
      <c r="C322" s="58" t="s">
        <v>727</v>
      </c>
      <c r="D322" s="58" t="s">
        <v>704</v>
      </c>
      <c r="E322" s="58" t="str">
        <f t="shared" ref="E322" si="382">IF(S322="rs2","L2",IF(S322="vs2","L3","L1"))</f>
        <v>L3</v>
      </c>
      <c r="F322" s="58" t="str">
        <f t="shared" ref="F322" si="383">IF(M322=8,"000",IF(M322=16,"101","110"))</f>
        <v>101</v>
      </c>
      <c r="H322" s="58" t="s">
        <v>1722</v>
      </c>
      <c r="I322" s="247">
        <f>VLOOKUP(H322,'V-Enc'!$B$38:$C$45,2,FALSE)</f>
        <v>8</v>
      </c>
      <c r="J322" s="58" t="s">
        <v>1736</v>
      </c>
      <c r="K322" s="247">
        <f>VLOOKUP(J322,'V-Enc'!$B$49:$C$56,2,FALSE)</f>
        <v>8</v>
      </c>
      <c r="L322" s="248" t="s">
        <v>2079</v>
      </c>
      <c r="M322" s="58">
        <v>16</v>
      </c>
      <c r="N322" s="58" t="s">
        <v>1832</v>
      </c>
      <c r="O322" s="58">
        <f>VLOOKUP(N322,'V-Enc'!$B$130:$C$137,2,FALSE)</f>
        <v>5</v>
      </c>
      <c r="Q322" s="58" t="s">
        <v>730</v>
      </c>
      <c r="R322" s="58" t="s">
        <v>22</v>
      </c>
      <c r="S322" s="58" t="s">
        <v>764</v>
      </c>
      <c r="U322" s="58">
        <f t="shared" ref="U322" si="384">IF(L322="-1",I322,M322)</f>
        <v>8</v>
      </c>
      <c r="V322" s="249">
        <f t="shared" ref="V322" si="385">IF(L322="-1",K322,U322/I322*K322)</f>
        <v>8</v>
      </c>
      <c r="W322" s="58">
        <f t="shared" ref="W322" si="386">IF(L322="-1",M322,"-")</f>
        <v>16</v>
      </c>
      <c r="X322" s="249">
        <f t="shared" ref="X322" si="387">IF(L322="-1",W322/I322*K322,"-")</f>
        <v>16</v>
      </c>
      <c r="Z322" s="58">
        <f t="shared" ref="Z322" si="388">IF(S322="vs2",1,"")</f>
        <v>1</v>
      </c>
      <c r="AA322" s="58">
        <v>1</v>
      </c>
      <c r="AB322" s="249">
        <f t="shared" si="350"/>
        <v>80</v>
      </c>
      <c r="AC322" s="249" t="str">
        <f t="shared" si="381"/>
        <v>111111</v>
      </c>
      <c r="AD322" s="249">
        <f t="shared" si="343"/>
        <v>2</v>
      </c>
      <c r="AE322" s="249" t="str">
        <f t="shared" si="344"/>
        <v>10101010</v>
      </c>
      <c r="AF322" s="179">
        <f t="shared" si="345"/>
        <v>1</v>
      </c>
      <c r="AG322" s="180" t="e">
        <f>IF(AF322=0,"00000000",RIGHT(IF(X322&gt;=V322,DEC2BIN(_xlfn.BITXOR(BIN2DEC(AH322),255),8),REPT(DEC2BIN(_xlfn.BITLSHIFT(1,AF322-1)),8)),8))</f>
        <v>#NUM!</v>
      </c>
      <c r="AH322" s="179" t="e">
        <f t="shared" si="373"/>
        <v>#NUM!</v>
      </c>
    </row>
    <row r="323" spans="1:34" s="58" customFormat="1" x14ac:dyDescent="0.2">
      <c r="A323" s="58" t="s">
        <v>4265</v>
      </c>
      <c r="B323" s="58" t="str">
        <f t="shared" si="348"/>
        <v>RSVD</v>
      </c>
      <c r="C323" s="58" t="s">
        <v>727</v>
      </c>
      <c r="D323" s="58" t="s">
        <v>704</v>
      </c>
      <c r="E323" s="58" t="str">
        <f t="shared" si="360"/>
        <v>L3</v>
      </c>
      <c r="F323" s="58" t="str">
        <f t="shared" si="361"/>
        <v>110</v>
      </c>
      <c r="H323" s="58" t="s">
        <v>1722</v>
      </c>
      <c r="I323" s="247">
        <f>VLOOKUP(H323,'V-Enc'!$B$38:$C$45,2,FALSE)</f>
        <v>8</v>
      </c>
      <c r="J323" s="58" t="s">
        <v>1736</v>
      </c>
      <c r="K323" s="247">
        <f>VLOOKUP(J323,'V-Enc'!$B$49:$C$56,2,FALSE)</f>
        <v>8</v>
      </c>
      <c r="L323" s="248" t="s">
        <v>2079</v>
      </c>
      <c r="M323" s="58">
        <v>32</v>
      </c>
      <c r="N323" s="58" t="s">
        <v>1832</v>
      </c>
      <c r="O323" s="58">
        <f>VLOOKUP(N323,'V-Enc'!$B$130:$C$137,2,FALSE)</f>
        <v>5</v>
      </c>
      <c r="Q323" s="58" t="s">
        <v>730</v>
      </c>
      <c r="R323" s="58" t="s">
        <v>22</v>
      </c>
      <c r="S323" s="58" t="s">
        <v>764</v>
      </c>
      <c r="U323" s="58">
        <f t="shared" si="362"/>
        <v>8</v>
      </c>
      <c r="V323" s="249">
        <f t="shared" si="363"/>
        <v>8</v>
      </c>
      <c r="W323" s="58">
        <f t="shared" si="364"/>
        <v>32</v>
      </c>
      <c r="X323" s="249">
        <f t="shared" si="365"/>
        <v>32</v>
      </c>
      <c r="Z323" s="58">
        <f t="shared" si="253"/>
        <v>1</v>
      </c>
      <c r="AA323" s="58">
        <v>1</v>
      </c>
      <c r="AB323" s="249">
        <f t="shared" si="350"/>
        <v>160</v>
      </c>
      <c r="AC323" s="249" t="str">
        <f t="shared" si="381"/>
        <v>111111</v>
      </c>
      <c r="AD323" s="249">
        <f t="shared" si="343"/>
        <v>4</v>
      </c>
      <c r="AE323" s="249" t="str">
        <f t="shared" si="344"/>
        <v>10001000</v>
      </c>
      <c r="AF323" s="179">
        <f t="shared" si="345"/>
        <v>1</v>
      </c>
      <c r="AG323" s="180" t="e">
        <f>IF(AF323=0,"00000000",RIGHT(IF(X323&gt;=V323,DEC2BIN(_xlfn.BITXOR(BIN2DEC(AH323),255),8),REPT(DEC2BIN(_xlfn.BITLSHIFT(1,AF323-1)),8)),8))</f>
        <v>#NUM!</v>
      </c>
      <c r="AH323" s="179" t="e">
        <f t="shared" si="373"/>
        <v>#NUM!</v>
      </c>
    </row>
    <row r="324" spans="1:34" x14ac:dyDescent="0.2">
      <c r="I324" s="159"/>
      <c r="Z324" s="125" t="str">
        <f t="shared" si="253"/>
        <v/>
      </c>
      <c r="AC324" s="179"/>
      <c r="AE324" s="179"/>
    </row>
    <row r="325" spans="1:34" ht="19" x14ac:dyDescent="0.25">
      <c r="A325" s="225" t="s">
        <v>2244</v>
      </c>
      <c r="B325" s="225"/>
      <c r="C325" s="226"/>
      <c r="D325" s="226"/>
      <c r="E325" s="226"/>
      <c r="F325" s="226"/>
      <c r="G325" s="226"/>
      <c r="I325" s="159"/>
      <c r="Z325" s="125" t="str">
        <f t="shared" si="253"/>
        <v/>
      </c>
      <c r="AC325" s="179"/>
      <c r="AE325" s="179"/>
    </row>
    <row r="326" spans="1:34" x14ac:dyDescent="0.2">
      <c r="A326" s="125" t="s">
        <v>2245</v>
      </c>
      <c r="B326" s="58" t="str">
        <f>IF(OR(MAX(1,O326)*MAX(V326,1)&gt;8,V326&lt;1/4,X326&lt;1/4),"RSVD","")</f>
        <v/>
      </c>
      <c r="C326" s="125" t="s">
        <v>727</v>
      </c>
      <c r="D326" s="125" t="s">
        <v>704</v>
      </c>
      <c r="E326" s="125" t="str">
        <f t="shared" ref="E326:E334" si="389">IF(S326="rs2","L2",IF(S326="vs2","L3","L1"))</f>
        <v>L1</v>
      </c>
      <c r="F326" s="125" t="str">
        <f t="shared" ref="F326:F334" si="390">IF(M326=8,"000",IF(M326=16,"101","110"))</f>
        <v>000</v>
      </c>
      <c r="H326" s="125" t="s">
        <v>1722</v>
      </c>
      <c r="I326" s="159">
        <f>VLOOKUP(H326,'V-Enc'!$B$38:$C$45,2,FALSE)</f>
        <v>8</v>
      </c>
      <c r="J326" s="125" t="s">
        <v>1739</v>
      </c>
      <c r="K326" s="159">
        <f>VLOOKUP(J326,'V-Enc'!$B$49:$C$56,2,FALSE)</f>
        <v>0.25</v>
      </c>
      <c r="L326" s="206" t="s">
        <v>76</v>
      </c>
      <c r="M326" s="125">
        <v>8</v>
      </c>
      <c r="N326" s="125" t="s">
        <v>1833</v>
      </c>
      <c r="O326" s="125">
        <f>VLOOKUP(N326,'V-Enc'!$B$130:$C$137,2,FALSE)</f>
        <v>6</v>
      </c>
      <c r="Q326" s="125" t="s">
        <v>730</v>
      </c>
      <c r="R326" s="125" t="s">
        <v>22</v>
      </c>
      <c r="S326" s="206" t="s">
        <v>2040</v>
      </c>
      <c r="U326" s="125">
        <f t="shared" ref="U326:U334" si="391">IF(L326="-1",I326,M326)</f>
        <v>8</v>
      </c>
      <c r="V326" s="179">
        <f t="shared" ref="V326:V334" si="392">IF(L326="-1",K326,U326/I326*K326)</f>
        <v>0.25</v>
      </c>
      <c r="W326" s="125" t="str">
        <f>IF(L326="-1",M326,"-")</f>
        <v>-</v>
      </c>
      <c r="X326" s="179" t="str">
        <f>IF(L326="-1",W326/#REF!*#REF!,"-")</f>
        <v>-</v>
      </c>
      <c r="Z326" s="125" t="str">
        <f t="shared" si="253"/>
        <v/>
      </c>
      <c r="AA326" s="125">
        <v>1</v>
      </c>
      <c r="AB326" s="179">
        <f>MAX(V326,X326,1)*IF(O326="",1,O326)</f>
        <v>6</v>
      </c>
      <c r="AC326" s="179" t="str">
        <f t="shared" ref="AC326:AC339" si="393">DEC2BIN(MIN(64,AB326)-1,6)</f>
        <v>000101</v>
      </c>
      <c r="AD326" s="178">
        <f t="shared" ref="AD326:AD343" si="394">AB326/(MAX(V326,1)*IF(O326="",1,O326))</f>
        <v>1</v>
      </c>
      <c r="AE326" s="179" t="str">
        <f t="shared" ref="AE326:AE343" si="395">RIGHT(_xlfn.CONCAT(REPT(0,8-MIN(AB326,8)),REPT(DEC2BIN(_xlfn.BITLSHIFT(1,AD326-1)),AB326/AD326)),8)</f>
        <v>00111111</v>
      </c>
      <c r="AF326" s="125" t="s">
        <v>369</v>
      </c>
    </row>
    <row r="327" spans="1:34" x14ac:dyDescent="0.2">
      <c r="A327" s="125" t="s">
        <v>2246</v>
      </c>
      <c r="B327" s="58" t="str">
        <f t="shared" ref="B327:B334" si="396">IF(OR(MAX(1,O327)*MAX(V327,1)&gt;8,V327&lt;1/4,X327&lt;1/4),"RSVD","")</f>
        <v/>
      </c>
      <c r="C327" s="125" t="s">
        <v>727</v>
      </c>
      <c r="D327" s="125" t="s">
        <v>704</v>
      </c>
      <c r="E327" s="125" t="str">
        <f t="shared" si="389"/>
        <v>L1</v>
      </c>
      <c r="F327" s="125" t="str">
        <f t="shared" si="390"/>
        <v>101</v>
      </c>
      <c r="H327" s="125" t="s">
        <v>1722</v>
      </c>
      <c r="I327" s="159">
        <f>VLOOKUP(H327,'V-Enc'!$B$38:$C$45,2,FALSE)</f>
        <v>8</v>
      </c>
      <c r="J327" s="125" t="s">
        <v>1739</v>
      </c>
      <c r="K327" s="159">
        <f>VLOOKUP(J327,'V-Enc'!$B$49:$C$56,2,FALSE)</f>
        <v>0.25</v>
      </c>
      <c r="L327" s="206" t="s">
        <v>76</v>
      </c>
      <c r="M327" s="125">
        <v>16</v>
      </c>
      <c r="N327" s="125" t="s">
        <v>1833</v>
      </c>
      <c r="O327" s="125">
        <f>VLOOKUP(N327,'V-Enc'!$B$130:$C$137,2,FALSE)</f>
        <v>6</v>
      </c>
      <c r="Q327" s="125" t="s">
        <v>730</v>
      </c>
      <c r="R327" s="125" t="s">
        <v>22</v>
      </c>
      <c r="S327" s="206" t="s">
        <v>2040</v>
      </c>
      <c r="U327" s="125">
        <f t="shared" si="391"/>
        <v>16</v>
      </c>
      <c r="V327" s="179">
        <f t="shared" si="392"/>
        <v>0.5</v>
      </c>
      <c r="W327" s="125" t="str">
        <f t="shared" ref="W327:W328" si="397">IF(L327="-1",M327,"-")</f>
        <v>-</v>
      </c>
      <c r="X327" s="179" t="str">
        <f>IF(L327="-1",W327/I326*K326,"-")</f>
        <v>-</v>
      </c>
      <c r="Z327" s="125" t="str">
        <f t="shared" si="253"/>
        <v/>
      </c>
      <c r="AA327" s="125">
        <v>1</v>
      </c>
      <c r="AB327" s="179">
        <f t="shared" ref="AB327:AB343" si="398">MAX(V327,X327,1)*IF(O327="",1,O327)</f>
        <v>6</v>
      </c>
      <c r="AC327" s="179" t="str">
        <f t="shared" si="393"/>
        <v>000101</v>
      </c>
      <c r="AD327" s="178">
        <f t="shared" si="394"/>
        <v>1</v>
      </c>
      <c r="AE327" s="179" t="str">
        <f t="shared" si="395"/>
        <v>00111111</v>
      </c>
      <c r="AF327" s="125" t="s">
        <v>369</v>
      </c>
    </row>
    <row r="328" spans="1:34" x14ac:dyDescent="0.2">
      <c r="A328" s="125" t="s">
        <v>2247</v>
      </c>
      <c r="B328" s="58" t="str">
        <f t="shared" si="396"/>
        <v/>
      </c>
      <c r="C328" s="125" t="s">
        <v>727</v>
      </c>
      <c r="D328" s="125" t="s">
        <v>704</v>
      </c>
      <c r="E328" s="125" t="str">
        <f t="shared" si="389"/>
        <v>L1</v>
      </c>
      <c r="F328" s="125" t="str">
        <f t="shared" si="390"/>
        <v>110</v>
      </c>
      <c r="H328" s="125" t="s">
        <v>1722</v>
      </c>
      <c r="I328" s="159">
        <f>VLOOKUP(H328,'V-Enc'!$B$38:$C$45,2,FALSE)</f>
        <v>8</v>
      </c>
      <c r="J328" s="125" t="s">
        <v>1739</v>
      </c>
      <c r="K328" s="159">
        <f>VLOOKUP(J328,'V-Enc'!$B$49:$C$56,2,FALSE)</f>
        <v>0.25</v>
      </c>
      <c r="L328" s="206" t="s">
        <v>76</v>
      </c>
      <c r="M328" s="125">
        <v>32</v>
      </c>
      <c r="N328" s="125" t="s">
        <v>1833</v>
      </c>
      <c r="O328" s="125">
        <f>VLOOKUP(N328,'V-Enc'!$B$130:$C$137,2,FALSE)</f>
        <v>6</v>
      </c>
      <c r="Q328" s="125" t="s">
        <v>730</v>
      </c>
      <c r="R328" s="125" t="s">
        <v>22</v>
      </c>
      <c r="S328" s="206" t="s">
        <v>2040</v>
      </c>
      <c r="U328" s="125">
        <f t="shared" si="391"/>
        <v>32</v>
      </c>
      <c r="V328" s="179">
        <f t="shared" si="392"/>
        <v>1</v>
      </c>
      <c r="W328" s="125" t="str">
        <f t="shared" si="397"/>
        <v>-</v>
      </c>
      <c r="X328" s="179" t="str">
        <f>IF(L328="-1",W328/I327*K327,"-")</f>
        <v>-</v>
      </c>
      <c r="Z328" s="125" t="str">
        <f t="shared" si="253"/>
        <v/>
      </c>
      <c r="AA328" s="125">
        <v>1</v>
      </c>
      <c r="AB328" s="179">
        <f t="shared" si="398"/>
        <v>6</v>
      </c>
      <c r="AC328" s="179" t="str">
        <f t="shared" si="393"/>
        <v>000101</v>
      </c>
      <c r="AD328" s="178">
        <f t="shared" si="394"/>
        <v>1</v>
      </c>
      <c r="AE328" s="179" t="str">
        <f t="shared" si="395"/>
        <v>00111111</v>
      </c>
      <c r="AF328" s="125" t="s">
        <v>369</v>
      </c>
    </row>
    <row r="329" spans="1:34" x14ac:dyDescent="0.2">
      <c r="A329" s="125" t="s">
        <v>2248</v>
      </c>
      <c r="B329" s="58" t="str">
        <f t="shared" si="396"/>
        <v/>
      </c>
      <c r="C329" s="125" t="s">
        <v>727</v>
      </c>
      <c r="D329" s="125" t="s">
        <v>704</v>
      </c>
      <c r="E329" s="125" t="str">
        <f t="shared" si="389"/>
        <v>L1</v>
      </c>
      <c r="F329" s="125" t="str">
        <f t="shared" si="390"/>
        <v>000</v>
      </c>
      <c r="H329" s="125" t="s">
        <v>1722</v>
      </c>
      <c r="I329" s="159">
        <f>VLOOKUP(H329,'V-Enc'!$B$38:$C$45,2,FALSE)</f>
        <v>8</v>
      </c>
      <c r="J329" s="125" t="s">
        <v>1740</v>
      </c>
      <c r="K329" s="159">
        <f>VLOOKUP(J329,'V-Enc'!$B$49:$C$56,2,FALSE)</f>
        <v>0.5</v>
      </c>
      <c r="L329" s="206" t="s">
        <v>76</v>
      </c>
      <c r="M329" s="125">
        <v>8</v>
      </c>
      <c r="N329" s="125" t="s">
        <v>1833</v>
      </c>
      <c r="O329" s="125">
        <f>VLOOKUP(N329,'V-Enc'!$B$130:$C$137,2,FALSE)</f>
        <v>6</v>
      </c>
      <c r="Q329" s="125" t="s">
        <v>730</v>
      </c>
      <c r="R329" s="125" t="s">
        <v>22</v>
      </c>
      <c r="S329" s="206" t="s">
        <v>2040</v>
      </c>
      <c r="U329" s="125">
        <f t="shared" si="391"/>
        <v>8</v>
      </c>
      <c r="V329" s="179">
        <f t="shared" si="392"/>
        <v>0.5</v>
      </c>
      <c r="W329" s="125" t="str">
        <f t="shared" ref="W329:W333" si="399">IF(L329="-1",M329,"-")</f>
        <v>-</v>
      </c>
      <c r="X329" s="179" t="str">
        <f>IF(L329="-1",W329/#REF!*#REF!,"-")</f>
        <v>-</v>
      </c>
      <c r="Z329" s="125" t="str">
        <f t="shared" si="253"/>
        <v/>
      </c>
      <c r="AA329" s="125">
        <v>1</v>
      </c>
      <c r="AB329" s="179">
        <f t="shared" si="398"/>
        <v>6</v>
      </c>
      <c r="AC329" s="179" t="str">
        <f t="shared" si="393"/>
        <v>000101</v>
      </c>
      <c r="AD329" s="178">
        <f t="shared" si="394"/>
        <v>1</v>
      </c>
      <c r="AE329" s="179" t="str">
        <f t="shared" si="395"/>
        <v>00111111</v>
      </c>
      <c r="AF329" s="125" t="s">
        <v>369</v>
      </c>
    </row>
    <row r="330" spans="1:34" x14ac:dyDescent="0.2">
      <c r="A330" s="125" t="s">
        <v>2249</v>
      </c>
      <c r="B330" s="58" t="str">
        <f t="shared" ref="B330" si="400">IF(OR(MAX(1,O330)*MAX(V330,1)&gt;8,V330&lt;1/4,X330&lt;1/4),"RSVD","")</f>
        <v/>
      </c>
      <c r="C330" s="125" t="s">
        <v>727</v>
      </c>
      <c r="D330" s="125" t="s">
        <v>704</v>
      </c>
      <c r="E330" s="125" t="str">
        <f t="shared" ref="E330" si="401">IF(S330="rs2","L2",IF(S330="vs2","L3","L1"))</f>
        <v>L1</v>
      </c>
      <c r="F330" s="125" t="str">
        <f t="shared" ref="F330" si="402">IF(M330=8,"000",IF(M330=16,"101","110"))</f>
        <v>101</v>
      </c>
      <c r="H330" s="125" t="s">
        <v>1722</v>
      </c>
      <c r="I330" s="159">
        <f>VLOOKUP(H330,'V-Enc'!$B$38:$C$45,2,FALSE)</f>
        <v>8</v>
      </c>
      <c r="J330" s="125" t="s">
        <v>1740</v>
      </c>
      <c r="K330" s="159">
        <f>VLOOKUP(J330,'V-Enc'!$B$49:$C$56,2,FALSE)</f>
        <v>0.5</v>
      </c>
      <c r="L330" s="206" t="s">
        <v>76</v>
      </c>
      <c r="M330" s="125">
        <v>16</v>
      </c>
      <c r="N330" s="125" t="s">
        <v>1833</v>
      </c>
      <c r="O330" s="125">
        <f>VLOOKUP(N330,'V-Enc'!$B$130:$C$137,2,FALSE)</f>
        <v>6</v>
      </c>
      <c r="Q330" s="125" t="s">
        <v>730</v>
      </c>
      <c r="R330" s="125" t="s">
        <v>22</v>
      </c>
      <c r="S330" s="206" t="s">
        <v>2040</v>
      </c>
      <c r="U330" s="125">
        <f t="shared" ref="U330" si="403">IF(L330="-1",I330,M330)</f>
        <v>16</v>
      </c>
      <c r="V330" s="179">
        <f t="shared" ref="V330" si="404">IF(L330="-1",K330,U330/I330*K330)</f>
        <v>1</v>
      </c>
      <c r="W330" s="125" t="str">
        <f t="shared" ref="W330" si="405">IF(L330="-1",M330,"-")</f>
        <v>-</v>
      </c>
      <c r="X330" s="179" t="str">
        <f>IF(L330="-1",W330/I328*K328,"-")</f>
        <v>-</v>
      </c>
      <c r="Z330" s="125" t="str">
        <f t="shared" ref="Z330" si="406">IF(S330="vs2",1,"")</f>
        <v/>
      </c>
      <c r="AA330" s="125">
        <v>1</v>
      </c>
      <c r="AB330" s="179">
        <f t="shared" si="398"/>
        <v>6</v>
      </c>
      <c r="AC330" s="179" t="str">
        <f t="shared" si="393"/>
        <v>000101</v>
      </c>
      <c r="AD330" s="178">
        <f t="shared" si="394"/>
        <v>1</v>
      </c>
      <c r="AE330" s="179" t="str">
        <f t="shared" si="395"/>
        <v>00111111</v>
      </c>
      <c r="AF330" s="125" t="s">
        <v>369</v>
      </c>
    </row>
    <row r="331" spans="1:34" s="58" customFormat="1" x14ac:dyDescent="0.2">
      <c r="A331" s="58" t="s">
        <v>4266</v>
      </c>
      <c r="B331" s="58" t="str">
        <f t="shared" si="396"/>
        <v>RSVD</v>
      </c>
      <c r="C331" s="58" t="s">
        <v>727</v>
      </c>
      <c r="D331" s="58" t="s">
        <v>704</v>
      </c>
      <c r="E331" s="58" t="str">
        <f t="shared" si="389"/>
        <v>L1</v>
      </c>
      <c r="F331" s="58" t="str">
        <f t="shared" si="390"/>
        <v>110</v>
      </c>
      <c r="H331" s="58" t="s">
        <v>1722</v>
      </c>
      <c r="I331" s="247">
        <f>VLOOKUP(H331,'V-Enc'!$B$38:$C$45,2,FALSE)</f>
        <v>8</v>
      </c>
      <c r="J331" s="58" t="s">
        <v>1740</v>
      </c>
      <c r="K331" s="247">
        <f>VLOOKUP(J331,'V-Enc'!$B$49:$C$56,2,FALSE)</f>
        <v>0.5</v>
      </c>
      <c r="L331" s="248" t="s">
        <v>76</v>
      </c>
      <c r="M331" s="58">
        <v>32</v>
      </c>
      <c r="N331" s="58" t="s">
        <v>1833</v>
      </c>
      <c r="O331" s="58">
        <f>VLOOKUP(N331,'V-Enc'!$B$130:$C$137,2,FALSE)</f>
        <v>6</v>
      </c>
      <c r="Q331" s="58" t="s">
        <v>730</v>
      </c>
      <c r="R331" s="58" t="s">
        <v>22</v>
      </c>
      <c r="S331" s="248" t="s">
        <v>2040</v>
      </c>
      <c r="U331" s="58">
        <f t="shared" si="391"/>
        <v>32</v>
      </c>
      <c r="V331" s="249">
        <f t="shared" si="392"/>
        <v>2</v>
      </c>
      <c r="W331" s="58" t="str">
        <f t="shared" si="399"/>
        <v>-</v>
      </c>
      <c r="X331" s="249" t="str">
        <f>IF(L331="-1",W331/I329*K329,"-")</f>
        <v>-</v>
      </c>
      <c r="Z331" s="58" t="str">
        <f t="shared" si="253"/>
        <v/>
      </c>
      <c r="AA331" s="58">
        <v>1</v>
      </c>
      <c r="AB331" s="249">
        <f t="shared" si="398"/>
        <v>12</v>
      </c>
      <c r="AC331" s="249" t="str">
        <f t="shared" si="393"/>
        <v>001011</v>
      </c>
      <c r="AD331" s="250">
        <f t="shared" si="394"/>
        <v>1</v>
      </c>
      <c r="AE331" s="249" t="str">
        <f t="shared" si="395"/>
        <v>11111111</v>
      </c>
      <c r="AF331" s="58" t="s">
        <v>369</v>
      </c>
    </row>
    <row r="332" spans="1:34" x14ac:dyDescent="0.2">
      <c r="A332" s="125" t="s">
        <v>2250</v>
      </c>
      <c r="B332" s="58" t="str">
        <f t="shared" si="396"/>
        <v/>
      </c>
      <c r="C332" s="125" t="s">
        <v>727</v>
      </c>
      <c r="D332" s="125" t="s">
        <v>704</v>
      </c>
      <c r="E332" s="125" t="str">
        <f t="shared" si="389"/>
        <v>L1</v>
      </c>
      <c r="F332" s="125" t="str">
        <f t="shared" si="390"/>
        <v>000</v>
      </c>
      <c r="H332" s="125" t="s">
        <v>1722</v>
      </c>
      <c r="I332" s="159">
        <f>VLOOKUP(H332,'V-Enc'!$B$38:$C$45,2,FALSE)</f>
        <v>8</v>
      </c>
      <c r="J332" s="125" t="s">
        <v>1733</v>
      </c>
      <c r="K332" s="159">
        <f>VLOOKUP(J332,'V-Enc'!$B$49:$C$56,2,FALSE)</f>
        <v>1</v>
      </c>
      <c r="L332" s="206" t="s">
        <v>76</v>
      </c>
      <c r="M332" s="125">
        <v>8</v>
      </c>
      <c r="N332" s="125" t="s">
        <v>1833</v>
      </c>
      <c r="O332" s="125">
        <f>VLOOKUP(N332,'V-Enc'!$B$130:$C$137,2,FALSE)</f>
        <v>6</v>
      </c>
      <c r="Q332" s="125" t="s">
        <v>730</v>
      </c>
      <c r="R332" s="125" t="s">
        <v>22</v>
      </c>
      <c r="S332" s="206" t="s">
        <v>2040</v>
      </c>
      <c r="U332" s="125">
        <f t="shared" si="391"/>
        <v>8</v>
      </c>
      <c r="V332" s="179">
        <f t="shared" si="392"/>
        <v>1</v>
      </c>
      <c r="W332" s="125" t="str">
        <f t="shared" ref="W332" si="407">IF(L332="-1",M332,"-")</f>
        <v>-</v>
      </c>
      <c r="X332" s="179" t="str">
        <f>IF(L332="-1",W332/#REF!*#REF!,"-")</f>
        <v>-</v>
      </c>
      <c r="Z332" s="125" t="str">
        <f t="shared" si="253"/>
        <v/>
      </c>
      <c r="AA332" s="125">
        <v>1</v>
      </c>
      <c r="AB332" s="179">
        <f t="shared" si="398"/>
        <v>6</v>
      </c>
      <c r="AC332" s="179" t="str">
        <f t="shared" si="393"/>
        <v>000101</v>
      </c>
      <c r="AD332" s="178">
        <f t="shared" si="394"/>
        <v>1</v>
      </c>
      <c r="AE332" s="179" t="str">
        <f t="shared" si="395"/>
        <v>00111111</v>
      </c>
      <c r="AF332" s="125" t="s">
        <v>369</v>
      </c>
    </row>
    <row r="333" spans="1:34" s="58" customFormat="1" x14ac:dyDescent="0.2">
      <c r="A333" s="58" t="s">
        <v>2250</v>
      </c>
      <c r="B333" s="58" t="str">
        <f t="shared" ref="B333" si="408">IF(OR(MAX(1,O333)*MAX(V333,1)&gt;8,V333&lt;1/4,X333&lt;1/4),"RSVD","")</f>
        <v>RSVD</v>
      </c>
      <c r="C333" s="58" t="s">
        <v>727</v>
      </c>
      <c r="D333" s="58" t="s">
        <v>704</v>
      </c>
      <c r="E333" s="58" t="str">
        <f t="shared" ref="E333" si="409">IF(S333="rs2","L2",IF(S333="vs2","L3","L1"))</f>
        <v>L1</v>
      </c>
      <c r="F333" s="58" t="str">
        <f t="shared" ref="F333" si="410">IF(M333=8,"000",IF(M333=16,"101","110"))</f>
        <v>101</v>
      </c>
      <c r="H333" s="58" t="s">
        <v>1722</v>
      </c>
      <c r="I333" s="247">
        <f>VLOOKUP(H333,'V-Enc'!$B$38:$C$45,2,FALSE)</f>
        <v>8</v>
      </c>
      <c r="J333" s="58" t="s">
        <v>1733</v>
      </c>
      <c r="K333" s="247">
        <f>VLOOKUP(J333,'V-Enc'!$B$49:$C$56,2,FALSE)</f>
        <v>1</v>
      </c>
      <c r="L333" s="248" t="s">
        <v>76</v>
      </c>
      <c r="M333" s="58">
        <v>16</v>
      </c>
      <c r="N333" s="58" t="s">
        <v>1833</v>
      </c>
      <c r="O333" s="58">
        <f>VLOOKUP(N333,'V-Enc'!$B$130:$C$137,2,FALSE)</f>
        <v>6</v>
      </c>
      <c r="Q333" s="58" t="s">
        <v>730</v>
      </c>
      <c r="R333" s="58" t="s">
        <v>22</v>
      </c>
      <c r="S333" s="248" t="s">
        <v>2040</v>
      </c>
      <c r="U333" s="58">
        <f t="shared" ref="U333" si="411">IF(L333="-1",I333,M333)</f>
        <v>16</v>
      </c>
      <c r="V333" s="249">
        <f t="shared" ref="V333" si="412">IF(L333="-1",K333,U333/I333*K333)</f>
        <v>2</v>
      </c>
      <c r="W333" s="58" t="str">
        <f t="shared" si="399"/>
        <v>-</v>
      </c>
      <c r="X333" s="249" t="str">
        <f>IF(L333="-1",W333/#REF!*#REF!,"-")</f>
        <v>-</v>
      </c>
      <c r="Z333" s="58" t="str">
        <f t="shared" ref="Z333" si="413">IF(S333="vs2",1,"")</f>
        <v/>
      </c>
      <c r="AA333" s="58">
        <v>1</v>
      </c>
      <c r="AB333" s="249">
        <f t="shared" si="398"/>
        <v>12</v>
      </c>
      <c r="AC333" s="249" t="str">
        <f t="shared" si="393"/>
        <v>001011</v>
      </c>
      <c r="AD333" s="250">
        <f t="shared" si="394"/>
        <v>1</v>
      </c>
      <c r="AE333" s="249" t="str">
        <f t="shared" si="395"/>
        <v>11111111</v>
      </c>
      <c r="AF333" s="58" t="s">
        <v>369</v>
      </c>
    </row>
    <row r="334" spans="1:34" s="58" customFormat="1" x14ac:dyDescent="0.2">
      <c r="A334" s="58" t="s">
        <v>2250</v>
      </c>
      <c r="B334" s="58" t="str">
        <f t="shared" si="396"/>
        <v>RSVD</v>
      </c>
      <c r="C334" s="58" t="s">
        <v>727</v>
      </c>
      <c r="D334" s="58" t="s">
        <v>704</v>
      </c>
      <c r="E334" s="58" t="str">
        <f t="shared" si="389"/>
        <v>L1</v>
      </c>
      <c r="F334" s="58" t="str">
        <f t="shared" si="390"/>
        <v>110</v>
      </c>
      <c r="H334" s="58" t="s">
        <v>1722</v>
      </c>
      <c r="I334" s="247">
        <f>VLOOKUP(H334,'V-Enc'!$B$38:$C$45,2,FALSE)</f>
        <v>8</v>
      </c>
      <c r="J334" s="58" t="s">
        <v>1733</v>
      </c>
      <c r="K334" s="247">
        <f>VLOOKUP(J334,'V-Enc'!$B$49:$C$56,2,FALSE)</f>
        <v>1</v>
      </c>
      <c r="L334" s="248" t="s">
        <v>76</v>
      </c>
      <c r="M334" s="58">
        <v>32</v>
      </c>
      <c r="N334" s="58" t="s">
        <v>1833</v>
      </c>
      <c r="O334" s="58">
        <f>VLOOKUP(N334,'V-Enc'!$B$130:$C$137,2,FALSE)</f>
        <v>6</v>
      </c>
      <c r="Q334" s="58" t="s">
        <v>730</v>
      </c>
      <c r="R334" s="58" t="s">
        <v>22</v>
      </c>
      <c r="S334" s="248" t="s">
        <v>2040</v>
      </c>
      <c r="U334" s="58">
        <f t="shared" si="391"/>
        <v>32</v>
      </c>
      <c r="V334" s="249">
        <f t="shared" si="392"/>
        <v>4</v>
      </c>
      <c r="W334" s="58" t="str">
        <f t="shared" ref="W334:W336" si="414">IF(L334="-1",M334,"-")</f>
        <v>-</v>
      </c>
      <c r="X334" s="249" t="str">
        <f>IF(L334="-1",W334/#REF!*#REF!,"-")</f>
        <v>-</v>
      </c>
      <c r="Z334" s="58" t="str">
        <f t="shared" si="253"/>
        <v/>
      </c>
      <c r="AA334" s="58">
        <v>1</v>
      </c>
      <c r="AB334" s="249">
        <f t="shared" si="398"/>
        <v>24</v>
      </c>
      <c r="AC334" s="249" t="str">
        <f t="shared" si="393"/>
        <v>010111</v>
      </c>
      <c r="AD334" s="250">
        <f t="shared" si="394"/>
        <v>1</v>
      </c>
      <c r="AE334" s="249" t="str">
        <f t="shared" si="395"/>
        <v>11111111</v>
      </c>
      <c r="AF334" s="58" t="s">
        <v>369</v>
      </c>
    </row>
    <row r="335" spans="1:34" s="58" customFormat="1" x14ac:dyDescent="0.2">
      <c r="A335" s="58" t="s">
        <v>4267</v>
      </c>
      <c r="B335" s="58" t="str">
        <f t="shared" ref="B335:B337" si="415">IF(OR(MAX(1,O335)*MAX(V335,1)&gt;8,V335&lt;1/4,X335&lt;1/4),"RSVD","")</f>
        <v>RSVD</v>
      </c>
      <c r="C335" s="58" t="s">
        <v>727</v>
      </c>
      <c r="D335" s="58" t="s">
        <v>704</v>
      </c>
      <c r="E335" s="58" t="str">
        <f t="shared" ref="E335:E337" si="416">IF(S335="rs2","L2",IF(S335="vs2","L3","L1"))</f>
        <v>L1</v>
      </c>
      <c r="F335" s="58" t="str">
        <f t="shared" ref="F335:F337" si="417">IF(M335=8,"000",IF(M335=16,"101","110"))</f>
        <v>000</v>
      </c>
      <c r="H335" s="58" t="s">
        <v>1722</v>
      </c>
      <c r="I335" s="247">
        <f>VLOOKUP(H335,'V-Enc'!$B$38:$C$45,2,FALSE)</f>
        <v>8</v>
      </c>
      <c r="J335" s="58" t="s">
        <v>1734</v>
      </c>
      <c r="K335" s="247">
        <f>VLOOKUP(J335,'V-Enc'!$B$49:$C$56,2,FALSE)</f>
        <v>2</v>
      </c>
      <c r="L335" s="248" t="s">
        <v>76</v>
      </c>
      <c r="M335" s="58">
        <v>8</v>
      </c>
      <c r="N335" s="58" t="s">
        <v>1833</v>
      </c>
      <c r="O335" s="58">
        <f>VLOOKUP(N335,'V-Enc'!$B$130:$C$137,2,FALSE)</f>
        <v>6</v>
      </c>
      <c r="Q335" s="58" t="s">
        <v>730</v>
      </c>
      <c r="R335" s="58" t="s">
        <v>22</v>
      </c>
      <c r="S335" s="248" t="s">
        <v>2040</v>
      </c>
      <c r="U335" s="58">
        <f t="shared" ref="U335:U337" si="418">IF(L335="-1",I335,M335)</f>
        <v>8</v>
      </c>
      <c r="V335" s="249">
        <f t="shared" ref="V335:V337" si="419">IF(L335="-1",K335,U335/I335*K335)</f>
        <v>2</v>
      </c>
      <c r="W335" s="58" t="str">
        <f t="shared" si="414"/>
        <v>-</v>
      </c>
      <c r="X335" s="249" t="str">
        <f>IF(L335="-1",W335/#REF!*#REF!,"-")</f>
        <v>-</v>
      </c>
      <c r="Z335" s="58" t="str">
        <f t="shared" ref="Z335:Z337" si="420">IF(S335="vs2",1,"")</f>
        <v/>
      </c>
      <c r="AA335" s="58">
        <v>1</v>
      </c>
      <c r="AB335" s="249">
        <f t="shared" si="398"/>
        <v>12</v>
      </c>
      <c r="AC335" s="249" t="str">
        <f t="shared" si="393"/>
        <v>001011</v>
      </c>
      <c r="AD335" s="250">
        <f t="shared" si="394"/>
        <v>1</v>
      </c>
      <c r="AE335" s="249" t="str">
        <f t="shared" si="395"/>
        <v>11111111</v>
      </c>
      <c r="AF335" s="58" t="s">
        <v>369</v>
      </c>
    </row>
    <row r="336" spans="1:34" s="58" customFormat="1" x14ac:dyDescent="0.2">
      <c r="A336" s="58" t="s">
        <v>4267</v>
      </c>
      <c r="B336" s="58" t="str">
        <f t="shared" si="415"/>
        <v>RSVD</v>
      </c>
      <c r="C336" s="58" t="s">
        <v>727</v>
      </c>
      <c r="D336" s="58" t="s">
        <v>704</v>
      </c>
      <c r="E336" s="58" t="str">
        <f t="shared" si="416"/>
        <v>L1</v>
      </c>
      <c r="F336" s="58" t="str">
        <f t="shared" si="417"/>
        <v>101</v>
      </c>
      <c r="H336" s="58" t="s">
        <v>1722</v>
      </c>
      <c r="I336" s="247">
        <f>VLOOKUP(H336,'V-Enc'!$B$38:$C$45,2,FALSE)</f>
        <v>8</v>
      </c>
      <c r="J336" s="58" t="s">
        <v>1734</v>
      </c>
      <c r="K336" s="247">
        <f>VLOOKUP(J336,'V-Enc'!$B$49:$C$56,2,FALSE)</f>
        <v>2</v>
      </c>
      <c r="L336" s="248" t="s">
        <v>76</v>
      </c>
      <c r="M336" s="58">
        <v>16</v>
      </c>
      <c r="N336" s="58" t="s">
        <v>1833</v>
      </c>
      <c r="O336" s="58">
        <f>VLOOKUP(N336,'V-Enc'!$B$130:$C$137,2,FALSE)</f>
        <v>6</v>
      </c>
      <c r="Q336" s="58" t="s">
        <v>730</v>
      </c>
      <c r="R336" s="58" t="s">
        <v>22</v>
      </c>
      <c r="S336" s="248" t="s">
        <v>2040</v>
      </c>
      <c r="U336" s="58">
        <f t="shared" si="418"/>
        <v>16</v>
      </c>
      <c r="V336" s="249">
        <f t="shared" si="419"/>
        <v>4</v>
      </c>
      <c r="W336" s="58" t="str">
        <f t="shared" si="414"/>
        <v>-</v>
      </c>
      <c r="X336" s="249" t="str">
        <f>IF(L336="-1",W336/#REF!*#REF!,"-")</f>
        <v>-</v>
      </c>
      <c r="Z336" s="58" t="str">
        <f t="shared" si="420"/>
        <v/>
      </c>
      <c r="AA336" s="58">
        <v>1</v>
      </c>
      <c r="AB336" s="249">
        <f t="shared" si="398"/>
        <v>24</v>
      </c>
      <c r="AC336" s="249" t="str">
        <f t="shared" si="393"/>
        <v>010111</v>
      </c>
      <c r="AD336" s="250">
        <f t="shared" si="394"/>
        <v>1</v>
      </c>
      <c r="AE336" s="249" t="str">
        <f t="shared" si="395"/>
        <v>11111111</v>
      </c>
      <c r="AF336" s="58" t="s">
        <v>369</v>
      </c>
    </row>
    <row r="337" spans="1:32" s="58" customFormat="1" x14ac:dyDescent="0.2">
      <c r="A337" s="58" t="s">
        <v>4267</v>
      </c>
      <c r="B337" s="58" t="str">
        <f t="shared" si="415"/>
        <v>RSVD</v>
      </c>
      <c r="C337" s="58" t="s">
        <v>727</v>
      </c>
      <c r="D337" s="58" t="s">
        <v>704</v>
      </c>
      <c r="E337" s="58" t="str">
        <f t="shared" si="416"/>
        <v>L1</v>
      </c>
      <c r="F337" s="58" t="str">
        <f t="shared" si="417"/>
        <v>110</v>
      </c>
      <c r="H337" s="58" t="s">
        <v>1722</v>
      </c>
      <c r="I337" s="247">
        <f>VLOOKUP(H337,'V-Enc'!$B$38:$C$45,2,FALSE)</f>
        <v>8</v>
      </c>
      <c r="J337" s="58" t="s">
        <v>1734</v>
      </c>
      <c r="K337" s="247">
        <f>VLOOKUP(J337,'V-Enc'!$B$49:$C$56,2,FALSE)</f>
        <v>2</v>
      </c>
      <c r="L337" s="248" t="s">
        <v>76</v>
      </c>
      <c r="M337" s="58">
        <v>32</v>
      </c>
      <c r="N337" s="58" t="s">
        <v>1833</v>
      </c>
      <c r="O337" s="58">
        <f>VLOOKUP(N337,'V-Enc'!$B$130:$C$137,2,FALSE)</f>
        <v>6</v>
      </c>
      <c r="Q337" s="58" t="s">
        <v>730</v>
      </c>
      <c r="R337" s="58" t="s">
        <v>22</v>
      </c>
      <c r="S337" s="248" t="s">
        <v>2040</v>
      </c>
      <c r="U337" s="58">
        <f t="shared" si="418"/>
        <v>32</v>
      </c>
      <c r="V337" s="249">
        <f t="shared" si="419"/>
        <v>8</v>
      </c>
      <c r="W337" s="58" t="str">
        <f t="shared" ref="W337:W339" si="421">IF(L337="-1",M337,"-")</f>
        <v>-</v>
      </c>
      <c r="X337" s="249" t="str">
        <f>IF(L337="-1",W337/#REF!*#REF!,"-")</f>
        <v>-</v>
      </c>
      <c r="Z337" s="58" t="str">
        <f t="shared" si="420"/>
        <v/>
      </c>
      <c r="AA337" s="58">
        <v>1</v>
      </c>
      <c r="AB337" s="249">
        <f t="shared" si="398"/>
        <v>48</v>
      </c>
      <c r="AC337" s="249" t="str">
        <f t="shared" si="393"/>
        <v>101111</v>
      </c>
      <c r="AD337" s="250">
        <f t="shared" si="394"/>
        <v>1</v>
      </c>
      <c r="AE337" s="249" t="str">
        <f t="shared" si="395"/>
        <v>11111111</v>
      </c>
      <c r="AF337" s="58" t="s">
        <v>369</v>
      </c>
    </row>
    <row r="338" spans="1:32" s="58" customFormat="1" x14ac:dyDescent="0.2">
      <c r="A338" s="58" t="s">
        <v>4268</v>
      </c>
      <c r="B338" s="58" t="str">
        <f t="shared" ref="B338:B343" si="422">IF(OR(MAX(1,O338)*MAX(V338,1)&gt;8,V338&lt;1/4,X338&lt;1/4),"RSVD","")</f>
        <v>RSVD</v>
      </c>
      <c r="C338" s="58" t="s">
        <v>727</v>
      </c>
      <c r="D338" s="58" t="s">
        <v>704</v>
      </c>
      <c r="E338" s="58" t="str">
        <f t="shared" ref="E338:E343" si="423">IF(S338="rs2","L2",IF(S338="vs2","L3","L1"))</f>
        <v>L1</v>
      </c>
      <c r="F338" s="58" t="str">
        <f t="shared" ref="F338:F343" si="424">IF(M338=8,"000",IF(M338=16,"101","110"))</f>
        <v>000</v>
      </c>
      <c r="H338" s="58" t="s">
        <v>1722</v>
      </c>
      <c r="I338" s="247">
        <f>VLOOKUP(H338,'V-Enc'!$B$38:$C$45,2,FALSE)</f>
        <v>8</v>
      </c>
      <c r="J338" s="58" t="s">
        <v>1735</v>
      </c>
      <c r="K338" s="247">
        <f>VLOOKUP(J338,'V-Enc'!$B$49:$C$56,2,FALSE)</f>
        <v>4</v>
      </c>
      <c r="L338" s="248" t="s">
        <v>76</v>
      </c>
      <c r="M338" s="58">
        <v>8</v>
      </c>
      <c r="N338" s="58" t="s">
        <v>1833</v>
      </c>
      <c r="O338" s="58">
        <f>VLOOKUP(N338,'V-Enc'!$B$130:$C$137,2,FALSE)</f>
        <v>6</v>
      </c>
      <c r="Q338" s="58" t="s">
        <v>730</v>
      </c>
      <c r="R338" s="58" t="s">
        <v>22</v>
      </c>
      <c r="S338" s="248" t="s">
        <v>2040</v>
      </c>
      <c r="U338" s="58">
        <f t="shared" ref="U338:U343" si="425">IF(L338="-1",I338,M338)</f>
        <v>8</v>
      </c>
      <c r="V338" s="249">
        <f t="shared" ref="V338:V343" si="426">IF(L338="-1",K338,U338/I338*K338)</f>
        <v>4</v>
      </c>
      <c r="W338" s="58" t="str">
        <f t="shared" si="421"/>
        <v>-</v>
      </c>
      <c r="X338" s="249" t="str">
        <f>IF(L338="-1",W338/#REF!*#REF!,"-")</f>
        <v>-</v>
      </c>
      <c r="Z338" s="58" t="str">
        <f t="shared" ref="Z338:Z343" si="427">IF(S338="vs2",1,"")</f>
        <v/>
      </c>
      <c r="AA338" s="58">
        <v>1</v>
      </c>
      <c r="AB338" s="249">
        <f t="shared" si="398"/>
        <v>24</v>
      </c>
      <c r="AC338" s="249" t="str">
        <f t="shared" si="393"/>
        <v>010111</v>
      </c>
      <c r="AD338" s="250">
        <f t="shared" si="394"/>
        <v>1</v>
      </c>
      <c r="AE338" s="249" t="str">
        <f t="shared" si="395"/>
        <v>11111111</v>
      </c>
      <c r="AF338" s="58" t="s">
        <v>369</v>
      </c>
    </row>
    <row r="339" spans="1:32" s="58" customFormat="1" x14ac:dyDescent="0.2">
      <c r="A339" s="58" t="s">
        <v>4268</v>
      </c>
      <c r="B339" s="58" t="str">
        <f t="shared" si="422"/>
        <v>RSVD</v>
      </c>
      <c r="C339" s="58" t="s">
        <v>727</v>
      </c>
      <c r="D339" s="58" t="s">
        <v>704</v>
      </c>
      <c r="E339" s="58" t="str">
        <f t="shared" si="423"/>
        <v>L1</v>
      </c>
      <c r="F339" s="58" t="str">
        <f t="shared" si="424"/>
        <v>101</v>
      </c>
      <c r="H339" s="58" t="s">
        <v>1722</v>
      </c>
      <c r="I339" s="247">
        <f>VLOOKUP(H339,'V-Enc'!$B$38:$C$45,2,FALSE)</f>
        <v>8</v>
      </c>
      <c r="J339" s="58" t="s">
        <v>1735</v>
      </c>
      <c r="K339" s="247">
        <f>VLOOKUP(J339,'V-Enc'!$B$49:$C$56,2,FALSE)</f>
        <v>4</v>
      </c>
      <c r="L339" s="248" t="s">
        <v>76</v>
      </c>
      <c r="M339" s="58">
        <v>16</v>
      </c>
      <c r="N339" s="58" t="s">
        <v>1833</v>
      </c>
      <c r="O339" s="58">
        <f>VLOOKUP(N339,'V-Enc'!$B$130:$C$137,2,FALSE)</f>
        <v>6</v>
      </c>
      <c r="Q339" s="58" t="s">
        <v>730</v>
      </c>
      <c r="R339" s="58" t="s">
        <v>22</v>
      </c>
      <c r="S339" s="248" t="s">
        <v>2040</v>
      </c>
      <c r="U339" s="58">
        <f t="shared" si="425"/>
        <v>16</v>
      </c>
      <c r="V339" s="249">
        <f t="shared" si="426"/>
        <v>8</v>
      </c>
      <c r="W339" s="58" t="str">
        <f t="shared" si="421"/>
        <v>-</v>
      </c>
      <c r="X339" s="249" t="str">
        <f>IF(L339="-1",W339/#REF!*#REF!,"-")</f>
        <v>-</v>
      </c>
      <c r="Z339" s="58" t="str">
        <f t="shared" si="427"/>
        <v/>
      </c>
      <c r="AA339" s="58">
        <v>1</v>
      </c>
      <c r="AB339" s="249">
        <f t="shared" si="398"/>
        <v>48</v>
      </c>
      <c r="AC339" s="249" t="str">
        <f t="shared" si="393"/>
        <v>101111</v>
      </c>
      <c r="AD339" s="250">
        <f t="shared" si="394"/>
        <v>1</v>
      </c>
      <c r="AE339" s="249" t="str">
        <f t="shared" si="395"/>
        <v>11111111</v>
      </c>
      <c r="AF339" s="58" t="s">
        <v>369</v>
      </c>
    </row>
    <row r="340" spans="1:32" s="58" customFormat="1" x14ac:dyDescent="0.2">
      <c r="A340" s="58" t="s">
        <v>4268</v>
      </c>
      <c r="B340" s="58" t="str">
        <f t="shared" si="422"/>
        <v>RSVD</v>
      </c>
      <c r="C340" s="58" t="s">
        <v>727</v>
      </c>
      <c r="D340" s="58" t="s">
        <v>704</v>
      </c>
      <c r="E340" s="58" t="str">
        <f t="shared" si="423"/>
        <v>L1</v>
      </c>
      <c r="F340" s="58" t="str">
        <f t="shared" si="424"/>
        <v>110</v>
      </c>
      <c r="H340" s="58" t="s">
        <v>1722</v>
      </c>
      <c r="I340" s="247">
        <f>VLOOKUP(H340,'V-Enc'!$B$38:$C$45,2,FALSE)</f>
        <v>8</v>
      </c>
      <c r="J340" s="58" t="s">
        <v>1735</v>
      </c>
      <c r="K340" s="247">
        <f>VLOOKUP(J340,'V-Enc'!$B$49:$C$56,2,FALSE)</f>
        <v>4</v>
      </c>
      <c r="L340" s="248" t="s">
        <v>76</v>
      </c>
      <c r="M340" s="58">
        <v>32</v>
      </c>
      <c r="N340" s="58" t="s">
        <v>1833</v>
      </c>
      <c r="O340" s="58">
        <f>VLOOKUP(N340,'V-Enc'!$B$130:$C$137,2,FALSE)</f>
        <v>6</v>
      </c>
      <c r="Q340" s="58" t="s">
        <v>730</v>
      </c>
      <c r="R340" s="58" t="s">
        <v>22</v>
      </c>
      <c r="S340" s="248" t="s">
        <v>2040</v>
      </c>
      <c r="U340" s="58">
        <f t="shared" si="425"/>
        <v>32</v>
      </c>
      <c r="V340" s="249">
        <f t="shared" si="426"/>
        <v>16</v>
      </c>
      <c r="W340" s="58" t="str">
        <f t="shared" ref="W340:W343" si="428">IF(L340="-1",M340,"-")</f>
        <v>-</v>
      </c>
      <c r="X340" s="249" t="str">
        <f>IF(L340="-1",W340/#REF!*#REF!,"-")</f>
        <v>-</v>
      </c>
      <c r="Z340" s="58" t="str">
        <f t="shared" si="427"/>
        <v/>
      </c>
      <c r="AA340" s="58">
        <v>1</v>
      </c>
      <c r="AB340" s="249">
        <f t="shared" si="398"/>
        <v>96</v>
      </c>
      <c r="AC340" s="249" t="str">
        <f>DEC2BIN(MIN(64,AB340)-1,6)</f>
        <v>111111</v>
      </c>
      <c r="AD340" s="250">
        <f t="shared" si="394"/>
        <v>1</v>
      </c>
      <c r="AE340" s="249" t="str">
        <f t="shared" si="395"/>
        <v>11111111</v>
      </c>
      <c r="AF340" s="58" t="s">
        <v>369</v>
      </c>
    </row>
    <row r="341" spans="1:32" s="58" customFormat="1" x14ac:dyDescent="0.2">
      <c r="A341" s="58" t="s">
        <v>4269</v>
      </c>
      <c r="B341" s="58" t="str">
        <f t="shared" si="422"/>
        <v>RSVD</v>
      </c>
      <c r="C341" s="58" t="s">
        <v>727</v>
      </c>
      <c r="D341" s="58" t="s">
        <v>704</v>
      </c>
      <c r="E341" s="58" t="str">
        <f t="shared" si="423"/>
        <v>L1</v>
      </c>
      <c r="F341" s="58" t="str">
        <f t="shared" si="424"/>
        <v>000</v>
      </c>
      <c r="H341" s="58" t="s">
        <v>1722</v>
      </c>
      <c r="I341" s="247">
        <f>VLOOKUP(H341,'V-Enc'!$B$38:$C$45,2,FALSE)</f>
        <v>8</v>
      </c>
      <c r="J341" s="58" t="s">
        <v>1736</v>
      </c>
      <c r="K341" s="247">
        <f>VLOOKUP(J341,'V-Enc'!$B$49:$C$56,2,FALSE)</f>
        <v>8</v>
      </c>
      <c r="L341" s="248" t="s">
        <v>76</v>
      </c>
      <c r="M341" s="58">
        <v>8</v>
      </c>
      <c r="N341" s="58" t="s">
        <v>1833</v>
      </c>
      <c r="O341" s="58">
        <f>VLOOKUP(N341,'V-Enc'!$B$130:$C$137,2,FALSE)</f>
        <v>6</v>
      </c>
      <c r="Q341" s="58" t="s">
        <v>730</v>
      </c>
      <c r="R341" s="58" t="s">
        <v>22</v>
      </c>
      <c r="S341" s="248" t="s">
        <v>2040</v>
      </c>
      <c r="U341" s="58">
        <f t="shared" si="425"/>
        <v>8</v>
      </c>
      <c r="V341" s="249">
        <f t="shared" si="426"/>
        <v>8</v>
      </c>
      <c r="W341" s="58" t="str">
        <f t="shared" si="428"/>
        <v>-</v>
      </c>
      <c r="X341" s="249" t="str">
        <f>IF(L341="-1",W341/#REF!*#REF!,"-")</f>
        <v>-</v>
      </c>
      <c r="Z341" s="58" t="str">
        <f t="shared" si="427"/>
        <v/>
      </c>
      <c r="AA341" s="58">
        <v>1</v>
      </c>
      <c r="AB341" s="249">
        <f t="shared" si="398"/>
        <v>48</v>
      </c>
      <c r="AC341" s="249" t="str">
        <f t="shared" ref="AC341:AC343" si="429">DEC2BIN(MIN(64,AB341)-1,6)</f>
        <v>101111</v>
      </c>
      <c r="AD341" s="250">
        <f t="shared" si="394"/>
        <v>1</v>
      </c>
      <c r="AE341" s="249" t="str">
        <f t="shared" si="395"/>
        <v>11111111</v>
      </c>
      <c r="AF341" s="58" t="s">
        <v>369</v>
      </c>
    </row>
    <row r="342" spans="1:32" s="58" customFormat="1" x14ac:dyDescent="0.2">
      <c r="A342" s="58" t="s">
        <v>4269</v>
      </c>
      <c r="B342" s="58" t="str">
        <f t="shared" si="422"/>
        <v>RSVD</v>
      </c>
      <c r="C342" s="58" t="s">
        <v>727</v>
      </c>
      <c r="D342" s="58" t="s">
        <v>704</v>
      </c>
      <c r="E342" s="58" t="str">
        <f t="shared" si="423"/>
        <v>L1</v>
      </c>
      <c r="F342" s="58" t="str">
        <f t="shared" si="424"/>
        <v>101</v>
      </c>
      <c r="H342" s="58" t="s">
        <v>1722</v>
      </c>
      <c r="I342" s="247">
        <f>VLOOKUP(H342,'V-Enc'!$B$38:$C$45,2,FALSE)</f>
        <v>8</v>
      </c>
      <c r="J342" s="58" t="s">
        <v>1736</v>
      </c>
      <c r="K342" s="247">
        <f>VLOOKUP(J342,'V-Enc'!$B$49:$C$56,2,FALSE)</f>
        <v>8</v>
      </c>
      <c r="L342" s="248" t="s">
        <v>76</v>
      </c>
      <c r="M342" s="58">
        <v>16</v>
      </c>
      <c r="N342" s="58" t="s">
        <v>1833</v>
      </c>
      <c r="O342" s="58">
        <f>VLOOKUP(N342,'V-Enc'!$B$130:$C$137,2,FALSE)</f>
        <v>6</v>
      </c>
      <c r="Q342" s="58" t="s">
        <v>730</v>
      </c>
      <c r="R342" s="58" t="s">
        <v>22</v>
      </c>
      <c r="S342" s="248" t="s">
        <v>2040</v>
      </c>
      <c r="U342" s="58">
        <f t="shared" si="425"/>
        <v>16</v>
      </c>
      <c r="V342" s="249">
        <f t="shared" si="426"/>
        <v>16</v>
      </c>
      <c r="W342" s="58" t="str">
        <f t="shared" si="428"/>
        <v>-</v>
      </c>
      <c r="X342" s="249" t="str">
        <f>IF(L342="-1",W342/#REF!*#REF!,"-")</f>
        <v>-</v>
      </c>
      <c r="Z342" s="58" t="str">
        <f t="shared" si="427"/>
        <v/>
      </c>
      <c r="AA342" s="58">
        <v>1</v>
      </c>
      <c r="AB342" s="249">
        <f t="shared" si="398"/>
        <v>96</v>
      </c>
      <c r="AC342" s="249" t="str">
        <f t="shared" si="429"/>
        <v>111111</v>
      </c>
      <c r="AD342" s="250">
        <f t="shared" si="394"/>
        <v>1</v>
      </c>
      <c r="AE342" s="249" t="str">
        <f t="shared" si="395"/>
        <v>11111111</v>
      </c>
      <c r="AF342" s="58" t="s">
        <v>369</v>
      </c>
    </row>
    <row r="343" spans="1:32" s="58" customFormat="1" x14ac:dyDescent="0.2">
      <c r="A343" s="58" t="s">
        <v>4269</v>
      </c>
      <c r="B343" s="58" t="str">
        <f t="shared" si="422"/>
        <v>RSVD</v>
      </c>
      <c r="C343" s="58" t="s">
        <v>727</v>
      </c>
      <c r="D343" s="58" t="s">
        <v>704</v>
      </c>
      <c r="E343" s="58" t="str">
        <f t="shared" si="423"/>
        <v>L1</v>
      </c>
      <c r="F343" s="58" t="str">
        <f t="shared" si="424"/>
        <v>110</v>
      </c>
      <c r="H343" s="58" t="s">
        <v>1722</v>
      </c>
      <c r="I343" s="247">
        <f>VLOOKUP(H343,'V-Enc'!$B$38:$C$45,2,FALSE)</f>
        <v>8</v>
      </c>
      <c r="J343" s="58" t="s">
        <v>1736</v>
      </c>
      <c r="K343" s="247">
        <f>VLOOKUP(J343,'V-Enc'!$B$49:$C$56,2,FALSE)</f>
        <v>8</v>
      </c>
      <c r="L343" s="248" t="s">
        <v>76</v>
      </c>
      <c r="M343" s="58">
        <v>32</v>
      </c>
      <c r="N343" s="58" t="s">
        <v>1833</v>
      </c>
      <c r="O343" s="58">
        <f>VLOOKUP(N343,'V-Enc'!$B$130:$C$137,2,FALSE)</f>
        <v>6</v>
      </c>
      <c r="Q343" s="58" t="s">
        <v>730</v>
      </c>
      <c r="R343" s="58" t="s">
        <v>22</v>
      </c>
      <c r="S343" s="248" t="s">
        <v>2040</v>
      </c>
      <c r="U343" s="58">
        <f t="shared" si="425"/>
        <v>32</v>
      </c>
      <c r="V343" s="249">
        <f t="shared" si="426"/>
        <v>32</v>
      </c>
      <c r="W343" s="58" t="str">
        <f t="shared" si="428"/>
        <v>-</v>
      </c>
      <c r="X343" s="249" t="str">
        <f>IF(L343="-1",W343/#REF!*#REF!,"-")</f>
        <v>-</v>
      </c>
      <c r="Z343" s="58" t="str">
        <f t="shared" si="427"/>
        <v/>
      </c>
      <c r="AA343" s="58">
        <v>1</v>
      </c>
      <c r="AB343" s="249">
        <f t="shared" si="398"/>
        <v>192</v>
      </c>
      <c r="AC343" s="249" t="str">
        <f t="shared" si="429"/>
        <v>111111</v>
      </c>
      <c r="AD343" s="250">
        <f t="shared" si="394"/>
        <v>1</v>
      </c>
      <c r="AE343" s="249" t="str">
        <f t="shared" si="395"/>
        <v>11111111</v>
      </c>
      <c r="AF343" s="58" t="s">
        <v>369</v>
      </c>
    </row>
    <row r="344" spans="1:32" x14ac:dyDescent="0.2">
      <c r="I344" s="159"/>
      <c r="Z344" s="125" t="str">
        <f t="shared" si="253"/>
        <v/>
      </c>
      <c r="AC344" s="179"/>
      <c r="AE344" s="179"/>
    </row>
    <row r="345" spans="1:32" ht="19" x14ac:dyDescent="0.25">
      <c r="A345" s="225" t="s">
        <v>2251</v>
      </c>
      <c r="B345" s="225"/>
      <c r="C345" s="226"/>
      <c r="D345" s="226"/>
      <c r="E345" s="226"/>
      <c r="F345" s="226"/>
      <c r="G345" s="226"/>
      <c r="I345" s="159"/>
      <c r="Z345" s="125" t="str">
        <f t="shared" si="253"/>
        <v/>
      </c>
      <c r="AC345" s="179"/>
      <c r="AE345" s="179"/>
    </row>
    <row r="346" spans="1:32" x14ac:dyDescent="0.2">
      <c r="A346" s="125" t="s">
        <v>2252</v>
      </c>
      <c r="B346" s="58" t="str">
        <f>IF(OR(MAX(1,O346)*MAX(V346,1)&gt;8,V346&lt;1/4,X346&lt;1/4),"RSVD","")</f>
        <v/>
      </c>
      <c r="C346" s="125" t="s">
        <v>727</v>
      </c>
      <c r="D346" s="125" t="s">
        <v>704</v>
      </c>
      <c r="E346" s="125" t="str">
        <f t="shared" ref="E346:E357" si="430">IF(S346="rs2","L2",IF(S346="vs2","L3","L1"))</f>
        <v>L2</v>
      </c>
      <c r="F346" s="125" t="str">
        <f t="shared" ref="F346:F357" si="431">IF(M346=8,"000",IF(M346=16,"101","110"))</f>
        <v>000</v>
      </c>
      <c r="H346" s="125" t="s">
        <v>1722</v>
      </c>
      <c r="I346" s="159">
        <f>VLOOKUP(H346,'V-Enc'!$B$38:$C$45,2,FALSE)</f>
        <v>8</v>
      </c>
      <c r="J346" s="125" t="s">
        <v>1739</v>
      </c>
      <c r="K346" s="159">
        <f>VLOOKUP(J346,'V-Enc'!$B$49:$C$56,2,FALSE)</f>
        <v>0.25</v>
      </c>
      <c r="L346" s="206" t="s">
        <v>548</v>
      </c>
      <c r="M346" s="125">
        <v>8</v>
      </c>
      <c r="N346" s="125" t="s">
        <v>1833</v>
      </c>
      <c r="O346" s="125">
        <f>VLOOKUP(N346,'V-Enc'!$B$130:$C$137,2,FALSE)</f>
        <v>6</v>
      </c>
      <c r="Q346" s="125" t="s">
        <v>730</v>
      </c>
      <c r="R346" s="125" t="s">
        <v>22</v>
      </c>
      <c r="S346" s="125" t="s">
        <v>44</v>
      </c>
      <c r="U346" s="125">
        <f t="shared" ref="U346:U357" si="432">IF(L346="-1",I346,M346)</f>
        <v>8</v>
      </c>
      <c r="V346" s="179">
        <f t="shared" ref="V346:V357" si="433">IF(L346="-1",K346,U346/I346*K346)</f>
        <v>0.25</v>
      </c>
      <c r="W346" s="125" t="str">
        <f>IF(L346="-1",M346,"-")</f>
        <v>-</v>
      </c>
      <c r="X346" s="179" t="str">
        <f>IF(L346="-1",W346/#REF!*#REF!,"-")</f>
        <v>-</v>
      </c>
      <c r="Z346" s="125" t="str">
        <f t="shared" si="253"/>
        <v/>
      </c>
      <c r="AA346" s="125">
        <v>1</v>
      </c>
      <c r="AB346" s="179">
        <f>MAX(V346,X346,1)*IF(O346="",1,O346)</f>
        <v>6</v>
      </c>
      <c r="AC346" s="179" t="str">
        <f t="shared" ref="AC346:AC359" si="434">DEC2BIN(MIN(64,AB346)-1,6)</f>
        <v>000101</v>
      </c>
      <c r="AD346" s="178">
        <f t="shared" ref="AD346:AD363" si="435">AB346/(MAX(V346,1)*IF(O346="",1,O346))</f>
        <v>1</v>
      </c>
      <c r="AE346" s="179" t="str">
        <f t="shared" ref="AE346:AE363" si="436">RIGHT(_xlfn.CONCAT(REPT(0,8-MIN(AB346,8)),REPT(DEC2BIN(_xlfn.BITLSHIFT(1,AD346-1)),AB346/AD346)),8)</f>
        <v>00111111</v>
      </c>
      <c r="AF346" s="125" t="s">
        <v>369</v>
      </c>
    </row>
    <row r="347" spans="1:32" x14ac:dyDescent="0.2">
      <c r="A347" s="125" t="s">
        <v>2253</v>
      </c>
      <c r="B347" s="58" t="str">
        <f t="shared" ref="B347:B357" si="437">IF(OR(MAX(1,O347)*MAX(V347,1)&gt;8,V347&lt;1/4,X347&lt;1/4),"RSVD","")</f>
        <v/>
      </c>
      <c r="C347" s="125" t="s">
        <v>727</v>
      </c>
      <c r="D347" s="125" t="s">
        <v>704</v>
      </c>
      <c r="E347" s="125" t="str">
        <f t="shared" si="430"/>
        <v>L2</v>
      </c>
      <c r="F347" s="125" t="str">
        <f t="shared" si="431"/>
        <v>101</v>
      </c>
      <c r="H347" s="125" t="s">
        <v>1722</v>
      </c>
      <c r="I347" s="159">
        <f>VLOOKUP(H347,'V-Enc'!$B$38:$C$45,2,FALSE)</f>
        <v>8</v>
      </c>
      <c r="J347" s="125" t="s">
        <v>1739</v>
      </c>
      <c r="K347" s="159">
        <f>VLOOKUP(J347,'V-Enc'!$B$49:$C$56,2,FALSE)</f>
        <v>0.25</v>
      </c>
      <c r="L347" s="206" t="s">
        <v>548</v>
      </c>
      <c r="M347" s="125">
        <v>16</v>
      </c>
      <c r="N347" s="125" t="s">
        <v>1833</v>
      </c>
      <c r="O347" s="125">
        <f>VLOOKUP(N347,'V-Enc'!$B$130:$C$137,2,FALSE)</f>
        <v>6</v>
      </c>
      <c r="Q347" s="125" t="s">
        <v>730</v>
      </c>
      <c r="R347" s="125" t="s">
        <v>22</v>
      </c>
      <c r="S347" s="125" t="s">
        <v>44</v>
      </c>
      <c r="U347" s="125">
        <f t="shared" si="432"/>
        <v>16</v>
      </c>
      <c r="V347" s="179">
        <f t="shared" si="433"/>
        <v>0.5</v>
      </c>
      <c r="W347" s="125" t="str">
        <f t="shared" ref="W347:W348" si="438">IF(L347="-1",M347,"-")</f>
        <v>-</v>
      </c>
      <c r="X347" s="179" t="str">
        <f>IF(L347="-1",W347/I346*K346,"-")</f>
        <v>-</v>
      </c>
      <c r="Z347" s="125" t="str">
        <f t="shared" si="253"/>
        <v/>
      </c>
      <c r="AA347" s="125">
        <v>1</v>
      </c>
      <c r="AB347" s="179">
        <f t="shared" ref="AB347:AB363" si="439">MAX(V347,X347,1)*IF(O347="",1,O347)</f>
        <v>6</v>
      </c>
      <c r="AC347" s="179" t="str">
        <f t="shared" si="434"/>
        <v>000101</v>
      </c>
      <c r="AD347" s="178">
        <f t="shared" si="435"/>
        <v>1</v>
      </c>
      <c r="AE347" s="179" t="str">
        <f t="shared" si="436"/>
        <v>00111111</v>
      </c>
      <c r="AF347" s="125" t="s">
        <v>369</v>
      </c>
    </row>
    <row r="348" spans="1:32" x14ac:dyDescent="0.2">
      <c r="A348" s="125" t="s">
        <v>2254</v>
      </c>
      <c r="B348" s="58" t="str">
        <f t="shared" si="437"/>
        <v/>
      </c>
      <c r="C348" s="125" t="s">
        <v>727</v>
      </c>
      <c r="D348" s="125" t="s">
        <v>704</v>
      </c>
      <c r="E348" s="125" t="str">
        <f t="shared" si="430"/>
        <v>L2</v>
      </c>
      <c r="F348" s="125" t="str">
        <f t="shared" si="431"/>
        <v>110</v>
      </c>
      <c r="H348" s="125" t="s">
        <v>1722</v>
      </c>
      <c r="I348" s="159">
        <f>VLOOKUP(H348,'V-Enc'!$B$38:$C$45,2,FALSE)</f>
        <v>8</v>
      </c>
      <c r="J348" s="125" t="s">
        <v>1739</v>
      </c>
      <c r="K348" s="159">
        <f>VLOOKUP(J348,'V-Enc'!$B$49:$C$56,2,FALSE)</f>
        <v>0.25</v>
      </c>
      <c r="L348" s="206" t="s">
        <v>548</v>
      </c>
      <c r="M348" s="125">
        <v>32</v>
      </c>
      <c r="N348" s="125" t="s">
        <v>1833</v>
      </c>
      <c r="O348" s="125">
        <f>VLOOKUP(N348,'V-Enc'!$B$130:$C$137,2,FALSE)</f>
        <v>6</v>
      </c>
      <c r="Q348" s="125" t="s">
        <v>730</v>
      </c>
      <c r="R348" s="125" t="s">
        <v>22</v>
      </c>
      <c r="S348" s="125" t="s">
        <v>44</v>
      </c>
      <c r="U348" s="125">
        <f t="shared" si="432"/>
        <v>32</v>
      </c>
      <c r="V348" s="179">
        <f t="shared" si="433"/>
        <v>1</v>
      </c>
      <c r="W348" s="125" t="str">
        <f t="shared" si="438"/>
        <v>-</v>
      </c>
      <c r="X348" s="179" t="str">
        <f>IF(L348="-1",W348/I347*K347,"-")</f>
        <v>-</v>
      </c>
      <c r="Z348" s="125" t="str">
        <f t="shared" si="253"/>
        <v/>
      </c>
      <c r="AA348" s="125">
        <v>1</v>
      </c>
      <c r="AB348" s="179">
        <f t="shared" si="439"/>
        <v>6</v>
      </c>
      <c r="AC348" s="179" t="str">
        <f t="shared" si="434"/>
        <v>000101</v>
      </c>
      <c r="AD348" s="178">
        <f t="shared" si="435"/>
        <v>1</v>
      </c>
      <c r="AE348" s="179" t="str">
        <f t="shared" si="436"/>
        <v>00111111</v>
      </c>
      <c r="AF348" s="125" t="s">
        <v>369</v>
      </c>
    </row>
    <row r="349" spans="1:32" x14ac:dyDescent="0.2">
      <c r="A349" s="125" t="s">
        <v>2255</v>
      </c>
      <c r="B349" s="58" t="str">
        <f t="shared" si="437"/>
        <v/>
      </c>
      <c r="C349" s="125" t="s">
        <v>727</v>
      </c>
      <c r="D349" s="125" t="s">
        <v>704</v>
      </c>
      <c r="E349" s="125" t="str">
        <f t="shared" si="430"/>
        <v>L2</v>
      </c>
      <c r="F349" s="125" t="str">
        <f t="shared" si="431"/>
        <v>000</v>
      </c>
      <c r="H349" s="125" t="s">
        <v>1722</v>
      </c>
      <c r="I349" s="159">
        <f>VLOOKUP(H349,'V-Enc'!$B$38:$C$45,2,FALSE)</f>
        <v>8</v>
      </c>
      <c r="J349" s="125" t="s">
        <v>1740</v>
      </c>
      <c r="K349" s="159">
        <f>VLOOKUP(J349,'V-Enc'!$B$49:$C$56,2,FALSE)</f>
        <v>0.5</v>
      </c>
      <c r="L349" s="206" t="s">
        <v>548</v>
      </c>
      <c r="M349" s="125">
        <v>8</v>
      </c>
      <c r="N349" s="125" t="s">
        <v>1833</v>
      </c>
      <c r="O349" s="125">
        <f>VLOOKUP(N349,'V-Enc'!$B$130:$C$137,2,FALSE)</f>
        <v>6</v>
      </c>
      <c r="Q349" s="125" t="s">
        <v>730</v>
      </c>
      <c r="R349" s="125" t="s">
        <v>22</v>
      </c>
      <c r="S349" s="125" t="s">
        <v>44</v>
      </c>
      <c r="U349" s="125">
        <f t="shared" si="432"/>
        <v>8</v>
      </c>
      <c r="V349" s="179">
        <f t="shared" si="433"/>
        <v>0.5</v>
      </c>
      <c r="W349" s="125" t="str">
        <f t="shared" ref="W349:W355" si="440">IF(L349="-1",M349,"-")</f>
        <v>-</v>
      </c>
      <c r="X349" s="179" t="str">
        <f>IF(L349="-1",W349/#REF!*#REF!,"-")</f>
        <v>-</v>
      </c>
      <c r="Z349" s="125" t="str">
        <f t="shared" si="253"/>
        <v/>
      </c>
      <c r="AA349" s="125">
        <v>1</v>
      </c>
      <c r="AB349" s="179">
        <f t="shared" si="439"/>
        <v>6</v>
      </c>
      <c r="AC349" s="179" t="str">
        <f t="shared" si="434"/>
        <v>000101</v>
      </c>
      <c r="AD349" s="178">
        <f t="shared" si="435"/>
        <v>1</v>
      </c>
      <c r="AE349" s="179" t="str">
        <f t="shared" si="436"/>
        <v>00111111</v>
      </c>
      <c r="AF349" s="125" t="s">
        <v>369</v>
      </c>
    </row>
    <row r="350" spans="1:32" x14ac:dyDescent="0.2">
      <c r="A350" s="125" t="s">
        <v>2256</v>
      </c>
      <c r="B350" s="58" t="str">
        <f t="shared" ref="B350" si="441">IF(OR(MAX(1,O350)*MAX(V350,1)&gt;8,V350&lt;1/4,X350&lt;1/4),"RSVD","")</f>
        <v/>
      </c>
      <c r="C350" s="125" t="s">
        <v>727</v>
      </c>
      <c r="D350" s="125" t="s">
        <v>704</v>
      </c>
      <c r="E350" s="125" t="str">
        <f t="shared" ref="E350" si="442">IF(S350="rs2","L2",IF(S350="vs2","L3","L1"))</f>
        <v>L2</v>
      </c>
      <c r="F350" s="125" t="str">
        <f t="shared" ref="F350" si="443">IF(M350=8,"000",IF(M350=16,"101","110"))</f>
        <v>101</v>
      </c>
      <c r="H350" s="125" t="s">
        <v>1722</v>
      </c>
      <c r="I350" s="159">
        <f>VLOOKUP(H350,'V-Enc'!$B$38:$C$45,2,FALSE)</f>
        <v>8</v>
      </c>
      <c r="J350" s="125" t="s">
        <v>1740</v>
      </c>
      <c r="K350" s="159">
        <f>VLOOKUP(J350,'V-Enc'!$B$49:$C$56,2,FALSE)</f>
        <v>0.5</v>
      </c>
      <c r="L350" s="206" t="s">
        <v>548</v>
      </c>
      <c r="M350" s="125">
        <v>16</v>
      </c>
      <c r="N350" s="125" t="s">
        <v>1833</v>
      </c>
      <c r="O350" s="125">
        <f>VLOOKUP(N350,'V-Enc'!$B$130:$C$137,2,FALSE)</f>
        <v>6</v>
      </c>
      <c r="Q350" s="125" t="s">
        <v>730</v>
      </c>
      <c r="R350" s="125" t="s">
        <v>22</v>
      </c>
      <c r="S350" s="125" t="s">
        <v>44</v>
      </c>
      <c r="U350" s="125">
        <f t="shared" ref="U350" si="444">IF(L350="-1",I350,M350)</f>
        <v>16</v>
      </c>
      <c r="V350" s="179">
        <f t="shared" ref="V350" si="445">IF(L350="-1",K350,U350/I350*K350)</f>
        <v>1</v>
      </c>
      <c r="W350" s="125" t="str">
        <f t="shared" ref="W350" si="446">IF(L350="-1",M350,"-")</f>
        <v>-</v>
      </c>
      <c r="X350" s="179" t="str">
        <f>IF(L350="-1",W350/I348*K348,"-")</f>
        <v>-</v>
      </c>
      <c r="Z350" s="125" t="str">
        <f t="shared" ref="Z350" si="447">IF(S350="vs2",1,"")</f>
        <v/>
      </c>
      <c r="AA350" s="125">
        <v>1</v>
      </c>
      <c r="AB350" s="179">
        <f t="shared" si="439"/>
        <v>6</v>
      </c>
      <c r="AC350" s="179" t="str">
        <f t="shared" si="434"/>
        <v>000101</v>
      </c>
      <c r="AD350" s="178">
        <f t="shared" si="435"/>
        <v>1</v>
      </c>
      <c r="AE350" s="179" t="str">
        <f t="shared" si="436"/>
        <v>00111111</v>
      </c>
      <c r="AF350" s="125" t="s">
        <v>369</v>
      </c>
    </row>
    <row r="351" spans="1:32" s="58" customFormat="1" x14ac:dyDescent="0.2">
      <c r="A351" s="58" t="s">
        <v>4270</v>
      </c>
      <c r="B351" s="58" t="str">
        <f t="shared" si="437"/>
        <v>RSVD</v>
      </c>
      <c r="C351" s="58" t="s">
        <v>727</v>
      </c>
      <c r="D351" s="58" t="s">
        <v>704</v>
      </c>
      <c r="E351" s="58" t="str">
        <f t="shared" si="430"/>
        <v>L2</v>
      </c>
      <c r="F351" s="58" t="str">
        <f t="shared" si="431"/>
        <v>110</v>
      </c>
      <c r="H351" s="58" t="s">
        <v>1722</v>
      </c>
      <c r="I351" s="247">
        <f>VLOOKUP(H351,'V-Enc'!$B$38:$C$45,2,FALSE)</f>
        <v>8</v>
      </c>
      <c r="J351" s="58" t="s">
        <v>1740</v>
      </c>
      <c r="K351" s="247">
        <f>VLOOKUP(J351,'V-Enc'!$B$49:$C$56,2,FALSE)</f>
        <v>0.5</v>
      </c>
      <c r="L351" s="248" t="s">
        <v>548</v>
      </c>
      <c r="M351" s="58">
        <v>32</v>
      </c>
      <c r="N351" s="58" t="s">
        <v>1833</v>
      </c>
      <c r="O351" s="58">
        <f>VLOOKUP(N351,'V-Enc'!$B$130:$C$137,2,FALSE)</f>
        <v>6</v>
      </c>
      <c r="Q351" s="58" t="s">
        <v>730</v>
      </c>
      <c r="R351" s="58" t="s">
        <v>22</v>
      </c>
      <c r="S351" s="58" t="s">
        <v>44</v>
      </c>
      <c r="U351" s="58">
        <f t="shared" si="432"/>
        <v>32</v>
      </c>
      <c r="V351" s="249">
        <f t="shared" si="433"/>
        <v>2</v>
      </c>
      <c r="W351" s="58" t="str">
        <f t="shared" si="440"/>
        <v>-</v>
      </c>
      <c r="X351" s="249" t="str">
        <f>IF(L351="-1",W351/I349*K349,"-")</f>
        <v>-</v>
      </c>
      <c r="Z351" s="58" t="str">
        <f t="shared" si="253"/>
        <v/>
      </c>
      <c r="AA351" s="58">
        <v>1</v>
      </c>
      <c r="AB351" s="249">
        <f t="shared" si="439"/>
        <v>12</v>
      </c>
      <c r="AC351" s="249" t="str">
        <f t="shared" si="434"/>
        <v>001011</v>
      </c>
      <c r="AD351" s="250">
        <f t="shared" si="435"/>
        <v>1</v>
      </c>
      <c r="AE351" s="249" t="str">
        <f t="shared" si="436"/>
        <v>11111111</v>
      </c>
      <c r="AF351" s="58" t="s">
        <v>369</v>
      </c>
    </row>
    <row r="352" spans="1:32" x14ac:dyDescent="0.2">
      <c r="A352" s="125" t="s">
        <v>2257</v>
      </c>
      <c r="B352" s="58" t="str">
        <f t="shared" si="437"/>
        <v/>
      </c>
      <c r="C352" s="125" t="s">
        <v>727</v>
      </c>
      <c r="D352" s="125" t="s">
        <v>704</v>
      </c>
      <c r="E352" s="125" t="str">
        <f t="shared" si="430"/>
        <v>L2</v>
      </c>
      <c r="F352" s="125" t="str">
        <f t="shared" si="431"/>
        <v>000</v>
      </c>
      <c r="H352" s="125" t="s">
        <v>1722</v>
      </c>
      <c r="I352" s="159">
        <f>VLOOKUP(H352,'V-Enc'!$B$38:$C$45,2,FALSE)</f>
        <v>8</v>
      </c>
      <c r="J352" s="125" t="s">
        <v>1733</v>
      </c>
      <c r="K352" s="159">
        <f>VLOOKUP(J352,'V-Enc'!$B$49:$C$56,2,FALSE)</f>
        <v>1</v>
      </c>
      <c r="L352" s="206" t="s">
        <v>548</v>
      </c>
      <c r="M352" s="125">
        <v>8</v>
      </c>
      <c r="N352" s="125" t="s">
        <v>1833</v>
      </c>
      <c r="O352" s="125">
        <f>VLOOKUP(N352,'V-Enc'!$B$130:$C$137,2,FALSE)</f>
        <v>6</v>
      </c>
      <c r="Q352" s="125" t="s">
        <v>730</v>
      </c>
      <c r="R352" s="125" t="s">
        <v>22</v>
      </c>
      <c r="S352" s="125" t="s">
        <v>44</v>
      </c>
      <c r="U352" s="125">
        <f t="shared" si="432"/>
        <v>8</v>
      </c>
      <c r="V352" s="179">
        <f t="shared" si="433"/>
        <v>1</v>
      </c>
      <c r="W352" s="125" t="str">
        <f t="shared" ref="W352:W354" si="448">IF(L352="-1",M352,"-")</f>
        <v>-</v>
      </c>
      <c r="X352" s="179" t="str">
        <f>IF(L352="-1",W352/#REF!*#REF!,"-")</f>
        <v>-</v>
      </c>
      <c r="Z352" s="125" t="str">
        <f t="shared" si="253"/>
        <v/>
      </c>
      <c r="AA352" s="125">
        <v>1</v>
      </c>
      <c r="AB352" s="179">
        <f t="shared" si="439"/>
        <v>6</v>
      </c>
      <c r="AC352" s="179" t="str">
        <f t="shared" si="434"/>
        <v>000101</v>
      </c>
      <c r="AD352" s="178">
        <f t="shared" si="435"/>
        <v>1</v>
      </c>
      <c r="AE352" s="179" t="str">
        <f t="shared" si="436"/>
        <v>00111111</v>
      </c>
      <c r="AF352" s="125" t="s">
        <v>369</v>
      </c>
    </row>
    <row r="353" spans="1:34" s="58" customFormat="1" x14ac:dyDescent="0.2">
      <c r="A353" s="58" t="s">
        <v>4271</v>
      </c>
      <c r="B353" s="58" t="str">
        <f t="shared" si="437"/>
        <v>RSVD</v>
      </c>
      <c r="C353" s="58" t="s">
        <v>727</v>
      </c>
      <c r="D353" s="58" t="s">
        <v>704</v>
      </c>
      <c r="E353" s="58" t="str">
        <f t="shared" si="430"/>
        <v>L2</v>
      </c>
      <c r="F353" s="58" t="str">
        <f t="shared" si="431"/>
        <v>101</v>
      </c>
      <c r="H353" s="58" t="s">
        <v>1722</v>
      </c>
      <c r="I353" s="247">
        <f>VLOOKUP(H353,'V-Enc'!$B$38:$C$45,2,FALSE)</f>
        <v>8</v>
      </c>
      <c r="J353" s="58" t="s">
        <v>1733</v>
      </c>
      <c r="K353" s="247">
        <f>VLOOKUP(J353,'V-Enc'!$B$49:$C$56,2,FALSE)</f>
        <v>1</v>
      </c>
      <c r="L353" s="248" t="s">
        <v>548</v>
      </c>
      <c r="M353" s="58">
        <v>16</v>
      </c>
      <c r="N353" s="58" t="s">
        <v>1833</v>
      </c>
      <c r="O353" s="58">
        <f>VLOOKUP(N353,'V-Enc'!$B$130:$C$137,2,FALSE)</f>
        <v>6</v>
      </c>
      <c r="Q353" s="58" t="s">
        <v>730</v>
      </c>
      <c r="R353" s="58" t="s">
        <v>22</v>
      </c>
      <c r="S353" s="58" t="s">
        <v>44</v>
      </c>
      <c r="U353" s="58">
        <f t="shared" si="432"/>
        <v>16</v>
      </c>
      <c r="V353" s="249">
        <f t="shared" si="433"/>
        <v>2</v>
      </c>
      <c r="W353" s="58" t="str">
        <f t="shared" si="448"/>
        <v>-</v>
      </c>
      <c r="X353" s="249" t="str">
        <f>IF(L353="-1",W353/#REF!*#REF!,"-")</f>
        <v>-</v>
      </c>
      <c r="Z353" s="58" t="str">
        <f t="shared" si="253"/>
        <v/>
      </c>
      <c r="AA353" s="58">
        <v>1</v>
      </c>
      <c r="AB353" s="249">
        <f t="shared" si="439"/>
        <v>12</v>
      </c>
      <c r="AC353" s="249" t="str">
        <f t="shared" si="434"/>
        <v>001011</v>
      </c>
      <c r="AD353" s="250">
        <f t="shared" si="435"/>
        <v>1</v>
      </c>
      <c r="AE353" s="249" t="str">
        <f t="shared" si="436"/>
        <v>11111111</v>
      </c>
      <c r="AF353" s="58" t="s">
        <v>369</v>
      </c>
    </row>
    <row r="354" spans="1:34" s="58" customFormat="1" x14ac:dyDescent="0.2">
      <c r="A354" s="58" t="s">
        <v>4272</v>
      </c>
      <c r="B354" s="58" t="str">
        <f t="shared" ref="B354" si="449">IF(OR(MAX(1,O354)*MAX(V354,1)&gt;8,V354&lt;1/4,X354&lt;1/4),"RSVD","")</f>
        <v>RSVD</v>
      </c>
      <c r="C354" s="58" t="s">
        <v>727</v>
      </c>
      <c r="D354" s="58" t="s">
        <v>704</v>
      </c>
      <c r="E354" s="58" t="str">
        <f t="shared" ref="E354" si="450">IF(S354="rs2","L2",IF(S354="vs2","L3","L1"))</f>
        <v>L2</v>
      </c>
      <c r="F354" s="58" t="str">
        <f t="shared" ref="F354" si="451">IF(M354=8,"000",IF(M354=16,"101","110"))</f>
        <v>110</v>
      </c>
      <c r="H354" s="58" t="s">
        <v>1722</v>
      </c>
      <c r="I354" s="247">
        <f>VLOOKUP(H354,'V-Enc'!$B$38:$C$45,2,FALSE)</f>
        <v>8</v>
      </c>
      <c r="J354" s="58" t="s">
        <v>1733</v>
      </c>
      <c r="K354" s="247">
        <f>VLOOKUP(J354,'V-Enc'!$B$49:$C$56,2,FALSE)</f>
        <v>1</v>
      </c>
      <c r="L354" s="248" t="s">
        <v>548</v>
      </c>
      <c r="M354" s="58">
        <v>32</v>
      </c>
      <c r="N354" s="58" t="s">
        <v>1833</v>
      </c>
      <c r="O354" s="58">
        <f>VLOOKUP(N354,'V-Enc'!$B$130:$C$137,2,FALSE)</f>
        <v>6</v>
      </c>
      <c r="Q354" s="58" t="s">
        <v>730</v>
      </c>
      <c r="R354" s="58" t="s">
        <v>22</v>
      </c>
      <c r="S354" s="58" t="s">
        <v>44</v>
      </c>
      <c r="U354" s="58">
        <f t="shared" ref="U354" si="452">IF(L354="-1",I354,M354)</f>
        <v>32</v>
      </c>
      <c r="V354" s="249">
        <f t="shared" ref="V354" si="453">IF(L354="-1",K354,U354/I354*K354)</f>
        <v>4</v>
      </c>
      <c r="W354" s="58" t="str">
        <f t="shared" si="448"/>
        <v>-</v>
      </c>
      <c r="X354" s="249" t="str">
        <f>IF(L354="-1",W354/#REF!*#REF!,"-")</f>
        <v>-</v>
      </c>
      <c r="Z354" s="58" t="str">
        <f t="shared" ref="Z354" si="454">IF(S354="vs2",1,"")</f>
        <v/>
      </c>
      <c r="AA354" s="58">
        <v>1</v>
      </c>
      <c r="AB354" s="249">
        <f t="shared" si="439"/>
        <v>24</v>
      </c>
      <c r="AC354" s="249" t="str">
        <f t="shared" si="434"/>
        <v>010111</v>
      </c>
      <c r="AD354" s="250">
        <f t="shared" si="435"/>
        <v>1</v>
      </c>
      <c r="AE354" s="249" t="str">
        <f t="shared" si="436"/>
        <v>11111111</v>
      </c>
      <c r="AF354" s="58" t="s">
        <v>369</v>
      </c>
    </row>
    <row r="355" spans="1:34" s="58" customFormat="1" x14ac:dyDescent="0.2">
      <c r="A355" s="58" t="s">
        <v>4273</v>
      </c>
      <c r="B355" s="58" t="str">
        <f t="shared" ref="B355" si="455">IF(OR(MAX(1,O355)*MAX(V355,1)&gt;8,V355&lt;1/4,X355&lt;1/4),"RSVD","")</f>
        <v>RSVD</v>
      </c>
      <c r="C355" s="58" t="s">
        <v>727</v>
      </c>
      <c r="D355" s="58" t="s">
        <v>704</v>
      </c>
      <c r="E355" s="58" t="str">
        <f t="shared" ref="E355" si="456">IF(S355="rs2","L2",IF(S355="vs2","L3","L1"))</f>
        <v>L2</v>
      </c>
      <c r="F355" s="58" t="str">
        <f t="shared" ref="F355" si="457">IF(M355=8,"000",IF(M355=16,"101","110"))</f>
        <v>000</v>
      </c>
      <c r="H355" s="58" t="s">
        <v>1722</v>
      </c>
      <c r="I355" s="247">
        <f>VLOOKUP(H355,'V-Enc'!$B$38:$C$45,2,FALSE)</f>
        <v>8</v>
      </c>
      <c r="J355" s="58" t="s">
        <v>1734</v>
      </c>
      <c r="K355" s="247">
        <f>VLOOKUP(J355,'V-Enc'!$B$49:$C$56,2,FALSE)</f>
        <v>2</v>
      </c>
      <c r="L355" s="248" t="s">
        <v>548</v>
      </c>
      <c r="M355" s="58">
        <v>8</v>
      </c>
      <c r="N355" s="58" t="s">
        <v>1833</v>
      </c>
      <c r="O355" s="58">
        <f>VLOOKUP(N355,'V-Enc'!$B$130:$C$137,2,FALSE)</f>
        <v>6</v>
      </c>
      <c r="Q355" s="58" t="s">
        <v>730</v>
      </c>
      <c r="R355" s="58" t="s">
        <v>22</v>
      </c>
      <c r="S355" s="58" t="s">
        <v>44</v>
      </c>
      <c r="U355" s="58">
        <f t="shared" ref="U355" si="458">IF(L355="-1",I355,M355)</f>
        <v>8</v>
      </c>
      <c r="V355" s="249">
        <f t="shared" ref="V355" si="459">IF(L355="-1",K355,U355/I355*K355)</f>
        <v>2</v>
      </c>
      <c r="W355" s="58" t="str">
        <f t="shared" si="440"/>
        <v>-</v>
      </c>
      <c r="X355" s="249" t="str">
        <f>IF(L355="-1",W355/#REF!*#REF!,"-")</f>
        <v>-</v>
      </c>
      <c r="Z355" s="58" t="str">
        <f t="shared" ref="Z355" si="460">IF(S355="vs2",1,"")</f>
        <v/>
      </c>
      <c r="AA355" s="58">
        <v>1</v>
      </c>
      <c r="AB355" s="249">
        <f t="shared" si="439"/>
        <v>12</v>
      </c>
      <c r="AC355" s="249" t="str">
        <f t="shared" si="434"/>
        <v>001011</v>
      </c>
      <c r="AD355" s="250">
        <f t="shared" si="435"/>
        <v>1</v>
      </c>
      <c r="AE355" s="249" t="str">
        <f t="shared" si="436"/>
        <v>11111111</v>
      </c>
      <c r="AF355" s="58" t="s">
        <v>369</v>
      </c>
    </row>
    <row r="356" spans="1:34" s="58" customFormat="1" x14ac:dyDescent="0.2">
      <c r="A356" s="58" t="s">
        <v>4274</v>
      </c>
      <c r="B356" s="58" t="str">
        <f t="shared" ref="B356" si="461">IF(OR(MAX(1,O356)*MAX(V356,1)&gt;8,V356&lt;1/4,X356&lt;1/4),"RSVD","")</f>
        <v>RSVD</v>
      </c>
      <c r="C356" s="58" t="s">
        <v>727</v>
      </c>
      <c r="D356" s="58" t="s">
        <v>704</v>
      </c>
      <c r="E356" s="58" t="str">
        <f t="shared" ref="E356" si="462">IF(S356="rs2","L2",IF(S356="vs2","L3","L1"))</f>
        <v>L2</v>
      </c>
      <c r="F356" s="58" t="str">
        <f t="shared" ref="F356" si="463">IF(M356=8,"000",IF(M356=16,"101","110"))</f>
        <v>101</v>
      </c>
      <c r="H356" s="58" t="s">
        <v>1722</v>
      </c>
      <c r="I356" s="247">
        <f>VLOOKUP(H356,'V-Enc'!$B$38:$C$45,2,FALSE)</f>
        <v>8</v>
      </c>
      <c r="J356" s="58" t="s">
        <v>1734</v>
      </c>
      <c r="K356" s="247">
        <f>VLOOKUP(J356,'V-Enc'!$B$49:$C$56,2,FALSE)</f>
        <v>2</v>
      </c>
      <c r="L356" s="248" t="s">
        <v>548</v>
      </c>
      <c r="M356" s="58">
        <v>16</v>
      </c>
      <c r="N356" s="58" t="s">
        <v>1833</v>
      </c>
      <c r="O356" s="58">
        <f>VLOOKUP(N356,'V-Enc'!$B$130:$C$137,2,FALSE)</f>
        <v>6</v>
      </c>
      <c r="Q356" s="58" t="s">
        <v>730</v>
      </c>
      <c r="R356" s="58" t="s">
        <v>22</v>
      </c>
      <c r="S356" s="58" t="s">
        <v>44</v>
      </c>
      <c r="U356" s="58">
        <f t="shared" ref="U356" si="464">IF(L356="-1",I356,M356)</f>
        <v>16</v>
      </c>
      <c r="V356" s="249">
        <f t="shared" ref="V356" si="465">IF(L356="-1",K356,U356/I356*K356)</f>
        <v>4</v>
      </c>
      <c r="W356" s="58" t="str">
        <f t="shared" ref="W356" si="466">IF(L356="-1",M356,"-")</f>
        <v>-</v>
      </c>
      <c r="X356" s="249" t="str">
        <f>IF(L356="-1",W356/#REF!*#REF!,"-")</f>
        <v>-</v>
      </c>
      <c r="Z356" s="58" t="str">
        <f t="shared" ref="Z356" si="467">IF(S356="vs2",1,"")</f>
        <v/>
      </c>
      <c r="AA356" s="58">
        <v>1</v>
      </c>
      <c r="AB356" s="249">
        <f t="shared" si="439"/>
        <v>24</v>
      </c>
      <c r="AC356" s="249" t="str">
        <f t="shared" si="434"/>
        <v>010111</v>
      </c>
      <c r="AD356" s="250">
        <f t="shared" si="435"/>
        <v>1</v>
      </c>
      <c r="AE356" s="249" t="str">
        <f t="shared" si="436"/>
        <v>11111111</v>
      </c>
      <c r="AF356" s="58" t="s">
        <v>369</v>
      </c>
    </row>
    <row r="357" spans="1:34" s="58" customFormat="1" x14ac:dyDescent="0.2">
      <c r="A357" s="58" t="s">
        <v>4275</v>
      </c>
      <c r="B357" s="58" t="str">
        <f t="shared" si="437"/>
        <v>RSVD</v>
      </c>
      <c r="C357" s="58" t="s">
        <v>727</v>
      </c>
      <c r="D357" s="58" t="s">
        <v>704</v>
      </c>
      <c r="E357" s="58" t="str">
        <f t="shared" si="430"/>
        <v>L2</v>
      </c>
      <c r="F357" s="58" t="str">
        <f t="shared" si="431"/>
        <v>110</v>
      </c>
      <c r="H357" s="58" t="s">
        <v>1722</v>
      </c>
      <c r="I357" s="247">
        <f>VLOOKUP(H357,'V-Enc'!$B$38:$C$45,2,FALSE)</f>
        <v>8</v>
      </c>
      <c r="J357" s="58" t="s">
        <v>1734</v>
      </c>
      <c r="K357" s="247">
        <f>VLOOKUP(J357,'V-Enc'!$B$49:$C$56,2,FALSE)</f>
        <v>2</v>
      </c>
      <c r="L357" s="248" t="s">
        <v>548</v>
      </c>
      <c r="M357" s="58">
        <v>32</v>
      </c>
      <c r="N357" s="58" t="s">
        <v>1833</v>
      </c>
      <c r="O357" s="58">
        <f>VLOOKUP(N357,'V-Enc'!$B$130:$C$137,2,FALSE)</f>
        <v>6</v>
      </c>
      <c r="Q357" s="58" t="s">
        <v>730</v>
      </c>
      <c r="R357" s="58" t="s">
        <v>22</v>
      </c>
      <c r="S357" s="58" t="s">
        <v>44</v>
      </c>
      <c r="U357" s="58">
        <f t="shared" si="432"/>
        <v>32</v>
      </c>
      <c r="V357" s="249">
        <f t="shared" si="433"/>
        <v>8</v>
      </c>
      <c r="W357" s="58" t="str">
        <f t="shared" ref="W357:W360" si="468">IF(L357="-1",M357,"-")</f>
        <v>-</v>
      </c>
      <c r="X357" s="249" t="str">
        <f>IF(L357="-1",W357/#REF!*#REF!,"-")</f>
        <v>-</v>
      </c>
      <c r="Z357" s="58" t="str">
        <f t="shared" si="253"/>
        <v/>
      </c>
      <c r="AA357" s="58">
        <v>1</v>
      </c>
      <c r="AB357" s="249">
        <f t="shared" si="439"/>
        <v>48</v>
      </c>
      <c r="AC357" s="249" t="str">
        <f t="shared" si="434"/>
        <v>101111</v>
      </c>
      <c r="AD357" s="250">
        <f t="shared" si="435"/>
        <v>1</v>
      </c>
      <c r="AE357" s="249" t="str">
        <f t="shared" si="436"/>
        <v>11111111</v>
      </c>
      <c r="AF357" s="58" t="s">
        <v>369</v>
      </c>
    </row>
    <row r="358" spans="1:34" s="58" customFormat="1" x14ac:dyDescent="0.2">
      <c r="A358" s="58" t="s">
        <v>4276</v>
      </c>
      <c r="B358" s="58" t="str">
        <f t="shared" ref="B358:B360" si="469">IF(OR(MAX(1,O358)*MAX(V358,1)&gt;8,V358&lt;1/4,X358&lt;1/4),"RSVD","")</f>
        <v>RSVD</v>
      </c>
      <c r="C358" s="58" t="s">
        <v>727</v>
      </c>
      <c r="D358" s="58" t="s">
        <v>704</v>
      </c>
      <c r="E358" s="58" t="str">
        <f t="shared" ref="E358:E360" si="470">IF(S358="rs2","L2",IF(S358="vs2","L3","L1"))</f>
        <v>L2</v>
      </c>
      <c r="F358" s="58" t="str">
        <f t="shared" ref="F358:F360" si="471">IF(M358=8,"000",IF(M358=16,"101","110"))</f>
        <v>000</v>
      </c>
      <c r="H358" s="58" t="s">
        <v>1722</v>
      </c>
      <c r="I358" s="247">
        <f>VLOOKUP(H358,'V-Enc'!$B$38:$C$45,2,FALSE)</f>
        <v>8</v>
      </c>
      <c r="J358" s="58" t="s">
        <v>1735</v>
      </c>
      <c r="K358" s="247">
        <f>VLOOKUP(J358,'V-Enc'!$B$49:$C$56,2,FALSE)</f>
        <v>4</v>
      </c>
      <c r="L358" s="248" t="s">
        <v>548</v>
      </c>
      <c r="M358" s="58">
        <v>8</v>
      </c>
      <c r="N358" s="58" t="s">
        <v>1833</v>
      </c>
      <c r="O358" s="58">
        <f>VLOOKUP(N358,'V-Enc'!$B$130:$C$137,2,FALSE)</f>
        <v>6</v>
      </c>
      <c r="Q358" s="58" t="s">
        <v>730</v>
      </c>
      <c r="R358" s="58" t="s">
        <v>22</v>
      </c>
      <c r="S358" s="58" t="s">
        <v>44</v>
      </c>
      <c r="U358" s="58">
        <f t="shared" ref="U358:U360" si="472">IF(L358="-1",I358,M358)</f>
        <v>8</v>
      </c>
      <c r="V358" s="249">
        <f t="shared" ref="V358:V360" si="473">IF(L358="-1",K358,U358/I358*K358)</f>
        <v>4</v>
      </c>
      <c r="W358" s="58" t="str">
        <f t="shared" si="468"/>
        <v>-</v>
      </c>
      <c r="X358" s="249" t="str">
        <f>IF(L358="-1",W358/#REF!*#REF!,"-")</f>
        <v>-</v>
      </c>
      <c r="Z358" s="58" t="str">
        <f t="shared" ref="Z358:Z360" si="474">IF(S358="vs2",1,"")</f>
        <v/>
      </c>
      <c r="AA358" s="58">
        <v>1</v>
      </c>
      <c r="AB358" s="249">
        <f t="shared" si="439"/>
        <v>24</v>
      </c>
      <c r="AC358" s="249" t="str">
        <f t="shared" si="434"/>
        <v>010111</v>
      </c>
      <c r="AD358" s="250">
        <f t="shared" si="435"/>
        <v>1</v>
      </c>
      <c r="AE358" s="249" t="str">
        <f t="shared" si="436"/>
        <v>11111111</v>
      </c>
      <c r="AF358" s="58" t="s">
        <v>369</v>
      </c>
    </row>
    <row r="359" spans="1:34" s="58" customFormat="1" x14ac:dyDescent="0.2">
      <c r="A359" s="58" t="s">
        <v>4277</v>
      </c>
      <c r="B359" s="58" t="str">
        <f t="shared" si="469"/>
        <v>RSVD</v>
      </c>
      <c r="C359" s="58" t="s">
        <v>727</v>
      </c>
      <c r="D359" s="58" t="s">
        <v>704</v>
      </c>
      <c r="E359" s="58" t="str">
        <f t="shared" si="470"/>
        <v>L2</v>
      </c>
      <c r="F359" s="58" t="str">
        <f t="shared" si="471"/>
        <v>101</v>
      </c>
      <c r="H359" s="58" t="s">
        <v>1722</v>
      </c>
      <c r="I359" s="247">
        <f>VLOOKUP(H359,'V-Enc'!$B$38:$C$45,2,FALSE)</f>
        <v>8</v>
      </c>
      <c r="J359" s="58" t="s">
        <v>1735</v>
      </c>
      <c r="K359" s="247">
        <f>VLOOKUP(J359,'V-Enc'!$B$49:$C$56,2,FALSE)</f>
        <v>4</v>
      </c>
      <c r="L359" s="248" t="s">
        <v>548</v>
      </c>
      <c r="M359" s="58">
        <v>16</v>
      </c>
      <c r="N359" s="58" t="s">
        <v>1833</v>
      </c>
      <c r="O359" s="58">
        <f>VLOOKUP(N359,'V-Enc'!$B$130:$C$137,2,FALSE)</f>
        <v>6</v>
      </c>
      <c r="Q359" s="58" t="s">
        <v>730</v>
      </c>
      <c r="R359" s="58" t="s">
        <v>22</v>
      </c>
      <c r="S359" s="58" t="s">
        <v>44</v>
      </c>
      <c r="U359" s="58">
        <f t="shared" si="472"/>
        <v>16</v>
      </c>
      <c r="V359" s="249">
        <f t="shared" si="473"/>
        <v>8</v>
      </c>
      <c r="W359" s="58" t="str">
        <f t="shared" si="468"/>
        <v>-</v>
      </c>
      <c r="X359" s="249" t="str">
        <f>IF(L359="-1",W359/#REF!*#REF!,"-")</f>
        <v>-</v>
      </c>
      <c r="Z359" s="58" t="str">
        <f t="shared" si="474"/>
        <v/>
      </c>
      <c r="AA359" s="58">
        <v>1</v>
      </c>
      <c r="AB359" s="249">
        <f t="shared" si="439"/>
        <v>48</v>
      </c>
      <c r="AC359" s="249" t="str">
        <f t="shared" si="434"/>
        <v>101111</v>
      </c>
      <c r="AD359" s="250">
        <f t="shared" si="435"/>
        <v>1</v>
      </c>
      <c r="AE359" s="249" t="str">
        <f t="shared" si="436"/>
        <v>11111111</v>
      </c>
      <c r="AF359" s="58" t="s">
        <v>369</v>
      </c>
    </row>
    <row r="360" spans="1:34" s="58" customFormat="1" x14ac:dyDescent="0.2">
      <c r="A360" s="58" t="s">
        <v>4278</v>
      </c>
      <c r="B360" s="58" t="str">
        <f t="shared" si="469"/>
        <v>RSVD</v>
      </c>
      <c r="C360" s="58" t="s">
        <v>727</v>
      </c>
      <c r="D360" s="58" t="s">
        <v>704</v>
      </c>
      <c r="E360" s="58" t="str">
        <f t="shared" si="470"/>
        <v>L2</v>
      </c>
      <c r="F360" s="58" t="str">
        <f t="shared" si="471"/>
        <v>110</v>
      </c>
      <c r="H360" s="58" t="s">
        <v>1722</v>
      </c>
      <c r="I360" s="247">
        <f>VLOOKUP(H360,'V-Enc'!$B$38:$C$45,2,FALSE)</f>
        <v>8</v>
      </c>
      <c r="J360" s="58" t="s">
        <v>1735</v>
      </c>
      <c r="K360" s="247">
        <f>VLOOKUP(J360,'V-Enc'!$B$49:$C$56,2,FALSE)</f>
        <v>4</v>
      </c>
      <c r="L360" s="248" t="s">
        <v>548</v>
      </c>
      <c r="M360" s="58">
        <v>32</v>
      </c>
      <c r="N360" s="58" t="s">
        <v>1833</v>
      </c>
      <c r="O360" s="58">
        <f>VLOOKUP(N360,'V-Enc'!$B$130:$C$137,2,FALSE)</f>
        <v>6</v>
      </c>
      <c r="Q360" s="58" t="s">
        <v>730</v>
      </c>
      <c r="R360" s="58" t="s">
        <v>22</v>
      </c>
      <c r="S360" s="58" t="s">
        <v>44</v>
      </c>
      <c r="U360" s="58">
        <f t="shared" si="472"/>
        <v>32</v>
      </c>
      <c r="V360" s="249">
        <f t="shared" si="473"/>
        <v>16</v>
      </c>
      <c r="W360" s="58" t="str">
        <f t="shared" si="468"/>
        <v>-</v>
      </c>
      <c r="X360" s="249" t="str">
        <f>IF(L360="-1",W360/#REF!*#REF!,"-")</f>
        <v>-</v>
      </c>
      <c r="Z360" s="58" t="str">
        <f t="shared" si="474"/>
        <v/>
      </c>
      <c r="AA360" s="58">
        <v>1</v>
      </c>
      <c r="AB360" s="249">
        <f t="shared" si="439"/>
        <v>96</v>
      </c>
      <c r="AC360" s="249" t="str">
        <f>DEC2BIN(MIN(64,AB360)-1,6)</f>
        <v>111111</v>
      </c>
      <c r="AD360" s="250">
        <f t="shared" si="435"/>
        <v>1</v>
      </c>
      <c r="AE360" s="249" t="str">
        <f t="shared" si="436"/>
        <v>11111111</v>
      </c>
      <c r="AF360" s="58" t="s">
        <v>369</v>
      </c>
    </row>
    <row r="361" spans="1:34" s="58" customFormat="1" x14ac:dyDescent="0.2">
      <c r="A361" s="58" t="s">
        <v>4279</v>
      </c>
      <c r="B361" s="58" t="str">
        <f t="shared" ref="B361:B363" si="475">IF(OR(MAX(1,O361)*MAX(V361,1)&gt;8,V361&lt;1/4,X361&lt;1/4),"RSVD","")</f>
        <v>RSVD</v>
      </c>
      <c r="C361" s="58" t="s">
        <v>727</v>
      </c>
      <c r="D361" s="58" t="s">
        <v>704</v>
      </c>
      <c r="E361" s="58" t="str">
        <f t="shared" ref="E361:E363" si="476">IF(S361="rs2","L2",IF(S361="vs2","L3","L1"))</f>
        <v>L2</v>
      </c>
      <c r="F361" s="58" t="str">
        <f t="shared" ref="F361:F363" si="477">IF(M361=8,"000",IF(M361=16,"101","110"))</f>
        <v>000</v>
      </c>
      <c r="H361" s="58" t="s">
        <v>1722</v>
      </c>
      <c r="I361" s="247">
        <f>VLOOKUP(H361,'V-Enc'!$B$38:$C$45,2,FALSE)</f>
        <v>8</v>
      </c>
      <c r="J361" s="58" t="s">
        <v>1736</v>
      </c>
      <c r="K361" s="247">
        <f>VLOOKUP(J361,'V-Enc'!$B$49:$C$56,2,FALSE)</f>
        <v>8</v>
      </c>
      <c r="L361" s="248" t="s">
        <v>548</v>
      </c>
      <c r="M361" s="58">
        <v>8</v>
      </c>
      <c r="N361" s="58" t="s">
        <v>1833</v>
      </c>
      <c r="O361" s="58">
        <f>VLOOKUP(N361,'V-Enc'!$B$130:$C$137,2,FALSE)</f>
        <v>6</v>
      </c>
      <c r="Q361" s="58" t="s">
        <v>730</v>
      </c>
      <c r="R361" s="58" t="s">
        <v>22</v>
      </c>
      <c r="S361" s="58" t="s">
        <v>44</v>
      </c>
      <c r="U361" s="58">
        <f t="shared" ref="U361:U363" si="478">IF(L361="-1",I361,M361)</f>
        <v>8</v>
      </c>
      <c r="V361" s="249">
        <f t="shared" ref="V361:V363" si="479">IF(L361="-1",K361,U361/I361*K361)</f>
        <v>8</v>
      </c>
      <c r="W361" s="58" t="str">
        <f t="shared" ref="W361:W363" si="480">IF(L361="-1",M361,"-")</f>
        <v>-</v>
      </c>
      <c r="X361" s="249" t="str">
        <f>IF(L361="-1",W361/#REF!*#REF!,"-")</f>
        <v>-</v>
      </c>
      <c r="Z361" s="58" t="str">
        <f t="shared" ref="Z361:Z363" si="481">IF(S361="vs2",1,"")</f>
        <v/>
      </c>
      <c r="AA361" s="58">
        <v>1</v>
      </c>
      <c r="AB361" s="249">
        <f t="shared" si="439"/>
        <v>48</v>
      </c>
      <c r="AC361" s="249" t="str">
        <f t="shared" ref="AC361:AC363" si="482">DEC2BIN(MIN(64,AB361)-1,6)</f>
        <v>101111</v>
      </c>
      <c r="AD361" s="250">
        <f t="shared" si="435"/>
        <v>1</v>
      </c>
      <c r="AE361" s="249" t="str">
        <f t="shared" si="436"/>
        <v>11111111</v>
      </c>
      <c r="AF361" s="58" t="s">
        <v>369</v>
      </c>
    </row>
    <row r="362" spans="1:34" s="58" customFormat="1" x14ac:dyDescent="0.2">
      <c r="A362" s="58" t="s">
        <v>4280</v>
      </c>
      <c r="B362" s="58" t="str">
        <f t="shared" si="475"/>
        <v>RSVD</v>
      </c>
      <c r="C362" s="58" t="s">
        <v>727</v>
      </c>
      <c r="D362" s="58" t="s">
        <v>704</v>
      </c>
      <c r="E362" s="58" t="str">
        <f t="shared" si="476"/>
        <v>L2</v>
      </c>
      <c r="F362" s="58" t="str">
        <f t="shared" si="477"/>
        <v>101</v>
      </c>
      <c r="H362" s="58" t="s">
        <v>1722</v>
      </c>
      <c r="I362" s="247">
        <f>VLOOKUP(H362,'V-Enc'!$B$38:$C$45,2,FALSE)</f>
        <v>8</v>
      </c>
      <c r="J362" s="58" t="s">
        <v>1736</v>
      </c>
      <c r="K362" s="247">
        <f>VLOOKUP(J362,'V-Enc'!$B$49:$C$56,2,FALSE)</f>
        <v>8</v>
      </c>
      <c r="L362" s="248" t="s">
        <v>548</v>
      </c>
      <c r="M362" s="58">
        <v>16</v>
      </c>
      <c r="N362" s="58" t="s">
        <v>1833</v>
      </c>
      <c r="O362" s="58">
        <f>VLOOKUP(N362,'V-Enc'!$B$130:$C$137,2,FALSE)</f>
        <v>6</v>
      </c>
      <c r="Q362" s="58" t="s">
        <v>730</v>
      </c>
      <c r="R362" s="58" t="s">
        <v>22</v>
      </c>
      <c r="S362" s="58" t="s">
        <v>44</v>
      </c>
      <c r="U362" s="58">
        <f t="shared" si="478"/>
        <v>16</v>
      </c>
      <c r="V362" s="249">
        <f t="shared" si="479"/>
        <v>16</v>
      </c>
      <c r="W362" s="58" t="str">
        <f t="shared" si="480"/>
        <v>-</v>
      </c>
      <c r="X362" s="249" t="str">
        <f>IF(L362="-1",W362/#REF!*#REF!,"-")</f>
        <v>-</v>
      </c>
      <c r="Z362" s="58" t="str">
        <f t="shared" si="481"/>
        <v/>
      </c>
      <c r="AA362" s="58">
        <v>1</v>
      </c>
      <c r="AB362" s="249">
        <f t="shared" si="439"/>
        <v>96</v>
      </c>
      <c r="AC362" s="249" t="str">
        <f t="shared" si="482"/>
        <v>111111</v>
      </c>
      <c r="AD362" s="250">
        <f t="shared" si="435"/>
        <v>1</v>
      </c>
      <c r="AE362" s="249" t="str">
        <f t="shared" si="436"/>
        <v>11111111</v>
      </c>
      <c r="AF362" s="58" t="s">
        <v>369</v>
      </c>
    </row>
    <row r="363" spans="1:34" s="58" customFormat="1" x14ac:dyDescent="0.2">
      <c r="A363" s="58" t="s">
        <v>4281</v>
      </c>
      <c r="B363" s="58" t="str">
        <f t="shared" si="475"/>
        <v>RSVD</v>
      </c>
      <c r="C363" s="58" t="s">
        <v>727</v>
      </c>
      <c r="D363" s="58" t="s">
        <v>704</v>
      </c>
      <c r="E363" s="58" t="str">
        <f t="shared" si="476"/>
        <v>L2</v>
      </c>
      <c r="F363" s="58" t="str">
        <f t="shared" si="477"/>
        <v>110</v>
      </c>
      <c r="H363" s="58" t="s">
        <v>1722</v>
      </c>
      <c r="I363" s="247">
        <f>VLOOKUP(H363,'V-Enc'!$B$38:$C$45,2,FALSE)</f>
        <v>8</v>
      </c>
      <c r="J363" s="58" t="s">
        <v>1736</v>
      </c>
      <c r="K363" s="247">
        <f>VLOOKUP(J363,'V-Enc'!$B$49:$C$56,2,FALSE)</f>
        <v>8</v>
      </c>
      <c r="L363" s="248" t="s">
        <v>548</v>
      </c>
      <c r="M363" s="58">
        <v>32</v>
      </c>
      <c r="N363" s="58" t="s">
        <v>1833</v>
      </c>
      <c r="O363" s="58">
        <f>VLOOKUP(N363,'V-Enc'!$B$130:$C$137,2,FALSE)</f>
        <v>6</v>
      </c>
      <c r="Q363" s="58" t="s">
        <v>730</v>
      </c>
      <c r="R363" s="58" t="s">
        <v>22</v>
      </c>
      <c r="S363" s="58" t="s">
        <v>44</v>
      </c>
      <c r="U363" s="58">
        <f t="shared" si="478"/>
        <v>32</v>
      </c>
      <c r="V363" s="249">
        <f t="shared" si="479"/>
        <v>32</v>
      </c>
      <c r="W363" s="58" t="str">
        <f t="shared" si="480"/>
        <v>-</v>
      </c>
      <c r="X363" s="249" t="str">
        <f>IF(L363="-1",W363/#REF!*#REF!,"-")</f>
        <v>-</v>
      </c>
      <c r="Z363" s="58" t="str">
        <f t="shared" si="481"/>
        <v/>
      </c>
      <c r="AA363" s="58">
        <v>1</v>
      </c>
      <c r="AB363" s="249">
        <f t="shared" si="439"/>
        <v>192</v>
      </c>
      <c r="AC363" s="249" t="str">
        <f t="shared" si="482"/>
        <v>111111</v>
      </c>
      <c r="AD363" s="250">
        <f t="shared" si="435"/>
        <v>1</v>
      </c>
      <c r="AE363" s="249" t="str">
        <f t="shared" si="436"/>
        <v>11111111</v>
      </c>
      <c r="AF363" s="58" t="s">
        <v>369</v>
      </c>
    </row>
    <row r="364" spans="1:34" x14ac:dyDescent="0.2">
      <c r="I364" s="159"/>
      <c r="Z364" s="125" t="str">
        <f t="shared" si="253"/>
        <v/>
      </c>
      <c r="AC364" s="179"/>
      <c r="AE364" s="179"/>
    </row>
    <row r="365" spans="1:34" ht="19" x14ac:dyDescent="0.25">
      <c r="A365" s="225" t="s">
        <v>2258</v>
      </c>
      <c r="B365" s="225"/>
      <c r="C365" s="226"/>
      <c r="D365" s="226"/>
      <c r="E365" s="226"/>
      <c r="F365" s="226"/>
      <c r="G365" s="226"/>
      <c r="I365" s="159"/>
      <c r="Z365" s="125" t="str">
        <f t="shared" si="253"/>
        <v/>
      </c>
      <c r="AC365" s="179"/>
      <c r="AE365" s="179"/>
    </row>
    <row r="366" spans="1:34" x14ac:dyDescent="0.2">
      <c r="A366" s="125" t="s">
        <v>2259</v>
      </c>
      <c r="B366" s="58" t="str">
        <f>IF(OR(MAX(1,O366)*MAX(V366,1)&gt;8,V366&lt;1/4,X366&lt;1/4,X366&gt;8),"RSVD","")</f>
        <v/>
      </c>
      <c r="C366" s="125" t="s">
        <v>727</v>
      </c>
      <c r="D366" s="125" t="s">
        <v>704</v>
      </c>
      <c r="E366" s="125" t="str">
        <f t="shared" ref="E366:E372" si="483">IF(S366="rs2","L2",IF(S366="vs2","L3","L1"))</f>
        <v>L3</v>
      </c>
      <c r="F366" s="125" t="str">
        <f t="shared" ref="F366:F372" si="484">IF(M366=8,"000",IF(M366=16,"101","110"))</f>
        <v>000</v>
      </c>
      <c r="H366" s="125" t="s">
        <v>1722</v>
      </c>
      <c r="I366" s="159">
        <f>VLOOKUP(H366,'V-Enc'!$B$38:$C$45,2,FALSE)</f>
        <v>8</v>
      </c>
      <c r="J366" s="125" t="s">
        <v>1739</v>
      </c>
      <c r="K366" s="159">
        <f>VLOOKUP(J366,'V-Enc'!$B$49:$C$56,2,FALSE)</f>
        <v>0.25</v>
      </c>
      <c r="L366" s="206" t="s">
        <v>2079</v>
      </c>
      <c r="M366" s="125">
        <v>8</v>
      </c>
      <c r="N366" s="125" t="s">
        <v>1833</v>
      </c>
      <c r="O366" s="125">
        <f>VLOOKUP(N366,'V-Enc'!$B$130:$C$137,2,FALSE)</f>
        <v>6</v>
      </c>
      <c r="Q366" s="125" t="s">
        <v>730</v>
      </c>
      <c r="R366" s="125" t="s">
        <v>22</v>
      </c>
      <c r="S366" s="125" t="s">
        <v>764</v>
      </c>
      <c r="U366" s="125">
        <f t="shared" ref="U366:U372" si="485">IF(L366="-1",I366,M366)</f>
        <v>8</v>
      </c>
      <c r="V366" s="179">
        <f t="shared" ref="V366:V372" si="486">IF(L366="-1",K366,U366/I366*K366)</f>
        <v>0.25</v>
      </c>
      <c r="W366" s="125">
        <f>IF(L366="-1",M366,"-")</f>
        <v>8</v>
      </c>
      <c r="X366" s="179">
        <f t="shared" ref="X366:X372" si="487">IF(L366="-1",W366/I366*K366,"-")</f>
        <v>0.25</v>
      </c>
      <c r="Z366" s="125">
        <f t="shared" si="253"/>
        <v>1</v>
      </c>
      <c r="AA366" s="125">
        <v>1</v>
      </c>
      <c r="AB366" s="179">
        <f>MAX(V366,X366,1)*IF(O366="",1,O366)</f>
        <v>6</v>
      </c>
      <c r="AC366" s="179" t="str">
        <f t="shared" ref="AC366:AC379" si="488">DEC2BIN(MIN(64,AB366)-1,6)</f>
        <v>000101</v>
      </c>
      <c r="AD366" s="179">
        <f t="shared" ref="AD366:AD383" si="489">AB366/(MAX(V366,1)*IF(O366="",1,O366))</f>
        <v>1</v>
      </c>
      <c r="AE366" s="179" t="str">
        <f t="shared" ref="AE366:AE383" si="490">RIGHT(_xlfn.CONCAT(REPT(0,8-MIN(AB366,8)),REPT(DEC2BIN(_xlfn.BITLSHIFT(1,AD366-1)),AB366/AD366)),8)</f>
        <v>00111111</v>
      </c>
      <c r="AF366" s="179">
        <f t="shared" ref="AF366:AF383" si="491">IF(X366&lt;=1,0,IF(V366&gt;=X366,V366/MAX(X366,1),1))</f>
        <v>0</v>
      </c>
      <c r="AG366" s="180" t="str">
        <f t="shared" ref="AG366:AG381" si="492">IF(AF366=0,"00000000",RIGHT(IF(X366&gt;=V366,DEC2BIN(_xlfn.BITXOR(BIN2DEC(AH366),255),8),REPT(DEC2BIN(_xlfn.BITLSHIFT(1,AF366-1)),8)),8))</f>
        <v>00000000</v>
      </c>
      <c r="AH366" s="179" t="str">
        <f t="shared" ref="AH366:AH378" si="493">IF(AF366=0,"00000000",RIGHT(_xlfn.CONCAT(REPT(0,8-MIN(8,AB366)),REPT(DEC2BIN(_xlfn.BITLSHIFT(1,MAX(V366,X366,1)-1)),MAX(1,O366))),8))</f>
        <v>00000000</v>
      </c>
    </row>
    <row r="367" spans="1:34" x14ac:dyDescent="0.2">
      <c r="A367" s="125" t="s">
        <v>2260</v>
      </c>
      <c r="B367" s="58" t="str">
        <f t="shared" ref="B367:B383" si="494">IF(OR(MAX(1,O367)*MAX(V367,1)&gt;8,V367&lt;1/4,X367&lt;1/4,X367&gt;8),"RSVD","")</f>
        <v/>
      </c>
      <c r="C367" s="125" t="s">
        <v>727</v>
      </c>
      <c r="D367" s="125" t="s">
        <v>704</v>
      </c>
      <c r="E367" s="125" t="str">
        <f t="shared" si="483"/>
        <v>L3</v>
      </c>
      <c r="F367" s="125" t="str">
        <f t="shared" si="484"/>
        <v>101</v>
      </c>
      <c r="H367" s="125" t="s">
        <v>1722</v>
      </c>
      <c r="I367" s="159">
        <f>VLOOKUP(H367,'V-Enc'!$B$38:$C$45,2,FALSE)</f>
        <v>8</v>
      </c>
      <c r="J367" s="125" t="s">
        <v>1739</v>
      </c>
      <c r="K367" s="159">
        <f>VLOOKUP(J367,'V-Enc'!$B$49:$C$56,2,FALSE)</f>
        <v>0.25</v>
      </c>
      <c r="L367" s="206" t="s">
        <v>2079</v>
      </c>
      <c r="M367" s="125">
        <v>16</v>
      </c>
      <c r="N367" s="125" t="s">
        <v>1833</v>
      </c>
      <c r="O367" s="125">
        <f>VLOOKUP(N367,'V-Enc'!$B$130:$C$137,2,FALSE)</f>
        <v>6</v>
      </c>
      <c r="Q367" s="125" t="s">
        <v>730</v>
      </c>
      <c r="R367" s="125" t="s">
        <v>22</v>
      </c>
      <c r="S367" s="125" t="s">
        <v>764</v>
      </c>
      <c r="U367" s="125">
        <f t="shared" si="485"/>
        <v>8</v>
      </c>
      <c r="V367" s="179">
        <f t="shared" si="486"/>
        <v>0.25</v>
      </c>
      <c r="W367" s="125">
        <f>IF(L367="-1",M367,"-")</f>
        <v>16</v>
      </c>
      <c r="X367" s="179">
        <f t="shared" si="487"/>
        <v>0.5</v>
      </c>
      <c r="Z367" s="125">
        <f t="shared" si="253"/>
        <v>1</v>
      </c>
      <c r="AA367" s="125">
        <v>1</v>
      </c>
      <c r="AB367" s="179">
        <f t="shared" ref="AB367:AB383" si="495">MAX(V367,X367,1)*IF(O367="",1,O367)</f>
        <v>6</v>
      </c>
      <c r="AC367" s="179" t="str">
        <f t="shared" si="488"/>
        <v>000101</v>
      </c>
      <c r="AD367" s="179">
        <f t="shared" si="489"/>
        <v>1</v>
      </c>
      <c r="AE367" s="179" t="str">
        <f t="shared" si="490"/>
        <v>00111111</v>
      </c>
      <c r="AF367" s="179">
        <f t="shared" si="491"/>
        <v>0</v>
      </c>
      <c r="AG367" s="180" t="str">
        <f t="shared" si="492"/>
        <v>00000000</v>
      </c>
      <c r="AH367" s="179" t="str">
        <f t="shared" si="493"/>
        <v>00000000</v>
      </c>
    </row>
    <row r="368" spans="1:34" x14ac:dyDescent="0.2">
      <c r="A368" s="125" t="s">
        <v>2261</v>
      </c>
      <c r="B368" s="58" t="str">
        <f t="shared" si="494"/>
        <v/>
      </c>
      <c r="C368" s="125" t="s">
        <v>727</v>
      </c>
      <c r="D368" s="125" t="s">
        <v>704</v>
      </c>
      <c r="E368" s="125" t="str">
        <f t="shared" si="483"/>
        <v>L3</v>
      </c>
      <c r="F368" s="125" t="str">
        <f t="shared" si="484"/>
        <v>110</v>
      </c>
      <c r="H368" s="125" t="s">
        <v>1722</v>
      </c>
      <c r="I368" s="159">
        <f>VLOOKUP(H368,'V-Enc'!$B$38:$C$45,2,FALSE)</f>
        <v>8</v>
      </c>
      <c r="J368" s="125" t="s">
        <v>1739</v>
      </c>
      <c r="K368" s="159">
        <f>VLOOKUP(J368,'V-Enc'!$B$49:$C$56,2,FALSE)</f>
        <v>0.25</v>
      </c>
      <c r="L368" s="206" t="s">
        <v>2079</v>
      </c>
      <c r="M368" s="125">
        <v>32</v>
      </c>
      <c r="N368" s="125" t="s">
        <v>1833</v>
      </c>
      <c r="O368" s="125">
        <f>VLOOKUP(N368,'V-Enc'!$B$130:$C$137,2,FALSE)</f>
        <v>6</v>
      </c>
      <c r="Q368" s="125" t="s">
        <v>730</v>
      </c>
      <c r="R368" s="125" t="s">
        <v>22</v>
      </c>
      <c r="S368" s="125" t="s">
        <v>764</v>
      </c>
      <c r="U368" s="125">
        <f t="shared" si="485"/>
        <v>8</v>
      </c>
      <c r="V368" s="179">
        <f t="shared" si="486"/>
        <v>0.25</v>
      </c>
      <c r="W368" s="125">
        <f t="shared" ref="W368" si="496">IF(L368="-1",M368,"-")</f>
        <v>32</v>
      </c>
      <c r="X368" s="179">
        <f t="shared" si="487"/>
        <v>1</v>
      </c>
      <c r="Z368" s="125">
        <f t="shared" si="253"/>
        <v>1</v>
      </c>
      <c r="AA368" s="125">
        <v>1</v>
      </c>
      <c r="AB368" s="179">
        <f t="shared" si="495"/>
        <v>6</v>
      </c>
      <c r="AC368" s="179" t="str">
        <f t="shared" si="488"/>
        <v>000101</v>
      </c>
      <c r="AD368" s="179">
        <f t="shared" si="489"/>
        <v>1</v>
      </c>
      <c r="AE368" s="179" t="str">
        <f t="shared" si="490"/>
        <v>00111111</v>
      </c>
      <c r="AF368" s="179">
        <f t="shared" si="491"/>
        <v>0</v>
      </c>
      <c r="AG368" s="180" t="str">
        <f t="shared" si="492"/>
        <v>00000000</v>
      </c>
      <c r="AH368" s="179" t="str">
        <f t="shared" si="493"/>
        <v>00000000</v>
      </c>
    </row>
    <row r="369" spans="1:34" x14ac:dyDescent="0.2">
      <c r="A369" s="125" t="s">
        <v>2262</v>
      </c>
      <c r="B369" s="58" t="str">
        <f t="shared" si="494"/>
        <v/>
      </c>
      <c r="C369" s="125" t="s">
        <v>727</v>
      </c>
      <c r="D369" s="125" t="s">
        <v>704</v>
      </c>
      <c r="E369" s="125" t="str">
        <f t="shared" si="483"/>
        <v>L3</v>
      </c>
      <c r="F369" s="125" t="str">
        <f t="shared" si="484"/>
        <v>000</v>
      </c>
      <c r="H369" s="125" t="s">
        <v>1722</v>
      </c>
      <c r="I369" s="159">
        <f>VLOOKUP(H369,'V-Enc'!$B$38:$C$45,2,FALSE)</f>
        <v>8</v>
      </c>
      <c r="J369" s="125" t="s">
        <v>1740</v>
      </c>
      <c r="K369" s="159">
        <f>VLOOKUP(J369,'V-Enc'!$B$49:$C$56,2,FALSE)</f>
        <v>0.5</v>
      </c>
      <c r="L369" s="206" t="s">
        <v>2079</v>
      </c>
      <c r="M369" s="125">
        <v>8</v>
      </c>
      <c r="N369" s="125" t="s">
        <v>1833</v>
      </c>
      <c r="O369" s="125">
        <f>VLOOKUP(N369,'V-Enc'!$B$130:$C$137,2,FALSE)</f>
        <v>6</v>
      </c>
      <c r="Q369" s="125" t="s">
        <v>730</v>
      </c>
      <c r="R369" s="125" t="s">
        <v>22</v>
      </c>
      <c r="S369" s="125" t="s">
        <v>764</v>
      </c>
      <c r="U369" s="125">
        <f t="shared" si="485"/>
        <v>8</v>
      </c>
      <c r="V369" s="179">
        <f t="shared" si="486"/>
        <v>0.5</v>
      </c>
      <c r="W369" s="125">
        <f t="shared" ref="W369:W371" si="497">IF(L369="-1",M369,"-")</f>
        <v>8</v>
      </c>
      <c r="X369" s="179">
        <f t="shared" si="487"/>
        <v>0.5</v>
      </c>
      <c r="Z369" s="125">
        <f t="shared" si="253"/>
        <v>1</v>
      </c>
      <c r="AA369" s="125">
        <v>1</v>
      </c>
      <c r="AB369" s="179">
        <f t="shared" si="495"/>
        <v>6</v>
      </c>
      <c r="AC369" s="179" t="str">
        <f t="shared" si="488"/>
        <v>000101</v>
      </c>
      <c r="AD369" s="179">
        <f t="shared" si="489"/>
        <v>1</v>
      </c>
      <c r="AE369" s="179" t="str">
        <f t="shared" si="490"/>
        <v>00111111</v>
      </c>
      <c r="AF369" s="179">
        <f t="shared" si="491"/>
        <v>0</v>
      </c>
      <c r="AG369" s="180" t="str">
        <f t="shared" si="492"/>
        <v>00000000</v>
      </c>
      <c r="AH369" s="179" t="str">
        <f t="shared" si="493"/>
        <v>00000000</v>
      </c>
    </row>
    <row r="370" spans="1:34" x14ac:dyDescent="0.2">
      <c r="A370" s="125" t="s">
        <v>2263</v>
      </c>
      <c r="B370" s="58" t="str">
        <f t="shared" si="494"/>
        <v/>
      </c>
      <c r="C370" s="125" t="s">
        <v>727</v>
      </c>
      <c r="D370" s="125" t="s">
        <v>704</v>
      </c>
      <c r="E370" s="125" t="str">
        <f t="shared" ref="E370" si="498">IF(S370="rs2","L2",IF(S370="vs2","L3","L1"))</f>
        <v>L3</v>
      </c>
      <c r="F370" s="125" t="str">
        <f t="shared" ref="F370" si="499">IF(M370=8,"000",IF(M370=16,"101","110"))</f>
        <v>101</v>
      </c>
      <c r="H370" s="125" t="s">
        <v>1722</v>
      </c>
      <c r="I370" s="159">
        <f>VLOOKUP(H370,'V-Enc'!$B$38:$C$45,2,FALSE)</f>
        <v>8</v>
      </c>
      <c r="J370" s="125" t="s">
        <v>1740</v>
      </c>
      <c r="K370" s="159">
        <f>VLOOKUP(J370,'V-Enc'!$B$49:$C$56,2,FALSE)</f>
        <v>0.5</v>
      </c>
      <c r="L370" s="206" t="s">
        <v>2079</v>
      </c>
      <c r="M370" s="125">
        <v>16</v>
      </c>
      <c r="N370" s="125" t="s">
        <v>1833</v>
      </c>
      <c r="O370" s="125">
        <f>VLOOKUP(N370,'V-Enc'!$B$130:$C$137,2,FALSE)</f>
        <v>6</v>
      </c>
      <c r="Q370" s="125" t="s">
        <v>730</v>
      </c>
      <c r="R370" s="125" t="s">
        <v>22</v>
      </c>
      <c r="S370" s="125" t="s">
        <v>764</v>
      </c>
      <c r="U370" s="125">
        <f t="shared" ref="U370" si="500">IF(L370="-1",I370,M370)</f>
        <v>8</v>
      </c>
      <c r="V370" s="179">
        <f t="shared" ref="V370" si="501">IF(L370="-1",K370,U370/I370*K370)</f>
        <v>0.5</v>
      </c>
      <c r="W370" s="125">
        <f t="shared" ref="W370" si="502">IF(L370="-1",M370,"-")</f>
        <v>16</v>
      </c>
      <c r="X370" s="179">
        <f t="shared" ref="X370" si="503">IF(L370="-1",W370/I370*K370,"-")</f>
        <v>1</v>
      </c>
      <c r="Z370" s="125">
        <f t="shared" ref="Z370" si="504">IF(S370="vs2",1,"")</f>
        <v>1</v>
      </c>
      <c r="AA370" s="125">
        <v>1</v>
      </c>
      <c r="AB370" s="179">
        <f t="shared" si="495"/>
        <v>6</v>
      </c>
      <c r="AC370" s="179" t="str">
        <f t="shared" si="488"/>
        <v>000101</v>
      </c>
      <c r="AD370" s="179">
        <f t="shared" si="489"/>
        <v>1</v>
      </c>
      <c r="AE370" s="179" t="str">
        <f t="shared" si="490"/>
        <v>00111111</v>
      </c>
      <c r="AF370" s="179">
        <f t="shared" si="491"/>
        <v>0</v>
      </c>
      <c r="AG370" s="180" t="str">
        <f t="shared" si="492"/>
        <v>00000000</v>
      </c>
      <c r="AH370" s="179" t="str">
        <f t="shared" si="493"/>
        <v>00000000</v>
      </c>
    </row>
    <row r="371" spans="1:34" x14ac:dyDescent="0.2">
      <c r="A371" s="125" t="s">
        <v>4282</v>
      </c>
      <c r="B371" s="58" t="str">
        <f t="shared" si="494"/>
        <v/>
      </c>
      <c r="C371" s="125" t="s">
        <v>727</v>
      </c>
      <c r="D371" s="125" t="s">
        <v>704</v>
      </c>
      <c r="E371" s="125" t="str">
        <f t="shared" si="483"/>
        <v>L3</v>
      </c>
      <c r="F371" s="125" t="str">
        <f t="shared" si="484"/>
        <v>110</v>
      </c>
      <c r="H371" s="125" t="s">
        <v>1722</v>
      </c>
      <c r="I371" s="159">
        <f>VLOOKUP(H371,'V-Enc'!$B$38:$C$45,2,FALSE)</f>
        <v>8</v>
      </c>
      <c r="J371" s="125" t="s">
        <v>1740</v>
      </c>
      <c r="K371" s="159">
        <f>VLOOKUP(J371,'V-Enc'!$B$49:$C$56,2,FALSE)</f>
        <v>0.5</v>
      </c>
      <c r="L371" s="206" t="s">
        <v>2079</v>
      </c>
      <c r="M371" s="125">
        <v>32</v>
      </c>
      <c r="N371" s="125" t="s">
        <v>1833</v>
      </c>
      <c r="O371" s="125">
        <f>VLOOKUP(N371,'V-Enc'!$B$130:$C$137,2,FALSE)</f>
        <v>6</v>
      </c>
      <c r="Q371" s="125" t="s">
        <v>730</v>
      </c>
      <c r="R371" s="125" t="s">
        <v>22</v>
      </c>
      <c r="S371" s="125" t="s">
        <v>764</v>
      </c>
      <c r="U371" s="125">
        <f t="shared" si="485"/>
        <v>8</v>
      </c>
      <c r="V371" s="179">
        <f t="shared" si="486"/>
        <v>0.5</v>
      </c>
      <c r="W371" s="125">
        <f t="shared" si="497"/>
        <v>32</v>
      </c>
      <c r="X371" s="179">
        <f t="shared" si="487"/>
        <v>2</v>
      </c>
      <c r="Z371" s="125">
        <f t="shared" si="253"/>
        <v>1</v>
      </c>
      <c r="AA371" s="125">
        <v>1</v>
      </c>
      <c r="AB371" s="179">
        <f t="shared" si="495"/>
        <v>12</v>
      </c>
      <c r="AC371" s="179" t="str">
        <f t="shared" si="488"/>
        <v>001011</v>
      </c>
      <c r="AD371" s="179">
        <f t="shared" si="489"/>
        <v>2</v>
      </c>
      <c r="AE371" s="179" t="str">
        <f t="shared" si="490"/>
        <v>10101010</v>
      </c>
      <c r="AF371" s="179">
        <f t="shared" si="491"/>
        <v>1</v>
      </c>
      <c r="AG371" s="180" t="str">
        <f t="shared" si="492"/>
        <v>01010101</v>
      </c>
      <c r="AH371" s="179" t="str">
        <f t="shared" si="493"/>
        <v>10101010</v>
      </c>
    </row>
    <row r="372" spans="1:34" x14ac:dyDescent="0.2">
      <c r="A372" s="125" t="s">
        <v>2264</v>
      </c>
      <c r="B372" s="58" t="str">
        <f t="shared" si="494"/>
        <v/>
      </c>
      <c r="C372" s="125" t="s">
        <v>727</v>
      </c>
      <c r="D372" s="125" t="s">
        <v>704</v>
      </c>
      <c r="E372" s="125" t="str">
        <f t="shared" si="483"/>
        <v>L3</v>
      </c>
      <c r="F372" s="125" t="str">
        <f t="shared" si="484"/>
        <v>000</v>
      </c>
      <c r="H372" s="125" t="s">
        <v>1722</v>
      </c>
      <c r="I372" s="159">
        <f>VLOOKUP(H372,'V-Enc'!$B$38:$C$45,2,FALSE)</f>
        <v>8</v>
      </c>
      <c r="J372" s="125" t="s">
        <v>1733</v>
      </c>
      <c r="K372" s="159">
        <f>VLOOKUP(J372,'V-Enc'!$B$49:$C$56,2,FALSE)</f>
        <v>1</v>
      </c>
      <c r="L372" s="206" t="s">
        <v>2079</v>
      </c>
      <c r="M372" s="125">
        <v>8</v>
      </c>
      <c r="N372" s="125" t="s">
        <v>1833</v>
      </c>
      <c r="O372" s="125">
        <f>VLOOKUP(N372,'V-Enc'!$B$130:$C$137,2,FALSE)</f>
        <v>6</v>
      </c>
      <c r="Q372" s="125" t="s">
        <v>730</v>
      </c>
      <c r="R372" s="125" t="s">
        <v>22</v>
      </c>
      <c r="S372" s="125" t="s">
        <v>764</v>
      </c>
      <c r="U372" s="125">
        <f t="shared" si="485"/>
        <v>8</v>
      </c>
      <c r="V372" s="179">
        <f t="shared" si="486"/>
        <v>1</v>
      </c>
      <c r="W372" s="125">
        <f t="shared" ref="W372" si="505">IF(L372="-1",M372,"-")</f>
        <v>8</v>
      </c>
      <c r="X372" s="179">
        <f t="shared" si="487"/>
        <v>1</v>
      </c>
      <c r="Z372" s="125">
        <f t="shared" si="253"/>
        <v>1</v>
      </c>
      <c r="AA372" s="125">
        <v>1</v>
      </c>
      <c r="AB372" s="179">
        <f t="shared" si="495"/>
        <v>6</v>
      </c>
      <c r="AC372" s="179" t="str">
        <f t="shared" si="488"/>
        <v>000101</v>
      </c>
      <c r="AD372" s="178">
        <f t="shared" si="489"/>
        <v>1</v>
      </c>
      <c r="AE372" s="179" t="str">
        <f t="shared" si="490"/>
        <v>00111111</v>
      </c>
      <c r="AF372" s="179">
        <f t="shared" si="491"/>
        <v>0</v>
      </c>
      <c r="AG372" s="180" t="str">
        <f t="shared" si="492"/>
        <v>00000000</v>
      </c>
      <c r="AH372" s="179" t="str">
        <f t="shared" si="493"/>
        <v>00000000</v>
      </c>
    </row>
    <row r="373" spans="1:34" x14ac:dyDescent="0.2">
      <c r="A373" s="125" t="s">
        <v>2265</v>
      </c>
      <c r="B373" s="58" t="str">
        <f t="shared" si="494"/>
        <v/>
      </c>
      <c r="C373" s="125" t="s">
        <v>727</v>
      </c>
      <c r="D373" s="125" t="s">
        <v>704</v>
      </c>
      <c r="E373" s="125" t="str">
        <f t="shared" ref="E373:E383" si="506">IF(S373="rs2","L2",IF(S373="vs2","L3","L1"))</f>
        <v>L3</v>
      </c>
      <c r="F373" s="125" t="str">
        <f t="shared" ref="F373:F383" si="507">IF(M373=8,"000",IF(M373=16,"101","110"))</f>
        <v>101</v>
      </c>
      <c r="H373" s="125" t="s">
        <v>1722</v>
      </c>
      <c r="I373" s="159">
        <f>VLOOKUP(H373,'V-Enc'!$B$38:$C$45,2,FALSE)</f>
        <v>8</v>
      </c>
      <c r="J373" s="125" t="s">
        <v>1733</v>
      </c>
      <c r="K373" s="159">
        <f>VLOOKUP(J373,'V-Enc'!$B$49:$C$56,2,FALSE)</f>
        <v>1</v>
      </c>
      <c r="L373" s="206" t="s">
        <v>2079</v>
      </c>
      <c r="M373" s="125">
        <v>16</v>
      </c>
      <c r="N373" s="125" t="s">
        <v>1833</v>
      </c>
      <c r="O373" s="125">
        <f>VLOOKUP(N373,'V-Enc'!$B$130:$C$137,2,FALSE)</f>
        <v>6</v>
      </c>
      <c r="Q373" s="125" t="s">
        <v>730</v>
      </c>
      <c r="R373" s="125" t="s">
        <v>22</v>
      </c>
      <c r="S373" s="125" t="s">
        <v>764</v>
      </c>
      <c r="U373" s="125">
        <f t="shared" ref="U373:U383" si="508">IF(L373="-1",I373,M373)</f>
        <v>8</v>
      </c>
      <c r="V373" s="179">
        <f t="shared" ref="V373:V383" si="509">IF(L373="-1",K373,U373/I373*K373)</f>
        <v>1</v>
      </c>
      <c r="W373" s="125">
        <f t="shared" ref="W373:W383" si="510">IF(L373="-1",M373,"-")</f>
        <v>16</v>
      </c>
      <c r="X373" s="179">
        <f t="shared" ref="X373:X383" si="511">IF(L373="-1",W373/I373*K373,"-")</f>
        <v>2</v>
      </c>
      <c r="Z373" s="125">
        <f t="shared" si="253"/>
        <v>1</v>
      </c>
      <c r="AA373" s="125">
        <v>1</v>
      </c>
      <c r="AB373" s="179">
        <f t="shared" si="495"/>
        <v>12</v>
      </c>
      <c r="AC373" s="179" t="str">
        <f t="shared" si="488"/>
        <v>001011</v>
      </c>
      <c r="AD373" s="179">
        <f t="shared" si="489"/>
        <v>2</v>
      </c>
      <c r="AE373" s="179" t="str">
        <f t="shared" si="490"/>
        <v>10101010</v>
      </c>
      <c r="AF373" s="179">
        <f t="shared" si="491"/>
        <v>1</v>
      </c>
      <c r="AG373" s="180" t="str">
        <f t="shared" si="492"/>
        <v>01010101</v>
      </c>
      <c r="AH373" s="179" t="str">
        <f t="shared" si="493"/>
        <v>10101010</v>
      </c>
    </row>
    <row r="374" spans="1:34" x14ac:dyDescent="0.2">
      <c r="A374" s="125" t="s">
        <v>2266</v>
      </c>
      <c r="B374" s="58" t="str">
        <f t="shared" si="494"/>
        <v/>
      </c>
      <c r="C374" s="125" t="s">
        <v>727</v>
      </c>
      <c r="D374" s="125" t="s">
        <v>704</v>
      </c>
      <c r="E374" s="125" t="str">
        <f t="shared" si="506"/>
        <v>L3</v>
      </c>
      <c r="F374" s="125" t="str">
        <f t="shared" si="507"/>
        <v>110</v>
      </c>
      <c r="H374" s="125" t="s">
        <v>1722</v>
      </c>
      <c r="I374" s="159">
        <f>VLOOKUP(H374,'V-Enc'!$B$38:$C$45,2,FALSE)</f>
        <v>8</v>
      </c>
      <c r="J374" s="125" t="s">
        <v>1733</v>
      </c>
      <c r="K374" s="159">
        <f>VLOOKUP(J374,'V-Enc'!$B$49:$C$56,2,FALSE)</f>
        <v>1</v>
      </c>
      <c r="L374" s="206" t="s">
        <v>2079</v>
      </c>
      <c r="M374" s="125">
        <v>32</v>
      </c>
      <c r="N374" s="125" t="s">
        <v>1833</v>
      </c>
      <c r="O374" s="125">
        <f>VLOOKUP(N374,'V-Enc'!$B$130:$C$137,2,FALSE)</f>
        <v>6</v>
      </c>
      <c r="Q374" s="125" t="s">
        <v>730</v>
      </c>
      <c r="R374" s="125" t="s">
        <v>22</v>
      </c>
      <c r="S374" s="125" t="s">
        <v>764</v>
      </c>
      <c r="U374" s="125">
        <f t="shared" si="508"/>
        <v>8</v>
      </c>
      <c r="V374" s="179">
        <f t="shared" si="509"/>
        <v>1</v>
      </c>
      <c r="W374" s="125">
        <f t="shared" si="510"/>
        <v>32</v>
      </c>
      <c r="X374" s="179">
        <f t="shared" si="511"/>
        <v>4</v>
      </c>
      <c r="Z374" s="125">
        <f t="shared" si="253"/>
        <v>1</v>
      </c>
      <c r="AA374" s="125">
        <v>1</v>
      </c>
      <c r="AB374" s="179">
        <f t="shared" si="495"/>
        <v>24</v>
      </c>
      <c r="AC374" s="179" t="str">
        <f t="shared" si="488"/>
        <v>010111</v>
      </c>
      <c r="AD374" s="179">
        <f t="shared" si="489"/>
        <v>4</v>
      </c>
      <c r="AE374" s="179" t="str">
        <f t="shared" si="490"/>
        <v>10001000</v>
      </c>
      <c r="AF374" s="179">
        <f t="shared" si="491"/>
        <v>1</v>
      </c>
      <c r="AG374" s="180" t="str">
        <f t="shared" si="492"/>
        <v>01110111</v>
      </c>
      <c r="AH374" s="179" t="str">
        <f t="shared" si="493"/>
        <v>10001000</v>
      </c>
    </row>
    <row r="375" spans="1:34" s="58" customFormat="1" x14ac:dyDescent="0.2">
      <c r="A375" s="58" t="s">
        <v>2267</v>
      </c>
      <c r="B375" s="58" t="str">
        <f t="shared" si="494"/>
        <v>RSVD</v>
      </c>
      <c r="C375" s="58" t="s">
        <v>727</v>
      </c>
      <c r="D375" s="58" t="s">
        <v>704</v>
      </c>
      <c r="E375" s="58" t="str">
        <f t="shared" si="506"/>
        <v>L3</v>
      </c>
      <c r="F375" s="58" t="str">
        <f t="shared" si="507"/>
        <v>000</v>
      </c>
      <c r="H375" s="58" t="s">
        <v>1722</v>
      </c>
      <c r="I375" s="247">
        <f>VLOOKUP(H375,'V-Enc'!$B$38:$C$45,2,FALSE)</f>
        <v>8</v>
      </c>
      <c r="J375" s="58" t="s">
        <v>1734</v>
      </c>
      <c r="K375" s="247">
        <f>VLOOKUP(J375,'V-Enc'!$B$49:$C$56,2,FALSE)</f>
        <v>2</v>
      </c>
      <c r="L375" s="248" t="s">
        <v>2079</v>
      </c>
      <c r="M375" s="58">
        <v>8</v>
      </c>
      <c r="N375" s="58" t="s">
        <v>1833</v>
      </c>
      <c r="O375" s="58">
        <f>VLOOKUP(N375,'V-Enc'!$B$130:$C$137,2,FALSE)</f>
        <v>6</v>
      </c>
      <c r="Q375" s="58" t="s">
        <v>730</v>
      </c>
      <c r="R375" s="58" t="s">
        <v>22</v>
      </c>
      <c r="S375" s="58" t="s">
        <v>764</v>
      </c>
      <c r="U375" s="58">
        <f t="shared" si="508"/>
        <v>8</v>
      </c>
      <c r="V375" s="249">
        <f t="shared" si="509"/>
        <v>2</v>
      </c>
      <c r="W375" s="58">
        <f t="shared" si="510"/>
        <v>8</v>
      </c>
      <c r="X375" s="249">
        <f t="shared" si="511"/>
        <v>2</v>
      </c>
      <c r="Z375" s="58">
        <f t="shared" si="253"/>
        <v>1</v>
      </c>
      <c r="AA375" s="58">
        <v>1</v>
      </c>
      <c r="AB375" s="249">
        <f t="shared" si="495"/>
        <v>12</v>
      </c>
      <c r="AC375" s="249" t="str">
        <f t="shared" si="488"/>
        <v>001011</v>
      </c>
      <c r="AD375" s="249">
        <f t="shared" si="489"/>
        <v>1</v>
      </c>
      <c r="AE375" s="249" t="str">
        <f t="shared" si="490"/>
        <v>11111111</v>
      </c>
      <c r="AF375" s="179">
        <f t="shared" si="491"/>
        <v>1</v>
      </c>
      <c r="AG375" s="180" t="str">
        <f t="shared" si="492"/>
        <v>01010101</v>
      </c>
      <c r="AH375" s="179" t="str">
        <f t="shared" si="493"/>
        <v>10101010</v>
      </c>
    </row>
    <row r="376" spans="1:34" s="58" customFormat="1" x14ac:dyDescent="0.2">
      <c r="A376" s="58" t="s">
        <v>2268</v>
      </c>
      <c r="B376" s="58" t="str">
        <f t="shared" si="494"/>
        <v>RSVD</v>
      </c>
      <c r="C376" s="58" t="s">
        <v>727</v>
      </c>
      <c r="D376" s="58" t="s">
        <v>704</v>
      </c>
      <c r="E376" s="58" t="str">
        <f t="shared" si="506"/>
        <v>L3</v>
      </c>
      <c r="F376" s="58" t="str">
        <f t="shared" si="507"/>
        <v>101</v>
      </c>
      <c r="H376" s="58" t="s">
        <v>1722</v>
      </c>
      <c r="I376" s="247">
        <f>VLOOKUP(H376,'V-Enc'!$B$38:$C$45,2,FALSE)</f>
        <v>8</v>
      </c>
      <c r="J376" s="58" t="s">
        <v>1734</v>
      </c>
      <c r="K376" s="247">
        <f>VLOOKUP(J376,'V-Enc'!$B$49:$C$56,2,FALSE)</f>
        <v>2</v>
      </c>
      <c r="L376" s="248" t="s">
        <v>2079</v>
      </c>
      <c r="M376" s="58">
        <v>16</v>
      </c>
      <c r="N376" s="58" t="s">
        <v>1833</v>
      </c>
      <c r="O376" s="58">
        <f>VLOOKUP(N376,'V-Enc'!$B$130:$C$137,2,FALSE)</f>
        <v>6</v>
      </c>
      <c r="Q376" s="58" t="s">
        <v>730</v>
      </c>
      <c r="R376" s="58" t="s">
        <v>22</v>
      </c>
      <c r="S376" s="58" t="s">
        <v>764</v>
      </c>
      <c r="U376" s="58">
        <f t="shared" si="508"/>
        <v>8</v>
      </c>
      <c r="V376" s="249">
        <f t="shared" si="509"/>
        <v>2</v>
      </c>
      <c r="W376" s="58">
        <f t="shared" si="510"/>
        <v>16</v>
      </c>
      <c r="X376" s="249">
        <f t="shared" si="511"/>
        <v>4</v>
      </c>
      <c r="Z376" s="58">
        <f t="shared" si="253"/>
        <v>1</v>
      </c>
      <c r="AA376" s="58">
        <v>1</v>
      </c>
      <c r="AB376" s="249">
        <f t="shared" si="495"/>
        <v>24</v>
      </c>
      <c r="AC376" s="249" t="str">
        <f t="shared" si="488"/>
        <v>010111</v>
      </c>
      <c r="AD376" s="249">
        <f t="shared" si="489"/>
        <v>2</v>
      </c>
      <c r="AE376" s="249" t="str">
        <f t="shared" si="490"/>
        <v>10101010</v>
      </c>
      <c r="AF376" s="179">
        <f t="shared" si="491"/>
        <v>1</v>
      </c>
      <c r="AG376" s="180" t="str">
        <f t="shared" si="492"/>
        <v>01110111</v>
      </c>
      <c r="AH376" s="179" t="str">
        <f t="shared" si="493"/>
        <v>10001000</v>
      </c>
    </row>
    <row r="377" spans="1:34" s="58" customFormat="1" x14ac:dyDescent="0.2">
      <c r="A377" s="58" t="s">
        <v>2269</v>
      </c>
      <c r="B377" s="58" t="str">
        <f t="shared" si="494"/>
        <v>RSVD</v>
      </c>
      <c r="C377" s="58" t="s">
        <v>727</v>
      </c>
      <c r="D377" s="58" t="s">
        <v>704</v>
      </c>
      <c r="E377" s="58" t="str">
        <f t="shared" si="506"/>
        <v>L3</v>
      </c>
      <c r="F377" s="58" t="str">
        <f t="shared" si="507"/>
        <v>110</v>
      </c>
      <c r="H377" s="58" t="s">
        <v>1722</v>
      </c>
      <c r="I377" s="247">
        <f>VLOOKUP(H377,'V-Enc'!$B$38:$C$45,2,FALSE)</f>
        <v>8</v>
      </c>
      <c r="J377" s="58" t="s">
        <v>1734</v>
      </c>
      <c r="K377" s="247">
        <f>VLOOKUP(J377,'V-Enc'!$B$49:$C$56,2,FALSE)</f>
        <v>2</v>
      </c>
      <c r="L377" s="248" t="s">
        <v>2079</v>
      </c>
      <c r="M377" s="58">
        <v>32</v>
      </c>
      <c r="N377" s="58" t="s">
        <v>1833</v>
      </c>
      <c r="O377" s="58">
        <f>VLOOKUP(N377,'V-Enc'!$B$130:$C$137,2,FALSE)</f>
        <v>6</v>
      </c>
      <c r="Q377" s="58" t="s">
        <v>730</v>
      </c>
      <c r="R377" s="58" t="s">
        <v>22</v>
      </c>
      <c r="S377" s="58" t="s">
        <v>764</v>
      </c>
      <c r="U377" s="58">
        <f t="shared" si="508"/>
        <v>8</v>
      </c>
      <c r="V377" s="249">
        <f t="shared" si="509"/>
        <v>2</v>
      </c>
      <c r="W377" s="58">
        <f t="shared" si="510"/>
        <v>32</v>
      </c>
      <c r="X377" s="249">
        <f t="shared" si="511"/>
        <v>8</v>
      </c>
      <c r="Z377" s="58">
        <f t="shared" si="253"/>
        <v>1</v>
      </c>
      <c r="AA377" s="58">
        <v>1</v>
      </c>
      <c r="AB377" s="249">
        <f t="shared" si="495"/>
        <v>48</v>
      </c>
      <c r="AC377" s="249" t="str">
        <f t="shared" si="488"/>
        <v>101111</v>
      </c>
      <c r="AD377" s="249">
        <f t="shared" si="489"/>
        <v>4</v>
      </c>
      <c r="AE377" s="249" t="str">
        <f t="shared" si="490"/>
        <v>10001000</v>
      </c>
      <c r="AF377" s="179">
        <f t="shared" si="491"/>
        <v>1</v>
      </c>
      <c r="AG377" s="180" t="str">
        <f t="shared" si="492"/>
        <v>01111111</v>
      </c>
      <c r="AH377" s="179" t="str">
        <f t="shared" si="493"/>
        <v>10000000</v>
      </c>
    </row>
    <row r="378" spans="1:34" s="58" customFormat="1" x14ac:dyDescent="0.2">
      <c r="A378" s="58" t="s">
        <v>2270</v>
      </c>
      <c r="B378" s="58" t="str">
        <f t="shared" si="494"/>
        <v>RSVD</v>
      </c>
      <c r="C378" s="58" t="s">
        <v>727</v>
      </c>
      <c r="D378" s="58" t="s">
        <v>704</v>
      </c>
      <c r="E378" s="58" t="str">
        <f t="shared" si="506"/>
        <v>L3</v>
      </c>
      <c r="F378" s="58" t="str">
        <f t="shared" si="507"/>
        <v>000</v>
      </c>
      <c r="H378" s="58" t="s">
        <v>1722</v>
      </c>
      <c r="I378" s="247">
        <f>VLOOKUP(H378,'V-Enc'!$B$38:$C$45,2,FALSE)</f>
        <v>8</v>
      </c>
      <c r="J378" s="58" t="s">
        <v>1735</v>
      </c>
      <c r="K378" s="247">
        <f>VLOOKUP(J378,'V-Enc'!$B$49:$C$56,2,FALSE)</f>
        <v>4</v>
      </c>
      <c r="L378" s="248" t="s">
        <v>2079</v>
      </c>
      <c r="M378" s="58">
        <v>8</v>
      </c>
      <c r="N378" s="58" t="s">
        <v>1833</v>
      </c>
      <c r="O378" s="58">
        <f>VLOOKUP(N378,'V-Enc'!$B$130:$C$137,2,FALSE)</f>
        <v>6</v>
      </c>
      <c r="Q378" s="58" t="s">
        <v>730</v>
      </c>
      <c r="R378" s="58" t="s">
        <v>22</v>
      </c>
      <c r="S378" s="58" t="s">
        <v>764</v>
      </c>
      <c r="U378" s="58">
        <f t="shared" si="508"/>
        <v>8</v>
      </c>
      <c r="V378" s="249">
        <f t="shared" si="509"/>
        <v>4</v>
      </c>
      <c r="W378" s="58">
        <f t="shared" si="510"/>
        <v>8</v>
      </c>
      <c r="X378" s="249">
        <f t="shared" si="511"/>
        <v>4</v>
      </c>
      <c r="Z378" s="58">
        <f t="shared" si="253"/>
        <v>1</v>
      </c>
      <c r="AA378" s="58">
        <v>1</v>
      </c>
      <c r="AB378" s="249">
        <f t="shared" si="495"/>
        <v>24</v>
      </c>
      <c r="AC378" s="249" t="str">
        <f t="shared" si="488"/>
        <v>010111</v>
      </c>
      <c r="AD378" s="249">
        <f t="shared" si="489"/>
        <v>1</v>
      </c>
      <c r="AE378" s="249" t="str">
        <f t="shared" si="490"/>
        <v>11111111</v>
      </c>
      <c r="AF378" s="179">
        <f t="shared" si="491"/>
        <v>1</v>
      </c>
      <c r="AG378" s="180" t="str">
        <f t="shared" si="492"/>
        <v>01110111</v>
      </c>
      <c r="AH378" s="179" t="str">
        <f t="shared" si="493"/>
        <v>10001000</v>
      </c>
    </row>
    <row r="379" spans="1:34" s="58" customFormat="1" x14ac:dyDescent="0.2">
      <c r="A379" s="58" t="s">
        <v>2271</v>
      </c>
      <c r="B379" s="58" t="str">
        <f t="shared" si="494"/>
        <v>RSVD</v>
      </c>
      <c r="C379" s="58" t="s">
        <v>727</v>
      </c>
      <c r="D379" s="58" t="s">
        <v>704</v>
      </c>
      <c r="E379" s="58" t="str">
        <f t="shared" ref="E379" si="512">IF(S379="rs2","L2",IF(S379="vs2","L3","L1"))</f>
        <v>L3</v>
      </c>
      <c r="F379" s="58" t="str">
        <f t="shared" ref="F379" si="513">IF(M379=8,"000",IF(M379=16,"101","110"))</f>
        <v>101</v>
      </c>
      <c r="H379" s="58" t="s">
        <v>1722</v>
      </c>
      <c r="I379" s="247">
        <f>VLOOKUP(H379,'V-Enc'!$B$38:$C$45,2,FALSE)</f>
        <v>8</v>
      </c>
      <c r="J379" s="58" t="s">
        <v>1735</v>
      </c>
      <c r="K379" s="247">
        <f>VLOOKUP(J379,'V-Enc'!$B$49:$C$56,2,FALSE)</f>
        <v>4</v>
      </c>
      <c r="L379" s="248" t="s">
        <v>2079</v>
      </c>
      <c r="M379" s="58">
        <v>16</v>
      </c>
      <c r="N379" s="58" t="s">
        <v>1833</v>
      </c>
      <c r="O379" s="58">
        <f>VLOOKUP(N379,'V-Enc'!$B$130:$C$137,2,FALSE)</f>
        <v>6</v>
      </c>
      <c r="Q379" s="58" t="s">
        <v>730</v>
      </c>
      <c r="R379" s="58" t="s">
        <v>22</v>
      </c>
      <c r="S379" s="58" t="s">
        <v>764</v>
      </c>
      <c r="U379" s="58">
        <f t="shared" ref="U379" si="514">IF(L379="-1",I379,M379)</f>
        <v>8</v>
      </c>
      <c r="V379" s="249">
        <f t="shared" ref="V379" si="515">IF(L379="-1",K379,U379/I379*K379)</f>
        <v>4</v>
      </c>
      <c r="W379" s="58">
        <f t="shared" ref="W379" si="516">IF(L379="-1",M379,"-")</f>
        <v>16</v>
      </c>
      <c r="X379" s="249">
        <f t="shared" ref="X379" si="517">IF(L379="-1",W379/I379*K379,"-")</f>
        <v>8</v>
      </c>
      <c r="Z379" s="58">
        <f t="shared" ref="Z379" si="518">IF(S379="vs2",1,"")</f>
        <v>1</v>
      </c>
      <c r="AA379" s="58">
        <v>1</v>
      </c>
      <c r="AB379" s="249">
        <f t="shared" si="495"/>
        <v>48</v>
      </c>
      <c r="AC379" s="249" t="str">
        <f t="shared" si="488"/>
        <v>101111</v>
      </c>
      <c r="AD379" s="249">
        <f t="shared" si="489"/>
        <v>2</v>
      </c>
      <c r="AE379" s="249" t="str">
        <f t="shared" si="490"/>
        <v>10101010</v>
      </c>
      <c r="AF379" s="179">
        <f t="shared" si="491"/>
        <v>1</v>
      </c>
      <c r="AG379" s="180" t="str">
        <f t="shared" si="492"/>
        <v>01111111</v>
      </c>
      <c r="AH379" s="179" t="str">
        <f>IF(AF379=0,"00000000",RIGHT(_xlfn.CONCAT(REPT(0,8-MIN(8,AB379)),REPT(DEC2BIN(_xlfn.BITLSHIFT(1,MAX(V379,X379,1)-1)),MAX(1,O379))),8))</f>
        <v>10000000</v>
      </c>
    </row>
    <row r="380" spans="1:34" s="58" customFormat="1" x14ac:dyDescent="0.2">
      <c r="A380" s="58" t="s">
        <v>4283</v>
      </c>
      <c r="B380" s="58" t="str">
        <f t="shared" si="494"/>
        <v>RSVD</v>
      </c>
      <c r="C380" s="58" t="s">
        <v>727</v>
      </c>
      <c r="D380" s="58" t="s">
        <v>704</v>
      </c>
      <c r="E380" s="58" t="str">
        <f t="shared" si="506"/>
        <v>L3</v>
      </c>
      <c r="F380" s="58" t="str">
        <f t="shared" si="507"/>
        <v>110</v>
      </c>
      <c r="H380" s="58" t="s">
        <v>1722</v>
      </c>
      <c r="I380" s="247">
        <f>VLOOKUP(H380,'V-Enc'!$B$38:$C$45,2,FALSE)</f>
        <v>8</v>
      </c>
      <c r="J380" s="58" t="s">
        <v>1735</v>
      </c>
      <c r="K380" s="247">
        <f>VLOOKUP(J380,'V-Enc'!$B$49:$C$56,2,FALSE)</f>
        <v>4</v>
      </c>
      <c r="L380" s="248" t="s">
        <v>2079</v>
      </c>
      <c r="M380" s="58">
        <v>32</v>
      </c>
      <c r="N380" s="58" t="s">
        <v>1833</v>
      </c>
      <c r="O380" s="58">
        <f>VLOOKUP(N380,'V-Enc'!$B$130:$C$137,2,FALSE)</f>
        <v>6</v>
      </c>
      <c r="Q380" s="58" t="s">
        <v>730</v>
      </c>
      <c r="R380" s="58" t="s">
        <v>22</v>
      </c>
      <c r="S380" s="58" t="s">
        <v>764</v>
      </c>
      <c r="U380" s="58">
        <f t="shared" si="508"/>
        <v>8</v>
      </c>
      <c r="V380" s="249">
        <f t="shared" si="509"/>
        <v>4</v>
      </c>
      <c r="W380" s="58">
        <f t="shared" si="510"/>
        <v>32</v>
      </c>
      <c r="X380" s="249">
        <f t="shared" si="511"/>
        <v>16</v>
      </c>
      <c r="Z380" s="58">
        <f t="shared" si="253"/>
        <v>1</v>
      </c>
      <c r="AA380" s="58">
        <v>1</v>
      </c>
      <c r="AB380" s="249">
        <f t="shared" si="495"/>
        <v>96</v>
      </c>
      <c r="AC380" s="249" t="str">
        <f>DEC2BIN(MIN(64,AB380)-1,6)</f>
        <v>111111</v>
      </c>
      <c r="AD380" s="249">
        <f t="shared" si="489"/>
        <v>4</v>
      </c>
      <c r="AE380" s="249" t="str">
        <f t="shared" si="490"/>
        <v>10001000</v>
      </c>
      <c r="AF380" s="179">
        <f t="shared" si="491"/>
        <v>1</v>
      </c>
      <c r="AG380" s="180" t="e">
        <f t="shared" si="492"/>
        <v>#NUM!</v>
      </c>
      <c r="AH380" s="179" t="e">
        <f t="shared" ref="AH380:AH383" si="519">IF(AF380=0,"00000000",RIGHT(_xlfn.CONCAT(REPT(0,8-MIN(8,AB380)),REPT(DEC2BIN(_xlfn.BITLSHIFT(1,MAX(V380,X380,1)-1)),MAX(1,O380))),8))</f>
        <v>#NUM!</v>
      </c>
    </row>
    <row r="381" spans="1:34" s="58" customFormat="1" x14ac:dyDescent="0.2">
      <c r="A381" s="58" t="s">
        <v>2272</v>
      </c>
      <c r="B381" s="58" t="str">
        <f t="shared" si="494"/>
        <v>RSVD</v>
      </c>
      <c r="C381" s="58" t="s">
        <v>727</v>
      </c>
      <c r="D381" s="58" t="s">
        <v>704</v>
      </c>
      <c r="E381" s="58" t="str">
        <f t="shared" si="506"/>
        <v>L3</v>
      </c>
      <c r="F381" s="58" t="str">
        <f t="shared" si="507"/>
        <v>000</v>
      </c>
      <c r="H381" s="58" t="s">
        <v>1722</v>
      </c>
      <c r="I381" s="247">
        <f>VLOOKUP(H381,'V-Enc'!$B$38:$C$45,2,FALSE)</f>
        <v>8</v>
      </c>
      <c r="J381" s="58" t="s">
        <v>1736</v>
      </c>
      <c r="K381" s="247">
        <f>VLOOKUP(J381,'V-Enc'!$B$49:$C$56,2,FALSE)</f>
        <v>8</v>
      </c>
      <c r="L381" s="248" t="s">
        <v>2079</v>
      </c>
      <c r="M381" s="58">
        <v>8</v>
      </c>
      <c r="N381" s="58" t="s">
        <v>1833</v>
      </c>
      <c r="O381" s="58">
        <f>VLOOKUP(N381,'V-Enc'!$B$130:$C$137,2,FALSE)</f>
        <v>6</v>
      </c>
      <c r="Q381" s="58" t="s">
        <v>730</v>
      </c>
      <c r="R381" s="58" t="s">
        <v>22</v>
      </c>
      <c r="S381" s="58" t="s">
        <v>764</v>
      </c>
      <c r="U381" s="58">
        <f t="shared" si="508"/>
        <v>8</v>
      </c>
      <c r="V381" s="249">
        <f t="shared" si="509"/>
        <v>8</v>
      </c>
      <c r="W381" s="58">
        <f t="shared" si="510"/>
        <v>8</v>
      </c>
      <c r="X381" s="249">
        <f t="shared" si="511"/>
        <v>8</v>
      </c>
      <c r="Z381" s="58">
        <f t="shared" si="253"/>
        <v>1</v>
      </c>
      <c r="AA381" s="58">
        <v>1</v>
      </c>
      <c r="AB381" s="249">
        <f t="shared" si="495"/>
        <v>48</v>
      </c>
      <c r="AC381" s="249" t="str">
        <f t="shared" ref="AC381:AC383" si="520">DEC2BIN(MIN(64,AB381)-1,6)</f>
        <v>101111</v>
      </c>
      <c r="AD381" s="249">
        <f t="shared" si="489"/>
        <v>1</v>
      </c>
      <c r="AE381" s="249" t="str">
        <f t="shared" si="490"/>
        <v>11111111</v>
      </c>
      <c r="AF381" s="179">
        <f t="shared" si="491"/>
        <v>1</v>
      </c>
      <c r="AG381" s="180" t="str">
        <f t="shared" si="492"/>
        <v>01111111</v>
      </c>
      <c r="AH381" s="179" t="str">
        <f t="shared" si="519"/>
        <v>10000000</v>
      </c>
    </row>
    <row r="382" spans="1:34" s="58" customFormat="1" x14ac:dyDescent="0.2">
      <c r="A382" s="58" t="s">
        <v>4284</v>
      </c>
      <c r="B382" s="58" t="str">
        <f t="shared" si="494"/>
        <v>RSVD</v>
      </c>
      <c r="C382" s="58" t="s">
        <v>727</v>
      </c>
      <c r="D382" s="58" t="s">
        <v>704</v>
      </c>
      <c r="E382" s="58" t="str">
        <f t="shared" ref="E382" si="521">IF(S382="rs2","L2",IF(S382="vs2","L3","L1"))</f>
        <v>L3</v>
      </c>
      <c r="F382" s="58" t="str">
        <f t="shared" ref="F382" si="522">IF(M382=8,"000",IF(M382=16,"101","110"))</f>
        <v>101</v>
      </c>
      <c r="H382" s="58" t="s">
        <v>1722</v>
      </c>
      <c r="I382" s="247">
        <f>VLOOKUP(H382,'V-Enc'!$B$38:$C$45,2,FALSE)</f>
        <v>8</v>
      </c>
      <c r="J382" s="58" t="s">
        <v>1736</v>
      </c>
      <c r="K382" s="247">
        <f>VLOOKUP(J382,'V-Enc'!$B$49:$C$56,2,FALSE)</f>
        <v>8</v>
      </c>
      <c r="L382" s="248" t="s">
        <v>2079</v>
      </c>
      <c r="M382" s="58">
        <v>16</v>
      </c>
      <c r="N382" s="58" t="s">
        <v>1833</v>
      </c>
      <c r="O382" s="58">
        <f>VLOOKUP(N382,'V-Enc'!$B$130:$C$137,2,FALSE)</f>
        <v>6</v>
      </c>
      <c r="Q382" s="58" t="s">
        <v>730</v>
      </c>
      <c r="R382" s="58" t="s">
        <v>22</v>
      </c>
      <c r="S382" s="58" t="s">
        <v>764</v>
      </c>
      <c r="U382" s="58">
        <f t="shared" ref="U382" si="523">IF(L382="-1",I382,M382)</f>
        <v>8</v>
      </c>
      <c r="V382" s="249">
        <f t="shared" ref="V382" si="524">IF(L382="-1",K382,U382/I382*K382)</f>
        <v>8</v>
      </c>
      <c r="W382" s="58">
        <f t="shared" ref="W382" si="525">IF(L382="-1",M382,"-")</f>
        <v>16</v>
      </c>
      <c r="X382" s="249">
        <f t="shared" ref="X382" si="526">IF(L382="-1",W382/I382*K382,"-")</f>
        <v>16</v>
      </c>
      <c r="Z382" s="58">
        <f t="shared" ref="Z382" si="527">IF(S382="vs2",1,"")</f>
        <v>1</v>
      </c>
      <c r="AA382" s="58">
        <v>1</v>
      </c>
      <c r="AB382" s="249">
        <f t="shared" si="495"/>
        <v>96</v>
      </c>
      <c r="AC382" s="249" t="str">
        <f t="shared" si="520"/>
        <v>111111</v>
      </c>
      <c r="AD382" s="249">
        <f t="shared" si="489"/>
        <v>2</v>
      </c>
      <c r="AE382" s="249" t="str">
        <f t="shared" si="490"/>
        <v>10101010</v>
      </c>
      <c r="AF382" s="179">
        <f t="shared" si="491"/>
        <v>1</v>
      </c>
      <c r="AG382" s="180" t="e">
        <f>IF(AF382=0,"00000000",RIGHT(IF(X382&gt;=V382,DEC2BIN(_xlfn.BITXOR(BIN2DEC(AH382),255),8),REPT(DEC2BIN(_xlfn.BITLSHIFT(1,AF382-1)),8)),8))</f>
        <v>#NUM!</v>
      </c>
      <c r="AH382" s="179" t="e">
        <f t="shared" si="519"/>
        <v>#NUM!</v>
      </c>
    </row>
    <row r="383" spans="1:34" s="58" customFormat="1" x14ac:dyDescent="0.2">
      <c r="A383" s="58" t="s">
        <v>4285</v>
      </c>
      <c r="B383" s="58" t="str">
        <f t="shared" si="494"/>
        <v>RSVD</v>
      </c>
      <c r="C383" s="58" t="s">
        <v>727</v>
      </c>
      <c r="D383" s="58" t="s">
        <v>704</v>
      </c>
      <c r="E383" s="58" t="str">
        <f t="shared" si="506"/>
        <v>L3</v>
      </c>
      <c r="F383" s="58" t="str">
        <f t="shared" si="507"/>
        <v>110</v>
      </c>
      <c r="H383" s="58" t="s">
        <v>1722</v>
      </c>
      <c r="I383" s="247">
        <f>VLOOKUP(H383,'V-Enc'!$B$38:$C$45,2,FALSE)</f>
        <v>8</v>
      </c>
      <c r="J383" s="58" t="s">
        <v>1736</v>
      </c>
      <c r="K383" s="247">
        <f>VLOOKUP(J383,'V-Enc'!$B$49:$C$56,2,FALSE)</f>
        <v>8</v>
      </c>
      <c r="L383" s="248" t="s">
        <v>2079</v>
      </c>
      <c r="M383" s="58">
        <v>32</v>
      </c>
      <c r="N383" s="58" t="s">
        <v>1833</v>
      </c>
      <c r="O383" s="58">
        <f>VLOOKUP(N383,'V-Enc'!$B$130:$C$137,2,FALSE)</f>
        <v>6</v>
      </c>
      <c r="Q383" s="58" t="s">
        <v>730</v>
      </c>
      <c r="R383" s="58" t="s">
        <v>22</v>
      </c>
      <c r="S383" s="58" t="s">
        <v>764</v>
      </c>
      <c r="U383" s="58">
        <f t="shared" si="508"/>
        <v>8</v>
      </c>
      <c r="V383" s="249">
        <f t="shared" si="509"/>
        <v>8</v>
      </c>
      <c r="W383" s="58">
        <f t="shared" si="510"/>
        <v>32</v>
      </c>
      <c r="X383" s="249">
        <f t="shared" si="511"/>
        <v>32</v>
      </c>
      <c r="Z383" s="58">
        <f t="shared" si="253"/>
        <v>1</v>
      </c>
      <c r="AA383" s="58">
        <v>1</v>
      </c>
      <c r="AB383" s="249">
        <f t="shared" si="495"/>
        <v>192</v>
      </c>
      <c r="AC383" s="249" t="str">
        <f t="shared" si="520"/>
        <v>111111</v>
      </c>
      <c r="AD383" s="249">
        <f t="shared" si="489"/>
        <v>4</v>
      </c>
      <c r="AE383" s="249" t="str">
        <f t="shared" si="490"/>
        <v>10001000</v>
      </c>
      <c r="AF383" s="179">
        <f t="shared" si="491"/>
        <v>1</v>
      </c>
      <c r="AG383" s="180" t="e">
        <f>IF(AF383=0,"00000000",RIGHT(IF(X383&gt;=V383,DEC2BIN(_xlfn.BITXOR(BIN2DEC(AH383),255),8),REPT(DEC2BIN(_xlfn.BITLSHIFT(1,AF383-1)),8)),8))</f>
        <v>#NUM!</v>
      </c>
      <c r="AH383" s="179" t="e">
        <f t="shared" si="519"/>
        <v>#NUM!</v>
      </c>
    </row>
    <row r="384" spans="1:34" ht="19" x14ac:dyDescent="0.25">
      <c r="A384" s="226"/>
      <c r="B384" s="226"/>
      <c r="C384" s="226"/>
      <c r="D384" s="226"/>
      <c r="E384" s="226"/>
      <c r="F384" s="226"/>
      <c r="G384" s="226"/>
      <c r="H384" s="226"/>
      <c r="I384" s="159"/>
      <c r="P384" s="126"/>
      <c r="Z384" s="125" t="str">
        <f t="shared" si="253"/>
        <v/>
      </c>
      <c r="AC384" s="179"/>
      <c r="AE384" s="179"/>
    </row>
    <row r="385" spans="1:32" ht="19" x14ac:dyDescent="0.25">
      <c r="A385" s="225" t="s">
        <v>2273</v>
      </c>
      <c r="B385" s="225"/>
      <c r="C385" s="226"/>
      <c r="D385" s="226"/>
      <c r="E385" s="226"/>
      <c r="F385" s="226"/>
      <c r="G385" s="226"/>
      <c r="I385" s="159"/>
      <c r="Z385" s="125" t="str">
        <f t="shared" si="253"/>
        <v/>
      </c>
      <c r="AC385" s="179"/>
      <c r="AE385" s="179"/>
    </row>
    <row r="386" spans="1:32" x14ac:dyDescent="0.2">
      <c r="A386" s="125" t="s">
        <v>2274</v>
      </c>
      <c r="B386" s="58" t="str">
        <f t="shared" ref="B386:B400" si="528">IF(OR(MAX(1,O386)*MAX(V386,1)&gt;8,V386&lt;1/4,X386&lt;1/4),"RSVD","")</f>
        <v/>
      </c>
      <c r="C386" s="125" t="s">
        <v>727</v>
      </c>
      <c r="D386" s="125" t="s">
        <v>704</v>
      </c>
      <c r="E386" s="125" t="str">
        <f t="shared" ref="E386:E400" si="529">IF(S386="rs2","L2",IF(S386="vs2","L3","L1"))</f>
        <v>L1</v>
      </c>
      <c r="F386" s="125" t="str">
        <f t="shared" ref="F386:F400" si="530">IF(M386=8,"000",IF(M386=16,"101","110"))</f>
        <v>000</v>
      </c>
      <c r="H386" s="125" t="s">
        <v>1722</v>
      </c>
      <c r="I386" s="159">
        <f>VLOOKUP(H386,'V-Enc'!$B$38:$C$45,2,FALSE)</f>
        <v>8</v>
      </c>
      <c r="J386" s="125" t="s">
        <v>1739</v>
      </c>
      <c r="K386" s="159">
        <f>VLOOKUP(J386,'V-Enc'!$B$49:$C$56,2,FALSE)</f>
        <v>0.25</v>
      </c>
      <c r="L386" s="206" t="s">
        <v>76</v>
      </c>
      <c r="M386" s="125">
        <v>8</v>
      </c>
      <c r="N386" s="125" t="s">
        <v>1834</v>
      </c>
      <c r="O386" s="125">
        <f>VLOOKUP(N386,'V-Enc'!$B$130:$C$137,2,FALSE)</f>
        <v>7</v>
      </c>
      <c r="Q386" s="125" t="s">
        <v>730</v>
      </c>
      <c r="R386" s="125" t="s">
        <v>22</v>
      </c>
      <c r="S386" s="206" t="s">
        <v>2040</v>
      </c>
      <c r="U386" s="125">
        <f t="shared" ref="U386:U400" si="531">IF(L386="-1",I386,M386)</f>
        <v>8</v>
      </c>
      <c r="V386" s="179">
        <f t="shared" ref="V386:V400" si="532">IF(L386="-1",K386,U386/I386*K386)</f>
        <v>0.25</v>
      </c>
      <c r="W386" s="125" t="str">
        <f>IF(L386="-1",M386,"-")</f>
        <v>-</v>
      </c>
      <c r="X386" s="179" t="str">
        <f>IF(L386="-1",W386/#REF!*#REF!,"-")</f>
        <v>-</v>
      </c>
      <c r="Z386" s="125" t="str">
        <f t="shared" ref="Z386:Z502" si="533">IF(S386="vs2",1,"")</f>
        <v/>
      </c>
      <c r="AA386" s="125">
        <v>1</v>
      </c>
      <c r="AB386" s="179">
        <f>MAX(V386,X386,1)*IF(O386="",1,O386)</f>
        <v>7</v>
      </c>
      <c r="AC386" s="179" t="str">
        <f t="shared" ref="AC386:AC399" si="534">DEC2BIN(MIN(64,AB386)-1,6)</f>
        <v>000110</v>
      </c>
      <c r="AD386" s="178">
        <f t="shared" ref="AD386:AD403" si="535">AB386/(MAX(V386,1)*IF(O386="",1,O386))</f>
        <v>1</v>
      </c>
      <c r="AE386" s="179" t="str">
        <f t="shared" ref="AE386:AE403" si="536">RIGHT(_xlfn.CONCAT(REPT(0,8-MIN(AB386,8)),REPT(DEC2BIN(_xlfn.BITLSHIFT(1,AD386-1)),AB386/AD386)),8)</f>
        <v>01111111</v>
      </c>
      <c r="AF386" s="125" t="s">
        <v>369</v>
      </c>
    </row>
    <row r="387" spans="1:32" x14ac:dyDescent="0.2">
      <c r="A387" s="125" t="s">
        <v>2275</v>
      </c>
      <c r="B387" s="58" t="str">
        <f t="shared" si="528"/>
        <v/>
      </c>
      <c r="C387" s="125" t="s">
        <v>727</v>
      </c>
      <c r="D387" s="125" t="s">
        <v>704</v>
      </c>
      <c r="E387" s="125" t="str">
        <f t="shared" si="529"/>
        <v>L1</v>
      </c>
      <c r="F387" s="125" t="str">
        <f t="shared" si="530"/>
        <v>101</v>
      </c>
      <c r="H387" s="125" t="s">
        <v>1722</v>
      </c>
      <c r="I387" s="159">
        <f>VLOOKUP(H387,'V-Enc'!$B$38:$C$45,2,FALSE)</f>
        <v>8</v>
      </c>
      <c r="J387" s="125" t="s">
        <v>1739</v>
      </c>
      <c r="K387" s="159">
        <f>VLOOKUP(J387,'V-Enc'!$B$49:$C$56,2,FALSE)</f>
        <v>0.25</v>
      </c>
      <c r="L387" s="206" t="s">
        <v>76</v>
      </c>
      <c r="M387" s="125">
        <v>16</v>
      </c>
      <c r="N387" s="125" t="s">
        <v>1834</v>
      </c>
      <c r="O387" s="125">
        <f>VLOOKUP(N387,'V-Enc'!$B$130:$C$137,2,FALSE)</f>
        <v>7</v>
      </c>
      <c r="Q387" s="125" t="s">
        <v>730</v>
      </c>
      <c r="R387" s="125" t="s">
        <v>22</v>
      </c>
      <c r="S387" s="206" t="s">
        <v>2040</v>
      </c>
      <c r="U387" s="125">
        <f t="shared" si="531"/>
        <v>16</v>
      </c>
      <c r="V387" s="179">
        <f t="shared" si="532"/>
        <v>0.5</v>
      </c>
      <c r="W387" s="125" t="str">
        <f t="shared" ref="W387:W388" si="537">IF(L387="-1",M387,"-")</f>
        <v>-</v>
      </c>
      <c r="X387" s="179" t="str">
        <f>IF(L387="-1",W387/I386*K386,"-")</f>
        <v>-</v>
      </c>
      <c r="Z387" s="125" t="str">
        <f t="shared" si="533"/>
        <v/>
      </c>
      <c r="AA387" s="125">
        <v>1</v>
      </c>
      <c r="AB387" s="179">
        <f t="shared" ref="AB387:AB403" si="538">MAX(V387,X387,1)*IF(O387="",1,O387)</f>
        <v>7</v>
      </c>
      <c r="AC387" s="179" t="str">
        <f t="shared" si="534"/>
        <v>000110</v>
      </c>
      <c r="AD387" s="178">
        <f t="shared" si="535"/>
        <v>1</v>
      </c>
      <c r="AE387" s="179" t="str">
        <f t="shared" si="536"/>
        <v>01111111</v>
      </c>
      <c r="AF387" s="125" t="s">
        <v>369</v>
      </c>
    </row>
    <row r="388" spans="1:32" x14ac:dyDescent="0.2">
      <c r="A388" s="125" t="s">
        <v>2276</v>
      </c>
      <c r="B388" s="58" t="str">
        <f t="shared" si="528"/>
        <v/>
      </c>
      <c r="C388" s="125" t="s">
        <v>727</v>
      </c>
      <c r="D388" s="125" t="s">
        <v>704</v>
      </c>
      <c r="E388" s="125" t="str">
        <f t="shared" si="529"/>
        <v>L1</v>
      </c>
      <c r="F388" s="125" t="str">
        <f t="shared" si="530"/>
        <v>110</v>
      </c>
      <c r="H388" s="125" t="s">
        <v>1722</v>
      </c>
      <c r="I388" s="159">
        <f>VLOOKUP(H388,'V-Enc'!$B$38:$C$45,2,FALSE)</f>
        <v>8</v>
      </c>
      <c r="J388" s="125" t="s">
        <v>1739</v>
      </c>
      <c r="K388" s="159">
        <f>VLOOKUP(J388,'V-Enc'!$B$49:$C$56,2,FALSE)</f>
        <v>0.25</v>
      </c>
      <c r="L388" s="206" t="s">
        <v>76</v>
      </c>
      <c r="M388" s="125">
        <v>32</v>
      </c>
      <c r="N388" s="125" t="s">
        <v>1834</v>
      </c>
      <c r="O388" s="125">
        <f>VLOOKUP(N388,'V-Enc'!$B$130:$C$137,2,FALSE)</f>
        <v>7</v>
      </c>
      <c r="Q388" s="125" t="s">
        <v>730</v>
      </c>
      <c r="R388" s="125" t="s">
        <v>22</v>
      </c>
      <c r="S388" s="206" t="s">
        <v>2040</v>
      </c>
      <c r="U388" s="125">
        <f t="shared" si="531"/>
        <v>32</v>
      </c>
      <c r="V388" s="179">
        <f t="shared" si="532"/>
        <v>1</v>
      </c>
      <c r="W388" s="125" t="str">
        <f t="shared" si="537"/>
        <v>-</v>
      </c>
      <c r="X388" s="179" t="str">
        <f>IF(L388="-1",W388/I387*K387,"-")</f>
        <v>-</v>
      </c>
      <c r="Z388" s="125" t="str">
        <f t="shared" si="533"/>
        <v/>
      </c>
      <c r="AA388" s="125">
        <v>1</v>
      </c>
      <c r="AB388" s="179">
        <f t="shared" si="538"/>
        <v>7</v>
      </c>
      <c r="AC388" s="179" t="str">
        <f t="shared" si="534"/>
        <v>000110</v>
      </c>
      <c r="AD388" s="178">
        <f t="shared" si="535"/>
        <v>1</v>
      </c>
      <c r="AE388" s="179" t="str">
        <f t="shared" si="536"/>
        <v>01111111</v>
      </c>
      <c r="AF388" s="125" t="s">
        <v>369</v>
      </c>
    </row>
    <row r="389" spans="1:32" x14ac:dyDescent="0.2">
      <c r="A389" s="125" t="s">
        <v>2277</v>
      </c>
      <c r="B389" s="58" t="str">
        <f t="shared" si="528"/>
        <v/>
      </c>
      <c r="C389" s="125" t="s">
        <v>727</v>
      </c>
      <c r="D389" s="125" t="s">
        <v>704</v>
      </c>
      <c r="E389" s="125" t="str">
        <f t="shared" si="529"/>
        <v>L1</v>
      </c>
      <c r="F389" s="125" t="str">
        <f t="shared" si="530"/>
        <v>000</v>
      </c>
      <c r="H389" s="125" t="s">
        <v>1722</v>
      </c>
      <c r="I389" s="159">
        <f>VLOOKUP(H389,'V-Enc'!$B$38:$C$45,2,FALSE)</f>
        <v>8</v>
      </c>
      <c r="J389" s="125" t="s">
        <v>1740</v>
      </c>
      <c r="K389" s="159">
        <f>VLOOKUP(J389,'V-Enc'!$B$49:$C$56,2,FALSE)</f>
        <v>0.5</v>
      </c>
      <c r="L389" s="206" t="s">
        <v>76</v>
      </c>
      <c r="M389" s="125">
        <v>8</v>
      </c>
      <c r="N389" s="125" t="s">
        <v>1834</v>
      </c>
      <c r="O389" s="125">
        <f>VLOOKUP(N389,'V-Enc'!$B$130:$C$137,2,FALSE)</f>
        <v>7</v>
      </c>
      <c r="Q389" s="125" t="s">
        <v>730</v>
      </c>
      <c r="R389" s="125" t="s">
        <v>22</v>
      </c>
      <c r="S389" s="206" t="s">
        <v>2040</v>
      </c>
      <c r="U389" s="125">
        <f t="shared" si="531"/>
        <v>8</v>
      </c>
      <c r="V389" s="179">
        <f t="shared" si="532"/>
        <v>0.5</v>
      </c>
      <c r="W389" s="125" t="str">
        <f t="shared" ref="W389:W396" si="539">IF(L389="-1",M389,"-")</f>
        <v>-</v>
      </c>
      <c r="X389" s="179" t="str">
        <f>IF(L389="-1",W389/#REF!*#REF!,"-")</f>
        <v>-</v>
      </c>
      <c r="Z389" s="125" t="str">
        <f t="shared" si="533"/>
        <v/>
      </c>
      <c r="AA389" s="125">
        <v>1</v>
      </c>
      <c r="AB389" s="179">
        <f t="shared" si="538"/>
        <v>7</v>
      </c>
      <c r="AC389" s="179" t="str">
        <f t="shared" si="534"/>
        <v>000110</v>
      </c>
      <c r="AD389" s="178">
        <f t="shared" si="535"/>
        <v>1</v>
      </c>
      <c r="AE389" s="179" t="str">
        <f t="shared" si="536"/>
        <v>01111111</v>
      </c>
      <c r="AF389" s="125" t="s">
        <v>369</v>
      </c>
    </row>
    <row r="390" spans="1:32" x14ac:dyDescent="0.2">
      <c r="A390" s="125" t="s">
        <v>2278</v>
      </c>
      <c r="B390" s="58" t="str">
        <f t="shared" ref="B390" si="540">IF(OR(MAX(1,O390)*MAX(V390,1)&gt;8,V390&lt;1/4,X390&lt;1/4),"RSVD","")</f>
        <v/>
      </c>
      <c r="C390" s="125" t="s">
        <v>727</v>
      </c>
      <c r="D390" s="125" t="s">
        <v>704</v>
      </c>
      <c r="E390" s="125" t="str">
        <f t="shared" ref="E390" si="541">IF(S390="rs2","L2",IF(S390="vs2","L3","L1"))</f>
        <v>L1</v>
      </c>
      <c r="F390" s="125" t="str">
        <f t="shared" ref="F390" si="542">IF(M390=8,"000",IF(M390=16,"101","110"))</f>
        <v>101</v>
      </c>
      <c r="H390" s="125" t="s">
        <v>1722</v>
      </c>
      <c r="I390" s="159">
        <f>VLOOKUP(H390,'V-Enc'!$B$38:$C$45,2,FALSE)</f>
        <v>8</v>
      </c>
      <c r="J390" s="125" t="s">
        <v>1740</v>
      </c>
      <c r="K390" s="159">
        <f>VLOOKUP(J390,'V-Enc'!$B$49:$C$56,2,FALSE)</f>
        <v>0.5</v>
      </c>
      <c r="L390" s="206" t="s">
        <v>76</v>
      </c>
      <c r="M390" s="125">
        <v>16</v>
      </c>
      <c r="N390" s="125" t="s">
        <v>1834</v>
      </c>
      <c r="O390" s="125">
        <f>VLOOKUP(N390,'V-Enc'!$B$130:$C$137,2,FALSE)</f>
        <v>7</v>
      </c>
      <c r="Q390" s="125" t="s">
        <v>730</v>
      </c>
      <c r="R390" s="125" t="s">
        <v>22</v>
      </c>
      <c r="S390" s="206" t="s">
        <v>2040</v>
      </c>
      <c r="U390" s="125">
        <f t="shared" ref="U390" si="543">IF(L390="-1",I390,M390)</f>
        <v>16</v>
      </c>
      <c r="V390" s="179">
        <f t="shared" ref="V390" si="544">IF(L390="-1",K390,U390/I390*K390)</f>
        <v>1</v>
      </c>
      <c r="W390" s="125" t="str">
        <f t="shared" ref="W390" si="545">IF(L390="-1",M390,"-")</f>
        <v>-</v>
      </c>
      <c r="X390" s="179" t="str">
        <f>IF(L390="-1",W390/I388*K388,"-")</f>
        <v>-</v>
      </c>
      <c r="Z390" s="125" t="str">
        <f t="shared" ref="Z390" si="546">IF(S390="vs2",1,"")</f>
        <v/>
      </c>
      <c r="AA390" s="125">
        <v>1</v>
      </c>
      <c r="AB390" s="179">
        <f t="shared" si="538"/>
        <v>7</v>
      </c>
      <c r="AC390" s="179" t="str">
        <f t="shared" si="534"/>
        <v>000110</v>
      </c>
      <c r="AD390" s="178">
        <f t="shared" si="535"/>
        <v>1</v>
      </c>
      <c r="AE390" s="179" t="str">
        <f t="shared" si="536"/>
        <v>01111111</v>
      </c>
      <c r="AF390" s="125" t="s">
        <v>369</v>
      </c>
    </row>
    <row r="391" spans="1:32" s="58" customFormat="1" x14ac:dyDescent="0.2">
      <c r="A391" s="58" t="s">
        <v>4286</v>
      </c>
      <c r="B391" s="58" t="str">
        <f t="shared" si="528"/>
        <v>RSVD</v>
      </c>
      <c r="C391" s="58" t="s">
        <v>727</v>
      </c>
      <c r="D391" s="58" t="s">
        <v>704</v>
      </c>
      <c r="E391" s="58" t="str">
        <f t="shared" si="529"/>
        <v>L1</v>
      </c>
      <c r="F391" s="58" t="str">
        <f t="shared" si="530"/>
        <v>110</v>
      </c>
      <c r="H391" s="58" t="s">
        <v>1722</v>
      </c>
      <c r="I391" s="247">
        <f>VLOOKUP(H391,'V-Enc'!$B$38:$C$45,2,FALSE)</f>
        <v>8</v>
      </c>
      <c r="J391" s="58" t="s">
        <v>1740</v>
      </c>
      <c r="K391" s="247">
        <f>VLOOKUP(J391,'V-Enc'!$B$49:$C$56,2,FALSE)</f>
        <v>0.5</v>
      </c>
      <c r="L391" s="248" t="s">
        <v>76</v>
      </c>
      <c r="M391" s="58">
        <v>32</v>
      </c>
      <c r="N391" s="58" t="s">
        <v>1834</v>
      </c>
      <c r="O391" s="58">
        <f>VLOOKUP(N391,'V-Enc'!$B$130:$C$137,2,FALSE)</f>
        <v>7</v>
      </c>
      <c r="Q391" s="58" t="s">
        <v>730</v>
      </c>
      <c r="R391" s="58" t="s">
        <v>22</v>
      </c>
      <c r="S391" s="248" t="s">
        <v>2040</v>
      </c>
      <c r="U391" s="58">
        <f t="shared" si="531"/>
        <v>32</v>
      </c>
      <c r="V391" s="249">
        <f t="shared" si="532"/>
        <v>2</v>
      </c>
      <c r="W391" s="58" t="str">
        <f t="shared" si="539"/>
        <v>-</v>
      </c>
      <c r="X391" s="249" t="str">
        <f>IF(L391="-1",W391/I389*K389,"-")</f>
        <v>-</v>
      </c>
      <c r="Z391" s="58" t="str">
        <f t="shared" si="533"/>
        <v/>
      </c>
      <c r="AA391" s="58">
        <v>1</v>
      </c>
      <c r="AB391" s="249">
        <f t="shared" si="538"/>
        <v>14</v>
      </c>
      <c r="AC391" s="249" t="str">
        <f t="shared" si="534"/>
        <v>001101</v>
      </c>
      <c r="AD391" s="250">
        <f t="shared" si="535"/>
        <v>1</v>
      </c>
      <c r="AE391" s="249" t="str">
        <f t="shared" si="536"/>
        <v>11111111</v>
      </c>
      <c r="AF391" s="58" t="s">
        <v>369</v>
      </c>
    </row>
    <row r="392" spans="1:32" x14ac:dyDescent="0.2">
      <c r="A392" s="125" t="s">
        <v>2279</v>
      </c>
      <c r="B392" s="58" t="str">
        <f t="shared" si="528"/>
        <v/>
      </c>
      <c r="C392" s="125" t="s">
        <v>727</v>
      </c>
      <c r="D392" s="125" t="s">
        <v>704</v>
      </c>
      <c r="E392" s="125" t="str">
        <f t="shared" si="529"/>
        <v>L1</v>
      </c>
      <c r="F392" s="125" t="str">
        <f t="shared" si="530"/>
        <v>000</v>
      </c>
      <c r="H392" s="125" t="s">
        <v>1722</v>
      </c>
      <c r="I392" s="159">
        <f>VLOOKUP(H392,'V-Enc'!$B$38:$C$45,2,FALSE)</f>
        <v>8</v>
      </c>
      <c r="J392" s="125" t="s">
        <v>1733</v>
      </c>
      <c r="K392" s="159">
        <f>VLOOKUP(J392,'V-Enc'!$B$49:$C$56,2,FALSE)</f>
        <v>1</v>
      </c>
      <c r="L392" s="206" t="s">
        <v>76</v>
      </c>
      <c r="M392" s="125">
        <v>8</v>
      </c>
      <c r="N392" s="125" t="s">
        <v>1834</v>
      </c>
      <c r="O392" s="125">
        <f>VLOOKUP(N392,'V-Enc'!$B$130:$C$137,2,FALSE)</f>
        <v>7</v>
      </c>
      <c r="Q392" s="125" t="s">
        <v>730</v>
      </c>
      <c r="R392" s="125" t="s">
        <v>22</v>
      </c>
      <c r="S392" s="206" t="s">
        <v>2040</v>
      </c>
      <c r="U392" s="125">
        <f t="shared" si="531"/>
        <v>8</v>
      </c>
      <c r="V392" s="179">
        <f t="shared" si="532"/>
        <v>1</v>
      </c>
      <c r="W392" s="125" t="str">
        <f t="shared" ref="W392:W394" si="547">IF(L392="-1",M392,"-")</f>
        <v>-</v>
      </c>
      <c r="X392" s="179" t="str">
        <f>IF(L392="-1",W392/#REF!*#REF!,"-")</f>
        <v>-</v>
      </c>
      <c r="Z392" s="125" t="str">
        <f t="shared" si="533"/>
        <v/>
      </c>
      <c r="AA392" s="125">
        <v>1</v>
      </c>
      <c r="AB392" s="179">
        <f t="shared" si="538"/>
        <v>7</v>
      </c>
      <c r="AC392" s="179" t="str">
        <f t="shared" si="534"/>
        <v>000110</v>
      </c>
      <c r="AD392" s="178">
        <f t="shared" si="535"/>
        <v>1</v>
      </c>
      <c r="AE392" s="179" t="str">
        <f t="shared" si="536"/>
        <v>01111111</v>
      </c>
      <c r="AF392" s="125" t="s">
        <v>369</v>
      </c>
    </row>
    <row r="393" spans="1:32" s="58" customFormat="1" x14ac:dyDescent="0.2">
      <c r="A393" s="58" t="s">
        <v>4287</v>
      </c>
      <c r="B393" s="58" t="str">
        <f t="shared" si="528"/>
        <v>RSVD</v>
      </c>
      <c r="C393" s="58" t="s">
        <v>727</v>
      </c>
      <c r="D393" s="58" t="s">
        <v>704</v>
      </c>
      <c r="E393" s="58" t="str">
        <f t="shared" si="529"/>
        <v>L1</v>
      </c>
      <c r="F393" s="58" t="str">
        <f t="shared" si="530"/>
        <v>101</v>
      </c>
      <c r="H393" s="58" t="s">
        <v>1722</v>
      </c>
      <c r="I393" s="247">
        <f>VLOOKUP(H393,'V-Enc'!$B$38:$C$45,2,FALSE)</f>
        <v>8</v>
      </c>
      <c r="J393" s="58" t="s">
        <v>1733</v>
      </c>
      <c r="K393" s="247">
        <f>VLOOKUP(J393,'V-Enc'!$B$49:$C$56,2,FALSE)</f>
        <v>1</v>
      </c>
      <c r="L393" s="248" t="s">
        <v>76</v>
      </c>
      <c r="M393" s="58">
        <v>16</v>
      </c>
      <c r="N393" s="58" t="s">
        <v>1834</v>
      </c>
      <c r="O393" s="58">
        <f>VLOOKUP(N393,'V-Enc'!$B$130:$C$137,2,FALSE)</f>
        <v>7</v>
      </c>
      <c r="Q393" s="58" t="s">
        <v>730</v>
      </c>
      <c r="R393" s="58" t="s">
        <v>22</v>
      </c>
      <c r="S393" s="248" t="s">
        <v>2040</v>
      </c>
      <c r="U393" s="58">
        <f t="shared" si="531"/>
        <v>16</v>
      </c>
      <c r="V393" s="249">
        <f t="shared" si="532"/>
        <v>2</v>
      </c>
      <c r="W393" s="58" t="str">
        <f t="shared" si="547"/>
        <v>-</v>
      </c>
      <c r="X393" s="249" t="str">
        <f>IF(L393="-1",W393/#REF!*#REF!,"-")</f>
        <v>-</v>
      </c>
      <c r="Z393" s="58" t="str">
        <f t="shared" si="533"/>
        <v/>
      </c>
      <c r="AA393" s="58">
        <v>1</v>
      </c>
      <c r="AB393" s="249">
        <f t="shared" si="538"/>
        <v>14</v>
      </c>
      <c r="AC393" s="249" t="str">
        <f t="shared" si="534"/>
        <v>001101</v>
      </c>
      <c r="AD393" s="250">
        <f t="shared" si="535"/>
        <v>1</v>
      </c>
      <c r="AE393" s="249" t="str">
        <f t="shared" si="536"/>
        <v>11111111</v>
      </c>
      <c r="AF393" s="58" t="s">
        <v>369</v>
      </c>
    </row>
    <row r="394" spans="1:32" s="58" customFormat="1" x14ac:dyDescent="0.2">
      <c r="A394" s="58" t="s">
        <v>4288</v>
      </c>
      <c r="B394" s="58" t="str">
        <f t="shared" ref="B394" si="548">IF(OR(MAX(1,O394)*MAX(V394,1)&gt;8,V394&lt;1/4,X394&lt;1/4),"RSVD","")</f>
        <v>RSVD</v>
      </c>
      <c r="C394" s="58" t="s">
        <v>727</v>
      </c>
      <c r="D394" s="58" t="s">
        <v>704</v>
      </c>
      <c r="E394" s="58" t="str">
        <f t="shared" ref="E394" si="549">IF(S394="rs2","L2",IF(S394="vs2","L3","L1"))</f>
        <v>L1</v>
      </c>
      <c r="F394" s="58" t="str">
        <f t="shared" ref="F394" si="550">IF(M394=8,"000",IF(M394=16,"101","110"))</f>
        <v>110</v>
      </c>
      <c r="H394" s="58" t="s">
        <v>1722</v>
      </c>
      <c r="I394" s="247">
        <f>VLOOKUP(H394,'V-Enc'!$B$38:$C$45,2,FALSE)</f>
        <v>8</v>
      </c>
      <c r="J394" s="58" t="s">
        <v>1733</v>
      </c>
      <c r="K394" s="247">
        <f>VLOOKUP(J394,'V-Enc'!$B$49:$C$56,2,FALSE)</f>
        <v>1</v>
      </c>
      <c r="L394" s="248" t="s">
        <v>76</v>
      </c>
      <c r="M394" s="58">
        <v>32</v>
      </c>
      <c r="N394" s="58" t="s">
        <v>1834</v>
      </c>
      <c r="O394" s="58">
        <f>VLOOKUP(N394,'V-Enc'!$B$130:$C$137,2,FALSE)</f>
        <v>7</v>
      </c>
      <c r="Q394" s="58" t="s">
        <v>730</v>
      </c>
      <c r="R394" s="58" t="s">
        <v>22</v>
      </c>
      <c r="S394" s="248" t="s">
        <v>2040</v>
      </c>
      <c r="U394" s="58">
        <f t="shared" ref="U394" si="551">IF(L394="-1",I394,M394)</f>
        <v>32</v>
      </c>
      <c r="V394" s="249">
        <f t="shared" ref="V394" si="552">IF(L394="-1",K394,U394/I394*K394)</f>
        <v>4</v>
      </c>
      <c r="W394" s="58" t="str">
        <f t="shared" si="547"/>
        <v>-</v>
      </c>
      <c r="X394" s="249" t="str">
        <f>IF(L394="-1",W394/#REF!*#REF!,"-")</f>
        <v>-</v>
      </c>
      <c r="Z394" s="58" t="str">
        <f t="shared" ref="Z394" si="553">IF(S394="vs2",1,"")</f>
        <v/>
      </c>
      <c r="AA394" s="58">
        <v>1</v>
      </c>
      <c r="AB394" s="249">
        <f t="shared" si="538"/>
        <v>28</v>
      </c>
      <c r="AC394" s="249" t="str">
        <f t="shared" si="534"/>
        <v>011011</v>
      </c>
      <c r="AD394" s="250">
        <f t="shared" si="535"/>
        <v>1</v>
      </c>
      <c r="AE394" s="249" t="str">
        <f t="shared" si="536"/>
        <v>11111111</v>
      </c>
      <c r="AF394" s="58" t="s">
        <v>369</v>
      </c>
    </row>
    <row r="395" spans="1:32" s="58" customFormat="1" x14ac:dyDescent="0.2">
      <c r="A395" s="58" t="s">
        <v>4289</v>
      </c>
      <c r="B395" s="58" t="str">
        <f t="shared" ref="B395:B396" si="554">IF(OR(MAX(1,O395)*MAX(V395,1)&gt;8,V395&lt;1/4,X395&lt;1/4),"RSVD","")</f>
        <v>RSVD</v>
      </c>
      <c r="C395" s="58" t="s">
        <v>727</v>
      </c>
      <c r="D395" s="58" t="s">
        <v>704</v>
      </c>
      <c r="E395" s="58" t="str">
        <f t="shared" ref="E395:E396" si="555">IF(S395="rs2","L2",IF(S395="vs2","L3","L1"))</f>
        <v>L1</v>
      </c>
      <c r="F395" s="58" t="str">
        <f t="shared" ref="F395:F396" si="556">IF(M395=8,"000",IF(M395=16,"101","110"))</f>
        <v>000</v>
      </c>
      <c r="H395" s="58" t="s">
        <v>1722</v>
      </c>
      <c r="I395" s="247">
        <f>VLOOKUP(H395,'V-Enc'!$B$38:$C$45,2,FALSE)</f>
        <v>8</v>
      </c>
      <c r="J395" s="58" t="s">
        <v>1734</v>
      </c>
      <c r="K395" s="247">
        <f>VLOOKUP(J395,'V-Enc'!$B$49:$C$56,2,FALSE)</f>
        <v>2</v>
      </c>
      <c r="L395" s="248" t="s">
        <v>76</v>
      </c>
      <c r="M395" s="58">
        <v>8</v>
      </c>
      <c r="N395" s="58" t="s">
        <v>1834</v>
      </c>
      <c r="O395" s="58">
        <f>VLOOKUP(N395,'V-Enc'!$B$130:$C$137,2,FALSE)</f>
        <v>7</v>
      </c>
      <c r="Q395" s="58" t="s">
        <v>730</v>
      </c>
      <c r="R395" s="58" t="s">
        <v>22</v>
      </c>
      <c r="S395" s="248" t="s">
        <v>2040</v>
      </c>
      <c r="U395" s="58">
        <f t="shared" ref="U395:U396" si="557">IF(L395="-1",I395,M395)</f>
        <v>8</v>
      </c>
      <c r="V395" s="249">
        <f t="shared" ref="V395:V396" si="558">IF(L395="-1",K395,U395/I395*K395)</f>
        <v>2</v>
      </c>
      <c r="W395" s="58" t="str">
        <f t="shared" si="539"/>
        <v>-</v>
      </c>
      <c r="X395" s="249" t="str">
        <f>IF(L395="-1",W395/#REF!*#REF!,"-")</f>
        <v>-</v>
      </c>
      <c r="Z395" s="58" t="str">
        <f t="shared" ref="Z395:Z396" si="559">IF(S395="vs2",1,"")</f>
        <v/>
      </c>
      <c r="AA395" s="58">
        <v>1</v>
      </c>
      <c r="AB395" s="249">
        <f t="shared" si="538"/>
        <v>14</v>
      </c>
      <c r="AC395" s="249" t="str">
        <f t="shared" si="534"/>
        <v>001101</v>
      </c>
      <c r="AD395" s="250">
        <f t="shared" si="535"/>
        <v>1</v>
      </c>
      <c r="AE395" s="249" t="str">
        <f t="shared" si="536"/>
        <v>11111111</v>
      </c>
      <c r="AF395" s="58" t="s">
        <v>369</v>
      </c>
    </row>
    <row r="396" spans="1:32" s="58" customFormat="1" x14ac:dyDescent="0.2">
      <c r="A396" s="58" t="s">
        <v>4290</v>
      </c>
      <c r="B396" s="58" t="str">
        <f t="shared" si="554"/>
        <v>RSVD</v>
      </c>
      <c r="C396" s="58" t="s">
        <v>727</v>
      </c>
      <c r="D396" s="58" t="s">
        <v>704</v>
      </c>
      <c r="E396" s="58" t="str">
        <f t="shared" si="555"/>
        <v>L1</v>
      </c>
      <c r="F396" s="58" t="str">
        <f t="shared" si="556"/>
        <v>101</v>
      </c>
      <c r="H396" s="58" t="s">
        <v>1722</v>
      </c>
      <c r="I396" s="247">
        <f>VLOOKUP(H396,'V-Enc'!$B$38:$C$45,2,FALSE)</f>
        <v>8</v>
      </c>
      <c r="J396" s="58" t="s">
        <v>1734</v>
      </c>
      <c r="K396" s="247">
        <f>VLOOKUP(J396,'V-Enc'!$B$49:$C$56,2,FALSE)</f>
        <v>2</v>
      </c>
      <c r="L396" s="248" t="s">
        <v>76</v>
      </c>
      <c r="M396" s="58">
        <v>16</v>
      </c>
      <c r="N396" s="58" t="s">
        <v>1834</v>
      </c>
      <c r="O396" s="58">
        <f>VLOOKUP(N396,'V-Enc'!$B$130:$C$137,2,FALSE)</f>
        <v>7</v>
      </c>
      <c r="Q396" s="58" t="s">
        <v>730</v>
      </c>
      <c r="R396" s="58" t="s">
        <v>22</v>
      </c>
      <c r="S396" s="248" t="s">
        <v>2040</v>
      </c>
      <c r="U396" s="58">
        <f t="shared" si="557"/>
        <v>16</v>
      </c>
      <c r="V396" s="249">
        <f t="shared" si="558"/>
        <v>4</v>
      </c>
      <c r="W396" s="58" t="str">
        <f t="shared" si="539"/>
        <v>-</v>
      </c>
      <c r="X396" s="249" t="str">
        <f>IF(L396="-1",W396/#REF!*#REF!,"-")</f>
        <v>-</v>
      </c>
      <c r="Z396" s="58" t="str">
        <f t="shared" si="559"/>
        <v/>
      </c>
      <c r="AA396" s="58">
        <v>1</v>
      </c>
      <c r="AB396" s="249">
        <f t="shared" si="538"/>
        <v>28</v>
      </c>
      <c r="AC396" s="249" t="str">
        <f t="shared" si="534"/>
        <v>011011</v>
      </c>
      <c r="AD396" s="250">
        <f t="shared" si="535"/>
        <v>1</v>
      </c>
      <c r="AE396" s="249" t="str">
        <f t="shared" si="536"/>
        <v>11111111</v>
      </c>
      <c r="AF396" s="58" t="s">
        <v>369</v>
      </c>
    </row>
    <row r="397" spans="1:32" s="58" customFormat="1" x14ac:dyDescent="0.2">
      <c r="A397" s="58" t="s">
        <v>4291</v>
      </c>
      <c r="B397" s="58" t="str">
        <f t="shared" si="528"/>
        <v>RSVD</v>
      </c>
      <c r="C397" s="58" t="s">
        <v>727</v>
      </c>
      <c r="D397" s="58" t="s">
        <v>704</v>
      </c>
      <c r="E397" s="58" t="str">
        <f t="shared" si="529"/>
        <v>L1</v>
      </c>
      <c r="F397" s="58" t="str">
        <f t="shared" si="530"/>
        <v>110</v>
      </c>
      <c r="H397" s="58" t="s">
        <v>1722</v>
      </c>
      <c r="I397" s="247">
        <f>VLOOKUP(H397,'V-Enc'!$B$38:$C$45,2,FALSE)</f>
        <v>8</v>
      </c>
      <c r="J397" s="58" t="s">
        <v>1734</v>
      </c>
      <c r="K397" s="247">
        <f>VLOOKUP(J397,'V-Enc'!$B$49:$C$56,2,FALSE)</f>
        <v>2</v>
      </c>
      <c r="L397" s="248" t="s">
        <v>76</v>
      </c>
      <c r="M397" s="58">
        <v>32</v>
      </c>
      <c r="N397" s="58" t="s">
        <v>1834</v>
      </c>
      <c r="O397" s="58">
        <f>VLOOKUP(N397,'V-Enc'!$B$130:$C$137,2,FALSE)</f>
        <v>7</v>
      </c>
      <c r="Q397" s="58" t="s">
        <v>730</v>
      </c>
      <c r="R397" s="58" t="s">
        <v>22</v>
      </c>
      <c r="S397" s="248" t="s">
        <v>2040</v>
      </c>
      <c r="U397" s="58">
        <f t="shared" si="531"/>
        <v>32</v>
      </c>
      <c r="V397" s="249">
        <f t="shared" si="532"/>
        <v>8</v>
      </c>
      <c r="W397" s="58" t="str">
        <f t="shared" ref="W397:W403" si="560">IF(L397="-1",M397,"-")</f>
        <v>-</v>
      </c>
      <c r="X397" s="249" t="str">
        <f>IF(L397="-1",W397/#REF!*#REF!,"-")</f>
        <v>-</v>
      </c>
      <c r="Z397" s="58" t="str">
        <f t="shared" si="533"/>
        <v/>
      </c>
      <c r="AA397" s="58">
        <v>1</v>
      </c>
      <c r="AB397" s="249">
        <f t="shared" si="538"/>
        <v>56</v>
      </c>
      <c r="AC397" s="249" t="str">
        <f t="shared" si="534"/>
        <v>110111</v>
      </c>
      <c r="AD397" s="250">
        <f t="shared" si="535"/>
        <v>1</v>
      </c>
      <c r="AE397" s="249" t="str">
        <f t="shared" si="536"/>
        <v>11111111</v>
      </c>
      <c r="AF397" s="58" t="s">
        <v>369</v>
      </c>
    </row>
    <row r="398" spans="1:32" s="58" customFormat="1" x14ac:dyDescent="0.2">
      <c r="A398" s="58" t="s">
        <v>4292</v>
      </c>
      <c r="B398" s="58" t="str">
        <f t="shared" si="528"/>
        <v>RSVD</v>
      </c>
      <c r="C398" s="58" t="s">
        <v>727</v>
      </c>
      <c r="D398" s="58" t="s">
        <v>704</v>
      </c>
      <c r="E398" s="58" t="str">
        <f t="shared" si="529"/>
        <v>L1</v>
      </c>
      <c r="F398" s="58" t="str">
        <f t="shared" si="530"/>
        <v>000</v>
      </c>
      <c r="H398" s="58" t="s">
        <v>1722</v>
      </c>
      <c r="I398" s="247">
        <f>VLOOKUP(H398,'V-Enc'!$B$38:$C$45,2,FALSE)</f>
        <v>8</v>
      </c>
      <c r="J398" s="58" t="s">
        <v>1735</v>
      </c>
      <c r="K398" s="247">
        <f>VLOOKUP(J398,'V-Enc'!$B$49:$C$56,2,FALSE)</f>
        <v>4</v>
      </c>
      <c r="L398" s="248" t="s">
        <v>76</v>
      </c>
      <c r="M398" s="58">
        <v>8</v>
      </c>
      <c r="N398" s="58" t="s">
        <v>1834</v>
      </c>
      <c r="O398" s="58">
        <f>VLOOKUP(N398,'V-Enc'!$B$130:$C$137,2,FALSE)</f>
        <v>7</v>
      </c>
      <c r="Q398" s="58" t="s">
        <v>730</v>
      </c>
      <c r="R398" s="58" t="s">
        <v>22</v>
      </c>
      <c r="S398" s="248" t="s">
        <v>2040</v>
      </c>
      <c r="U398" s="58">
        <f t="shared" si="531"/>
        <v>8</v>
      </c>
      <c r="V398" s="249">
        <f t="shared" si="532"/>
        <v>4</v>
      </c>
      <c r="W398" s="58" t="str">
        <f t="shared" ref="W398:W400" si="561">IF(L398="-1",M398,"-")</f>
        <v>-</v>
      </c>
      <c r="X398" s="249" t="str">
        <f>IF(L398="-1",W398/#REF!*#REF!,"-")</f>
        <v>-</v>
      </c>
      <c r="Z398" s="58" t="str">
        <f t="shared" si="533"/>
        <v/>
      </c>
      <c r="AA398" s="58">
        <v>1</v>
      </c>
      <c r="AB398" s="249">
        <f t="shared" si="538"/>
        <v>28</v>
      </c>
      <c r="AC398" s="249" t="str">
        <f t="shared" si="534"/>
        <v>011011</v>
      </c>
      <c r="AD398" s="250">
        <f t="shared" si="535"/>
        <v>1</v>
      </c>
      <c r="AE398" s="249" t="str">
        <f t="shared" si="536"/>
        <v>11111111</v>
      </c>
      <c r="AF398" s="58" t="s">
        <v>369</v>
      </c>
    </row>
    <row r="399" spans="1:32" s="58" customFormat="1" x14ac:dyDescent="0.2">
      <c r="A399" s="58" t="s">
        <v>4293</v>
      </c>
      <c r="B399" s="58" t="str">
        <f t="shared" si="528"/>
        <v>RSVD</v>
      </c>
      <c r="C399" s="58" t="s">
        <v>727</v>
      </c>
      <c r="D399" s="58" t="s">
        <v>704</v>
      </c>
      <c r="E399" s="58" t="str">
        <f t="shared" si="529"/>
        <v>L1</v>
      </c>
      <c r="F399" s="58" t="str">
        <f t="shared" si="530"/>
        <v>101</v>
      </c>
      <c r="H399" s="58" t="s">
        <v>1722</v>
      </c>
      <c r="I399" s="247">
        <f>VLOOKUP(H399,'V-Enc'!$B$38:$C$45,2,FALSE)</f>
        <v>8</v>
      </c>
      <c r="J399" s="58" t="s">
        <v>1735</v>
      </c>
      <c r="K399" s="247">
        <f>VLOOKUP(J399,'V-Enc'!$B$49:$C$56,2,FALSE)</f>
        <v>4</v>
      </c>
      <c r="L399" s="248" t="s">
        <v>76</v>
      </c>
      <c r="M399" s="58">
        <v>16</v>
      </c>
      <c r="N399" s="58" t="s">
        <v>1834</v>
      </c>
      <c r="O399" s="58">
        <f>VLOOKUP(N399,'V-Enc'!$B$130:$C$137,2,FALSE)</f>
        <v>7</v>
      </c>
      <c r="Q399" s="58" t="s">
        <v>730</v>
      </c>
      <c r="R399" s="58" t="s">
        <v>22</v>
      </c>
      <c r="S399" s="248" t="s">
        <v>2040</v>
      </c>
      <c r="U399" s="58">
        <f t="shared" si="531"/>
        <v>16</v>
      </c>
      <c r="V399" s="249">
        <f t="shared" si="532"/>
        <v>8</v>
      </c>
      <c r="W399" s="58" t="str">
        <f t="shared" si="561"/>
        <v>-</v>
      </c>
      <c r="X399" s="249" t="str">
        <f>IF(L399="-1",W399/#REF!*#REF!,"-")</f>
        <v>-</v>
      </c>
      <c r="Z399" s="58" t="str">
        <f t="shared" si="533"/>
        <v/>
      </c>
      <c r="AA399" s="58">
        <v>1</v>
      </c>
      <c r="AB399" s="249">
        <f t="shared" si="538"/>
        <v>56</v>
      </c>
      <c r="AC399" s="249" t="str">
        <f t="shared" si="534"/>
        <v>110111</v>
      </c>
      <c r="AD399" s="250">
        <f t="shared" si="535"/>
        <v>1</v>
      </c>
      <c r="AE399" s="249" t="str">
        <f t="shared" si="536"/>
        <v>11111111</v>
      </c>
      <c r="AF399" s="58" t="s">
        <v>369</v>
      </c>
    </row>
    <row r="400" spans="1:32" s="58" customFormat="1" x14ac:dyDescent="0.2">
      <c r="A400" s="58" t="s">
        <v>4294</v>
      </c>
      <c r="B400" s="58" t="str">
        <f t="shared" si="528"/>
        <v>RSVD</v>
      </c>
      <c r="C400" s="58" t="s">
        <v>727</v>
      </c>
      <c r="D400" s="58" t="s">
        <v>704</v>
      </c>
      <c r="E400" s="58" t="str">
        <f t="shared" si="529"/>
        <v>L1</v>
      </c>
      <c r="F400" s="58" t="str">
        <f t="shared" si="530"/>
        <v>110</v>
      </c>
      <c r="H400" s="58" t="s">
        <v>1722</v>
      </c>
      <c r="I400" s="247">
        <f>VLOOKUP(H400,'V-Enc'!$B$38:$C$45,2,FALSE)</f>
        <v>8</v>
      </c>
      <c r="J400" s="58" t="s">
        <v>1735</v>
      </c>
      <c r="K400" s="247">
        <f>VLOOKUP(J400,'V-Enc'!$B$49:$C$56,2,FALSE)</f>
        <v>4</v>
      </c>
      <c r="L400" s="248" t="s">
        <v>76</v>
      </c>
      <c r="M400" s="58">
        <v>32</v>
      </c>
      <c r="N400" s="58" t="s">
        <v>1834</v>
      </c>
      <c r="O400" s="58">
        <f>VLOOKUP(N400,'V-Enc'!$B$130:$C$137,2,FALSE)</f>
        <v>7</v>
      </c>
      <c r="Q400" s="58" t="s">
        <v>730</v>
      </c>
      <c r="R400" s="58" t="s">
        <v>22</v>
      </c>
      <c r="S400" s="248" t="s">
        <v>2040</v>
      </c>
      <c r="U400" s="58">
        <f t="shared" si="531"/>
        <v>32</v>
      </c>
      <c r="V400" s="249">
        <f t="shared" si="532"/>
        <v>16</v>
      </c>
      <c r="W400" s="58" t="str">
        <f t="shared" si="561"/>
        <v>-</v>
      </c>
      <c r="X400" s="249" t="str">
        <f>IF(L400="-1",W400/#REF!*#REF!,"-")</f>
        <v>-</v>
      </c>
      <c r="Z400" s="58" t="str">
        <f t="shared" si="533"/>
        <v/>
      </c>
      <c r="AA400" s="58">
        <v>1</v>
      </c>
      <c r="AB400" s="249">
        <f t="shared" si="538"/>
        <v>112</v>
      </c>
      <c r="AC400" s="249" t="str">
        <f>DEC2BIN(MIN(64,AB400)-1,6)</f>
        <v>111111</v>
      </c>
      <c r="AD400" s="250">
        <f t="shared" si="535"/>
        <v>1</v>
      </c>
      <c r="AE400" s="249" t="str">
        <f t="shared" si="536"/>
        <v>11111111</v>
      </c>
      <c r="AF400" s="58" t="s">
        <v>369</v>
      </c>
    </row>
    <row r="401" spans="1:32" s="58" customFormat="1" x14ac:dyDescent="0.2">
      <c r="A401" s="58" t="s">
        <v>4295</v>
      </c>
      <c r="B401" s="58" t="str">
        <f t="shared" ref="B401:B403" si="562">IF(OR(MAX(1,O401)*MAX(V401,1)&gt;8,V401&lt;1/4,X401&lt;1/4),"RSVD","")</f>
        <v>RSVD</v>
      </c>
      <c r="C401" s="58" t="s">
        <v>727</v>
      </c>
      <c r="D401" s="58" t="s">
        <v>704</v>
      </c>
      <c r="E401" s="58" t="str">
        <f t="shared" ref="E401:E403" si="563">IF(S401="rs2","L2",IF(S401="vs2","L3","L1"))</f>
        <v>L1</v>
      </c>
      <c r="F401" s="58" t="str">
        <f t="shared" ref="F401:F403" si="564">IF(M401=8,"000",IF(M401=16,"101","110"))</f>
        <v>000</v>
      </c>
      <c r="H401" s="58" t="s">
        <v>1722</v>
      </c>
      <c r="I401" s="247">
        <f>VLOOKUP(H401,'V-Enc'!$B$38:$C$45,2,FALSE)</f>
        <v>8</v>
      </c>
      <c r="J401" s="58" t="s">
        <v>1736</v>
      </c>
      <c r="K401" s="247">
        <f>VLOOKUP(J401,'V-Enc'!$B$49:$C$56,2,FALSE)</f>
        <v>8</v>
      </c>
      <c r="L401" s="248" t="s">
        <v>76</v>
      </c>
      <c r="M401" s="58">
        <v>8</v>
      </c>
      <c r="N401" s="58" t="s">
        <v>1834</v>
      </c>
      <c r="O401" s="58">
        <f>VLOOKUP(N401,'V-Enc'!$B$130:$C$137,2,FALSE)</f>
        <v>7</v>
      </c>
      <c r="Q401" s="58" t="s">
        <v>730</v>
      </c>
      <c r="R401" s="58" t="s">
        <v>22</v>
      </c>
      <c r="S401" s="248" t="s">
        <v>2040</v>
      </c>
      <c r="U401" s="58">
        <f t="shared" ref="U401:U403" si="565">IF(L401="-1",I401,M401)</f>
        <v>8</v>
      </c>
      <c r="V401" s="249">
        <f t="shared" ref="V401:V403" si="566">IF(L401="-1",K401,U401/I401*K401)</f>
        <v>8</v>
      </c>
      <c r="W401" s="58" t="str">
        <f t="shared" si="560"/>
        <v>-</v>
      </c>
      <c r="X401" s="249" t="str">
        <f>IF(L401="-1",W401/#REF!*#REF!,"-")</f>
        <v>-</v>
      </c>
      <c r="Z401" s="58" t="str">
        <f t="shared" ref="Z401:Z403" si="567">IF(S401="vs2",1,"")</f>
        <v/>
      </c>
      <c r="AA401" s="58">
        <v>1</v>
      </c>
      <c r="AB401" s="249">
        <f t="shared" si="538"/>
        <v>56</v>
      </c>
      <c r="AC401" s="249" t="str">
        <f t="shared" ref="AC401:AC403" si="568">DEC2BIN(MIN(64,AB401)-1,6)</f>
        <v>110111</v>
      </c>
      <c r="AD401" s="250">
        <f t="shared" si="535"/>
        <v>1</v>
      </c>
      <c r="AE401" s="249" t="str">
        <f t="shared" si="536"/>
        <v>11111111</v>
      </c>
      <c r="AF401" s="58" t="s">
        <v>369</v>
      </c>
    </row>
    <row r="402" spans="1:32" s="58" customFormat="1" x14ac:dyDescent="0.2">
      <c r="A402" s="58" t="s">
        <v>4296</v>
      </c>
      <c r="B402" s="58" t="str">
        <f t="shared" si="562"/>
        <v>RSVD</v>
      </c>
      <c r="C402" s="58" t="s">
        <v>727</v>
      </c>
      <c r="D402" s="58" t="s">
        <v>704</v>
      </c>
      <c r="E402" s="58" t="str">
        <f t="shared" si="563"/>
        <v>L1</v>
      </c>
      <c r="F402" s="58" t="str">
        <f t="shared" si="564"/>
        <v>101</v>
      </c>
      <c r="H402" s="58" t="s">
        <v>1722</v>
      </c>
      <c r="I402" s="247">
        <f>VLOOKUP(H402,'V-Enc'!$B$38:$C$45,2,FALSE)</f>
        <v>8</v>
      </c>
      <c r="J402" s="58" t="s">
        <v>1736</v>
      </c>
      <c r="K402" s="247">
        <f>VLOOKUP(J402,'V-Enc'!$B$49:$C$56,2,FALSE)</f>
        <v>8</v>
      </c>
      <c r="L402" s="248" t="s">
        <v>76</v>
      </c>
      <c r="M402" s="58">
        <v>16</v>
      </c>
      <c r="N402" s="58" t="s">
        <v>1834</v>
      </c>
      <c r="O402" s="58">
        <f>VLOOKUP(N402,'V-Enc'!$B$130:$C$137,2,FALSE)</f>
        <v>7</v>
      </c>
      <c r="Q402" s="58" t="s">
        <v>730</v>
      </c>
      <c r="R402" s="58" t="s">
        <v>22</v>
      </c>
      <c r="S402" s="248" t="s">
        <v>2040</v>
      </c>
      <c r="U402" s="58">
        <f t="shared" si="565"/>
        <v>16</v>
      </c>
      <c r="V402" s="249">
        <f t="shared" si="566"/>
        <v>16</v>
      </c>
      <c r="W402" s="58" t="str">
        <f t="shared" si="560"/>
        <v>-</v>
      </c>
      <c r="X402" s="249" t="str">
        <f>IF(L402="-1",W402/#REF!*#REF!,"-")</f>
        <v>-</v>
      </c>
      <c r="Z402" s="58" t="str">
        <f t="shared" si="567"/>
        <v/>
      </c>
      <c r="AA402" s="58">
        <v>1</v>
      </c>
      <c r="AB402" s="249">
        <f t="shared" si="538"/>
        <v>112</v>
      </c>
      <c r="AC402" s="249" t="str">
        <f t="shared" si="568"/>
        <v>111111</v>
      </c>
      <c r="AD402" s="250">
        <f t="shared" si="535"/>
        <v>1</v>
      </c>
      <c r="AE402" s="249" t="str">
        <f t="shared" si="536"/>
        <v>11111111</v>
      </c>
      <c r="AF402" s="58" t="s">
        <v>369</v>
      </c>
    </row>
    <row r="403" spans="1:32" s="58" customFormat="1" x14ac:dyDescent="0.2">
      <c r="A403" s="58" t="s">
        <v>4297</v>
      </c>
      <c r="B403" s="58" t="str">
        <f t="shared" si="562"/>
        <v>RSVD</v>
      </c>
      <c r="C403" s="58" t="s">
        <v>727</v>
      </c>
      <c r="D403" s="58" t="s">
        <v>704</v>
      </c>
      <c r="E403" s="58" t="str">
        <f t="shared" si="563"/>
        <v>L1</v>
      </c>
      <c r="F403" s="58" t="str">
        <f t="shared" si="564"/>
        <v>110</v>
      </c>
      <c r="H403" s="58" t="s">
        <v>1722</v>
      </c>
      <c r="I403" s="247">
        <f>VLOOKUP(H403,'V-Enc'!$B$38:$C$45,2,FALSE)</f>
        <v>8</v>
      </c>
      <c r="J403" s="58" t="s">
        <v>1736</v>
      </c>
      <c r="K403" s="247">
        <f>VLOOKUP(J403,'V-Enc'!$B$49:$C$56,2,FALSE)</f>
        <v>8</v>
      </c>
      <c r="L403" s="248" t="s">
        <v>76</v>
      </c>
      <c r="M403" s="58">
        <v>32</v>
      </c>
      <c r="N403" s="58" t="s">
        <v>1834</v>
      </c>
      <c r="O403" s="58">
        <f>VLOOKUP(N403,'V-Enc'!$B$130:$C$137,2,FALSE)</f>
        <v>7</v>
      </c>
      <c r="Q403" s="58" t="s">
        <v>730</v>
      </c>
      <c r="R403" s="58" t="s">
        <v>22</v>
      </c>
      <c r="S403" s="248" t="s">
        <v>2040</v>
      </c>
      <c r="U403" s="58">
        <f t="shared" si="565"/>
        <v>32</v>
      </c>
      <c r="V403" s="249">
        <f t="shared" si="566"/>
        <v>32</v>
      </c>
      <c r="W403" s="58" t="str">
        <f t="shared" si="560"/>
        <v>-</v>
      </c>
      <c r="X403" s="249" t="str">
        <f>IF(L403="-1",W403/#REF!*#REF!,"-")</f>
        <v>-</v>
      </c>
      <c r="Z403" s="58" t="str">
        <f t="shared" si="567"/>
        <v/>
      </c>
      <c r="AA403" s="58">
        <v>1</v>
      </c>
      <c r="AB403" s="249">
        <f t="shared" si="538"/>
        <v>224</v>
      </c>
      <c r="AC403" s="249" t="str">
        <f t="shared" si="568"/>
        <v>111111</v>
      </c>
      <c r="AD403" s="250">
        <f t="shared" si="535"/>
        <v>1</v>
      </c>
      <c r="AE403" s="249" t="str">
        <f t="shared" si="536"/>
        <v>11111111</v>
      </c>
      <c r="AF403" s="58" t="s">
        <v>369</v>
      </c>
    </row>
    <row r="404" spans="1:32" x14ac:dyDescent="0.2">
      <c r="I404" s="159"/>
      <c r="Z404" s="125" t="str">
        <f t="shared" si="533"/>
        <v/>
      </c>
      <c r="AC404" s="179"/>
      <c r="AE404" s="179"/>
    </row>
    <row r="405" spans="1:32" ht="19" x14ac:dyDescent="0.25">
      <c r="A405" s="225" t="s">
        <v>2280</v>
      </c>
      <c r="B405" s="225"/>
      <c r="C405" s="226"/>
      <c r="D405" s="226"/>
      <c r="E405" s="226"/>
      <c r="F405" s="226"/>
      <c r="G405" s="226"/>
      <c r="I405" s="159"/>
      <c r="Z405" s="125" t="str">
        <f t="shared" si="533"/>
        <v/>
      </c>
      <c r="AC405" s="179"/>
      <c r="AE405" s="179"/>
    </row>
    <row r="406" spans="1:32" x14ac:dyDescent="0.2">
      <c r="A406" s="125" t="s">
        <v>2281</v>
      </c>
      <c r="B406" s="58" t="str">
        <f t="shared" ref="B406:B422" si="569">IF(OR(MAX(1,O406)*MAX(V406,1)&gt;8,V406&lt;1/4,X406&lt;1/4),"RSVD","")</f>
        <v/>
      </c>
      <c r="C406" s="125" t="s">
        <v>727</v>
      </c>
      <c r="D406" s="125" t="s">
        <v>704</v>
      </c>
      <c r="E406" s="125" t="str">
        <f t="shared" ref="E406:E422" si="570">IF(S406="rs2","L2",IF(S406="vs2","L3","L1"))</f>
        <v>L2</v>
      </c>
      <c r="F406" s="125" t="str">
        <f t="shared" ref="F406:F422" si="571">IF(M406=8,"000",IF(M406=16,"101","110"))</f>
        <v>000</v>
      </c>
      <c r="H406" s="125" t="s">
        <v>1722</v>
      </c>
      <c r="I406" s="159">
        <f>VLOOKUP(H406,'V-Enc'!$B$38:$C$45,2,FALSE)</f>
        <v>8</v>
      </c>
      <c r="J406" s="125" t="s">
        <v>1739</v>
      </c>
      <c r="K406" s="159">
        <f>VLOOKUP(J406,'V-Enc'!$B$49:$C$56,2,FALSE)</f>
        <v>0.25</v>
      </c>
      <c r="L406" s="206" t="s">
        <v>548</v>
      </c>
      <c r="M406" s="125">
        <v>8</v>
      </c>
      <c r="N406" s="125" t="s">
        <v>1834</v>
      </c>
      <c r="O406" s="125">
        <f>VLOOKUP(N406,'V-Enc'!$B$130:$C$137,2,FALSE)</f>
        <v>7</v>
      </c>
      <c r="Q406" s="125" t="s">
        <v>730</v>
      </c>
      <c r="R406" s="125" t="s">
        <v>22</v>
      </c>
      <c r="S406" s="125" t="s">
        <v>44</v>
      </c>
      <c r="U406" s="125">
        <f t="shared" ref="U406:U422" si="572">IF(L406="-1",I406,M406)</f>
        <v>8</v>
      </c>
      <c r="V406" s="179">
        <f t="shared" ref="V406:V422" si="573">IF(L406="-1",K406,U406/I406*K406)</f>
        <v>0.25</v>
      </c>
      <c r="W406" s="125" t="str">
        <f>IF(L406="-1",M406,"-")</f>
        <v>-</v>
      </c>
      <c r="X406" s="179" t="str">
        <f>IF(L406="-1",W406/#REF!*#REF!,"-")</f>
        <v>-</v>
      </c>
      <c r="Z406" s="125" t="str">
        <f t="shared" si="533"/>
        <v/>
      </c>
      <c r="AA406" s="125">
        <v>1</v>
      </c>
      <c r="AB406" s="179">
        <f>MAX(V406,X406,1)*IF(O406="",1,O406)</f>
        <v>7</v>
      </c>
      <c r="AC406" s="179" t="str">
        <f t="shared" ref="AC406:AC419" si="574">DEC2BIN(MIN(64,AB406)-1,6)</f>
        <v>000110</v>
      </c>
      <c r="AD406" s="178">
        <f t="shared" ref="AD406:AD423" si="575">AB406/(MAX(V406,1)*IF(O406="",1,O406))</f>
        <v>1</v>
      </c>
      <c r="AE406" s="179" t="str">
        <f t="shared" ref="AE406:AE423" si="576">RIGHT(_xlfn.CONCAT(REPT(0,8-MIN(AB406,8)),REPT(DEC2BIN(_xlfn.BITLSHIFT(1,AD406-1)),AB406/AD406)),8)</f>
        <v>01111111</v>
      </c>
      <c r="AF406" s="125" t="s">
        <v>369</v>
      </c>
    </row>
    <row r="407" spans="1:32" x14ac:dyDescent="0.2">
      <c r="A407" s="125" t="s">
        <v>2282</v>
      </c>
      <c r="B407" s="58" t="str">
        <f t="shared" si="569"/>
        <v/>
      </c>
      <c r="C407" s="125" t="s">
        <v>727</v>
      </c>
      <c r="D407" s="125" t="s">
        <v>704</v>
      </c>
      <c r="E407" s="125" t="str">
        <f t="shared" si="570"/>
        <v>L2</v>
      </c>
      <c r="F407" s="125" t="str">
        <f t="shared" si="571"/>
        <v>101</v>
      </c>
      <c r="H407" s="125" t="s">
        <v>1722</v>
      </c>
      <c r="I407" s="159">
        <f>VLOOKUP(H407,'V-Enc'!$B$38:$C$45,2,FALSE)</f>
        <v>8</v>
      </c>
      <c r="J407" s="125" t="s">
        <v>1739</v>
      </c>
      <c r="K407" s="159">
        <f>VLOOKUP(J407,'V-Enc'!$B$49:$C$56,2,FALSE)</f>
        <v>0.25</v>
      </c>
      <c r="L407" s="206" t="s">
        <v>548</v>
      </c>
      <c r="M407" s="125">
        <v>16</v>
      </c>
      <c r="N407" s="125" t="s">
        <v>1834</v>
      </c>
      <c r="O407" s="125">
        <f>VLOOKUP(N407,'V-Enc'!$B$130:$C$137,2,FALSE)</f>
        <v>7</v>
      </c>
      <c r="Q407" s="125" t="s">
        <v>730</v>
      </c>
      <c r="R407" s="125" t="s">
        <v>22</v>
      </c>
      <c r="S407" s="125" t="s">
        <v>44</v>
      </c>
      <c r="U407" s="125">
        <f t="shared" si="572"/>
        <v>16</v>
      </c>
      <c r="V407" s="179">
        <f t="shared" si="573"/>
        <v>0.5</v>
      </c>
      <c r="W407" s="125" t="str">
        <f t="shared" ref="W407:W408" si="577">IF(L407="-1",M407,"-")</f>
        <v>-</v>
      </c>
      <c r="X407" s="179" t="str">
        <f>IF(L407="-1",W407/I406*K406,"-")</f>
        <v>-</v>
      </c>
      <c r="Z407" s="125" t="str">
        <f t="shared" si="533"/>
        <v/>
      </c>
      <c r="AA407" s="125">
        <v>1</v>
      </c>
      <c r="AB407" s="179">
        <f t="shared" ref="AB407:AB423" si="578">MAX(V407,X407,1)*IF(O407="",1,O407)</f>
        <v>7</v>
      </c>
      <c r="AC407" s="179" t="str">
        <f t="shared" si="574"/>
        <v>000110</v>
      </c>
      <c r="AD407" s="178">
        <f t="shared" si="575"/>
        <v>1</v>
      </c>
      <c r="AE407" s="179" t="str">
        <f t="shared" si="576"/>
        <v>01111111</v>
      </c>
      <c r="AF407" s="125" t="s">
        <v>369</v>
      </c>
    </row>
    <row r="408" spans="1:32" x14ac:dyDescent="0.2">
      <c r="A408" s="125" t="s">
        <v>2283</v>
      </c>
      <c r="B408" s="58" t="str">
        <f t="shared" si="569"/>
        <v/>
      </c>
      <c r="C408" s="125" t="s">
        <v>727</v>
      </c>
      <c r="D408" s="125" t="s">
        <v>704</v>
      </c>
      <c r="E408" s="125" t="str">
        <f t="shared" si="570"/>
        <v>L2</v>
      </c>
      <c r="F408" s="125" t="str">
        <f t="shared" si="571"/>
        <v>110</v>
      </c>
      <c r="H408" s="125" t="s">
        <v>1722</v>
      </c>
      <c r="I408" s="159">
        <f>VLOOKUP(H408,'V-Enc'!$B$38:$C$45,2,FALSE)</f>
        <v>8</v>
      </c>
      <c r="J408" s="125" t="s">
        <v>1739</v>
      </c>
      <c r="K408" s="159">
        <f>VLOOKUP(J408,'V-Enc'!$B$49:$C$56,2,FALSE)</f>
        <v>0.25</v>
      </c>
      <c r="L408" s="206" t="s">
        <v>548</v>
      </c>
      <c r="M408" s="125">
        <v>32</v>
      </c>
      <c r="N408" s="125" t="s">
        <v>1834</v>
      </c>
      <c r="O408" s="125">
        <f>VLOOKUP(N408,'V-Enc'!$B$130:$C$137,2,FALSE)</f>
        <v>7</v>
      </c>
      <c r="Q408" s="125" t="s">
        <v>730</v>
      </c>
      <c r="R408" s="125" t="s">
        <v>22</v>
      </c>
      <c r="S408" s="125" t="s">
        <v>44</v>
      </c>
      <c r="U408" s="125">
        <f t="shared" si="572"/>
        <v>32</v>
      </c>
      <c r="V408" s="179">
        <f t="shared" si="573"/>
        <v>1</v>
      </c>
      <c r="W408" s="125" t="str">
        <f t="shared" si="577"/>
        <v>-</v>
      </c>
      <c r="X408" s="179" t="str">
        <f>IF(L408="-1",W408/I407*K407,"-")</f>
        <v>-</v>
      </c>
      <c r="Z408" s="125" t="str">
        <f t="shared" si="533"/>
        <v/>
      </c>
      <c r="AA408" s="125">
        <v>1</v>
      </c>
      <c r="AB408" s="179">
        <f t="shared" si="578"/>
        <v>7</v>
      </c>
      <c r="AC408" s="179" t="str">
        <f t="shared" si="574"/>
        <v>000110</v>
      </c>
      <c r="AD408" s="178">
        <f t="shared" si="575"/>
        <v>1</v>
      </c>
      <c r="AE408" s="179" t="str">
        <f t="shared" si="576"/>
        <v>01111111</v>
      </c>
      <c r="AF408" s="125" t="s">
        <v>369</v>
      </c>
    </row>
    <row r="409" spans="1:32" x14ac:dyDescent="0.2">
      <c r="A409" s="125" t="s">
        <v>2284</v>
      </c>
      <c r="B409" s="58" t="str">
        <f t="shared" si="569"/>
        <v/>
      </c>
      <c r="C409" s="125" t="s">
        <v>727</v>
      </c>
      <c r="D409" s="125" t="s">
        <v>704</v>
      </c>
      <c r="E409" s="125" t="str">
        <f t="shared" si="570"/>
        <v>L2</v>
      </c>
      <c r="F409" s="125" t="str">
        <f t="shared" si="571"/>
        <v>000</v>
      </c>
      <c r="H409" s="125" t="s">
        <v>1722</v>
      </c>
      <c r="I409" s="159">
        <f>VLOOKUP(H409,'V-Enc'!$B$38:$C$45,2,FALSE)</f>
        <v>8</v>
      </c>
      <c r="J409" s="125" t="s">
        <v>1740</v>
      </c>
      <c r="K409" s="159">
        <f>VLOOKUP(J409,'V-Enc'!$B$49:$C$56,2,FALSE)</f>
        <v>0.5</v>
      </c>
      <c r="L409" s="206" t="s">
        <v>548</v>
      </c>
      <c r="M409" s="125">
        <v>8</v>
      </c>
      <c r="N409" s="125" t="s">
        <v>1834</v>
      </c>
      <c r="O409" s="125">
        <f>VLOOKUP(N409,'V-Enc'!$B$130:$C$137,2,FALSE)</f>
        <v>7</v>
      </c>
      <c r="Q409" s="125" t="s">
        <v>730</v>
      </c>
      <c r="R409" s="125" t="s">
        <v>22</v>
      </c>
      <c r="S409" s="125" t="s">
        <v>44</v>
      </c>
      <c r="U409" s="125">
        <f t="shared" si="572"/>
        <v>8</v>
      </c>
      <c r="V409" s="179">
        <f t="shared" si="573"/>
        <v>0.5</v>
      </c>
      <c r="W409" s="125" t="str">
        <f t="shared" ref="W409:W413" si="579">IF(L409="-1",M409,"-")</f>
        <v>-</v>
      </c>
      <c r="X409" s="179" t="str">
        <f>IF(L409="-1",W409/#REF!*#REF!,"-")</f>
        <v>-</v>
      </c>
      <c r="Z409" s="125" t="str">
        <f t="shared" si="533"/>
        <v/>
      </c>
      <c r="AA409" s="125">
        <v>1</v>
      </c>
      <c r="AB409" s="179">
        <f t="shared" si="578"/>
        <v>7</v>
      </c>
      <c r="AC409" s="179" t="str">
        <f t="shared" si="574"/>
        <v>000110</v>
      </c>
      <c r="AD409" s="178">
        <f t="shared" si="575"/>
        <v>1</v>
      </c>
      <c r="AE409" s="179" t="str">
        <f t="shared" si="576"/>
        <v>01111111</v>
      </c>
      <c r="AF409" s="125" t="s">
        <v>369</v>
      </c>
    </row>
    <row r="410" spans="1:32" x14ac:dyDescent="0.2">
      <c r="A410" s="125" t="s">
        <v>2285</v>
      </c>
      <c r="B410" s="58" t="str">
        <f t="shared" ref="B410" si="580">IF(OR(MAX(1,O410)*MAX(V410,1)&gt;8,V410&lt;1/4,X410&lt;1/4),"RSVD","")</f>
        <v/>
      </c>
      <c r="C410" s="125" t="s">
        <v>727</v>
      </c>
      <c r="D410" s="125" t="s">
        <v>704</v>
      </c>
      <c r="E410" s="125" t="str">
        <f t="shared" ref="E410" si="581">IF(S410="rs2","L2",IF(S410="vs2","L3","L1"))</f>
        <v>L2</v>
      </c>
      <c r="F410" s="125" t="str">
        <f t="shared" ref="F410" si="582">IF(M410=8,"000",IF(M410=16,"101","110"))</f>
        <v>101</v>
      </c>
      <c r="H410" s="125" t="s">
        <v>1722</v>
      </c>
      <c r="I410" s="159">
        <f>VLOOKUP(H410,'V-Enc'!$B$38:$C$45,2,FALSE)</f>
        <v>8</v>
      </c>
      <c r="J410" s="125" t="s">
        <v>1740</v>
      </c>
      <c r="K410" s="159">
        <f>VLOOKUP(J410,'V-Enc'!$B$49:$C$56,2,FALSE)</f>
        <v>0.5</v>
      </c>
      <c r="L410" s="206" t="s">
        <v>548</v>
      </c>
      <c r="M410" s="125">
        <v>16</v>
      </c>
      <c r="N410" s="125" t="s">
        <v>1834</v>
      </c>
      <c r="O410" s="125">
        <f>VLOOKUP(N410,'V-Enc'!$B$130:$C$137,2,FALSE)</f>
        <v>7</v>
      </c>
      <c r="Q410" s="125" t="s">
        <v>730</v>
      </c>
      <c r="R410" s="125" t="s">
        <v>22</v>
      </c>
      <c r="S410" s="125" t="s">
        <v>44</v>
      </c>
      <c r="U410" s="125">
        <f t="shared" ref="U410" si="583">IF(L410="-1",I410,M410)</f>
        <v>16</v>
      </c>
      <c r="V410" s="179">
        <f t="shared" ref="V410" si="584">IF(L410="-1",K410,U410/I410*K410)</f>
        <v>1</v>
      </c>
      <c r="W410" s="125" t="str">
        <f t="shared" ref="W410" si="585">IF(L410="-1",M410,"-")</f>
        <v>-</v>
      </c>
      <c r="X410" s="179" t="str">
        <f>IF(L410="-1",W410/I408*K408,"-")</f>
        <v>-</v>
      </c>
      <c r="Z410" s="125" t="str">
        <f t="shared" ref="Z410" si="586">IF(S410="vs2",1,"")</f>
        <v/>
      </c>
      <c r="AA410" s="125">
        <v>1</v>
      </c>
      <c r="AB410" s="179">
        <f t="shared" si="578"/>
        <v>7</v>
      </c>
      <c r="AC410" s="179" t="str">
        <f t="shared" si="574"/>
        <v>000110</v>
      </c>
      <c r="AD410" s="178">
        <f t="shared" si="575"/>
        <v>1</v>
      </c>
      <c r="AE410" s="179" t="str">
        <f t="shared" si="576"/>
        <v>01111111</v>
      </c>
      <c r="AF410" s="125" t="s">
        <v>369</v>
      </c>
    </row>
    <row r="411" spans="1:32" s="58" customFormat="1" x14ac:dyDescent="0.2">
      <c r="A411" s="58" t="s">
        <v>4298</v>
      </c>
      <c r="B411" s="58" t="str">
        <f t="shared" si="569"/>
        <v>RSVD</v>
      </c>
      <c r="C411" s="58" t="s">
        <v>727</v>
      </c>
      <c r="D411" s="58" t="s">
        <v>704</v>
      </c>
      <c r="E411" s="58" t="str">
        <f t="shared" si="570"/>
        <v>L2</v>
      </c>
      <c r="F411" s="58" t="str">
        <f t="shared" si="571"/>
        <v>101</v>
      </c>
      <c r="H411" s="58" t="s">
        <v>1722</v>
      </c>
      <c r="I411" s="247">
        <f>VLOOKUP(H411,'V-Enc'!$B$38:$C$45,2,FALSE)</f>
        <v>8</v>
      </c>
      <c r="J411" s="58" t="s">
        <v>1740</v>
      </c>
      <c r="K411" s="247">
        <f>VLOOKUP(J411,'V-Enc'!$B$49:$C$56,2,FALSE)</f>
        <v>0.5</v>
      </c>
      <c r="L411" s="248" t="s">
        <v>548</v>
      </c>
      <c r="M411" s="58">
        <v>16</v>
      </c>
      <c r="N411" s="58" t="s">
        <v>1834</v>
      </c>
      <c r="O411" s="58">
        <f>VLOOKUP(N411,'V-Enc'!$B$130:$C$137,2,FALSE)</f>
        <v>7</v>
      </c>
      <c r="Q411" s="58" t="s">
        <v>730</v>
      </c>
      <c r="R411" s="58" t="s">
        <v>22</v>
      </c>
      <c r="S411" s="58" t="s">
        <v>44</v>
      </c>
      <c r="U411" s="58">
        <v>32</v>
      </c>
      <c r="V411" s="249">
        <f t="shared" si="573"/>
        <v>2</v>
      </c>
      <c r="W411" s="58" t="str">
        <f t="shared" si="579"/>
        <v>-</v>
      </c>
      <c r="X411" s="249" t="str">
        <f>IF(L411="-1",W411/I409*K409,"-")</f>
        <v>-</v>
      </c>
      <c r="Z411" s="58" t="str">
        <f t="shared" si="533"/>
        <v/>
      </c>
      <c r="AA411" s="58">
        <v>1</v>
      </c>
      <c r="AB411" s="249">
        <f t="shared" si="578"/>
        <v>14</v>
      </c>
      <c r="AC411" s="249" t="str">
        <f t="shared" si="574"/>
        <v>001101</v>
      </c>
      <c r="AD411" s="250">
        <f t="shared" si="575"/>
        <v>1</v>
      </c>
      <c r="AE411" s="249" t="str">
        <f t="shared" si="576"/>
        <v>11111111</v>
      </c>
      <c r="AF411" s="58" t="s">
        <v>369</v>
      </c>
    </row>
    <row r="412" spans="1:32" x14ac:dyDescent="0.2">
      <c r="A412" s="125" t="s">
        <v>2286</v>
      </c>
      <c r="B412" s="58" t="str">
        <f t="shared" ref="B412:B413" si="587">IF(OR(MAX(1,O412)*MAX(V412,1)&gt;8,V412&lt;1/4,X412&lt;1/4),"RSVD","")</f>
        <v/>
      </c>
      <c r="C412" s="125" t="s">
        <v>727</v>
      </c>
      <c r="D412" s="125" t="s">
        <v>704</v>
      </c>
      <c r="E412" s="125" t="str">
        <f t="shared" ref="E412:E413" si="588">IF(S412="rs2","L2",IF(S412="vs2","L3","L1"))</f>
        <v>L2</v>
      </c>
      <c r="F412" s="125" t="str">
        <f t="shared" ref="F412:F413" si="589">IF(M412=8,"000",IF(M412=16,"101","110"))</f>
        <v>000</v>
      </c>
      <c r="H412" s="125" t="s">
        <v>1722</v>
      </c>
      <c r="I412" s="159">
        <f>VLOOKUP(H412,'V-Enc'!$B$38:$C$45,2,FALSE)</f>
        <v>8</v>
      </c>
      <c r="J412" s="125" t="s">
        <v>1733</v>
      </c>
      <c r="K412" s="159">
        <f>VLOOKUP(J412,'V-Enc'!$B$49:$C$56,2,FALSE)</f>
        <v>1</v>
      </c>
      <c r="L412" s="206" t="s">
        <v>548</v>
      </c>
      <c r="M412" s="125">
        <v>8</v>
      </c>
      <c r="N412" s="125" t="s">
        <v>1834</v>
      </c>
      <c r="O412" s="125">
        <f>VLOOKUP(N412,'V-Enc'!$B$130:$C$137,2,FALSE)</f>
        <v>7</v>
      </c>
      <c r="Q412" s="125" t="s">
        <v>730</v>
      </c>
      <c r="R412" s="125" t="s">
        <v>22</v>
      </c>
      <c r="S412" s="125" t="s">
        <v>44</v>
      </c>
      <c r="U412" s="125">
        <f t="shared" ref="U412:U413" si="590">IF(L412="-1",I412,M412)</f>
        <v>8</v>
      </c>
      <c r="V412" s="179">
        <f t="shared" ref="V412:V413" si="591">IF(L412="-1",K412,U412/I412*K412)</f>
        <v>1</v>
      </c>
      <c r="W412" s="125" t="str">
        <f t="shared" si="579"/>
        <v>-</v>
      </c>
      <c r="X412" s="179" t="str">
        <f>IF(L412="-1",W412/#REF!*#REF!,"-")</f>
        <v>-</v>
      </c>
      <c r="Z412" s="125" t="str">
        <f t="shared" ref="Z412:Z413" si="592">IF(S412="vs2",1,"")</f>
        <v/>
      </c>
      <c r="AA412" s="125">
        <v>1</v>
      </c>
      <c r="AB412" s="179">
        <f t="shared" si="578"/>
        <v>7</v>
      </c>
      <c r="AC412" s="179" t="str">
        <f t="shared" si="574"/>
        <v>000110</v>
      </c>
      <c r="AD412" s="178">
        <f t="shared" si="575"/>
        <v>1</v>
      </c>
      <c r="AE412" s="179" t="str">
        <f t="shared" si="576"/>
        <v>01111111</v>
      </c>
      <c r="AF412" s="125" t="s">
        <v>369</v>
      </c>
    </row>
    <row r="413" spans="1:32" s="58" customFormat="1" x14ac:dyDescent="0.2">
      <c r="A413" s="58" t="s">
        <v>4299</v>
      </c>
      <c r="B413" s="58" t="str">
        <f t="shared" si="587"/>
        <v>RSVD</v>
      </c>
      <c r="C413" s="58" t="s">
        <v>727</v>
      </c>
      <c r="D413" s="58" t="s">
        <v>704</v>
      </c>
      <c r="E413" s="58" t="str">
        <f t="shared" si="588"/>
        <v>L2</v>
      </c>
      <c r="F413" s="58" t="str">
        <f t="shared" si="589"/>
        <v>101</v>
      </c>
      <c r="H413" s="58" t="s">
        <v>1722</v>
      </c>
      <c r="I413" s="247">
        <f>VLOOKUP(H413,'V-Enc'!$B$38:$C$45,2,FALSE)</f>
        <v>8</v>
      </c>
      <c r="J413" s="58" t="s">
        <v>1733</v>
      </c>
      <c r="K413" s="247">
        <f>VLOOKUP(J413,'V-Enc'!$B$49:$C$56,2,FALSE)</f>
        <v>1</v>
      </c>
      <c r="L413" s="248" t="s">
        <v>548</v>
      </c>
      <c r="M413" s="58">
        <v>16</v>
      </c>
      <c r="N413" s="58" t="s">
        <v>1834</v>
      </c>
      <c r="O413" s="58">
        <f>VLOOKUP(N413,'V-Enc'!$B$130:$C$137,2,FALSE)</f>
        <v>7</v>
      </c>
      <c r="Q413" s="58" t="s">
        <v>730</v>
      </c>
      <c r="R413" s="58" t="s">
        <v>22</v>
      </c>
      <c r="S413" s="58" t="s">
        <v>44</v>
      </c>
      <c r="U413" s="58">
        <f t="shared" si="590"/>
        <v>16</v>
      </c>
      <c r="V413" s="249">
        <f t="shared" si="591"/>
        <v>2</v>
      </c>
      <c r="W413" s="58" t="str">
        <f t="shared" si="579"/>
        <v>-</v>
      </c>
      <c r="X413" s="249" t="str">
        <f>IF(L413="-1",W413/#REF!*#REF!,"-")</f>
        <v>-</v>
      </c>
      <c r="Z413" s="58" t="str">
        <f t="shared" si="592"/>
        <v/>
      </c>
      <c r="AA413" s="58">
        <v>1</v>
      </c>
      <c r="AB413" s="249">
        <f t="shared" si="578"/>
        <v>14</v>
      </c>
      <c r="AC413" s="249" t="str">
        <f t="shared" si="574"/>
        <v>001101</v>
      </c>
      <c r="AD413" s="250">
        <f t="shared" si="575"/>
        <v>1</v>
      </c>
      <c r="AE413" s="249" t="str">
        <f t="shared" si="576"/>
        <v>11111111</v>
      </c>
      <c r="AF413" s="58" t="s">
        <v>369</v>
      </c>
    </row>
    <row r="414" spans="1:32" s="58" customFormat="1" x14ac:dyDescent="0.2">
      <c r="A414" s="58" t="s">
        <v>4300</v>
      </c>
      <c r="B414" s="58" t="str">
        <f t="shared" si="569"/>
        <v>RSVD</v>
      </c>
      <c r="C414" s="58" t="s">
        <v>727</v>
      </c>
      <c r="D414" s="58" t="s">
        <v>704</v>
      </c>
      <c r="E414" s="58" t="str">
        <f t="shared" si="570"/>
        <v>L2</v>
      </c>
      <c r="F414" s="58" t="str">
        <f t="shared" si="571"/>
        <v>110</v>
      </c>
      <c r="H414" s="58" t="s">
        <v>1722</v>
      </c>
      <c r="I414" s="247">
        <f>VLOOKUP(H414,'V-Enc'!$B$38:$C$45,2,FALSE)</f>
        <v>8</v>
      </c>
      <c r="J414" s="58" t="s">
        <v>1733</v>
      </c>
      <c r="K414" s="247">
        <f>VLOOKUP(J414,'V-Enc'!$B$49:$C$56,2,FALSE)</f>
        <v>1</v>
      </c>
      <c r="L414" s="248" t="s">
        <v>548</v>
      </c>
      <c r="M414" s="58">
        <v>32</v>
      </c>
      <c r="N414" s="58" t="s">
        <v>1834</v>
      </c>
      <c r="O414" s="58">
        <f>VLOOKUP(N414,'V-Enc'!$B$130:$C$137,2,FALSE)</f>
        <v>7</v>
      </c>
      <c r="Q414" s="58" t="s">
        <v>730</v>
      </c>
      <c r="R414" s="58" t="s">
        <v>22</v>
      </c>
      <c r="S414" s="58" t="s">
        <v>44</v>
      </c>
      <c r="U414" s="58">
        <f t="shared" si="572"/>
        <v>32</v>
      </c>
      <c r="V414" s="249">
        <f t="shared" si="573"/>
        <v>4</v>
      </c>
      <c r="W414" s="58" t="str">
        <f t="shared" ref="W414:W422" si="593">IF(L414="-1",M414,"-")</f>
        <v>-</v>
      </c>
      <c r="X414" s="249" t="str">
        <f>IF(L414="-1",W414/#REF!*#REF!,"-")</f>
        <v>-</v>
      </c>
      <c r="Z414" s="58" t="str">
        <f t="shared" si="533"/>
        <v/>
      </c>
      <c r="AA414" s="58">
        <v>1</v>
      </c>
      <c r="AB414" s="249">
        <f t="shared" si="578"/>
        <v>28</v>
      </c>
      <c r="AC414" s="249" t="str">
        <f t="shared" si="574"/>
        <v>011011</v>
      </c>
      <c r="AD414" s="250">
        <f t="shared" si="575"/>
        <v>1</v>
      </c>
      <c r="AE414" s="249" t="str">
        <f t="shared" si="576"/>
        <v>11111111</v>
      </c>
      <c r="AF414" s="58" t="s">
        <v>369</v>
      </c>
    </row>
    <row r="415" spans="1:32" s="58" customFormat="1" x14ac:dyDescent="0.2">
      <c r="A415" s="58" t="s">
        <v>4301</v>
      </c>
      <c r="B415" s="58" t="str">
        <f t="shared" ref="B415:B420" si="594">IF(OR(MAX(1,O415)*MAX(V415,1)&gt;8,V415&lt;1/4,X415&lt;1/4),"RSVD","")</f>
        <v>RSVD</v>
      </c>
      <c r="C415" s="58" t="s">
        <v>727</v>
      </c>
      <c r="D415" s="58" t="s">
        <v>704</v>
      </c>
      <c r="E415" s="58" t="str">
        <f t="shared" ref="E415:E420" si="595">IF(S415="rs2","L2",IF(S415="vs2","L3","L1"))</f>
        <v>L2</v>
      </c>
      <c r="F415" s="58" t="str">
        <f t="shared" ref="F415:F420" si="596">IF(M415=8,"000",IF(M415=16,"101","110"))</f>
        <v>000</v>
      </c>
      <c r="H415" s="58" t="s">
        <v>1722</v>
      </c>
      <c r="I415" s="247">
        <f>VLOOKUP(H415,'V-Enc'!$B$38:$C$45,2,FALSE)</f>
        <v>8</v>
      </c>
      <c r="J415" s="58" t="s">
        <v>1734</v>
      </c>
      <c r="K415" s="247">
        <f>VLOOKUP(J415,'V-Enc'!$B$49:$C$56,2,FALSE)</f>
        <v>2</v>
      </c>
      <c r="L415" s="248" t="s">
        <v>548</v>
      </c>
      <c r="M415" s="58">
        <v>8</v>
      </c>
      <c r="N415" s="58" t="s">
        <v>1834</v>
      </c>
      <c r="O415" s="58">
        <f>VLOOKUP(N415,'V-Enc'!$B$130:$C$137,2,FALSE)</f>
        <v>7</v>
      </c>
      <c r="Q415" s="58" t="s">
        <v>730</v>
      </c>
      <c r="R415" s="58" t="s">
        <v>22</v>
      </c>
      <c r="S415" s="58" t="s">
        <v>44</v>
      </c>
      <c r="U415" s="58">
        <f t="shared" ref="U415:U420" si="597">IF(L415="-1",I415,M415)</f>
        <v>8</v>
      </c>
      <c r="V415" s="249">
        <f t="shared" ref="V415:V420" si="598">IF(L415="-1",K415,U415/I415*K415)</f>
        <v>2</v>
      </c>
      <c r="W415" s="58" t="str">
        <f t="shared" ref="W415:W420" si="599">IF(L415="-1",M415,"-")</f>
        <v>-</v>
      </c>
      <c r="X415" s="249" t="str">
        <f>IF(L415="-1",W415/#REF!*#REF!,"-")</f>
        <v>-</v>
      </c>
      <c r="Z415" s="58" t="str">
        <f t="shared" ref="Z415:Z420" si="600">IF(S415="vs2",1,"")</f>
        <v/>
      </c>
      <c r="AA415" s="58">
        <v>1</v>
      </c>
      <c r="AB415" s="249">
        <f t="shared" si="578"/>
        <v>14</v>
      </c>
      <c r="AC415" s="249" t="str">
        <f t="shared" si="574"/>
        <v>001101</v>
      </c>
      <c r="AD415" s="250">
        <f t="shared" si="575"/>
        <v>1</v>
      </c>
      <c r="AE415" s="249" t="str">
        <f t="shared" si="576"/>
        <v>11111111</v>
      </c>
      <c r="AF415" s="58" t="s">
        <v>369</v>
      </c>
    </row>
    <row r="416" spans="1:32" s="58" customFormat="1" x14ac:dyDescent="0.2">
      <c r="A416" s="58" t="s">
        <v>4302</v>
      </c>
      <c r="B416" s="58" t="str">
        <f t="shared" si="594"/>
        <v>RSVD</v>
      </c>
      <c r="C416" s="58" t="s">
        <v>727</v>
      </c>
      <c r="D416" s="58" t="s">
        <v>704</v>
      </c>
      <c r="E416" s="58" t="str">
        <f t="shared" si="595"/>
        <v>L2</v>
      </c>
      <c r="F416" s="58" t="str">
        <f t="shared" si="596"/>
        <v>101</v>
      </c>
      <c r="H416" s="58" t="s">
        <v>1722</v>
      </c>
      <c r="I416" s="247">
        <f>VLOOKUP(H416,'V-Enc'!$B$38:$C$45,2,FALSE)</f>
        <v>8</v>
      </c>
      <c r="J416" s="58" t="s">
        <v>1734</v>
      </c>
      <c r="K416" s="247">
        <f>VLOOKUP(J416,'V-Enc'!$B$49:$C$56,2,FALSE)</f>
        <v>2</v>
      </c>
      <c r="L416" s="248" t="s">
        <v>548</v>
      </c>
      <c r="M416" s="58">
        <v>16</v>
      </c>
      <c r="N416" s="58" t="s">
        <v>1834</v>
      </c>
      <c r="O416" s="58">
        <f>VLOOKUP(N416,'V-Enc'!$B$130:$C$137,2,FALSE)</f>
        <v>7</v>
      </c>
      <c r="Q416" s="58" t="s">
        <v>730</v>
      </c>
      <c r="R416" s="58" t="s">
        <v>22</v>
      </c>
      <c r="S416" s="58" t="s">
        <v>44</v>
      </c>
      <c r="U416" s="58">
        <f t="shared" si="597"/>
        <v>16</v>
      </c>
      <c r="V416" s="249">
        <f t="shared" si="598"/>
        <v>4</v>
      </c>
      <c r="W416" s="58" t="str">
        <f t="shared" si="599"/>
        <v>-</v>
      </c>
      <c r="X416" s="249" t="str">
        <f>IF(L416="-1",W416/#REF!*#REF!,"-")</f>
        <v>-</v>
      </c>
      <c r="Z416" s="58" t="str">
        <f t="shared" si="600"/>
        <v/>
      </c>
      <c r="AA416" s="58">
        <v>1</v>
      </c>
      <c r="AB416" s="249">
        <f t="shared" si="578"/>
        <v>28</v>
      </c>
      <c r="AC416" s="249" t="str">
        <f t="shared" si="574"/>
        <v>011011</v>
      </c>
      <c r="AD416" s="250">
        <f t="shared" si="575"/>
        <v>1</v>
      </c>
      <c r="AE416" s="249" t="str">
        <f t="shared" si="576"/>
        <v>11111111</v>
      </c>
      <c r="AF416" s="58" t="s">
        <v>369</v>
      </c>
    </row>
    <row r="417" spans="1:34" s="58" customFormat="1" x14ac:dyDescent="0.2">
      <c r="A417" s="58" t="s">
        <v>4303</v>
      </c>
      <c r="B417" s="58" t="str">
        <f t="shared" si="594"/>
        <v>RSVD</v>
      </c>
      <c r="C417" s="58" t="s">
        <v>727</v>
      </c>
      <c r="D417" s="58" t="s">
        <v>704</v>
      </c>
      <c r="E417" s="58" t="str">
        <f t="shared" si="595"/>
        <v>L2</v>
      </c>
      <c r="F417" s="58" t="str">
        <f t="shared" si="596"/>
        <v>110</v>
      </c>
      <c r="H417" s="58" t="s">
        <v>1722</v>
      </c>
      <c r="I417" s="247">
        <f>VLOOKUP(H417,'V-Enc'!$B$38:$C$45,2,FALSE)</f>
        <v>8</v>
      </c>
      <c r="J417" s="58" t="s">
        <v>1734</v>
      </c>
      <c r="K417" s="247">
        <f>VLOOKUP(J417,'V-Enc'!$B$49:$C$56,2,FALSE)</f>
        <v>2</v>
      </c>
      <c r="L417" s="248" t="s">
        <v>548</v>
      </c>
      <c r="M417" s="58">
        <v>32</v>
      </c>
      <c r="N417" s="58" t="s">
        <v>1834</v>
      </c>
      <c r="O417" s="58">
        <f>VLOOKUP(N417,'V-Enc'!$B$130:$C$137,2,FALSE)</f>
        <v>7</v>
      </c>
      <c r="Q417" s="58" t="s">
        <v>730</v>
      </c>
      <c r="R417" s="58" t="s">
        <v>22</v>
      </c>
      <c r="S417" s="58" t="s">
        <v>44</v>
      </c>
      <c r="U417" s="58">
        <f t="shared" si="597"/>
        <v>32</v>
      </c>
      <c r="V417" s="249">
        <f t="shared" si="598"/>
        <v>8</v>
      </c>
      <c r="W417" s="58" t="str">
        <f t="shared" si="599"/>
        <v>-</v>
      </c>
      <c r="X417" s="249" t="str">
        <f>IF(L417="-1",W417/#REF!*#REF!,"-")</f>
        <v>-</v>
      </c>
      <c r="Z417" s="58" t="str">
        <f t="shared" si="600"/>
        <v/>
      </c>
      <c r="AA417" s="58">
        <v>1</v>
      </c>
      <c r="AB417" s="249">
        <f t="shared" si="578"/>
        <v>56</v>
      </c>
      <c r="AC417" s="249" t="str">
        <f t="shared" si="574"/>
        <v>110111</v>
      </c>
      <c r="AD417" s="250">
        <f t="shared" si="575"/>
        <v>1</v>
      </c>
      <c r="AE417" s="249" t="str">
        <f t="shared" si="576"/>
        <v>11111111</v>
      </c>
      <c r="AF417" s="58" t="s">
        <v>369</v>
      </c>
    </row>
    <row r="418" spans="1:34" s="58" customFormat="1" x14ac:dyDescent="0.2">
      <c r="A418" s="58" t="s">
        <v>4304</v>
      </c>
      <c r="B418" s="58" t="str">
        <f t="shared" si="594"/>
        <v>RSVD</v>
      </c>
      <c r="C418" s="58" t="s">
        <v>727</v>
      </c>
      <c r="D418" s="58" t="s">
        <v>704</v>
      </c>
      <c r="E418" s="58" t="str">
        <f t="shared" si="595"/>
        <v>L2</v>
      </c>
      <c r="F418" s="58" t="str">
        <f t="shared" si="596"/>
        <v>000</v>
      </c>
      <c r="H418" s="58" t="s">
        <v>1722</v>
      </c>
      <c r="I418" s="247">
        <f>VLOOKUP(H418,'V-Enc'!$B$38:$C$45,2,FALSE)</f>
        <v>8</v>
      </c>
      <c r="J418" s="58" t="s">
        <v>1735</v>
      </c>
      <c r="K418" s="247">
        <f>VLOOKUP(J418,'V-Enc'!$B$49:$C$56,2,FALSE)</f>
        <v>4</v>
      </c>
      <c r="L418" s="248" t="s">
        <v>548</v>
      </c>
      <c r="M418" s="58">
        <v>8</v>
      </c>
      <c r="N418" s="58" t="s">
        <v>1834</v>
      </c>
      <c r="O418" s="58">
        <f>VLOOKUP(N418,'V-Enc'!$B$130:$C$137,2,FALSE)</f>
        <v>7</v>
      </c>
      <c r="Q418" s="58" t="s">
        <v>730</v>
      </c>
      <c r="R418" s="58" t="s">
        <v>22</v>
      </c>
      <c r="S418" s="58" t="s">
        <v>44</v>
      </c>
      <c r="U418" s="58">
        <f t="shared" si="597"/>
        <v>8</v>
      </c>
      <c r="V418" s="249">
        <f t="shared" si="598"/>
        <v>4</v>
      </c>
      <c r="W418" s="58" t="str">
        <f t="shared" si="599"/>
        <v>-</v>
      </c>
      <c r="X418" s="249" t="str">
        <f>IF(L418="-1",W418/#REF!*#REF!,"-")</f>
        <v>-</v>
      </c>
      <c r="Z418" s="58" t="str">
        <f t="shared" si="600"/>
        <v/>
      </c>
      <c r="AA418" s="58">
        <v>1</v>
      </c>
      <c r="AB418" s="249">
        <f t="shared" si="578"/>
        <v>28</v>
      </c>
      <c r="AC418" s="249" t="str">
        <f t="shared" si="574"/>
        <v>011011</v>
      </c>
      <c r="AD418" s="250">
        <f t="shared" si="575"/>
        <v>1</v>
      </c>
      <c r="AE418" s="249" t="str">
        <f t="shared" si="576"/>
        <v>11111111</v>
      </c>
      <c r="AF418" s="58" t="s">
        <v>369</v>
      </c>
    </row>
    <row r="419" spans="1:34" s="58" customFormat="1" x14ac:dyDescent="0.2">
      <c r="A419" s="58" t="s">
        <v>4305</v>
      </c>
      <c r="B419" s="58" t="str">
        <f t="shared" si="594"/>
        <v>RSVD</v>
      </c>
      <c r="C419" s="58" t="s">
        <v>727</v>
      </c>
      <c r="D419" s="58" t="s">
        <v>704</v>
      </c>
      <c r="E419" s="58" t="str">
        <f t="shared" si="595"/>
        <v>L2</v>
      </c>
      <c r="F419" s="58" t="str">
        <f t="shared" si="596"/>
        <v>101</v>
      </c>
      <c r="H419" s="58" t="s">
        <v>1722</v>
      </c>
      <c r="I419" s="247">
        <f>VLOOKUP(H419,'V-Enc'!$B$38:$C$45,2,FALSE)</f>
        <v>8</v>
      </c>
      <c r="J419" s="58" t="s">
        <v>1735</v>
      </c>
      <c r="K419" s="247">
        <f>VLOOKUP(J419,'V-Enc'!$B$49:$C$56,2,FALSE)</f>
        <v>4</v>
      </c>
      <c r="L419" s="248" t="s">
        <v>548</v>
      </c>
      <c r="M419" s="58">
        <v>16</v>
      </c>
      <c r="N419" s="58" t="s">
        <v>1834</v>
      </c>
      <c r="O419" s="58">
        <f>VLOOKUP(N419,'V-Enc'!$B$130:$C$137,2,FALSE)</f>
        <v>7</v>
      </c>
      <c r="Q419" s="58" t="s">
        <v>730</v>
      </c>
      <c r="R419" s="58" t="s">
        <v>22</v>
      </c>
      <c r="S419" s="58" t="s">
        <v>44</v>
      </c>
      <c r="U419" s="58">
        <f t="shared" si="597"/>
        <v>16</v>
      </c>
      <c r="V419" s="249">
        <f t="shared" si="598"/>
        <v>8</v>
      </c>
      <c r="W419" s="58" t="str">
        <f t="shared" si="599"/>
        <v>-</v>
      </c>
      <c r="X419" s="249" t="str">
        <f>IF(L419="-1",W419/#REF!*#REF!,"-")</f>
        <v>-</v>
      </c>
      <c r="Z419" s="58" t="str">
        <f t="shared" si="600"/>
        <v/>
      </c>
      <c r="AA419" s="58">
        <v>1</v>
      </c>
      <c r="AB419" s="249">
        <f t="shared" si="578"/>
        <v>56</v>
      </c>
      <c r="AC419" s="249" t="str">
        <f t="shared" si="574"/>
        <v>110111</v>
      </c>
      <c r="AD419" s="250">
        <f t="shared" si="575"/>
        <v>1</v>
      </c>
      <c r="AE419" s="249" t="str">
        <f t="shared" si="576"/>
        <v>11111111</v>
      </c>
      <c r="AF419" s="58" t="s">
        <v>369</v>
      </c>
    </row>
    <row r="420" spans="1:34" s="58" customFormat="1" x14ac:dyDescent="0.2">
      <c r="A420" s="58" t="s">
        <v>4306</v>
      </c>
      <c r="B420" s="58" t="str">
        <f t="shared" si="594"/>
        <v>RSVD</v>
      </c>
      <c r="C420" s="58" t="s">
        <v>727</v>
      </c>
      <c r="D420" s="58" t="s">
        <v>704</v>
      </c>
      <c r="E420" s="58" t="str">
        <f t="shared" si="595"/>
        <v>L2</v>
      </c>
      <c r="F420" s="58" t="str">
        <f t="shared" si="596"/>
        <v>110</v>
      </c>
      <c r="H420" s="58" t="s">
        <v>1722</v>
      </c>
      <c r="I420" s="247">
        <f>VLOOKUP(H420,'V-Enc'!$B$38:$C$45,2,FALSE)</f>
        <v>8</v>
      </c>
      <c r="J420" s="58" t="s">
        <v>1735</v>
      </c>
      <c r="K420" s="247">
        <f>VLOOKUP(J420,'V-Enc'!$B$49:$C$56,2,FALSE)</f>
        <v>4</v>
      </c>
      <c r="L420" s="248" t="s">
        <v>548</v>
      </c>
      <c r="M420" s="58">
        <v>32</v>
      </c>
      <c r="N420" s="58" t="s">
        <v>1834</v>
      </c>
      <c r="O420" s="58">
        <f>VLOOKUP(N420,'V-Enc'!$B$130:$C$137,2,FALSE)</f>
        <v>7</v>
      </c>
      <c r="Q420" s="58" t="s">
        <v>730</v>
      </c>
      <c r="R420" s="58" t="s">
        <v>22</v>
      </c>
      <c r="S420" s="58" t="s">
        <v>44</v>
      </c>
      <c r="U420" s="58">
        <f t="shared" si="597"/>
        <v>32</v>
      </c>
      <c r="V420" s="249">
        <f t="shared" si="598"/>
        <v>16</v>
      </c>
      <c r="W420" s="58" t="str">
        <f t="shared" si="599"/>
        <v>-</v>
      </c>
      <c r="X420" s="249" t="str">
        <f>IF(L420="-1",W420/#REF!*#REF!,"-")</f>
        <v>-</v>
      </c>
      <c r="Z420" s="58" t="str">
        <f t="shared" si="600"/>
        <v/>
      </c>
      <c r="AA420" s="58">
        <v>1</v>
      </c>
      <c r="AB420" s="249">
        <f t="shared" si="578"/>
        <v>112</v>
      </c>
      <c r="AC420" s="249" t="str">
        <f>DEC2BIN(MIN(64,AB420)-1,6)</f>
        <v>111111</v>
      </c>
      <c r="AD420" s="250">
        <f t="shared" si="575"/>
        <v>1</v>
      </c>
      <c r="AE420" s="249" t="str">
        <f t="shared" si="576"/>
        <v>11111111</v>
      </c>
      <c r="AF420" s="58" t="s">
        <v>369</v>
      </c>
    </row>
    <row r="421" spans="1:34" s="58" customFormat="1" x14ac:dyDescent="0.2">
      <c r="A421" s="58" t="s">
        <v>4307</v>
      </c>
      <c r="B421" s="58" t="str">
        <f t="shared" si="569"/>
        <v>RSVD</v>
      </c>
      <c r="C421" s="58" t="s">
        <v>727</v>
      </c>
      <c r="D421" s="58" t="s">
        <v>704</v>
      </c>
      <c r="E421" s="58" t="str">
        <f t="shared" si="570"/>
        <v>L2</v>
      </c>
      <c r="F421" s="58" t="str">
        <f t="shared" si="571"/>
        <v>000</v>
      </c>
      <c r="H421" s="58" t="s">
        <v>1722</v>
      </c>
      <c r="I421" s="247">
        <f>VLOOKUP(H421,'V-Enc'!$B$38:$C$45,2,FALSE)</f>
        <v>8</v>
      </c>
      <c r="J421" s="58" t="s">
        <v>1736</v>
      </c>
      <c r="K421" s="247">
        <f>VLOOKUP(J421,'V-Enc'!$B$49:$C$56,2,FALSE)</f>
        <v>8</v>
      </c>
      <c r="L421" s="248" t="s">
        <v>548</v>
      </c>
      <c r="M421" s="58">
        <v>8</v>
      </c>
      <c r="N421" s="58" t="s">
        <v>1834</v>
      </c>
      <c r="O421" s="58">
        <f>VLOOKUP(N421,'V-Enc'!$B$130:$C$137,2,FALSE)</f>
        <v>7</v>
      </c>
      <c r="Q421" s="58" t="s">
        <v>730</v>
      </c>
      <c r="R421" s="58" t="s">
        <v>22</v>
      </c>
      <c r="S421" s="58" t="s">
        <v>44</v>
      </c>
      <c r="U421" s="58">
        <f t="shared" si="572"/>
        <v>8</v>
      </c>
      <c r="V421" s="249">
        <f t="shared" si="573"/>
        <v>8</v>
      </c>
      <c r="W421" s="58" t="str">
        <f t="shared" si="593"/>
        <v>-</v>
      </c>
      <c r="X421" s="249" t="str">
        <f>IF(L421="-1",W421/#REF!*#REF!,"-")</f>
        <v>-</v>
      </c>
      <c r="Z421" s="58" t="str">
        <f t="shared" si="533"/>
        <v/>
      </c>
      <c r="AA421" s="58">
        <v>1</v>
      </c>
      <c r="AB421" s="249">
        <f t="shared" si="578"/>
        <v>56</v>
      </c>
      <c r="AC421" s="249" t="str">
        <f t="shared" ref="AC421:AC423" si="601">DEC2BIN(MIN(64,AB421)-1,6)</f>
        <v>110111</v>
      </c>
      <c r="AD421" s="250">
        <f t="shared" si="575"/>
        <v>1</v>
      </c>
      <c r="AE421" s="249" t="str">
        <f t="shared" si="576"/>
        <v>11111111</v>
      </c>
      <c r="AF421" s="58" t="s">
        <v>369</v>
      </c>
    </row>
    <row r="422" spans="1:34" s="58" customFormat="1" x14ac:dyDescent="0.2">
      <c r="A422" s="58" t="s">
        <v>4308</v>
      </c>
      <c r="B422" s="58" t="str">
        <f t="shared" si="569"/>
        <v>RSVD</v>
      </c>
      <c r="C422" s="58" t="s">
        <v>727</v>
      </c>
      <c r="D422" s="58" t="s">
        <v>704</v>
      </c>
      <c r="E422" s="58" t="str">
        <f t="shared" si="570"/>
        <v>L2</v>
      </c>
      <c r="F422" s="58" t="str">
        <f t="shared" si="571"/>
        <v>101</v>
      </c>
      <c r="H422" s="58" t="s">
        <v>1722</v>
      </c>
      <c r="I422" s="247">
        <f>VLOOKUP(H422,'V-Enc'!$B$38:$C$45,2,FALSE)</f>
        <v>8</v>
      </c>
      <c r="J422" s="58" t="s">
        <v>1736</v>
      </c>
      <c r="K422" s="247">
        <f>VLOOKUP(J422,'V-Enc'!$B$49:$C$56,2,FALSE)</f>
        <v>8</v>
      </c>
      <c r="L422" s="248" t="s">
        <v>548</v>
      </c>
      <c r="M422" s="58">
        <v>16</v>
      </c>
      <c r="N422" s="58" t="s">
        <v>1834</v>
      </c>
      <c r="O422" s="58">
        <f>VLOOKUP(N422,'V-Enc'!$B$130:$C$137,2,FALSE)</f>
        <v>7</v>
      </c>
      <c r="Q422" s="58" t="s">
        <v>730</v>
      </c>
      <c r="R422" s="58" t="s">
        <v>22</v>
      </c>
      <c r="S422" s="58" t="s">
        <v>44</v>
      </c>
      <c r="U422" s="58">
        <f t="shared" si="572"/>
        <v>16</v>
      </c>
      <c r="V422" s="249">
        <f t="shared" si="573"/>
        <v>16</v>
      </c>
      <c r="W422" s="58" t="str">
        <f t="shared" si="593"/>
        <v>-</v>
      </c>
      <c r="X422" s="249" t="str">
        <f>IF(L422="-1",W422/#REF!*#REF!,"-")</f>
        <v>-</v>
      </c>
      <c r="Z422" s="58" t="str">
        <f t="shared" si="533"/>
        <v/>
      </c>
      <c r="AA422" s="58">
        <v>1</v>
      </c>
      <c r="AB422" s="249">
        <f t="shared" si="578"/>
        <v>112</v>
      </c>
      <c r="AC422" s="249" t="str">
        <f t="shared" si="601"/>
        <v>111111</v>
      </c>
      <c r="AD422" s="250">
        <f t="shared" si="575"/>
        <v>1</v>
      </c>
      <c r="AE422" s="249" t="str">
        <f t="shared" si="576"/>
        <v>11111111</v>
      </c>
      <c r="AF422" s="58" t="s">
        <v>369</v>
      </c>
    </row>
    <row r="423" spans="1:34" s="58" customFormat="1" x14ac:dyDescent="0.2">
      <c r="A423" s="58" t="s">
        <v>4309</v>
      </c>
      <c r="B423" s="58" t="str">
        <f t="shared" ref="B423" si="602">IF(OR(MAX(1,O423)*MAX(V423,1)&gt;8,V423&lt;1/4,X423&lt;1/4),"RSVD","")</f>
        <v>RSVD</v>
      </c>
      <c r="C423" s="58" t="s">
        <v>727</v>
      </c>
      <c r="D423" s="58" t="s">
        <v>704</v>
      </c>
      <c r="E423" s="58" t="str">
        <f t="shared" ref="E423" si="603">IF(S423="rs2","L2",IF(S423="vs2","L3","L1"))</f>
        <v>L2</v>
      </c>
      <c r="F423" s="58" t="str">
        <f t="shared" ref="F423" si="604">IF(M423=8,"000",IF(M423=16,"101","110"))</f>
        <v>110</v>
      </c>
      <c r="H423" s="58" t="s">
        <v>1722</v>
      </c>
      <c r="I423" s="247">
        <f>VLOOKUP(H423,'V-Enc'!$B$38:$C$45,2,FALSE)</f>
        <v>8</v>
      </c>
      <c r="J423" s="58" t="s">
        <v>1736</v>
      </c>
      <c r="K423" s="247">
        <f>VLOOKUP(J423,'V-Enc'!$B$49:$C$56,2,FALSE)</f>
        <v>8</v>
      </c>
      <c r="L423" s="248" t="s">
        <v>548</v>
      </c>
      <c r="M423" s="58">
        <v>32</v>
      </c>
      <c r="N423" s="58" t="s">
        <v>1834</v>
      </c>
      <c r="O423" s="58">
        <f>VLOOKUP(N423,'V-Enc'!$B$130:$C$137,2,FALSE)</f>
        <v>7</v>
      </c>
      <c r="Q423" s="58" t="s">
        <v>730</v>
      </c>
      <c r="R423" s="58" t="s">
        <v>22</v>
      </c>
      <c r="S423" s="58" t="s">
        <v>44</v>
      </c>
      <c r="U423" s="58">
        <f t="shared" ref="U423" si="605">IF(L423="-1",I423,M423)</f>
        <v>32</v>
      </c>
      <c r="V423" s="249">
        <f t="shared" ref="V423" si="606">IF(L423="-1",K423,U423/I423*K423)</f>
        <v>32</v>
      </c>
      <c r="W423" s="58" t="str">
        <f t="shared" ref="W423" si="607">IF(L423="-1",M423,"-")</f>
        <v>-</v>
      </c>
      <c r="X423" s="249" t="str">
        <f>IF(L423="-1",W423/#REF!*#REF!,"-")</f>
        <v>-</v>
      </c>
      <c r="Z423" s="58" t="str">
        <f t="shared" ref="Z423" si="608">IF(S423="vs2",1,"")</f>
        <v/>
      </c>
      <c r="AA423" s="58">
        <v>1</v>
      </c>
      <c r="AB423" s="249">
        <f t="shared" si="578"/>
        <v>224</v>
      </c>
      <c r="AC423" s="249" t="str">
        <f t="shared" si="601"/>
        <v>111111</v>
      </c>
      <c r="AD423" s="250">
        <f t="shared" si="575"/>
        <v>1</v>
      </c>
      <c r="AE423" s="249" t="str">
        <f t="shared" si="576"/>
        <v>11111111</v>
      </c>
      <c r="AF423" s="58" t="s">
        <v>369</v>
      </c>
    </row>
    <row r="424" spans="1:34" x14ac:dyDescent="0.2">
      <c r="I424" s="159"/>
      <c r="Z424" s="125" t="str">
        <f t="shared" si="533"/>
        <v/>
      </c>
      <c r="AC424" s="179"/>
      <c r="AE424" s="179"/>
    </row>
    <row r="425" spans="1:34" ht="19" x14ac:dyDescent="0.25">
      <c r="A425" s="225" t="s">
        <v>2287</v>
      </c>
      <c r="B425" s="225"/>
      <c r="C425" s="226"/>
      <c r="D425" s="226"/>
      <c r="E425" s="226"/>
      <c r="F425" s="226"/>
      <c r="G425" s="226"/>
      <c r="I425" s="159"/>
      <c r="Z425" s="125" t="str">
        <f t="shared" si="533"/>
        <v/>
      </c>
      <c r="AC425" s="179"/>
      <c r="AE425" s="179"/>
    </row>
    <row r="426" spans="1:34" x14ac:dyDescent="0.2">
      <c r="A426" s="125" t="s">
        <v>2288</v>
      </c>
      <c r="B426" s="58" t="str">
        <f>IF(OR(MAX(1,O426)*MAX(V426,1)&gt;8,V426&lt;1/4,X426&lt;1/4,X426&gt;8),"RSVD","")</f>
        <v/>
      </c>
      <c r="C426" s="125" t="s">
        <v>727</v>
      </c>
      <c r="D426" s="125" t="s">
        <v>704</v>
      </c>
      <c r="E426" s="125" t="str">
        <f t="shared" ref="E426:E432" si="609">IF(S426="rs2","L2",IF(S426="vs2","L3","L1"))</f>
        <v>L3</v>
      </c>
      <c r="F426" s="125" t="str">
        <f t="shared" ref="F426:F432" si="610">IF(M426=8,"000",IF(M426=16,"101","110"))</f>
        <v>000</v>
      </c>
      <c r="H426" s="125" t="s">
        <v>1722</v>
      </c>
      <c r="I426" s="159">
        <f>VLOOKUP(H426,'V-Enc'!$B$38:$C$45,2,FALSE)</f>
        <v>8</v>
      </c>
      <c r="J426" s="125" t="s">
        <v>1739</v>
      </c>
      <c r="K426" s="159">
        <f>VLOOKUP(J426,'V-Enc'!$B$49:$C$56,2,FALSE)</f>
        <v>0.25</v>
      </c>
      <c r="L426" s="206" t="s">
        <v>2079</v>
      </c>
      <c r="M426" s="125">
        <v>8</v>
      </c>
      <c r="N426" s="125" t="s">
        <v>1834</v>
      </c>
      <c r="O426" s="125">
        <f>VLOOKUP(N426,'V-Enc'!$B$130:$C$137,2,FALSE)</f>
        <v>7</v>
      </c>
      <c r="Q426" s="125" t="s">
        <v>730</v>
      </c>
      <c r="R426" s="125" t="s">
        <v>22</v>
      </c>
      <c r="S426" s="125" t="s">
        <v>764</v>
      </c>
      <c r="U426" s="125">
        <f t="shared" ref="U426:U432" si="611">IF(L426="-1",I426,M426)</f>
        <v>8</v>
      </c>
      <c r="V426" s="179">
        <f t="shared" ref="V426:V432" si="612">IF(L426="-1",K426,U426/I426*K426)</f>
        <v>0.25</v>
      </c>
      <c r="W426" s="125">
        <f>IF(L426="-1",M426,"-")</f>
        <v>8</v>
      </c>
      <c r="X426" s="179">
        <f t="shared" ref="X426:X432" si="613">IF(L426="-1",W426/I426*K426,"-")</f>
        <v>0.25</v>
      </c>
      <c r="Z426" s="125">
        <f t="shared" si="533"/>
        <v>1</v>
      </c>
      <c r="AA426" s="125">
        <v>1</v>
      </c>
      <c r="AB426" s="179">
        <f>MAX(V426,X426,1)*IF(O426="",1,O426)</f>
        <v>7</v>
      </c>
      <c r="AC426" s="179" t="str">
        <f t="shared" ref="AC426:AC439" si="614">DEC2BIN(MIN(64,AB426)-1,6)</f>
        <v>000110</v>
      </c>
      <c r="AD426" s="179">
        <f t="shared" ref="AD426:AD443" si="615">AB426/(MAX(V426,1)*IF(O426="",1,O426))</f>
        <v>1</v>
      </c>
      <c r="AE426" s="179" t="str">
        <f t="shared" ref="AE426:AE443" si="616">RIGHT(_xlfn.CONCAT(REPT(0,8-MIN(AB426,8)),REPT(DEC2BIN(_xlfn.BITLSHIFT(1,AD426-1)),AB426/AD426)),8)</f>
        <v>01111111</v>
      </c>
      <c r="AF426" s="179">
        <f t="shared" ref="AF426:AF443" si="617">IF(X426&lt;=1,0,IF(V426&gt;=X426,V426/MAX(X426,1),1))</f>
        <v>0</v>
      </c>
      <c r="AG426" s="180" t="str">
        <f t="shared" ref="AG426:AG441" si="618">IF(AF426=0,"00000000",RIGHT(IF(X426&gt;=V426,DEC2BIN(_xlfn.BITXOR(BIN2DEC(AH426),255),8),REPT(DEC2BIN(_xlfn.BITLSHIFT(1,AF426-1)),8)),8))</f>
        <v>00000000</v>
      </c>
      <c r="AH426" s="179" t="str">
        <f t="shared" ref="AH426:AH438" si="619">IF(AF426=0,"00000000",RIGHT(_xlfn.CONCAT(REPT(0,8-MIN(8,AB426)),REPT(DEC2BIN(_xlfn.BITLSHIFT(1,MAX(V426,X426,1)-1)),MAX(1,O426))),8))</f>
        <v>00000000</v>
      </c>
    </row>
    <row r="427" spans="1:34" x14ac:dyDescent="0.2">
      <c r="A427" s="125" t="s">
        <v>2289</v>
      </c>
      <c r="B427" s="58" t="str">
        <f t="shared" ref="B427:B443" si="620">IF(OR(MAX(1,O427)*MAX(V427,1)&gt;8,V427&lt;1/4,X427&lt;1/4,X427&gt;8),"RSVD","")</f>
        <v/>
      </c>
      <c r="C427" s="125" t="s">
        <v>727</v>
      </c>
      <c r="D427" s="125" t="s">
        <v>704</v>
      </c>
      <c r="E427" s="125" t="str">
        <f t="shared" si="609"/>
        <v>L3</v>
      </c>
      <c r="F427" s="125" t="str">
        <f t="shared" si="610"/>
        <v>101</v>
      </c>
      <c r="H427" s="125" t="s">
        <v>1722</v>
      </c>
      <c r="I427" s="159">
        <f>VLOOKUP(H427,'V-Enc'!$B$38:$C$45,2,FALSE)</f>
        <v>8</v>
      </c>
      <c r="J427" s="125" t="s">
        <v>1739</v>
      </c>
      <c r="K427" s="159">
        <f>VLOOKUP(J427,'V-Enc'!$B$49:$C$56,2,FALSE)</f>
        <v>0.25</v>
      </c>
      <c r="L427" s="206" t="s">
        <v>2079</v>
      </c>
      <c r="M427" s="125">
        <v>16</v>
      </c>
      <c r="N427" s="125" t="s">
        <v>1834</v>
      </c>
      <c r="O427" s="125">
        <f>VLOOKUP(N427,'V-Enc'!$B$130:$C$137,2,FALSE)</f>
        <v>7</v>
      </c>
      <c r="Q427" s="125" t="s">
        <v>730</v>
      </c>
      <c r="R427" s="125" t="s">
        <v>22</v>
      </c>
      <c r="S427" s="125" t="s">
        <v>764</v>
      </c>
      <c r="U427" s="125">
        <f t="shared" si="611"/>
        <v>8</v>
      </c>
      <c r="V427" s="179">
        <f t="shared" si="612"/>
        <v>0.25</v>
      </c>
      <c r="W427" s="125">
        <f t="shared" ref="W427:W428" si="621">IF(L427="-1",M427,"-")</f>
        <v>16</v>
      </c>
      <c r="X427" s="179">
        <f t="shared" si="613"/>
        <v>0.5</v>
      </c>
      <c r="Z427" s="125">
        <f t="shared" si="533"/>
        <v>1</v>
      </c>
      <c r="AA427" s="125">
        <v>1</v>
      </c>
      <c r="AB427" s="179">
        <f t="shared" ref="AB427:AB443" si="622">MAX(V427,X427,1)*IF(O427="",1,O427)</f>
        <v>7</v>
      </c>
      <c r="AC427" s="179" t="str">
        <f t="shared" si="614"/>
        <v>000110</v>
      </c>
      <c r="AD427" s="179">
        <f t="shared" si="615"/>
        <v>1</v>
      </c>
      <c r="AE427" s="179" t="str">
        <f t="shared" si="616"/>
        <v>01111111</v>
      </c>
      <c r="AF427" s="179">
        <f t="shared" si="617"/>
        <v>0</v>
      </c>
      <c r="AG427" s="180" t="str">
        <f t="shared" si="618"/>
        <v>00000000</v>
      </c>
      <c r="AH427" s="179" t="str">
        <f t="shared" si="619"/>
        <v>00000000</v>
      </c>
    </row>
    <row r="428" spans="1:34" x14ac:dyDescent="0.2">
      <c r="A428" s="125" t="s">
        <v>2290</v>
      </c>
      <c r="B428" s="58" t="str">
        <f t="shared" si="620"/>
        <v/>
      </c>
      <c r="C428" s="125" t="s">
        <v>727</v>
      </c>
      <c r="D428" s="125" t="s">
        <v>704</v>
      </c>
      <c r="E428" s="125" t="str">
        <f t="shared" si="609"/>
        <v>L3</v>
      </c>
      <c r="F428" s="125" t="str">
        <f t="shared" si="610"/>
        <v>110</v>
      </c>
      <c r="H428" s="125" t="s">
        <v>1722</v>
      </c>
      <c r="I428" s="159">
        <f>VLOOKUP(H428,'V-Enc'!$B$38:$C$45,2,FALSE)</f>
        <v>8</v>
      </c>
      <c r="J428" s="125" t="s">
        <v>1739</v>
      </c>
      <c r="K428" s="159">
        <f>VLOOKUP(J428,'V-Enc'!$B$49:$C$56,2,FALSE)</f>
        <v>0.25</v>
      </c>
      <c r="L428" s="206" t="s">
        <v>2079</v>
      </c>
      <c r="M428" s="125">
        <v>32</v>
      </c>
      <c r="N428" s="125" t="s">
        <v>1834</v>
      </c>
      <c r="O428" s="125">
        <f>VLOOKUP(N428,'V-Enc'!$B$130:$C$137,2,FALSE)</f>
        <v>7</v>
      </c>
      <c r="Q428" s="125" t="s">
        <v>730</v>
      </c>
      <c r="R428" s="125" t="s">
        <v>22</v>
      </c>
      <c r="S428" s="125" t="s">
        <v>764</v>
      </c>
      <c r="U428" s="125">
        <f t="shared" si="611"/>
        <v>8</v>
      </c>
      <c r="V428" s="179">
        <f t="shared" si="612"/>
        <v>0.25</v>
      </c>
      <c r="W428" s="125">
        <f t="shared" si="621"/>
        <v>32</v>
      </c>
      <c r="X428" s="179">
        <f t="shared" si="613"/>
        <v>1</v>
      </c>
      <c r="Z428" s="125">
        <f t="shared" si="533"/>
        <v>1</v>
      </c>
      <c r="AA428" s="125">
        <v>1</v>
      </c>
      <c r="AB428" s="179">
        <f t="shared" si="622"/>
        <v>7</v>
      </c>
      <c r="AC428" s="179" t="str">
        <f t="shared" si="614"/>
        <v>000110</v>
      </c>
      <c r="AD428" s="179">
        <f t="shared" si="615"/>
        <v>1</v>
      </c>
      <c r="AE428" s="179" t="str">
        <f t="shared" si="616"/>
        <v>01111111</v>
      </c>
      <c r="AF428" s="179">
        <f t="shared" si="617"/>
        <v>0</v>
      </c>
      <c r="AG428" s="180" t="str">
        <f t="shared" si="618"/>
        <v>00000000</v>
      </c>
      <c r="AH428" s="179" t="str">
        <f t="shared" si="619"/>
        <v>00000000</v>
      </c>
    </row>
    <row r="429" spans="1:34" x14ac:dyDescent="0.2">
      <c r="A429" s="125" t="s">
        <v>2291</v>
      </c>
      <c r="B429" s="58" t="str">
        <f t="shared" si="620"/>
        <v/>
      </c>
      <c r="C429" s="125" t="s">
        <v>727</v>
      </c>
      <c r="D429" s="125" t="s">
        <v>704</v>
      </c>
      <c r="E429" s="125" t="str">
        <f t="shared" si="609"/>
        <v>L3</v>
      </c>
      <c r="F429" s="125" t="str">
        <f t="shared" si="610"/>
        <v>000</v>
      </c>
      <c r="H429" s="125" t="s">
        <v>1722</v>
      </c>
      <c r="I429" s="159">
        <f>VLOOKUP(H429,'V-Enc'!$B$38:$C$45,2,FALSE)</f>
        <v>8</v>
      </c>
      <c r="J429" s="125" t="s">
        <v>1740</v>
      </c>
      <c r="K429" s="159">
        <f>VLOOKUP(J429,'V-Enc'!$B$49:$C$56,2,FALSE)</f>
        <v>0.5</v>
      </c>
      <c r="L429" s="206" t="s">
        <v>2079</v>
      </c>
      <c r="M429" s="125">
        <v>8</v>
      </c>
      <c r="N429" s="125" t="s">
        <v>1834</v>
      </c>
      <c r="O429" s="125">
        <f>VLOOKUP(N429,'V-Enc'!$B$130:$C$137,2,FALSE)</f>
        <v>7</v>
      </c>
      <c r="Q429" s="125" t="s">
        <v>730</v>
      </c>
      <c r="R429" s="125" t="s">
        <v>22</v>
      </c>
      <c r="S429" s="125" t="s">
        <v>764</v>
      </c>
      <c r="U429" s="125">
        <f t="shared" si="611"/>
        <v>8</v>
      </c>
      <c r="V429" s="179">
        <f t="shared" si="612"/>
        <v>0.5</v>
      </c>
      <c r="W429" s="125">
        <f t="shared" ref="W429:W431" si="623">IF(L429="-1",M429,"-")</f>
        <v>8</v>
      </c>
      <c r="X429" s="179">
        <f t="shared" si="613"/>
        <v>0.5</v>
      </c>
      <c r="Z429" s="125">
        <f t="shared" si="533"/>
        <v>1</v>
      </c>
      <c r="AA429" s="125">
        <v>1</v>
      </c>
      <c r="AB429" s="179">
        <f t="shared" si="622"/>
        <v>7</v>
      </c>
      <c r="AC429" s="179" t="str">
        <f t="shared" si="614"/>
        <v>000110</v>
      </c>
      <c r="AD429" s="179">
        <f t="shared" si="615"/>
        <v>1</v>
      </c>
      <c r="AE429" s="179" t="str">
        <f t="shared" si="616"/>
        <v>01111111</v>
      </c>
      <c r="AF429" s="179">
        <f t="shared" si="617"/>
        <v>0</v>
      </c>
      <c r="AG429" s="180" t="str">
        <f t="shared" si="618"/>
        <v>00000000</v>
      </c>
      <c r="AH429" s="179" t="str">
        <f t="shared" si="619"/>
        <v>00000000</v>
      </c>
    </row>
    <row r="430" spans="1:34" x14ac:dyDescent="0.2">
      <c r="A430" s="125" t="s">
        <v>2292</v>
      </c>
      <c r="B430" s="58" t="str">
        <f t="shared" si="620"/>
        <v/>
      </c>
      <c r="C430" s="125" t="s">
        <v>727</v>
      </c>
      <c r="D430" s="125" t="s">
        <v>704</v>
      </c>
      <c r="E430" s="125" t="str">
        <f t="shared" ref="E430" si="624">IF(S430="rs2","L2",IF(S430="vs2","L3","L1"))</f>
        <v>L3</v>
      </c>
      <c r="F430" s="125" t="str">
        <f t="shared" ref="F430" si="625">IF(M430=8,"000",IF(M430=16,"101","110"))</f>
        <v>101</v>
      </c>
      <c r="H430" s="125" t="s">
        <v>1722</v>
      </c>
      <c r="I430" s="159">
        <f>VLOOKUP(H430,'V-Enc'!$B$38:$C$45,2,FALSE)</f>
        <v>8</v>
      </c>
      <c r="J430" s="125" t="s">
        <v>1740</v>
      </c>
      <c r="K430" s="159">
        <f>VLOOKUP(J430,'V-Enc'!$B$49:$C$56,2,FALSE)</f>
        <v>0.5</v>
      </c>
      <c r="L430" s="206" t="s">
        <v>2079</v>
      </c>
      <c r="M430" s="125">
        <v>16</v>
      </c>
      <c r="N430" s="125" t="s">
        <v>1834</v>
      </c>
      <c r="O430" s="125">
        <f>VLOOKUP(N430,'V-Enc'!$B$130:$C$137,2,FALSE)</f>
        <v>7</v>
      </c>
      <c r="Q430" s="125" t="s">
        <v>730</v>
      </c>
      <c r="R430" s="125" t="s">
        <v>22</v>
      </c>
      <c r="S430" s="125" t="s">
        <v>764</v>
      </c>
      <c r="U430" s="125">
        <f t="shared" ref="U430" si="626">IF(L430="-1",I430,M430)</f>
        <v>8</v>
      </c>
      <c r="V430" s="179">
        <f t="shared" ref="V430" si="627">IF(L430="-1",K430,U430/I430*K430)</f>
        <v>0.5</v>
      </c>
      <c r="W430" s="125">
        <f t="shared" ref="W430" si="628">IF(L430="-1",M430,"-")</f>
        <v>16</v>
      </c>
      <c r="X430" s="179">
        <f t="shared" ref="X430" si="629">IF(L430="-1",W430/I430*K430,"-")</f>
        <v>1</v>
      </c>
      <c r="Z430" s="125">
        <f t="shared" ref="Z430" si="630">IF(S430="vs2",1,"")</f>
        <v>1</v>
      </c>
      <c r="AA430" s="125">
        <v>1</v>
      </c>
      <c r="AB430" s="179">
        <f t="shared" si="622"/>
        <v>7</v>
      </c>
      <c r="AC430" s="179" t="str">
        <f t="shared" si="614"/>
        <v>000110</v>
      </c>
      <c r="AD430" s="179">
        <f t="shared" si="615"/>
        <v>1</v>
      </c>
      <c r="AE430" s="179" t="str">
        <f t="shared" si="616"/>
        <v>01111111</v>
      </c>
      <c r="AF430" s="179">
        <f t="shared" si="617"/>
        <v>0</v>
      </c>
      <c r="AG430" s="180" t="str">
        <f t="shared" si="618"/>
        <v>00000000</v>
      </c>
      <c r="AH430" s="179" t="str">
        <f t="shared" si="619"/>
        <v>00000000</v>
      </c>
    </row>
    <row r="431" spans="1:34" x14ac:dyDescent="0.2">
      <c r="A431" s="125" t="s">
        <v>4310</v>
      </c>
      <c r="B431" s="58" t="str">
        <f t="shared" si="620"/>
        <v/>
      </c>
      <c r="C431" s="125" t="s">
        <v>727</v>
      </c>
      <c r="D431" s="125" t="s">
        <v>704</v>
      </c>
      <c r="E431" s="125" t="str">
        <f t="shared" si="609"/>
        <v>L3</v>
      </c>
      <c r="F431" s="125" t="str">
        <f t="shared" si="610"/>
        <v>110</v>
      </c>
      <c r="H431" s="125" t="s">
        <v>1722</v>
      </c>
      <c r="I431" s="159">
        <f>VLOOKUP(H431,'V-Enc'!$B$38:$C$45,2,FALSE)</f>
        <v>8</v>
      </c>
      <c r="J431" s="125" t="s">
        <v>1740</v>
      </c>
      <c r="K431" s="159">
        <f>VLOOKUP(J431,'V-Enc'!$B$49:$C$56,2,FALSE)</f>
        <v>0.5</v>
      </c>
      <c r="L431" s="206" t="s">
        <v>2079</v>
      </c>
      <c r="M431" s="125">
        <v>32</v>
      </c>
      <c r="N431" s="125" t="s">
        <v>1834</v>
      </c>
      <c r="O431" s="125">
        <f>VLOOKUP(N431,'V-Enc'!$B$130:$C$137,2,FALSE)</f>
        <v>7</v>
      </c>
      <c r="Q431" s="125" t="s">
        <v>730</v>
      </c>
      <c r="R431" s="125" t="s">
        <v>22</v>
      </c>
      <c r="S431" s="125" t="s">
        <v>764</v>
      </c>
      <c r="U431" s="125">
        <f t="shared" si="611"/>
        <v>8</v>
      </c>
      <c r="V431" s="179">
        <f t="shared" si="612"/>
        <v>0.5</v>
      </c>
      <c r="W431" s="125">
        <f t="shared" si="623"/>
        <v>32</v>
      </c>
      <c r="X431" s="179">
        <f t="shared" si="613"/>
        <v>2</v>
      </c>
      <c r="Z431" s="125">
        <f t="shared" si="533"/>
        <v>1</v>
      </c>
      <c r="AA431" s="125">
        <v>1</v>
      </c>
      <c r="AB431" s="179">
        <f t="shared" si="622"/>
        <v>14</v>
      </c>
      <c r="AC431" s="179" t="str">
        <f t="shared" si="614"/>
        <v>001101</v>
      </c>
      <c r="AD431" s="179">
        <f t="shared" si="615"/>
        <v>2</v>
      </c>
      <c r="AE431" s="179" t="str">
        <f t="shared" si="616"/>
        <v>10101010</v>
      </c>
      <c r="AF431" s="179">
        <f t="shared" si="617"/>
        <v>1</v>
      </c>
      <c r="AG431" s="180" t="str">
        <f t="shared" si="618"/>
        <v>01010101</v>
      </c>
      <c r="AH431" s="179" t="str">
        <f t="shared" si="619"/>
        <v>10101010</v>
      </c>
    </row>
    <row r="432" spans="1:34" x14ac:dyDescent="0.2">
      <c r="A432" s="125" t="s">
        <v>2293</v>
      </c>
      <c r="B432" s="58" t="str">
        <f t="shared" si="620"/>
        <v/>
      </c>
      <c r="C432" s="125" t="s">
        <v>727</v>
      </c>
      <c r="D432" s="125" t="s">
        <v>704</v>
      </c>
      <c r="E432" s="125" t="str">
        <f t="shared" si="609"/>
        <v>L3</v>
      </c>
      <c r="F432" s="125" t="str">
        <f t="shared" si="610"/>
        <v>000</v>
      </c>
      <c r="H432" s="125" t="s">
        <v>1722</v>
      </c>
      <c r="I432" s="159">
        <f>VLOOKUP(H432,'V-Enc'!$B$38:$C$45,2,FALSE)</f>
        <v>8</v>
      </c>
      <c r="J432" s="125" t="s">
        <v>1733</v>
      </c>
      <c r="K432" s="159">
        <f>VLOOKUP(J432,'V-Enc'!$B$49:$C$56,2,FALSE)</f>
        <v>1</v>
      </c>
      <c r="L432" s="206" t="s">
        <v>2079</v>
      </c>
      <c r="M432" s="125">
        <v>8</v>
      </c>
      <c r="N432" s="125" t="s">
        <v>1834</v>
      </c>
      <c r="O432" s="125">
        <f>VLOOKUP(N432,'V-Enc'!$B$130:$C$137,2,FALSE)</f>
        <v>7</v>
      </c>
      <c r="Q432" s="125" t="s">
        <v>730</v>
      </c>
      <c r="R432" s="125" t="s">
        <v>22</v>
      </c>
      <c r="S432" s="125" t="s">
        <v>764</v>
      </c>
      <c r="U432" s="125">
        <f t="shared" si="611"/>
        <v>8</v>
      </c>
      <c r="V432" s="179">
        <f t="shared" si="612"/>
        <v>1</v>
      </c>
      <c r="W432" s="125">
        <f t="shared" ref="W432" si="631">IF(L432="-1",M432,"-")</f>
        <v>8</v>
      </c>
      <c r="X432" s="179">
        <f t="shared" si="613"/>
        <v>1</v>
      </c>
      <c r="Z432" s="125">
        <f t="shared" si="533"/>
        <v>1</v>
      </c>
      <c r="AA432" s="125">
        <v>1</v>
      </c>
      <c r="AB432" s="179">
        <f t="shared" si="622"/>
        <v>7</v>
      </c>
      <c r="AC432" s="179" t="str">
        <f t="shared" si="614"/>
        <v>000110</v>
      </c>
      <c r="AD432" s="178">
        <f t="shared" si="615"/>
        <v>1</v>
      </c>
      <c r="AE432" s="179" t="str">
        <f t="shared" si="616"/>
        <v>01111111</v>
      </c>
      <c r="AF432" s="179">
        <f t="shared" si="617"/>
        <v>0</v>
      </c>
      <c r="AG432" s="180" t="str">
        <f t="shared" si="618"/>
        <v>00000000</v>
      </c>
      <c r="AH432" s="179" t="str">
        <f t="shared" si="619"/>
        <v>00000000</v>
      </c>
    </row>
    <row r="433" spans="1:34" x14ac:dyDescent="0.2">
      <c r="A433" s="125" t="s">
        <v>2294</v>
      </c>
      <c r="B433" s="58" t="str">
        <f t="shared" si="620"/>
        <v/>
      </c>
      <c r="C433" s="125" t="s">
        <v>727</v>
      </c>
      <c r="D433" s="125" t="s">
        <v>704</v>
      </c>
      <c r="E433" s="125" t="str">
        <f t="shared" ref="E433:E443" si="632">IF(S433="rs2","L2",IF(S433="vs2","L3","L1"))</f>
        <v>L3</v>
      </c>
      <c r="F433" s="125" t="str">
        <f t="shared" ref="F433:F443" si="633">IF(M433=8,"000",IF(M433=16,"101","110"))</f>
        <v>101</v>
      </c>
      <c r="H433" s="125" t="s">
        <v>1722</v>
      </c>
      <c r="I433" s="159">
        <f>VLOOKUP(H433,'V-Enc'!$B$38:$C$45,2,FALSE)</f>
        <v>8</v>
      </c>
      <c r="J433" s="125" t="s">
        <v>1733</v>
      </c>
      <c r="K433" s="159">
        <f>VLOOKUP(J433,'V-Enc'!$B$49:$C$56,2,FALSE)</f>
        <v>1</v>
      </c>
      <c r="L433" s="206" t="s">
        <v>2079</v>
      </c>
      <c r="M433" s="125">
        <v>16</v>
      </c>
      <c r="N433" s="125" t="s">
        <v>1834</v>
      </c>
      <c r="O433" s="125">
        <f>VLOOKUP(N433,'V-Enc'!$B$130:$C$137,2,FALSE)</f>
        <v>7</v>
      </c>
      <c r="Q433" s="125" t="s">
        <v>730</v>
      </c>
      <c r="R433" s="125" t="s">
        <v>22</v>
      </c>
      <c r="S433" s="125" t="s">
        <v>764</v>
      </c>
      <c r="U433" s="125">
        <f t="shared" ref="U433:U443" si="634">IF(L433="-1",I433,M433)</f>
        <v>8</v>
      </c>
      <c r="V433" s="179">
        <f t="shared" ref="V433:V443" si="635">IF(L433="-1",K433,U433/I433*K433)</f>
        <v>1</v>
      </c>
      <c r="W433" s="125">
        <f t="shared" ref="W433:W443" si="636">IF(L433="-1",M433,"-")</f>
        <v>16</v>
      </c>
      <c r="X433" s="179">
        <f t="shared" ref="X433:X443" si="637">IF(L433="-1",W433/I433*K433,"-")</f>
        <v>2</v>
      </c>
      <c r="Z433" s="125">
        <f t="shared" si="533"/>
        <v>1</v>
      </c>
      <c r="AA433" s="125">
        <v>1</v>
      </c>
      <c r="AB433" s="179">
        <f t="shared" si="622"/>
        <v>14</v>
      </c>
      <c r="AC433" s="179" t="str">
        <f t="shared" si="614"/>
        <v>001101</v>
      </c>
      <c r="AD433" s="179">
        <f t="shared" si="615"/>
        <v>2</v>
      </c>
      <c r="AE433" s="179" t="str">
        <f t="shared" si="616"/>
        <v>10101010</v>
      </c>
      <c r="AF433" s="179">
        <f t="shared" si="617"/>
        <v>1</v>
      </c>
      <c r="AG433" s="180" t="str">
        <f t="shared" si="618"/>
        <v>01010101</v>
      </c>
      <c r="AH433" s="179" t="str">
        <f t="shared" si="619"/>
        <v>10101010</v>
      </c>
    </row>
    <row r="434" spans="1:34" x14ac:dyDescent="0.2">
      <c r="A434" s="125" t="s">
        <v>2295</v>
      </c>
      <c r="B434" s="58" t="str">
        <f t="shared" si="620"/>
        <v/>
      </c>
      <c r="C434" s="125" t="s">
        <v>727</v>
      </c>
      <c r="D434" s="125" t="s">
        <v>704</v>
      </c>
      <c r="E434" s="125" t="str">
        <f t="shared" si="632"/>
        <v>L3</v>
      </c>
      <c r="F434" s="125" t="str">
        <f t="shared" si="633"/>
        <v>110</v>
      </c>
      <c r="H434" s="125" t="s">
        <v>1722</v>
      </c>
      <c r="I434" s="159">
        <f>VLOOKUP(H434,'V-Enc'!$B$38:$C$45,2,FALSE)</f>
        <v>8</v>
      </c>
      <c r="J434" s="125" t="s">
        <v>1733</v>
      </c>
      <c r="K434" s="159">
        <f>VLOOKUP(J434,'V-Enc'!$B$49:$C$56,2,FALSE)</f>
        <v>1</v>
      </c>
      <c r="L434" s="206" t="s">
        <v>2079</v>
      </c>
      <c r="M434" s="125">
        <v>32</v>
      </c>
      <c r="N434" s="125" t="s">
        <v>1834</v>
      </c>
      <c r="O434" s="125">
        <f>VLOOKUP(N434,'V-Enc'!$B$130:$C$137,2,FALSE)</f>
        <v>7</v>
      </c>
      <c r="Q434" s="125" t="s">
        <v>730</v>
      </c>
      <c r="R434" s="125" t="s">
        <v>22</v>
      </c>
      <c r="S434" s="125" t="s">
        <v>764</v>
      </c>
      <c r="U434" s="125">
        <f t="shared" si="634"/>
        <v>8</v>
      </c>
      <c r="V434" s="179">
        <f t="shared" si="635"/>
        <v>1</v>
      </c>
      <c r="W434" s="125">
        <f t="shared" si="636"/>
        <v>32</v>
      </c>
      <c r="X434" s="179">
        <f t="shared" si="637"/>
        <v>4</v>
      </c>
      <c r="Z434" s="125">
        <f t="shared" si="533"/>
        <v>1</v>
      </c>
      <c r="AA434" s="125">
        <v>1</v>
      </c>
      <c r="AB434" s="179">
        <f t="shared" si="622"/>
        <v>28</v>
      </c>
      <c r="AC434" s="179" t="str">
        <f t="shared" si="614"/>
        <v>011011</v>
      </c>
      <c r="AD434" s="179">
        <f t="shared" si="615"/>
        <v>4</v>
      </c>
      <c r="AE434" s="179" t="str">
        <f t="shared" si="616"/>
        <v>10001000</v>
      </c>
      <c r="AF434" s="179">
        <f t="shared" si="617"/>
        <v>1</v>
      </c>
      <c r="AG434" s="180" t="str">
        <f t="shared" si="618"/>
        <v>01110111</v>
      </c>
      <c r="AH434" s="179" t="str">
        <f t="shared" si="619"/>
        <v>10001000</v>
      </c>
    </row>
    <row r="435" spans="1:34" s="58" customFormat="1" x14ac:dyDescent="0.2">
      <c r="A435" s="58" t="s">
        <v>2296</v>
      </c>
      <c r="B435" s="58" t="str">
        <f t="shared" si="620"/>
        <v>RSVD</v>
      </c>
      <c r="C435" s="58" t="s">
        <v>727</v>
      </c>
      <c r="D435" s="58" t="s">
        <v>704</v>
      </c>
      <c r="E435" s="58" t="str">
        <f t="shared" si="632"/>
        <v>L3</v>
      </c>
      <c r="F435" s="58" t="str">
        <f t="shared" si="633"/>
        <v>000</v>
      </c>
      <c r="H435" s="58" t="s">
        <v>1722</v>
      </c>
      <c r="I435" s="247">
        <f>VLOOKUP(H435,'V-Enc'!$B$38:$C$45,2,FALSE)</f>
        <v>8</v>
      </c>
      <c r="J435" s="58" t="s">
        <v>1734</v>
      </c>
      <c r="K435" s="247">
        <f>VLOOKUP(J435,'V-Enc'!$B$49:$C$56,2,FALSE)</f>
        <v>2</v>
      </c>
      <c r="L435" s="248" t="s">
        <v>2079</v>
      </c>
      <c r="M435" s="58">
        <v>8</v>
      </c>
      <c r="N435" s="58" t="s">
        <v>1834</v>
      </c>
      <c r="O435" s="58">
        <f>VLOOKUP(N435,'V-Enc'!$B$130:$C$137,2,FALSE)</f>
        <v>7</v>
      </c>
      <c r="Q435" s="58" t="s">
        <v>730</v>
      </c>
      <c r="R435" s="58" t="s">
        <v>22</v>
      </c>
      <c r="S435" s="58" t="s">
        <v>764</v>
      </c>
      <c r="U435" s="58">
        <f t="shared" si="634"/>
        <v>8</v>
      </c>
      <c r="V435" s="249">
        <f t="shared" si="635"/>
        <v>2</v>
      </c>
      <c r="W435" s="58">
        <f t="shared" si="636"/>
        <v>8</v>
      </c>
      <c r="X435" s="249">
        <f t="shared" si="637"/>
        <v>2</v>
      </c>
      <c r="Z435" s="58">
        <f t="shared" si="533"/>
        <v>1</v>
      </c>
      <c r="AA435" s="58">
        <v>1</v>
      </c>
      <c r="AB435" s="249">
        <f t="shared" si="622"/>
        <v>14</v>
      </c>
      <c r="AC435" s="249" t="str">
        <f t="shared" si="614"/>
        <v>001101</v>
      </c>
      <c r="AD435" s="249">
        <f t="shared" si="615"/>
        <v>1</v>
      </c>
      <c r="AE435" s="249" t="str">
        <f t="shared" si="616"/>
        <v>11111111</v>
      </c>
      <c r="AF435" s="179">
        <f t="shared" si="617"/>
        <v>1</v>
      </c>
      <c r="AG435" s="180" t="str">
        <f t="shared" si="618"/>
        <v>01010101</v>
      </c>
      <c r="AH435" s="179" t="str">
        <f t="shared" si="619"/>
        <v>10101010</v>
      </c>
    </row>
    <row r="436" spans="1:34" s="58" customFormat="1" x14ac:dyDescent="0.2">
      <c r="A436" s="58" t="s">
        <v>2297</v>
      </c>
      <c r="B436" s="58" t="str">
        <f t="shared" si="620"/>
        <v>RSVD</v>
      </c>
      <c r="C436" s="58" t="s">
        <v>727</v>
      </c>
      <c r="D436" s="58" t="s">
        <v>704</v>
      </c>
      <c r="E436" s="58" t="str">
        <f t="shared" si="632"/>
        <v>L3</v>
      </c>
      <c r="F436" s="58" t="str">
        <f t="shared" si="633"/>
        <v>101</v>
      </c>
      <c r="H436" s="58" t="s">
        <v>1722</v>
      </c>
      <c r="I436" s="247">
        <f>VLOOKUP(H436,'V-Enc'!$B$38:$C$45,2,FALSE)</f>
        <v>8</v>
      </c>
      <c r="J436" s="58" t="s">
        <v>1734</v>
      </c>
      <c r="K436" s="247">
        <f>VLOOKUP(J436,'V-Enc'!$B$49:$C$56,2,FALSE)</f>
        <v>2</v>
      </c>
      <c r="L436" s="248" t="s">
        <v>2079</v>
      </c>
      <c r="M436" s="58">
        <v>16</v>
      </c>
      <c r="N436" s="58" t="s">
        <v>1834</v>
      </c>
      <c r="O436" s="58">
        <f>VLOOKUP(N436,'V-Enc'!$B$130:$C$137,2,FALSE)</f>
        <v>7</v>
      </c>
      <c r="Q436" s="58" t="s">
        <v>730</v>
      </c>
      <c r="R436" s="58" t="s">
        <v>22</v>
      </c>
      <c r="S436" s="58" t="s">
        <v>764</v>
      </c>
      <c r="U436" s="58">
        <f t="shared" si="634"/>
        <v>8</v>
      </c>
      <c r="V436" s="249">
        <f t="shared" si="635"/>
        <v>2</v>
      </c>
      <c r="W436" s="58">
        <f t="shared" si="636"/>
        <v>16</v>
      </c>
      <c r="X436" s="249">
        <f t="shared" si="637"/>
        <v>4</v>
      </c>
      <c r="Z436" s="58">
        <f t="shared" si="533"/>
        <v>1</v>
      </c>
      <c r="AA436" s="58">
        <v>1</v>
      </c>
      <c r="AB436" s="249">
        <f t="shared" si="622"/>
        <v>28</v>
      </c>
      <c r="AC436" s="249" t="str">
        <f t="shared" si="614"/>
        <v>011011</v>
      </c>
      <c r="AD436" s="249">
        <f t="shared" si="615"/>
        <v>2</v>
      </c>
      <c r="AE436" s="249" t="str">
        <f t="shared" si="616"/>
        <v>10101010</v>
      </c>
      <c r="AF436" s="179">
        <f t="shared" si="617"/>
        <v>1</v>
      </c>
      <c r="AG436" s="180" t="str">
        <f t="shared" si="618"/>
        <v>01110111</v>
      </c>
      <c r="AH436" s="179" t="str">
        <f t="shared" si="619"/>
        <v>10001000</v>
      </c>
    </row>
    <row r="437" spans="1:34" s="58" customFormat="1" x14ac:dyDescent="0.2">
      <c r="A437" s="58" t="s">
        <v>2298</v>
      </c>
      <c r="B437" s="58" t="str">
        <f t="shared" si="620"/>
        <v>RSVD</v>
      </c>
      <c r="C437" s="58" t="s">
        <v>727</v>
      </c>
      <c r="D437" s="58" t="s">
        <v>704</v>
      </c>
      <c r="E437" s="58" t="str">
        <f t="shared" si="632"/>
        <v>L3</v>
      </c>
      <c r="F437" s="58" t="str">
        <f t="shared" si="633"/>
        <v>110</v>
      </c>
      <c r="H437" s="58" t="s">
        <v>1722</v>
      </c>
      <c r="I437" s="247">
        <f>VLOOKUP(H437,'V-Enc'!$B$38:$C$45,2,FALSE)</f>
        <v>8</v>
      </c>
      <c r="J437" s="58" t="s">
        <v>1734</v>
      </c>
      <c r="K437" s="247">
        <f>VLOOKUP(J437,'V-Enc'!$B$49:$C$56,2,FALSE)</f>
        <v>2</v>
      </c>
      <c r="L437" s="248" t="s">
        <v>2079</v>
      </c>
      <c r="M437" s="58">
        <v>32</v>
      </c>
      <c r="N437" s="58" t="s">
        <v>1834</v>
      </c>
      <c r="O437" s="58">
        <f>VLOOKUP(N437,'V-Enc'!$B$130:$C$137,2,FALSE)</f>
        <v>7</v>
      </c>
      <c r="Q437" s="58" t="s">
        <v>730</v>
      </c>
      <c r="R437" s="58" t="s">
        <v>22</v>
      </c>
      <c r="S437" s="58" t="s">
        <v>764</v>
      </c>
      <c r="U437" s="58">
        <f t="shared" si="634"/>
        <v>8</v>
      </c>
      <c r="V437" s="249">
        <f t="shared" si="635"/>
        <v>2</v>
      </c>
      <c r="W437" s="58">
        <f t="shared" si="636"/>
        <v>32</v>
      </c>
      <c r="X437" s="249">
        <f t="shared" si="637"/>
        <v>8</v>
      </c>
      <c r="Z437" s="58">
        <f t="shared" si="533"/>
        <v>1</v>
      </c>
      <c r="AA437" s="58">
        <v>1</v>
      </c>
      <c r="AB437" s="249">
        <f t="shared" si="622"/>
        <v>56</v>
      </c>
      <c r="AC437" s="249" t="str">
        <f t="shared" si="614"/>
        <v>110111</v>
      </c>
      <c r="AD437" s="249">
        <f t="shared" si="615"/>
        <v>4</v>
      </c>
      <c r="AE437" s="249" t="str">
        <f t="shared" si="616"/>
        <v>10001000</v>
      </c>
      <c r="AF437" s="179">
        <f t="shared" si="617"/>
        <v>1</v>
      </c>
      <c r="AG437" s="180" t="str">
        <f t="shared" si="618"/>
        <v>01111111</v>
      </c>
      <c r="AH437" s="179" t="str">
        <f t="shared" si="619"/>
        <v>10000000</v>
      </c>
    </row>
    <row r="438" spans="1:34" s="58" customFormat="1" x14ac:dyDescent="0.2">
      <c r="A438" s="58" t="s">
        <v>2299</v>
      </c>
      <c r="B438" s="58" t="str">
        <f t="shared" si="620"/>
        <v>RSVD</v>
      </c>
      <c r="C438" s="58" t="s">
        <v>727</v>
      </c>
      <c r="D438" s="58" t="s">
        <v>704</v>
      </c>
      <c r="E438" s="58" t="str">
        <f t="shared" si="632"/>
        <v>L3</v>
      </c>
      <c r="F438" s="58" t="str">
        <f t="shared" si="633"/>
        <v>000</v>
      </c>
      <c r="H438" s="58" t="s">
        <v>1722</v>
      </c>
      <c r="I438" s="247">
        <f>VLOOKUP(H438,'V-Enc'!$B$38:$C$45,2,FALSE)</f>
        <v>8</v>
      </c>
      <c r="J438" s="58" t="s">
        <v>1735</v>
      </c>
      <c r="K438" s="247">
        <f>VLOOKUP(J438,'V-Enc'!$B$49:$C$56,2,FALSE)</f>
        <v>4</v>
      </c>
      <c r="L438" s="248" t="s">
        <v>2079</v>
      </c>
      <c r="M438" s="58">
        <v>8</v>
      </c>
      <c r="N438" s="58" t="s">
        <v>1834</v>
      </c>
      <c r="O438" s="58">
        <f>VLOOKUP(N438,'V-Enc'!$B$130:$C$137,2,FALSE)</f>
        <v>7</v>
      </c>
      <c r="Q438" s="58" t="s">
        <v>730</v>
      </c>
      <c r="R438" s="58" t="s">
        <v>22</v>
      </c>
      <c r="S438" s="58" t="s">
        <v>764</v>
      </c>
      <c r="U438" s="58">
        <f t="shared" si="634"/>
        <v>8</v>
      </c>
      <c r="V438" s="249">
        <f t="shared" si="635"/>
        <v>4</v>
      </c>
      <c r="W438" s="58">
        <f t="shared" si="636"/>
        <v>8</v>
      </c>
      <c r="X438" s="249">
        <f t="shared" si="637"/>
        <v>4</v>
      </c>
      <c r="Z438" s="58">
        <f t="shared" si="533"/>
        <v>1</v>
      </c>
      <c r="AA438" s="58">
        <v>1</v>
      </c>
      <c r="AB438" s="249">
        <f t="shared" si="622"/>
        <v>28</v>
      </c>
      <c r="AC438" s="249" t="str">
        <f t="shared" si="614"/>
        <v>011011</v>
      </c>
      <c r="AD438" s="249">
        <f t="shared" si="615"/>
        <v>1</v>
      </c>
      <c r="AE438" s="249" t="str">
        <f t="shared" si="616"/>
        <v>11111111</v>
      </c>
      <c r="AF438" s="179">
        <f t="shared" si="617"/>
        <v>1</v>
      </c>
      <c r="AG438" s="180" t="str">
        <f t="shared" si="618"/>
        <v>01110111</v>
      </c>
      <c r="AH438" s="179" t="str">
        <f t="shared" si="619"/>
        <v>10001000</v>
      </c>
    </row>
    <row r="439" spans="1:34" s="58" customFormat="1" x14ac:dyDescent="0.2">
      <c r="A439" s="58" t="s">
        <v>2300</v>
      </c>
      <c r="B439" s="58" t="str">
        <f t="shared" si="620"/>
        <v>RSVD</v>
      </c>
      <c r="C439" s="58" t="s">
        <v>727</v>
      </c>
      <c r="D439" s="58" t="s">
        <v>704</v>
      </c>
      <c r="E439" s="58" t="str">
        <f t="shared" ref="E439" si="638">IF(S439="rs2","L2",IF(S439="vs2","L3","L1"))</f>
        <v>L3</v>
      </c>
      <c r="F439" s="58" t="str">
        <f t="shared" ref="F439" si="639">IF(M439=8,"000",IF(M439=16,"101","110"))</f>
        <v>101</v>
      </c>
      <c r="H439" s="58" t="s">
        <v>1722</v>
      </c>
      <c r="I439" s="247">
        <f>VLOOKUP(H439,'V-Enc'!$B$38:$C$45,2,FALSE)</f>
        <v>8</v>
      </c>
      <c r="J439" s="58" t="s">
        <v>1735</v>
      </c>
      <c r="K439" s="247">
        <f>VLOOKUP(J439,'V-Enc'!$B$49:$C$56,2,FALSE)</f>
        <v>4</v>
      </c>
      <c r="L439" s="248" t="s">
        <v>2079</v>
      </c>
      <c r="M439" s="58">
        <v>16</v>
      </c>
      <c r="N439" s="58" t="s">
        <v>1834</v>
      </c>
      <c r="O439" s="58">
        <f>VLOOKUP(N439,'V-Enc'!$B$130:$C$137,2,FALSE)</f>
        <v>7</v>
      </c>
      <c r="Q439" s="58" t="s">
        <v>730</v>
      </c>
      <c r="R439" s="58" t="s">
        <v>22</v>
      </c>
      <c r="S439" s="58" t="s">
        <v>764</v>
      </c>
      <c r="U439" s="58">
        <f t="shared" ref="U439" si="640">IF(L439="-1",I439,M439)</f>
        <v>8</v>
      </c>
      <c r="V439" s="249">
        <f t="shared" ref="V439" si="641">IF(L439="-1",K439,U439/I439*K439)</f>
        <v>4</v>
      </c>
      <c r="W439" s="58">
        <f t="shared" ref="W439" si="642">IF(L439="-1",M439,"-")</f>
        <v>16</v>
      </c>
      <c r="X439" s="249">
        <f t="shared" ref="X439" si="643">IF(L439="-1",W439/I439*K439,"-")</f>
        <v>8</v>
      </c>
      <c r="Z439" s="58">
        <f t="shared" ref="Z439" si="644">IF(S439="vs2",1,"")</f>
        <v>1</v>
      </c>
      <c r="AA439" s="58">
        <v>1</v>
      </c>
      <c r="AB439" s="249">
        <f t="shared" si="622"/>
        <v>56</v>
      </c>
      <c r="AC439" s="249" t="str">
        <f t="shared" si="614"/>
        <v>110111</v>
      </c>
      <c r="AD439" s="249">
        <f t="shared" si="615"/>
        <v>2</v>
      </c>
      <c r="AE439" s="249" t="str">
        <f t="shared" si="616"/>
        <v>10101010</v>
      </c>
      <c r="AF439" s="179">
        <f t="shared" si="617"/>
        <v>1</v>
      </c>
      <c r="AG439" s="180" t="str">
        <f t="shared" si="618"/>
        <v>01111111</v>
      </c>
      <c r="AH439" s="179" t="str">
        <f>IF(AF439=0,"00000000",RIGHT(_xlfn.CONCAT(REPT(0,8-MIN(8,AB439)),REPT(DEC2BIN(_xlfn.BITLSHIFT(1,MAX(V439,X439,1)-1)),MAX(1,O439))),8))</f>
        <v>10000000</v>
      </c>
    </row>
    <row r="440" spans="1:34" s="58" customFormat="1" x14ac:dyDescent="0.2">
      <c r="A440" s="58" t="s">
        <v>4311</v>
      </c>
      <c r="B440" s="58" t="str">
        <f t="shared" si="620"/>
        <v>RSVD</v>
      </c>
      <c r="C440" s="58" t="s">
        <v>727</v>
      </c>
      <c r="D440" s="58" t="s">
        <v>704</v>
      </c>
      <c r="E440" s="58" t="str">
        <f t="shared" si="632"/>
        <v>L3</v>
      </c>
      <c r="F440" s="58" t="str">
        <f t="shared" si="633"/>
        <v>110</v>
      </c>
      <c r="H440" s="58" t="s">
        <v>1722</v>
      </c>
      <c r="I440" s="247">
        <f>VLOOKUP(H440,'V-Enc'!$B$38:$C$45,2,FALSE)</f>
        <v>8</v>
      </c>
      <c r="J440" s="58" t="s">
        <v>1735</v>
      </c>
      <c r="K440" s="247">
        <f>VLOOKUP(J440,'V-Enc'!$B$49:$C$56,2,FALSE)</f>
        <v>4</v>
      </c>
      <c r="L440" s="248" t="s">
        <v>2079</v>
      </c>
      <c r="M440" s="58">
        <v>32</v>
      </c>
      <c r="N440" s="58" t="s">
        <v>1834</v>
      </c>
      <c r="O440" s="58">
        <f>VLOOKUP(N440,'V-Enc'!$B$130:$C$137,2,FALSE)</f>
        <v>7</v>
      </c>
      <c r="Q440" s="58" t="s">
        <v>730</v>
      </c>
      <c r="R440" s="58" t="s">
        <v>22</v>
      </c>
      <c r="S440" s="58" t="s">
        <v>764</v>
      </c>
      <c r="U440" s="58">
        <f t="shared" si="634"/>
        <v>8</v>
      </c>
      <c r="V440" s="249">
        <f t="shared" si="635"/>
        <v>4</v>
      </c>
      <c r="W440" s="58">
        <f t="shared" si="636"/>
        <v>32</v>
      </c>
      <c r="X440" s="249">
        <f t="shared" si="637"/>
        <v>16</v>
      </c>
      <c r="Z440" s="58">
        <f t="shared" si="533"/>
        <v>1</v>
      </c>
      <c r="AA440" s="58">
        <v>1</v>
      </c>
      <c r="AB440" s="249">
        <f t="shared" si="622"/>
        <v>112</v>
      </c>
      <c r="AC440" s="249" t="str">
        <f>DEC2BIN(MIN(64,AB440)-1,6)</f>
        <v>111111</v>
      </c>
      <c r="AD440" s="249">
        <f t="shared" si="615"/>
        <v>4</v>
      </c>
      <c r="AE440" s="249" t="str">
        <f t="shared" si="616"/>
        <v>10001000</v>
      </c>
      <c r="AF440" s="179">
        <f t="shared" si="617"/>
        <v>1</v>
      </c>
      <c r="AG440" s="180" t="e">
        <f t="shared" si="618"/>
        <v>#NUM!</v>
      </c>
      <c r="AH440" s="179" t="e">
        <f t="shared" ref="AH440:AH443" si="645">IF(AF440=0,"00000000",RIGHT(_xlfn.CONCAT(REPT(0,8-MIN(8,AB440)),REPT(DEC2BIN(_xlfn.BITLSHIFT(1,MAX(V440,X440,1)-1)),MAX(1,O440))),8))</f>
        <v>#NUM!</v>
      </c>
    </row>
    <row r="441" spans="1:34" s="58" customFormat="1" x14ac:dyDescent="0.2">
      <c r="A441" s="58" t="s">
        <v>2301</v>
      </c>
      <c r="B441" s="58" t="str">
        <f t="shared" si="620"/>
        <v>RSVD</v>
      </c>
      <c r="C441" s="58" t="s">
        <v>727</v>
      </c>
      <c r="D441" s="58" t="s">
        <v>704</v>
      </c>
      <c r="E441" s="58" t="str">
        <f t="shared" ref="E441" si="646">IF(S441="rs2","L2",IF(S441="vs2","L3","L1"))</f>
        <v>L3</v>
      </c>
      <c r="F441" s="58" t="str">
        <f t="shared" ref="F441" si="647">IF(M441=8,"000",IF(M441=16,"101","110"))</f>
        <v>000</v>
      </c>
      <c r="H441" s="58" t="s">
        <v>1722</v>
      </c>
      <c r="I441" s="247">
        <f>VLOOKUP(H441,'V-Enc'!$B$38:$C$45,2,FALSE)</f>
        <v>8</v>
      </c>
      <c r="J441" s="58" t="s">
        <v>1736</v>
      </c>
      <c r="K441" s="247">
        <f>VLOOKUP(J441,'V-Enc'!$B$49:$C$56,2,FALSE)</f>
        <v>8</v>
      </c>
      <c r="L441" s="248" t="s">
        <v>2079</v>
      </c>
      <c r="M441" s="58">
        <v>8</v>
      </c>
      <c r="N441" s="58" t="s">
        <v>1834</v>
      </c>
      <c r="O441" s="58">
        <f>VLOOKUP(N441,'V-Enc'!$B$130:$C$137,2,FALSE)</f>
        <v>7</v>
      </c>
      <c r="Q441" s="58" t="s">
        <v>730</v>
      </c>
      <c r="R441" s="58" t="s">
        <v>22</v>
      </c>
      <c r="S441" s="58" t="s">
        <v>764</v>
      </c>
      <c r="U441" s="58">
        <f t="shared" ref="U441" si="648">IF(L441="-1",I441,M441)</f>
        <v>8</v>
      </c>
      <c r="V441" s="249">
        <f t="shared" ref="V441" si="649">IF(L441="-1",K441,U441/I441*K441)</f>
        <v>8</v>
      </c>
      <c r="W441" s="58">
        <f t="shared" ref="W441" si="650">IF(L441="-1",M441,"-")</f>
        <v>8</v>
      </c>
      <c r="X441" s="249">
        <f t="shared" ref="X441" si="651">IF(L441="-1",W441/I441*K441,"-")</f>
        <v>8</v>
      </c>
      <c r="Z441" s="58">
        <f t="shared" ref="Z441" si="652">IF(S441="vs2",1,"")</f>
        <v>1</v>
      </c>
      <c r="AA441" s="58">
        <v>1</v>
      </c>
      <c r="AB441" s="249">
        <f t="shared" si="622"/>
        <v>56</v>
      </c>
      <c r="AC441" s="249" t="str">
        <f t="shared" ref="AC441:AC443" si="653">DEC2BIN(MIN(64,AB441)-1,6)</f>
        <v>110111</v>
      </c>
      <c r="AD441" s="249">
        <f t="shared" si="615"/>
        <v>1</v>
      </c>
      <c r="AE441" s="249" t="str">
        <f t="shared" si="616"/>
        <v>11111111</v>
      </c>
      <c r="AF441" s="179">
        <f t="shared" si="617"/>
        <v>1</v>
      </c>
      <c r="AG441" s="180" t="str">
        <f t="shared" si="618"/>
        <v>01111111</v>
      </c>
      <c r="AH441" s="179" t="str">
        <f t="shared" si="645"/>
        <v>10000000</v>
      </c>
    </row>
    <row r="442" spans="1:34" s="58" customFormat="1" x14ac:dyDescent="0.2">
      <c r="A442" s="58" t="s">
        <v>4312</v>
      </c>
      <c r="B442" s="58" t="str">
        <f t="shared" si="620"/>
        <v>RSVD</v>
      </c>
      <c r="C442" s="58" t="s">
        <v>727</v>
      </c>
      <c r="D442" s="58" t="s">
        <v>704</v>
      </c>
      <c r="E442" s="58" t="str">
        <f t="shared" ref="E442" si="654">IF(S442="rs2","L2",IF(S442="vs2","L3","L1"))</f>
        <v>L3</v>
      </c>
      <c r="F442" s="58" t="str">
        <f t="shared" ref="F442" si="655">IF(M442=8,"000",IF(M442=16,"101","110"))</f>
        <v>101</v>
      </c>
      <c r="H442" s="58" t="s">
        <v>1722</v>
      </c>
      <c r="I442" s="247">
        <f>VLOOKUP(H442,'V-Enc'!$B$38:$C$45,2,FALSE)</f>
        <v>8</v>
      </c>
      <c r="J442" s="58" t="s">
        <v>1736</v>
      </c>
      <c r="K442" s="247">
        <f>VLOOKUP(J442,'V-Enc'!$B$49:$C$56,2,FALSE)</f>
        <v>8</v>
      </c>
      <c r="L442" s="248" t="s">
        <v>2079</v>
      </c>
      <c r="M442" s="58">
        <v>16</v>
      </c>
      <c r="N442" s="58" t="s">
        <v>1834</v>
      </c>
      <c r="O442" s="58">
        <f>VLOOKUP(N442,'V-Enc'!$B$130:$C$137,2,FALSE)</f>
        <v>7</v>
      </c>
      <c r="Q442" s="58" t="s">
        <v>730</v>
      </c>
      <c r="R442" s="58" t="s">
        <v>22</v>
      </c>
      <c r="S442" s="58" t="s">
        <v>764</v>
      </c>
      <c r="U442" s="58">
        <f t="shared" ref="U442" si="656">IF(L442="-1",I442,M442)</f>
        <v>8</v>
      </c>
      <c r="V442" s="249">
        <f t="shared" ref="V442" si="657">IF(L442="-1",K442,U442/I442*K442)</f>
        <v>8</v>
      </c>
      <c r="W442" s="58">
        <f t="shared" ref="W442" si="658">IF(L442="-1",M442,"-")</f>
        <v>16</v>
      </c>
      <c r="X442" s="249">
        <f t="shared" ref="X442" si="659">IF(L442="-1",W442/I442*K442,"-")</f>
        <v>16</v>
      </c>
      <c r="Z442" s="58">
        <f t="shared" ref="Z442" si="660">IF(S442="vs2",1,"")</f>
        <v>1</v>
      </c>
      <c r="AA442" s="58">
        <v>1</v>
      </c>
      <c r="AB442" s="249">
        <f t="shared" si="622"/>
        <v>112</v>
      </c>
      <c r="AC442" s="249" t="str">
        <f t="shared" si="653"/>
        <v>111111</v>
      </c>
      <c r="AD442" s="249">
        <f t="shared" si="615"/>
        <v>2</v>
      </c>
      <c r="AE442" s="249" t="str">
        <f t="shared" si="616"/>
        <v>10101010</v>
      </c>
      <c r="AF442" s="179">
        <f t="shared" si="617"/>
        <v>1</v>
      </c>
      <c r="AG442" s="180" t="e">
        <f>IF(AF442=0,"00000000",RIGHT(IF(X442&gt;=V442,DEC2BIN(_xlfn.BITXOR(BIN2DEC(AH442),255),8),REPT(DEC2BIN(_xlfn.BITLSHIFT(1,AF442-1)),8)),8))</f>
        <v>#NUM!</v>
      </c>
      <c r="AH442" s="179" t="e">
        <f t="shared" si="645"/>
        <v>#NUM!</v>
      </c>
    </row>
    <row r="443" spans="1:34" s="58" customFormat="1" x14ac:dyDescent="0.2">
      <c r="A443" s="58" t="s">
        <v>4313</v>
      </c>
      <c r="B443" s="58" t="str">
        <f t="shared" si="620"/>
        <v>RSVD</v>
      </c>
      <c r="C443" s="58" t="s">
        <v>727</v>
      </c>
      <c r="D443" s="58" t="s">
        <v>704</v>
      </c>
      <c r="E443" s="58" t="str">
        <f t="shared" si="632"/>
        <v>L3</v>
      </c>
      <c r="F443" s="58" t="str">
        <f t="shared" si="633"/>
        <v>110</v>
      </c>
      <c r="H443" s="58" t="s">
        <v>1722</v>
      </c>
      <c r="I443" s="247">
        <f>VLOOKUP(H443,'V-Enc'!$B$38:$C$45,2,FALSE)</f>
        <v>8</v>
      </c>
      <c r="J443" s="58" t="s">
        <v>1736</v>
      </c>
      <c r="K443" s="247">
        <f>VLOOKUP(J443,'V-Enc'!$B$49:$C$56,2,FALSE)</f>
        <v>8</v>
      </c>
      <c r="L443" s="248" t="s">
        <v>2079</v>
      </c>
      <c r="M443" s="58">
        <v>32</v>
      </c>
      <c r="N443" s="58" t="s">
        <v>1834</v>
      </c>
      <c r="O443" s="58">
        <f>VLOOKUP(N443,'V-Enc'!$B$130:$C$137,2,FALSE)</f>
        <v>7</v>
      </c>
      <c r="Q443" s="58" t="s">
        <v>730</v>
      </c>
      <c r="R443" s="58" t="s">
        <v>22</v>
      </c>
      <c r="S443" s="58" t="s">
        <v>764</v>
      </c>
      <c r="U443" s="58">
        <f t="shared" si="634"/>
        <v>8</v>
      </c>
      <c r="V443" s="249">
        <f t="shared" si="635"/>
        <v>8</v>
      </c>
      <c r="W443" s="58">
        <f t="shared" si="636"/>
        <v>32</v>
      </c>
      <c r="X443" s="249">
        <f t="shared" si="637"/>
        <v>32</v>
      </c>
      <c r="Z443" s="58">
        <f t="shared" si="533"/>
        <v>1</v>
      </c>
      <c r="AA443" s="58">
        <v>1</v>
      </c>
      <c r="AB443" s="249">
        <f t="shared" si="622"/>
        <v>224</v>
      </c>
      <c r="AC443" s="249" t="str">
        <f t="shared" si="653"/>
        <v>111111</v>
      </c>
      <c r="AD443" s="249">
        <f t="shared" si="615"/>
        <v>4</v>
      </c>
      <c r="AE443" s="249" t="str">
        <f t="shared" si="616"/>
        <v>10001000</v>
      </c>
      <c r="AF443" s="179">
        <f t="shared" si="617"/>
        <v>1</v>
      </c>
      <c r="AG443" s="180" t="e">
        <f>IF(AF443=0,"00000000",RIGHT(IF(X443&gt;=V443,DEC2BIN(_xlfn.BITXOR(BIN2DEC(AH443),255),8),REPT(DEC2BIN(_xlfn.BITLSHIFT(1,AF443-1)),8)),8))</f>
        <v>#NUM!</v>
      </c>
      <c r="AH443" s="179" t="e">
        <f t="shared" si="645"/>
        <v>#NUM!</v>
      </c>
    </row>
    <row r="444" spans="1:34" ht="19" x14ac:dyDescent="0.25">
      <c r="A444" s="226"/>
      <c r="B444" s="226"/>
      <c r="C444" s="226"/>
      <c r="D444" s="226"/>
      <c r="E444" s="226"/>
      <c r="F444" s="226"/>
      <c r="G444" s="226"/>
      <c r="H444" s="226"/>
      <c r="I444" s="159"/>
      <c r="P444" s="126"/>
      <c r="Z444" s="125" t="str">
        <f t="shared" si="533"/>
        <v/>
      </c>
      <c r="AC444" s="179"/>
      <c r="AE444" s="179"/>
    </row>
    <row r="445" spans="1:34" ht="19" x14ac:dyDescent="0.25">
      <c r="A445" s="225" t="s">
        <v>2302</v>
      </c>
      <c r="B445" s="225"/>
      <c r="C445" s="226"/>
      <c r="D445" s="226"/>
      <c r="E445" s="226"/>
      <c r="F445" s="226"/>
      <c r="G445" s="226"/>
      <c r="I445" s="159"/>
      <c r="Z445" s="125" t="str">
        <f t="shared" si="533"/>
        <v/>
      </c>
      <c r="AC445" s="179"/>
      <c r="AE445" s="179"/>
    </row>
    <row r="446" spans="1:34" x14ac:dyDescent="0.2">
      <c r="A446" s="125" t="s">
        <v>2303</v>
      </c>
      <c r="B446" s="58" t="str">
        <f t="shared" ref="B446:B463" si="661">IF(OR(MAX(1,O446)*MAX(V446,1)&gt;8,V446&lt;1/4,X446&lt;1/4),"RSVD","")</f>
        <v/>
      </c>
      <c r="C446" s="125" t="s">
        <v>727</v>
      </c>
      <c r="D446" s="125" t="s">
        <v>704</v>
      </c>
      <c r="E446" s="125" t="str">
        <f t="shared" ref="E446:E463" si="662">IF(S446="rs2","L2",IF(S446="vs2","L3","L1"))</f>
        <v>L1</v>
      </c>
      <c r="F446" s="125" t="str">
        <f t="shared" ref="F446:F463" si="663">IF(M446=8,"000",IF(M446=16,"101","110"))</f>
        <v>000</v>
      </c>
      <c r="H446" s="125" t="s">
        <v>1722</v>
      </c>
      <c r="I446" s="159">
        <f>VLOOKUP(H446,'V-Enc'!$B$38:$C$45,2,FALSE)</f>
        <v>8</v>
      </c>
      <c r="J446" s="125" t="s">
        <v>1739</v>
      </c>
      <c r="K446" s="159">
        <f>VLOOKUP(J446,'V-Enc'!$B$49:$C$56,2,FALSE)</f>
        <v>0.25</v>
      </c>
      <c r="L446" s="206" t="s">
        <v>76</v>
      </c>
      <c r="M446" s="125">
        <v>8</v>
      </c>
      <c r="N446" s="125" t="s">
        <v>1835</v>
      </c>
      <c r="O446" s="125">
        <f>VLOOKUP(N446,'V-Enc'!$B$130:$C$137,2,FALSE)</f>
        <v>8</v>
      </c>
      <c r="Q446" s="125" t="s">
        <v>730</v>
      </c>
      <c r="R446" s="125" t="s">
        <v>22</v>
      </c>
      <c r="S446" s="206" t="s">
        <v>2040</v>
      </c>
      <c r="U446" s="125">
        <f t="shared" ref="U446:U463" si="664">IF(L446="-1",I446,M446)</f>
        <v>8</v>
      </c>
      <c r="V446" s="179">
        <f t="shared" ref="V446:V463" si="665">IF(L446="-1",K446,U446/I446*K446)</f>
        <v>0.25</v>
      </c>
      <c r="W446" s="125" t="str">
        <f>IF(L446="-1",M446,"-")</f>
        <v>-</v>
      </c>
      <c r="X446" s="179" t="str">
        <f>IF(L446="-1",W446/#REF!*#REF!,"-")</f>
        <v>-</v>
      </c>
      <c r="Z446" s="125" t="str">
        <f t="shared" si="533"/>
        <v/>
      </c>
      <c r="AA446" s="125">
        <v>1</v>
      </c>
      <c r="AB446" s="179">
        <f>MAX(V446,X446,1)*IF(O446="",1,O446)</f>
        <v>8</v>
      </c>
      <c r="AC446" s="179" t="str">
        <f t="shared" ref="AC446:AC459" si="666">DEC2BIN(MIN(64,AB446)-1,6)</f>
        <v>000111</v>
      </c>
      <c r="AD446" s="178">
        <f t="shared" ref="AD446:AD463" si="667">AB446/(MAX(V446,1)*IF(O446="",1,O446))</f>
        <v>1</v>
      </c>
      <c r="AE446" s="179" t="str">
        <f t="shared" ref="AE446:AE463" si="668">RIGHT(_xlfn.CONCAT(REPT(0,8-MIN(AB446,8)),REPT(DEC2BIN(_xlfn.BITLSHIFT(1,AD446-1)),AB446/AD446)),8)</f>
        <v>11111111</v>
      </c>
      <c r="AF446" s="125" t="s">
        <v>369</v>
      </c>
    </row>
    <row r="447" spans="1:34" x14ac:dyDescent="0.2">
      <c r="A447" s="125" t="s">
        <v>2304</v>
      </c>
      <c r="B447" s="58" t="str">
        <f t="shared" si="661"/>
        <v/>
      </c>
      <c r="C447" s="125" t="s">
        <v>727</v>
      </c>
      <c r="D447" s="125" t="s">
        <v>704</v>
      </c>
      <c r="E447" s="125" t="str">
        <f t="shared" si="662"/>
        <v>L1</v>
      </c>
      <c r="F447" s="125" t="str">
        <f t="shared" si="663"/>
        <v>101</v>
      </c>
      <c r="H447" s="125" t="s">
        <v>1722</v>
      </c>
      <c r="I447" s="159">
        <f>VLOOKUP(H447,'V-Enc'!$B$38:$C$45,2,FALSE)</f>
        <v>8</v>
      </c>
      <c r="J447" s="125" t="s">
        <v>1739</v>
      </c>
      <c r="K447" s="159">
        <f>VLOOKUP(J447,'V-Enc'!$B$49:$C$56,2,FALSE)</f>
        <v>0.25</v>
      </c>
      <c r="L447" s="206" t="s">
        <v>76</v>
      </c>
      <c r="M447" s="125">
        <v>16</v>
      </c>
      <c r="N447" s="125" t="s">
        <v>1835</v>
      </c>
      <c r="O447" s="125">
        <f>VLOOKUP(N447,'V-Enc'!$B$130:$C$137,2,FALSE)</f>
        <v>8</v>
      </c>
      <c r="Q447" s="125" t="s">
        <v>730</v>
      </c>
      <c r="R447" s="125" t="s">
        <v>22</v>
      </c>
      <c r="S447" s="206" t="s">
        <v>2040</v>
      </c>
      <c r="U447" s="125">
        <f t="shared" si="664"/>
        <v>16</v>
      </c>
      <c r="V447" s="179">
        <f t="shared" si="665"/>
        <v>0.5</v>
      </c>
      <c r="W447" s="125" t="str">
        <f t="shared" ref="W447:W448" si="669">IF(L447="-1",M447,"-")</f>
        <v>-</v>
      </c>
      <c r="X447" s="179" t="str">
        <f>IF(L447="-1",W447/I446*K446,"-")</f>
        <v>-</v>
      </c>
      <c r="Z447" s="125" t="str">
        <f t="shared" si="533"/>
        <v/>
      </c>
      <c r="AA447" s="125">
        <v>1</v>
      </c>
      <c r="AB447" s="179">
        <f t="shared" ref="AB447:AB463" si="670">MAX(V447,X447,1)*IF(O447="",1,O447)</f>
        <v>8</v>
      </c>
      <c r="AC447" s="179" t="str">
        <f t="shared" si="666"/>
        <v>000111</v>
      </c>
      <c r="AD447" s="178">
        <f t="shared" si="667"/>
        <v>1</v>
      </c>
      <c r="AE447" s="179" t="str">
        <f t="shared" si="668"/>
        <v>11111111</v>
      </c>
      <c r="AF447" s="125" t="s">
        <v>369</v>
      </c>
    </row>
    <row r="448" spans="1:34" x14ac:dyDescent="0.2">
      <c r="A448" s="125" t="s">
        <v>2305</v>
      </c>
      <c r="B448" s="58" t="str">
        <f t="shared" si="661"/>
        <v/>
      </c>
      <c r="C448" s="125" t="s">
        <v>727</v>
      </c>
      <c r="D448" s="125" t="s">
        <v>704</v>
      </c>
      <c r="E448" s="125" t="str">
        <f t="shared" si="662"/>
        <v>L1</v>
      </c>
      <c r="F448" s="125" t="str">
        <f t="shared" si="663"/>
        <v>110</v>
      </c>
      <c r="H448" s="125" t="s">
        <v>1722</v>
      </c>
      <c r="I448" s="159">
        <f>VLOOKUP(H448,'V-Enc'!$B$38:$C$45,2,FALSE)</f>
        <v>8</v>
      </c>
      <c r="J448" s="125" t="s">
        <v>1739</v>
      </c>
      <c r="K448" s="159">
        <f>VLOOKUP(J448,'V-Enc'!$B$49:$C$56,2,FALSE)</f>
        <v>0.25</v>
      </c>
      <c r="L448" s="206" t="s">
        <v>76</v>
      </c>
      <c r="M448" s="125">
        <v>32</v>
      </c>
      <c r="N448" s="125" t="s">
        <v>1835</v>
      </c>
      <c r="O448" s="125">
        <f>VLOOKUP(N448,'V-Enc'!$B$130:$C$137,2,FALSE)</f>
        <v>8</v>
      </c>
      <c r="Q448" s="125" t="s">
        <v>730</v>
      </c>
      <c r="R448" s="125" t="s">
        <v>22</v>
      </c>
      <c r="S448" s="206" t="s">
        <v>2040</v>
      </c>
      <c r="U448" s="125">
        <f t="shared" si="664"/>
        <v>32</v>
      </c>
      <c r="V448" s="179">
        <f t="shared" si="665"/>
        <v>1</v>
      </c>
      <c r="W448" s="125" t="str">
        <f t="shared" si="669"/>
        <v>-</v>
      </c>
      <c r="X448" s="179" t="str">
        <f>IF(L448="-1",W448/I447*K447,"-")</f>
        <v>-</v>
      </c>
      <c r="Z448" s="125" t="str">
        <f t="shared" si="533"/>
        <v/>
      </c>
      <c r="AA448" s="125">
        <v>1</v>
      </c>
      <c r="AB448" s="179">
        <f t="shared" si="670"/>
        <v>8</v>
      </c>
      <c r="AC448" s="179" t="str">
        <f t="shared" si="666"/>
        <v>000111</v>
      </c>
      <c r="AD448" s="178">
        <f t="shared" si="667"/>
        <v>1</v>
      </c>
      <c r="AE448" s="179" t="str">
        <f t="shared" si="668"/>
        <v>11111111</v>
      </c>
      <c r="AF448" s="125" t="s">
        <v>369</v>
      </c>
    </row>
    <row r="449" spans="1:32" x14ac:dyDescent="0.2">
      <c r="A449" s="125" t="s">
        <v>2306</v>
      </c>
      <c r="B449" s="58" t="str">
        <f t="shared" si="661"/>
        <v/>
      </c>
      <c r="C449" s="125" t="s">
        <v>727</v>
      </c>
      <c r="D449" s="125" t="s">
        <v>704</v>
      </c>
      <c r="E449" s="125" t="str">
        <f t="shared" si="662"/>
        <v>L1</v>
      </c>
      <c r="F449" s="125" t="str">
        <f t="shared" si="663"/>
        <v>000</v>
      </c>
      <c r="H449" s="125" t="s">
        <v>1722</v>
      </c>
      <c r="I449" s="159">
        <f>VLOOKUP(H449,'V-Enc'!$B$38:$C$45,2,FALSE)</f>
        <v>8</v>
      </c>
      <c r="J449" s="125" t="s">
        <v>1740</v>
      </c>
      <c r="K449" s="159">
        <f>VLOOKUP(J449,'V-Enc'!$B$49:$C$56,2,FALSE)</f>
        <v>0.5</v>
      </c>
      <c r="L449" s="206" t="s">
        <v>76</v>
      </c>
      <c r="M449" s="125">
        <v>8</v>
      </c>
      <c r="N449" s="125" t="s">
        <v>1835</v>
      </c>
      <c r="O449" s="125">
        <f>VLOOKUP(N449,'V-Enc'!$B$130:$C$137,2,FALSE)</f>
        <v>8</v>
      </c>
      <c r="Q449" s="125" t="s">
        <v>730</v>
      </c>
      <c r="R449" s="125" t="s">
        <v>22</v>
      </c>
      <c r="S449" s="206" t="s">
        <v>2040</v>
      </c>
      <c r="U449" s="125">
        <f t="shared" si="664"/>
        <v>8</v>
      </c>
      <c r="V449" s="179">
        <f t="shared" si="665"/>
        <v>0.5</v>
      </c>
      <c r="W449" s="125" t="str">
        <f t="shared" ref="W449:W459" si="671">IF(L449="-1",M449,"-")</f>
        <v>-</v>
      </c>
      <c r="X449" s="179" t="str">
        <f>IF(L449="-1",W449/#REF!*#REF!,"-")</f>
        <v>-</v>
      </c>
      <c r="Z449" s="125" t="str">
        <f t="shared" si="533"/>
        <v/>
      </c>
      <c r="AA449" s="125">
        <v>1</v>
      </c>
      <c r="AB449" s="179">
        <f t="shared" si="670"/>
        <v>8</v>
      </c>
      <c r="AC449" s="179" t="str">
        <f t="shared" si="666"/>
        <v>000111</v>
      </c>
      <c r="AD449" s="178">
        <f t="shared" si="667"/>
        <v>1</v>
      </c>
      <c r="AE449" s="179" t="str">
        <f t="shared" si="668"/>
        <v>11111111</v>
      </c>
      <c r="AF449" s="125" t="s">
        <v>369</v>
      </c>
    </row>
    <row r="450" spans="1:32" x14ac:dyDescent="0.2">
      <c r="A450" s="125" t="s">
        <v>2307</v>
      </c>
      <c r="B450" s="58" t="str">
        <f t="shared" ref="B450" si="672">IF(OR(MAX(1,O450)*MAX(V450,1)&gt;8,V450&lt;1/4,X450&lt;1/4),"RSVD","")</f>
        <v/>
      </c>
      <c r="C450" s="125" t="s">
        <v>727</v>
      </c>
      <c r="D450" s="125" t="s">
        <v>704</v>
      </c>
      <c r="E450" s="125" t="str">
        <f t="shared" ref="E450" si="673">IF(S450="rs2","L2",IF(S450="vs2","L3","L1"))</f>
        <v>L1</v>
      </c>
      <c r="F450" s="125" t="str">
        <f t="shared" ref="F450" si="674">IF(M450=8,"000",IF(M450=16,"101","110"))</f>
        <v>101</v>
      </c>
      <c r="H450" s="125" t="s">
        <v>1722</v>
      </c>
      <c r="I450" s="159">
        <f>VLOOKUP(H450,'V-Enc'!$B$38:$C$45,2,FALSE)</f>
        <v>8</v>
      </c>
      <c r="J450" s="125" t="s">
        <v>1740</v>
      </c>
      <c r="K450" s="159">
        <f>VLOOKUP(J450,'V-Enc'!$B$49:$C$56,2,FALSE)</f>
        <v>0.5</v>
      </c>
      <c r="L450" s="206" t="s">
        <v>76</v>
      </c>
      <c r="M450" s="125">
        <v>16</v>
      </c>
      <c r="N450" s="125" t="s">
        <v>1835</v>
      </c>
      <c r="O450" s="125">
        <f>VLOOKUP(N450,'V-Enc'!$B$130:$C$137,2,FALSE)</f>
        <v>8</v>
      </c>
      <c r="Q450" s="125" t="s">
        <v>730</v>
      </c>
      <c r="R450" s="125" t="s">
        <v>22</v>
      </c>
      <c r="S450" s="206" t="s">
        <v>2040</v>
      </c>
      <c r="U450" s="125">
        <f t="shared" ref="U450" si="675">IF(L450="-1",I450,M450)</f>
        <v>16</v>
      </c>
      <c r="V450" s="179">
        <f t="shared" ref="V450" si="676">IF(L450="-1",K450,U450/I450*K450)</f>
        <v>1</v>
      </c>
      <c r="W450" s="125" t="str">
        <f t="shared" ref="W450" si="677">IF(L450="-1",M450,"-")</f>
        <v>-</v>
      </c>
      <c r="X450" s="179" t="str">
        <f>IF(L450="-1",W450/I448*K448,"-")</f>
        <v>-</v>
      </c>
      <c r="Z450" s="125" t="str">
        <f t="shared" ref="Z450" si="678">IF(S450="vs2",1,"")</f>
        <v/>
      </c>
      <c r="AA450" s="125">
        <v>1</v>
      </c>
      <c r="AB450" s="179">
        <f t="shared" si="670"/>
        <v>8</v>
      </c>
      <c r="AC450" s="179" t="str">
        <f t="shared" si="666"/>
        <v>000111</v>
      </c>
      <c r="AD450" s="178">
        <f t="shared" si="667"/>
        <v>1</v>
      </c>
      <c r="AE450" s="179" t="str">
        <f t="shared" si="668"/>
        <v>11111111</v>
      </c>
      <c r="AF450" s="125" t="s">
        <v>369</v>
      </c>
    </row>
    <row r="451" spans="1:32" s="58" customFormat="1" x14ac:dyDescent="0.2">
      <c r="A451" s="58" t="s">
        <v>4314</v>
      </c>
      <c r="B451" s="58" t="str">
        <f t="shared" si="661"/>
        <v>RSVD</v>
      </c>
      <c r="C451" s="58" t="s">
        <v>727</v>
      </c>
      <c r="D451" s="58" t="s">
        <v>704</v>
      </c>
      <c r="E451" s="58" t="str">
        <f t="shared" si="662"/>
        <v>L1</v>
      </c>
      <c r="F451" s="58" t="str">
        <f t="shared" si="663"/>
        <v>110</v>
      </c>
      <c r="H451" s="58" t="s">
        <v>1722</v>
      </c>
      <c r="I451" s="247">
        <f>VLOOKUP(H451,'V-Enc'!$B$38:$C$45,2,FALSE)</f>
        <v>8</v>
      </c>
      <c r="J451" s="58" t="s">
        <v>1740</v>
      </c>
      <c r="K451" s="247">
        <f>VLOOKUP(J451,'V-Enc'!$B$49:$C$56,2,FALSE)</f>
        <v>0.5</v>
      </c>
      <c r="L451" s="248" t="s">
        <v>76</v>
      </c>
      <c r="M451" s="58">
        <v>32</v>
      </c>
      <c r="N451" s="58" t="s">
        <v>1835</v>
      </c>
      <c r="O451" s="58">
        <f>VLOOKUP(N451,'V-Enc'!$B$130:$C$137,2,FALSE)</f>
        <v>8</v>
      </c>
      <c r="Q451" s="58" t="s">
        <v>730</v>
      </c>
      <c r="R451" s="58" t="s">
        <v>22</v>
      </c>
      <c r="S451" s="248" t="s">
        <v>2040</v>
      </c>
      <c r="U451" s="58">
        <f t="shared" si="664"/>
        <v>32</v>
      </c>
      <c r="V451" s="249">
        <f t="shared" si="665"/>
        <v>2</v>
      </c>
      <c r="W451" s="58" t="str">
        <f t="shared" si="671"/>
        <v>-</v>
      </c>
      <c r="X451" s="249" t="str">
        <f>IF(L451="-1",W451/I449*K449,"-")</f>
        <v>-</v>
      </c>
      <c r="Z451" s="58" t="str">
        <f t="shared" si="533"/>
        <v/>
      </c>
      <c r="AA451" s="58">
        <v>1</v>
      </c>
      <c r="AB451" s="249">
        <f t="shared" si="670"/>
        <v>16</v>
      </c>
      <c r="AC451" s="249" t="str">
        <f t="shared" si="666"/>
        <v>001111</v>
      </c>
      <c r="AD451" s="250">
        <f t="shared" si="667"/>
        <v>1</v>
      </c>
      <c r="AE451" s="249" t="str">
        <f t="shared" si="668"/>
        <v>11111111</v>
      </c>
      <c r="AF451" s="58" t="s">
        <v>369</v>
      </c>
    </row>
    <row r="452" spans="1:32" x14ac:dyDescent="0.2">
      <c r="A452" s="125" t="s">
        <v>2308</v>
      </c>
      <c r="B452" s="58" t="str">
        <f t="shared" ref="B452:B457" si="679">IF(OR(MAX(1,O452)*MAX(V452,1)&gt;8,V452&lt;1/4,X452&lt;1/4),"RSVD","")</f>
        <v/>
      </c>
      <c r="C452" s="125" t="s">
        <v>727</v>
      </c>
      <c r="D452" s="125" t="s">
        <v>704</v>
      </c>
      <c r="E452" s="125" t="str">
        <f t="shared" ref="E452:E457" si="680">IF(S452="rs2","L2",IF(S452="vs2","L3","L1"))</f>
        <v>L1</v>
      </c>
      <c r="F452" s="125" t="str">
        <f t="shared" ref="F452:F457" si="681">IF(M452=8,"000",IF(M452=16,"101","110"))</f>
        <v>000</v>
      </c>
      <c r="H452" s="125" t="s">
        <v>1722</v>
      </c>
      <c r="I452" s="159">
        <f>VLOOKUP(H452,'V-Enc'!$B$38:$C$45,2,FALSE)</f>
        <v>8</v>
      </c>
      <c r="J452" s="125" t="s">
        <v>1733</v>
      </c>
      <c r="K452" s="159">
        <f>VLOOKUP(J452,'V-Enc'!$B$49:$C$56,2,FALSE)</f>
        <v>1</v>
      </c>
      <c r="L452" s="206" t="s">
        <v>76</v>
      </c>
      <c r="M452" s="125">
        <v>8</v>
      </c>
      <c r="N452" s="125" t="s">
        <v>1835</v>
      </c>
      <c r="O452" s="125">
        <f>VLOOKUP(N452,'V-Enc'!$B$130:$C$137,2,FALSE)</f>
        <v>8</v>
      </c>
      <c r="Q452" s="125" t="s">
        <v>730</v>
      </c>
      <c r="R452" s="125" t="s">
        <v>22</v>
      </c>
      <c r="S452" s="206" t="s">
        <v>2040</v>
      </c>
      <c r="U452" s="125">
        <f t="shared" ref="U452:U457" si="682">IF(L452="-1",I452,M452)</f>
        <v>8</v>
      </c>
      <c r="V452" s="179">
        <f t="shared" ref="V452:V457" si="683">IF(L452="-1",K452,U452/I452*K452)</f>
        <v>1</v>
      </c>
      <c r="W452" s="125" t="str">
        <f t="shared" si="671"/>
        <v>-</v>
      </c>
      <c r="X452" s="179" t="str">
        <f>IF(L452="-1",W452/#REF!*#REF!,"-")</f>
        <v>-</v>
      </c>
      <c r="Z452" s="125" t="str">
        <f t="shared" ref="Z452:Z457" si="684">IF(S452="vs2",1,"")</f>
        <v/>
      </c>
      <c r="AA452" s="125">
        <v>1</v>
      </c>
      <c r="AB452" s="179">
        <f t="shared" si="670"/>
        <v>8</v>
      </c>
      <c r="AC452" s="179" t="str">
        <f t="shared" si="666"/>
        <v>000111</v>
      </c>
      <c r="AD452" s="178">
        <f t="shared" si="667"/>
        <v>1</v>
      </c>
      <c r="AE452" s="179" t="str">
        <f t="shared" si="668"/>
        <v>11111111</v>
      </c>
      <c r="AF452" s="125" t="s">
        <v>369</v>
      </c>
    </row>
    <row r="453" spans="1:32" s="58" customFormat="1" x14ac:dyDescent="0.2">
      <c r="A453" s="58" t="s">
        <v>4315</v>
      </c>
      <c r="B453" s="58" t="str">
        <f t="shared" si="679"/>
        <v>RSVD</v>
      </c>
      <c r="C453" s="58" t="s">
        <v>727</v>
      </c>
      <c r="D453" s="58" t="s">
        <v>704</v>
      </c>
      <c r="E453" s="58" t="str">
        <f t="shared" si="680"/>
        <v>L1</v>
      </c>
      <c r="F453" s="58" t="str">
        <f t="shared" si="681"/>
        <v>101</v>
      </c>
      <c r="H453" s="58" t="s">
        <v>1722</v>
      </c>
      <c r="I453" s="247">
        <f>VLOOKUP(H453,'V-Enc'!$B$38:$C$45,2,FALSE)</f>
        <v>8</v>
      </c>
      <c r="J453" s="58" t="s">
        <v>1733</v>
      </c>
      <c r="K453" s="247">
        <f>VLOOKUP(J453,'V-Enc'!$B$49:$C$56,2,FALSE)</f>
        <v>1</v>
      </c>
      <c r="L453" s="248" t="s">
        <v>76</v>
      </c>
      <c r="M453" s="58">
        <v>16</v>
      </c>
      <c r="N453" s="58" t="s">
        <v>1835</v>
      </c>
      <c r="O453" s="58">
        <f>VLOOKUP(N453,'V-Enc'!$B$130:$C$137,2,FALSE)</f>
        <v>8</v>
      </c>
      <c r="Q453" s="58" t="s">
        <v>730</v>
      </c>
      <c r="R453" s="58" t="s">
        <v>22</v>
      </c>
      <c r="S453" s="248" t="s">
        <v>2040</v>
      </c>
      <c r="U453" s="58">
        <f t="shared" si="682"/>
        <v>16</v>
      </c>
      <c r="V453" s="249">
        <f t="shared" si="683"/>
        <v>2</v>
      </c>
      <c r="W453" s="58" t="str">
        <f t="shared" ref="W453:W457" si="685">IF(L453="-1",M453,"-")</f>
        <v>-</v>
      </c>
      <c r="X453" s="249" t="str">
        <f>IF(L453="-1",W453/#REF!*#REF!,"-")</f>
        <v>-</v>
      </c>
      <c r="Z453" s="58" t="str">
        <f t="shared" si="684"/>
        <v/>
      </c>
      <c r="AA453" s="58">
        <v>1</v>
      </c>
      <c r="AB453" s="249">
        <f t="shared" si="670"/>
        <v>16</v>
      </c>
      <c r="AC453" s="249" t="str">
        <f t="shared" si="666"/>
        <v>001111</v>
      </c>
      <c r="AD453" s="250">
        <f t="shared" si="667"/>
        <v>1</v>
      </c>
      <c r="AE453" s="249" t="str">
        <f t="shared" si="668"/>
        <v>11111111</v>
      </c>
      <c r="AF453" s="58" t="s">
        <v>369</v>
      </c>
    </row>
    <row r="454" spans="1:32" s="58" customFormat="1" x14ac:dyDescent="0.2">
      <c r="A454" s="58" t="s">
        <v>4316</v>
      </c>
      <c r="B454" s="58" t="str">
        <f t="shared" si="679"/>
        <v>RSVD</v>
      </c>
      <c r="C454" s="58" t="s">
        <v>727</v>
      </c>
      <c r="D454" s="58" t="s">
        <v>704</v>
      </c>
      <c r="E454" s="58" t="str">
        <f t="shared" si="680"/>
        <v>L1</v>
      </c>
      <c r="F454" s="58" t="str">
        <f t="shared" si="681"/>
        <v>110</v>
      </c>
      <c r="H454" s="58" t="s">
        <v>1722</v>
      </c>
      <c r="I454" s="247">
        <f>VLOOKUP(H454,'V-Enc'!$B$38:$C$45,2,FALSE)</f>
        <v>8</v>
      </c>
      <c r="J454" s="58" t="s">
        <v>1733</v>
      </c>
      <c r="K454" s="247">
        <f>VLOOKUP(J454,'V-Enc'!$B$49:$C$56,2,FALSE)</f>
        <v>1</v>
      </c>
      <c r="L454" s="248" t="s">
        <v>76</v>
      </c>
      <c r="M454" s="58">
        <v>32</v>
      </c>
      <c r="N454" s="58" t="s">
        <v>1835</v>
      </c>
      <c r="O454" s="58">
        <f>VLOOKUP(N454,'V-Enc'!$B$130:$C$137,2,FALSE)</f>
        <v>8</v>
      </c>
      <c r="Q454" s="58" t="s">
        <v>730</v>
      </c>
      <c r="R454" s="58" t="s">
        <v>22</v>
      </c>
      <c r="S454" s="248" t="s">
        <v>2040</v>
      </c>
      <c r="U454" s="58">
        <f t="shared" si="682"/>
        <v>32</v>
      </c>
      <c r="V454" s="249">
        <f t="shared" si="683"/>
        <v>4</v>
      </c>
      <c r="W454" s="58" t="str">
        <f t="shared" si="685"/>
        <v>-</v>
      </c>
      <c r="X454" s="249" t="str">
        <f>IF(L454="-1",W454/#REF!*#REF!,"-")</f>
        <v>-</v>
      </c>
      <c r="Z454" s="58" t="str">
        <f t="shared" si="684"/>
        <v/>
      </c>
      <c r="AA454" s="58">
        <v>1</v>
      </c>
      <c r="AB454" s="249">
        <f t="shared" si="670"/>
        <v>32</v>
      </c>
      <c r="AC454" s="249" t="str">
        <f t="shared" si="666"/>
        <v>011111</v>
      </c>
      <c r="AD454" s="250">
        <f t="shared" si="667"/>
        <v>1</v>
      </c>
      <c r="AE454" s="249" t="str">
        <f t="shared" si="668"/>
        <v>11111111</v>
      </c>
      <c r="AF454" s="58" t="s">
        <v>369</v>
      </c>
    </row>
    <row r="455" spans="1:32" s="58" customFormat="1" x14ac:dyDescent="0.2">
      <c r="A455" s="58" t="s">
        <v>4317</v>
      </c>
      <c r="B455" s="58" t="str">
        <f t="shared" si="679"/>
        <v>RSVD</v>
      </c>
      <c r="C455" s="58" t="s">
        <v>727</v>
      </c>
      <c r="D455" s="58" t="s">
        <v>704</v>
      </c>
      <c r="E455" s="58" t="str">
        <f t="shared" si="680"/>
        <v>L1</v>
      </c>
      <c r="F455" s="58" t="str">
        <f t="shared" si="681"/>
        <v>000</v>
      </c>
      <c r="H455" s="58" t="s">
        <v>1722</v>
      </c>
      <c r="I455" s="247">
        <f>VLOOKUP(H455,'V-Enc'!$B$38:$C$45,2,FALSE)</f>
        <v>8</v>
      </c>
      <c r="J455" s="58" t="s">
        <v>1734</v>
      </c>
      <c r="K455" s="247">
        <f>VLOOKUP(J455,'V-Enc'!$B$49:$C$56,2,FALSE)</f>
        <v>2</v>
      </c>
      <c r="L455" s="248" t="s">
        <v>76</v>
      </c>
      <c r="M455" s="58">
        <v>8</v>
      </c>
      <c r="N455" s="58" t="s">
        <v>1835</v>
      </c>
      <c r="O455" s="58">
        <f>VLOOKUP(N455,'V-Enc'!$B$130:$C$137,2,FALSE)</f>
        <v>8</v>
      </c>
      <c r="Q455" s="58" t="s">
        <v>730</v>
      </c>
      <c r="R455" s="58" t="s">
        <v>22</v>
      </c>
      <c r="S455" s="248" t="s">
        <v>2040</v>
      </c>
      <c r="U455" s="58">
        <f t="shared" si="682"/>
        <v>8</v>
      </c>
      <c r="V455" s="249">
        <f t="shared" si="683"/>
        <v>2</v>
      </c>
      <c r="W455" s="58" t="str">
        <f t="shared" si="685"/>
        <v>-</v>
      </c>
      <c r="X455" s="249" t="str">
        <f>IF(L455="-1",W455/#REF!*#REF!,"-")</f>
        <v>-</v>
      </c>
      <c r="Z455" s="58" t="str">
        <f t="shared" si="684"/>
        <v/>
      </c>
      <c r="AA455" s="58">
        <v>1</v>
      </c>
      <c r="AB455" s="249">
        <f t="shared" si="670"/>
        <v>16</v>
      </c>
      <c r="AC455" s="249" t="str">
        <f t="shared" si="666"/>
        <v>001111</v>
      </c>
      <c r="AD455" s="250">
        <f t="shared" si="667"/>
        <v>1</v>
      </c>
      <c r="AE455" s="249" t="str">
        <f t="shared" si="668"/>
        <v>11111111</v>
      </c>
      <c r="AF455" s="58" t="s">
        <v>369</v>
      </c>
    </row>
    <row r="456" spans="1:32" s="58" customFormat="1" x14ac:dyDescent="0.2">
      <c r="A456" s="58" t="s">
        <v>4318</v>
      </c>
      <c r="B456" s="58" t="str">
        <f t="shared" si="679"/>
        <v>RSVD</v>
      </c>
      <c r="C456" s="58" t="s">
        <v>727</v>
      </c>
      <c r="D456" s="58" t="s">
        <v>704</v>
      </c>
      <c r="E456" s="58" t="str">
        <f t="shared" si="680"/>
        <v>L1</v>
      </c>
      <c r="F456" s="58" t="str">
        <f t="shared" si="681"/>
        <v>101</v>
      </c>
      <c r="H456" s="58" t="s">
        <v>1722</v>
      </c>
      <c r="I456" s="247">
        <f>VLOOKUP(H456,'V-Enc'!$B$38:$C$45,2,FALSE)</f>
        <v>8</v>
      </c>
      <c r="J456" s="58" t="s">
        <v>1734</v>
      </c>
      <c r="K456" s="247">
        <f>VLOOKUP(J456,'V-Enc'!$B$49:$C$56,2,FALSE)</f>
        <v>2</v>
      </c>
      <c r="L456" s="248" t="s">
        <v>76</v>
      </c>
      <c r="M456" s="58">
        <v>16</v>
      </c>
      <c r="N456" s="58" t="s">
        <v>1835</v>
      </c>
      <c r="O456" s="58">
        <f>VLOOKUP(N456,'V-Enc'!$B$130:$C$137,2,FALSE)</f>
        <v>8</v>
      </c>
      <c r="Q456" s="58" t="s">
        <v>730</v>
      </c>
      <c r="R456" s="58" t="s">
        <v>22</v>
      </c>
      <c r="S456" s="248" t="s">
        <v>2040</v>
      </c>
      <c r="U456" s="58">
        <f t="shared" si="682"/>
        <v>16</v>
      </c>
      <c r="V456" s="249">
        <f t="shared" si="683"/>
        <v>4</v>
      </c>
      <c r="W456" s="58" t="str">
        <f t="shared" si="685"/>
        <v>-</v>
      </c>
      <c r="X456" s="249" t="str">
        <f>IF(L456="-1",W456/#REF!*#REF!,"-")</f>
        <v>-</v>
      </c>
      <c r="Z456" s="58" t="str">
        <f t="shared" si="684"/>
        <v/>
      </c>
      <c r="AA456" s="58">
        <v>1</v>
      </c>
      <c r="AB456" s="249">
        <f t="shared" si="670"/>
        <v>32</v>
      </c>
      <c r="AC456" s="249" t="str">
        <f t="shared" si="666"/>
        <v>011111</v>
      </c>
      <c r="AD456" s="250">
        <f t="shared" si="667"/>
        <v>1</v>
      </c>
      <c r="AE456" s="249" t="str">
        <f t="shared" si="668"/>
        <v>11111111</v>
      </c>
      <c r="AF456" s="58" t="s">
        <v>369</v>
      </c>
    </row>
    <row r="457" spans="1:32" s="58" customFormat="1" x14ac:dyDescent="0.2">
      <c r="A457" s="58" t="s">
        <v>4319</v>
      </c>
      <c r="B457" s="58" t="str">
        <f t="shared" si="679"/>
        <v>RSVD</v>
      </c>
      <c r="C457" s="58" t="s">
        <v>727</v>
      </c>
      <c r="D457" s="58" t="s">
        <v>704</v>
      </c>
      <c r="E457" s="58" t="str">
        <f t="shared" si="680"/>
        <v>L1</v>
      </c>
      <c r="F457" s="58" t="str">
        <f t="shared" si="681"/>
        <v>110</v>
      </c>
      <c r="H457" s="58" t="s">
        <v>1722</v>
      </c>
      <c r="I457" s="247">
        <f>VLOOKUP(H457,'V-Enc'!$B$38:$C$45,2,FALSE)</f>
        <v>8</v>
      </c>
      <c r="J457" s="58" t="s">
        <v>1734</v>
      </c>
      <c r="K457" s="247">
        <f>VLOOKUP(J457,'V-Enc'!$B$49:$C$56,2,FALSE)</f>
        <v>2</v>
      </c>
      <c r="L457" s="248" t="s">
        <v>76</v>
      </c>
      <c r="M457" s="58">
        <v>32</v>
      </c>
      <c r="N457" s="58" t="s">
        <v>1835</v>
      </c>
      <c r="O457" s="58">
        <f>VLOOKUP(N457,'V-Enc'!$B$130:$C$137,2,FALSE)</f>
        <v>8</v>
      </c>
      <c r="Q457" s="58" t="s">
        <v>730</v>
      </c>
      <c r="R457" s="58" t="s">
        <v>22</v>
      </c>
      <c r="S457" s="248" t="s">
        <v>2040</v>
      </c>
      <c r="U457" s="58">
        <f t="shared" si="682"/>
        <v>32</v>
      </c>
      <c r="V457" s="249">
        <f t="shared" si="683"/>
        <v>8</v>
      </c>
      <c r="W457" s="58" t="str">
        <f t="shared" si="685"/>
        <v>-</v>
      </c>
      <c r="X457" s="249" t="str">
        <f>IF(L457="-1",W457/#REF!*#REF!,"-")</f>
        <v>-</v>
      </c>
      <c r="Z457" s="58" t="str">
        <f t="shared" si="684"/>
        <v/>
      </c>
      <c r="AA457" s="58">
        <v>1</v>
      </c>
      <c r="AB457" s="249">
        <f t="shared" si="670"/>
        <v>64</v>
      </c>
      <c r="AC457" s="249" t="str">
        <f t="shared" si="666"/>
        <v>111111</v>
      </c>
      <c r="AD457" s="250">
        <f t="shared" si="667"/>
        <v>1</v>
      </c>
      <c r="AE457" s="249" t="str">
        <f t="shared" si="668"/>
        <v>11111111</v>
      </c>
      <c r="AF457" s="58" t="s">
        <v>369</v>
      </c>
    </row>
    <row r="458" spans="1:32" s="58" customFormat="1" x14ac:dyDescent="0.2">
      <c r="A458" s="58" t="s">
        <v>4320</v>
      </c>
      <c r="B458" s="58" t="str">
        <f t="shared" si="661"/>
        <v>RSVD</v>
      </c>
      <c r="C458" s="58" t="s">
        <v>727</v>
      </c>
      <c r="D458" s="58" t="s">
        <v>704</v>
      </c>
      <c r="E458" s="58" t="str">
        <f t="shared" si="662"/>
        <v>L1</v>
      </c>
      <c r="F458" s="58" t="str">
        <f t="shared" si="663"/>
        <v>000</v>
      </c>
      <c r="H458" s="58" t="s">
        <v>1722</v>
      </c>
      <c r="I458" s="247">
        <f>VLOOKUP(H458,'V-Enc'!$B$38:$C$45,2,FALSE)</f>
        <v>8</v>
      </c>
      <c r="J458" s="58" t="s">
        <v>1735</v>
      </c>
      <c r="K458" s="247">
        <f>VLOOKUP(J458,'V-Enc'!$B$49:$C$56,2,FALSE)</f>
        <v>4</v>
      </c>
      <c r="L458" s="248" t="s">
        <v>76</v>
      </c>
      <c r="M458" s="58">
        <v>8</v>
      </c>
      <c r="N458" s="58" t="s">
        <v>1835</v>
      </c>
      <c r="O458" s="58">
        <f>VLOOKUP(N458,'V-Enc'!$B$130:$C$137,2,FALSE)</f>
        <v>8</v>
      </c>
      <c r="Q458" s="58" t="s">
        <v>730</v>
      </c>
      <c r="R458" s="58" t="s">
        <v>22</v>
      </c>
      <c r="S458" s="248" t="s">
        <v>2040</v>
      </c>
      <c r="U458" s="58">
        <f t="shared" si="664"/>
        <v>8</v>
      </c>
      <c r="V458" s="249">
        <f t="shared" si="665"/>
        <v>4</v>
      </c>
      <c r="W458" s="58" t="str">
        <f t="shared" ref="W458" si="686">IF(L458="-1",M458,"-")</f>
        <v>-</v>
      </c>
      <c r="X458" s="249" t="str">
        <f>IF(L458="-1",W458/#REF!*#REF!,"-")</f>
        <v>-</v>
      </c>
      <c r="Z458" s="58" t="str">
        <f t="shared" si="533"/>
        <v/>
      </c>
      <c r="AA458" s="58">
        <v>1</v>
      </c>
      <c r="AB458" s="249">
        <f t="shared" si="670"/>
        <v>32</v>
      </c>
      <c r="AC458" s="249" t="str">
        <f t="shared" si="666"/>
        <v>011111</v>
      </c>
      <c r="AD458" s="250">
        <f t="shared" si="667"/>
        <v>1</v>
      </c>
      <c r="AE458" s="249" t="str">
        <f t="shared" si="668"/>
        <v>11111111</v>
      </c>
      <c r="AF458" s="58" t="s">
        <v>369</v>
      </c>
    </row>
    <row r="459" spans="1:32" s="58" customFormat="1" x14ac:dyDescent="0.2">
      <c r="A459" s="58" t="s">
        <v>4321</v>
      </c>
      <c r="B459" s="58" t="str">
        <f t="shared" ref="B459" si="687">IF(OR(MAX(1,O459)*MAX(V459,1)&gt;8,V459&lt;1/4,X459&lt;1/4),"RSVD","")</f>
        <v>RSVD</v>
      </c>
      <c r="C459" s="58" t="s">
        <v>727</v>
      </c>
      <c r="D459" s="58" t="s">
        <v>704</v>
      </c>
      <c r="E459" s="58" t="str">
        <f t="shared" ref="E459" si="688">IF(S459="rs2","L2",IF(S459="vs2","L3","L1"))</f>
        <v>L1</v>
      </c>
      <c r="F459" s="58" t="str">
        <f t="shared" ref="F459" si="689">IF(M459=8,"000",IF(M459=16,"101","110"))</f>
        <v>101</v>
      </c>
      <c r="H459" s="58" t="s">
        <v>1722</v>
      </c>
      <c r="I459" s="247">
        <f>VLOOKUP(H459,'V-Enc'!$B$38:$C$45,2,FALSE)</f>
        <v>8</v>
      </c>
      <c r="J459" s="58" t="s">
        <v>1735</v>
      </c>
      <c r="K459" s="247">
        <f>VLOOKUP(J459,'V-Enc'!$B$49:$C$56,2,FALSE)</f>
        <v>4</v>
      </c>
      <c r="L459" s="248" t="s">
        <v>76</v>
      </c>
      <c r="M459" s="58">
        <v>16</v>
      </c>
      <c r="N459" s="58" t="s">
        <v>1835</v>
      </c>
      <c r="O459" s="58">
        <f>VLOOKUP(N459,'V-Enc'!$B$130:$C$137,2,FALSE)</f>
        <v>8</v>
      </c>
      <c r="Q459" s="58" t="s">
        <v>730</v>
      </c>
      <c r="R459" s="58" t="s">
        <v>22</v>
      </c>
      <c r="S459" s="248" t="s">
        <v>2040</v>
      </c>
      <c r="U459" s="58">
        <f t="shared" ref="U459" si="690">IF(L459="-1",I459,M459)</f>
        <v>16</v>
      </c>
      <c r="V459" s="249">
        <f t="shared" ref="V459" si="691">IF(L459="-1",K459,U459/I459*K459)</f>
        <v>8</v>
      </c>
      <c r="W459" s="58" t="str">
        <f t="shared" si="671"/>
        <v>-</v>
      </c>
      <c r="X459" s="249" t="str">
        <f>IF(L459="-1",W459/#REF!*#REF!,"-")</f>
        <v>-</v>
      </c>
      <c r="Z459" s="58" t="str">
        <f t="shared" ref="Z459" si="692">IF(S459="vs2",1,"")</f>
        <v/>
      </c>
      <c r="AA459" s="58">
        <v>1</v>
      </c>
      <c r="AB459" s="249">
        <f t="shared" si="670"/>
        <v>64</v>
      </c>
      <c r="AC459" s="249" t="str">
        <f t="shared" si="666"/>
        <v>111111</v>
      </c>
      <c r="AD459" s="250">
        <f t="shared" si="667"/>
        <v>1</v>
      </c>
      <c r="AE459" s="249" t="str">
        <f t="shared" si="668"/>
        <v>11111111</v>
      </c>
      <c r="AF459" s="58" t="s">
        <v>369</v>
      </c>
    </row>
    <row r="460" spans="1:32" s="58" customFormat="1" x14ac:dyDescent="0.2">
      <c r="A460" s="58" t="s">
        <v>4322</v>
      </c>
      <c r="B460" s="58" t="str">
        <f t="shared" si="661"/>
        <v>RSVD</v>
      </c>
      <c r="C460" s="58" t="s">
        <v>727</v>
      </c>
      <c r="D460" s="58" t="s">
        <v>704</v>
      </c>
      <c r="E460" s="58" t="str">
        <f t="shared" si="662"/>
        <v>L1</v>
      </c>
      <c r="F460" s="58" t="str">
        <f t="shared" si="663"/>
        <v>110</v>
      </c>
      <c r="H460" s="58" t="s">
        <v>1722</v>
      </c>
      <c r="I460" s="247">
        <f>VLOOKUP(H460,'V-Enc'!$B$38:$C$45,2,FALSE)</f>
        <v>8</v>
      </c>
      <c r="J460" s="58" t="s">
        <v>1735</v>
      </c>
      <c r="K460" s="247">
        <f>VLOOKUP(J460,'V-Enc'!$B$49:$C$56,2,FALSE)</f>
        <v>4</v>
      </c>
      <c r="L460" s="248" t="s">
        <v>76</v>
      </c>
      <c r="M460" s="58">
        <v>32</v>
      </c>
      <c r="N460" s="58" t="s">
        <v>1835</v>
      </c>
      <c r="O460" s="58">
        <f>VLOOKUP(N460,'V-Enc'!$B$130:$C$137,2,FALSE)</f>
        <v>8</v>
      </c>
      <c r="Q460" s="58" t="s">
        <v>730</v>
      </c>
      <c r="R460" s="58" t="s">
        <v>22</v>
      </c>
      <c r="S460" s="248" t="s">
        <v>2040</v>
      </c>
      <c r="U460" s="58">
        <f t="shared" si="664"/>
        <v>32</v>
      </c>
      <c r="V460" s="249">
        <f t="shared" si="665"/>
        <v>16</v>
      </c>
      <c r="W460" s="58" t="str">
        <f t="shared" ref="W460:W463" si="693">IF(L460="-1",M460,"-")</f>
        <v>-</v>
      </c>
      <c r="X460" s="249" t="str">
        <f>IF(L460="-1",W460/#REF!*#REF!,"-")</f>
        <v>-</v>
      </c>
      <c r="Z460" s="58" t="str">
        <f t="shared" si="533"/>
        <v/>
      </c>
      <c r="AA460" s="58">
        <v>1</v>
      </c>
      <c r="AB460" s="249">
        <f t="shared" si="670"/>
        <v>128</v>
      </c>
      <c r="AC460" s="249" t="str">
        <f>DEC2BIN(MIN(64,AB460)-1,6)</f>
        <v>111111</v>
      </c>
      <c r="AD460" s="250">
        <f t="shared" si="667"/>
        <v>1</v>
      </c>
      <c r="AE460" s="249" t="str">
        <f t="shared" si="668"/>
        <v>11111111</v>
      </c>
      <c r="AF460" s="58" t="s">
        <v>369</v>
      </c>
    </row>
    <row r="461" spans="1:32" s="58" customFormat="1" x14ac:dyDescent="0.2">
      <c r="A461" s="58" t="s">
        <v>4323</v>
      </c>
      <c r="B461" s="58" t="str">
        <f t="shared" si="661"/>
        <v>RSVD</v>
      </c>
      <c r="C461" s="58" t="s">
        <v>727</v>
      </c>
      <c r="D461" s="58" t="s">
        <v>704</v>
      </c>
      <c r="E461" s="58" t="str">
        <f t="shared" si="662"/>
        <v>L1</v>
      </c>
      <c r="F461" s="58" t="str">
        <f t="shared" si="663"/>
        <v>000</v>
      </c>
      <c r="H461" s="58" t="s">
        <v>1722</v>
      </c>
      <c r="I461" s="247">
        <f>VLOOKUP(H461,'V-Enc'!$B$38:$C$45,2,FALSE)</f>
        <v>8</v>
      </c>
      <c r="J461" s="58" t="s">
        <v>1736</v>
      </c>
      <c r="K461" s="247">
        <f>VLOOKUP(J461,'V-Enc'!$B$49:$C$56,2,FALSE)</f>
        <v>8</v>
      </c>
      <c r="L461" s="248" t="s">
        <v>76</v>
      </c>
      <c r="M461" s="58">
        <v>8</v>
      </c>
      <c r="N461" s="58" t="s">
        <v>1835</v>
      </c>
      <c r="O461" s="58">
        <f>VLOOKUP(N461,'V-Enc'!$B$130:$C$137,2,FALSE)</f>
        <v>8</v>
      </c>
      <c r="Q461" s="58" t="s">
        <v>730</v>
      </c>
      <c r="R461" s="58" t="s">
        <v>22</v>
      </c>
      <c r="S461" s="248" t="s">
        <v>2040</v>
      </c>
      <c r="U461" s="58">
        <f t="shared" si="664"/>
        <v>8</v>
      </c>
      <c r="V461" s="249">
        <f t="shared" si="665"/>
        <v>8</v>
      </c>
      <c r="W461" s="58" t="str">
        <f t="shared" si="693"/>
        <v>-</v>
      </c>
      <c r="X461" s="249" t="str">
        <f>IF(L461="-1",W461/#REF!*#REF!,"-")</f>
        <v>-</v>
      </c>
      <c r="Z461" s="58" t="str">
        <f t="shared" si="533"/>
        <v/>
      </c>
      <c r="AA461" s="58">
        <v>1</v>
      </c>
      <c r="AB461" s="249">
        <f t="shared" si="670"/>
        <v>64</v>
      </c>
      <c r="AC461" s="249" t="str">
        <f t="shared" ref="AC461:AC463" si="694">DEC2BIN(MIN(64,AB461)-1,6)</f>
        <v>111111</v>
      </c>
      <c r="AD461" s="250">
        <f t="shared" si="667"/>
        <v>1</v>
      </c>
      <c r="AE461" s="249" t="str">
        <f t="shared" si="668"/>
        <v>11111111</v>
      </c>
      <c r="AF461" s="58" t="s">
        <v>369</v>
      </c>
    </row>
    <row r="462" spans="1:32" s="58" customFormat="1" x14ac:dyDescent="0.2">
      <c r="A462" s="58" t="s">
        <v>4324</v>
      </c>
      <c r="B462" s="58" t="str">
        <f t="shared" si="661"/>
        <v>RSVD</v>
      </c>
      <c r="C462" s="58" t="s">
        <v>727</v>
      </c>
      <c r="D462" s="58" t="s">
        <v>704</v>
      </c>
      <c r="E462" s="58" t="str">
        <f t="shared" si="662"/>
        <v>L1</v>
      </c>
      <c r="F462" s="58" t="str">
        <f t="shared" si="663"/>
        <v>101</v>
      </c>
      <c r="H462" s="58" t="s">
        <v>1722</v>
      </c>
      <c r="I462" s="247">
        <f>VLOOKUP(H462,'V-Enc'!$B$38:$C$45,2,FALSE)</f>
        <v>8</v>
      </c>
      <c r="J462" s="58" t="s">
        <v>1736</v>
      </c>
      <c r="K462" s="247">
        <f>VLOOKUP(J462,'V-Enc'!$B$49:$C$56,2,FALSE)</f>
        <v>8</v>
      </c>
      <c r="L462" s="248" t="s">
        <v>76</v>
      </c>
      <c r="M462" s="58">
        <v>16</v>
      </c>
      <c r="N462" s="58" t="s">
        <v>1835</v>
      </c>
      <c r="O462" s="58">
        <f>VLOOKUP(N462,'V-Enc'!$B$130:$C$137,2,FALSE)</f>
        <v>8</v>
      </c>
      <c r="Q462" s="58" t="s">
        <v>730</v>
      </c>
      <c r="R462" s="58" t="s">
        <v>22</v>
      </c>
      <c r="S462" s="248" t="s">
        <v>2040</v>
      </c>
      <c r="U462" s="58">
        <f t="shared" si="664"/>
        <v>16</v>
      </c>
      <c r="V462" s="249">
        <f t="shared" si="665"/>
        <v>16</v>
      </c>
      <c r="W462" s="58" t="str">
        <f t="shared" si="693"/>
        <v>-</v>
      </c>
      <c r="X462" s="249" t="str">
        <f>IF(L462="-1",W462/#REF!*#REF!,"-")</f>
        <v>-</v>
      </c>
      <c r="Z462" s="58" t="str">
        <f t="shared" si="533"/>
        <v/>
      </c>
      <c r="AA462" s="58">
        <v>1</v>
      </c>
      <c r="AB462" s="249">
        <f t="shared" si="670"/>
        <v>128</v>
      </c>
      <c r="AC462" s="249" t="str">
        <f t="shared" si="694"/>
        <v>111111</v>
      </c>
      <c r="AD462" s="250">
        <f t="shared" si="667"/>
        <v>1</v>
      </c>
      <c r="AE462" s="249" t="str">
        <f t="shared" si="668"/>
        <v>11111111</v>
      </c>
      <c r="AF462" s="58" t="s">
        <v>369</v>
      </c>
    </row>
    <row r="463" spans="1:32" s="58" customFormat="1" x14ac:dyDescent="0.2">
      <c r="A463" s="58" t="s">
        <v>4325</v>
      </c>
      <c r="B463" s="58" t="str">
        <f t="shared" si="661"/>
        <v>RSVD</v>
      </c>
      <c r="C463" s="58" t="s">
        <v>727</v>
      </c>
      <c r="D463" s="58" t="s">
        <v>704</v>
      </c>
      <c r="E463" s="58" t="str">
        <f t="shared" si="662"/>
        <v>L1</v>
      </c>
      <c r="F463" s="58" t="str">
        <f t="shared" si="663"/>
        <v>110</v>
      </c>
      <c r="H463" s="58" t="s">
        <v>1722</v>
      </c>
      <c r="I463" s="247">
        <f>VLOOKUP(H463,'V-Enc'!$B$38:$C$45,2,FALSE)</f>
        <v>8</v>
      </c>
      <c r="J463" s="58" t="s">
        <v>1736</v>
      </c>
      <c r="K463" s="247">
        <f>VLOOKUP(J463,'V-Enc'!$B$49:$C$56,2,FALSE)</f>
        <v>8</v>
      </c>
      <c r="L463" s="248" t="s">
        <v>76</v>
      </c>
      <c r="M463" s="58">
        <v>32</v>
      </c>
      <c r="N463" s="58" t="s">
        <v>1835</v>
      </c>
      <c r="O463" s="58">
        <f>VLOOKUP(N463,'V-Enc'!$B$130:$C$137,2,FALSE)</f>
        <v>8</v>
      </c>
      <c r="Q463" s="58" t="s">
        <v>730</v>
      </c>
      <c r="R463" s="58" t="s">
        <v>22</v>
      </c>
      <c r="S463" s="248" t="s">
        <v>2040</v>
      </c>
      <c r="U463" s="58">
        <f t="shared" si="664"/>
        <v>32</v>
      </c>
      <c r="V463" s="249">
        <f t="shared" si="665"/>
        <v>32</v>
      </c>
      <c r="W463" s="58" t="str">
        <f t="shared" si="693"/>
        <v>-</v>
      </c>
      <c r="X463" s="249" t="str">
        <f>IF(L463="-1",W463/#REF!*#REF!,"-")</f>
        <v>-</v>
      </c>
      <c r="Z463" s="58" t="str">
        <f t="shared" si="533"/>
        <v/>
      </c>
      <c r="AA463" s="58">
        <v>1</v>
      </c>
      <c r="AB463" s="249">
        <f t="shared" si="670"/>
        <v>256</v>
      </c>
      <c r="AC463" s="249" t="str">
        <f t="shared" si="694"/>
        <v>111111</v>
      </c>
      <c r="AD463" s="250">
        <f t="shared" si="667"/>
        <v>1</v>
      </c>
      <c r="AE463" s="249" t="str">
        <f t="shared" si="668"/>
        <v>11111111</v>
      </c>
      <c r="AF463" s="58" t="s">
        <v>369</v>
      </c>
    </row>
    <row r="464" spans="1:32" x14ac:dyDescent="0.2">
      <c r="I464" s="159"/>
      <c r="Z464" s="125" t="str">
        <f t="shared" si="533"/>
        <v/>
      </c>
      <c r="AC464" s="179"/>
      <c r="AE464" s="179"/>
    </row>
    <row r="465" spans="1:32" ht="19" x14ac:dyDescent="0.25">
      <c r="A465" s="227" t="s">
        <v>2107</v>
      </c>
      <c r="B465" s="227"/>
      <c r="I465" s="159"/>
      <c r="Z465" s="125" t="str">
        <f t="shared" si="533"/>
        <v/>
      </c>
      <c r="AC465" s="179"/>
      <c r="AE465" s="179"/>
    </row>
    <row r="466" spans="1:32" x14ac:dyDescent="0.2">
      <c r="A466" s="125" t="s">
        <v>2309</v>
      </c>
      <c r="B466" s="58" t="str">
        <f t="shared" ref="B466:B468" si="695">IF(OR(MAX(1,O466)*MAX(V466,1)&gt;8,V466&lt;1/4,X466&lt;1/4),"RSVD","")</f>
        <v/>
      </c>
      <c r="C466" s="125" t="s">
        <v>727</v>
      </c>
      <c r="D466" s="125" t="s">
        <v>704</v>
      </c>
      <c r="E466" s="125" t="str">
        <f>IF(S466="rs2","L2",IF(S466="vs2","L3","L1"))</f>
        <v>L1</v>
      </c>
      <c r="F466" s="125" t="str">
        <f>IF(M466=8,"000",IF(M466=16,"101","110"))</f>
        <v>000</v>
      </c>
      <c r="H466" s="125" t="s">
        <v>1722</v>
      </c>
      <c r="I466" s="159">
        <f>VLOOKUP(H466,'V-Enc'!$B$38:$C$45,2,FALSE)</f>
        <v>8</v>
      </c>
      <c r="K466" s="157" t="s">
        <v>369</v>
      </c>
      <c r="L466" s="206" t="s">
        <v>76</v>
      </c>
      <c r="M466" s="125">
        <v>8</v>
      </c>
      <c r="N466" s="125" t="s">
        <v>1835</v>
      </c>
      <c r="O466" s="125">
        <f>VLOOKUP(N466,'V-Enc'!$B$130:$C$137,2,FALSE)</f>
        <v>8</v>
      </c>
      <c r="Q466" s="125" t="s">
        <v>730</v>
      </c>
      <c r="R466" s="125" t="s">
        <v>22</v>
      </c>
      <c r="S466" s="206" t="s">
        <v>228</v>
      </c>
      <c r="U466" s="125">
        <f>IF(L466="-1",I466,M466)</f>
        <v>8</v>
      </c>
      <c r="V466" s="179">
        <v>1</v>
      </c>
      <c r="W466" s="125" t="str">
        <f>IF(L466="-1",M466,"-")</f>
        <v>-</v>
      </c>
      <c r="X466" s="179" t="str">
        <f>IF(L466="-1",W466/#REF!*#REF!,"-")</f>
        <v>-</v>
      </c>
      <c r="Z466" s="125" t="str">
        <f t="shared" si="533"/>
        <v/>
      </c>
      <c r="AB466" s="179">
        <f>MAX(V466,X466,1)*IF(O466="",1,O466)</f>
        <v>8</v>
      </c>
      <c r="AC466" s="179" t="str">
        <f t="shared" ref="AC466:AC468" si="696">DEC2BIN(MIN(64,AB466)-1,6)</f>
        <v>000111</v>
      </c>
      <c r="AD466" s="125">
        <f t="shared" ref="AD466:AD468" si="697">AB466/(MAX(V466,1)*IF(O466="",1,O466))</f>
        <v>1</v>
      </c>
      <c r="AE466" s="125" t="str">
        <f t="shared" ref="AE466:AE468" si="698">RIGHT(_xlfn.CONCAT(REPT(0,8-MIN(AB466,8)),REPT(DEC2BIN(_xlfn.BITLSHIFT(1,AD466-1)),AB466/AD466)),8)</f>
        <v>11111111</v>
      </c>
      <c r="AF466" s="125" t="s">
        <v>369</v>
      </c>
    </row>
    <row r="467" spans="1:32" x14ac:dyDescent="0.2">
      <c r="A467" s="125" t="s">
        <v>2310</v>
      </c>
      <c r="B467" s="58" t="str">
        <f t="shared" si="695"/>
        <v/>
      </c>
      <c r="C467" s="125" t="s">
        <v>727</v>
      </c>
      <c r="D467" s="125" t="s">
        <v>704</v>
      </c>
      <c r="E467" s="125" t="str">
        <f>IF(S467="rs2","L2",IF(S467="vs2","L3","L1"))</f>
        <v>L1</v>
      </c>
      <c r="F467" s="125" t="str">
        <f>IF(M467=8,"000",IF(M467=16,"101","110"))</f>
        <v>101</v>
      </c>
      <c r="H467" s="125" t="s">
        <v>1722</v>
      </c>
      <c r="I467" s="159">
        <f>VLOOKUP(H467,'V-Enc'!$B$38:$C$45,2,FALSE)</f>
        <v>8</v>
      </c>
      <c r="K467" s="157" t="s">
        <v>369</v>
      </c>
      <c r="L467" s="206" t="s">
        <v>76</v>
      </c>
      <c r="M467" s="125">
        <v>16</v>
      </c>
      <c r="N467" s="125" t="s">
        <v>1835</v>
      </c>
      <c r="O467" s="125">
        <f>VLOOKUP(N467,'V-Enc'!$B$130:$C$137,2,FALSE)</f>
        <v>8</v>
      </c>
      <c r="Q467" s="125" t="s">
        <v>730</v>
      </c>
      <c r="R467" s="125" t="s">
        <v>22</v>
      </c>
      <c r="S467" s="206" t="s">
        <v>228</v>
      </c>
      <c r="U467" s="125">
        <f>IF(L467="-1",I467,M467)</f>
        <v>16</v>
      </c>
      <c r="V467" s="179">
        <v>1</v>
      </c>
      <c r="W467" s="125" t="str">
        <f>IF(L467="-1",M467,"-")</f>
        <v>-</v>
      </c>
      <c r="X467" s="179" t="str">
        <f>IF(L467="-1",W467/#REF!*#REF!,"-")</f>
        <v>-</v>
      </c>
      <c r="Z467" s="125" t="str">
        <f t="shared" si="533"/>
        <v/>
      </c>
      <c r="AB467" s="179">
        <f>MAX(V467,X467,1)*IF(O467="",1,O467)</f>
        <v>8</v>
      </c>
      <c r="AC467" s="179" t="str">
        <f t="shared" si="696"/>
        <v>000111</v>
      </c>
      <c r="AD467" s="125">
        <f t="shared" si="697"/>
        <v>1</v>
      </c>
      <c r="AE467" s="125" t="str">
        <f t="shared" si="698"/>
        <v>11111111</v>
      </c>
      <c r="AF467" s="125" t="s">
        <v>369</v>
      </c>
    </row>
    <row r="468" spans="1:32" x14ac:dyDescent="0.2">
      <c r="A468" s="125" t="s">
        <v>2311</v>
      </c>
      <c r="B468" s="58" t="str">
        <f t="shared" si="695"/>
        <v/>
      </c>
      <c r="C468" s="125" t="s">
        <v>727</v>
      </c>
      <c r="D468" s="125" t="s">
        <v>704</v>
      </c>
      <c r="E468" s="125" t="str">
        <f>IF(S468="rs2","L2",IF(S468="vs2","L3","L1"))</f>
        <v>L1</v>
      </c>
      <c r="F468" s="125" t="str">
        <f>IF(M468=8,"000",IF(M468=16,"101","110"))</f>
        <v>110</v>
      </c>
      <c r="H468" s="125" t="s">
        <v>1722</v>
      </c>
      <c r="I468" s="159">
        <f>VLOOKUP(H468,'V-Enc'!$B$38:$C$45,2,FALSE)</f>
        <v>8</v>
      </c>
      <c r="K468" s="157" t="s">
        <v>369</v>
      </c>
      <c r="L468" s="206" t="s">
        <v>76</v>
      </c>
      <c r="M468" s="125">
        <v>32</v>
      </c>
      <c r="N468" s="125" t="s">
        <v>1835</v>
      </c>
      <c r="O468" s="125">
        <f>VLOOKUP(N468,'V-Enc'!$B$130:$C$137,2,FALSE)</f>
        <v>8</v>
      </c>
      <c r="Q468" s="125" t="s">
        <v>730</v>
      </c>
      <c r="R468" s="125" t="s">
        <v>22</v>
      </c>
      <c r="S468" s="206" t="s">
        <v>228</v>
      </c>
      <c r="U468" s="125">
        <f>IF(L468="-1",I468,M468)</f>
        <v>32</v>
      </c>
      <c r="V468" s="179">
        <v>1</v>
      </c>
      <c r="W468" s="125" t="str">
        <f>IF(L468="-1",M468,"-")</f>
        <v>-</v>
      </c>
      <c r="X468" s="179" t="str">
        <f>IF(L468="-1",W468/#REF!*#REF!,"-")</f>
        <v>-</v>
      </c>
      <c r="Z468" s="125" t="str">
        <f t="shared" si="533"/>
        <v/>
      </c>
      <c r="AB468" s="179">
        <f>MAX(V468,X468,1)*IF(O468="",1,O468)</f>
        <v>8</v>
      </c>
      <c r="AC468" s="179" t="str">
        <f t="shared" si="696"/>
        <v>000111</v>
      </c>
      <c r="AD468" s="125">
        <f t="shared" si="697"/>
        <v>1</v>
      </c>
      <c r="AE468" s="125" t="str">
        <f t="shared" si="698"/>
        <v>11111111</v>
      </c>
      <c r="AF468" s="125" t="s">
        <v>369</v>
      </c>
    </row>
    <row r="469" spans="1:32" x14ac:dyDescent="0.2">
      <c r="I469" s="159"/>
      <c r="Z469" s="125" t="str">
        <f t="shared" si="533"/>
        <v/>
      </c>
      <c r="AC469" s="179"/>
      <c r="AE469" s="179"/>
    </row>
    <row r="470" spans="1:32" ht="19" x14ac:dyDescent="0.25">
      <c r="A470" s="225" t="s">
        <v>2312</v>
      </c>
      <c r="B470" s="225"/>
      <c r="C470" s="226"/>
      <c r="D470" s="226"/>
      <c r="E470" s="226"/>
      <c r="F470" s="226"/>
      <c r="G470" s="226"/>
      <c r="I470" s="159"/>
      <c r="Z470" s="125" t="str">
        <f t="shared" si="533"/>
        <v/>
      </c>
      <c r="AC470" s="179"/>
      <c r="AE470" s="179"/>
    </row>
    <row r="471" spans="1:32" x14ac:dyDescent="0.2">
      <c r="A471" s="125" t="s">
        <v>2313</v>
      </c>
      <c r="B471" s="58" t="str">
        <f t="shared" ref="B471:B482" si="699">IF(OR(MAX(1,O471)*MAX(V471,1)&gt;8,V471&lt;1/4,X471&lt;1/4),"RSVD","")</f>
        <v/>
      </c>
      <c r="C471" s="125" t="s">
        <v>727</v>
      </c>
      <c r="D471" s="125" t="s">
        <v>704</v>
      </c>
      <c r="E471" s="125" t="str">
        <f t="shared" ref="E471:E482" si="700">IF(S471="rs2","L2",IF(S471="vs2","L3","L1"))</f>
        <v>L2</v>
      </c>
      <c r="F471" s="125" t="str">
        <f t="shared" ref="F471:F482" si="701">IF(M471=8,"000",IF(M471=16,"101","110"))</f>
        <v>000</v>
      </c>
      <c r="H471" s="125" t="s">
        <v>1722</v>
      </c>
      <c r="I471" s="159">
        <f>VLOOKUP(H471,'V-Enc'!$B$38:$C$45,2,FALSE)</f>
        <v>8</v>
      </c>
      <c r="J471" s="125" t="s">
        <v>1739</v>
      </c>
      <c r="K471" s="159">
        <f>VLOOKUP(J471,'V-Enc'!$B$49:$C$56,2,FALSE)</f>
        <v>0.25</v>
      </c>
      <c r="L471" s="206" t="s">
        <v>548</v>
      </c>
      <c r="M471" s="125">
        <v>8</v>
      </c>
      <c r="N471" s="125" t="s">
        <v>1835</v>
      </c>
      <c r="O471" s="125">
        <f>VLOOKUP(N471,'V-Enc'!$B$130:$C$137,2,FALSE)</f>
        <v>8</v>
      </c>
      <c r="Q471" s="125" t="s">
        <v>730</v>
      </c>
      <c r="R471" s="125" t="s">
        <v>22</v>
      </c>
      <c r="S471" s="125" t="s">
        <v>44</v>
      </c>
      <c r="U471" s="125">
        <f t="shared" ref="U471:U482" si="702">IF(L471="-1",I471,M471)</f>
        <v>8</v>
      </c>
      <c r="V471" s="179">
        <f t="shared" ref="V471:V482" si="703">IF(L471="-1",K471,U471/I471*K471)</f>
        <v>0.25</v>
      </c>
      <c r="W471" s="125" t="str">
        <f>IF(L471="-1",M471,"-")</f>
        <v>-</v>
      </c>
      <c r="X471" s="179" t="str">
        <f>IF(L471="-1",W471/#REF!*#REF!,"-")</f>
        <v>-</v>
      </c>
      <c r="Z471" s="125" t="str">
        <f t="shared" si="533"/>
        <v/>
      </c>
      <c r="AA471" s="125">
        <v>1</v>
      </c>
      <c r="AB471" s="179">
        <f>MAX(V471,X471,1)*IF(O471="",1,O471)</f>
        <v>8</v>
      </c>
      <c r="AC471" s="179" t="str">
        <f t="shared" ref="AC471:AC484" si="704">DEC2BIN(MIN(64,AB471)-1,6)</f>
        <v>000111</v>
      </c>
      <c r="AD471" s="178">
        <f t="shared" ref="AD471:AD488" si="705">AB471/(MAX(V471,1)*IF(O471="",1,O471))</f>
        <v>1</v>
      </c>
      <c r="AE471" s="179" t="str">
        <f t="shared" ref="AE471:AE488" si="706">RIGHT(_xlfn.CONCAT(REPT(0,8-MIN(AB471,8)),REPT(DEC2BIN(_xlfn.BITLSHIFT(1,AD471-1)),AB471/AD471)),8)</f>
        <v>11111111</v>
      </c>
      <c r="AF471" s="125" t="s">
        <v>369</v>
      </c>
    </row>
    <row r="472" spans="1:32" x14ac:dyDescent="0.2">
      <c r="A472" s="125" t="s">
        <v>2314</v>
      </c>
      <c r="B472" s="58" t="str">
        <f t="shared" si="699"/>
        <v/>
      </c>
      <c r="C472" s="125" t="s">
        <v>727</v>
      </c>
      <c r="D472" s="125" t="s">
        <v>704</v>
      </c>
      <c r="E472" s="125" t="str">
        <f t="shared" si="700"/>
        <v>L2</v>
      </c>
      <c r="F472" s="125" t="str">
        <f t="shared" si="701"/>
        <v>101</v>
      </c>
      <c r="H472" s="125" t="s">
        <v>1722</v>
      </c>
      <c r="I472" s="159">
        <f>VLOOKUP(H472,'V-Enc'!$B$38:$C$45,2,FALSE)</f>
        <v>8</v>
      </c>
      <c r="J472" s="125" t="s">
        <v>1739</v>
      </c>
      <c r="K472" s="159">
        <f>VLOOKUP(J472,'V-Enc'!$B$49:$C$56,2,FALSE)</f>
        <v>0.25</v>
      </c>
      <c r="L472" s="206" t="s">
        <v>548</v>
      </c>
      <c r="M472" s="125">
        <v>16</v>
      </c>
      <c r="N472" s="125" t="s">
        <v>1835</v>
      </c>
      <c r="O472" s="125">
        <f>VLOOKUP(N472,'V-Enc'!$B$130:$C$137,2,FALSE)</f>
        <v>8</v>
      </c>
      <c r="Q472" s="125" t="s">
        <v>730</v>
      </c>
      <c r="R472" s="125" t="s">
        <v>22</v>
      </c>
      <c r="S472" s="125" t="s">
        <v>44</v>
      </c>
      <c r="U472" s="125">
        <f t="shared" si="702"/>
        <v>16</v>
      </c>
      <c r="V472" s="179">
        <f t="shared" si="703"/>
        <v>0.5</v>
      </c>
      <c r="W472" s="125" t="str">
        <f t="shared" ref="W472:W473" si="707">IF(L472="-1",M472,"-")</f>
        <v>-</v>
      </c>
      <c r="X472" s="179" t="str">
        <f>IF(L472="-1",W472/I471*K471,"-")</f>
        <v>-</v>
      </c>
      <c r="Z472" s="125" t="str">
        <f t="shared" si="533"/>
        <v/>
      </c>
      <c r="AA472" s="125">
        <v>1</v>
      </c>
      <c r="AB472" s="179">
        <f t="shared" ref="AB472:AB488" si="708">MAX(V472,X472,1)*IF(O472="",1,O472)</f>
        <v>8</v>
      </c>
      <c r="AC472" s="179" t="str">
        <f t="shared" si="704"/>
        <v>000111</v>
      </c>
      <c r="AD472" s="178">
        <f t="shared" si="705"/>
        <v>1</v>
      </c>
      <c r="AE472" s="179" t="str">
        <f t="shared" si="706"/>
        <v>11111111</v>
      </c>
      <c r="AF472" s="125" t="s">
        <v>369</v>
      </c>
    </row>
    <row r="473" spans="1:32" x14ac:dyDescent="0.2">
      <c r="A473" s="125" t="s">
        <v>2315</v>
      </c>
      <c r="B473" s="58" t="str">
        <f t="shared" si="699"/>
        <v/>
      </c>
      <c r="C473" s="125" t="s">
        <v>727</v>
      </c>
      <c r="D473" s="125" t="s">
        <v>704</v>
      </c>
      <c r="E473" s="125" t="str">
        <f t="shared" si="700"/>
        <v>L2</v>
      </c>
      <c r="F473" s="125" t="str">
        <f t="shared" si="701"/>
        <v>110</v>
      </c>
      <c r="H473" s="125" t="s">
        <v>1722</v>
      </c>
      <c r="I473" s="159">
        <f>VLOOKUP(H473,'V-Enc'!$B$38:$C$45,2,FALSE)</f>
        <v>8</v>
      </c>
      <c r="J473" s="125" t="s">
        <v>1739</v>
      </c>
      <c r="K473" s="159">
        <f>VLOOKUP(J473,'V-Enc'!$B$49:$C$56,2,FALSE)</f>
        <v>0.25</v>
      </c>
      <c r="L473" s="206" t="s">
        <v>548</v>
      </c>
      <c r="M473" s="125">
        <v>32</v>
      </c>
      <c r="N473" s="125" t="s">
        <v>1835</v>
      </c>
      <c r="O473" s="125">
        <f>VLOOKUP(N473,'V-Enc'!$B$130:$C$137,2,FALSE)</f>
        <v>8</v>
      </c>
      <c r="Q473" s="125" t="s">
        <v>730</v>
      </c>
      <c r="R473" s="125" t="s">
        <v>22</v>
      </c>
      <c r="S473" s="125" t="s">
        <v>44</v>
      </c>
      <c r="U473" s="125">
        <f t="shared" si="702"/>
        <v>32</v>
      </c>
      <c r="V473" s="179">
        <f t="shared" si="703"/>
        <v>1</v>
      </c>
      <c r="W473" s="125" t="str">
        <f t="shared" si="707"/>
        <v>-</v>
      </c>
      <c r="X473" s="179" t="str">
        <f>IF(L473="-1",W473/I472*K472,"-")</f>
        <v>-</v>
      </c>
      <c r="Z473" s="125" t="str">
        <f t="shared" si="533"/>
        <v/>
      </c>
      <c r="AA473" s="125">
        <v>1</v>
      </c>
      <c r="AB473" s="179">
        <f t="shared" si="708"/>
        <v>8</v>
      </c>
      <c r="AC473" s="179" t="str">
        <f t="shared" si="704"/>
        <v>000111</v>
      </c>
      <c r="AD473" s="178">
        <f t="shared" si="705"/>
        <v>1</v>
      </c>
      <c r="AE473" s="179" t="str">
        <f t="shared" si="706"/>
        <v>11111111</v>
      </c>
      <c r="AF473" s="125" t="s">
        <v>369</v>
      </c>
    </row>
    <row r="474" spans="1:32" x14ac:dyDescent="0.2">
      <c r="A474" s="125" t="s">
        <v>2316</v>
      </c>
      <c r="B474" s="58" t="str">
        <f t="shared" si="699"/>
        <v/>
      </c>
      <c r="C474" s="125" t="s">
        <v>727</v>
      </c>
      <c r="D474" s="125" t="s">
        <v>704</v>
      </c>
      <c r="E474" s="125" t="str">
        <f t="shared" si="700"/>
        <v>L2</v>
      </c>
      <c r="F474" s="125" t="str">
        <f t="shared" si="701"/>
        <v>000</v>
      </c>
      <c r="H474" s="125" t="s">
        <v>1722</v>
      </c>
      <c r="I474" s="159">
        <f>VLOOKUP(H474,'V-Enc'!$B$38:$C$45,2,FALSE)</f>
        <v>8</v>
      </c>
      <c r="J474" s="125" t="s">
        <v>1740</v>
      </c>
      <c r="K474" s="159">
        <f>VLOOKUP(J474,'V-Enc'!$B$49:$C$56,2,FALSE)</f>
        <v>0.5</v>
      </c>
      <c r="L474" s="206" t="s">
        <v>548</v>
      </c>
      <c r="M474" s="125">
        <v>8</v>
      </c>
      <c r="N474" s="125" t="s">
        <v>1835</v>
      </c>
      <c r="O474" s="125">
        <f>VLOOKUP(N474,'V-Enc'!$B$130:$C$137,2,FALSE)</f>
        <v>8</v>
      </c>
      <c r="Q474" s="125" t="s">
        <v>730</v>
      </c>
      <c r="R474" s="125" t="s">
        <v>22</v>
      </c>
      <c r="S474" s="125" t="s">
        <v>44</v>
      </c>
      <c r="U474" s="125">
        <f t="shared" si="702"/>
        <v>8</v>
      </c>
      <c r="V474" s="179">
        <f t="shared" si="703"/>
        <v>0.5</v>
      </c>
      <c r="W474" s="125" t="str">
        <f t="shared" ref="W474:W481" si="709">IF(L474="-1",M474,"-")</f>
        <v>-</v>
      </c>
      <c r="X474" s="179" t="str">
        <f>IF(L474="-1",W474/#REF!*#REF!,"-")</f>
        <v>-</v>
      </c>
      <c r="Z474" s="125" t="str">
        <f t="shared" si="533"/>
        <v/>
      </c>
      <c r="AA474" s="125">
        <v>1</v>
      </c>
      <c r="AB474" s="179">
        <f t="shared" si="708"/>
        <v>8</v>
      </c>
      <c r="AC474" s="179" t="str">
        <f t="shared" si="704"/>
        <v>000111</v>
      </c>
      <c r="AD474" s="178">
        <f t="shared" si="705"/>
        <v>1</v>
      </c>
      <c r="AE474" s="179" t="str">
        <f t="shared" si="706"/>
        <v>11111111</v>
      </c>
      <c r="AF474" s="125" t="s">
        <v>369</v>
      </c>
    </row>
    <row r="475" spans="1:32" x14ac:dyDescent="0.2">
      <c r="A475" s="125" t="s">
        <v>2317</v>
      </c>
      <c r="B475" s="58" t="str">
        <f t="shared" ref="B475" si="710">IF(OR(MAX(1,O475)*MAX(V475,1)&gt;8,V475&lt;1/4,X475&lt;1/4),"RSVD","")</f>
        <v/>
      </c>
      <c r="C475" s="125" t="s">
        <v>727</v>
      </c>
      <c r="D475" s="125" t="s">
        <v>704</v>
      </c>
      <c r="E475" s="125" t="str">
        <f t="shared" ref="E475" si="711">IF(S475="rs2","L2",IF(S475="vs2","L3","L1"))</f>
        <v>L2</v>
      </c>
      <c r="F475" s="125" t="str">
        <f t="shared" ref="F475" si="712">IF(M475=8,"000",IF(M475=16,"101","110"))</f>
        <v>101</v>
      </c>
      <c r="H475" s="125" t="s">
        <v>1722</v>
      </c>
      <c r="I475" s="159">
        <f>VLOOKUP(H475,'V-Enc'!$B$38:$C$45,2,FALSE)</f>
        <v>8</v>
      </c>
      <c r="J475" s="125" t="s">
        <v>1740</v>
      </c>
      <c r="K475" s="159">
        <f>VLOOKUP(J475,'V-Enc'!$B$49:$C$56,2,FALSE)</f>
        <v>0.5</v>
      </c>
      <c r="L475" s="206" t="s">
        <v>548</v>
      </c>
      <c r="M475" s="125">
        <v>16</v>
      </c>
      <c r="N475" s="125" t="s">
        <v>1835</v>
      </c>
      <c r="O475" s="125">
        <f>VLOOKUP(N475,'V-Enc'!$B$130:$C$137,2,FALSE)</f>
        <v>8</v>
      </c>
      <c r="Q475" s="125" t="s">
        <v>730</v>
      </c>
      <c r="R475" s="125" t="s">
        <v>22</v>
      </c>
      <c r="S475" s="125" t="s">
        <v>44</v>
      </c>
      <c r="U475" s="125">
        <f t="shared" ref="U475" si="713">IF(L475="-1",I475,M475)</f>
        <v>16</v>
      </c>
      <c r="V475" s="179">
        <f t="shared" ref="V475" si="714">IF(L475="-1",K475,U475/I475*K475)</f>
        <v>1</v>
      </c>
      <c r="W475" s="125" t="str">
        <f t="shared" ref="W475" si="715">IF(L475="-1",M475,"-")</f>
        <v>-</v>
      </c>
      <c r="X475" s="179" t="str">
        <f>IF(L475="-1",W475/I473*K473,"-")</f>
        <v>-</v>
      </c>
      <c r="Z475" s="125" t="str">
        <f t="shared" ref="Z475" si="716">IF(S475="vs2",1,"")</f>
        <v/>
      </c>
      <c r="AA475" s="125">
        <v>1</v>
      </c>
      <c r="AB475" s="179">
        <f t="shared" si="708"/>
        <v>8</v>
      </c>
      <c r="AC475" s="179" t="str">
        <f t="shared" si="704"/>
        <v>000111</v>
      </c>
      <c r="AD475" s="178">
        <f t="shared" si="705"/>
        <v>1</v>
      </c>
      <c r="AE475" s="179" t="str">
        <f t="shared" si="706"/>
        <v>11111111</v>
      </c>
      <c r="AF475" s="125" t="s">
        <v>369</v>
      </c>
    </row>
    <row r="476" spans="1:32" s="58" customFormat="1" x14ac:dyDescent="0.2">
      <c r="A476" s="58" t="s">
        <v>4326</v>
      </c>
      <c r="B476" s="58" t="str">
        <f t="shared" si="699"/>
        <v>RSVD</v>
      </c>
      <c r="C476" s="58" t="s">
        <v>727</v>
      </c>
      <c r="D476" s="58" t="s">
        <v>704</v>
      </c>
      <c r="E476" s="58" t="str">
        <f t="shared" si="700"/>
        <v>L2</v>
      </c>
      <c r="F476" s="58" t="str">
        <f t="shared" si="701"/>
        <v>110</v>
      </c>
      <c r="H476" s="58" t="s">
        <v>1722</v>
      </c>
      <c r="I476" s="247">
        <f>VLOOKUP(H476,'V-Enc'!$B$38:$C$45,2,FALSE)</f>
        <v>8</v>
      </c>
      <c r="J476" s="58" t="s">
        <v>1740</v>
      </c>
      <c r="K476" s="247">
        <f>VLOOKUP(J476,'V-Enc'!$B$49:$C$56,2,FALSE)</f>
        <v>0.5</v>
      </c>
      <c r="L476" s="248" t="s">
        <v>548</v>
      </c>
      <c r="M476" s="58">
        <v>32</v>
      </c>
      <c r="N476" s="58" t="s">
        <v>1835</v>
      </c>
      <c r="O476" s="58">
        <f>VLOOKUP(N476,'V-Enc'!$B$130:$C$137,2,FALSE)</f>
        <v>8</v>
      </c>
      <c r="Q476" s="58" t="s">
        <v>730</v>
      </c>
      <c r="R476" s="58" t="s">
        <v>22</v>
      </c>
      <c r="S476" s="58" t="s">
        <v>44</v>
      </c>
      <c r="U476" s="58">
        <f t="shared" si="702"/>
        <v>32</v>
      </c>
      <c r="V476" s="249">
        <f t="shared" si="703"/>
        <v>2</v>
      </c>
      <c r="W476" s="58" t="str">
        <f t="shared" si="709"/>
        <v>-</v>
      </c>
      <c r="X476" s="249" t="str">
        <f>IF(L476="-1",W476/I474*K474,"-")</f>
        <v>-</v>
      </c>
      <c r="Z476" s="58" t="str">
        <f t="shared" si="533"/>
        <v/>
      </c>
      <c r="AA476" s="58">
        <v>1</v>
      </c>
      <c r="AB476" s="249">
        <f t="shared" si="708"/>
        <v>16</v>
      </c>
      <c r="AC476" s="249" t="str">
        <f t="shared" si="704"/>
        <v>001111</v>
      </c>
      <c r="AD476" s="250">
        <f t="shared" si="705"/>
        <v>1</v>
      </c>
      <c r="AE476" s="249" t="str">
        <f t="shared" si="706"/>
        <v>11111111</v>
      </c>
      <c r="AF476" s="58" t="s">
        <v>369</v>
      </c>
    </row>
    <row r="477" spans="1:32" x14ac:dyDescent="0.2">
      <c r="A477" s="125" t="s">
        <v>2318</v>
      </c>
      <c r="B477" s="58" t="str">
        <f t="shared" si="699"/>
        <v/>
      </c>
      <c r="C477" s="125" t="s">
        <v>727</v>
      </c>
      <c r="D477" s="125" t="s">
        <v>704</v>
      </c>
      <c r="E477" s="125" t="str">
        <f t="shared" si="700"/>
        <v>L2</v>
      </c>
      <c r="F477" s="125" t="str">
        <f t="shared" si="701"/>
        <v>000</v>
      </c>
      <c r="H477" s="125" t="s">
        <v>1722</v>
      </c>
      <c r="I477" s="159">
        <f>VLOOKUP(H477,'V-Enc'!$B$38:$C$45,2,FALSE)</f>
        <v>8</v>
      </c>
      <c r="J477" s="125" t="s">
        <v>1733</v>
      </c>
      <c r="K477" s="159">
        <f>VLOOKUP(J477,'V-Enc'!$B$49:$C$56,2,FALSE)</f>
        <v>1</v>
      </c>
      <c r="L477" s="206" t="s">
        <v>548</v>
      </c>
      <c r="M477" s="125">
        <v>8</v>
      </c>
      <c r="N477" s="125" t="s">
        <v>1835</v>
      </c>
      <c r="O477" s="125">
        <f>VLOOKUP(N477,'V-Enc'!$B$130:$C$137,2,FALSE)</f>
        <v>8</v>
      </c>
      <c r="Q477" s="125" t="s">
        <v>730</v>
      </c>
      <c r="R477" s="125" t="s">
        <v>22</v>
      </c>
      <c r="S477" s="125" t="s">
        <v>44</v>
      </c>
      <c r="U477" s="125">
        <f t="shared" si="702"/>
        <v>8</v>
      </c>
      <c r="V477" s="179">
        <f t="shared" si="703"/>
        <v>1</v>
      </c>
      <c r="W477" s="125" t="str">
        <f t="shared" ref="W477:W479" si="717">IF(L477="-1",M477,"-")</f>
        <v>-</v>
      </c>
      <c r="X477" s="179" t="str">
        <f>IF(L477="-1",W477/#REF!*#REF!,"-")</f>
        <v>-</v>
      </c>
      <c r="Z477" s="125" t="str">
        <f t="shared" si="533"/>
        <v/>
      </c>
      <c r="AA477" s="125">
        <v>1</v>
      </c>
      <c r="AB477" s="179">
        <f t="shared" si="708"/>
        <v>8</v>
      </c>
      <c r="AC477" s="179" t="str">
        <f t="shared" si="704"/>
        <v>000111</v>
      </c>
      <c r="AD477" s="178">
        <f t="shared" si="705"/>
        <v>1</v>
      </c>
      <c r="AE477" s="179" t="str">
        <f t="shared" si="706"/>
        <v>11111111</v>
      </c>
      <c r="AF477" s="125" t="s">
        <v>369</v>
      </c>
    </row>
    <row r="478" spans="1:32" s="58" customFormat="1" x14ac:dyDescent="0.2">
      <c r="A478" s="58" t="s">
        <v>4327</v>
      </c>
      <c r="B478" s="58" t="str">
        <f t="shared" si="699"/>
        <v>RSVD</v>
      </c>
      <c r="C478" s="58" t="s">
        <v>727</v>
      </c>
      <c r="D478" s="58" t="s">
        <v>704</v>
      </c>
      <c r="E478" s="58" t="str">
        <f t="shared" si="700"/>
        <v>L2</v>
      </c>
      <c r="F478" s="58" t="str">
        <f t="shared" si="701"/>
        <v>101</v>
      </c>
      <c r="H478" s="58" t="s">
        <v>1722</v>
      </c>
      <c r="I478" s="247">
        <f>VLOOKUP(H478,'V-Enc'!$B$38:$C$45,2,FALSE)</f>
        <v>8</v>
      </c>
      <c r="J478" s="58" t="s">
        <v>1733</v>
      </c>
      <c r="K478" s="247">
        <f>VLOOKUP(J478,'V-Enc'!$B$49:$C$56,2,FALSE)</f>
        <v>1</v>
      </c>
      <c r="L478" s="248" t="s">
        <v>548</v>
      </c>
      <c r="M478" s="58">
        <v>16</v>
      </c>
      <c r="N478" s="58" t="s">
        <v>1835</v>
      </c>
      <c r="O478" s="58">
        <f>VLOOKUP(N478,'V-Enc'!$B$130:$C$137,2,FALSE)</f>
        <v>8</v>
      </c>
      <c r="Q478" s="58" t="s">
        <v>730</v>
      </c>
      <c r="R478" s="58" t="s">
        <v>22</v>
      </c>
      <c r="S478" s="58" t="s">
        <v>44</v>
      </c>
      <c r="U478" s="58">
        <f t="shared" si="702"/>
        <v>16</v>
      </c>
      <c r="V478" s="249">
        <f t="shared" si="703"/>
        <v>2</v>
      </c>
      <c r="W478" s="58" t="str">
        <f t="shared" si="717"/>
        <v>-</v>
      </c>
      <c r="X478" s="249" t="str">
        <f>IF(L478="-1",W478/#REF!*#REF!,"-")</f>
        <v>-</v>
      </c>
      <c r="Z478" s="58" t="str">
        <f t="shared" si="533"/>
        <v/>
      </c>
      <c r="AA478" s="58">
        <v>1</v>
      </c>
      <c r="AB478" s="249">
        <f t="shared" si="708"/>
        <v>16</v>
      </c>
      <c r="AC478" s="249" t="str">
        <f t="shared" si="704"/>
        <v>001111</v>
      </c>
      <c r="AD478" s="250">
        <f t="shared" si="705"/>
        <v>1</v>
      </c>
      <c r="AE478" s="249" t="str">
        <f t="shared" si="706"/>
        <v>11111111</v>
      </c>
      <c r="AF478" s="58" t="s">
        <v>369</v>
      </c>
    </row>
    <row r="479" spans="1:32" s="58" customFormat="1" x14ac:dyDescent="0.2">
      <c r="A479" s="58" t="s">
        <v>4328</v>
      </c>
      <c r="B479" s="58" t="str">
        <f t="shared" ref="B479" si="718">IF(OR(MAX(1,O479)*MAX(V479,1)&gt;8,V479&lt;1/4,X479&lt;1/4),"RSVD","")</f>
        <v>RSVD</v>
      </c>
      <c r="C479" s="58" t="s">
        <v>727</v>
      </c>
      <c r="D479" s="58" t="s">
        <v>704</v>
      </c>
      <c r="E479" s="58" t="str">
        <f t="shared" ref="E479" si="719">IF(S479="rs2","L2",IF(S479="vs2","L3","L1"))</f>
        <v>L2</v>
      </c>
      <c r="F479" s="58" t="str">
        <f t="shared" ref="F479" si="720">IF(M479=8,"000",IF(M479=16,"101","110"))</f>
        <v>110</v>
      </c>
      <c r="H479" s="58" t="s">
        <v>1722</v>
      </c>
      <c r="I479" s="247">
        <f>VLOOKUP(H479,'V-Enc'!$B$38:$C$45,2,FALSE)</f>
        <v>8</v>
      </c>
      <c r="J479" s="58" t="s">
        <v>1733</v>
      </c>
      <c r="K479" s="247">
        <f>VLOOKUP(J479,'V-Enc'!$B$49:$C$56,2,FALSE)</f>
        <v>1</v>
      </c>
      <c r="L479" s="248" t="s">
        <v>548</v>
      </c>
      <c r="M479" s="58">
        <v>32</v>
      </c>
      <c r="N479" s="58" t="s">
        <v>1835</v>
      </c>
      <c r="O479" s="58">
        <f>VLOOKUP(N479,'V-Enc'!$B$130:$C$137,2,FALSE)</f>
        <v>8</v>
      </c>
      <c r="Q479" s="58" t="s">
        <v>730</v>
      </c>
      <c r="R479" s="58" t="s">
        <v>22</v>
      </c>
      <c r="S479" s="58" t="s">
        <v>44</v>
      </c>
      <c r="U479" s="58">
        <f t="shared" ref="U479" si="721">IF(L479="-1",I479,M479)</f>
        <v>32</v>
      </c>
      <c r="V479" s="249">
        <f t="shared" ref="V479" si="722">IF(L479="-1",K479,U479/I479*K479)</f>
        <v>4</v>
      </c>
      <c r="W479" s="58" t="str">
        <f t="shared" si="717"/>
        <v>-</v>
      </c>
      <c r="X479" s="249" t="str">
        <f>IF(L479="-1",W479/#REF!*#REF!,"-")</f>
        <v>-</v>
      </c>
      <c r="Z479" s="58" t="str">
        <f t="shared" ref="Z479" si="723">IF(S479="vs2",1,"")</f>
        <v/>
      </c>
      <c r="AA479" s="58">
        <v>1</v>
      </c>
      <c r="AB479" s="249">
        <f t="shared" si="708"/>
        <v>32</v>
      </c>
      <c r="AC479" s="249" t="str">
        <f t="shared" si="704"/>
        <v>011111</v>
      </c>
      <c r="AD479" s="250">
        <f t="shared" si="705"/>
        <v>1</v>
      </c>
      <c r="AE479" s="249" t="str">
        <f t="shared" si="706"/>
        <v>11111111</v>
      </c>
      <c r="AF479" s="58" t="s">
        <v>369</v>
      </c>
    </row>
    <row r="480" spans="1:32" s="58" customFormat="1" x14ac:dyDescent="0.2">
      <c r="A480" s="58" t="s">
        <v>4329</v>
      </c>
      <c r="B480" s="58" t="str">
        <f t="shared" ref="B480:B481" si="724">IF(OR(MAX(1,O480)*MAX(V480,1)&gt;8,V480&lt;1/4,X480&lt;1/4),"RSVD","")</f>
        <v>RSVD</v>
      </c>
      <c r="C480" s="58" t="s">
        <v>727</v>
      </c>
      <c r="D480" s="58" t="s">
        <v>704</v>
      </c>
      <c r="E480" s="58" t="str">
        <f t="shared" ref="E480:E481" si="725">IF(S480="rs2","L2",IF(S480="vs2","L3","L1"))</f>
        <v>L2</v>
      </c>
      <c r="F480" s="58" t="str">
        <f t="shared" ref="F480:F481" si="726">IF(M480=8,"000",IF(M480=16,"101","110"))</f>
        <v>000</v>
      </c>
      <c r="H480" s="58" t="s">
        <v>1722</v>
      </c>
      <c r="I480" s="247">
        <f>VLOOKUP(H480,'V-Enc'!$B$38:$C$45,2,FALSE)</f>
        <v>8</v>
      </c>
      <c r="J480" s="58" t="s">
        <v>1734</v>
      </c>
      <c r="K480" s="247">
        <f>VLOOKUP(J480,'V-Enc'!$B$49:$C$56,2,FALSE)</f>
        <v>2</v>
      </c>
      <c r="L480" s="248" t="s">
        <v>548</v>
      </c>
      <c r="M480" s="58">
        <v>8</v>
      </c>
      <c r="N480" s="58" t="s">
        <v>1835</v>
      </c>
      <c r="O480" s="58">
        <f>VLOOKUP(N480,'V-Enc'!$B$130:$C$137,2,FALSE)</f>
        <v>8</v>
      </c>
      <c r="Q480" s="58" t="s">
        <v>730</v>
      </c>
      <c r="R480" s="58" t="s">
        <v>22</v>
      </c>
      <c r="S480" s="58" t="s">
        <v>44</v>
      </c>
      <c r="U480" s="58">
        <f t="shared" ref="U480:U481" si="727">IF(L480="-1",I480,M480)</f>
        <v>8</v>
      </c>
      <c r="V480" s="249">
        <f t="shared" ref="V480:V481" si="728">IF(L480="-1",K480,U480/I480*K480)</f>
        <v>2</v>
      </c>
      <c r="W480" s="58" t="str">
        <f t="shared" si="709"/>
        <v>-</v>
      </c>
      <c r="X480" s="249" t="str">
        <f>IF(L480="-1",W480/#REF!*#REF!,"-")</f>
        <v>-</v>
      </c>
      <c r="Z480" s="58" t="str">
        <f t="shared" ref="Z480:Z481" si="729">IF(S480="vs2",1,"")</f>
        <v/>
      </c>
      <c r="AA480" s="58">
        <v>1</v>
      </c>
      <c r="AB480" s="249">
        <f t="shared" si="708"/>
        <v>16</v>
      </c>
      <c r="AC480" s="249" t="str">
        <f t="shared" si="704"/>
        <v>001111</v>
      </c>
      <c r="AD480" s="250">
        <f t="shared" si="705"/>
        <v>1</v>
      </c>
      <c r="AE480" s="249" t="str">
        <f t="shared" si="706"/>
        <v>11111111</v>
      </c>
      <c r="AF480" s="58" t="s">
        <v>369</v>
      </c>
    </row>
    <row r="481" spans="1:34" s="58" customFormat="1" x14ac:dyDescent="0.2">
      <c r="A481" s="58" t="s">
        <v>4330</v>
      </c>
      <c r="B481" s="58" t="str">
        <f t="shared" si="724"/>
        <v>RSVD</v>
      </c>
      <c r="C481" s="58" t="s">
        <v>727</v>
      </c>
      <c r="D481" s="58" t="s">
        <v>704</v>
      </c>
      <c r="E481" s="58" t="str">
        <f t="shared" si="725"/>
        <v>L2</v>
      </c>
      <c r="F481" s="58" t="str">
        <f t="shared" si="726"/>
        <v>101</v>
      </c>
      <c r="H481" s="58" t="s">
        <v>1722</v>
      </c>
      <c r="I481" s="247">
        <f>VLOOKUP(H481,'V-Enc'!$B$38:$C$45,2,FALSE)</f>
        <v>8</v>
      </c>
      <c r="J481" s="58" t="s">
        <v>1734</v>
      </c>
      <c r="K481" s="247">
        <f>VLOOKUP(J481,'V-Enc'!$B$49:$C$56,2,FALSE)</f>
        <v>2</v>
      </c>
      <c r="L481" s="248" t="s">
        <v>548</v>
      </c>
      <c r="M481" s="58">
        <v>16</v>
      </c>
      <c r="N481" s="58" t="s">
        <v>1835</v>
      </c>
      <c r="O481" s="58">
        <f>VLOOKUP(N481,'V-Enc'!$B$130:$C$137,2,FALSE)</f>
        <v>8</v>
      </c>
      <c r="Q481" s="58" t="s">
        <v>730</v>
      </c>
      <c r="R481" s="58" t="s">
        <v>22</v>
      </c>
      <c r="S481" s="58" t="s">
        <v>44</v>
      </c>
      <c r="U481" s="58">
        <f t="shared" si="727"/>
        <v>16</v>
      </c>
      <c r="V481" s="249">
        <f t="shared" si="728"/>
        <v>4</v>
      </c>
      <c r="W481" s="58" t="str">
        <f t="shared" si="709"/>
        <v>-</v>
      </c>
      <c r="X481" s="249" t="str">
        <f>IF(L481="-1",W481/#REF!*#REF!,"-")</f>
        <v>-</v>
      </c>
      <c r="Z481" s="58" t="str">
        <f t="shared" si="729"/>
        <v/>
      </c>
      <c r="AA481" s="58">
        <v>1</v>
      </c>
      <c r="AB481" s="249">
        <f t="shared" si="708"/>
        <v>32</v>
      </c>
      <c r="AC481" s="249" t="str">
        <f t="shared" si="704"/>
        <v>011111</v>
      </c>
      <c r="AD481" s="250">
        <f t="shared" si="705"/>
        <v>1</v>
      </c>
      <c r="AE481" s="249" t="str">
        <f t="shared" si="706"/>
        <v>11111111</v>
      </c>
      <c r="AF481" s="58" t="s">
        <v>369</v>
      </c>
    </row>
    <row r="482" spans="1:34" s="58" customFormat="1" x14ac:dyDescent="0.2">
      <c r="A482" s="58" t="s">
        <v>4331</v>
      </c>
      <c r="B482" s="58" t="str">
        <f t="shared" si="699"/>
        <v>RSVD</v>
      </c>
      <c r="C482" s="58" t="s">
        <v>727</v>
      </c>
      <c r="D482" s="58" t="s">
        <v>704</v>
      </c>
      <c r="E482" s="58" t="str">
        <f t="shared" si="700"/>
        <v>L2</v>
      </c>
      <c r="F482" s="58" t="str">
        <f t="shared" si="701"/>
        <v>110</v>
      </c>
      <c r="H482" s="58" t="s">
        <v>1722</v>
      </c>
      <c r="I482" s="247">
        <f>VLOOKUP(H482,'V-Enc'!$B$38:$C$45,2,FALSE)</f>
        <v>8</v>
      </c>
      <c r="J482" s="58" t="s">
        <v>1734</v>
      </c>
      <c r="K482" s="247">
        <f>VLOOKUP(J482,'V-Enc'!$B$49:$C$56,2,FALSE)</f>
        <v>2</v>
      </c>
      <c r="L482" s="248" t="s">
        <v>548</v>
      </c>
      <c r="M482" s="58">
        <v>32</v>
      </c>
      <c r="N482" s="58" t="s">
        <v>1835</v>
      </c>
      <c r="O482" s="58">
        <f>VLOOKUP(N482,'V-Enc'!$B$130:$C$137,2,FALSE)</f>
        <v>8</v>
      </c>
      <c r="Q482" s="58" t="s">
        <v>730</v>
      </c>
      <c r="R482" s="58" t="s">
        <v>22</v>
      </c>
      <c r="S482" s="58" t="s">
        <v>44</v>
      </c>
      <c r="U482" s="58">
        <f t="shared" si="702"/>
        <v>32</v>
      </c>
      <c r="V482" s="249">
        <f t="shared" si="703"/>
        <v>8</v>
      </c>
      <c r="W482" s="58" t="str">
        <f t="shared" ref="W482:W488" si="730">IF(L482="-1",M482,"-")</f>
        <v>-</v>
      </c>
      <c r="X482" s="249" t="str">
        <f>IF(L482="-1",W482/#REF!*#REF!,"-")</f>
        <v>-</v>
      </c>
      <c r="Z482" s="58" t="str">
        <f t="shared" si="533"/>
        <v/>
      </c>
      <c r="AA482" s="58">
        <v>1</v>
      </c>
      <c r="AB482" s="249">
        <f t="shared" si="708"/>
        <v>64</v>
      </c>
      <c r="AC482" s="249" t="str">
        <f t="shared" si="704"/>
        <v>111111</v>
      </c>
      <c r="AD482" s="250">
        <f t="shared" si="705"/>
        <v>1</v>
      </c>
      <c r="AE482" s="249" t="str">
        <f t="shared" si="706"/>
        <v>11111111</v>
      </c>
      <c r="AF482" s="58" t="s">
        <v>369</v>
      </c>
    </row>
    <row r="483" spans="1:34" s="58" customFormat="1" x14ac:dyDescent="0.2">
      <c r="A483" s="58" t="s">
        <v>4332</v>
      </c>
      <c r="B483" s="58" t="str">
        <f t="shared" ref="B483:B488" si="731">IF(OR(MAX(1,O483)*MAX(V483,1)&gt;8,V483&lt;1/4,X483&lt;1/4),"RSVD","")</f>
        <v>RSVD</v>
      </c>
      <c r="C483" s="58" t="s">
        <v>727</v>
      </c>
      <c r="D483" s="58" t="s">
        <v>704</v>
      </c>
      <c r="E483" s="58" t="str">
        <f t="shared" ref="E483:E488" si="732">IF(S483="rs2","L2",IF(S483="vs2","L3","L1"))</f>
        <v>L2</v>
      </c>
      <c r="F483" s="58" t="str">
        <f t="shared" ref="F483:F488" si="733">IF(M483=8,"000",IF(M483=16,"101","110"))</f>
        <v>000</v>
      </c>
      <c r="H483" s="58" t="s">
        <v>1722</v>
      </c>
      <c r="I483" s="247">
        <f>VLOOKUP(H483,'V-Enc'!$B$38:$C$45,2,FALSE)</f>
        <v>8</v>
      </c>
      <c r="J483" s="58" t="s">
        <v>1735</v>
      </c>
      <c r="K483" s="247">
        <f>VLOOKUP(J483,'V-Enc'!$B$49:$C$56,2,FALSE)</f>
        <v>4</v>
      </c>
      <c r="L483" s="248" t="s">
        <v>548</v>
      </c>
      <c r="M483" s="58">
        <v>8</v>
      </c>
      <c r="N483" s="58" t="s">
        <v>1835</v>
      </c>
      <c r="O483" s="58">
        <f>VLOOKUP(N483,'V-Enc'!$B$130:$C$137,2,FALSE)</f>
        <v>8</v>
      </c>
      <c r="Q483" s="58" t="s">
        <v>730</v>
      </c>
      <c r="R483" s="58" t="s">
        <v>22</v>
      </c>
      <c r="S483" s="58" t="s">
        <v>44</v>
      </c>
      <c r="U483" s="58">
        <f t="shared" ref="U483:U488" si="734">IF(L483="-1",I483,M483)</f>
        <v>8</v>
      </c>
      <c r="V483" s="249">
        <f t="shared" ref="V483:V488" si="735">IF(L483="-1",K483,U483/I483*K483)</f>
        <v>4</v>
      </c>
      <c r="W483" s="58" t="str">
        <f t="shared" si="730"/>
        <v>-</v>
      </c>
      <c r="X483" s="249" t="str">
        <f>IF(L483="-1",W483/#REF!*#REF!,"-")</f>
        <v>-</v>
      </c>
      <c r="Z483" s="58" t="str">
        <f t="shared" ref="Z483:Z488" si="736">IF(S483="vs2",1,"")</f>
        <v/>
      </c>
      <c r="AA483" s="58">
        <v>1</v>
      </c>
      <c r="AB483" s="249">
        <f t="shared" si="708"/>
        <v>32</v>
      </c>
      <c r="AC483" s="249" t="str">
        <f t="shared" si="704"/>
        <v>011111</v>
      </c>
      <c r="AD483" s="250">
        <f t="shared" si="705"/>
        <v>1</v>
      </c>
      <c r="AE483" s="249" t="str">
        <f t="shared" si="706"/>
        <v>11111111</v>
      </c>
      <c r="AF483" s="58" t="s">
        <v>369</v>
      </c>
    </row>
    <row r="484" spans="1:34" s="58" customFormat="1" x14ac:dyDescent="0.2">
      <c r="A484" s="58" t="s">
        <v>4333</v>
      </c>
      <c r="B484" s="58" t="str">
        <f t="shared" si="731"/>
        <v>RSVD</v>
      </c>
      <c r="C484" s="58" t="s">
        <v>727</v>
      </c>
      <c r="D484" s="58" t="s">
        <v>704</v>
      </c>
      <c r="E484" s="58" t="str">
        <f t="shared" si="732"/>
        <v>L2</v>
      </c>
      <c r="F484" s="58" t="str">
        <f t="shared" si="733"/>
        <v>101</v>
      </c>
      <c r="H484" s="58" t="s">
        <v>1722</v>
      </c>
      <c r="I484" s="247">
        <f>VLOOKUP(H484,'V-Enc'!$B$38:$C$45,2,FALSE)</f>
        <v>8</v>
      </c>
      <c r="J484" s="58" t="s">
        <v>1735</v>
      </c>
      <c r="K484" s="247">
        <f>VLOOKUP(J484,'V-Enc'!$B$49:$C$56,2,FALSE)</f>
        <v>4</v>
      </c>
      <c r="L484" s="248" t="s">
        <v>548</v>
      </c>
      <c r="M484" s="58">
        <v>16</v>
      </c>
      <c r="N484" s="58" t="s">
        <v>1835</v>
      </c>
      <c r="O484" s="58">
        <f>VLOOKUP(N484,'V-Enc'!$B$130:$C$137,2,FALSE)</f>
        <v>8</v>
      </c>
      <c r="Q484" s="58" t="s">
        <v>730</v>
      </c>
      <c r="R484" s="58" t="s">
        <v>22</v>
      </c>
      <c r="S484" s="58" t="s">
        <v>44</v>
      </c>
      <c r="U484" s="58">
        <f t="shared" si="734"/>
        <v>16</v>
      </c>
      <c r="V484" s="249">
        <f t="shared" si="735"/>
        <v>8</v>
      </c>
      <c r="W484" s="58" t="str">
        <f t="shared" si="730"/>
        <v>-</v>
      </c>
      <c r="X484" s="249" t="str">
        <f>IF(L484="-1",W484/#REF!*#REF!,"-")</f>
        <v>-</v>
      </c>
      <c r="Z484" s="58" t="str">
        <f t="shared" si="736"/>
        <v/>
      </c>
      <c r="AA484" s="58">
        <v>1</v>
      </c>
      <c r="AB484" s="249">
        <f t="shared" si="708"/>
        <v>64</v>
      </c>
      <c r="AC484" s="249" t="str">
        <f t="shared" si="704"/>
        <v>111111</v>
      </c>
      <c r="AD484" s="250">
        <f t="shared" si="705"/>
        <v>1</v>
      </c>
      <c r="AE484" s="249" t="str">
        <f t="shared" si="706"/>
        <v>11111111</v>
      </c>
      <c r="AF484" s="58" t="s">
        <v>369</v>
      </c>
    </row>
    <row r="485" spans="1:34" s="58" customFormat="1" x14ac:dyDescent="0.2">
      <c r="A485" s="58" t="s">
        <v>4334</v>
      </c>
      <c r="B485" s="58" t="str">
        <f t="shared" si="731"/>
        <v>RSVD</v>
      </c>
      <c r="C485" s="58" t="s">
        <v>727</v>
      </c>
      <c r="D485" s="58" t="s">
        <v>704</v>
      </c>
      <c r="E485" s="58" t="str">
        <f t="shared" si="732"/>
        <v>L2</v>
      </c>
      <c r="F485" s="58" t="str">
        <f t="shared" si="733"/>
        <v>110</v>
      </c>
      <c r="H485" s="58" t="s">
        <v>1722</v>
      </c>
      <c r="I485" s="247">
        <f>VLOOKUP(H485,'V-Enc'!$B$38:$C$45,2,FALSE)</f>
        <v>8</v>
      </c>
      <c r="J485" s="58" t="s">
        <v>1735</v>
      </c>
      <c r="K485" s="247">
        <f>VLOOKUP(J485,'V-Enc'!$B$49:$C$56,2,FALSE)</f>
        <v>4</v>
      </c>
      <c r="L485" s="248" t="s">
        <v>548</v>
      </c>
      <c r="M485" s="58">
        <v>32</v>
      </c>
      <c r="N485" s="58" t="s">
        <v>1835</v>
      </c>
      <c r="O485" s="58">
        <f>VLOOKUP(N485,'V-Enc'!$B$130:$C$137,2,FALSE)</f>
        <v>8</v>
      </c>
      <c r="Q485" s="58" t="s">
        <v>730</v>
      </c>
      <c r="R485" s="58" t="s">
        <v>22</v>
      </c>
      <c r="S485" s="58" t="s">
        <v>44</v>
      </c>
      <c r="U485" s="58">
        <f t="shared" si="734"/>
        <v>32</v>
      </c>
      <c r="V485" s="249">
        <f t="shared" si="735"/>
        <v>16</v>
      </c>
      <c r="W485" s="58" t="str">
        <f t="shared" si="730"/>
        <v>-</v>
      </c>
      <c r="X485" s="249" t="str">
        <f>IF(L485="-1",W485/#REF!*#REF!,"-")</f>
        <v>-</v>
      </c>
      <c r="Z485" s="58" t="str">
        <f t="shared" si="736"/>
        <v/>
      </c>
      <c r="AA485" s="58">
        <v>1</v>
      </c>
      <c r="AB485" s="249">
        <f t="shared" si="708"/>
        <v>128</v>
      </c>
      <c r="AC485" s="249" t="str">
        <f>DEC2BIN(MIN(64,AB485)-1,6)</f>
        <v>111111</v>
      </c>
      <c r="AD485" s="250">
        <f t="shared" si="705"/>
        <v>1</v>
      </c>
      <c r="AE485" s="249" t="str">
        <f t="shared" si="706"/>
        <v>11111111</v>
      </c>
      <c r="AF485" s="58" t="s">
        <v>369</v>
      </c>
    </row>
    <row r="486" spans="1:34" s="58" customFormat="1" x14ac:dyDescent="0.2">
      <c r="A486" s="58" t="s">
        <v>4335</v>
      </c>
      <c r="B486" s="58" t="str">
        <f t="shared" si="731"/>
        <v>RSVD</v>
      </c>
      <c r="C486" s="58" t="s">
        <v>727</v>
      </c>
      <c r="D486" s="58" t="s">
        <v>704</v>
      </c>
      <c r="E486" s="58" t="str">
        <f t="shared" si="732"/>
        <v>L2</v>
      </c>
      <c r="F486" s="58" t="str">
        <f t="shared" si="733"/>
        <v>000</v>
      </c>
      <c r="H486" s="58" t="s">
        <v>1722</v>
      </c>
      <c r="I486" s="247">
        <f>VLOOKUP(H486,'V-Enc'!$B$38:$C$45,2,FALSE)</f>
        <v>8</v>
      </c>
      <c r="J486" s="58" t="s">
        <v>1736</v>
      </c>
      <c r="K486" s="247">
        <f>VLOOKUP(J486,'V-Enc'!$B$49:$C$56,2,FALSE)</f>
        <v>8</v>
      </c>
      <c r="L486" s="248" t="s">
        <v>548</v>
      </c>
      <c r="M486" s="58">
        <v>8</v>
      </c>
      <c r="N486" s="58" t="s">
        <v>1835</v>
      </c>
      <c r="O486" s="58">
        <f>VLOOKUP(N486,'V-Enc'!$B$130:$C$137,2,FALSE)</f>
        <v>8</v>
      </c>
      <c r="Q486" s="58" t="s">
        <v>730</v>
      </c>
      <c r="R486" s="58" t="s">
        <v>22</v>
      </c>
      <c r="S486" s="58" t="s">
        <v>44</v>
      </c>
      <c r="U486" s="58">
        <f t="shared" si="734"/>
        <v>8</v>
      </c>
      <c r="V486" s="249">
        <f t="shared" si="735"/>
        <v>8</v>
      </c>
      <c r="W486" s="58" t="str">
        <f t="shared" si="730"/>
        <v>-</v>
      </c>
      <c r="X486" s="249" t="str">
        <f>IF(L486="-1",W486/#REF!*#REF!,"-")</f>
        <v>-</v>
      </c>
      <c r="Z486" s="58" t="str">
        <f t="shared" si="736"/>
        <v/>
      </c>
      <c r="AA486" s="58">
        <v>1</v>
      </c>
      <c r="AB486" s="249">
        <f t="shared" si="708"/>
        <v>64</v>
      </c>
      <c r="AC486" s="249" t="str">
        <f t="shared" ref="AC486:AC488" si="737">DEC2BIN(MIN(64,AB486)-1,6)</f>
        <v>111111</v>
      </c>
      <c r="AD486" s="250">
        <f t="shared" si="705"/>
        <v>1</v>
      </c>
      <c r="AE486" s="249" t="str">
        <f t="shared" si="706"/>
        <v>11111111</v>
      </c>
      <c r="AF486" s="58" t="s">
        <v>369</v>
      </c>
    </row>
    <row r="487" spans="1:34" s="58" customFormat="1" x14ac:dyDescent="0.2">
      <c r="A487" s="58" t="s">
        <v>4336</v>
      </c>
      <c r="B487" s="58" t="str">
        <f t="shared" si="731"/>
        <v>RSVD</v>
      </c>
      <c r="C487" s="58" t="s">
        <v>727</v>
      </c>
      <c r="D487" s="58" t="s">
        <v>704</v>
      </c>
      <c r="E487" s="58" t="str">
        <f t="shared" si="732"/>
        <v>L2</v>
      </c>
      <c r="F487" s="58" t="str">
        <f t="shared" si="733"/>
        <v>101</v>
      </c>
      <c r="H487" s="58" t="s">
        <v>1722</v>
      </c>
      <c r="I487" s="247">
        <f>VLOOKUP(H487,'V-Enc'!$B$38:$C$45,2,FALSE)</f>
        <v>8</v>
      </c>
      <c r="J487" s="58" t="s">
        <v>1736</v>
      </c>
      <c r="K487" s="247">
        <f>VLOOKUP(J487,'V-Enc'!$B$49:$C$56,2,FALSE)</f>
        <v>8</v>
      </c>
      <c r="L487" s="248" t="s">
        <v>548</v>
      </c>
      <c r="M487" s="58">
        <v>16</v>
      </c>
      <c r="N487" s="58" t="s">
        <v>1835</v>
      </c>
      <c r="O487" s="58">
        <f>VLOOKUP(N487,'V-Enc'!$B$130:$C$137,2,FALSE)</f>
        <v>8</v>
      </c>
      <c r="Q487" s="58" t="s">
        <v>730</v>
      </c>
      <c r="R487" s="58" t="s">
        <v>22</v>
      </c>
      <c r="S487" s="58" t="s">
        <v>44</v>
      </c>
      <c r="U487" s="58">
        <f t="shared" si="734"/>
        <v>16</v>
      </c>
      <c r="V487" s="249">
        <f t="shared" si="735"/>
        <v>16</v>
      </c>
      <c r="W487" s="58" t="str">
        <f t="shared" si="730"/>
        <v>-</v>
      </c>
      <c r="X487" s="249" t="str">
        <f>IF(L487="-1",W487/#REF!*#REF!,"-")</f>
        <v>-</v>
      </c>
      <c r="Z487" s="58" t="str">
        <f t="shared" si="736"/>
        <v/>
      </c>
      <c r="AA487" s="58">
        <v>1</v>
      </c>
      <c r="AB487" s="249">
        <f t="shared" si="708"/>
        <v>128</v>
      </c>
      <c r="AC487" s="249" t="str">
        <f t="shared" si="737"/>
        <v>111111</v>
      </c>
      <c r="AD487" s="250">
        <f t="shared" si="705"/>
        <v>1</v>
      </c>
      <c r="AE487" s="249" t="str">
        <f t="shared" si="706"/>
        <v>11111111</v>
      </c>
      <c r="AF487" s="58" t="s">
        <v>369</v>
      </c>
    </row>
    <row r="488" spans="1:34" s="58" customFormat="1" x14ac:dyDescent="0.2">
      <c r="A488" s="58" t="s">
        <v>4337</v>
      </c>
      <c r="B488" s="58" t="str">
        <f t="shared" si="731"/>
        <v>RSVD</v>
      </c>
      <c r="C488" s="58" t="s">
        <v>727</v>
      </c>
      <c r="D488" s="58" t="s">
        <v>704</v>
      </c>
      <c r="E488" s="58" t="str">
        <f t="shared" si="732"/>
        <v>L2</v>
      </c>
      <c r="F488" s="58" t="str">
        <f t="shared" si="733"/>
        <v>110</v>
      </c>
      <c r="H488" s="58" t="s">
        <v>1722</v>
      </c>
      <c r="I488" s="247">
        <f>VLOOKUP(H488,'V-Enc'!$B$38:$C$45,2,FALSE)</f>
        <v>8</v>
      </c>
      <c r="J488" s="58" t="s">
        <v>1736</v>
      </c>
      <c r="K488" s="247">
        <f>VLOOKUP(J488,'V-Enc'!$B$49:$C$56,2,FALSE)</f>
        <v>8</v>
      </c>
      <c r="L488" s="248" t="s">
        <v>548</v>
      </c>
      <c r="M488" s="58">
        <v>32</v>
      </c>
      <c r="N488" s="58" t="s">
        <v>1835</v>
      </c>
      <c r="O488" s="58">
        <f>VLOOKUP(N488,'V-Enc'!$B$130:$C$137,2,FALSE)</f>
        <v>8</v>
      </c>
      <c r="Q488" s="58" t="s">
        <v>730</v>
      </c>
      <c r="R488" s="58" t="s">
        <v>22</v>
      </c>
      <c r="S488" s="58" t="s">
        <v>44</v>
      </c>
      <c r="U488" s="58">
        <f t="shared" si="734"/>
        <v>32</v>
      </c>
      <c r="V488" s="249">
        <f t="shared" si="735"/>
        <v>32</v>
      </c>
      <c r="W488" s="58" t="str">
        <f t="shared" si="730"/>
        <v>-</v>
      </c>
      <c r="X488" s="249" t="str">
        <f>IF(L488="-1",W488/#REF!*#REF!,"-")</f>
        <v>-</v>
      </c>
      <c r="Z488" s="58" t="str">
        <f t="shared" si="736"/>
        <v/>
      </c>
      <c r="AA488" s="58">
        <v>1</v>
      </c>
      <c r="AB488" s="249">
        <f t="shared" si="708"/>
        <v>256</v>
      </c>
      <c r="AC488" s="249" t="str">
        <f t="shared" si="737"/>
        <v>111111</v>
      </c>
      <c r="AD488" s="250">
        <f t="shared" si="705"/>
        <v>1</v>
      </c>
      <c r="AE488" s="249" t="str">
        <f t="shared" si="706"/>
        <v>11111111</v>
      </c>
      <c r="AF488" s="58" t="s">
        <v>369</v>
      </c>
    </row>
    <row r="489" spans="1:34" x14ac:dyDescent="0.2">
      <c r="I489" s="159"/>
      <c r="Z489" s="125" t="str">
        <f t="shared" si="533"/>
        <v/>
      </c>
      <c r="AC489" s="179"/>
      <c r="AE489" s="179"/>
    </row>
    <row r="490" spans="1:34" ht="19" x14ac:dyDescent="0.25">
      <c r="A490" s="225" t="s">
        <v>2319</v>
      </c>
      <c r="B490" s="225"/>
      <c r="C490" s="226"/>
      <c r="D490" s="226"/>
      <c r="E490" s="226"/>
      <c r="F490" s="226"/>
      <c r="G490" s="226"/>
      <c r="I490" s="159"/>
      <c r="Z490" s="125" t="str">
        <f t="shared" si="533"/>
        <v/>
      </c>
      <c r="AC490" s="179"/>
      <c r="AE490" s="179"/>
    </row>
    <row r="491" spans="1:34" x14ac:dyDescent="0.2">
      <c r="A491" s="125" t="s">
        <v>2320</v>
      </c>
      <c r="B491" s="58" t="str">
        <f t="shared" ref="B491:B508" si="738">IF(OR(MAX(1,O491)*MAX(V491,1)&gt;8,V491&lt;1/4,X491&lt;1/4,X491&gt;8),"RSVD","")</f>
        <v/>
      </c>
      <c r="C491" s="125" t="s">
        <v>727</v>
      </c>
      <c r="D491" s="125" t="s">
        <v>704</v>
      </c>
      <c r="E491" s="125" t="str">
        <f t="shared" ref="E491:E497" si="739">IF(S491="rs2","L2",IF(S491="vs2","L3","L1"))</f>
        <v>L3</v>
      </c>
      <c r="F491" s="125" t="str">
        <f t="shared" ref="F491:F497" si="740">IF(M491=8,"000",IF(M491=16,"101","110"))</f>
        <v>000</v>
      </c>
      <c r="H491" s="125" t="s">
        <v>1722</v>
      </c>
      <c r="I491" s="159">
        <f>VLOOKUP(H491,'V-Enc'!$B$38:$C$45,2,FALSE)</f>
        <v>8</v>
      </c>
      <c r="J491" s="125" t="s">
        <v>1739</v>
      </c>
      <c r="K491" s="159">
        <f>VLOOKUP(J491,'V-Enc'!$B$49:$C$56,2,FALSE)</f>
        <v>0.25</v>
      </c>
      <c r="L491" s="206" t="s">
        <v>2079</v>
      </c>
      <c r="M491" s="125">
        <v>8</v>
      </c>
      <c r="N491" s="125" t="s">
        <v>1835</v>
      </c>
      <c r="O491" s="125">
        <f>VLOOKUP(N491,'V-Enc'!$B$130:$C$137,2,FALSE)</f>
        <v>8</v>
      </c>
      <c r="Q491" s="125" t="s">
        <v>730</v>
      </c>
      <c r="R491" s="125" t="s">
        <v>22</v>
      </c>
      <c r="S491" s="125" t="s">
        <v>764</v>
      </c>
      <c r="U491" s="125">
        <f t="shared" ref="U491:U497" si="741">IF(L491="-1",I491,M491)</f>
        <v>8</v>
      </c>
      <c r="V491" s="179">
        <f t="shared" ref="V491:V497" si="742">IF(L491="-1",K491,U491/I491*K491)</f>
        <v>0.25</v>
      </c>
      <c r="W491" s="125">
        <f>IF(L491="-1",M491,"-")</f>
        <v>8</v>
      </c>
      <c r="X491" s="179">
        <f t="shared" ref="X491:X497" si="743">IF(L491="-1",W491/I491*K491,"-")</f>
        <v>0.25</v>
      </c>
      <c r="Z491" s="125">
        <f t="shared" si="533"/>
        <v>1</v>
      </c>
      <c r="AA491" s="125">
        <v>1</v>
      </c>
      <c r="AB491" s="179">
        <f>MAX(V491,X491,1)*IF(O491="",1,O491)</f>
        <v>8</v>
      </c>
      <c r="AC491" s="179" t="str">
        <f t="shared" ref="AC491:AC504" si="744">DEC2BIN(MIN(64,AB491)-1,6)</f>
        <v>000111</v>
      </c>
      <c r="AD491" s="179">
        <f t="shared" ref="AD491:AD508" si="745">AB491/(MAX(V491,1)*IF(O491="",1,O491))</f>
        <v>1</v>
      </c>
      <c r="AE491" s="179" t="str">
        <f t="shared" ref="AE491:AE508" si="746">RIGHT(_xlfn.CONCAT(REPT(0,8-MIN(AB491,8)),REPT(DEC2BIN(_xlfn.BITLSHIFT(1,AD491-1)),AB491/AD491)),8)</f>
        <v>11111111</v>
      </c>
      <c r="AF491" s="179">
        <f t="shared" ref="AF491:AF508" si="747">IF(X491&lt;=1,0,IF(V491&gt;=X491,V491/MAX(X491,1),1))</f>
        <v>0</v>
      </c>
      <c r="AG491" s="180" t="str">
        <f t="shared" ref="AG491:AG506" si="748">IF(AF491=0,"00000000",RIGHT(IF(X491&gt;=V491,DEC2BIN(_xlfn.BITXOR(BIN2DEC(AH491),255),8),REPT(DEC2BIN(_xlfn.BITLSHIFT(1,AF491-1)),8)),8))</f>
        <v>00000000</v>
      </c>
      <c r="AH491" s="179" t="str">
        <f t="shared" ref="AH491:AH503" si="749">IF(AF491=0,"00000000",RIGHT(_xlfn.CONCAT(REPT(0,8-MIN(8,AB491)),REPT(DEC2BIN(_xlfn.BITLSHIFT(1,MAX(V491,X491,1)-1)),MAX(1,O491))),8))</f>
        <v>00000000</v>
      </c>
    </row>
    <row r="492" spans="1:34" x14ac:dyDescent="0.2">
      <c r="A492" s="125" t="s">
        <v>2321</v>
      </c>
      <c r="B492" s="58" t="str">
        <f t="shared" si="738"/>
        <v/>
      </c>
      <c r="C492" s="125" t="s">
        <v>727</v>
      </c>
      <c r="D492" s="125" t="s">
        <v>704</v>
      </c>
      <c r="E492" s="125" t="str">
        <f t="shared" si="739"/>
        <v>L3</v>
      </c>
      <c r="F492" s="125" t="str">
        <f t="shared" si="740"/>
        <v>101</v>
      </c>
      <c r="H492" s="125" t="s">
        <v>1722</v>
      </c>
      <c r="I492" s="159">
        <f>VLOOKUP(H492,'V-Enc'!$B$38:$C$45,2,FALSE)</f>
        <v>8</v>
      </c>
      <c r="J492" s="125" t="s">
        <v>1739</v>
      </c>
      <c r="K492" s="159">
        <f>VLOOKUP(J492,'V-Enc'!$B$49:$C$56,2,FALSE)</f>
        <v>0.25</v>
      </c>
      <c r="L492" s="206" t="s">
        <v>2079</v>
      </c>
      <c r="M492" s="125">
        <v>16</v>
      </c>
      <c r="N492" s="125" t="s">
        <v>1835</v>
      </c>
      <c r="O492" s="125">
        <f>VLOOKUP(N492,'V-Enc'!$B$130:$C$137,2,FALSE)</f>
        <v>8</v>
      </c>
      <c r="Q492" s="125" t="s">
        <v>730</v>
      </c>
      <c r="R492" s="125" t="s">
        <v>22</v>
      </c>
      <c r="S492" s="125" t="s">
        <v>764</v>
      </c>
      <c r="U492" s="125">
        <f t="shared" si="741"/>
        <v>8</v>
      </c>
      <c r="V492" s="179">
        <f t="shared" si="742"/>
        <v>0.25</v>
      </c>
      <c r="W492" s="125">
        <f t="shared" ref="W492:W493" si="750">IF(L492="-1",M492,"-")</f>
        <v>16</v>
      </c>
      <c r="X492" s="179">
        <f t="shared" si="743"/>
        <v>0.5</v>
      </c>
      <c r="Z492" s="125">
        <f t="shared" si="533"/>
        <v>1</v>
      </c>
      <c r="AA492" s="125">
        <v>1</v>
      </c>
      <c r="AB492" s="179">
        <f t="shared" ref="AB492:AB508" si="751">MAX(V492,X492,1)*IF(O492="",1,O492)</f>
        <v>8</v>
      </c>
      <c r="AC492" s="179" t="str">
        <f t="shared" si="744"/>
        <v>000111</v>
      </c>
      <c r="AD492" s="179">
        <f t="shared" si="745"/>
        <v>1</v>
      </c>
      <c r="AE492" s="179" t="str">
        <f t="shared" si="746"/>
        <v>11111111</v>
      </c>
      <c r="AF492" s="179">
        <f t="shared" si="747"/>
        <v>0</v>
      </c>
      <c r="AG492" s="180" t="str">
        <f t="shared" si="748"/>
        <v>00000000</v>
      </c>
      <c r="AH492" s="179" t="str">
        <f t="shared" si="749"/>
        <v>00000000</v>
      </c>
    </row>
    <row r="493" spans="1:34" x14ac:dyDescent="0.2">
      <c r="A493" s="125" t="s">
        <v>2322</v>
      </c>
      <c r="B493" s="58" t="str">
        <f t="shared" si="738"/>
        <v/>
      </c>
      <c r="C493" s="125" t="s">
        <v>727</v>
      </c>
      <c r="D493" s="125" t="s">
        <v>704</v>
      </c>
      <c r="E493" s="125" t="str">
        <f t="shared" si="739"/>
        <v>L3</v>
      </c>
      <c r="F493" s="125" t="str">
        <f t="shared" si="740"/>
        <v>110</v>
      </c>
      <c r="H493" s="125" t="s">
        <v>1722</v>
      </c>
      <c r="I493" s="159">
        <f>VLOOKUP(H493,'V-Enc'!$B$38:$C$45,2,FALSE)</f>
        <v>8</v>
      </c>
      <c r="J493" s="125" t="s">
        <v>1739</v>
      </c>
      <c r="K493" s="159">
        <f>VLOOKUP(J493,'V-Enc'!$B$49:$C$56,2,FALSE)</f>
        <v>0.25</v>
      </c>
      <c r="L493" s="206" t="s">
        <v>2079</v>
      </c>
      <c r="M493" s="125">
        <v>32</v>
      </c>
      <c r="N493" s="125" t="s">
        <v>1835</v>
      </c>
      <c r="O493" s="125">
        <f>VLOOKUP(N493,'V-Enc'!$B$130:$C$137,2,FALSE)</f>
        <v>8</v>
      </c>
      <c r="Q493" s="125" t="s">
        <v>730</v>
      </c>
      <c r="R493" s="125" t="s">
        <v>22</v>
      </c>
      <c r="S493" s="125" t="s">
        <v>764</v>
      </c>
      <c r="U493" s="125">
        <f t="shared" si="741"/>
        <v>8</v>
      </c>
      <c r="V493" s="179">
        <f t="shared" si="742"/>
        <v>0.25</v>
      </c>
      <c r="W493" s="125">
        <f t="shared" si="750"/>
        <v>32</v>
      </c>
      <c r="X493" s="179">
        <f t="shared" si="743"/>
        <v>1</v>
      </c>
      <c r="Z493" s="125">
        <f t="shared" si="533"/>
        <v>1</v>
      </c>
      <c r="AA493" s="125">
        <v>1</v>
      </c>
      <c r="AB493" s="179">
        <f t="shared" si="751"/>
        <v>8</v>
      </c>
      <c r="AC493" s="179" t="str">
        <f t="shared" si="744"/>
        <v>000111</v>
      </c>
      <c r="AD493" s="179">
        <f t="shared" si="745"/>
        <v>1</v>
      </c>
      <c r="AE493" s="179" t="str">
        <f t="shared" si="746"/>
        <v>11111111</v>
      </c>
      <c r="AF493" s="179">
        <f t="shared" si="747"/>
        <v>0</v>
      </c>
      <c r="AG493" s="180" t="str">
        <f t="shared" si="748"/>
        <v>00000000</v>
      </c>
      <c r="AH493" s="179" t="str">
        <f t="shared" si="749"/>
        <v>00000000</v>
      </c>
    </row>
    <row r="494" spans="1:34" x14ac:dyDescent="0.2">
      <c r="A494" s="125" t="s">
        <v>2323</v>
      </c>
      <c r="B494" s="58" t="str">
        <f t="shared" si="738"/>
        <v/>
      </c>
      <c r="C494" s="125" t="s">
        <v>727</v>
      </c>
      <c r="D494" s="125" t="s">
        <v>704</v>
      </c>
      <c r="E494" s="125" t="str">
        <f t="shared" si="739"/>
        <v>L3</v>
      </c>
      <c r="F494" s="125" t="str">
        <f t="shared" si="740"/>
        <v>000</v>
      </c>
      <c r="H494" s="125" t="s">
        <v>1722</v>
      </c>
      <c r="I494" s="159">
        <f>VLOOKUP(H494,'V-Enc'!$B$38:$C$45,2,FALSE)</f>
        <v>8</v>
      </c>
      <c r="J494" s="125" t="s">
        <v>1740</v>
      </c>
      <c r="K494" s="159">
        <f>VLOOKUP(J494,'V-Enc'!$B$49:$C$56,2,FALSE)</f>
        <v>0.5</v>
      </c>
      <c r="L494" s="206" t="s">
        <v>2079</v>
      </c>
      <c r="M494" s="125">
        <v>8</v>
      </c>
      <c r="N494" s="125" t="s">
        <v>1835</v>
      </c>
      <c r="O494" s="125">
        <f>VLOOKUP(N494,'V-Enc'!$B$130:$C$137,2,FALSE)</f>
        <v>8</v>
      </c>
      <c r="Q494" s="125" t="s">
        <v>730</v>
      </c>
      <c r="R494" s="125" t="s">
        <v>22</v>
      </c>
      <c r="S494" s="125" t="s">
        <v>764</v>
      </c>
      <c r="U494" s="125">
        <f t="shared" si="741"/>
        <v>8</v>
      </c>
      <c r="V494" s="179">
        <f t="shared" si="742"/>
        <v>0.5</v>
      </c>
      <c r="W494" s="125">
        <f t="shared" ref="W494:W496" si="752">IF(L494="-1",M494,"-")</f>
        <v>8</v>
      </c>
      <c r="X494" s="179">
        <f t="shared" si="743"/>
        <v>0.5</v>
      </c>
      <c r="Z494" s="125">
        <f t="shared" si="533"/>
        <v>1</v>
      </c>
      <c r="AA494" s="125">
        <v>1</v>
      </c>
      <c r="AB494" s="179">
        <f t="shared" si="751"/>
        <v>8</v>
      </c>
      <c r="AC494" s="179" t="str">
        <f t="shared" si="744"/>
        <v>000111</v>
      </c>
      <c r="AD494" s="179">
        <f t="shared" si="745"/>
        <v>1</v>
      </c>
      <c r="AE494" s="179" t="str">
        <f t="shared" si="746"/>
        <v>11111111</v>
      </c>
      <c r="AF494" s="179">
        <f t="shared" si="747"/>
        <v>0</v>
      </c>
      <c r="AG494" s="180" t="str">
        <f t="shared" si="748"/>
        <v>00000000</v>
      </c>
      <c r="AH494" s="179" t="str">
        <f t="shared" si="749"/>
        <v>00000000</v>
      </c>
    </row>
    <row r="495" spans="1:34" x14ac:dyDescent="0.2">
      <c r="A495" s="125" t="s">
        <v>2324</v>
      </c>
      <c r="B495" s="58" t="str">
        <f t="shared" si="738"/>
        <v/>
      </c>
      <c r="C495" s="125" t="s">
        <v>727</v>
      </c>
      <c r="D495" s="125" t="s">
        <v>704</v>
      </c>
      <c r="E495" s="125" t="str">
        <f t="shared" ref="E495" si="753">IF(S495="rs2","L2",IF(S495="vs2","L3","L1"))</f>
        <v>L3</v>
      </c>
      <c r="F495" s="125" t="str">
        <f t="shared" ref="F495" si="754">IF(M495=8,"000",IF(M495=16,"101","110"))</f>
        <v>101</v>
      </c>
      <c r="H495" s="125" t="s">
        <v>1722</v>
      </c>
      <c r="I495" s="159">
        <f>VLOOKUP(H495,'V-Enc'!$B$38:$C$45,2,FALSE)</f>
        <v>8</v>
      </c>
      <c r="J495" s="125" t="s">
        <v>1740</v>
      </c>
      <c r="K495" s="159">
        <f>VLOOKUP(J495,'V-Enc'!$B$49:$C$56,2,FALSE)</f>
        <v>0.5</v>
      </c>
      <c r="L495" s="206" t="s">
        <v>2079</v>
      </c>
      <c r="M495" s="125">
        <v>16</v>
      </c>
      <c r="N495" s="125" t="s">
        <v>1835</v>
      </c>
      <c r="O495" s="125">
        <f>VLOOKUP(N495,'V-Enc'!$B$130:$C$137,2,FALSE)</f>
        <v>8</v>
      </c>
      <c r="Q495" s="125" t="s">
        <v>730</v>
      </c>
      <c r="R495" s="125" t="s">
        <v>22</v>
      </c>
      <c r="S495" s="125" t="s">
        <v>764</v>
      </c>
      <c r="U495" s="125">
        <f t="shared" ref="U495" si="755">IF(L495="-1",I495,M495)</f>
        <v>8</v>
      </c>
      <c r="V495" s="179">
        <f t="shared" ref="V495" si="756">IF(L495="-1",K495,U495/I495*K495)</f>
        <v>0.5</v>
      </c>
      <c r="W495" s="125">
        <f t="shared" ref="W495" si="757">IF(L495="-1",M495,"-")</f>
        <v>16</v>
      </c>
      <c r="X495" s="179">
        <f t="shared" ref="X495" si="758">IF(L495="-1",W495/I495*K495,"-")</f>
        <v>1</v>
      </c>
      <c r="Z495" s="125">
        <f t="shared" ref="Z495" si="759">IF(S495="vs2",1,"")</f>
        <v>1</v>
      </c>
      <c r="AA495" s="125">
        <v>1</v>
      </c>
      <c r="AB495" s="179">
        <f t="shared" si="751"/>
        <v>8</v>
      </c>
      <c r="AC495" s="179" t="str">
        <f t="shared" si="744"/>
        <v>000111</v>
      </c>
      <c r="AD495" s="179">
        <f t="shared" si="745"/>
        <v>1</v>
      </c>
      <c r="AE495" s="179" t="str">
        <f t="shared" si="746"/>
        <v>11111111</v>
      </c>
      <c r="AF495" s="179">
        <f t="shared" si="747"/>
        <v>0</v>
      </c>
      <c r="AG495" s="180" t="str">
        <f t="shared" si="748"/>
        <v>00000000</v>
      </c>
      <c r="AH495" s="179" t="str">
        <f t="shared" si="749"/>
        <v>00000000</v>
      </c>
    </row>
    <row r="496" spans="1:34" x14ac:dyDescent="0.2">
      <c r="A496" s="125" t="s">
        <v>4338</v>
      </c>
      <c r="B496" s="58" t="str">
        <f t="shared" si="738"/>
        <v/>
      </c>
      <c r="C496" s="125" t="s">
        <v>727</v>
      </c>
      <c r="D496" s="125" t="s">
        <v>704</v>
      </c>
      <c r="E496" s="125" t="str">
        <f t="shared" si="739"/>
        <v>L3</v>
      </c>
      <c r="F496" s="125" t="str">
        <f t="shared" si="740"/>
        <v>110</v>
      </c>
      <c r="H496" s="125" t="s">
        <v>1722</v>
      </c>
      <c r="I496" s="159">
        <f>VLOOKUP(H496,'V-Enc'!$B$38:$C$45,2,FALSE)</f>
        <v>8</v>
      </c>
      <c r="J496" s="125" t="s">
        <v>1740</v>
      </c>
      <c r="K496" s="159">
        <f>VLOOKUP(J496,'V-Enc'!$B$49:$C$56,2,FALSE)</f>
        <v>0.5</v>
      </c>
      <c r="L496" s="206" t="s">
        <v>2079</v>
      </c>
      <c r="M496" s="125">
        <v>32</v>
      </c>
      <c r="N496" s="125" t="s">
        <v>1835</v>
      </c>
      <c r="O496" s="125">
        <f>VLOOKUP(N496,'V-Enc'!$B$130:$C$137,2,FALSE)</f>
        <v>8</v>
      </c>
      <c r="Q496" s="125" t="s">
        <v>730</v>
      </c>
      <c r="R496" s="125" t="s">
        <v>22</v>
      </c>
      <c r="S496" s="125" t="s">
        <v>764</v>
      </c>
      <c r="U496" s="125">
        <f t="shared" si="741"/>
        <v>8</v>
      </c>
      <c r="V496" s="179">
        <f t="shared" si="742"/>
        <v>0.5</v>
      </c>
      <c r="W496" s="125">
        <f t="shared" si="752"/>
        <v>32</v>
      </c>
      <c r="X496" s="179">
        <f t="shared" si="743"/>
        <v>2</v>
      </c>
      <c r="Z496" s="125">
        <f t="shared" si="533"/>
        <v>1</v>
      </c>
      <c r="AA496" s="125">
        <v>1</v>
      </c>
      <c r="AB496" s="179">
        <f t="shared" si="751"/>
        <v>16</v>
      </c>
      <c r="AC496" s="179" t="str">
        <f t="shared" si="744"/>
        <v>001111</v>
      </c>
      <c r="AD496" s="179">
        <f t="shared" si="745"/>
        <v>2</v>
      </c>
      <c r="AE496" s="179" t="str">
        <f t="shared" si="746"/>
        <v>10101010</v>
      </c>
      <c r="AF496" s="179">
        <f t="shared" si="747"/>
        <v>1</v>
      </c>
      <c r="AG496" s="180" t="str">
        <f t="shared" si="748"/>
        <v>01010101</v>
      </c>
      <c r="AH496" s="179" t="str">
        <f t="shared" si="749"/>
        <v>10101010</v>
      </c>
    </row>
    <row r="497" spans="1:34" x14ac:dyDescent="0.2">
      <c r="A497" s="125" t="s">
        <v>2325</v>
      </c>
      <c r="B497" s="58" t="str">
        <f t="shared" si="738"/>
        <v/>
      </c>
      <c r="C497" s="125" t="s">
        <v>727</v>
      </c>
      <c r="D497" s="125" t="s">
        <v>704</v>
      </c>
      <c r="E497" s="125" t="str">
        <f t="shared" si="739"/>
        <v>L3</v>
      </c>
      <c r="F497" s="125" t="str">
        <f t="shared" si="740"/>
        <v>000</v>
      </c>
      <c r="H497" s="125" t="s">
        <v>1722</v>
      </c>
      <c r="I497" s="159">
        <f>VLOOKUP(H497,'V-Enc'!$B$38:$C$45,2,FALSE)</f>
        <v>8</v>
      </c>
      <c r="J497" s="125" t="s">
        <v>1733</v>
      </c>
      <c r="K497" s="159">
        <f>VLOOKUP(J497,'V-Enc'!$B$49:$C$56,2,FALSE)</f>
        <v>1</v>
      </c>
      <c r="L497" s="206" t="s">
        <v>2079</v>
      </c>
      <c r="M497" s="125">
        <v>8</v>
      </c>
      <c r="N497" s="125" t="s">
        <v>1835</v>
      </c>
      <c r="O497" s="125">
        <f>VLOOKUP(N497,'V-Enc'!$B$130:$C$137,2,FALSE)</f>
        <v>8</v>
      </c>
      <c r="Q497" s="125" t="s">
        <v>730</v>
      </c>
      <c r="R497" s="125" t="s">
        <v>22</v>
      </c>
      <c r="S497" s="125" t="s">
        <v>764</v>
      </c>
      <c r="U497" s="125">
        <f t="shared" si="741"/>
        <v>8</v>
      </c>
      <c r="V497" s="179">
        <f t="shared" si="742"/>
        <v>1</v>
      </c>
      <c r="W497" s="125">
        <f t="shared" ref="W497" si="760">IF(L497="-1",M497,"-")</f>
        <v>8</v>
      </c>
      <c r="X497" s="179">
        <f t="shared" si="743"/>
        <v>1</v>
      </c>
      <c r="Z497" s="125">
        <f t="shared" si="533"/>
        <v>1</v>
      </c>
      <c r="AA497" s="125">
        <v>1</v>
      </c>
      <c r="AB497" s="179">
        <f t="shared" si="751"/>
        <v>8</v>
      </c>
      <c r="AC497" s="179" t="str">
        <f t="shared" si="744"/>
        <v>000111</v>
      </c>
      <c r="AD497" s="178">
        <f t="shared" si="745"/>
        <v>1</v>
      </c>
      <c r="AE497" s="179" t="str">
        <f t="shared" si="746"/>
        <v>11111111</v>
      </c>
      <c r="AF497" s="179">
        <f t="shared" si="747"/>
        <v>0</v>
      </c>
      <c r="AG497" s="180" t="str">
        <f t="shared" si="748"/>
        <v>00000000</v>
      </c>
      <c r="AH497" s="179" t="str">
        <f t="shared" si="749"/>
        <v>00000000</v>
      </c>
    </row>
    <row r="498" spans="1:34" x14ac:dyDescent="0.2">
      <c r="A498" s="125" t="s">
        <v>2326</v>
      </c>
      <c r="B498" s="58" t="str">
        <f t="shared" si="738"/>
        <v/>
      </c>
      <c r="C498" s="125" t="s">
        <v>727</v>
      </c>
      <c r="D498" s="125" t="s">
        <v>704</v>
      </c>
      <c r="E498" s="125" t="str">
        <f t="shared" ref="E498:E508" si="761">IF(S498="rs2","L2",IF(S498="vs2","L3","L1"))</f>
        <v>L3</v>
      </c>
      <c r="F498" s="125" t="str">
        <f t="shared" ref="F498:F508" si="762">IF(M498=8,"000",IF(M498=16,"101","110"))</f>
        <v>101</v>
      </c>
      <c r="H498" s="125" t="s">
        <v>1722</v>
      </c>
      <c r="I498" s="159">
        <f>VLOOKUP(H498,'V-Enc'!$B$38:$C$45,2,FALSE)</f>
        <v>8</v>
      </c>
      <c r="J498" s="125" t="s">
        <v>1733</v>
      </c>
      <c r="K498" s="159">
        <f>VLOOKUP(J498,'V-Enc'!$B$49:$C$56,2,FALSE)</f>
        <v>1</v>
      </c>
      <c r="L498" s="206" t="s">
        <v>2079</v>
      </c>
      <c r="M498" s="125">
        <v>16</v>
      </c>
      <c r="N498" s="125" t="s">
        <v>1835</v>
      </c>
      <c r="O498" s="125">
        <f>VLOOKUP(N498,'V-Enc'!$B$130:$C$137,2,FALSE)</f>
        <v>8</v>
      </c>
      <c r="Q498" s="125" t="s">
        <v>730</v>
      </c>
      <c r="R498" s="125" t="s">
        <v>22</v>
      </c>
      <c r="S498" s="125" t="s">
        <v>764</v>
      </c>
      <c r="U498" s="125">
        <f t="shared" ref="U498:U508" si="763">IF(L498="-1",I498,M498)</f>
        <v>8</v>
      </c>
      <c r="V498" s="179">
        <f t="shared" ref="V498:V508" si="764">IF(L498="-1",K498,U498/I498*K498)</f>
        <v>1</v>
      </c>
      <c r="W498" s="125">
        <f t="shared" ref="W498:W508" si="765">IF(L498="-1",M498,"-")</f>
        <v>16</v>
      </c>
      <c r="X498" s="179">
        <f t="shared" ref="X498:X508" si="766">IF(L498="-1",W498/I498*K498,"-")</f>
        <v>2</v>
      </c>
      <c r="Z498" s="125">
        <f t="shared" si="533"/>
        <v>1</v>
      </c>
      <c r="AA498" s="125">
        <v>1</v>
      </c>
      <c r="AB498" s="179">
        <f t="shared" si="751"/>
        <v>16</v>
      </c>
      <c r="AC498" s="179" t="str">
        <f t="shared" si="744"/>
        <v>001111</v>
      </c>
      <c r="AD498" s="179">
        <f t="shared" si="745"/>
        <v>2</v>
      </c>
      <c r="AE498" s="179" t="str">
        <f t="shared" si="746"/>
        <v>10101010</v>
      </c>
      <c r="AF498" s="179">
        <f t="shared" si="747"/>
        <v>1</v>
      </c>
      <c r="AG498" s="180" t="str">
        <f t="shared" si="748"/>
        <v>01010101</v>
      </c>
      <c r="AH498" s="179" t="str">
        <f t="shared" si="749"/>
        <v>10101010</v>
      </c>
    </row>
    <row r="499" spans="1:34" x14ac:dyDescent="0.2">
      <c r="A499" s="125" t="s">
        <v>2327</v>
      </c>
      <c r="B499" s="58" t="str">
        <f t="shared" si="738"/>
        <v/>
      </c>
      <c r="C499" s="125" t="s">
        <v>727</v>
      </c>
      <c r="D499" s="125" t="s">
        <v>704</v>
      </c>
      <c r="E499" s="125" t="str">
        <f t="shared" si="761"/>
        <v>L3</v>
      </c>
      <c r="F499" s="125" t="str">
        <f t="shared" si="762"/>
        <v>110</v>
      </c>
      <c r="H499" s="125" t="s">
        <v>1722</v>
      </c>
      <c r="I499" s="159">
        <f>VLOOKUP(H499,'V-Enc'!$B$38:$C$45,2,FALSE)</f>
        <v>8</v>
      </c>
      <c r="J499" s="125" t="s">
        <v>1733</v>
      </c>
      <c r="K499" s="159">
        <f>VLOOKUP(J499,'V-Enc'!$B$49:$C$56,2,FALSE)</f>
        <v>1</v>
      </c>
      <c r="L499" s="206" t="s">
        <v>2079</v>
      </c>
      <c r="M499" s="125">
        <v>32</v>
      </c>
      <c r="N499" s="125" t="s">
        <v>1835</v>
      </c>
      <c r="O499" s="125">
        <f>VLOOKUP(N499,'V-Enc'!$B$130:$C$137,2,FALSE)</f>
        <v>8</v>
      </c>
      <c r="Q499" s="125" t="s">
        <v>730</v>
      </c>
      <c r="R499" s="125" t="s">
        <v>22</v>
      </c>
      <c r="S499" s="125" t="s">
        <v>764</v>
      </c>
      <c r="U499" s="125">
        <f t="shared" si="763"/>
        <v>8</v>
      </c>
      <c r="V499" s="179">
        <f t="shared" si="764"/>
        <v>1</v>
      </c>
      <c r="W499" s="125">
        <f t="shared" si="765"/>
        <v>32</v>
      </c>
      <c r="X499" s="179">
        <f t="shared" si="766"/>
        <v>4</v>
      </c>
      <c r="Z499" s="125">
        <f t="shared" si="533"/>
        <v>1</v>
      </c>
      <c r="AA499" s="125">
        <v>1</v>
      </c>
      <c r="AB499" s="179">
        <f t="shared" si="751"/>
        <v>32</v>
      </c>
      <c r="AC499" s="179" t="str">
        <f t="shared" si="744"/>
        <v>011111</v>
      </c>
      <c r="AD499" s="179">
        <f t="shared" si="745"/>
        <v>4</v>
      </c>
      <c r="AE499" s="179" t="str">
        <f t="shared" si="746"/>
        <v>10001000</v>
      </c>
      <c r="AF499" s="179">
        <f t="shared" si="747"/>
        <v>1</v>
      </c>
      <c r="AG499" s="180" t="str">
        <f t="shared" si="748"/>
        <v>01110111</v>
      </c>
      <c r="AH499" s="179" t="str">
        <f t="shared" si="749"/>
        <v>10001000</v>
      </c>
    </row>
    <row r="500" spans="1:34" s="58" customFormat="1" x14ac:dyDescent="0.2">
      <c r="A500" s="58" t="s">
        <v>2328</v>
      </c>
      <c r="B500" s="58" t="str">
        <f t="shared" si="738"/>
        <v>RSVD</v>
      </c>
      <c r="C500" s="58" t="s">
        <v>727</v>
      </c>
      <c r="D500" s="58" t="s">
        <v>704</v>
      </c>
      <c r="E500" s="58" t="str">
        <f t="shared" si="761"/>
        <v>L3</v>
      </c>
      <c r="F500" s="58" t="str">
        <f t="shared" si="762"/>
        <v>000</v>
      </c>
      <c r="H500" s="58" t="s">
        <v>1722</v>
      </c>
      <c r="I500" s="247">
        <f>VLOOKUP(H500,'V-Enc'!$B$38:$C$45,2,FALSE)</f>
        <v>8</v>
      </c>
      <c r="J500" s="58" t="s">
        <v>1734</v>
      </c>
      <c r="K500" s="247">
        <f>VLOOKUP(J500,'V-Enc'!$B$49:$C$56,2,FALSE)</f>
        <v>2</v>
      </c>
      <c r="L500" s="248" t="s">
        <v>2079</v>
      </c>
      <c r="M500" s="58">
        <v>8</v>
      </c>
      <c r="N500" s="58" t="s">
        <v>1835</v>
      </c>
      <c r="O500" s="58">
        <f>VLOOKUP(N500,'V-Enc'!$B$130:$C$137,2,FALSE)</f>
        <v>8</v>
      </c>
      <c r="Q500" s="58" t="s">
        <v>730</v>
      </c>
      <c r="R500" s="58" t="s">
        <v>22</v>
      </c>
      <c r="S500" s="58" t="s">
        <v>764</v>
      </c>
      <c r="U500" s="58">
        <f t="shared" si="763"/>
        <v>8</v>
      </c>
      <c r="V500" s="249">
        <f t="shared" si="764"/>
        <v>2</v>
      </c>
      <c r="W500" s="58">
        <f t="shared" si="765"/>
        <v>8</v>
      </c>
      <c r="X500" s="249">
        <f t="shared" si="766"/>
        <v>2</v>
      </c>
      <c r="Z500" s="58">
        <f t="shared" si="533"/>
        <v>1</v>
      </c>
      <c r="AA500" s="58">
        <v>1</v>
      </c>
      <c r="AB500" s="249">
        <f t="shared" si="751"/>
        <v>16</v>
      </c>
      <c r="AC500" s="249" t="str">
        <f t="shared" si="744"/>
        <v>001111</v>
      </c>
      <c r="AD500" s="249">
        <f t="shared" si="745"/>
        <v>1</v>
      </c>
      <c r="AE500" s="249" t="str">
        <f t="shared" si="746"/>
        <v>11111111</v>
      </c>
      <c r="AF500" s="179">
        <f t="shared" si="747"/>
        <v>1</v>
      </c>
      <c r="AG500" s="180" t="str">
        <f t="shared" si="748"/>
        <v>01010101</v>
      </c>
      <c r="AH500" s="179" t="str">
        <f t="shared" si="749"/>
        <v>10101010</v>
      </c>
    </row>
    <row r="501" spans="1:34" s="58" customFormat="1" x14ac:dyDescent="0.2">
      <c r="A501" s="58" t="s">
        <v>2329</v>
      </c>
      <c r="B501" s="58" t="str">
        <f t="shared" si="738"/>
        <v>RSVD</v>
      </c>
      <c r="C501" s="58" t="s">
        <v>727</v>
      </c>
      <c r="D501" s="58" t="s">
        <v>704</v>
      </c>
      <c r="E501" s="58" t="str">
        <f t="shared" si="761"/>
        <v>L3</v>
      </c>
      <c r="F501" s="58" t="str">
        <f t="shared" si="762"/>
        <v>101</v>
      </c>
      <c r="H501" s="58" t="s">
        <v>1722</v>
      </c>
      <c r="I501" s="247">
        <f>VLOOKUP(H501,'V-Enc'!$B$38:$C$45,2,FALSE)</f>
        <v>8</v>
      </c>
      <c r="J501" s="58" t="s">
        <v>1734</v>
      </c>
      <c r="K501" s="247">
        <f>VLOOKUP(J501,'V-Enc'!$B$49:$C$56,2,FALSE)</f>
        <v>2</v>
      </c>
      <c r="L501" s="248" t="s">
        <v>2079</v>
      </c>
      <c r="M501" s="58">
        <v>16</v>
      </c>
      <c r="N501" s="58" t="s">
        <v>1835</v>
      </c>
      <c r="O501" s="58">
        <f>VLOOKUP(N501,'V-Enc'!$B$130:$C$137,2,FALSE)</f>
        <v>8</v>
      </c>
      <c r="Q501" s="58" t="s">
        <v>730</v>
      </c>
      <c r="R501" s="58" t="s">
        <v>22</v>
      </c>
      <c r="S501" s="58" t="s">
        <v>764</v>
      </c>
      <c r="U501" s="58">
        <f t="shared" si="763"/>
        <v>8</v>
      </c>
      <c r="V501" s="249">
        <f t="shared" si="764"/>
        <v>2</v>
      </c>
      <c r="W501" s="58">
        <f t="shared" si="765"/>
        <v>16</v>
      </c>
      <c r="X501" s="249">
        <f t="shared" si="766"/>
        <v>4</v>
      </c>
      <c r="Z501" s="58">
        <f t="shared" si="533"/>
        <v>1</v>
      </c>
      <c r="AA501" s="58">
        <v>1</v>
      </c>
      <c r="AB501" s="249">
        <f t="shared" si="751"/>
        <v>32</v>
      </c>
      <c r="AC501" s="249" t="str">
        <f t="shared" si="744"/>
        <v>011111</v>
      </c>
      <c r="AD501" s="249">
        <f t="shared" si="745"/>
        <v>2</v>
      </c>
      <c r="AE501" s="249" t="str">
        <f t="shared" si="746"/>
        <v>10101010</v>
      </c>
      <c r="AF501" s="179">
        <f t="shared" si="747"/>
        <v>1</v>
      </c>
      <c r="AG501" s="180" t="str">
        <f t="shared" si="748"/>
        <v>01110111</v>
      </c>
      <c r="AH501" s="179" t="str">
        <f t="shared" si="749"/>
        <v>10001000</v>
      </c>
    </row>
    <row r="502" spans="1:34" s="58" customFormat="1" x14ac:dyDescent="0.2">
      <c r="A502" s="58" t="s">
        <v>2330</v>
      </c>
      <c r="B502" s="58" t="str">
        <f t="shared" si="738"/>
        <v>RSVD</v>
      </c>
      <c r="C502" s="58" t="s">
        <v>727</v>
      </c>
      <c r="D502" s="58" t="s">
        <v>704</v>
      </c>
      <c r="E502" s="58" t="str">
        <f t="shared" si="761"/>
        <v>L3</v>
      </c>
      <c r="F502" s="58" t="str">
        <f t="shared" si="762"/>
        <v>110</v>
      </c>
      <c r="H502" s="58" t="s">
        <v>1722</v>
      </c>
      <c r="I502" s="247">
        <f>VLOOKUP(H502,'V-Enc'!$B$38:$C$45,2,FALSE)</f>
        <v>8</v>
      </c>
      <c r="J502" s="58" t="s">
        <v>1734</v>
      </c>
      <c r="K502" s="247">
        <f>VLOOKUP(J502,'V-Enc'!$B$49:$C$56,2,FALSE)</f>
        <v>2</v>
      </c>
      <c r="L502" s="248" t="s">
        <v>2079</v>
      </c>
      <c r="M502" s="58">
        <v>32</v>
      </c>
      <c r="N502" s="58" t="s">
        <v>1835</v>
      </c>
      <c r="O502" s="58">
        <f>VLOOKUP(N502,'V-Enc'!$B$130:$C$137,2,FALSE)</f>
        <v>8</v>
      </c>
      <c r="Q502" s="58" t="s">
        <v>730</v>
      </c>
      <c r="R502" s="58" t="s">
        <v>22</v>
      </c>
      <c r="S502" s="58" t="s">
        <v>764</v>
      </c>
      <c r="U502" s="58">
        <f t="shared" si="763"/>
        <v>8</v>
      </c>
      <c r="V502" s="249">
        <f t="shared" si="764"/>
        <v>2</v>
      </c>
      <c r="W502" s="58">
        <f t="shared" si="765"/>
        <v>32</v>
      </c>
      <c r="X502" s="249">
        <f t="shared" si="766"/>
        <v>8</v>
      </c>
      <c r="Z502" s="58">
        <f t="shared" si="533"/>
        <v>1</v>
      </c>
      <c r="AA502" s="58">
        <v>1</v>
      </c>
      <c r="AB502" s="249">
        <f t="shared" si="751"/>
        <v>64</v>
      </c>
      <c r="AC502" s="249" t="str">
        <f t="shared" si="744"/>
        <v>111111</v>
      </c>
      <c r="AD502" s="249">
        <f t="shared" si="745"/>
        <v>4</v>
      </c>
      <c r="AE502" s="249" t="str">
        <f t="shared" si="746"/>
        <v>10001000</v>
      </c>
      <c r="AF502" s="179">
        <f t="shared" si="747"/>
        <v>1</v>
      </c>
      <c r="AG502" s="180" t="str">
        <f t="shared" si="748"/>
        <v>01111111</v>
      </c>
      <c r="AH502" s="179" t="str">
        <f t="shared" si="749"/>
        <v>10000000</v>
      </c>
    </row>
    <row r="503" spans="1:34" s="58" customFormat="1" x14ac:dyDescent="0.2">
      <c r="A503" s="58" t="s">
        <v>2331</v>
      </c>
      <c r="B503" s="58" t="str">
        <f t="shared" si="738"/>
        <v>RSVD</v>
      </c>
      <c r="C503" s="58" t="s">
        <v>727</v>
      </c>
      <c r="D503" s="58" t="s">
        <v>704</v>
      </c>
      <c r="E503" s="58" t="str">
        <f t="shared" si="761"/>
        <v>L3</v>
      </c>
      <c r="F503" s="58" t="str">
        <f t="shared" si="762"/>
        <v>000</v>
      </c>
      <c r="H503" s="58" t="s">
        <v>1722</v>
      </c>
      <c r="I503" s="247">
        <f>VLOOKUP(H503,'V-Enc'!$B$38:$C$45,2,FALSE)</f>
        <v>8</v>
      </c>
      <c r="J503" s="58" t="s">
        <v>1735</v>
      </c>
      <c r="K503" s="247">
        <f>VLOOKUP(J503,'V-Enc'!$B$49:$C$56,2,FALSE)</f>
        <v>4</v>
      </c>
      <c r="L503" s="248" t="s">
        <v>2079</v>
      </c>
      <c r="M503" s="58">
        <v>8</v>
      </c>
      <c r="N503" s="58" t="s">
        <v>1835</v>
      </c>
      <c r="O503" s="58">
        <f>VLOOKUP(N503,'V-Enc'!$B$130:$C$137,2,FALSE)</f>
        <v>8</v>
      </c>
      <c r="Q503" s="58" t="s">
        <v>730</v>
      </c>
      <c r="R503" s="58" t="s">
        <v>22</v>
      </c>
      <c r="S503" s="58" t="s">
        <v>764</v>
      </c>
      <c r="U503" s="58">
        <f t="shared" si="763"/>
        <v>8</v>
      </c>
      <c r="V503" s="249">
        <f t="shared" si="764"/>
        <v>4</v>
      </c>
      <c r="W503" s="58">
        <f t="shared" si="765"/>
        <v>8</v>
      </c>
      <c r="X503" s="249">
        <f t="shared" si="766"/>
        <v>4</v>
      </c>
      <c r="Z503" s="58">
        <f t="shared" ref="Z503:Z578" si="767">IF(S503="vs2",1,"")</f>
        <v>1</v>
      </c>
      <c r="AA503" s="58">
        <v>1</v>
      </c>
      <c r="AB503" s="249">
        <f t="shared" si="751"/>
        <v>32</v>
      </c>
      <c r="AC503" s="249" t="str">
        <f t="shared" si="744"/>
        <v>011111</v>
      </c>
      <c r="AD503" s="249">
        <f t="shared" si="745"/>
        <v>1</v>
      </c>
      <c r="AE503" s="249" t="str">
        <f t="shared" si="746"/>
        <v>11111111</v>
      </c>
      <c r="AF503" s="179">
        <f t="shared" si="747"/>
        <v>1</v>
      </c>
      <c r="AG503" s="180" t="str">
        <f t="shared" si="748"/>
        <v>01110111</v>
      </c>
      <c r="AH503" s="179" t="str">
        <f t="shared" si="749"/>
        <v>10001000</v>
      </c>
    </row>
    <row r="504" spans="1:34" s="58" customFormat="1" x14ac:dyDescent="0.2">
      <c r="A504" s="58" t="s">
        <v>2332</v>
      </c>
      <c r="B504" s="58" t="str">
        <f t="shared" si="738"/>
        <v>RSVD</v>
      </c>
      <c r="C504" s="58" t="s">
        <v>727</v>
      </c>
      <c r="D504" s="58" t="s">
        <v>704</v>
      </c>
      <c r="E504" s="58" t="str">
        <f t="shared" ref="E504" si="768">IF(S504="rs2","L2",IF(S504="vs2","L3","L1"))</f>
        <v>L3</v>
      </c>
      <c r="F504" s="58" t="str">
        <f t="shared" ref="F504" si="769">IF(M504=8,"000",IF(M504=16,"101","110"))</f>
        <v>101</v>
      </c>
      <c r="H504" s="58" t="s">
        <v>1722</v>
      </c>
      <c r="I504" s="247">
        <f>VLOOKUP(H504,'V-Enc'!$B$38:$C$45,2,FALSE)</f>
        <v>8</v>
      </c>
      <c r="J504" s="58" t="s">
        <v>1735</v>
      </c>
      <c r="K504" s="247">
        <f>VLOOKUP(J504,'V-Enc'!$B$49:$C$56,2,FALSE)</f>
        <v>4</v>
      </c>
      <c r="L504" s="248" t="s">
        <v>2079</v>
      </c>
      <c r="M504" s="58">
        <v>16</v>
      </c>
      <c r="N504" s="58" t="s">
        <v>1835</v>
      </c>
      <c r="O504" s="58">
        <f>VLOOKUP(N504,'V-Enc'!$B$130:$C$137,2,FALSE)</f>
        <v>8</v>
      </c>
      <c r="Q504" s="58" t="s">
        <v>730</v>
      </c>
      <c r="R504" s="58" t="s">
        <v>22</v>
      </c>
      <c r="S504" s="58" t="s">
        <v>764</v>
      </c>
      <c r="U504" s="58">
        <f t="shared" ref="U504" si="770">IF(L504="-1",I504,M504)</f>
        <v>8</v>
      </c>
      <c r="V504" s="249">
        <f t="shared" ref="V504" si="771">IF(L504="-1",K504,U504/I504*K504)</f>
        <v>4</v>
      </c>
      <c r="W504" s="58">
        <f t="shared" ref="W504" si="772">IF(L504="-1",M504,"-")</f>
        <v>16</v>
      </c>
      <c r="X504" s="249">
        <f t="shared" ref="X504" si="773">IF(L504="-1",W504/I504*K504,"-")</f>
        <v>8</v>
      </c>
      <c r="Z504" s="58">
        <f t="shared" ref="Z504" si="774">IF(S504="vs2",1,"")</f>
        <v>1</v>
      </c>
      <c r="AA504" s="58">
        <v>1</v>
      </c>
      <c r="AB504" s="249">
        <f t="shared" si="751"/>
        <v>64</v>
      </c>
      <c r="AC504" s="249" t="str">
        <f t="shared" si="744"/>
        <v>111111</v>
      </c>
      <c r="AD504" s="249">
        <f t="shared" si="745"/>
        <v>2</v>
      </c>
      <c r="AE504" s="249" t="str">
        <f t="shared" si="746"/>
        <v>10101010</v>
      </c>
      <c r="AF504" s="179">
        <f t="shared" si="747"/>
        <v>1</v>
      </c>
      <c r="AG504" s="180" t="str">
        <f t="shared" si="748"/>
        <v>01111111</v>
      </c>
      <c r="AH504" s="179" t="str">
        <f>IF(AF504=0,"00000000",RIGHT(_xlfn.CONCAT(REPT(0,8-MIN(8,AB504)),REPT(DEC2BIN(_xlfn.BITLSHIFT(1,MAX(V504,X504,1)-1)),MAX(1,O504))),8))</f>
        <v>10000000</v>
      </c>
    </row>
    <row r="505" spans="1:34" s="58" customFormat="1" x14ac:dyDescent="0.2">
      <c r="A505" s="58" t="s">
        <v>4339</v>
      </c>
      <c r="B505" s="58" t="str">
        <f t="shared" si="738"/>
        <v>RSVD</v>
      </c>
      <c r="C505" s="58" t="s">
        <v>727</v>
      </c>
      <c r="D505" s="58" t="s">
        <v>704</v>
      </c>
      <c r="E505" s="58" t="str">
        <f t="shared" si="761"/>
        <v>L3</v>
      </c>
      <c r="F505" s="58" t="str">
        <f t="shared" si="762"/>
        <v>110</v>
      </c>
      <c r="H505" s="58" t="s">
        <v>1722</v>
      </c>
      <c r="I505" s="247">
        <f>VLOOKUP(H505,'V-Enc'!$B$38:$C$45,2,FALSE)</f>
        <v>8</v>
      </c>
      <c r="J505" s="58" t="s">
        <v>1735</v>
      </c>
      <c r="K505" s="247">
        <f>VLOOKUP(J505,'V-Enc'!$B$49:$C$56,2,FALSE)</f>
        <v>4</v>
      </c>
      <c r="L505" s="248" t="s">
        <v>2079</v>
      </c>
      <c r="M505" s="58">
        <v>32</v>
      </c>
      <c r="N505" s="58" t="s">
        <v>1835</v>
      </c>
      <c r="O505" s="58">
        <f>VLOOKUP(N505,'V-Enc'!$B$130:$C$137,2,FALSE)</f>
        <v>8</v>
      </c>
      <c r="Q505" s="58" t="s">
        <v>730</v>
      </c>
      <c r="R505" s="58" t="s">
        <v>22</v>
      </c>
      <c r="S505" s="58" t="s">
        <v>764</v>
      </c>
      <c r="U505" s="58">
        <f t="shared" si="763"/>
        <v>8</v>
      </c>
      <c r="V505" s="249">
        <f t="shared" si="764"/>
        <v>4</v>
      </c>
      <c r="W505" s="58">
        <f t="shared" si="765"/>
        <v>32</v>
      </c>
      <c r="X505" s="249">
        <f t="shared" si="766"/>
        <v>16</v>
      </c>
      <c r="Z505" s="58">
        <f t="shared" si="767"/>
        <v>1</v>
      </c>
      <c r="AA505" s="58">
        <v>1</v>
      </c>
      <c r="AB505" s="249">
        <f t="shared" si="751"/>
        <v>128</v>
      </c>
      <c r="AC505" s="249" t="str">
        <f>DEC2BIN(MIN(64,AB505)-1,6)</f>
        <v>111111</v>
      </c>
      <c r="AD505" s="249">
        <f t="shared" si="745"/>
        <v>4</v>
      </c>
      <c r="AE505" s="249" t="str">
        <f t="shared" si="746"/>
        <v>10001000</v>
      </c>
      <c r="AF505" s="179">
        <f t="shared" si="747"/>
        <v>1</v>
      </c>
      <c r="AG505" s="180" t="e">
        <f t="shared" si="748"/>
        <v>#NUM!</v>
      </c>
      <c r="AH505" s="179" t="e">
        <f t="shared" ref="AH505:AH508" si="775">IF(AF505=0,"00000000",RIGHT(_xlfn.CONCAT(REPT(0,8-MIN(8,AB505)),REPT(DEC2BIN(_xlfn.BITLSHIFT(1,MAX(V505,X505,1)-1)),MAX(1,O505))),8))</f>
        <v>#NUM!</v>
      </c>
    </row>
    <row r="506" spans="1:34" s="58" customFormat="1" x14ac:dyDescent="0.2">
      <c r="A506" s="58" t="s">
        <v>2333</v>
      </c>
      <c r="B506" s="58" t="str">
        <f t="shared" si="738"/>
        <v>RSVD</v>
      </c>
      <c r="C506" s="58" t="s">
        <v>727</v>
      </c>
      <c r="D506" s="58" t="s">
        <v>704</v>
      </c>
      <c r="E506" s="58" t="str">
        <f t="shared" ref="E506:E507" si="776">IF(S506="rs2","L2",IF(S506="vs2","L3","L1"))</f>
        <v>L3</v>
      </c>
      <c r="F506" s="58" t="str">
        <f t="shared" ref="F506:F507" si="777">IF(M506=8,"000",IF(M506=16,"101","110"))</f>
        <v>000</v>
      </c>
      <c r="H506" s="58" t="s">
        <v>1722</v>
      </c>
      <c r="I506" s="247">
        <f>VLOOKUP(H506,'V-Enc'!$B$38:$C$45,2,FALSE)</f>
        <v>8</v>
      </c>
      <c r="J506" s="58" t="s">
        <v>1736</v>
      </c>
      <c r="K506" s="247">
        <f>VLOOKUP(J506,'V-Enc'!$B$49:$C$56,2,FALSE)</f>
        <v>8</v>
      </c>
      <c r="L506" s="248" t="s">
        <v>2079</v>
      </c>
      <c r="M506" s="58">
        <v>8</v>
      </c>
      <c r="N506" s="58" t="s">
        <v>1835</v>
      </c>
      <c r="O506" s="58">
        <f>VLOOKUP(N506,'V-Enc'!$B$130:$C$137,2,FALSE)</f>
        <v>8</v>
      </c>
      <c r="Q506" s="58" t="s">
        <v>730</v>
      </c>
      <c r="R506" s="58" t="s">
        <v>22</v>
      </c>
      <c r="S506" s="58" t="s">
        <v>764</v>
      </c>
      <c r="U506" s="58">
        <f t="shared" ref="U506:U507" si="778">IF(L506="-1",I506,M506)</f>
        <v>8</v>
      </c>
      <c r="V506" s="249">
        <f t="shared" ref="V506:V507" si="779">IF(L506="-1",K506,U506/I506*K506)</f>
        <v>8</v>
      </c>
      <c r="W506" s="58">
        <f t="shared" ref="W506:W507" si="780">IF(L506="-1",M506,"-")</f>
        <v>8</v>
      </c>
      <c r="X506" s="249">
        <f t="shared" ref="X506:X507" si="781">IF(L506="-1",W506/I506*K506,"-")</f>
        <v>8</v>
      </c>
      <c r="Z506" s="58">
        <f t="shared" ref="Z506:Z507" si="782">IF(S506="vs2",1,"")</f>
        <v>1</v>
      </c>
      <c r="AA506" s="58">
        <v>1</v>
      </c>
      <c r="AB506" s="249">
        <f t="shared" si="751"/>
        <v>64</v>
      </c>
      <c r="AC506" s="249" t="str">
        <f t="shared" ref="AC506:AC508" si="783">DEC2BIN(MIN(64,AB506)-1,6)</f>
        <v>111111</v>
      </c>
      <c r="AD506" s="249">
        <f t="shared" si="745"/>
        <v>1</v>
      </c>
      <c r="AE506" s="249" t="str">
        <f t="shared" si="746"/>
        <v>11111111</v>
      </c>
      <c r="AF506" s="179">
        <f t="shared" si="747"/>
        <v>1</v>
      </c>
      <c r="AG506" s="180" t="str">
        <f t="shared" si="748"/>
        <v>01111111</v>
      </c>
      <c r="AH506" s="179" t="str">
        <f t="shared" si="775"/>
        <v>10000000</v>
      </c>
    </row>
    <row r="507" spans="1:34" s="58" customFormat="1" x14ac:dyDescent="0.2">
      <c r="A507" s="58" t="s">
        <v>4340</v>
      </c>
      <c r="B507" s="58" t="str">
        <f t="shared" si="738"/>
        <v>RSVD</v>
      </c>
      <c r="C507" s="58" t="s">
        <v>727</v>
      </c>
      <c r="D507" s="58" t="s">
        <v>704</v>
      </c>
      <c r="E507" s="58" t="str">
        <f t="shared" si="776"/>
        <v>L3</v>
      </c>
      <c r="F507" s="58" t="str">
        <f t="shared" si="777"/>
        <v>101</v>
      </c>
      <c r="H507" s="58" t="s">
        <v>1722</v>
      </c>
      <c r="I507" s="247">
        <f>VLOOKUP(H507,'V-Enc'!$B$38:$C$45,2,FALSE)</f>
        <v>8</v>
      </c>
      <c r="J507" s="58" t="s">
        <v>1736</v>
      </c>
      <c r="K507" s="247">
        <f>VLOOKUP(J507,'V-Enc'!$B$49:$C$56,2,FALSE)</f>
        <v>8</v>
      </c>
      <c r="L507" s="248" t="s">
        <v>2079</v>
      </c>
      <c r="M507" s="58">
        <v>16</v>
      </c>
      <c r="N507" s="58" t="s">
        <v>1835</v>
      </c>
      <c r="O507" s="58">
        <f>VLOOKUP(N507,'V-Enc'!$B$130:$C$137,2,FALSE)</f>
        <v>8</v>
      </c>
      <c r="Q507" s="58" t="s">
        <v>730</v>
      </c>
      <c r="R507" s="58" t="s">
        <v>22</v>
      </c>
      <c r="S507" s="58" t="s">
        <v>764</v>
      </c>
      <c r="U507" s="58">
        <f t="shared" si="778"/>
        <v>8</v>
      </c>
      <c r="V507" s="249">
        <f t="shared" si="779"/>
        <v>8</v>
      </c>
      <c r="W507" s="58">
        <f t="shared" si="780"/>
        <v>16</v>
      </c>
      <c r="X507" s="249">
        <f t="shared" si="781"/>
        <v>16</v>
      </c>
      <c r="Z507" s="58">
        <f t="shared" si="782"/>
        <v>1</v>
      </c>
      <c r="AA507" s="58">
        <v>1</v>
      </c>
      <c r="AB507" s="249">
        <f t="shared" si="751"/>
        <v>128</v>
      </c>
      <c r="AC507" s="249" t="str">
        <f t="shared" si="783"/>
        <v>111111</v>
      </c>
      <c r="AD507" s="249">
        <f t="shared" si="745"/>
        <v>2</v>
      </c>
      <c r="AE507" s="249" t="str">
        <f t="shared" si="746"/>
        <v>10101010</v>
      </c>
      <c r="AF507" s="179">
        <f t="shared" si="747"/>
        <v>1</v>
      </c>
      <c r="AG507" s="180" t="e">
        <f>IF(AF507=0,"00000000",RIGHT(IF(X507&gt;=V507,DEC2BIN(_xlfn.BITXOR(BIN2DEC(AH507),255),8),REPT(DEC2BIN(_xlfn.BITLSHIFT(1,AF507-1)),8)),8))</f>
        <v>#NUM!</v>
      </c>
      <c r="AH507" s="179" t="e">
        <f t="shared" si="775"/>
        <v>#NUM!</v>
      </c>
    </row>
    <row r="508" spans="1:34" s="58" customFormat="1" x14ac:dyDescent="0.2">
      <c r="A508" s="58" t="s">
        <v>4341</v>
      </c>
      <c r="B508" s="58" t="str">
        <f t="shared" si="738"/>
        <v>RSVD</v>
      </c>
      <c r="C508" s="58" t="s">
        <v>727</v>
      </c>
      <c r="D508" s="58" t="s">
        <v>704</v>
      </c>
      <c r="E508" s="58" t="str">
        <f t="shared" si="761"/>
        <v>L3</v>
      </c>
      <c r="F508" s="58" t="str">
        <f t="shared" si="762"/>
        <v>110</v>
      </c>
      <c r="H508" s="58" t="s">
        <v>1722</v>
      </c>
      <c r="I508" s="247">
        <f>VLOOKUP(H508,'V-Enc'!$B$38:$C$45,2,FALSE)</f>
        <v>8</v>
      </c>
      <c r="J508" s="58" t="s">
        <v>1736</v>
      </c>
      <c r="K508" s="247">
        <f>VLOOKUP(J508,'V-Enc'!$B$49:$C$56,2,FALSE)</f>
        <v>8</v>
      </c>
      <c r="L508" s="248" t="s">
        <v>2079</v>
      </c>
      <c r="M508" s="58">
        <v>32</v>
      </c>
      <c r="N508" s="58" t="s">
        <v>1835</v>
      </c>
      <c r="O508" s="58">
        <f>VLOOKUP(N508,'V-Enc'!$B$130:$C$137,2,FALSE)</f>
        <v>8</v>
      </c>
      <c r="Q508" s="58" t="s">
        <v>730</v>
      </c>
      <c r="R508" s="58" t="s">
        <v>22</v>
      </c>
      <c r="S508" s="58" t="s">
        <v>764</v>
      </c>
      <c r="U508" s="58">
        <f t="shared" si="763"/>
        <v>8</v>
      </c>
      <c r="V508" s="249">
        <f t="shared" si="764"/>
        <v>8</v>
      </c>
      <c r="W508" s="58">
        <f t="shared" si="765"/>
        <v>32</v>
      </c>
      <c r="X508" s="249">
        <f t="shared" si="766"/>
        <v>32</v>
      </c>
      <c r="Z508" s="58">
        <f t="shared" si="767"/>
        <v>1</v>
      </c>
      <c r="AA508" s="58">
        <v>1</v>
      </c>
      <c r="AB508" s="249">
        <f t="shared" si="751"/>
        <v>256</v>
      </c>
      <c r="AC508" s="249" t="str">
        <f t="shared" si="783"/>
        <v>111111</v>
      </c>
      <c r="AD508" s="249">
        <f t="shared" si="745"/>
        <v>4</v>
      </c>
      <c r="AE508" s="249" t="str">
        <f t="shared" si="746"/>
        <v>10001000</v>
      </c>
      <c r="AF508" s="179">
        <f t="shared" si="747"/>
        <v>1</v>
      </c>
      <c r="AG508" s="180" t="e">
        <f>IF(AF508=0,"00000000",RIGHT(IF(X508&gt;=V508,DEC2BIN(_xlfn.BITXOR(BIN2DEC(AH508),255),8),REPT(DEC2BIN(_xlfn.BITLSHIFT(1,AF508-1)),8)),8))</f>
        <v>#NUM!</v>
      </c>
      <c r="AH508" s="179" t="e">
        <f t="shared" si="775"/>
        <v>#NUM!</v>
      </c>
    </row>
    <row r="509" spans="1:34" x14ac:dyDescent="0.2">
      <c r="Z509" s="125" t="str">
        <f t="shared" si="767"/>
        <v/>
      </c>
    </row>
    <row r="510" spans="1:34" ht="19" x14ac:dyDescent="0.25">
      <c r="A510" s="225" t="s">
        <v>2334</v>
      </c>
      <c r="B510" s="225"/>
      <c r="C510" s="226"/>
      <c r="D510" s="226"/>
      <c r="E510" s="226"/>
      <c r="F510" s="226"/>
      <c r="G510" s="226"/>
      <c r="H510" s="226"/>
      <c r="Z510" s="125" t="str">
        <f t="shared" si="767"/>
        <v/>
      </c>
    </row>
    <row r="511" spans="1:34" x14ac:dyDescent="0.2">
      <c r="A511" s="125" t="s">
        <v>2335</v>
      </c>
      <c r="B511" s="58" t="str">
        <f t="shared" ref="B511:B528" si="784">IF(OR(MAX(1,O511)*MAX(V511,1)&gt;8,V511&lt;1/4,X511&lt;1/4),"RSVD","")</f>
        <v/>
      </c>
      <c r="C511" s="125" t="s">
        <v>781</v>
      </c>
      <c r="D511" s="125" t="s">
        <v>704</v>
      </c>
      <c r="E511" s="125" t="str">
        <f t="shared" ref="E511:E528" si="785">IF(S511="rs2","S2",IF(S511="vs2","S3","S1"))</f>
        <v>S1</v>
      </c>
      <c r="F511" s="125" t="str">
        <f t="shared" ref="F511:F528" si="786">IF(U511=8,"000",IF(U511=16,"101","110"))</f>
        <v>000</v>
      </c>
      <c r="H511" s="125" t="s">
        <v>1722</v>
      </c>
      <c r="I511" s="159">
        <f>VLOOKUP(H511,'V-Enc'!$B$38:$C$45,2,FALSE)</f>
        <v>8</v>
      </c>
      <c r="J511" s="125" t="s">
        <v>1739</v>
      </c>
      <c r="K511" s="159">
        <f>VLOOKUP(J511,'V-Enc'!$B$49:$C$56,2,FALSE)</f>
        <v>0.25</v>
      </c>
      <c r="L511" s="206" t="s">
        <v>76</v>
      </c>
      <c r="M511" s="125">
        <v>8</v>
      </c>
      <c r="R511" s="125" t="s">
        <v>22</v>
      </c>
      <c r="S511" s="206" t="s">
        <v>2040</v>
      </c>
      <c r="T511" s="125" t="s">
        <v>783</v>
      </c>
      <c r="U511" s="125">
        <f t="shared" ref="U511:U528" si="787">IF(L511="-1",I511,M511)</f>
        <v>8</v>
      </c>
      <c r="V511" s="179">
        <f t="shared" ref="V511:V528" si="788">IF(L511="-1",K511,U511/I511*K511)</f>
        <v>0.25</v>
      </c>
      <c r="W511" s="125" t="str">
        <f t="shared" ref="W511:W528" si="789">IF(L511="-1",U511,"-")</f>
        <v>-</v>
      </c>
      <c r="X511" s="179" t="str">
        <f>IF(L511="-1",W511/#REF!*#REF!,"-")</f>
        <v>-</v>
      </c>
      <c r="Z511" s="125" t="str">
        <f t="shared" si="767"/>
        <v/>
      </c>
      <c r="AA511" s="125">
        <f t="shared" ref="AA511:AA545" si="790">IF(T511="vs3",1,"")</f>
        <v>1</v>
      </c>
      <c r="AB511" s="179">
        <f>MAX(V511,X511,1)*IF(O511="",1,O511)</f>
        <v>1</v>
      </c>
      <c r="AC511" s="179" t="str">
        <f t="shared" ref="AC511:AC524" si="791">DEC2BIN(MIN(64,AB511)-1,6)</f>
        <v>000000</v>
      </c>
      <c r="AD511" s="125">
        <f t="shared" ref="AD511:AD528" si="792">AB511/(MAX(V511,1)*IF(O511="",1,O511))</f>
        <v>1</v>
      </c>
      <c r="AE511" s="125" t="str">
        <f t="shared" ref="AE511:AE528" si="793">RIGHT(_xlfn.CONCAT(REPT(0,8-MIN(AB511,8)),REPT(DEC2BIN(_xlfn.BITLSHIFT(1,AD511-1)),AB511/AD511)),8)</f>
        <v>00000001</v>
      </c>
      <c r="AF511" s="125" t="s">
        <v>369</v>
      </c>
    </row>
    <row r="512" spans="1:34" x14ac:dyDescent="0.2">
      <c r="A512" s="125" t="s">
        <v>2336</v>
      </c>
      <c r="B512" s="58" t="str">
        <f t="shared" si="784"/>
        <v/>
      </c>
      <c r="C512" s="125" t="s">
        <v>781</v>
      </c>
      <c r="D512" s="125" t="s">
        <v>704</v>
      </c>
      <c r="E512" s="125" t="str">
        <f t="shared" si="785"/>
        <v>S1</v>
      </c>
      <c r="F512" s="125" t="str">
        <f t="shared" si="786"/>
        <v>101</v>
      </c>
      <c r="H512" s="125" t="s">
        <v>1722</v>
      </c>
      <c r="I512" s="159">
        <f>VLOOKUP(H512,'V-Enc'!$B$38:$C$45,2,FALSE)</f>
        <v>8</v>
      </c>
      <c r="J512" s="125" t="s">
        <v>1739</v>
      </c>
      <c r="K512" s="159">
        <f>VLOOKUP(J512,'V-Enc'!$B$49:$C$56,2,FALSE)</f>
        <v>0.25</v>
      </c>
      <c r="L512" s="206" t="s">
        <v>76</v>
      </c>
      <c r="M512" s="125">
        <v>16</v>
      </c>
      <c r="R512" s="125" t="s">
        <v>22</v>
      </c>
      <c r="S512" s="206" t="s">
        <v>2040</v>
      </c>
      <c r="T512" s="125" t="s">
        <v>783</v>
      </c>
      <c r="U512" s="125">
        <f t="shared" si="787"/>
        <v>16</v>
      </c>
      <c r="V512" s="179">
        <f t="shared" si="788"/>
        <v>0.5</v>
      </c>
      <c r="W512" s="125" t="str">
        <f t="shared" si="789"/>
        <v>-</v>
      </c>
      <c r="X512" s="179" t="str">
        <f>IF(L512="-1",W512/#REF!*K511,"-")</f>
        <v>-</v>
      </c>
      <c r="Z512" s="125" t="str">
        <f t="shared" si="767"/>
        <v/>
      </c>
      <c r="AA512" s="125">
        <f t="shared" si="790"/>
        <v>1</v>
      </c>
      <c r="AB512" s="179">
        <f t="shared" ref="AB512:AB528" si="794">MAX(V512,X512,1)*IF(O512="",1,O512)</f>
        <v>1</v>
      </c>
      <c r="AC512" s="179" t="str">
        <f t="shared" si="791"/>
        <v>000000</v>
      </c>
      <c r="AD512" s="125">
        <f t="shared" si="792"/>
        <v>1</v>
      </c>
      <c r="AE512" s="125" t="str">
        <f t="shared" si="793"/>
        <v>00000001</v>
      </c>
      <c r="AF512" s="125" t="s">
        <v>369</v>
      </c>
    </row>
    <row r="513" spans="1:32" x14ac:dyDescent="0.2">
      <c r="A513" s="125" t="s">
        <v>2337</v>
      </c>
      <c r="B513" s="58" t="str">
        <f t="shared" si="784"/>
        <v/>
      </c>
      <c r="C513" s="125" t="s">
        <v>781</v>
      </c>
      <c r="D513" s="125" t="s">
        <v>704</v>
      </c>
      <c r="E513" s="125" t="str">
        <f t="shared" si="785"/>
        <v>S1</v>
      </c>
      <c r="F513" s="125" t="str">
        <f t="shared" si="786"/>
        <v>110</v>
      </c>
      <c r="H513" s="125" t="s">
        <v>1722</v>
      </c>
      <c r="I513" s="159">
        <f>VLOOKUP(H513,'V-Enc'!$B$38:$C$45,2,FALSE)</f>
        <v>8</v>
      </c>
      <c r="J513" s="125" t="s">
        <v>1739</v>
      </c>
      <c r="K513" s="159">
        <f>VLOOKUP(J513,'V-Enc'!$B$49:$C$56,2,FALSE)</f>
        <v>0.25</v>
      </c>
      <c r="L513" s="206" t="s">
        <v>76</v>
      </c>
      <c r="M513" s="125">
        <v>32</v>
      </c>
      <c r="R513" s="125" t="s">
        <v>22</v>
      </c>
      <c r="S513" s="206" t="s">
        <v>2040</v>
      </c>
      <c r="T513" s="125" t="s">
        <v>783</v>
      </c>
      <c r="U513" s="125">
        <f t="shared" si="787"/>
        <v>32</v>
      </c>
      <c r="V513" s="179">
        <f t="shared" si="788"/>
        <v>1</v>
      </c>
      <c r="W513" s="125" t="str">
        <f t="shared" si="789"/>
        <v>-</v>
      </c>
      <c r="X513" s="179" t="str">
        <f>IF(L513="-1",W513/I512*K512,"-")</f>
        <v>-</v>
      </c>
      <c r="Z513" s="125" t="str">
        <f t="shared" si="767"/>
        <v/>
      </c>
      <c r="AA513" s="125">
        <f t="shared" si="790"/>
        <v>1</v>
      </c>
      <c r="AB513" s="179">
        <f t="shared" si="794"/>
        <v>1</v>
      </c>
      <c r="AC513" s="179" t="str">
        <f t="shared" si="791"/>
        <v>000000</v>
      </c>
      <c r="AD513" s="125">
        <f t="shared" si="792"/>
        <v>1</v>
      </c>
      <c r="AE513" s="125" t="str">
        <f t="shared" si="793"/>
        <v>00000001</v>
      </c>
      <c r="AF513" s="125" t="s">
        <v>369</v>
      </c>
    </row>
    <row r="514" spans="1:32" x14ac:dyDescent="0.2">
      <c r="A514" s="125" t="s">
        <v>2338</v>
      </c>
      <c r="B514" s="58" t="str">
        <f t="shared" si="784"/>
        <v/>
      </c>
      <c r="C514" s="125" t="s">
        <v>781</v>
      </c>
      <c r="D514" s="125" t="s">
        <v>704</v>
      </c>
      <c r="E514" s="125" t="str">
        <f t="shared" si="785"/>
        <v>S1</v>
      </c>
      <c r="F514" s="125" t="str">
        <f t="shared" si="786"/>
        <v>000</v>
      </c>
      <c r="H514" s="125" t="s">
        <v>1722</v>
      </c>
      <c r="I514" s="159">
        <f>VLOOKUP(H514,'V-Enc'!$B$38:$C$45,2,FALSE)</f>
        <v>8</v>
      </c>
      <c r="J514" s="125" t="s">
        <v>1740</v>
      </c>
      <c r="K514" s="159">
        <f>VLOOKUP(J514,'V-Enc'!$B$49:$C$56,2,FALSE)</f>
        <v>0.5</v>
      </c>
      <c r="L514" s="206" t="s">
        <v>76</v>
      </c>
      <c r="M514" s="125">
        <v>8</v>
      </c>
      <c r="R514" s="125" t="s">
        <v>22</v>
      </c>
      <c r="S514" s="206" t="s">
        <v>2040</v>
      </c>
      <c r="T514" s="125" t="s">
        <v>783</v>
      </c>
      <c r="U514" s="125">
        <f t="shared" si="787"/>
        <v>8</v>
      </c>
      <c r="V514" s="179">
        <f t="shared" si="788"/>
        <v>0.5</v>
      </c>
      <c r="W514" s="125" t="str">
        <f t="shared" si="789"/>
        <v>-</v>
      </c>
      <c r="X514" s="179" t="str">
        <f>IF(L514="-1",W514/#REF!*#REF!,"-")</f>
        <v>-</v>
      </c>
      <c r="Z514" s="125" t="str">
        <f t="shared" si="767"/>
        <v/>
      </c>
      <c r="AA514" s="125">
        <f t="shared" si="790"/>
        <v>1</v>
      </c>
      <c r="AB514" s="179">
        <f t="shared" si="794"/>
        <v>1</v>
      </c>
      <c r="AC514" s="179" t="str">
        <f t="shared" si="791"/>
        <v>000000</v>
      </c>
      <c r="AD514" s="125">
        <f t="shared" si="792"/>
        <v>1</v>
      </c>
      <c r="AE514" s="125" t="str">
        <f t="shared" si="793"/>
        <v>00000001</v>
      </c>
      <c r="AF514" s="125" t="s">
        <v>369</v>
      </c>
    </row>
    <row r="515" spans="1:32" x14ac:dyDescent="0.2">
      <c r="A515" s="125" t="s">
        <v>2339</v>
      </c>
      <c r="B515" s="58" t="str">
        <f t="shared" si="784"/>
        <v/>
      </c>
      <c r="C515" s="125" t="s">
        <v>781</v>
      </c>
      <c r="D515" s="125" t="s">
        <v>704</v>
      </c>
      <c r="E515" s="125" t="str">
        <f t="shared" si="785"/>
        <v>S1</v>
      </c>
      <c r="F515" s="125" t="str">
        <f t="shared" si="786"/>
        <v>101</v>
      </c>
      <c r="H515" s="125" t="s">
        <v>1722</v>
      </c>
      <c r="I515" s="159">
        <f>VLOOKUP(H515,'V-Enc'!$B$38:$C$45,2,FALSE)</f>
        <v>8</v>
      </c>
      <c r="J515" s="125" t="s">
        <v>1740</v>
      </c>
      <c r="K515" s="159">
        <f>VLOOKUP(J515,'V-Enc'!$B$49:$C$56,2,FALSE)</f>
        <v>0.5</v>
      </c>
      <c r="L515" s="206" t="s">
        <v>76</v>
      </c>
      <c r="M515" s="125">
        <v>16</v>
      </c>
      <c r="R515" s="125" t="s">
        <v>22</v>
      </c>
      <c r="S515" s="206" t="s">
        <v>2040</v>
      </c>
      <c r="T515" s="125" t="s">
        <v>783</v>
      </c>
      <c r="U515" s="125">
        <f t="shared" si="787"/>
        <v>16</v>
      </c>
      <c r="V515" s="179">
        <f t="shared" si="788"/>
        <v>1</v>
      </c>
      <c r="W515" s="125" t="str">
        <f t="shared" si="789"/>
        <v>-</v>
      </c>
      <c r="X515" s="179" t="str">
        <f>IF(L515="-1",W515/I514*K514,"-")</f>
        <v>-</v>
      </c>
      <c r="Z515" s="125" t="str">
        <f t="shared" si="767"/>
        <v/>
      </c>
      <c r="AA515" s="125">
        <f t="shared" si="790"/>
        <v>1</v>
      </c>
      <c r="AB515" s="179">
        <f t="shared" si="794"/>
        <v>1</v>
      </c>
      <c r="AC515" s="179" t="str">
        <f t="shared" si="791"/>
        <v>000000</v>
      </c>
      <c r="AD515" s="125">
        <f t="shared" si="792"/>
        <v>1</v>
      </c>
      <c r="AE515" s="125" t="str">
        <f t="shared" si="793"/>
        <v>00000001</v>
      </c>
      <c r="AF515" s="125" t="s">
        <v>369</v>
      </c>
    </row>
    <row r="516" spans="1:32" x14ac:dyDescent="0.2">
      <c r="A516" s="125" t="s">
        <v>2340</v>
      </c>
      <c r="B516" s="58" t="str">
        <f t="shared" si="784"/>
        <v/>
      </c>
      <c r="C516" s="125" t="s">
        <v>781</v>
      </c>
      <c r="D516" s="125" t="s">
        <v>704</v>
      </c>
      <c r="E516" s="125" t="str">
        <f t="shared" si="785"/>
        <v>S1</v>
      </c>
      <c r="F516" s="125" t="str">
        <f t="shared" si="786"/>
        <v>110</v>
      </c>
      <c r="H516" s="125" t="s">
        <v>1722</v>
      </c>
      <c r="I516" s="159">
        <f>VLOOKUP(H516,'V-Enc'!$B$38:$C$45,2,FALSE)</f>
        <v>8</v>
      </c>
      <c r="J516" s="125" t="s">
        <v>1740</v>
      </c>
      <c r="K516" s="159">
        <f>VLOOKUP(J516,'V-Enc'!$B$49:$C$56,2,FALSE)</f>
        <v>0.5</v>
      </c>
      <c r="L516" s="206" t="s">
        <v>76</v>
      </c>
      <c r="M516" s="125">
        <v>32</v>
      </c>
      <c r="R516" s="125" t="s">
        <v>22</v>
      </c>
      <c r="S516" s="206" t="s">
        <v>2040</v>
      </c>
      <c r="T516" s="125" t="s">
        <v>783</v>
      </c>
      <c r="U516" s="125">
        <f t="shared" si="787"/>
        <v>32</v>
      </c>
      <c r="V516" s="179">
        <f t="shared" si="788"/>
        <v>2</v>
      </c>
      <c r="W516" s="125" t="str">
        <f t="shared" si="789"/>
        <v>-</v>
      </c>
      <c r="X516" s="179" t="str">
        <f>IF(L516="-1",W516/I515*K515,"-")</f>
        <v>-</v>
      </c>
      <c r="Z516" s="125" t="str">
        <f t="shared" si="767"/>
        <v/>
      </c>
      <c r="AA516" s="125">
        <f t="shared" si="790"/>
        <v>1</v>
      </c>
      <c r="AB516" s="179">
        <f t="shared" si="794"/>
        <v>2</v>
      </c>
      <c r="AC516" s="179" t="str">
        <f t="shared" si="791"/>
        <v>000001</v>
      </c>
      <c r="AD516" s="179">
        <f t="shared" si="792"/>
        <v>1</v>
      </c>
      <c r="AE516" s="179" t="str">
        <f t="shared" si="793"/>
        <v>00000011</v>
      </c>
      <c r="AF516" s="125" t="s">
        <v>369</v>
      </c>
    </row>
    <row r="517" spans="1:32" x14ac:dyDescent="0.2">
      <c r="A517" s="125" t="s">
        <v>2341</v>
      </c>
      <c r="B517" s="58" t="str">
        <f t="shared" si="784"/>
        <v/>
      </c>
      <c r="C517" s="125" t="s">
        <v>781</v>
      </c>
      <c r="D517" s="125" t="s">
        <v>704</v>
      </c>
      <c r="E517" s="125" t="str">
        <f t="shared" si="785"/>
        <v>S1</v>
      </c>
      <c r="F517" s="125" t="str">
        <f t="shared" si="786"/>
        <v>000</v>
      </c>
      <c r="H517" s="125" t="s">
        <v>1722</v>
      </c>
      <c r="I517" s="159">
        <f>VLOOKUP(H517,'V-Enc'!$B$38:$C$45,2,FALSE)</f>
        <v>8</v>
      </c>
      <c r="J517" s="125" t="s">
        <v>1733</v>
      </c>
      <c r="K517" s="159">
        <f>VLOOKUP(J517,'V-Enc'!$B$49:$C$56,2,FALSE)</f>
        <v>1</v>
      </c>
      <c r="L517" s="206" t="s">
        <v>76</v>
      </c>
      <c r="M517" s="125">
        <v>8</v>
      </c>
      <c r="R517" s="125" t="s">
        <v>22</v>
      </c>
      <c r="S517" s="206" t="s">
        <v>2040</v>
      </c>
      <c r="T517" s="125" t="s">
        <v>783</v>
      </c>
      <c r="U517" s="125">
        <f t="shared" si="787"/>
        <v>8</v>
      </c>
      <c r="V517" s="179">
        <f t="shared" si="788"/>
        <v>1</v>
      </c>
      <c r="W517" s="125" t="str">
        <f t="shared" si="789"/>
        <v>-</v>
      </c>
      <c r="X517" s="179" t="str">
        <f>IF(L517="-1",W517/#REF!*#REF!,"-")</f>
        <v>-</v>
      </c>
      <c r="Z517" s="125" t="str">
        <f t="shared" si="767"/>
        <v/>
      </c>
      <c r="AA517" s="125">
        <f t="shared" si="790"/>
        <v>1</v>
      </c>
      <c r="AB517" s="179">
        <f t="shared" si="794"/>
        <v>1</v>
      </c>
      <c r="AC517" s="179" t="str">
        <f t="shared" si="791"/>
        <v>000000</v>
      </c>
      <c r="AD517" s="125">
        <f t="shared" si="792"/>
        <v>1</v>
      </c>
      <c r="AE517" s="179" t="str">
        <f t="shared" si="793"/>
        <v>00000001</v>
      </c>
      <c r="AF517" s="125" t="s">
        <v>369</v>
      </c>
    </row>
    <row r="518" spans="1:32" x14ac:dyDescent="0.2">
      <c r="A518" s="125" t="s">
        <v>2342</v>
      </c>
      <c r="B518" s="58" t="str">
        <f t="shared" si="784"/>
        <v/>
      </c>
      <c r="C518" s="125" t="s">
        <v>781</v>
      </c>
      <c r="D518" s="125" t="s">
        <v>704</v>
      </c>
      <c r="E518" s="125" t="str">
        <f t="shared" si="785"/>
        <v>S1</v>
      </c>
      <c r="F518" s="125" t="str">
        <f t="shared" si="786"/>
        <v>101</v>
      </c>
      <c r="H518" s="125" t="s">
        <v>1722</v>
      </c>
      <c r="I518" s="159">
        <f>VLOOKUP(H518,'V-Enc'!$B$38:$C$45,2,FALSE)</f>
        <v>8</v>
      </c>
      <c r="J518" s="125" t="s">
        <v>1733</v>
      </c>
      <c r="K518" s="159">
        <f>VLOOKUP(J518,'V-Enc'!$B$49:$C$56,2,FALSE)</f>
        <v>1</v>
      </c>
      <c r="L518" s="206" t="s">
        <v>76</v>
      </c>
      <c r="M518" s="125">
        <v>16</v>
      </c>
      <c r="R518" s="125" t="s">
        <v>22</v>
      </c>
      <c r="S518" s="206" t="s">
        <v>2040</v>
      </c>
      <c r="T518" s="125" t="s">
        <v>783</v>
      </c>
      <c r="U518" s="125">
        <f t="shared" si="787"/>
        <v>16</v>
      </c>
      <c r="V518" s="179">
        <f t="shared" si="788"/>
        <v>2</v>
      </c>
      <c r="W518" s="125" t="str">
        <f t="shared" si="789"/>
        <v>-</v>
      </c>
      <c r="X518" s="179" t="str">
        <f>IF(L518="-1",W518/I517*K517,"-")</f>
        <v>-</v>
      </c>
      <c r="Z518" s="125" t="str">
        <f t="shared" si="767"/>
        <v/>
      </c>
      <c r="AA518" s="125">
        <f t="shared" si="790"/>
        <v>1</v>
      </c>
      <c r="AB518" s="179">
        <f t="shared" si="794"/>
        <v>2</v>
      </c>
      <c r="AC518" s="179" t="str">
        <f t="shared" si="791"/>
        <v>000001</v>
      </c>
      <c r="AD518" s="179">
        <f t="shared" si="792"/>
        <v>1</v>
      </c>
      <c r="AE518" s="179" t="str">
        <f t="shared" si="793"/>
        <v>00000011</v>
      </c>
      <c r="AF518" s="125" t="s">
        <v>369</v>
      </c>
    </row>
    <row r="519" spans="1:32" x14ac:dyDescent="0.2">
      <c r="A519" s="125" t="s">
        <v>2343</v>
      </c>
      <c r="B519" s="58" t="str">
        <f t="shared" si="784"/>
        <v/>
      </c>
      <c r="C519" s="125" t="s">
        <v>781</v>
      </c>
      <c r="D519" s="125" t="s">
        <v>704</v>
      </c>
      <c r="E519" s="125" t="str">
        <f t="shared" si="785"/>
        <v>S1</v>
      </c>
      <c r="F519" s="125" t="str">
        <f t="shared" si="786"/>
        <v>110</v>
      </c>
      <c r="H519" s="125" t="s">
        <v>1722</v>
      </c>
      <c r="I519" s="159">
        <f>VLOOKUP(H519,'V-Enc'!$B$38:$C$45,2,FALSE)</f>
        <v>8</v>
      </c>
      <c r="J519" s="125" t="s">
        <v>1733</v>
      </c>
      <c r="K519" s="159">
        <f>VLOOKUP(J519,'V-Enc'!$B$49:$C$56,2,FALSE)</f>
        <v>1</v>
      </c>
      <c r="L519" s="206" t="s">
        <v>76</v>
      </c>
      <c r="M519" s="125">
        <v>32</v>
      </c>
      <c r="R519" s="125" t="s">
        <v>22</v>
      </c>
      <c r="S519" s="206" t="s">
        <v>2040</v>
      </c>
      <c r="T519" s="125" t="s">
        <v>783</v>
      </c>
      <c r="U519" s="125">
        <f t="shared" si="787"/>
        <v>32</v>
      </c>
      <c r="V519" s="179">
        <f t="shared" si="788"/>
        <v>4</v>
      </c>
      <c r="W519" s="125" t="str">
        <f t="shared" si="789"/>
        <v>-</v>
      </c>
      <c r="X519" s="179" t="str">
        <f>IF(L519="-1",W519/I518*K518,"-")</f>
        <v>-</v>
      </c>
      <c r="Z519" s="125" t="str">
        <f t="shared" si="767"/>
        <v/>
      </c>
      <c r="AA519" s="125">
        <f t="shared" si="790"/>
        <v>1</v>
      </c>
      <c r="AB519" s="179">
        <f t="shared" si="794"/>
        <v>4</v>
      </c>
      <c r="AC519" s="179" t="str">
        <f t="shared" si="791"/>
        <v>000011</v>
      </c>
      <c r="AD519" s="179">
        <f t="shared" si="792"/>
        <v>1</v>
      </c>
      <c r="AE519" s="179" t="str">
        <f t="shared" si="793"/>
        <v>00001111</v>
      </c>
      <c r="AF519" s="125" t="s">
        <v>369</v>
      </c>
    </row>
    <row r="520" spans="1:32" x14ac:dyDescent="0.2">
      <c r="A520" s="125" t="s">
        <v>2344</v>
      </c>
      <c r="B520" s="58" t="str">
        <f t="shared" si="784"/>
        <v/>
      </c>
      <c r="C520" s="125" t="s">
        <v>781</v>
      </c>
      <c r="D520" s="125" t="s">
        <v>704</v>
      </c>
      <c r="E520" s="125" t="str">
        <f t="shared" si="785"/>
        <v>S1</v>
      </c>
      <c r="F520" s="125" t="str">
        <f t="shared" si="786"/>
        <v>000</v>
      </c>
      <c r="H520" s="125" t="s">
        <v>1722</v>
      </c>
      <c r="I520" s="159">
        <f>VLOOKUP(H520,'V-Enc'!$B$38:$C$45,2,FALSE)</f>
        <v>8</v>
      </c>
      <c r="J520" s="125" t="s">
        <v>1734</v>
      </c>
      <c r="K520" s="159">
        <f>VLOOKUP(J520,'V-Enc'!$B$49:$C$56,2,FALSE)</f>
        <v>2</v>
      </c>
      <c r="L520" s="206" t="s">
        <v>76</v>
      </c>
      <c r="M520" s="125">
        <v>8</v>
      </c>
      <c r="R520" s="125" t="s">
        <v>22</v>
      </c>
      <c r="S520" s="206" t="s">
        <v>2040</v>
      </c>
      <c r="T520" s="125" t="s">
        <v>783</v>
      </c>
      <c r="U520" s="125">
        <f t="shared" si="787"/>
        <v>8</v>
      </c>
      <c r="V520" s="179">
        <f t="shared" si="788"/>
        <v>2</v>
      </c>
      <c r="W520" s="125" t="str">
        <f t="shared" si="789"/>
        <v>-</v>
      </c>
      <c r="X520" s="179" t="str">
        <f>IF(L520="-1",W520/#REF!*#REF!,"-")</f>
        <v>-</v>
      </c>
      <c r="Z520" s="125" t="str">
        <f t="shared" si="767"/>
        <v/>
      </c>
      <c r="AA520" s="125">
        <f t="shared" si="790"/>
        <v>1</v>
      </c>
      <c r="AB520" s="179">
        <f t="shared" si="794"/>
        <v>2</v>
      </c>
      <c r="AC520" s="179" t="str">
        <f t="shared" si="791"/>
        <v>000001</v>
      </c>
      <c r="AD520" s="179">
        <f t="shared" si="792"/>
        <v>1</v>
      </c>
      <c r="AE520" s="179" t="str">
        <f t="shared" si="793"/>
        <v>00000011</v>
      </c>
      <c r="AF520" s="125" t="s">
        <v>369</v>
      </c>
    </row>
    <row r="521" spans="1:32" x14ac:dyDescent="0.2">
      <c r="A521" s="125" t="s">
        <v>2345</v>
      </c>
      <c r="B521" s="58" t="str">
        <f t="shared" si="784"/>
        <v/>
      </c>
      <c r="C521" s="125" t="s">
        <v>781</v>
      </c>
      <c r="D521" s="125" t="s">
        <v>704</v>
      </c>
      <c r="E521" s="125" t="str">
        <f t="shared" si="785"/>
        <v>S1</v>
      </c>
      <c r="F521" s="125" t="str">
        <f t="shared" si="786"/>
        <v>101</v>
      </c>
      <c r="H521" s="125" t="s">
        <v>1722</v>
      </c>
      <c r="I521" s="159">
        <f>VLOOKUP(H521,'V-Enc'!$B$38:$C$45,2,FALSE)</f>
        <v>8</v>
      </c>
      <c r="J521" s="125" t="s">
        <v>1734</v>
      </c>
      <c r="K521" s="159">
        <f>VLOOKUP(J521,'V-Enc'!$B$49:$C$56,2,FALSE)</f>
        <v>2</v>
      </c>
      <c r="L521" s="206" t="s">
        <v>76</v>
      </c>
      <c r="M521" s="125">
        <v>16</v>
      </c>
      <c r="R521" s="125" t="s">
        <v>22</v>
      </c>
      <c r="S521" s="206" t="s">
        <v>2040</v>
      </c>
      <c r="T521" s="125" t="s">
        <v>783</v>
      </c>
      <c r="U521" s="125">
        <f t="shared" si="787"/>
        <v>16</v>
      </c>
      <c r="V521" s="179">
        <f t="shared" si="788"/>
        <v>4</v>
      </c>
      <c r="W521" s="125" t="str">
        <f t="shared" si="789"/>
        <v>-</v>
      </c>
      <c r="X521" s="179" t="str">
        <f>IF(L521="-1",W521/I520*K520,"-")</f>
        <v>-</v>
      </c>
      <c r="Z521" s="125" t="str">
        <f t="shared" si="767"/>
        <v/>
      </c>
      <c r="AA521" s="125">
        <f t="shared" si="790"/>
        <v>1</v>
      </c>
      <c r="AB521" s="179">
        <f t="shared" si="794"/>
        <v>4</v>
      </c>
      <c r="AC521" s="179" t="str">
        <f t="shared" si="791"/>
        <v>000011</v>
      </c>
      <c r="AD521" s="179">
        <f t="shared" si="792"/>
        <v>1</v>
      </c>
      <c r="AE521" s="179" t="str">
        <f t="shared" si="793"/>
        <v>00001111</v>
      </c>
      <c r="AF521" s="125" t="s">
        <v>369</v>
      </c>
    </row>
    <row r="522" spans="1:32" x14ac:dyDescent="0.2">
      <c r="A522" s="125" t="s">
        <v>2346</v>
      </c>
      <c r="B522" s="58" t="str">
        <f t="shared" si="784"/>
        <v/>
      </c>
      <c r="C522" s="125" t="s">
        <v>781</v>
      </c>
      <c r="D522" s="125" t="s">
        <v>704</v>
      </c>
      <c r="E522" s="125" t="str">
        <f t="shared" si="785"/>
        <v>S1</v>
      </c>
      <c r="F522" s="125" t="str">
        <f t="shared" si="786"/>
        <v>110</v>
      </c>
      <c r="H522" s="125" t="s">
        <v>1722</v>
      </c>
      <c r="I522" s="159">
        <f>VLOOKUP(H522,'V-Enc'!$B$38:$C$45,2,FALSE)</f>
        <v>8</v>
      </c>
      <c r="J522" s="125" t="s">
        <v>1734</v>
      </c>
      <c r="K522" s="159">
        <f>VLOOKUP(J522,'V-Enc'!$B$49:$C$56,2,FALSE)</f>
        <v>2</v>
      </c>
      <c r="L522" s="206" t="s">
        <v>76</v>
      </c>
      <c r="M522" s="125">
        <v>32</v>
      </c>
      <c r="R522" s="125" t="s">
        <v>22</v>
      </c>
      <c r="S522" s="206" t="s">
        <v>2040</v>
      </c>
      <c r="T522" s="125" t="s">
        <v>783</v>
      </c>
      <c r="U522" s="125">
        <f t="shared" si="787"/>
        <v>32</v>
      </c>
      <c r="V522" s="179">
        <f t="shared" si="788"/>
        <v>8</v>
      </c>
      <c r="W522" s="125" t="str">
        <f t="shared" si="789"/>
        <v>-</v>
      </c>
      <c r="X522" s="179" t="str">
        <f>IF(L522="-1",W522/I521*K521,"-")</f>
        <v>-</v>
      </c>
      <c r="Z522" s="125" t="str">
        <f t="shared" si="767"/>
        <v/>
      </c>
      <c r="AA522" s="125">
        <f t="shared" si="790"/>
        <v>1</v>
      </c>
      <c r="AB522" s="179">
        <f t="shared" si="794"/>
        <v>8</v>
      </c>
      <c r="AC522" s="179" t="str">
        <f t="shared" si="791"/>
        <v>000111</v>
      </c>
      <c r="AD522" s="179">
        <f t="shared" si="792"/>
        <v>1</v>
      </c>
      <c r="AE522" s="179" t="str">
        <f t="shared" si="793"/>
        <v>11111111</v>
      </c>
      <c r="AF522" s="125" t="s">
        <v>369</v>
      </c>
    </row>
    <row r="523" spans="1:32" x14ac:dyDescent="0.2">
      <c r="A523" s="125" t="s">
        <v>2347</v>
      </c>
      <c r="B523" s="58" t="str">
        <f t="shared" si="784"/>
        <v/>
      </c>
      <c r="C523" s="125" t="s">
        <v>781</v>
      </c>
      <c r="D523" s="125" t="s">
        <v>704</v>
      </c>
      <c r="E523" s="125" t="str">
        <f t="shared" si="785"/>
        <v>S1</v>
      </c>
      <c r="F523" s="125" t="str">
        <f t="shared" si="786"/>
        <v>000</v>
      </c>
      <c r="H523" s="125" t="s">
        <v>1722</v>
      </c>
      <c r="I523" s="159">
        <f>VLOOKUP(H523,'V-Enc'!$B$38:$C$45,2,FALSE)</f>
        <v>8</v>
      </c>
      <c r="J523" s="125" t="s">
        <v>1735</v>
      </c>
      <c r="K523" s="159">
        <f>VLOOKUP(J523,'V-Enc'!$B$49:$C$56,2,FALSE)</f>
        <v>4</v>
      </c>
      <c r="L523" s="206" t="s">
        <v>76</v>
      </c>
      <c r="M523" s="125">
        <v>8</v>
      </c>
      <c r="R523" s="125" t="s">
        <v>22</v>
      </c>
      <c r="S523" s="206" t="s">
        <v>2040</v>
      </c>
      <c r="T523" s="125" t="s">
        <v>783</v>
      </c>
      <c r="U523" s="125">
        <f t="shared" si="787"/>
        <v>8</v>
      </c>
      <c r="V523" s="179">
        <f t="shared" si="788"/>
        <v>4</v>
      </c>
      <c r="W523" s="125" t="str">
        <f t="shared" si="789"/>
        <v>-</v>
      </c>
      <c r="X523" s="179" t="str">
        <f>IF(L523="-1",W523/#REF!*#REF!,"-")</f>
        <v>-</v>
      </c>
      <c r="Z523" s="125" t="str">
        <f t="shared" si="767"/>
        <v/>
      </c>
      <c r="AA523" s="125">
        <f t="shared" si="790"/>
        <v>1</v>
      </c>
      <c r="AB523" s="179">
        <f t="shared" si="794"/>
        <v>4</v>
      </c>
      <c r="AC523" s="179" t="str">
        <f t="shared" si="791"/>
        <v>000011</v>
      </c>
      <c r="AD523" s="179">
        <f t="shared" si="792"/>
        <v>1</v>
      </c>
      <c r="AE523" s="179" t="str">
        <f t="shared" si="793"/>
        <v>00001111</v>
      </c>
      <c r="AF523" s="125" t="s">
        <v>369</v>
      </c>
    </row>
    <row r="524" spans="1:32" x14ac:dyDescent="0.2">
      <c r="A524" s="125" t="s">
        <v>2348</v>
      </c>
      <c r="B524" s="58" t="str">
        <f t="shared" ref="B524" si="795">IF(OR(MAX(1,O524)*MAX(V524,1)&gt;8,V524&lt;1/4,X524&lt;1/4),"RSVD","")</f>
        <v/>
      </c>
      <c r="C524" s="125" t="s">
        <v>781</v>
      </c>
      <c r="D524" s="125" t="s">
        <v>704</v>
      </c>
      <c r="E524" s="125" t="str">
        <f t="shared" ref="E524" si="796">IF(S524="rs2","S2",IF(S524="vs2","S3","S1"))</f>
        <v>S1</v>
      </c>
      <c r="F524" s="125" t="str">
        <f t="shared" ref="F524" si="797">IF(U524=8,"000",IF(U524=16,"101","110"))</f>
        <v>101</v>
      </c>
      <c r="H524" s="125" t="s">
        <v>1722</v>
      </c>
      <c r="I524" s="159">
        <f>VLOOKUP(H524,'V-Enc'!$B$38:$C$45,2,FALSE)</f>
        <v>8</v>
      </c>
      <c r="J524" s="125" t="s">
        <v>1735</v>
      </c>
      <c r="K524" s="159">
        <f>VLOOKUP(J524,'V-Enc'!$B$49:$C$56,2,FALSE)</f>
        <v>4</v>
      </c>
      <c r="L524" s="206" t="s">
        <v>76</v>
      </c>
      <c r="M524" s="125">
        <v>16</v>
      </c>
      <c r="R524" s="125" t="s">
        <v>22</v>
      </c>
      <c r="S524" s="206" t="s">
        <v>2040</v>
      </c>
      <c r="T524" s="125" t="s">
        <v>783</v>
      </c>
      <c r="U524" s="125">
        <f t="shared" ref="U524" si="798">IF(L524="-1",I524,M524)</f>
        <v>16</v>
      </c>
      <c r="V524" s="179">
        <f t="shared" ref="V524" si="799">IF(L524="-1",K524,U524/I524*K524)</f>
        <v>8</v>
      </c>
      <c r="W524" s="125" t="str">
        <f t="shared" ref="W524" si="800">IF(L524="-1",U524,"-")</f>
        <v>-</v>
      </c>
      <c r="X524" s="179" t="str">
        <f>IF(L524="-1",W524/I522*K522,"-")</f>
        <v>-</v>
      </c>
      <c r="Z524" s="125" t="str">
        <f t="shared" ref="Z524" si="801">IF(S524="vs2",1,"")</f>
        <v/>
      </c>
      <c r="AA524" s="125">
        <f t="shared" ref="AA524" si="802">IF(T524="vs3",1,"")</f>
        <v>1</v>
      </c>
      <c r="AB524" s="179">
        <f t="shared" si="794"/>
        <v>8</v>
      </c>
      <c r="AC524" s="179" t="str">
        <f t="shared" si="791"/>
        <v>000111</v>
      </c>
      <c r="AD524" s="179">
        <f t="shared" si="792"/>
        <v>1</v>
      </c>
      <c r="AE524" s="179" t="str">
        <f t="shared" si="793"/>
        <v>11111111</v>
      </c>
      <c r="AF524" s="125" t="s">
        <v>369</v>
      </c>
    </row>
    <row r="525" spans="1:32" s="58" customFormat="1" x14ac:dyDescent="0.2">
      <c r="A525" s="58" t="s">
        <v>4342</v>
      </c>
      <c r="B525" s="58" t="str">
        <f t="shared" si="784"/>
        <v>RSVD</v>
      </c>
      <c r="C525" s="58" t="s">
        <v>781</v>
      </c>
      <c r="D525" s="58" t="s">
        <v>704</v>
      </c>
      <c r="E525" s="58" t="str">
        <f t="shared" si="785"/>
        <v>S1</v>
      </c>
      <c r="F525" s="58" t="str">
        <f t="shared" si="786"/>
        <v>110</v>
      </c>
      <c r="H525" s="58" t="s">
        <v>1722</v>
      </c>
      <c r="I525" s="247">
        <f>VLOOKUP(H525,'V-Enc'!$B$38:$C$45,2,FALSE)</f>
        <v>8</v>
      </c>
      <c r="J525" s="58" t="s">
        <v>1735</v>
      </c>
      <c r="K525" s="247">
        <f>VLOOKUP(J525,'V-Enc'!$B$49:$C$56,2,FALSE)</f>
        <v>4</v>
      </c>
      <c r="L525" s="248" t="s">
        <v>76</v>
      </c>
      <c r="M525" s="58">
        <v>32</v>
      </c>
      <c r="R525" s="58" t="s">
        <v>22</v>
      </c>
      <c r="S525" s="248" t="s">
        <v>2040</v>
      </c>
      <c r="T525" s="58" t="s">
        <v>783</v>
      </c>
      <c r="U525" s="58">
        <f t="shared" si="787"/>
        <v>32</v>
      </c>
      <c r="V525" s="249">
        <f t="shared" si="788"/>
        <v>16</v>
      </c>
      <c r="W525" s="58" t="str">
        <f t="shared" si="789"/>
        <v>-</v>
      </c>
      <c r="X525" s="249" t="str">
        <f>IF(L525="-1",W525/I523*K523,"-")</f>
        <v>-</v>
      </c>
      <c r="Z525" s="58" t="str">
        <f t="shared" si="767"/>
        <v/>
      </c>
      <c r="AA525" s="58">
        <f t="shared" si="790"/>
        <v>1</v>
      </c>
      <c r="AB525" s="249">
        <f t="shared" si="794"/>
        <v>16</v>
      </c>
      <c r="AC525" s="249" t="str">
        <f>DEC2BIN(MIN(64,AB525)-1,6)</f>
        <v>001111</v>
      </c>
      <c r="AD525" s="249">
        <f t="shared" si="792"/>
        <v>1</v>
      </c>
      <c r="AE525" s="249" t="str">
        <f t="shared" si="793"/>
        <v>11111111</v>
      </c>
      <c r="AF525" s="58" t="s">
        <v>369</v>
      </c>
    </row>
    <row r="526" spans="1:32" x14ac:dyDescent="0.2">
      <c r="A526" s="125" t="s">
        <v>2349</v>
      </c>
      <c r="B526" s="58" t="str">
        <f t="shared" ref="B526:B527" si="803">IF(OR(MAX(1,O526)*MAX(V526,1)&gt;8,V526&lt;1/4,X526&lt;1/4),"RSVD","")</f>
        <v/>
      </c>
      <c r="C526" s="125" t="s">
        <v>781</v>
      </c>
      <c r="D526" s="125" t="s">
        <v>704</v>
      </c>
      <c r="E526" s="125" t="str">
        <f t="shared" ref="E526:E527" si="804">IF(S526="rs2","S2",IF(S526="vs2","S3","S1"))</f>
        <v>S1</v>
      </c>
      <c r="F526" s="125" t="str">
        <f t="shared" ref="F526:F527" si="805">IF(U526=8,"000",IF(U526=16,"101","110"))</f>
        <v>000</v>
      </c>
      <c r="H526" s="125" t="s">
        <v>1722</v>
      </c>
      <c r="I526" s="159">
        <f>VLOOKUP(H526,'V-Enc'!$B$38:$C$45,2,FALSE)</f>
        <v>8</v>
      </c>
      <c r="J526" s="125" t="s">
        <v>1736</v>
      </c>
      <c r="K526" s="159">
        <f>VLOOKUP(J526,'V-Enc'!$B$49:$C$56,2,FALSE)</f>
        <v>8</v>
      </c>
      <c r="L526" s="206" t="s">
        <v>76</v>
      </c>
      <c r="M526" s="125">
        <v>8</v>
      </c>
      <c r="R526" s="125" t="s">
        <v>22</v>
      </c>
      <c r="S526" s="206" t="s">
        <v>2040</v>
      </c>
      <c r="T526" s="125" t="s">
        <v>783</v>
      </c>
      <c r="U526" s="125">
        <f t="shared" ref="U526:U527" si="806">IF(L526="-1",I526,M526)</f>
        <v>8</v>
      </c>
      <c r="V526" s="179">
        <f t="shared" ref="V526:V527" si="807">IF(L526="-1",K526,U526/I526*K526)</f>
        <v>8</v>
      </c>
      <c r="W526" s="125" t="str">
        <f t="shared" ref="W526:W527" si="808">IF(L526="-1",U526,"-")</f>
        <v>-</v>
      </c>
      <c r="X526" s="179" t="str">
        <f>IF(L526="-1",W526/#REF!*#REF!,"-")</f>
        <v>-</v>
      </c>
      <c r="Z526" s="125" t="str">
        <f t="shared" ref="Z526:Z527" si="809">IF(S526="vs2",1,"")</f>
        <v/>
      </c>
      <c r="AA526" s="125">
        <f t="shared" ref="AA526:AA527" si="810">IF(T526="vs3",1,"")</f>
        <v>1</v>
      </c>
      <c r="AB526" s="179">
        <f t="shared" si="794"/>
        <v>8</v>
      </c>
      <c r="AC526" s="179" t="str">
        <f t="shared" ref="AC526:AC528" si="811">DEC2BIN(MIN(64,AB526)-1,6)</f>
        <v>000111</v>
      </c>
      <c r="AD526" s="179">
        <f t="shared" si="792"/>
        <v>1</v>
      </c>
      <c r="AE526" s="179" t="str">
        <f t="shared" si="793"/>
        <v>11111111</v>
      </c>
      <c r="AF526" s="125" t="s">
        <v>369</v>
      </c>
    </row>
    <row r="527" spans="1:32" s="58" customFormat="1" x14ac:dyDescent="0.2">
      <c r="A527" s="58" t="s">
        <v>4343</v>
      </c>
      <c r="B527" s="58" t="str">
        <f t="shared" si="803"/>
        <v>RSVD</v>
      </c>
      <c r="C527" s="58" t="s">
        <v>781</v>
      </c>
      <c r="D527" s="58" t="s">
        <v>704</v>
      </c>
      <c r="E527" s="58" t="str">
        <f t="shared" si="804"/>
        <v>S1</v>
      </c>
      <c r="F527" s="58" t="str">
        <f t="shared" si="805"/>
        <v>101</v>
      </c>
      <c r="H527" s="58" t="s">
        <v>1722</v>
      </c>
      <c r="I527" s="247">
        <f>VLOOKUP(H527,'V-Enc'!$B$38:$C$45,2,FALSE)</f>
        <v>8</v>
      </c>
      <c r="J527" s="58" t="s">
        <v>1736</v>
      </c>
      <c r="K527" s="247">
        <f>VLOOKUP(J527,'V-Enc'!$B$49:$C$56,2,FALSE)</f>
        <v>8</v>
      </c>
      <c r="L527" s="248" t="s">
        <v>76</v>
      </c>
      <c r="M527" s="58">
        <v>16</v>
      </c>
      <c r="R527" s="58" t="s">
        <v>22</v>
      </c>
      <c r="S527" s="248" t="s">
        <v>2040</v>
      </c>
      <c r="T527" s="58" t="s">
        <v>783</v>
      </c>
      <c r="U527" s="58">
        <f t="shared" si="806"/>
        <v>16</v>
      </c>
      <c r="V527" s="249">
        <f t="shared" si="807"/>
        <v>16</v>
      </c>
      <c r="W527" s="58" t="str">
        <f t="shared" si="808"/>
        <v>-</v>
      </c>
      <c r="X527" s="249" t="str">
        <f>IF(L527="-1",W527/#REF!*#REF!,"-")</f>
        <v>-</v>
      </c>
      <c r="Z527" s="58" t="str">
        <f t="shared" si="809"/>
        <v/>
      </c>
      <c r="AA527" s="58">
        <f t="shared" si="810"/>
        <v>1</v>
      </c>
      <c r="AB527" s="249">
        <f t="shared" si="794"/>
        <v>16</v>
      </c>
      <c r="AC527" s="249" t="str">
        <f t="shared" si="811"/>
        <v>001111</v>
      </c>
      <c r="AD527" s="249">
        <f t="shared" si="792"/>
        <v>1</v>
      </c>
      <c r="AE527" s="249" t="str">
        <f t="shared" si="793"/>
        <v>11111111</v>
      </c>
      <c r="AF527" s="58" t="s">
        <v>369</v>
      </c>
    </row>
    <row r="528" spans="1:32" s="58" customFormat="1" x14ac:dyDescent="0.2">
      <c r="A528" s="58" t="s">
        <v>4344</v>
      </c>
      <c r="B528" s="58" t="str">
        <f t="shared" si="784"/>
        <v>RSVD</v>
      </c>
      <c r="C528" s="58" t="s">
        <v>781</v>
      </c>
      <c r="D528" s="58" t="s">
        <v>704</v>
      </c>
      <c r="E528" s="58" t="str">
        <f t="shared" si="785"/>
        <v>S1</v>
      </c>
      <c r="F528" s="58" t="str">
        <f t="shared" si="786"/>
        <v>110</v>
      </c>
      <c r="H528" s="58" t="s">
        <v>1722</v>
      </c>
      <c r="I528" s="247">
        <f>VLOOKUP(H528,'V-Enc'!$B$38:$C$45,2,FALSE)</f>
        <v>8</v>
      </c>
      <c r="J528" s="58" t="s">
        <v>1736</v>
      </c>
      <c r="K528" s="247">
        <f>VLOOKUP(J528,'V-Enc'!$B$49:$C$56,2,FALSE)</f>
        <v>8</v>
      </c>
      <c r="L528" s="248" t="s">
        <v>76</v>
      </c>
      <c r="M528" s="58">
        <v>32</v>
      </c>
      <c r="R528" s="58" t="s">
        <v>22</v>
      </c>
      <c r="S528" s="248" t="s">
        <v>2040</v>
      </c>
      <c r="T528" s="58" t="s">
        <v>783</v>
      </c>
      <c r="U528" s="58">
        <f t="shared" si="787"/>
        <v>32</v>
      </c>
      <c r="V528" s="249">
        <f t="shared" si="788"/>
        <v>32</v>
      </c>
      <c r="W528" s="58" t="str">
        <f t="shared" si="789"/>
        <v>-</v>
      </c>
      <c r="X528" s="249" t="str">
        <f>IF(L528="-1",W528/#REF!*#REF!,"-")</f>
        <v>-</v>
      </c>
      <c r="Z528" s="58" t="str">
        <f t="shared" si="767"/>
        <v/>
      </c>
      <c r="AA528" s="58">
        <f t="shared" si="790"/>
        <v>1</v>
      </c>
      <c r="AB528" s="249">
        <f t="shared" si="794"/>
        <v>32</v>
      </c>
      <c r="AC528" s="249" t="str">
        <f t="shared" si="811"/>
        <v>011111</v>
      </c>
      <c r="AD528" s="249">
        <f t="shared" si="792"/>
        <v>1</v>
      </c>
      <c r="AE528" s="249" t="str">
        <f t="shared" si="793"/>
        <v>11111111</v>
      </c>
      <c r="AF528" s="58" t="s">
        <v>369</v>
      </c>
    </row>
    <row r="529" spans="1:32" x14ac:dyDescent="0.2">
      <c r="I529" s="159"/>
      <c r="Z529" s="125" t="str">
        <f t="shared" si="767"/>
        <v/>
      </c>
      <c r="AA529" s="125" t="str">
        <f t="shared" si="790"/>
        <v/>
      </c>
      <c r="AC529" s="179"/>
    </row>
    <row r="530" spans="1:32" ht="19" x14ac:dyDescent="0.25">
      <c r="A530" s="225" t="s">
        <v>2350</v>
      </c>
      <c r="B530" s="225"/>
      <c r="I530" s="159"/>
      <c r="Z530" s="125" t="str">
        <f t="shared" si="767"/>
        <v/>
      </c>
      <c r="AA530" s="125" t="str">
        <f t="shared" si="790"/>
        <v/>
      </c>
      <c r="AC530" s="179"/>
    </row>
    <row r="531" spans="1:32" x14ac:dyDescent="0.2">
      <c r="A531" s="125" t="s">
        <v>2351</v>
      </c>
      <c r="B531" s="58" t="str">
        <f t="shared" ref="B531" si="812">IF(OR(MAX(1,O531)*MAX(V531,1)&gt;8,V531&lt;1/4,X531&lt;1/4),"RSVD","")</f>
        <v/>
      </c>
      <c r="C531" s="125" t="s">
        <v>781</v>
      </c>
      <c r="D531" s="125" t="s">
        <v>704</v>
      </c>
      <c r="E531" s="125" t="s">
        <v>784</v>
      </c>
      <c r="F531" s="125" t="str">
        <f>IF(U531=8,"000",IF(U531=16,"101","110"))</f>
        <v>000</v>
      </c>
      <c r="H531" s="125" t="s">
        <v>1722</v>
      </c>
      <c r="I531" s="159">
        <f>VLOOKUP(H531,'V-Enc'!$B$38:$C$45,2,FALSE)</f>
        <v>8</v>
      </c>
      <c r="K531" s="157" t="s">
        <v>369</v>
      </c>
      <c r="L531" s="206" t="s">
        <v>76</v>
      </c>
      <c r="M531" s="125">
        <v>8</v>
      </c>
      <c r="R531" s="125" t="s">
        <v>22</v>
      </c>
      <c r="S531" s="206" t="s">
        <v>239</v>
      </c>
      <c r="T531" s="125" t="s">
        <v>783</v>
      </c>
      <c r="U531" s="125">
        <f>IF(L531="-1",I531,M531)</f>
        <v>8</v>
      </c>
      <c r="V531" s="179">
        <f>IF(L531="-1",K531,U531/I531*1)</f>
        <v>1</v>
      </c>
      <c r="W531" s="125" t="str">
        <f>IF(L531="-1",U531,"-")</f>
        <v>-</v>
      </c>
      <c r="X531" s="179" t="str">
        <f>IF(L531="-1",W531/#REF!*#REF!,"-")</f>
        <v>-</v>
      </c>
      <c r="Z531" s="125" t="str">
        <f t="shared" si="767"/>
        <v/>
      </c>
      <c r="AA531" s="125">
        <f t="shared" si="790"/>
        <v>1</v>
      </c>
      <c r="AB531" s="179">
        <f>MAX(V531,X531,1)*IF(O531="",1,O531)</f>
        <v>1</v>
      </c>
      <c r="AC531" s="179" t="str">
        <f t="shared" ref="AC531" si="813">DEC2BIN(MIN(64,AB531)-1,6)</f>
        <v>000000</v>
      </c>
      <c r="AD531" s="125">
        <f t="shared" ref="AD531" si="814">AB531/(MAX(V531,1)*IF(O531="",1,O531))</f>
        <v>1</v>
      </c>
      <c r="AE531" s="125" t="str">
        <f t="shared" ref="AE531" si="815">RIGHT(_xlfn.CONCAT(REPT(0,8-MIN(AB531,8)),REPT(DEC2BIN(_xlfn.BITLSHIFT(1,AD531-1)),AB531/AD531)),8)</f>
        <v>00000001</v>
      </c>
      <c r="AF531" s="125" t="s">
        <v>369</v>
      </c>
    </row>
    <row r="532" spans="1:32" x14ac:dyDescent="0.2">
      <c r="I532" s="159"/>
      <c r="K532" s="159"/>
      <c r="V532" s="179"/>
      <c r="X532" s="179"/>
      <c r="Z532" s="125" t="str">
        <f t="shared" si="767"/>
        <v/>
      </c>
      <c r="AA532" s="125" t="str">
        <f t="shared" si="790"/>
        <v/>
      </c>
      <c r="AB532" s="179"/>
      <c r="AC532" s="179"/>
      <c r="AD532" s="179"/>
      <c r="AE532" s="179"/>
    </row>
    <row r="533" spans="1:32" ht="19" x14ac:dyDescent="0.25">
      <c r="A533" s="225" t="s">
        <v>2352</v>
      </c>
      <c r="B533" s="225"/>
      <c r="I533" s="159"/>
      <c r="Z533" s="125" t="str">
        <f t="shared" si="767"/>
        <v/>
      </c>
      <c r="AA533" s="125" t="str">
        <f t="shared" si="790"/>
        <v/>
      </c>
      <c r="AC533" s="179"/>
    </row>
    <row r="534" spans="1:32" x14ac:dyDescent="0.2">
      <c r="A534" s="125" t="s">
        <v>2353</v>
      </c>
      <c r="B534" s="58" t="str">
        <f t="shared" ref="B534" si="816">IF(OR(MAX(1,O534)*MAX(V534,1)&gt;8,V534&lt;1/4,X534&lt;1/4),"RSVD","")</f>
        <v/>
      </c>
      <c r="C534" s="125" t="s">
        <v>781</v>
      </c>
      <c r="D534" s="125" t="s">
        <v>704</v>
      </c>
      <c r="E534" s="125" t="s">
        <v>784</v>
      </c>
      <c r="F534" s="125" t="str">
        <f>IF(U534=8,"000",IF(U534=16,"101","110"))</f>
        <v>000</v>
      </c>
      <c r="H534" s="125" t="s">
        <v>1722</v>
      </c>
      <c r="I534" s="159">
        <f>VLOOKUP(H534,'V-Enc'!$B$38:$C$45,2,FALSE)</f>
        <v>8</v>
      </c>
      <c r="K534" s="157" t="s">
        <v>369</v>
      </c>
      <c r="L534" s="206" t="s">
        <v>76</v>
      </c>
      <c r="M534" s="125">
        <v>8</v>
      </c>
      <c r="N534" s="125" t="s">
        <v>1828</v>
      </c>
      <c r="R534" s="125" t="s">
        <v>22</v>
      </c>
      <c r="S534" s="206" t="s">
        <v>228</v>
      </c>
      <c r="T534" s="125" t="s">
        <v>783</v>
      </c>
      <c r="U534" s="125">
        <f>IF(L534="-1",I534,M534)</f>
        <v>8</v>
      </c>
      <c r="V534" s="179">
        <f>IF(L534="-1",K534,U534/I534*1)</f>
        <v>1</v>
      </c>
      <c r="W534" s="125" t="str">
        <f>IF(L534="-1",U534,"-")</f>
        <v>-</v>
      </c>
      <c r="X534" s="179" t="str">
        <f>IF(L534="-1",W534/#REF!*#REF!,"-")</f>
        <v>-</v>
      </c>
      <c r="Z534" s="125" t="str">
        <f t="shared" si="767"/>
        <v/>
      </c>
      <c r="AA534" s="125">
        <f t="shared" si="790"/>
        <v>1</v>
      </c>
      <c r="AB534" s="179">
        <f>MAX(V534,X534,1)*IF(O534="",1,O534)</f>
        <v>1</v>
      </c>
      <c r="AC534" s="179" t="str">
        <f t="shared" ref="AC534" si="817">DEC2BIN(MIN(64,AB534)-1,6)</f>
        <v>000000</v>
      </c>
      <c r="AD534" s="125">
        <f t="shared" ref="AD534" si="818">AB534/(MAX(V534,1)*IF(O534="",1,O534))</f>
        <v>1</v>
      </c>
      <c r="AE534" s="125" t="str">
        <f t="shared" ref="AE534" si="819">RIGHT(_xlfn.CONCAT(REPT(0,8-MIN(AB534,8)),REPT(DEC2BIN(_xlfn.BITLSHIFT(1,AD534-1)),AB534/AD534)),8)</f>
        <v>00000001</v>
      </c>
      <c r="AF534" s="125" t="s">
        <v>369</v>
      </c>
    </row>
    <row r="535" spans="1:32" x14ac:dyDescent="0.2">
      <c r="I535" s="159"/>
      <c r="K535" s="159"/>
      <c r="V535" s="179"/>
      <c r="X535" s="179"/>
      <c r="Z535" s="125" t="str">
        <f t="shared" si="767"/>
        <v/>
      </c>
      <c r="AA535" s="125" t="str">
        <f t="shared" si="790"/>
        <v/>
      </c>
      <c r="AB535" s="179"/>
      <c r="AC535" s="179"/>
      <c r="AD535" s="179"/>
      <c r="AE535" s="179"/>
    </row>
    <row r="536" spans="1:32" ht="19" x14ac:dyDescent="0.25">
      <c r="A536" s="225" t="s">
        <v>2354</v>
      </c>
      <c r="B536" s="225"/>
      <c r="C536" s="226"/>
      <c r="D536" s="226"/>
      <c r="E536" s="226"/>
      <c r="F536" s="226"/>
      <c r="G536" s="226"/>
      <c r="I536" s="159"/>
      <c r="Z536" s="125" t="str">
        <f t="shared" si="767"/>
        <v/>
      </c>
      <c r="AA536" s="125" t="str">
        <f t="shared" si="790"/>
        <v/>
      </c>
      <c r="AC536" s="179"/>
    </row>
    <row r="537" spans="1:32" x14ac:dyDescent="0.2">
      <c r="A537" s="125" t="s">
        <v>2355</v>
      </c>
      <c r="B537" s="58" t="str">
        <f t="shared" ref="B537:B554" si="820">IF(OR(MAX(1,O537)*MAX(V537,1)&gt;8,V537&lt;1/4,X537&lt;1/4),"RSVD","")</f>
        <v/>
      </c>
      <c r="C537" s="125" t="s">
        <v>781</v>
      </c>
      <c r="D537" s="125" t="s">
        <v>704</v>
      </c>
      <c r="E537" s="125" t="str">
        <f t="shared" ref="E537:E554" si="821">IF(S537="rs2","S2",IF(S537="vs2","S3","S1"))</f>
        <v>S2</v>
      </c>
      <c r="F537" s="125" t="str">
        <f t="shared" ref="F537:F554" si="822">IF(U537=8,"000",IF(U537=16,"101","110"))</f>
        <v>000</v>
      </c>
      <c r="H537" s="125" t="s">
        <v>1722</v>
      </c>
      <c r="I537" s="159">
        <f>VLOOKUP(H537,'V-Enc'!$B$38:$C$45,2,FALSE)</f>
        <v>8</v>
      </c>
      <c r="J537" s="125" t="s">
        <v>1739</v>
      </c>
      <c r="K537" s="159">
        <f>VLOOKUP(J537,'V-Enc'!$B$49:$C$56,2,FALSE)</f>
        <v>0.25</v>
      </c>
      <c r="L537" s="206" t="s">
        <v>548</v>
      </c>
      <c r="M537" s="125">
        <v>8</v>
      </c>
      <c r="R537" s="125" t="s">
        <v>22</v>
      </c>
      <c r="S537" s="125" t="s">
        <v>44</v>
      </c>
      <c r="T537" s="125" t="s">
        <v>783</v>
      </c>
      <c r="U537" s="125">
        <f t="shared" ref="U537:U554" si="823">IF(L537="-1",I537,M537)</f>
        <v>8</v>
      </c>
      <c r="V537" s="179">
        <f t="shared" ref="V537:V554" si="824">IF(L537="-1",K537,U537/I537*K537)</f>
        <v>0.25</v>
      </c>
      <c r="W537" s="125" t="str">
        <f t="shared" ref="W537:W554" si="825">IF(L537="-1",U537,"-")</f>
        <v>-</v>
      </c>
      <c r="X537" s="179" t="str">
        <f>IF(L537="-1",W537/#REF!*#REF!,"-")</f>
        <v>-</v>
      </c>
      <c r="Z537" s="125" t="str">
        <f t="shared" si="767"/>
        <v/>
      </c>
      <c r="AA537" s="125">
        <f t="shared" si="790"/>
        <v>1</v>
      </c>
      <c r="AB537" s="179">
        <f>MAX(V537,X537,1)*IF(O537="",1,O537)</f>
        <v>1</v>
      </c>
      <c r="AC537" s="179" t="str">
        <f t="shared" ref="AC537:AC550" si="826">DEC2BIN(MIN(64,AB537)-1,6)</f>
        <v>000000</v>
      </c>
      <c r="AD537" s="125">
        <f t="shared" ref="AD537:AD554" si="827">AB537/(MAX(V537,1)*IF(O537="",1,O537))</f>
        <v>1</v>
      </c>
      <c r="AE537" s="125" t="str">
        <f t="shared" ref="AE537:AE554" si="828">RIGHT(_xlfn.CONCAT(REPT(0,8-MIN(AB537,8)),REPT(DEC2BIN(_xlfn.BITLSHIFT(1,AD537-1)),AB537/AD537)),8)</f>
        <v>00000001</v>
      </c>
      <c r="AF537" s="125" t="s">
        <v>369</v>
      </c>
    </row>
    <row r="538" spans="1:32" x14ac:dyDescent="0.2">
      <c r="A538" s="125" t="s">
        <v>2356</v>
      </c>
      <c r="B538" s="58" t="str">
        <f t="shared" si="820"/>
        <v/>
      </c>
      <c r="C538" s="125" t="s">
        <v>781</v>
      </c>
      <c r="D538" s="125" t="s">
        <v>704</v>
      </c>
      <c r="E538" s="125" t="str">
        <f t="shared" si="821"/>
        <v>S2</v>
      </c>
      <c r="F538" s="125" t="str">
        <f t="shared" si="822"/>
        <v>101</v>
      </c>
      <c r="H538" s="125" t="s">
        <v>1722</v>
      </c>
      <c r="I538" s="159">
        <f>VLOOKUP(H538,'V-Enc'!$B$38:$C$45,2,FALSE)</f>
        <v>8</v>
      </c>
      <c r="J538" s="125" t="s">
        <v>1739</v>
      </c>
      <c r="K538" s="159">
        <f>VLOOKUP(J538,'V-Enc'!$B$49:$C$56,2,FALSE)</f>
        <v>0.25</v>
      </c>
      <c r="L538" s="206" t="s">
        <v>548</v>
      </c>
      <c r="M538" s="125">
        <v>16</v>
      </c>
      <c r="R538" s="125" t="s">
        <v>22</v>
      </c>
      <c r="S538" s="125" t="s">
        <v>44</v>
      </c>
      <c r="T538" s="125" t="s">
        <v>783</v>
      </c>
      <c r="U538" s="125">
        <f t="shared" si="823"/>
        <v>16</v>
      </c>
      <c r="V538" s="179">
        <f t="shared" si="824"/>
        <v>0.5</v>
      </c>
      <c r="W538" s="125" t="str">
        <f t="shared" si="825"/>
        <v>-</v>
      </c>
      <c r="X538" s="179" t="str">
        <f>IF(L538="-1",W538/I537*K537,"-")</f>
        <v>-</v>
      </c>
      <c r="Z538" s="125" t="str">
        <f t="shared" si="767"/>
        <v/>
      </c>
      <c r="AA538" s="125">
        <f t="shared" si="790"/>
        <v>1</v>
      </c>
      <c r="AB538" s="179">
        <f t="shared" ref="AB538:AB554" si="829">MAX(V538,X538,1)*IF(O538="",1,O538)</f>
        <v>1</v>
      </c>
      <c r="AC538" s="179" t="str">
        <f t="shared" si="826"/>
        <v>000000</v>
      </c>
      <c r="AD538" s="125">
        <f t="shared" si="827"/>
        <v>1</v>
      </c>
      <c r="AE538" s="125" t="str">
        <f t="shared" si="828"/>
        <v>00000001</v>
      </c>
      <c r="AF538" s="125" t="s">
        <v>369</v>
      </c>
    </row>
    <row r="539" spans="1:32" x14ac:dyDescent="0.2">
      <c r="A539" s="125" t="s">
        <v>2357</v>
      </c>
      <c r="B539" s="58" t="str">
        <f t="shared" si="820"/>
        <v/>
      </c>
      <c r="C539" s="125" t="s">
        <v>781</v>
      </c>
      <c r="D539" s="125" t="s">
        <v>704</v>
      </c>
      <c r="E539" s="125" t="str">
        <f t="shared" si="821"/>
        <v>S2</v>
      </c>
      <c r="F539" s="125" t="str">
        <f t="shared" si="822"/>
        <v>110</v>
      </c>
      <c r="H539" s="125" t="s">
        <v>1722</v>
      </c>
      <c r="I539" s="159">
        <f>VLOOKUP(H539,'V-Enc'!$B$38:$C$45,2,FALSE)</f>
        <v>8</v>
      </c>
      <c r="J539" s="125" t="s">
        <v>1739</v>
      </c>
      <c r="K539" s="159">
        <f>VLOOKUP(J539,'V-Enc'!$B$49:$C$56,2,FALSE)</f>
        <v>0.25</v>
      </c>
      <c r="L539" s="206" t="s">
        <v>548</v>
      </c>
      <c r="M539" s="125">
        <v>32</v>
      </c>
      <c r="R539" s="125" t="s">
        <v>22</v>
      </c>
      <c r="S539" s="125" t="s">
        <v>44</v>
      </c>
      <c r="T539" s="125" t="s">
        <v>783</v>
      </c>
      <c r="U539" s="125">
        <f t="shared" si="823"/>
        <v>32</v>
      </c>
      <c r="V539" s="179">
        <f t="shared" si="824"/>
        <v>1</v>
      </c>
      <c r="W539" s="125" t="str">
        <f t="shared" si="825"/>
        <v>-</v>
      </c>
      <c r="X539" s="179" t="str">
        <f>IF(L539="-1",W539/I538*K538,"-")</f>
        <v>-</v>
      </c>
      <c r="Z539" s="125" t="str">
        <f t="shared" si="767"/>
        <v/>
      </c>
      <c r="AA539" s="125">
        <f t="shared" si="790"/>
        <v>1</v>
      </c>
      <c r="AB539" s="179">
        <f t="shared" si="829"/>
        <v>1</v>
      </c>
      <c r="AC539" s="179" t="str">
        <f t="shared" si="826"/>
        <v>000000</v>
      </c>
      <c r="AD539" s="125">
        <f t="shared" si="827"/>
        <v>1</v>
      </c>
      <c r="AE539" s="125" t="str">
        <f t="shared" si="828"/>
        <v>00000001</v>
      </c>
      <c r="AF539" s="125" t="s">
        <v>369</v>
      </c>
    </row>
    <row r="540" spans="1:32" x14ac:dyDescent="0.2">
      <c r="A540" s="125" t="s">
        <v>2358</v>
      </c>
      <c r="B540" s="58" t="str">
        <f t="shared" si="820"/>
        <v/>
      </c>
      <c r="C540" s="125" t="s">
        <v>781</v>
      </c>
      <c r="D540" s="125" t="s">
        <v>704</v>
      </c>
      <c r="E540" s="125" t="str">
        <f t="shared" si="821"/>
        <v>S2</v>
      </c>
      <c r="F540" s="125" t="str">
        <f t="shared" si="822"/>
        <v>000</v>
      </c>
      <c r="H540" s="125" t="s">
        <v>1722</v>
      </c>
      <c r="I540" s="159">
        <f>VLOOKUP(H540,'V-Enc'!$B$38:$C$45,2,FALSE)</f>
        <v>8</v>
      </c>
      <c r="J540" s="125" t="s">
        <v>1740</v>
      </c>
      <c r="K540" s="159">
        <f>VLOOKUP(J540,'V-Enc'!$B$49:$C$56,2,FALSE)</f>
        <v>0.5</v>
      </c>
      <c r="L540" s="206" t="s">
        <v>548</v>
      </c>
      <c r="M540" s="125">
        <v>8</v>
      </c>
      <c r="R540" s="125" t="s">
        <v>22</v>
      </c>
      <c r="S540" s="125" t="s">
        <v>44</v>
      </c>
      <c r="T540" s="125" t="s">
        <v>783</v>
      </c>
      <c r="U540" s="125">
        <f t="shared" si="823"/>
        <v>8</v>
      </c>
      <c r="V540" s="179">
        <f t="shared" si="824"/>
        <v>0.5</v>
      </c>
      <c r="W540" s="125" t="str">
        <f t="shared" si="825"/>
        <v>-</v>
      </c>
      <c r="X540" s="179" t="str">
        <f>IF(L540="-1",W540/#REF!*#REF!,"-")</f>
        <v>-</v>
      </c>
      <c r="Z540" s="125" t="str">
        <f t="shared" si="767"/>
        <v/>
      </c>
      <c r="AA540" s="125">
        <f t="shared" si="790"/>
        <v>1</v>
      </c>
      <c r="AB540" s="179">
        <f t="shared" si="829"/>
        <v>1</v>
      </c>
      <c r="AC540" s="179" t="str">
        <f t="shared" si="826"/>
        <v>000000</v>
      </c>
      <c r="AD540" s="125">
        <f t="shared" si="827"/>
        <v>1</v>
      </c>
      <c r="AE540" s="125" t="str">
        <f t="shared" si="828"/>
        <v>00000001</v>
      </c>
      <c r="AF540" s="125" t="s">
        <v>369</v>
      </c>
    </row>
    <row r="541" spans="1:32" x14ac:dyDescent="0.2">
      <c r="A541" s="125" t="s">
        <v>2359</v>
      </c>
      <c r="B541" s="58" t="str">
        <f t="shared" si="820"/>
        <v/>
      </c>
      <c r="C541" s="125" t="s">
        <v>781</v>
      </c>
      <c r="D541" s="125" t="s">
        <v>704</v>
      </c>
      <c r="E541" s="125" t="str">
        <f t="shared" si="821"/>
        <v>S2</v>
      </c>
      <c r="F541" s="125" t="str">
        <f t="shared" si="822"/>
        <v>101</v>
      </c>
      <c r="H541" s="125" t="s">
        <v>1722</v>
      </c>
      <c r="I541" s="159">
        <f>VLOOKUP(H541,'V-Enc'!$B$38:$C$45,2,FALSE)</f>
        <v>8</v>
      </c>
      <c r="J541" s="125" t="s">
        <v>1740</v>
      </c>
      <c r="K541" s="159">
        <f>VLOOKUP(J541,'V-Enc'!$B$49:$C$56,2,FALSE)</f>
        <v>0.5</v>
      </c>
      <c r="L541" s="206" t="s">
        <v>548</v>
      </c>
      <c r="M541" s="125">
        <v>16</v>
      </c>
      <c r="R541" s="125" t="s">
        <v>22</v>
      </c>
      <c r="S541" s="125" t="s">
        <v>44</v>
      </c>
      <c r="T541" s="125" t="s">
        <v>783</v>
      </c>
      <c r="U541" s="125">
        <f t="shared" si="823"/>
        <v>16</v>
      </c>
      <c r="V541" s="179">
        <f t="shared" si="824"/>
        <v>1</v>
      </c>
      <c r="W541" s="125" t="str">
        <f t="shared" si="825"/>
        <v>-</v>
      </c>
      <c r="X541" s="179" t="str">
        <f>IF(L541="-1",W541/I540*K540,"-")</f>
        <v>-</v>
      </c>
      <c r="Z541" s="125" t="str">
        <f t="shared" si="767"/>
        <v/>
      </c>
      <c r="AA541" s="125">
        <f t="shared" si="790"/>
        <v>1</v>
      </c>
      <c r="AB541" s="179">
        <f t="shared" si="829"/>
        <v>1</v>
      </c>
      <c r="AC541" s="179" t="str">
        <f t="shared" si="826"/>
        <v>000000</v>
      </c>
      <c r="AD541" s="125">
        <f t="shared" si="827"/>
        <v>1</v>
      </c>
      <c r="AE541" s="125" t="str">
        <f t="shared" si="828"/>
        <v>00000001</v>
      </c>
      <c r="AF541" s="125" t="s">
        <v>369</v>
      </c>
    </row>
    <row r="542" spans="1:32" x14ac:dyDescent="0.2">
      <c r="A542" s="125" t="s">
        <v>2360</v>
      </c>
      <c r="B542" s="58" t="str">
        <f t="shared" si="820"/>
        <v/>
      </c>
      <c r="C542" s="125" t="s">
        <v>781</v>
      </c>
      <c r="D542" s="125" t="s">
        <v>704</v>
      </c>
      <c r="E542" s="125" t="str">
        <f t="shared" si="821"/>
        <v>S2</v>
      </c>
      <c r="F542" s="125" t="str">
        <f t="shared" si="822"/>
        <v>110</v>
      </c>
      <c r="H542" s="125" t="s">
        <v>1722</v>
      </c>
      <c r="I542" s="159">
        <f>VLOOKUP(H542,'V-Enc'!$B$38:$C$45,2,FALSE)</f>
        <v>8</v>
      </c>
      <c r="J542" s="125" t="s">
        <v>1740</v>
      </c>
      <c r="K542" s="159">
        <f>VLOOKUP(J542,'V-Enc'!$B$49:$C$56,2,FALSE)</f>
        <v>0.5</v>
      </c>
      <c r="L542" s="206" t="s">
        <v>548</v>
      </c>
      <c r="M542" s="125">
        <v>32</v>
      </c>
      <c r="R542" s="125" t="s">
        <v>22</v>
      </c>
      <c r="S542" s="125" t="s">
        <v>44</v>
      </c>
      <c r="T542" s="125" t="s">
        <v>783</v>
      </c>
      <c r="U542" s="125">
        <f t="shared" si="823"/>
        <v>32</v>
      </c>
      <c r="V542" s="179">
        <f t="shared" si="824"/>
        <v>2</v>
      </c>
      <c r="W542" s="125" t="str">
        <f t="shared" si="825"/>
        <v>-</v>
      </c>
      <c r="X542" s="179" t="str">
        <f>IF(L542="-1",W542/I541*K541,"-")</f>
        <v>-</v>
      </c>
      <c r="Z542" s="125" t="str">
        <f t="shared" si="767"/>
        <v/>
      </c>
      <c r="AA542" s="125">
        <f t="shared" si="790"/>
        <v>1</v>
      </c>
      <c r="AB542" s="179">
        <f t="shared" si="829"/>
        <v>2</v>
      </c>
      <c r="AC542" s="179" t="str">
        <f t="shared" si="826"/>
        <v>000001</v>
      </c>
      <c r="AD542" s="179">
        <f t="shared" si="827"/>
        <v>1</v>
      </c>
      <c r="AE542" s="179" t="str">
        <f t="shared" si="828"/>
        <v>00000011</v>
      </c>
      <c r="AF542" s="125" t="s">
        <v>369</v>
      </c>
    </row>
    <row r="543" spans="1:32" x14ac:dyDescent="0.2">
      <c r="A543" s="125" t="s">
        <v>2361</v>
      </c>
      <c r="B543" s="58" t="str">
        <f t="shared" si="820"/>
        <v/>
      </c>
      <c r="C543" s="125" t="s">
        <v>781</v>
      </c>
      <c r="D543" s="125" t="s">
        <v>704</v>
      </c>
      <c r="E543" s="125" t="str">
        <f t="shared" si="821"/>
        <v>S2</v>
      </c>
      <c r="F543" s="125" t="str">
        <f t="shared" si="822"/>
        <v>000</v>
      </c>
      <c r="H543" s="125" t="s">
        <v>1722</v>
      </c>
      <c r="I543" s="159">
        <f>VLOOKUP(H543,'V-Enc'!$B$38:$C$45,2,FALSE)</f>
        <v>8</v>
      </c>
      <c r="J543" s="125" t="s">
        <v>1733</v>
      </c>
      <c r="K543" s="159">
        <f>VLOOKUP(J543,'V-Enc'!$B$49:$C$56,2,FALSE)</f>
        <v>1</v>
      </c>
      <c r="L543" s="206" t="s">
        <v>548</v>
      </c>
      <c r="M543" s="125">
        <v>8</v>
      </c>
      <c r="R543" s="125" t="s">
        <v>22</v>
      </c>
      <c r="S543" s="125" t="s">
        <v>44</v>
      </c>
      <c r="T543" s="125" t="s">
        <v>783</v>
      </c>
      <c r="U543" s="125">
        <f t="shared" si="823"/>
        <v>8</v>
      </c>
      <c r="V543" s="179">
        <f t="shared" si="824"/>
        <v>1</v>
      </c>
      <c r="W543" s="125" t="str">
        <f t="shared" si="825"/>
        <v>-</v>
      </c>
      <c r="X543" s="179" t="str">
        <f>IF(L543="-1",W543/#REF!*#REF!,"-")</f>
        <v>-</v>
      </c>
      <c r="Z543" s="125" t="str">
        <f t="shared" si="767"/>
        <v/>
      </c>
      <c r="AA543" s="125">
        <f t="shared" si="790"/>
        <v>1</v>
      </c>
      <c r="AB543" s="179">
        <f t="shared" si="829"/>
        <v>1</v>
      </c>
      <c r="AC543" s="179" t="str">
        <f t="shared" si="826"/>
        <v>000000</v>
      </c>
      <c r="AD543" s="125">
        <f t="shared" si="827"/>
        <v>1</v>
      </c>
      <c r="AE543" s="179" t="str">
        <f t="shared" si="828"/>
        <v>00000001</v>
      </c>
      <c r="AF543" s="125" t="s">
        <v>369</v>
      </c>
    </row>
    <row r="544" spans="1:32" x14ac:dyDescent="0.2">
      <c r="A544" s="125" t="s">
        <v>2362</v>
      </c>
      <c r="B544" s="58" t="str">
        <f t="shared" si="820"/>
        <v/>
      </c>
      <c r="C544" s="125" t="s">
        <v>781</v>
      </c>
      <c r="D544" s="125" t="s">
        <v>704</v>
      </c>
      <c r="E544" s="125" t="str">
        <f t="shared" si="821"/>
        <v>S2</v>
      </c>
      <c r="F544" s="125" t="str">
        <f t="shared" si="822"/>
        <v>101</v>
      </c>
      <c r="H544" s="125" t="s">
        <v>1722</v>
      </c>
      <c r="I544" s="159">
        <f>VLOOKUP(H544,'V-Enc'!$B$38:$C$45,2,FALSE)</f>
        <v>8</v>
      </c>
      <c r="J544" s="125" t="s">
        <v>1733</v>
      </c>
      <c r="K544" s="159">
        <f>VLOOKUP(J544,'V-Enc'!$B$49:$C$56,2,FALSE)</f>
        <v>1</v>
      </c>
      <c r="L544" s="206" t="s">
        <v>548</v>
      </c>
      <c r="M544" s="125">
        <v>16</v>
      </c>
      <c r="R544" s="125" t="s">
        <v>22</v>
      </c>
      <c r="S544" s="125" t="s">
        <v>44</v>
      </c>
      <c r="T544" s="125" t="s">
        <v>783</v>
      </c>
      <c r="U544" s="125">
        <f t="shared" si="823"/>
        <v>16</v>
      </c>
      <c r="V544" s="179">
        <f t="shared" si="824"/>
        <v>2</v>
      </c>
      <c r="W544" s="125" t="str">
        <f t="shared" si="825"/>
        <v>-</v>
      </c>
      <c r="X544" s="179" t="str">
        <f>IF(L544="-1",W544/I543*K543,"-")</f>
        <v>-</v>
      </c>
      <c r="Z544" s="125" t="str">
        <f t="shared" si="767"/>
        <v/>
      </c>
      <c r="AA544" s="125">
        <f t="shared" si="790"/>
        <v>1</v>
      </c>
      <c r="AB544" s="179">
        <f t="shared" si="829"/>
        <v>2</v>
      </c>
      <c r="AC544" s="179" t="str">
        <f t="shared" si="826"/>
        <v>000001</v>
      </c>
      <c r="AD544" s="179">
        <f t="shared" si="827"/>
        <v>1</v>
      </c>
      <c r="AE544" s="179" t="str">
        <f t="shared" si="828"/>
        <v>00000011</v>
      </c>
      <c r="AF544" s="125" t="s">
        <v>369</v>
      </c>
    </row>
    <row r="545" spans="1:34" x14ac:dyDescent="0.2">
      <c r="A545" s="125" t="s">
        <v>2363</v>
      </c>
      <c r="B545" s="58" t="str">
        <f t="shared" si="820"/>
        <v/>
      </c>
      <c r="C545" s="125" t="s">
        <v>781</v>
      </c>
      <c r="D545" s="125" t="s">
        <v>704</v>
      </c>
      <c r="E545" s="125" t="str">
        <f t="shared" si="821"/>
        <v>S2</v>
      </c>
      <c r="F545" s="125" t="str">
        <f t="shared" si="822"/>
        <v>110</v>
      </c>
      <c r="H545" s="125" t="s">
        <v>1722</v>
      </c>
      <c r="I545" s="159">
        <f>VLOOKUP(H545,'V-Enc'!$B$38:$C$45,2,FALSE)</f>
        <v>8</v>
      </c>
      <c r="J545" s="125" t="s">
        <v>1733</v>
      </c>
      <c r="K545" s="159">
        <f>VLOOKUP(J545,'V-Enc'!$B$49:$C$56,2,FALSE)</f>
        <v>1</v>
      </c>
      <c r="L545" s="206" t="s">
        <v>548</v>
      </c>
      <c r="M545" s="125">
        <v>32</v>
      </c>
      <c r="R545" s="125" t="s">
        <v>22</v>
      </c>
      <c r="S545" s="125" t="s">
        <v>44</v>
      </c>
      <c r="T545" s="125" t="s">
        <v>783</v>
      </c>
      <c r="U545" s="125">
        <f t="shared" si="823"/>
        <v>32</v>
      </c>
      <c r="V545" s="179">
        <f t="shared" si="824"/>
        <v>4</v>
      </c>
      <c r="W545" s="125" t="str">
        <f t="shared" si="825"/>
        <v>-</v>
      </c>
      <c r="X545" s="179" t="str">
        <f>IF(L545="-1",W545/I544*K544,"-")</f>
        <v>-</v>
      </c>
      <c r="Z545" s="125" t="str">
        <f t="shared" si="767"/>
        <v/>
      </c>
      <c r="AA545" s="125">
        <f t="shared" si="790"/>
        <v>1</v>
      </c>
      <c r="AB545" s="179">
        <f t="shared" si="829"/>
        <v>4</v>
      </c>
      <c r="AC545" s="179" t="str">
        <f t="shared" si="826"/>
        <v>000011</v>
      </c>
      <c r="AD545" s="179">
        <f t="shared" si="827"/>
        <v>1</v>
      </c>
      <c r="AE545" s="179" t="str">
        <f t="shared" si="828"/>
        <v>00001111</v>
      </c>
      <c r="AF545" s="125" t="s">
        <v>369</v>
      </c>
    </row>
    <row r="546" spans="1:34" x14ac:dyDescent="0.2">
      <c r="A546" s="125" t="s">
        <v>2364</v>
      </c>
      <c r="B546" s="58" t="str">
        <f t="shared" si="820"/>
        <v/>
      </c>
      <c r="C546" s="125" t="s">
        <v>781</v>
      </c>
      <c r="D546" s="125" t="s">
        <v>704</v>
      </c>
      <c r="E546" s="125" t="str">
        <f t="shared" si="821"/>
        <v>S2</v>
      </c>
      <c r="F546" s="125" t="str">
        <f t="shared" si="822"/>
        <v>000</v>
      </c>
      <c r="H546" s="125" t="s">
        <v>1722</v>
      </c>
      <c r="I546" s="159">
        <f>VLOOKUP(H546,'V-Enc'!$B$38:$C$45,2,FALSE)</f>
        <v>8</v>
      </c>
      <c r="J546" s="125" t="s">
        <v>1734</v>
      </c>
      <c r="K546" s="159">
        <f>VLOOKUP(J546,'V-Enc'!$B$49:$C$56,2,FALSE)</f>
        <v>2</v>
      </c>
      <c r="L546" s="206" t="s">
        <v>548</v>
      </c>
      <c r="M546" s="125">
        <v>8</v>
      </c>
      <c r="R546" s="125" t="s">
        <v>22</v>
      </c>
      <c r="S546" s="125" t="s">
        <v>44</v>
      </c>
      <c r="T546" s="125" t="s">
        <v>783</v>
      </c>
      <c r="U546" s="125">
        <f t="shared" si="823"/>
        <v>8</v>
      </c>
      <c r="V546" s="179">
        <f t="shared" si="824"/>
        <v>2</v>
      </c>
      <c r="W546" s="125" t="str">
        <f t="shared" si="825"/>
        <v>-</v>
      </c>
      <c r="X546" s="179" t="str">
        <f>IF(L546="-1",W546/#REF!*#REF!,"-")</f>
        <v>-</v>
      </c>
      <c r="Z546" s="125" t="str">
        <f t="shared" si="767"/>
        <v/>
      </c>
      <c r="AA546" s="125">
        <f t="shared" ref="AA546:AA583" si="830">IF(T546="vs3",1,"")</f>
        <v>1</v>
      </c>
      <c r="AB546" s="179">
        <f t="shared" si="829"/>
        <v>2</v>
      </c>
      <c r="AC546" s="179" t="str">
        <f t="shared" si="826"/>
        <v>000001</v>
      </c>
      <c r="AD546" s="179">
        <f t="shared" si="827"/>
        <v>1</v>
      </c>
      <c r="AE546" s="179" t="str">
        <f t="shared" si="828"/>
        <v>00000011</v>
      </c>
      <c r="AF546" s="125" t="s">
        <v>369</v>
      </c>
    </row>
    <row r="547" spans="1:34" x14ac:dyDescent="0.2">
      <c r="A547" s="125" t="s">
        <v>2365</v>
      </c>
      <c r="B547" s="58" t="str">
        <f t="shared" si="820"/>
        <v/>
      </c>
      <c r="C547" s="125" t="s">
        <v>781</v>
      </c>
      <c r="D547" s="125" t="s">
        <v>704</v>
      </c>
      <c r="E547" s="125" t="str">
        <f t="shared" si="821"/>
        <v>S2</v>
      </c>
      <c r="F547" s="125" t="str">
        <f t="shared" si="822"/>
        <v>101</v>
      </c>
      <c r="H547" s="125" t="s">
        <v>1722</v>
      </c>
      <c r="I547" s="159">
        <f>VLOOKUP(H547,'V-Enc'!$B$38:$C$45,2,FALSE)</f>
        <v>8</v>
      </c>
      <c r="J547" s="125" t="s">
        <v>1734</v>
      </c>
      <c r="K547" s="159">
        <f>VLOOKUP(J547,'V-Enc'!$B$49:$C$56,2,FALSE)</f>
        <v>2</v>
      </c>
      <c r="L547" s="206" t="s">
        <v>548</v>
      </c>
      <c r="M547" s="125">
        <v>16</v>
      </c>
      <c r="R547" s="125" t="s">
        <v>22</v>
      </c>
      <c r="S547" s="125" t="s">
        <v>44</v>
      </c>
      <c r="T547" s="125" t="s">
        <v>783</v>
      </c>
      <c r="U547" s="125">
        <f t="shared" si="823"/>
        <v>16</v>
      </c>
      <c r="V547" s="179">
        <f t="shared" si="824"/>
        <v>4</v>
      </c>
      <c r="W547" s="125" t="str">
        <f t="shared" si="825"/>
        <v>-</v>
      </c>
      <c r="X547" s="179" t="str">
        <f>IF(L547="-1",W547/I546*K546,"-")</f>
        <v>-</v>
      </c>
      <c r="Z547" s="125" t="str">
        <f t="shared" si="767"/>
        <v/>
      </c>
      <c r="AA547" s="125">
        <f t="shared" si="830"/>
        <v>1</v>
      </c>
      <c r="AB547" s="179">
        <f t="shared" si="829"/>
        <v>4</v>
      </c>
      <c r="AC547" s="179" t="str">
        <f t="shared" si="826"/>
        <v>000011</v>
      </c>
      <c r="AD547" s="179">
        <f t="shared" si="827"/>
        <v>1</v>
      </c>
      <c r="AE547" s="179" t="str">
        <f t="shared" si="828"/>
        <v>00001111</v>
      </c>
      <c r="AF547" s="125" t="s">
        <v>369</v>
      </c>
    </row>
    <row r="548" spans="1:34" x14ac:dyDescent="0.2">
      <c r="A548" s="125" t="s">
        <v>2366</v>
      </c>
      <c r="B548" s="58" t="str">
        <f t="shared" si="820"/>
        <v/>
      </c>
      <c r="C548" s="125" t="s">
        <v>781</v>
      </c>
      <c r="D548" s="125" t="s">
        <v>704</v>
      </c>
      <c r="E548" s="125" t="str">
        <f t="shared" si="821"/>
        <v>S2</v>
      </c>
      <c r="F548" s="125" t="str">
        <f t="shared" si="822"/>
        <v>110</v>
      </c>
      <c r="H548" s="125" t="s">
        <v>1722</v>
      </c>
      <c r="I548" s="159">
        <f>VLOOKUP(H548,'V-Enc'!$B$38:$C$45,2,FALSE)</f>
        <v>8</v>
      </c>
      <c r="J548" s="125" t="s">
        <v>1734</v>
      </c>
      <c r="K548" s="159">
        <f>VLOOKUP(J548,'V-Enc'!$B$49:$C$56,2,FALSE)</f>
        <v>2</v>
      </c>
      <c r="L548" s="206" t="s">
        <v>548</v>
      </c>
      <c r="M548" s="125">
        <v>32</v>
      </c>
      <c r="R548" s="125" t="s">
        <v>22</v>
      </c>
      <c r="S548" s="125" t="s">
        <v>44</v>
      </c>
      <c r="T548" s="125" t="s">
        <v>783</v>
      </c>
      <c r="U548" s="125">
        <f t="shared" si="823"/>
        <v>32</v>
      </c>
      <c r="V548" s="179">
        <f t="shared" si="824"/>
        <v>8</v>
      </c>
      <c r="W548" s="125" t="str">
        <f t="shared" si="825"/>
        <v>-</v>
      </c>
      <c r="X548" s="179" t="str">
        <f>IF(L548="-1",W548/I547*K547,"-")</f>
        <v>-</v>
      </c>
      <c r="Z548" s="125" t="str">
        <f t="shared" si="767"/>
        <v/>
      </c>
      <c r="AA548" s="125">
        <f t="shared" si="830"/>
        <v>1</v>
      </c>
      <c r="AB548" s="179">
        <f t="shared" si="829"/>
        <v>8</v>
      </c>
      <c r="AC548" s="179" t="str">
        <f t="shared" si="826"/>
        <v>000111</v>
      </c>
      <c r="AD548" s="179">
        <f t="shared" si="827"/>
        <v>1</v>
      </c>
      <c r="AE548" s="179" t="str">
        <f t="shared" si="828"/>
        <v>11111111</v>
      </c>
      <c r="AF548" s="125" t="s">
        <v>369</v>
      </c>
    </row>
    <row r="549" spans="1:34" x14ac:dyDescent="0.2">
      <c r="A549" s="125" t="s">
        <v>2367</v>
      </c>
      <c r="B549" s="58" t="str">
        <f t="shared" si="820"/>
        <v/>
      </c>
      <c r="C549" s="125" t="s">
        <v>781</v>
      </c>
      <c r="D549" s="125" t="s">
        <v>704</v>
      </c>
      <c r="E549" s="125" t="str">
        <f t="shared" si="821"/>
        <v>S2</v>
      </c>
      <c r="F549" s="125" t="str">
        <f t="shared" si="822"/>
        <v>000</v>
      </c>
      <c r="H549" s="125" t="s">
        <v>1722</v>
      </c>
      <c r="I549" s="159">
        <f>VLOOKUP(H549,'V-Enc'!$B$38:$C$45,2,FALSE)</f>
        <v>8</v>
      </c>
      <c r="J549" s="125" t="s">
        <v>1735</v>
      </c>
      <c r="K549" s="159">
        <f>VLOOKUP(J549,'V-Enc'!$B$49:$C$56,2,FALSE)</f>
        <v>4</v>
      </c>
      <c r="L549" s="206" t="s">
        <v>548</v>
      </c>
      <c r="M549" s="125">
        <v>8</v>
      </c>
      <c r="R549" s="125" t="s">
        <v>22</v>
      </c>
      <c r="S549" s="125" t="s">
        <v>44</v>
      </c>
      <c r="T549" s="125" t="s">
        <v>783</v>
      </c>
      <c r="U549" s="125">
        <f t="shared" si="823"/>
        <v>8</v>
      </c>
      <c r="V549" s="179">
        <f t="shared" si="824"/>
        <v>4</v>
      </c>
      <c r="W549" s="125" t="str">
        <f t="shared" si="825"/>
        <v>-</v>
      </c>
      <c r="X549" s="179" t="str">
        <f>IF(L549="-1",W549/#REF!*#REF!,"-")</f>
        <v>-</v>
      </c>
      <c r="Z549" s="125" t="str">
        <f t="shared" si="767"/>
        <v/>
      </c>
      <c r="AA549" s="125">
        <f t="shared" si="830"/>
        <v>1</v>
      </c>
      <c r="AB549" s="179">
        <f t="shared" si="829"/>
        <v>4</v>
      </c>
      <c r="AC549" s="179" t="str">
        <f t="shared" si="826"/>
        <v>000011</v>
      </c>
      <c r="AD549" s="179">
        <f t="shared" si="827"/>
        <v>1</v>
      </c>
      <c r="AE549" s="179" t="str">
        <f t="shared" si="828"/>
        <v>00001111</v>
      </c>
      <c r="AF549" s="125" t="s">
        <v>369</v>
      </c>
    </row>
    <row r="550" spans="1:34" x14ac:dyDescent="0.2">
      <c r="A550" s="125" t="s">
        <v>2368</v>
      </c>
      <c r="B550" s="58" t="str">
        <f t="shared" ref="B550" si="831">IF(OR(MAX(1,O550)*MAX(V550,1)&gt;8,V550&lt;1/4,X550&lt;1/4),"RSVD","")</f>
        <v/>
      </c>
      <c r="C550" s="125" t="s">
        <v>781</v>
      </c>
      <c r="D550" s="125" t="s">
        <v>704</v>
      </c>
      <c r="E550" s="125" t="str">
        <f t="shared" ref="E550" si="832">IF(S550="rs2","S2",IF(S550="vs2","S3","S1"))</f>
        <v>S2</v>
      </c>
      <c r="F550" s="125" t="str">
        <f t="shared" ref="F550" si="833">IF(U550=8,"000",IF(U550=16,"101","110"))</f>
        <v>101</v>
      </c>
      <c r="H550" s="125" t="s">
        <v>1722</v>
      </c>
      <c r="I550" s="159">
        <f>VLOOKUP(H550,'V-Enc'!$B$38:$C$45,2,FALSE)</f>
        <v>8</v>
      </c>
      <c r="J550" s="125" t="s">
        <v>1735</v>
      </c>
      <c r="K550" s="159">
        <f>VLOOKUP(J550,'V-Enc'!$B$49:$C$56,2,FALSE)</f>
        <v>4</v>
      </c>
      <c r="L550" s="206" t="s">
        <v>548</v>
      </c>
      <c r="M550" s="125">
        <v>16</v>
      </c>
      <c r="R550" s="125" t="s">
        <v>22</v>
      </c>
      <c r="S550" s="125" t="s">
        <v>44</v>
      </c>
      <c r="T550" s="125" t="s">
        <v>783</v>
      </c>
      <c r="U550" s="125">
        <f t="shared" ref="U550" si="834">IF(L550="-1",I550,M550)</f>
        <v>16</v>
      </c>
      <c r="V550" s="179">
        <f t="shared" ref="V550" si="835">IF(L550="-1",K550,U550/I550*K550)</f>
        <v>8</v>
      </c>
      <c r="W550" s="125" t="str">
        <f t="shared" ref="W550" si="836">IF(L550="-1",U550,"-")</f>
        <v>-</v>
      </c>
      <c r="X550" s="179" t="str">
        <f>IF(L550="-1",W550/I548*K548,"-")</f>
        <v>-</v>
      </c>
      <c r="Z550" s="125" t="str">
        <f t="shared" ref="Z550" si="837">IF(S550="vs2",1,"")</f>
        <v/>
      </c>
      <c r="AA550" s="125">
        <f t="shared" ref="AA550" si="838">IF(T550="vs3",1,"")</f>
        <v>1</v>
      </c>
      <c r="AB550" s="179">
        <f t="shared" si="829"/>
        <v>8</v>
      </c>
      <c r="AC550" s="179" t="str">
        <f t="shared" si="826"/>
        <v>000111</v>
      </c>
      <c r="AD550" s="179">
        <f t="shared" si="827"/>
        <v>1</v>
      </c>
      <c r="AE550" s="179" t="str">
        <f t="shared" si="828"/>
        <v>11111111</v>
      </c>
      <c r="AF550" s="125" t="s">
        <v>369</v>
      </c>
    </row>
    <row r="551" spans="1:34" s="58" customFormat="1" x14ac:dyDescent="0.2">
      <c r="A551" s="58" t="s">
        <v>4345</v>
      </c>
      <c r="B551" s="58" t="str">
        <f t="shared" si="820"/>
        <v>RSVD</v>
      </c>
      <c r="C551" s="58" t="s">
        <v>781</v>
      </c>
      <c r="D551" s="58" t="s">
        <v>704</v>
      </c>
      <c r="E551" s="58" t="str">
        <f t="shared" si="821"/>
        <v>S2</v>
      </c>
      <c r="F551" s="58" t="str">
        <f t="shared" si="822"/>
        <v>110</v>
      </c>
      <c r="H551" s="58" t="s">
        <v>1722</v>
      </c>
      <c r="I551" s="247">
        <f>VLOOKUP(H551,'V-Enc'!$B$38:$C$45,2,FALSE)</f>
        <v>8</v>
      </c>
      <c r="J551" s="58" t="s">
        <v>1735</v>
      </c>
      <c r="K551" s="247">
        <f>VLOOKUP(J551,'V-Enc'!$B$49:$C$56,2,FALSE)</f>
        <v>4</v>
      </c>
      <c r="L551" s="248" t="s">
        <v>548</v>
      </c>
      <c r="M551" s="58">
        <v>32</v>
      </c>
      <c r="R551" s="58" t="s">
        <v>22</v>
      </c>
      <c r="S551" s="58" t="s">
        <v>44</v>
      </c>
      <c r="T551" s="58" t="s">
        <v>783</v>
      </c>
      <c r="U551" s="58">
        <f t="shared" si="823"/>
        <v>32</v>
      </c>
      <c r="V551" s="249">
        <f t="shared" si="824"/>
        <v>16</v>
      </c>
      <c r="W551" s="58" t="str">
        <f t="shared" si="825"/>
        <v>-</v>
      </c>
      <c r="X551" s="249" t="str">
        <f>IF(L551="-1",W551/I549*K549,"-")</f>
        <v>-</v>
      </c>
      <c r="Z551" s="58" t="str">
        <f t="shared" si="767"/>
        <v/>
      </c>
      <c r="AA551" s="58">
        <f t="shared" si="830"/>
        <v>1</v>
      </c>
      <c r="AB551" s="249">
        <f t="shared" si="829"/>
        <v>16</v>
      </c>
      <c r="AC551" s="249" t="str">
        <f>DEC2BIN(MIN(64,AB551)-1,6)</f>
        <v>001111</v>
      </c>
      <c r="AD551" s="249">
        <f t="shared" si="827"/>
        <v>1</v>
      </c>
      <c r="AE551" s="249" t="str">
        <f t="shared" si="828"/>
        <v>11111111</v>
      </c>
      <c r="AF551" s="58" t="s">
        <v>369</v>
      </c>
    </row>
    <row r="552" spans="1:34" x14ac:dyDescent="0.2">
      <c r="A552" s="125" t="s">
        <v>2369</v>
      </c>
      <c r="B552" s="58" t="str">
        <f t="shared" si="820"/>
        <v/>
      </c>
      <c r="C552" s="125" t="s">
        <v>781</v>
      </c>
      <c r="D552" s="125" t="s">
        <v>704</v>
      </c>
      <c r="E552" s="125" t="str">
        <f t="shared" si="821"/>
        <v>S2</v>
      </c>
      <c r="F552" s="125" t="str">
        <f t="shared" si="822"/>
        <v>000</v>
      </c>
      <c r="H552" s="125" t="s">
        <v>1722</v>
      </c>
      <c r="I552" s="159">
        <f>VLOOKUP(H552,'V-Enc'!$B$38:$C$45,2,FALSE)</f>
        <v>8</v>
      </c>
      <c r="J552" s="125" t="s">
        <v>1736</v>
      </c>
      <c r="K552" s="159">
        <f>VLOOKUP(J552,'V-Enc'!$B$49:$C$56,2,FALSE)</f>
        <v>8</v>
      </c>
      <c r="L552" s="206" t="s">
        <v>548</v>
      </c>
      <c r="M552" s="125">
        <v>8</v>
      </c>
      <c r="R552" s="125" t="s">
        <v>22</v>
      </c>
      <c r="S552" s="125" t="s">
        <v>44</v>
      </c>
      <c r="T552" s="125" t="s">
        <v>783</v>
      </c>
      <c r="U552" s="125">
        <f t="shared" si="823"/>
        <v>8</v>
      </c>
      <c r="V552" s="179">
        <f t="shared" si="824"/>
        <v>8</v>
      </c>
      <c r="W552" s="125" t="str">
        <f t="shared" si="825"/>
        <v>-</v>
      </c>
      <c r="X552" s="179" t="str">
        <f>IF(L552="-1",W552/#REF!*#REF!,"-")</f>
        <v>-</v>
      </c>
      <c r="Z552" s="125" t="str">
        <f t="shared" si="767"/>
        <v/>
      </c>
      <c r="AA552" s="125">
        <f t="shared" si="830"/>
        <v>1</v>
      </c>
      <c r="AB552" s="179">
        <f t="shared" si="829"/>
        <v>8</v>
      </c>
      <c r="AC552" s="179" t="str">
        <f t="shared" ref="AC552:AC554" si="839">DEC2BIN(MIN(64,AB552)-1,6)</f>
        <v>000111</v>
      </c>
      <c r="AD552" s="179">
        <f t="shared" si="827"/>
        <v>1</v>
      </c>
      <c r="AE552" s="179" t="str">
        <f t="shared" si="828"/>
        <v>11111111</v>
      </c>
      <c r="AF552" s="125" t="s">
        <v>369</v>
      </c>
    </row>
    <row r="553" spans="1:34" s="58" customFormat="1" x14ac:dyDescent="0.2">
      <c r="A553" s="58" t="s">
        <v>4346</v>
      </c>
      <c r="B553" s="58" t="str">
        <f t="shared" ref="B553" si="840">IF(OR(MAX(1,O553)*MAX(V553,1)&gt;8,V553&lt;1/4,X553&lt;1/4),"RSVD","")</f>
        <v>RSVD</v>
      </c>
      <c r="C553" s="58" t="s">
        <v>781</v>
      </c>
      <c r="D553" s="58" t="s">
        <v>704</v>
      </c>
      <c r="E553" s="58" t="str">
        <f t="shared" ref="E553" si="841">IF(S553="rs2","S2",IF(S553="vs2","S3","S1"))</f>
        <v>S2</v>
      </c>
      <c r="F553" s="58" t="str">
        <f t="shared" ref="F553" si="842">IF(U553=8,"000",IF(U553=16,"101","110"))</f>
        <v>101</v>
      </c>
      <c r="H553" s="58" t="s">
        <v>1722</v>
      </c>
      <c r="I553" s="247">
        <f>VLOOKUP(H553,'V-Enc'!$B$38:$C$45,2,FALSE)</f>
        <v>8</v>
      </c>
      <c r="J553" s="58" t="s">
        <v>1736</v>
      </c>
      <c r="K553" s="247">
        <f>VLOOKUP(J553,'V-Enc'!$B$49:$C$56,2,FALSE)</f>
        <v>8</v>
      </c>
      <c r="L553" s="248" t="s">
        <v>548</v>
      </c>
      <c r="M553" s="58">
        <v>16</v>
      </c>
      <c r="R553" s="58" t="s">
        <v>22</v>
      </c>
      <c r="S553" s="58" t="s">
        <v>44</v>
      </c>
      <c r="T553" s="58" t="s">
        <v>783</v>
      </c>
      <c r="U553" s="58">
        <f t="shared" ref="U553" si="843">IF(L553="-1",I553,M553)</f>
        <v>16</v>
      </c>
      <c r="V553" s="249">
        <f t="shared" ref="V553" si="844">IF(L553="-1",K553,U553/I553*K553)</f>
        <v>16</v>
      </c>
      <c r="W553" s="58" t="str">
        <f t="shared" ref="W553" si="845">IF(L553="-1",U553,"-")</f>
        <v>-</v>
      </c>
      <c r="X553" s="249" t="str">
        <f>IF(L553="-1",W553/#REF!*#REF!,"-")</f>
        <v>-</v>
      </c>
      <c r="Z553" s="58" t="str">
        <f t="shared" ref="Z553" si="846">IF(S553="vs2",1,"")</f>
        <v/>
      </c>
      <c r="AA553" s="58">
        <f t="shared" ref="AA553" si="847">IF(T553="vs3",1,"")</f>
        <v>1</v>
      </c>
      <c r="AB553" s="249">
        <f t="shared" si="829"/>
        <v>16</v>
      </c>
      <c r="AC553" s="249" t="str">
        <f t="shared" si="839"/>
        <v>001111</v>
      </c>
      <c r="AD553" s="249">
        <f t="shared" si="827"/>
        <v>1</v>
      </c>
      <c r="AE553" s="249" t="str">
        <f t="shared" si="828"/>
        <v>11111111</v>
      </c>
      <c r="AF553" s="58" t="s">
        <v>369</v>
      </c>
    </row>
    <row r="554" spans="1:34" s="58" customFormat="1" x14ac:dyDescent="0.2">
      <c r="A554" s="58" t="s">
        <v>4347</v>
      </c>
      <c r="B554" s="58" t="str">
        <f t="shared" si="820"/>
        <v>RSVD</v>
      </c>
      <c r="C554" s="58" t="s">
        <v>781</v>
      </c>
      <c r="D554" s="58" t="s">
        <v>704</v>
      </c>
      <c r="E554" s="58" t="str">
        <f t="shared" si="821"/>
        <v>S2</v>
      </c>
      <c r="F554" s="58" t="str">
        <f t="shared" si="822"/>
        <v>110</v>
      </c>
      <c r="H554" s="58" t="s">
        <v>1722</v>
      </c>
      <c r="I554" s="247">
        <f>VLOOKUP(H554,'V-Enc'!$B$38:$C$45,2,FALSE)</f>
        <v>8</v>
      </c>
      <c r="J554" s="58" t="s">
        <v>1736</v>
      </c>
      <c r="K554" s="247">
        <f>VLOOKUP(J554,'V-Enc'!$B$49:$C$56,2,FALSE)</f>
        <v>8</v>
      </c>
      <c r="L554" s="248" t="s">
        <v>548</v>
      </c>
      <c r="M554" s="58">
        <v>32</v>
      </c>
      <c r="R554" s="58" t="s">
        <v>22</v>
      </c>
      <c r="S554" s="58" t="s">
        <v>44</v>
      </c>
      <c r="T554" s="58" t="s">
        <v>783</v>
      </c>
      <c r="U554" s="58">
        <f t="shared" si="823"/>
        <v>32</v>
      </c>
      <c r="V554" s="249">
        <f t="shared" si="824"/>
        <v>32</v>
      </c>
      <c r="W554" s="58" t="str">
        <f t="shared" si="825"/>
        <v>-</v>
      </c>
      <c r="X554" s="249" t="str">
        <f>IF(L554="-1",W554/#REF!*#REF!,"-")</f>
        <v>-</v>
      </c>
      <c r="Z554" s="58" t="str">
        <f t="shared" si="767"/>
        <v/>
      </c>
      <c r="AA554" s="58">
        <f t="shared" si="830"/>
        <v>1</v>
      </c>
      <c r="AB554" s="249">
        <f t="shared" si="829"/>
        <v>32</v>
      </c>
      <c r="AC554" s="249" t="str">
        <f t="shared" si="839"/>
        <v>011111</v>
      </c>
      <c r="AD554" s="249">
        <f t="shared" si="827"/>
        <v>1</v>
      </c>
      <c r="AE554" s="249" t="str">
        <f t="shared" si="828"/>
        <v>11111111</v>
      </c>
      <c r="AF554" s="58" t="s">
        <v>369</v>
      </c>
    </row>
    <row r="555" spans="1:34" x14ac:dyDescent="0.2">
      <c r="I555" s="159"/>
      <c r="Z555" s="125" t="str">
        <f t="shared" si="767"/>
        <v/>
      </c>
      <c r="AA555" s="125" t="str">
        <f t="shared" si="830"/>
        <v/>
      </c>
      <c r="AC555" s="179"/>
    </row>
    <row r="556" spans="1:34" ht="19" x14ac:dyDescent="0.25">
      <c r="A556" s="225" t="s">
        <v>2370</v>
      </c>
      <c r="B556" s="225"/>
      <c r="C556" s="226"/>
      <c r="D556" s="226"/>
      <c r="E556" s="226"/>
      <c r="F556" s="226"/>
      <c r="G556" s="226"/>
      <c r="I556" s="159"/>
      <c r="Z556" s="125" t="str">
        <f t="shared" si="767"/>
        <v/>
      </c>
      <c r="AA556" s="125" t="str">
        <f t="shared" si="830"/>
        <v/>
      </c>
      <c r="AC556" s="179"/>
    </row>
    <row r="557" spans="1:34" x14ac:dyDescent="0.2">
      <c r="A557" s="125" t="s">
        <v>2371</v>
      </c>
      <c r="B557" s="58" t="str">
        <f t="shared" ref="B557:B574" si="848">IF(OR(MAX(1,O557)*MAX(V557,1)&gt;8,V557&lt;1/4,X557&lt;1/4,X557&gt;8),"RSVD","")</f>
        <v/>
      </c>
      <c r="C557" s="125" t="s">
        <v>781</v>
      </c>
      <c r="D557" s="125" t="s">
        <v>704</v>
      </c>
      <c r="E557" s="125" t="str">
        <f t="shared" ref="E557:E574" si="849">IF(S557="rs2","S2",IF(S557="vs2","S3","S1"))</f>
        <v>S3</v>
      </c>
      <c r="F557" s="125" t="str">
        <f>IF(W557=8,"000",IF(W557=16,"101","110"))</f>
        <v>000</v>
      </c>
      <c r="H557" s="125" t="s">
        <v>1722</v>
      </c>
      <c r="I557" s="159">
        <f>VLOOKUP(H557,'V-Enc'!$B$38:$C$45,2,FALSE)</f>
        <v>8</v>
      </c>
      <c r="J557" s="125" t="s">
        <v>1739</v>
      </c>
      <c r="K557" s="159">
        <f>VLOOKUP(J557,'V-Enc'!$B$49:$C$56,2,FALSE)</f>
        <v>0.25</v>
      </c>
      <c r="L557" s="206" t="s">
        <v>2079</v>
      </c>
      <c r="M557" s="125">
        <v>8</v>
      </c>
      <c r="R557" s="125" t="s">
        <v>22</v>
      </c>
      <c r="S557" s="125" t="s">
        <v>764</v>
      </c>
      <c r="T557" s="125" t="s">
        <v>783</v>
      </c>
      <c r="U557" s="125">
        <f>IF(L557="-1",I557,"-")</f>
        <v>8</v>
      </c>
      <c r="V557" s="179">
        <f t="shared" ref="V557:V574" si="850">IF(L557="-1",K557,U557/I557*K557)</f>
        <v>0.25</v>
      </c>
      <c r="W557" s="125">
        <f>IF(L557="-1",M557,"-")</f>
        <v>8</v>
      </c>
      <c r="X557" s="179">
        <f t="shared" ref="X557:X574" si="851">IF(L557="-1",W557/I557*K557,"-")</f>
        <v>0.25</v>
      </c>
      <c r="Z557" s="125">
        <f t="shared" si="767"/>
        <v>1</v>
      </c>
      <c r="AA557" s="125">
        <f t="shared" si="830"/>
        <v>1</v>
      </c>
      <c r="AB557" s="179">
        <f>MAX(V557,X557,1)*IF(O557="",1,O557)</f>
        <v>1</v>
      </c>
      <c r="AC557" s="179" t="str">
        <f t="shared" ref="AC557:AC570" si="852">DEC2BIN(MIN(64,AB557)-1,6)</f>
        <v>000000</v>
      </c>
      <c r="AD557" s="179">
        <f t="shared" ref="AD557:AD574" si="853">AB557/(MAX(V557,1)*IF(O557="",1,O557))</f>
        <v>1</v>
      </c>
      <c r="AE557" s="179" t="str">
        <f t="shared" ref="AE557:AE574" si="854">RIGHT(_xlfn.CONCAT(REPT(0,8-MIN(AB557,8)),REPT(DEC2BIN(_xlfn.BITLSHIFT(1,AD557-1)),AB557/AD557)),8)</f>
        <v>00000001</v>
      </c>
      <c r="AF557" s="179">
        <f t="shared" ref="AF557:AF574" si="855">IF(X557&lt;=1,0,IF(V557&gt;=X557,V557/MAX(X557,1),1))</f>
        <v>0</v>
      </c>
      <c r="AG557" s="180" t="str">
        <f t="shared" ref="AG557:AG572" si="856">IF(AF557=0,"00000000",RIGHT(IF(X557&gt;=V557,DEC2BIN(_xlfn.BITXOR(BIN2DEC(AH557),255),8),REPT(DEC2BIN(_xlfn.BITLSHIFT(1,AF557-1)),8)),8))</f>
        <v>00000000</v>
      </c>
      <c r="AH557" s="179" t="str">
        <f t="shared" ref="AH557:AH569" si="857">IF(AF557=0,"00000000",RIGHT(_xlfn.CONCAT(REPT(0,8-MIN(8,AB557)),REPT(DEC2BIN(_xlfn.BITLSHIFT(1,MAX(V557,X557,1)-1)),MAX(1,O557))),8))</f>
        <v>00000000</v>
      </c>
    </row>
    <row r="558" spans="1:34" x14ac:dyDescent="0.2">
      <c r="A558" s="125" t="s">
        <v>2372</v>
      </c>
      <c r="B558" s="58" t="str">
        <f t="shared" si="848"/>
        <v/>
      </c>
      <c r="C558" s="125" t="s">
        <v>781</v>
      </c>
      <c r="D558" s="125" t="s">
        <v>704</v>
      </c>
      <c r="E558" s="125" t="str">
        <f t="shared" si="849"/>
        <v>S3</v>
      </c>
      <c r="F558" s="125" t="str">
        <f t="shared" ref="F558:F574" si="858">IF(W558=8,"000",IF(W558=16,"101","110"))</f>
        <v>101</v>
      </c>
      <c r="H558" s="125" t="s">
        <v>1722</v>
      </c>
      <c r="I558" s="159">
        <f>VLOOKUP(H558,'V-Enc'!$B$38:$C$45,2,FALSE)</f>
        <v>8</v>
      </c>
      <c r="J558" s="125" t="s">
        <v>1739</v>
      </c>
      <c r="K558" s="159">
        <f>VLOOKUP(J558,'V-Enc'!$B$49:$C$56,2,FALSE)</f>
        <v>0.25</v>
      </c>
      <c r="L558" s="206" t="s">
        <v>2079</v>
      </c>
      <c r="M558" s="125">
        <v>16</v>
      </c>
      <c r="R558" s="125" t="s">
        <v>22</v>
      </c>
      <c r="S558" s="125" t="s">
        <v>764</v>
      </c>
      <c r="T558" s="125" t="s">
        <v>783</v>
      </c>
      <c r="U558" s="125">
        <f t="shared" ref="U558:U574" si="859">IF(L558="-1",I558,"-")</f>
        <v>8</v>
      </c>
      <c r="V558" s="179">
        <f t="shared" si="850"/>
        <v>0.25</v>
      </c>
      <c r="W558" s="125">
        <f t="shared" ref="W558:W574" si="860">IF(L558="-1",M558,"-")</f>
        <v>16</v>
      </c>
      <c r="X558" s="179">
        <f t="shared" si="851"/>
        <v>0.5</v>
      </c>
      <c r="Z558" s="125">
        <f t="shared" si="767"/>
        <v>1</v>
      </c>
      <c r="AA558" s="125">
        <f t="shared" si="830"/>
        <v>1</v>
      </c>
      <c r="AB558" s="179">
        <f t="shared" ref="AB558:AB574" si="861">MAX(V558,X558,1)*IF(O558="",1,O558)</f>
        <v>1</v>
      </c>
      <c r="AC558" s="179" t="str">
        <f t="shared" si="852"/>
        <v>000000</v>
      </c>
      <c r="AD558" s="179">
        <f t="shared" si="853"/>
        <v>1</v>
      </c>
      <c r="AE558" s="179" t="str">
        <f t="shared" si="854"/>
        <v>00000001</v>
      </c>
      <c r="AF558" s="179">
        <f t="shared" si="855"/>
        <v>0</v>
      </c>
      <c r="AG558" s="180" t="str">
        <f t="shared" si="856"/>
        <v>00000000</v>
      </c>
      <c r="AH558" s="179" t="str">
        <f t="shared" si="857"/>
        <v>00000000</v>
      </c>
    </row>
    <row r="559" spans="1:34" x14ac:dyDescent="0.2">
      <c r="A559" s="125" t="s">
        <v>2373</v>
      </c>
      <c r="B559" s="58" t="str">
        <f t="shared" si="848"/>
        <v/>
      </c>
      <c r="C559" s="125" t="s">
        <v>781</v>
      </c>
      <c r="D559" s="125" t="s">
        <v>704</v>
      </c>
      <c r="E559" s="125" t="str">
        <f t="shared" si="849"/>
        <v>S3</v>
      </c>
      <c r="F559" s="125" t="str">
        <f t="shared" si="858"/>
        <v>110</v>
      </c>
      <c r="H559" s="125" t="s">
        <v>1722</v>
      </c>
      <c r="I559" s="159">
        <f>VLOOKUP(H559,'V-Enc'!$B$38:$C$45,2,FALSE)</f>
        <v>8</v>
      </c>
      <c r="J559" s="125" t="s">
        <v>1739</v>
      </c>
      <c r="K559" s="159">
        <f>VLOOKUP(J559,'V-Enc'!$B$49:$C$56,2,FALSE)</f>
        <v>0.25</v>
      </c>
      <c r="L559" s="206" t="s">
        <v>2079</v>
      </c>
      <c r="M559" s="125">
        <v>32</v>
      </c>
      <c r="R559" s="125" t="s">
        <v>22</v>
      </c>
      <c r="S559" s="125" t="s">
        <v>764</v>
      </c>
      <c r="T559" s="125" t="s">
        <v>783</v>
      </c>
      <c r="U559" s="125">
        <f t="shared" si="859"/>
        <v>8</v>
      </c>
      <c r="V559" s="179">
        <f t="shared" si="850"/>
        <v>0.25</v>
      </c>
      <c r="W559" s="125">
        <f t="shared" si="860"/>
        <v>32</v>
      </c>
      <c r="X559" s="179">
        <f t="shared" si="851"/>
        <v>1</v>
      </c>
      <c r="Z559" s="125">
        <f t="shared" si="767"/>
        <v>1</v>
      </c>
      <c r="AA559" s="125">
        <f t="shared" si="830"/>
        <v>1</v>
      </c>
      <c r="AB559" s="179">
        <f t="shared" si="861"/>
        <v>1</v>
      </c>
      <c r="AC559" s="179" t="str">
        <f t="shared" si="852"/>
        <v>000000</v>
      </c>
      <c r="AD559" s="179">
        <f t="shared" si="853"/>
        <v>1</v>
      </c>
      <c r="AE559" s="179" t="str">
        <f t="shared" si="854"/>
        <v>00000001</v>
      </c>
      <c r="AF559" s="179">
        <f t="shared" si="855"/>
        <v>0</v>
      </c>
      <c r="AG559" s="180" t="str">
        <f t="shared" si="856"/>
        <v>00000000</v>
      </c>
      <c r="AH559" s="179" t="str">
        <f t="shared" si="857"/>
        <v>00000000</v>
      </c>
    </row>
    <row r="560" spans="1:34" x14ac:dyDescent="0.2">
      <c r="A560" s="125" t="s">
        <v>2374</v>
      </c>
      <c r="B560" s="58" t="str">
        <f t="shared" si="848"/>
        <v/>
      </c>
      <c r="C560" s="125" t="s">
        <v>781</v>
      </c>
      <c r="D560" s="125" t="s">
        <v>704</v>
      </c>
      <c r="E560" s="125" t="str">
        <f t="shared" si="849"/>
        <v>S3</v>
      </c>
      <c r="F560" s="125" t="str">
        <f t="shared" si="858"/>
        <v>000</v>
      </c>
      <c r="H560" s="125" t="s">
        <v>1722</v>
      </c>
      <c r="I560" s="159">
        <f>VLOOKUP(H560,'V-Enc'!$B$38:$C$45,2,FALSE)</f>
        <v>8</v>
      </c>
      <c r="J560" s="125" t="s">
        <v>1740</v>
      </c>
      <c r="K560" s="159">
        <f>VLOOKUP(J560,'V-Enc'!$B$49:$C$56,2,FALSE)</f>
        <v>0.5</v>
      </c>
      <c r="L560" s="206" t="s">
        <v>2079</v>
      </c>
      <c r="M560" s="125">
        <v>8</v>
      </c>
      <c r="R560" s="125" t="s">
        <v>22</v>
      </c>
      <c r="S560" s="125" t="s">
        <v>764</v>
      </c>
      <c r="T560" s="125" t="s">
        <v>783</v>
      </c>
      <c r="U560" s="125">
        <f t="shared" si="859"/>
        <v>8</v>
      </c>
      <c r="V560" s="179">
        <f t="shared" si="850"/>
        <v>0.5</v>
      </c>
      <c r="W560" s="125">
        <f t="shared" si="860"/>
        <v>8</v>
      </c>
      <c r="X560" s="179">
        <f t="shared" si="851"/>
        <v>0.5</v>
      </c>
      <c r="Z560" s="125">
        <f t="shared" si="767"/>
        <v>1</v>
      </c>
      <c r="AA560" s="125">
        <f t="shared" si="830"/>
        <v>1</v>
      </c>
      <c r="AB560" s="179">
        <f t="shared" si="861"/>
        <v>1</v>
      </c>
      <c r="AC560" s="179" t="str">
        <f t="shared" si="852"/>
        <v>000000</v>
      </c>
      <c r="AD560" s="179">
        <f t="shared" si="853"/>
        <v>1</v>
      </c>
      <c r="AE560" s="179" t="str">
        <f t="shared" si="854"/>
        <v>00000001</v>
      </c>
      <c r="AF560" s="179">
        <f t="shared" si="855"/>
        <v>0</v>
      </c>
      <c r="AG560" s="180" t="str">
        <f t="shared" si="856"/>
        <v>00000000</v>
      </c>
      <c r="AH560" s="179" t="str">
        <f t="shared" si="857"/>
        <v>00000000</v>
      </c>
    </row>
    <row r="561" spans="1:34" x14ac:dyDescent="0.2">
      <c r="A561" s="125" t="s">
        <v>2375</v>
      </c>
      <c r="B561" s="58" t="str">
        <f t="shared" si="848"/>
        <v/>
      </c>
      <c r="C561" s="125" t="s">
        <v>781</v>
      </c>
      <c r="D561" s="125" t="s">
        <v>704</v>
      </c>
      <c r="E561" s="125" t="str">
        <f t="shared" si="849"/>
        <v>S3</v>
      </c>
      <c r="F561" s="125" t="str">
        <f t="shared" si="858"/>
        <v>101</v>
      </c>
      <c r="H561" s="125" t="s">
        <v>1722</v>
      </c>
      <c r="I561" s="159">
        <f>VLOOKUP(H561,'V-Enc'!$B$38:$C$45,2,FALSE)</f>
        <v>8</v>
      </c>
      <c r="J561" s="125" t="s">
        <v>1740</v>
      </c>
      <c r="K561" s="159">
        <f>VLOOKUP(J561,'V-Enc'!$B$49:$C$56,2,FALSE)</f>
        <v>0.5</v>
      </c>
      <c r="L561" s="206" t="s">
        <v>2079</v>
      </c>
      <c r="M561" s="125">
        <v>16</v>
      </c>
      <c r="R561" s="125" t="s">
        <v>22</v>
      </c>
      <c r="S561" s="125" t="s">
        <v>764</v>
      </c>
      <c r="T561" s="125" t="s">
        <v>783</v>
      </c>
      <c r="U561" s="125">
        <f t="shared" si="859"/>
        <v>8</v>
      </c>
      <c r="V561" s="179">
        <f t="shared" si="850"/>
        <v>0.5</v>
      </c>
      <c r="W561" s="125">
        <f t="shared" si="860"/>
        <v>16</v>
      </c>
      <c r="X561" s="179">
        <f t="shared" si="851"/>
        <v>1</v>
      </c>
      <c r="Z561" s="125">
        <f t="shared" si="767"/>
        <v>1</v>
      </c>
      <c r="AA561" s="125">
        <f t="shared" si="830"/>
        <v>1</v>
      </c>
      <c r="AB561" s="179">
        <f t="shared" si="861"/>
        <v>1</v>
      </c>
      <c r="AC561" s="179" t="str">
        <f t="shared" si="852"/>
        <v>000000</v>
      </c>
      <c r="AD561" s="179">
        <f t="shared" si="853"/>
        <v>1</v>
      </c>
      <c r="AE561" s="179" t="str">
        <f t="shared" si="854"/>
        <v>00000001</v>
      </c>
      <c r="AF561" s="179">
        <f t="shared" si="855"/>
        <v>0</v>
      </c>
      <c r="AG561" s="180" t="str">
        <f t="shared" si="856"/>
        <v>00000000</v>
      </c>
      <c r="AH561" s="179" t="str">
        <f t="shared" si="857"/>
        <v>00000000</v>
      </c>
    </row>
    <row r="562" spans="1:34" x14ac:dyDescent="0.2">
      <c r="A562" s="125" t="s">
        <v>2376</v>
      </c>
      <c r="B562" s="58" t="str">
        <f t="shared" si="848"/>
        <v/>
      </c>
      <c r="C562" s="125" t="s">
        <v>781</v>
      </c>
      <c r="D562" s="125" t="s">
        <v>704</v>
      </c>
      <c r="E562" s="125" t="str">
        <f t="shared" si="849"/>
        <v>S3</v>
      </c>
      <c r="F562" s="125" t="str">
        <f t="shared" si="858"/>
        <v>110</v>
      </c>
      <c r="H562" s="125" t="s">
        <v>1722</v>
      </c>
      <c r="I562" s="159">
        <f>VLOOKUP(H562,'V-Enc'!$B$38:$C$45,2,FALSE)</f>
        <v>8</v>
      </c>
      <c r="J562" s="125" t="s">
        <v>1740</v>
      </c>
      <c r="K562" s="159">
        <f>VLOOKUP(J562,'V-Enc'!$B$49:$C$56,2,FALSE)</f>
        <v>0.5</v>
      </c>
      <c r="L562" s="206" t="s">
        <v>2079</v>
      </c>
      <c r="M562" s="125">
        <v>32</v>
      </c>
      <c r="R562" s="125" t="s">
        <v>22</v>
      </c>
      <c r="S562" s="125" t="s">
        <v>764</v>
      </c>
      <c r="T562" s="125" t="s">
        <v>783</v>
      </c>
      <c r="U562" s="125">
        <f t="shared" si="859"/>
        <v>8</v>
      </c>
      <c r="V562" s="179">
        <f t="shared" si="850"/>
        <v>0.5</v>
      </c>
      <c r="W562" s="125">
        <f t="shared" si="860"/>
        <v>32</v>
      </c>
      <c r="X562" s="179">
        <f t="shared" si="851"/>
        <v>2</v>
      </c>
      <c r="Z562" s="125">
        <f t="shared" si="767"/>
        <v>1</v>
      </c>
      <c r="AA562" s="125">
        <f t="shared" si="830"/>
        <v>1</v>
      </c>
      <c r="AB562" s="179">
        <f t="shared" si="861"/>
        <v>2</v>
      </c>
      <c r="AC562" s="179" t="str">
        <f t="shared" si="852"/>
        <v>000001</v>
      </c>
      <c r="AD562" s="179">
        <f t="shared" si="853"/>
        <v>2</v>
      </c>
      <c r="AE562" s="179" t="str">
        <f t="shared" si="854"/>
        <v>00000010</v>
      </c>
      <c r="AF562" s="179">
        <f t="shared" si="855"/>
        <v>1</v>
      </c>
      <c r="AG562" s="180" t="str">
        <f t="shared" si="856"/>
        <v>11111101</v>
      </c>
      <c r="AH562" s="179" t="str">
        <f t="shared" si="857"/>
        <v>00000010</v>
      </c>
    </row>
    <row r="563" spans="1:34" x14ac:dyDescent="0.2">
      <c r="A563" s="125" t="s">
        <v>2377</v>
      </c>
      <c r="B563" s="58" t="str">
        <f t="shared" si="848"/>
        <v/>
      </c>
      <c r="C563" s="125" t="s">
        <v>781</v>
      </c>
      <c r="D563" s="125" t="s">
        <v>704</v>
      </c>
      <c r="E563" s="125" t="str">
        <f t="shared" si="849"/>
        <v>S3</v>
      </c>
      <c r="F563" s="125" t="str">
        <f t="shared" si="858"/>
        <v>000</v>
      </c>
      <c r="H563" s="125" t="s">
        <v>1722</v>
      </c>
      <c r="I563" s="159">
        <f>VLOOKUP(H563,'V-Enc'!$B$38:$C$45,2,FALSE)</f>
        <v>8</v>
      </c>
      <c r="J563" s="125" t="s">
        <v>1733</v>
      </c>
      <c r="K563" s="159">
        <f>VLOOKUP(J563,'V-Enc'!$B$49:$C$56,2,FALSE)</f>
        <v>1</v>
      </c>
      <c r="L563" s="206" t="s">
        <v>2079</v>
      </c>
      <c r="M563" s="125">
        <v>8</v>
      </c>
      <c r="R563" s="125" t="s">
        <v>22</v>
      </c>
      <c r="S563" s="125" t="s">
        <v>764</v>
      </c>
      <c r="T563" s="125" t="s">
        <v>783</v>
      </c>
      <c r="U563" s="125">
        <f t="shared" si="859"/>
        <v>8</v>
      </c>
      <c r="V563" s="179">
        <f t="shared" si="850"/>
        <v>1</v>
      </c>
      <c r="W563" s="125">
        <f t="shared" si="860"/>
        <v>8</v>
      </c>
      <c r="X563" s="179">
        <f t="shared" si="851"/>
        <v>1</v>
      </c>
      <c r="Z563" s="125">
        <f t="shared" si="767"/>
        <v>1</v>
      </c>
      <c r="AA563" s="125">
        <f t="shared" si="830"/>
        <v>1</v>
      </c>
      <c r="AB563" s="179">
        <f t="shared" si="861"/>
        <v>1</v>
      </c>
      <c r="AC563" s="179" t="str">
        <f t="shared" si="852"/>
        <v>000000</v>
      </c>
      <c r="AD563" s="179">
        <f t="shared" si="853"/>
        <v>1</v>
      </c>
      <c r="AE563" s="179" t="str">
        <f t="shared" si="854"/>
        <v>00000001</v>
      </c>
      <c r="AF563" s="179">
        <f t="shared" si="855"/>
        <v>0</v>
      </c>
      <c r="AG563" s="180" t="str">
        <f t="shared" si="856"/>
        <v>00000000</v>
      </c>
      <c r="AH563" s="179" t="str">
        <f t="shared" si="857"/>
        <v>00000000</v>
      </c>
    </row>
    <row r="564" spans="1:34" x14ac:dyDescent="0.2">
      <c r="A564" s="125" t="s">
        <v>2378</v>
      </c>
      <c r="B564" s="58" t="str">
        <f t="shared" si="848"/>
        <v/>
      </c>
      <c r="C564" s="125" t="s">
        <v>781</v>
      </c>
      <c r="D564" s="125" t="s">
        <v>704</v>
      </c>
      <c r="E564" s="125" t="str">
        <f t="shared" si="849"/>
        <v>S3</v>
      </c>
      <c r="F564" s="125" t="str">
        <f t="shared" si="858"/>
        <v>101</v>
      </c>
      <c r="H564" s="125" t="s">
        <v>1722</v>
      </c>
      <c r="I564" s="159">
        <f>VLOOKUP(H564,'V-Enc'!$B$38:$C$45,2,FALSE)</f>
        <v>8</v>
      </c>
      <c r="J564" s="125" t="s">
        <v>1733</v>
      </c>
      <c r="K564" s="159">
        <f>VLOOKUP(J564,'V-Enc'!$B$49:$C$56,2,FALSE)</f>
        <v>1</v>
      </c>
      <c r="L564" s="206" t="s">
        <v>2079</v>
      </c>
      <c r="M564" s="125">
        <v>16</v>
      </c>
      <c r="R564" s="125" t="s">
        <v>22</v>
      </c>
      <c r="S564" s="125" t="s">
        <v>764</v>
      </c>
      <c r="T564" s="125" t="s">
        <v>783</v>
      </c>
      <c r="U564" s="125">
        <f t="shared" si="859"/>
        <v>8</v>
      </c>
      <c r="V564" s="179">
        <f t="shared" si="850"/>
        <v>1</v>
      </c>
      <c r="W564" s="125">
        <f t="shared" si="860"/>
        <v>16</v>
      </c>
      <c r="X564" s="179">
        <f t="shared" si="851"/>
        <v>2</v>
      </c>
      <c r="Z564" s="125">
        <f t="shared" si="767"/>
        <v>1</v>
      </c>
      <c r="AA564" s="125">
        <f t="shared" si="830"/>
        <v>1</v>
      </c>
      <c r="AB564" s="179">
        <f t="shared" si="861"/>
        <v>2</v>
      </c>
      <c r="AC564" s="179" t="str">
        <f t="shared" si="852"/>
        <v>000001</v>
      </c>
      <c r="AD564" s="179">
        <f t="shared" si="853"/>
        <v>2</v>
      </c>
      <c r="AE564" s="179" t="str">
        <f t="shared" si="854"/>
        <v>00000010</v>
      </c>
      <c r="AF564" s="179">
        <f t="shared" si="855"/>
        <v>1</v>
      </c>
      <c r="AG564" s="180" t="str">
        <f t="shared" si="856"/>
        <v>11111101</v>
      </c>
      <c r="AH564" s="179" t="str">
        <f t="shared" si="857"/>
        <v>00000010</v>
      </c>
    </row>
    <row r="565" spans="1:34" x14ac:dyDescent="0.2">
      <c r="A565" s="125" t="s">
        <v>2379</v>
      </c>
      <c r="B565" s="58" t="str">
        <f t="shared" si="848"/>
        <v/>
      </c>
      <c r="C565" s="125" t="s">
        <v>781</v>
      </c>
      <c r="D565" s="125" t="s">
        <v>704</v>
      </c>
      <c r="E565" s="125" t="str">
        <f t="shared" si="849"/>
        <v>S3</v>
      </c>
      <c r="F565" s="125" t="str">
        <f t="shared" si="858"/>
        <v>110</v>
      </c>
      <c r="H565" s="125" t="s">
        <v>1722</v>
      </c>
      <c r="I565" s="159">
        <f>VLOOKUP(H565,'V-Enc'!$B$38:$C$45,2,FALSE)</f>
        <v>8</v>
      </c>
      <c r="J565" s="125" t="s">
        <v>1733</v>
      </c>
      <c r="K565" s="159">
        <f>VLOOKUP(J565,'V-Enc'!$B$49:$C$56,2,FALSE)</f>
        <v>1</v>
      </c>
      <c r="L565" s="206" t="s">
        <v>2079</v>
      </c>
      <c r="M565" s="125">
        <v>32</v>
      </c>
      <c r="R565" s="125" t="s">
        <v>22</v>
      </c>
      <c r="S565" s="125" t="s">
        <v>764</v>
      </c>
      <c r="T565" s="125" t="s">
        <v>783</v>
      </c>
      <c r="U565" s="125">
        <f t="shared" si="859"/>
        <v>8</v>
      </c>
      <c r="V565" s="179">
        <f t="shared" si="850"/>
        <v>1</v>
      </c>
      <c r="W565" s="125">
        <f t="shared" si="860"/>
        <v>32</v>
      </c>
      <c r="X565" s="179">
        <f t="shared" si="851"/>
        <v>4</v>
      </c>
      <c r="Z565" s="125">
        <f t="shared" si="767"/>
        <v>1</v>
      </c>
      <c r="AA565" s="125">
        <f t="shared" si="830"/>
        <v>1</v>
      </c>
      <c r="AB565" s="179">
        <f t="shared" si="861"/>
        <v>4</v>
      </c>
      <c r="AC565" s="179" t="str">
        <f t="shared" si="852"/>
        <v>000011</v>
      </c>
      <c r="AD565" s="179">
        <f t="shared" si="853"/>
        <v>4</v>
      </c>
      <c r="AE565" s="179" t="str">
        <f t="shared" si="854"/>
        <v>00001000</v>
      </c>
      <c r="AF565" s="179">
        <f t="shared" si="855"/>
        <v>1</v>
      </c>
      <c r="AG565" s="180" t="str">
        <f t="shared" si="856"/>
        <v>11110111</v>
      </c>
      <c r="AH565" s="179" t="str">
        <f t="shared" si="857"/>
        <v>00001000</v>
      </c>
    </row>
    <row r="566" spans="1:34" x14ac:dyDescent="0.2">
      <c r="A566" s="125" t="s">
        <v>2380</v>
      </c>
      <c r="B566" s="58" t="str">
        <f t="shared" si="848"/>
        <v/>
      </c>
      <c r="C566" s="125" t="s">
        <v>781</v>
      </c>
      <c r="D566" s="125" t="s">
        <v>704</v>
      </c>
      <c r="E566" s="125" t="str">
        <f t="shared" si="849"/>
        <v>S3</v>
      </c>
      <c r="F566" s="125" t="str">
        <f t="shared" si="858"/>
        <v>000</v>
      </c>
      <c r="H566" s="125" t="s">
        <v>1722</v>
      </c>
      <c r="I566" s="159">
        <f>VLOOKUP(H566,'V-Enc'!$B$38:$C$45,2,FALSE)</f>
        <v>8</v>
      </c>
      <c r="J566" s="125" t="s">
        <v>1734</v>
      </c>
      <c r="K566" s="159">
        <f>VLOOKUP(J566,'V-Enc'!$B$49:$C$56,2,FALSE)</f>
        <v>2</v>
      </c>
      <c r="L566" s="206" t="s">
        <v>2079</v>
      </c>
      <c r="M566" s="125">
        <v>8</v>
      </c>
      <c r="R566" s="125" t="s">
        <v>22</v>
      </c>
      <c r="S566" s="125" t="s">
        <v>764</v>
      </c>
      <c r="T566" s="125" t="s">
        <v>783</v>
      </c>
      <c r="U566" s="125">
        <f t="shared" si="859"/>
        <v>8</v>
      </c>
      <c r="V566" s="179">
        <f t="shared" si="850"/>
        <v>2</v>
      </c>
      <c r="W566" s="125">
        <f t="shared" si="860"/>
        <v>8</v>
      </c>
      <c r="X566" s="179">
        <f t="shared" si="851"/>
        <v>2</v>
      </c>
      <c r="Z566" s="125">
        <f t="shared" si="767"/>
        <v>1</v>
      </c>
      <c r="AA566" s="125">
        <f t="shared" si="830"/>
        <v>1</v>
      </c>
      <c r="AB566" s="179">
        <f t="shared" si="861"/>
        <v>2</v>
      </c>
      <c r="AC566" s="179" t="str">
        <f t="shared" si="852"/>
        <v>000001</v>
      </c>
      <c r="AD566" s="179">
        <f t="shared" si="853"/>
        <v>1</v>
      </c>
      <c r="AE566" s="179" t="str">
        <f t="shared" si="854"/>
        <v>00000011</v>
      </c>
      <c r="AF566" s="179">
        <f t="shared" si="855"/>
        <v>1</v>
      </c>
      <c r="AG566" s="180" t="str">
        <f t="shared" si="856"/>
        <v>11111101</v>
      </c>
      <c r="AH566" s="179" t="str">
        <f t="shared" si="857"/>
        <v>00000010</v>
      </c>
    </row>
    <row r="567" spans="1:34" x14ac:dyDescent="0.2">
      <c r="A567" s="125" t="s">
        <v>2381</v>
      </c>
      <c r="B567" s="58" t="str">
        <f t="shared" si="848"/>
        <v/>
      </c>
      <c r="C567" s="125" t="s">
        <v>781</v>
      </c>
      <c r="D567" s="125" t="s">
        <v>704</v>
      </c>
      <c r="E567" s="125" t="str">
        <f t="shared" si="849"/>
        <v>S3</v>
      </c>
      <c r="F567" s="125" t="str">
        <f t="shared" si="858"/>
        <v>101</v>
      </c>
      <c r="H567" s="125" t="s">
        <v>1722</v>
      </c>
      <c r="I567" s="159">
        <f>VLOOKUP(H567,'V-Enc'!$B$38:$C$45,2,FALSE)</f>
        <v>8</v>
      </c>
      <c r="J567" s="125" t="s">
        <v>1734</v>
      </c>
      <c r="K567" s="159">
        <f>VLOOKUP(J567,'V-Enc'!$B$49:$C$56,2,FALSE)</f>
        <v>2</v>
      </c>
      <c r="L567" s="206" t="s">
        <v>2079</v>
      </c>
      <c r="M567" s="125">
        <v>16</v>
      </c>
      <c r="R567" s="125" t="s">
        <v>22</v>
      </c>
      <c r="S567" s="125" t="s">
        <v>764</v>
      </c>
      <c r="T567" s="125" t="s">
        <v>783</v>
      </c>
      <c r="U567" s="125">
        <f t="shared" si="859"/>
        <v>8</v>
      </c>
      <c r="V567" s="179">
        <f t="shared" si="850"/>
        <v>2</v>
      </c>
      <c r="W567" s="125">
        <f t="shared" si="860"/>
        <v>16</v>
      </c>
      <c r="X567" s="179">
        <f t="shared" si="851"/>
        <v>4</v>
      </c>
      <c r="Z567" s="125">
        <f t="shared" si="767"/>
        <v>1</v>
      </c>
      <c r="AA567" s="125">
        <f t="shared" si="830"/>
        <v>1</v>
      </c>
      <c r="AB567" s="179">
        <f t="shared" si="861"/>
        <v>4</v>
      </c>
      <c r="AC567" s="179" t="str">
        <f t="shared" si="852"/>
        <v>000011</v>
      </c>
      <c r="AD567" s="179">
        <f t="shared" si="853"/>
        <v>2</v>
      </c>
      <c r="AE567" s="179" t="str">
        <f t="shared" si="854"/>
        <v>00001010</v>
      </c>
      <c r="AF567" s="179">
        <f t="shared" si="855"/>
        <v>1</v>
      </c>
      <c r="AG567" s="180" t="str">
        <f t="shared" si="856"/>
        <v>11110111</v>
      </c>
      <c r="AH567" s="179" t="str">
        <f t="shared" si="857"/>
        <v>00001000</v>
      </c>
    </row>
    <row r="568" spans="1:34" x14ac:dyDescent="0.2">
      <c r="A568" s="125" t="s">
        <v>2382</v>
      </c>
      <c r="B568" s="58" t="str">
        <f t="shared" si="848"/>
        <v/>
      </c>
      <c r="C568" s="125" t="s">
        <v>781</v>
      </c>
      <c r="D568" s="125" t="s">
        <v>704</v>
      </c>
      <c r="E568" s="125" t="str">
        <f t="shared" si="849"/>
        <v>S3</v>
      </c>
      <c r="F568" s="125" t="str">
        <f t="shared" si="858"/>
        <v>110</v>
      </c>
      <c r="H568" s="125" t="s">
        <v>1722</v>
      </c>
      <c r="I568" s="159">
        <f>VLOOKUP(H568,'V-Enc'!$B$38:$C$45,2,FALSE)</f>
        <v>8</v>
      </c>
      <c r="J568" s="125" t="s">
        <v>1734</v>
      </c>
      <c r="K568" s="159">
        <f>VLOOKUP(J568,'V-Enc'!$B$49:$C$56,2,FALSE)</f>
        <v>2</v>
      </c>
      <c r="L568" s="206" t="s">
        <v>2079</v>
      </c>
      <c r="M568" s="125">
        <v>32</v>
      </c>
      <c r="R568" s="125" t="s">
        <v>22</v>
      </c>
      <c r="S568" s="125" t="s">
        <v>764</v>
      </c>
      <c r="T568" s="125" t="s">
        <v>783</v>
      </c>
      <c r="U568" s="125">
        <f t="shared" si="859"/>
        <v>8</v>
      </c>
      <c r="V568" s="179">
        <f t="shared" si="850"/>
        <v>2</v>
      </c>
      <c r="W568" s="125">
        <f t="shared" si="860"/>
        <v>32</v>
      </c>
      <c r="X568" s="179">
        <f t="shared" si="851"/>
        <v>8</v>
      </c>
      <c r="Z568" s="125">
        <f t="shared" si="767"/>
        <v>1</v>
      </c>
      <c r="AA568" s="125">
        <f t="shared" si="830"/>
        <v>1</v>
      </c>
      <c r="AB568" s="179">
        <f t="shared" si="861"/>
        <v>8</v>
      </c>
      <c r="AC568" s="179" t="str">
        <f t="shared" si="852"/>
        <v>000111</v>
      </c>
      <c r="AD568" s="179">
        <f t="shared" si="853"/>
        <v>4</v>
      </c>
      <c r="AE568" s="179" t="str">
        <f t="shared" si="854"/>
        <v>10001000</v>
      </c>
      <c r="AF568" s="179">
        <f t="shared" si="855"/>
        <v>1</v>
      </c>
      <c r="AG568" s="180" t="str">
        <f t="shared" si="856"/>
        <v>01111111</v>
      </c>
      <c r="AH568" s="179" t="str">
        <f t="shared" si="857"/>
        <v>10000000</v>
      </c>
    </row>
    <row r="569" spans="1:34" x14ac:dyDescent="0.2">
      <c r="A569" s="125" t="s">
        <v>2383</v>
      </c>
      <c r="B569" s="58" t="str">
        <f t="shared" si="848"/>
        <v/>
      </c>
      <c r="C569" s="125" t="s">
        <v>781</v>
      </c>
      <c r="D569" s="125" t="s">
        <v>704</v>
      </c>
      <c r="E569" s="125" t="str">
        <f t="shared" si="849"/>
        <v>S3</v>
      </c>
      <c r="F569" s="125" t="str">
        <f t="shared" si="858"/>
        <v>000</v>
      </c>
      <c r="H569" s="125" t="s">
        <v>1722</v>
      </c>
      <c r="I569" s="159">
        <f>VLOOKUP(H569,'V-Enc'!$B$38:$C$45,2,FALSE)</f>
        <v>8</v>
      </c>
      <c r="J569" s="125" t="s">
        <v>1735</v>
      </c>
      <c r="K569" s="159">
        <f>VLOOKUP(J569,'V-Enc'!$B$49:$C$56,2,FALSE)</f>
        <v>4</v>
      </c>
      <c r="L569" s="206" t="s">
        <v>2079</v>
      </c>
      <c r="M569" s="125">
        <v>8</v>
      </c>
      <c r="R569" s="125" t="s">
        <v>22</v>
      </c>
      <c r="S569" s="125" t="s">
        <v>764</v>
      </c>
      <c r="T569" s="125" t="s">
        <v>783</v>
      </c>
      <c r="U569" s="125">
        <f t="shared" si="859"/>
        <v>8</v>
      </c>
      <c r="V569" s="179">
        <f t="shared" si="850"/>
        <v>4</v>
      </c>
      <c r="W569" s="125">
        <f t="shared" si="860"/>
        <v>8</v>
      </c>
      <c r="X569" s="179">
        <f t="shared" si="851"/>
        <v>4</v>
      </c>
      <c r="Z569" s="125">
        <f t="shared" si="767"/>
        <v>1</v>
      </c>
      <c r="AA569" s="125">
        <f t="shared" si="830"/>
        <v>1</v>
      </c>
      <c r="AB569" s="179">
        <f t="shared" si="861"/>
        <v>4</v>
      </c>
      <c r="AC569" s="179" t="str">
        <f t="shared" si="852"/>
        <v>000011</v>
      </c>
      <c r="AD569" s="179">
        <f t="shared" si="853"/>
        <v>1</v>
      </c>
      <c r="AE569" s="179" t="str">
        <f t="shared" si="854"/>
        <v>00001111</v>
      </c>
      <c r="AF569" s="179">
        <f t="shared" si="855"/>
        <v>1</v>
      </c>
      <c r="AG569" s="180" t="str">
        <f t="shared" si="856"/>
        <v>11110111</v>
      </c>
      <c r="AH569" s="179" t="str">
        <f t="shared" si="857"/>
        <v>00001000</v>
      </c>
    </row>
    <row r="570" spans="1:34" x14ac:dyDescent="0.2">
      <c r="A570" s="125" t="s">
        <v>2384</v>
      </c>
      <c r="B570" s="58" t="str">
        <f t="shared" si="848"/>
        <v/>
      </c>
      <c r="C570" s="125" t="s">
        <v>781</v>
      </c>
      <c r="D570" s="125" t="s">
        <v>704</v>
      </c>
      <c r="E570" s="125" t="str">
        <f t="shared" ref="E570" si="862">IF(S570="rs2","S2",IF(S570="vs2","S3","S1"))</f>
        <v>S3</v>
      </c>
      <c r="F570" s="125" t="str">
        <f t="shared" ref="F570" si="863">IF(W570=8,"000",IF(W570=16,"101","110"))</f>
        <v>101</v>
      </c>
      <c r="H570" s="125" t="s">
        <v>1722</v>
      </c>
      <c r="I570" s="159">
        <f>VLOOKUP(H570,'V-Enc'!$B$38:$C$45,2,FALSE)</f>
        <v>8</v>
      </c>
      <c r="J570" s="125" t="s">
        <v>1735</v>
      </c>
      <c r="K570" s="159">
        <f>VLOOKUP(J570,'V-Enc'!$B$49:$C$56,2,FALSE)</f>
        <v>4</v>
      </c>
      <c r="L570" s="206" t="s">
        <v>2079</v>
      </c>
      <c r="M570" s="125">
        <v>16</v>
      </c>
      <c r="R570" s="125" t="s">
        <v>22</v>
      </c>
      <c r="S570" s="125" t="s">
        <v>764</v>
      </c>
      <c r="T570" s="125" t="s">
        <v>783</v>
      </c>
      <c r="U570" s="125">
        <f t="shared" ref="U570" si="864">IF(L570="-1",I570,"-")</f>
        <v>8</v>
      </c>
      <c r="V570" s="179">
        <f t="shared" ref="V570" si="865">IF(L570="-1",K570,U570/I570*K570)</f>
        <v>4</v>
      </c>
      <c r="W570" s="125">
        <f t="shared" ref="W570" si="866">IF(L570="-1",M570,"-")</f>
        <v>16</v>
      </c>
      <c r="X570" s="179">
        <f t="shared" ref="X570" si="867">IF(L570="-1",W570/I570*K570,"-")</f>
        <v>8</v>
      </c>
      <c r="Z570" s="125">
        <f t="shared" ref="Z570" si="868">IF(S570="vs2",1,"")</f>
        <v>1</v>
      </c>
      <c r="AA570" s="125">
        <f t="shared" ref="AA570" si="869">IF(T570="vs3",1,"")</f>
        <v>1</v>
      </c>
      <c r="AB570" s="179">
        <f t="shared" si="861"/>
        <v>8</v>
      </c>
      <c r="AC570" s="179" t="str">
        <f t="shared" si="852"/>
        <v>000111</v>
      </c>
      <c r="AD570" s="179">
        <f t="shared" si="853"/>
        <v>2</v>
      </c>
      <c r="AE570" s="179" t="str">
        <f t="shared" si="854"/>
        <v>10101010</v>
      </c>
      <c r="AF570" s="179">
        <f t="shared" si="855"/>
        <v>1</v>
      </c>
      <c r="AG570" s="180" t="str">
        <f t="shared" si="856"/>
        <v>01111111</v>
      </c>
      <c r="AH570" s="179" t="str">
        <f>IF(AF570=0,"00000000",RIGHT(_xlfn.CONCAT(REPT(0,8-MIN(8,AB570)),REPT(DEC2BIN(_xlfn.BITLSHIFT(1,MAX(V570,X570,1)-1)),MAX(1,O570))),8))</f>
        <v>10000000</v>
      </c>
    </row>
    <row r="571" spans="1:34" s="58" customFormat="1" x14ac:dyDescent="0.2">
      <c r="A571" s="58" t="s">
        <v>4348</v>
      </c>
      <c r="B571" s="58" t="str">
        <f t="shared" si="848"/>
        <v>RSVD</v>
      </c>
      <c r="C571" s="58" t="s">
        <v>781</v>
      </c>
      <c r="D571" s="58" t="s">
        <v>704</v>
      </c>
      <c r="E571" s="58" t="str">
        <f t="shared" si="849"/>
        <v>S3</v>
      </c>
      <c r="F571" s="58" t="str">
        <f t="shared" si="858"/>
        <v>110</v>
      </c>
      <c r="H571" s="58" t="s">
        <v>1722</v>
      </c>
      <c r="I571" s="247">
        <f>VLOOKUP(H571,'V-Enc'!$B$38:$C$45,2,FALSE)</f>
        <v>8</v>
      </c>
      <c r="J571" s="58" t="s">
        <v>1735</v>
      </c>
      <c r="K571" s="247">
        <f>VLOOKUP(J571,'V-Enc'!$B$49:$C$56,2,FALSE)</f>
        <v>4</v>
      </c>
      <c r="L571" s="248" t="s">
        <v>2079</v>
      </c>
      <c r="M571" s="58">
        <v>32</v>
      </c>
      <c r="R571" s="58" t="s">
        <v>22</v>
      </c>
      <c r="S571" s="58" t="s">
        <v>764</v>
      </c>
      <c r="T571" s="58" t="s">
        <v>783</v>
      </c>
      <c r="U571" s="58">
        <f t="shared" si="859"/>
        <v>8</v>
      </c>
      <c r="V571" s="249">
        <f t="shared" si="850"/>
        <v>4</v>
      </c>
      <c r="W571" s="58">
        <f t="shared" si="860"/>
        <v>32</v>
      </c>
      <c r="X571" s="249">
        <f t="shared" si="851"/>
        <v>16</v>
      </c>
      <c r="Z571" s="58">
        <f t="shared" si="767"/>
        <v>1</v>
      </c>
      <c r="AA571" s="58">
        <f t="shared" si="830"/>
        <v>1</v>
      </c>
      <c r="AB571" s="249">
        <f t="shared" si="861"/>
        <v>16</v>
      </c>
      <c r="AC571" s="249" t="str">
        <f>DEC2BIN(MIN(64,AB571)-1,6)</f>
        <v>001111</v>
      </c>
      <c r="AD571" s="249">
        <f t="shared" si="853"/>
        <v>4</v>
      </c>
      <c r="AE571" s="249" t="str">
        <f t="shared" si="854"/>
        <v>10001000</v>
      </c>
      <c r="AF571" s="179">
        <f t="shared" si="855"/>
        <v>1</v>
      </c>
      <c r="AG571" s="180" t="e">
        <f t="shared" si="856"/>
        <v>#NUM!</v>
      </c>
      <c r="AH571" s="179" t="e">
        <f t="shared" ref="AH571:AH574" si="870">IF(AF571=0,"00000000",RIGHT(_xlfn.CONCAT(REPT(0,8-MIN(8,AB571)),REPT(DEC2BIN(_xlfn.BITLSHIFT(1,MAX(V571,X571,1)-1)),MAX(1,O571))),8))</f>
        <v>#NUM!</v>
      </c>
    </row>
    <row r="572" spans="1:34" x14ac:dyDescent="0.2">
      <c r="A572" s="125" t="s">
        <v>2385</v>
      </c>
      <c r="B572" s="58" t="str">
        <f t="shared" si="848"/>
        <v/>
      </c>
      <c r="C572" s="125" t="s">
        <v>781</v>
      </c>
      <c r="D572" s="125" t="s">
        <v>704</v>
      </c>
      <c r="E572" s="125" t="str">
        <f t="shared" ref="E572:E573" si="871">IF(S572="rs2","S2",IF(S572="vs2","S3","S1"))</f>
        <v>S3</v>
      </c>
      <c r="F572" s="125" t="str">
        <f t="shared" ref="F572:F573" si="872">IF(W572=8,"000",IF(W572=16,"101","110"))</f>
        <v>000</v>
      </c>
      <c r="H572" s="125" t="s">
        <v>1722</v>
      </c>
      <c r="I572" s="159">
        <f>VLOOKUP(H572,'V-Enc'!$B$38:$C$45,2,FALSE)</f>
        <v>8</v>
      </c>
      <c r="J572" s="125" t="s">
        <v>1736</v>
      </c>
      <c r="K572" s="159">
        <f>VLOOKUP(J572,'V-Enc'!$B$49:$C$56,2,FALSE)</f>
        <v>8</v>
      </c>
      <c r="L572" s="206" t="s">
        <v>2079</v>
      </c>
      <c r="M572" s="125">
        <v>8</v>
      </c>
      <c r="R572" s="125" t="s">
        <v>22</v>
      </c>
      <c r="S572" s="125" t="s">
        <v>764</v>
      </c>
      <c r="T572" s="125" t="s">
        <v>783</v>
      </c>
      <c r="U572" s="125">
        <f t="shared" ref="U572:U573" si="873">IF(L572="-1",I572,"-")</f>
        <v>8</v>
      </c>
      <c r="V572" s="179">
        <f t="shared" ref="V572:V573" si="874">IF(L572="-1",K572,U572/I572*K572)</f>
        <v>8</v>
      </c>
      <c r="W572" s="125">
        <f t="shared" ref="W572:W573" si="875">IF(L572="-1",M572,"-")</f>
        <v>8</v>
      </c>
      <c r="X572" s="179">
        <f t="shared" ref="X572:X573" si="876">IF(L572="-1",W572/I572*K572,"-")</f>
        <v>8</v>
      </c>
      <c r="Z572" s="125">
        <f t="shared" ref="Z572:Z573" si="877">IF(S572="vs2",1,"")</f>
        <v>1</v>
      </c>
      <c r="AA572" s="125">
        <f t="shared" ref="AA572:AA573" si="878">IF(T572="vs3",1,"")</f>
        <v>1</v>
      </c>
      <c r="AB572" s="179">
        <f t="shared" si="861"/>
        <v>8</v>
      </c>
      <c r="AC572" s="179" t="str">
        <f t="shared" ref="AC572:AC574" si="879">DEC2BIN(MIN(64,AB572)-1,6)</f>
        <v>000111</v>
      </c>
      <c r="AD572" s="179">
        <f t="shared" si="853"/>
        <v>1</v>
      </c>
      <c r="AE572" s="179" t="str">
        <f t="shared" si="854"/>
        <v>11111111</v>
      </c>
      <c r="AF572" s="179">
        <f t="shared" si="855"/>
        <v>1</v>
      </c>
      <c r="AG572" s="180" t="str">
        <f t="shared" si="856"/>
        <v>01111111</v>
      </c>
      <c r="AH572" s="179" t="str">
        <f t="shared" si="870"/>
        <v>10000000</v>
      </c>
    </row>
    <row r="573" spans="1:34" s="58" customFormat="1" x14ac:dyDescent="0.2">
      <c r="A573" s="58" t="s">
        <v>4349</v>
      </c>
      <c r="B573" s="58" t="str">
        <f t="shared" si="848"/>
        <v>RSVD</v>
      </c>
      <c r="C573" s="58" t="s">
        <v>781</v>
      </c>
      <c r="D573" s="58" t="s">
        <v>704</v>
      </c>
      <c r="E573" s="58" t="str">
        <f t="shared" si="871"/>
        <v>S3</v>
      </c>
      <c r="F573" s="58" t="str">
        <f t="shared" si="872"/>
        <v>101</v>
      </c>
      <c r="H573" s="58" t="s">
        <v>1722</v>
      </c>
      <c r="I573" s="247">
        <f>VLOOKUP(H573,'V-Enc'!$B$38:$C$45,2,FALSE)</f>
        <v>8</v>
      </c>
      <c r="J573" s="58" t="s">
        <v>1736</v>
      </c>
      <c r="K573" s="247">
        <f>VLOOKUP(J573,'V-Enc'!$B$49:$C$56,2,FALSE)</f>
        <v>8</v>
      </c>
      <c r="L573" s="248" t="s">
        <v>2079</v>
      </c>
      <c r="M573" s="58">
        <v>16</v>
      </c>
      <c r="R573" s="58" t="s">
        <v>22</v>
      </c>
      <c r="S573" s="58" t="s">
        <v>764</v>
      </c>
      <c r="T573" s="58" t="s">
        <v>783</v>
      </c>
      <c r="U573" s="58">
        <f t="shared" si="873"/>
        <v>8</v>
      </c>
      <c r="V573" s="249">
        <f t="shared" si="874"/>
        <v>8</v>
      </c>
      <c r="W573" s="58">
        <f t="shared" si="875"/>
        <v>16</v>
      </c>
      <c r="X573" s="249">
        <f t="shared" si="876"/>
        <v>16</v>
      </c>
      <c r="Z573" s="58">
        <f t="shared" si="877"/>
        <v>1</v>
      </c>
      <c r="AA573" s="58">
        <f t="shared" si="878"/>
        <v>1</v>
      </c>
      <c r="AB573" s="249">
        <f t="shared" si="861"/>
        <v>16</v>
      </c>
      <c r="AC573" s="249" t="str">
        <f t="shared" si="879"/>
        <v>001111</v>
      </c>
      <c r="AD573" s="249">
        <f t="shared" si="853"/>
        <v>2</v>
      </c>
      <c r="AE573" s="249" t="str">
        <f t="shared" si="854"/>
        <v>10101010</v>
      </c>
      <c r="AF573" s="179">
        <f t="shared" si="855"/>
        <v>1</v>
      </c>
      <c r="AG573" s="180" t="e">
        <f>IF(AF573=0,"00000000",RIGHT(IF(X573&gt;=V573,DEC2BIN(_xlfn.BITXOR(BIN2DEC(AH573),255),8),REPT(DEC2BIN(_xlfn.BITLSHIFT(1,AF573-1)),8)),8))</f>
        <v>#NUM!</v>
      </c>
      <c r="AH573" s="179" t="e">
        <f t="shared" si="870"/>
        <v>#NUM!</v>
      </c>
    </row>
    <row r="574" spans="1:34" s="58" customFormat="1" x14ac:dyDescent="0.2">
      <c r="A574" s="58" t="s">
        <v>4350</v>
      </c>
      <c r="B574" s="58" t="str">
        <f t="shared" si="848"/>
        <v>RSVD</v>
      </c>
      <c r="C574" s="58" t="s">
        <v>781</v>
      </c>
      <c r="D574" s="58" t="s">
        <v>704</v>
      </c>
      <c r="E574" s="58" t="str">
        <f t="shared" si="849"/>
        <v>S3</v>
      </c>
      <c r="F574" s="58" t="str">
        <f t="shared" si="858"/>
        <v>110</v>
      </c>
      <c r="H574" s="58" t="s">
        <v>1722</v>
      </c>
      <c r="I574" s="247">
        <f>VLOOKUP(H574,'V-Enc'!$B$38:$C$45,2,FALSE)</f>
        <v>8</v>
      </c>
      <c r="J574" s="58" t="s">
        <v>1736</v>
      </c>
      <c r="K574" s="247">
        <f>VLOOKUP(J574,'V-Enc'!$B$49:$C$56,2,FALSE)</f>
        <v>8</v>
      </c>
      <c r="L574" s="248" t="s">
        <v>2079</v>
      </c>
      <c r="M574" s="58">
        <v>32</v>
      </c>
      <c r="R574" s="58" t="s">
        <v>22</v>
      </c>
      <c r="S574" s="58" t="s">
        <v>764</v>
      </c>
      <c r="T574" s="58" t="s">
        <v>783</v>
      </c>
      <c r="U574" s="58">
        <f t="shared" si="859"/>
        <v>8</v>
      </c>
      <c r="V574" s="249">
        <f t="shared" si="850"/>
        <v>8</v>
      </c>
      <c r="W574" s="58">
        <f t="shared" si="860"/>
        <v>32</v>
      </c>
      <c r="X574" s="249">
        <f t="shared" si="851"/>
        <v>32</v>
      </c>
      <c r="Z574" s="58">
        <f t="shared" si="767"/>
        <v>1</v>
      </c>
      <c r="AA574" s="58">
        <f t="shared" si="830"/>
        <v>1</v>
      </c>
      <c r="AB574" s="249">
        <f t="shared" si="861"/>
        <v>32</v>
      </c>
      <c r="AC574" s="249" t="str">
        <f t="shared" si="879"/>
        <v>011111</v>
      </c>
      <c r="AD574" s="249">
        <f t="shared" si="853"/>
        <v>4</v>
      </c>
      <c r="AE574" s="249" t="str">
        <f t="shared" si="854"/>
        <v>10001000</v>
      </c>
      <c r="AF574" s="179">
        <f t="shared" si="855"/>
        <v>1</v>
      </c>
      <c r="AG574" s="180" t="e">
        <f>IF(AF574=0,"00000000",RIGHT(IF(X574&gt;=V574,DEC2BIN(_xlfn.BITXOR(BIN2DEC(AH574),255),8),REPT(DEC2BIN(_xlfn.BITLSHIFT(1,AF574-1)),8)),8))</f>
        <v>#NUM!</v>
      </c>
      <c r="AH574" s="179" t="e">
        <f t="shared" si="870"/>
        <v>#NUM!</v>
      </c>
    </row>
    <row r="575" spans="1:34" x14ac:dyDescent="0.2">
      <c r="I575" s="159"/>
      <c r="Z575" s="125" t="str">
        <f t="shared" si="767"/>
        <v/>
      </c>
      <c r="AA575" s="125" t="str">
        <f t="shared" si="830"/>
        <v/>
      </c>
      <c r="AC575" s="179"/>
    </row>
    <row r="576" spans="1:34" ht="19" x14ac:dyDescent="0.25">
      <c r="A576" s="225" t="s">
        <v>2386</v>
      </c>
      <c r="B576" s="225"/>
      <c r="C576" s="226"/>
      <c r="D576" s="226"/>
      <c r="E576" s="226"/>
      <c r="F576" s="226"/>
      <c r="G576" s="226"/>
      <c r="I576" s="159"/>
      <c r="O576" s="126"/>
      <c r="P576" s="126"/>
      <c r="Z576" s="125" t="str">
        <f t="shared" si="767"/>
        <v/>
      </c>
      <c r="AA576" s="125" t="str">
        <f t="shared" si="830"/>
        <v/>
      </c>
      <c r="AC576" s="179"/>
    </row>
    <row r="577" spans="1:32" x14ac:dyDescent="0.2">
      <c r="A577" s="125" t="s">
        <v>2387</v>
      </c>
      <c r="B577" s="58" t="str">
        <f t="shared" ref="B577:B594" si="880">IF(OR(MAX(1,O577)*MAX(V577,1)&gt;8,V577&lt;1/4,X577&lt;1/4),"RSVD","")</f>
        <v/>
      </c>
      <c r="C577" s="125" t="s">
        <v>781</v>
      </c>
      <c r="D577" s="125" t="s">
        <v>704</v>
      </c>
      <c r="E577" s="125" t="str">
        <f t="shared" ref="E577:E594" si="881">IF(S577="rs2","S2",IF(S577="vs2","S3","S1"))</f>
        <v>S1</v>
      </c>
      <c r="F577" s="125" t="str">
        <f t="shared" ref="F577:F594" si="882">IF(U577=8,"000",IF(U577=16,"101","110"))</f>
        <v>000</v>
      </c>
      <c r="H577" s="125" t="s">
        <v>1722</v>
      </c>
      <c r="I577" s="159">
        <f>VLOOKUP(H577,'V-Enc'!$B$38:$C$45,2,FALSE)</f>
        <v>8</v>
      </c>
      <c r="J577" s="125" t="s">
        <v>1739</v>
      </c>
      <c r="K577" s="159">
        <f>VLOOKUP(J577,'V-Enc'!$B$49:$C$56,2,FALSE)</f>
        <v>0.25</v>
      </c>
      <c r="L577" s="206" t="s">
        <v>76</v>
      </c>
      <c r="M577" s="125">
        <v>8</v>
      </c>
      <c r="N577" s="125" t="s">
        <v>1829</v>
      </c>
      <c r="O577" s="125">
        <f>VLOOKUP(N577,'V-Enc'!$B$130:$C$137,2,FALSE)</f>
        <v>2</v>
      </c>
      <c r="R577" s="125" t="s">
        <v>22</v>
      </c>
      <c r="S577" s="206" t="s">
        <v>2040</v>
      </c>
      <c r="T577" s="125" t="s">
        <v>783</v>
      </c>
      <c r="U577" s="125">
        <f t="shared" ref="U577:U589" si="883">IF(L577="-1",I577,M577)</f>
        <v>8</v>
      </c>
      <c r="V577" s="179">
        <f t="shared" ref="V577:V594" si="884">IF(L577="-1",K577,U577/I577*K577)</f>
        <v>0.25</v>
      </c>
      <c r="W577" s="125" t="str">
        <f t="shared" ref="W577:W594" si="885">IF(L577="-1",U577,"-")</f>
        <v>-</v>
      </c>
      <c r="X577" s="179" t="str">
        <f>IF(L577="-1",W577/#REF!*#REF!,"-")</f>
        <v>-</v>
      </c>
      <c r="Z577" s="125" t="str">
        <f t="shared" si="767"/>
        <v/>
      </c>
      <c r="AA577" s="125">
        <f t="shared" si="830"/>
        <v>1</v>
      </c>
      <c r="AB577" s="179">
        <f>MAX(V577,X577,1)*IF(O577="",1,O577)</f>
        <v>2</v>
      </c>
      <c r="AC577" s="179" t="str">
        <f t="shared" ref="AC577:AC590" si="886">DEC2BIN(MIN(64,AB577)-1,6)</f>
        <v>000001</v>
      </c>
      <c r="AD577" s="179">
        <f t="shared" ref="AD577:AD594" si="887">AB577/(MAX(V577,1)*IF(O577="",1,O577))</f>
        <v>1</v>
      </c>
      <c r="AE577" s="179" t="str">
        <f t="shared" ref="AE577:AE594" si="888">RIGHT(_xlfn.CONCAT(REPT(0,8-MIN(AB577,8)),REPT(DEC2BIN(_xlfn.BITLSHIFT(1,AD577-1)),AB577/AD577)),8)</f>
        <v>00000011</v>
      </c>
      <c r="AF577" s="125" t="s">
        <v>369</v>
      </c>
    </row>
    <row r="578" spans="1:32" x14ac:dyDescent="0.2">
      <c r="A578" s="125" t="s">
        <v>2388</v>
      </c>
      <c r="B578" s="58" t="str">
        <f t="shared" si="880"/>
        <v/>
      </c>
      <c r="C578" s="125" t="s">
        <v>781</v>
      </c>
      <c r="D578" s="125" t="s">
        <v>704</v>
      </c>
      <c r="E578" s="125" t="str">
        <f t="shared" si="881"/>
        <v>S1</v>
      </c>
      <c r="F578" s="125" t="str">
        <f t="shared" si="882"/>
        <v>101</v>
      </c>
      <c r="H578" s="125" t="s">
        <v>1722</v>
      </c>
      <c r="I578" s="159">
        <f>VLOOKUP(H578,'V-Enc'!$B$38:$C$45,2,FALSE)</f>
        <v>8</v>
      </c>
      <c r="J578" s="125" t="s">
        <v>1739</v>
      </c>
      <c r="K578" s="159">
        <f>VLOOKUP(J578,'V-Enc'!$B$49:$C$56,2,FALSE)</f>
        <v>0.25</v>
      </c>
      <c r="L578" s="206" t="s">
        <v>76</v>
      </c>
      <c r="M578" s="125">
        <v>16</v>
      </c>
      <c r="N578" s="125" t="s">
        <v>1829</v>
      </c>
      <c r="O578" s="125">
        <f>VLOOKUP(N578,'V-Enc'!$B$130:$C$137,2,FALSE)</f>
        <v>2</v>
      </c>
      <c r="R578" s="125" t="s">
        <v>22</v>
      </c>
      <c r="S578" s="206" t="s">
        <v>2040</v>
      </c>
      <c r="T578" s="125" t="s">
        <v>783</v>
      </c>
      <c r="U578" s="125">
        <f t="shared" si="883"/>
        <v>16</v>
      </c>
      <c r="V578" s="179">
        <f t="shared" si="884"/>
        <v>0.5</v>
      </c>
      <c r="W578" s="125" t="str">
        <f t="shared" si="885"/>
        <v>-</v>
      </c>
      <c r="X578" s="179" t="str">
        <f>IF(L578="-1",W578/I577*K577,"-")</f>
        <v>-</v>
      </c>
      <c r="Z578" s="125" t="str">
        <f t="shared" si="767"/>
        <v/>
      </c>
      <c r="AA578" s="125">
        <f t="shared" si="830"/>
        <v>1</v>
      </c>
      <c r="AB578" s="179">
        <f t="shared" ref="AB578:AB594" si="889">MAX(V578,X578,1)*IF(O578="",1,O578)</f>
        <v>2</v>
      </c>
      <c r="AC578" s="179" t="str">
        <f t="shared" si="886"/>
        <v>000001</v>
      </c>
      <c r="AD578" s="179">
        <f t="shared" si="887"/>
        <v>1</v>
      </c>
      <c r="AE578" s="179" t="str">
        <f t="shared" si="888"/>
        <v>00000011</v>
      </c>
      <c r="AF578" s="125" t="s">
        <v>369</v>
      </c>
    </row>
    <row r="579" spans="1:32" x14ac:dyDescent="0.2">
      <c r="A579" s="125" t="s">
        <v>2389</v>
      </c>
      <c r="B579" s="58" t="str">
        <f t="shared" si="880"/>
        <v/>
      </c>
      <c r="C579" s="125" t="s">
        <v>781</v>
      </c>
      <c r="D579" s="125" t="s">
        <v>704</v>
      </c>
      <c r="E579" s="125" t="str">
        <f t="shared" si="881"/>
        <v>S1</v>
      </c>
      <c r="F579" s="125" t="str">
        <f t="shared" si="882"/>
        <v>110</v>
      </c>
      <c r="H579" s="125" t="s">
        <v>1722</v>
      </c>
      <c r="I579" s="159">
        <f>VLOOKUP(H579,'V-Enc'!$B$38:$C$45,2,FALSE)</f>
        <v>8</v>
      </c>
      <c r="J579" s="125" t="s">
        <v>1739</v>
      </c>
      <c r="K579" s="159">
        <f>VLOOKUP(J579,'V-Enc'!$B$49:$C$56,2,FALSE)</f>
        <v>0.25</v>
      </c>
      <c r="L579" s="206" t="s">
        <v>76</v>
      </c>
      <c r="M579" s="125">
        <v>32</v>
      </c>
      <c r="N579" s="125" t="s">
        <v>1829</v>
      </c>
      <c r="O579" s="125">
        <f>VLOOKUP(N579,'V-Enc'!$B$130:$C$137,2,FALSE)</f>
        <v>2</v>
      </c>
      <c r="R579" s="125" t="s">
        <v>22</v>
      </c>
      <c r="S579" s="206" t="s">
        <v>2040</v>
      </c>
      <c r="T579" s="125" t="s">
        <v>783</v>
      </c>
      <c r="U579" s="125">
        <f t="shared" si="883"/>
        <v>32</v>
      </c>
      <c r="V579" s="179">
        <f t="shared" si="884"/>
        <v>1</v>
      </c>
      <c r="W579" s="125" t="str">
        <f t="shared" si="885"/>
        <v>-</v>
      </c>
      <c r="X579" s="179" t="str">
        <f>IF(L579="-1",W579/I578*K578,"-")</f>
        <v>-</v>
      </c>
      <c r="Z579" s="125" t="str">
        <f t="shared" ref="Z579:Z666" si="890">IF(S579="vs2",1,"")</f>
        <v/>
      </c>
      <c r="AA579" s="125">
        <f t="shared" si="830"/>
        <v>1</v>
      </c>
      <c r="AB579" s="179">
        <f t="shared" si="889"/>
        <v>2</v>
      </c>
      <c r="AC579" s="179" t="str">
        <f t="shared" si="886"/>
        <v>000001</v>
      </c>
      <c r="AD579" s="179">
        <f t="shared" si="887"/>
        <v>1</v>
      </c>
      <c r="AE579" s="179" t="str">
        <f t="shared" si="888"/>
        <v>00000011</v>
      </c>
      <c r="AF579" s="125" t="s">
        <v>369</v>
      </c>
    </row>
    <row r="580" spans="1:32" x14ac:dyDescent="0.2">
      <c r="A580" s="125" t="s">
        <v>2390</v>
      </c>
      <c r="B580" s="58" t="str">
        <f t="shared" si="880"/>
        <v/>
      </c>
      <c r="C580" s="125" t="s">
        <v>781</v>
      </c>
      <c r="D580" s="125" t="s">
        <v>704</v>
      </c>
      <c r="E580" s="125" t="str">
        <f t="shared" si="881"/>
        <v>S1</v>
      </c>
      <c r="F580" s="125" t="str">
        <f t="shared" si="882"/>
        <v>000</v>
      </c>
      <c r="H580" s="125" t="s">
        <v>1722</v>
      </c>
      <c r="I580" s="159">
        <f>VLOOKUP(H580,'V-Enc'!$B$38:$C$45,2,FALSE)</f>
        <v>8</v>
      </c>
      <c r="J580" s="125" t="s">
        <v>1740</v>
      </c>
      <c r="K580" s="159">
        <f>VLOOKUP(J580,'V-Enc'!$B$49:$C$56,2,FALSE)</f>
        <v>0.5</v>
      </c>
      <c r="L580" s="206" t="s">
        <v>76</v>
      </c>
      <c r="M580" s="125">
        <v>8</v>
      </c>
      <c r="N580" s="125" t="s">
        <v>1829</v>
      </c>
      <c r="O580" s="125">
        <f>VLOOKUP(N580,'V-Enc'!$B$130:$C$137,2,FALSE)</f>
        <v>2</v>
      </c>
      <c r="R580" s="125" t="s">
        <v>22</v>
      </c>
      <c r="S580" s="206" t="s">
        <v>2040</v>
      </c>
      <c r="T580" s="125" t="s">
        <v>783</v>
      </c>
      <c r="U580" s="125">
        <f t="shared" si="883"/>
        <v>8</v>
      </c>
      <c r="V580" s="179">
        <f t="shared" si="884"/>
        <v>0.5</v>
      </c>
      <c r="W580" s="125" t="str">
        <f t="shared" si="885"/>
        <v>-</v>
      </c>
      <c r="X580" s="179" t="str">
        <f>IF(L580="-1",W580/#REF!*#REF!,"-")</f>
        <v>-</v>
      </c>
      <c r="Z580" s="125" t="str">
        <f t="shared" si="890"/>
        <v/>
      </c>
      <c r="AA580" s="125">
        <f t="shared" si="830"/>
        <v>1</v>
      </c>
      <c r="AB580" s="179">
        <f t="shared" si="889"/>
        <v>2</v>
      </c>
      <c r="AC580" s="179" t="str">
        <f t="shared" si="886"/>
        <v>000001</v>
      </c>
      <c r="AD580" s="179">
        <f t="shared" si="887"/>
        <v>1</v>
      </c>
      <c r="AE580" s="179" t="str">
        <f t="shared" si="888"/>
        <v>00000011</v>
      </c>
      <c r="AF580" s="125" t="s">
        <v>369</v>
      </c>
    </row>
    <row r="581" spans="1:32" x14ac:dyDescent="0.2">
      <c r="A581" s="125" t="s">
        <v>2391</v>
      </c>
      <c r="B581" s="58" t="str">
        <f t="shared" si="880"/>
        <v/>
      </c>
      <c r="C581" s="125" t="s">
        <v>781</v>
      </c>
      <c r="D581" s="125" t="s">
        <v>704</v>
      </c>
      <c r="E581" s="125" t="str">
        <f t="shared" si="881"/>
        <v>S1</v>
      </c>
      <c r="F581" s="125" t="str">
        <f t="shared" si="882"/>
        <v>101</v>
      </c>
      <c r="H581" s="125" t="s">
        <v>1722</v>
      </c>
      <c r="I581" s="159">
        <f>VLOOKUP(H581,'V-Enc'!$B$38:$C$45,2,FALSE)</f>
        <v>8</v>
      </c>
      <c r="J581" s="125" t="s">
        <v>1740</v>
      </c>
      <c r="K581" s="159">
        <f>VLOOKUP(J581,'V-Enc'!$B$49:$C$56,2,FALSE)</f>
        <v>0.5</v>
      </c>
      <c r="L581" s="206" t="s">
        <v>76</v>
      </c>
      <c r="M581" s="125">
        <v>16</v>
      </c>
      <c r="N581" s="125" t="s">
        <v>1829</v>
      </c>
      <c r="O581" s="125">
        <f>VLOOKUP(N581,'V-Enc'!$B$130:$C$137,2,FALSE)</f>
        <v>2</v>
      </c>
      <c r="R581" s="125" t="s">
        <v>22</v>
      </c>
      <c r="S581" s="206" t="s">
        <v>2040</v>
      </c>
      <c r="T581" s="125" t="s">
        <v>783</v>
      </c>
      <c r="U581" s="125">
        <f t="shared" si="883"/>
        <v>16</v>
      </c>
      <c r="V581" s="179">
        <f t="shared" si="884"/>
        <v>1</v>
      </c>
      <c r="W581" s="125" t="str">
        <f t="shared" si="885"/>
        <v>-</v>
      </c>
      <c r="X581" s="179" t="str">
        <f>IF(L581="-1",W581/I580*K580,"-")</f>
        <v>-</v>
      </c>
      <c r="Z581" s="125" t="str">
        <f t="shared" si="890"/>
        <v/>
      </c>
      <c r="AA581" s="125">
        <f t="shared" si="830"/>
        <v>1</v>
      </c>
      <c r="AB581" s="179">
        <f t="shared" si="889"/>
        <v>2</v>
      </c>
      <c r="AC581" s="179" t="str">
        <f t="shared" si="886"/>
        <v>000001</v>
      </c>
      <c r="AD581" s="179">
        <f t="shared" si="887"/>
        <v>1</v>
      </c>
      <c r="AE581" s="179" t="str">
        <f t="shared" si="888"/>
        <v>00000011</v>
      </c>
      <c r="AF581" s="125" t="s">
        <v>369</v>
      </c>
    </row>
    <row r="582" spans="1:32" x14ac:dyDescent="0.2">
      <c r="A582" s="125" t="s">
        <v>2392</v>
      </c>
      <c r="B582" s="58" t="str">
        <f t="shared" si="880"/>
        <v/>
      </c>
      <c r="C582" s="125" t="s">
        <v>781</v>
      </c>
      <c r="D582" s="125" t="s">
        <v>704</v>
      </c>
      <c r="E582" s="125" t="str">
        <f t="shared" si="881"/>
        <v>S1</v>
      </c>
      <c r="F582" s="125" t="str">
        <f t="shared" si="882"/>
        <v>110</v>
      </c>
      <c r="H582" s="125" t="s">
        <v>1722</v>
      </c>
      <c r="I582" s="159">
        <f>VLOOKUP(H582,'V-Enc'!$B$38:$C$45,2,FALSE)</f>
        <v>8</v>
      </c>
      <c r="J582" s="125" t="s">
        <v>1740</v>
      </c>
      <c r="K582" s="159">
        <f>VLOOKUP(J582,'V-Enc'!$B$49:$C$56,2,FALSE)</f>
        <v>0.5</v>
      </c>
      <c r="L582" s="206" t="s">
        <v>76</v>
      </c>
      <c r="M582" s="125">
        <v>32</v>
      </c>
      <c r="N582" s="125" t="s">
        <v>1829</v>
      </c>
      <c r="O582" s="125">
        <f>VLOOKUP(N582,'V-Enc'!$B$130:$C$137,2,FALSE)</f>
        <v>2</v>
      </c>
      <c r="R582" s="125" t="s">
        <v>22</v>
      </c>
      <c r="S582" s="206" t="s">
        <v>2040</v>
      </c>
      <c r="T582" s="125" t="s">
        <v>783</v>
      </c>
      <c r="U582" s="125">
        <f t="shared" si="883"/>
        <v>32</v>
      </c>
      <c r="V582" s="179">
        <f t="shared" si="884"/>
        <v>2</v>
      </c>
      <c r="W582" s="125" t="str">
        <f t="shared" si="885"/>
        <v>-</v>
      </c>
      <c r="X582" s="179" t="str">
        <f>IF(L582="-1",W582/I581*K581,"-")</f>
        <v>-</v>
      </c>
      <c r="Z582" s="125" t="str">
        <f t="shared" si="890"/>
        <v/>
      </c>
      <c r="AA582" s="125">
        <f t="shared" si="830"/>
        <v>1</v>
      </c>
      <c r="AB582" s="179">
        <f t="shared" si="889"/>
        <v>4</v>
      </c>
      <c r="AC582" s="179" t="str">
        <f t="shared" si="886"/>
        <v>000011</v>
      </c>
      <c r="AD582" s="179">
        <f t="shared" si="887"/>
        <v>1</v>
      </c>
      <c r="AE582" s="179" t="str">
        <f t="shared" si="888"/>
        <v>00001111</v>
      </c>
      <c r="AF582" s="125" t="s">
        <v>369</v>
      </c>
    </row>
    <row r="583" spans="1:32" x14ac:dyDescent="0.2">
      <c r="A583" s="125" t="s">
        <v>2393</v>
      </c>
      <c r="B583" s="58" t="str">
        <f t="shared" si="880"/>
        <v/>
      </c>
      <c r="C583" s="125" t="s">
        <v>781</v>
      </c>
      <c r="D583" s="125" t="s">
        <v>704</v>
      </c>
      <c r="E583" s="125" t="str">
        <f t="shared" si="881"/>
        <v>S1</v>
      </c>
      <c r="F583" s="125" t="str">
        <f t="shared" si="882"/>
        <v>000</v>
      </c>
      <c r="H583" s="125" t="s">
        <v>1722</v>
      </c>
      <c r="I583" s="159">
        <f>VLOOKUP(H583,'V-Enc'!$B$38:$C$45,2,FALSE)</f>
        <v>8</v>
      </c>
      <c r="J583" s="125" t="s">
        <v>1733</v>
      </c>
      <c r="K583" s="159">
        <f>VLOOKUP(J583,'V-Enc'!$B$49:$C$56,2,FALSE)</f>
        <v>1</v>
      </c>
      <c r="L583" s="206" t="s">
        <v>76</v>
      </c>
      <c r="M583" s="125">
        <v>8</v>
      </c>
      <c r="N583" s="125" t="s">
        <v>1829</v>
      </c>
      <c r="O583" s="125">
        <f>VLOOKUP(N583,'V-Enc'!$B$130:$C$137,2,FALSE)</f>
        <v>2</v>
      </c>
      <c r="R583" s="125" t="s">
        <v>22</v>
      </c>
      <c r="S583" s="206" t="s">
        <v>2040</v>
      </c>
      <c r="T583" s="125" t="s">
        <v>783</v>
      </c>
      <c r="U583" s="125">
        <f t="shared" si="883"/>
        <v>8</v>
      </c>
      <c r="V583" s="179">
        <f t="shared" si="884"/>
        <v>1</v>
      </c>
      <c r="W583" s="125" t="str">
        <f t="shared" si="885"/>
        <v>-</v>
      </c>
      <c r="X583" s="179" t="str">
        <f>IF(L583="-1",W583/#REF!*#REF!,"-")</f>
        <v>-</v>
      </c>
      <c r="Z583" s="125" t="str">
        <f t="shared" si="890"/>
        <v/>
      </c>
      <c r="AA583" s="125">
        <f t="shared" si="830"/>
        <v>1</v>
      </c>
      <c r="AB583" s="179">
        <f t="shared" si="889"/>
        <v>2</v>
      </c>
      <c r="AC583" s="179" t="str">
        <f t="shared" si="886"/>
        <v>000001</v>
      </c>
      <c r="AD583" s="179">
        <f t="shared" si="887"/>
        <v>1</v>
      </c>
      <c r="AE583" s="179" t="str">
        <f t="shared" si="888"/>
        <v>00000011</v>
      </c>
      <c r="AF583" s="125" t="s">
        <v>369</v>
      </c>
    </row>
    <row r="584" spans="1:32" x14ac:dyDescent="0.2">
      <c r="A584" s="125" t="s">
        <v>2394</v>
      </c>
      <c r="B584" s="58" t="str">
        <f t="shared" si="880"/>
        <v/>
      </c>
      <c r="C584" s="125" t="s">
        <v>781</v>
      </c>
      <c r="D584" s="125" t="s">
        <v>704</v>
      </c>
      <c r="E584" s="125" t="str">
        <f t="shared" si="881"/>
        <v>S1</v>
      </c>
      <c r="F584" s="125" t="str">
        <f t="shared" si="882"/>
        <v>101</v>
      </c>
      <c r="H584" s="125" t="s">
        <v>1722</v>
      </c>
      <c r="I584" s="159">
        <f>VLOOKUP(H584,'V-Enc'!$B$38:$C$45,2,FALSE)</f>
        <v>8</v>
      </c>
      <c r="J584" s="125" t="s">
        <v>1733</v>
      </c>
      <c r="K584" s="159">
        <f>VLOOKUP(J584,'V-Enc'!$B$49:$C$56,2,FALSE)</f>
        <v>1</v>
      </c>
      <c r="L584" s="206" t="s">
        <v>76</v>
      </c>
      <c r="M584" s="125">
        <v>16</v>
      </c>
      <c r="N584" s="125" t="s">
        <v>1829</v>
      </c>
      <c r="O584" s="125">
        <f>VLOOKUP(N584,'V-Enc'!$B$130:$C$137,2,FALSE)</f>
        <v>2</v>
      </c>
      <c r="R584" s="125" t="s">
        <v>22</v>
      </c>
      <c r="S584" s="206" t="s">
        <v>2040</v>
      </c>
      <c r="T584" s="125" t="s">
        <v>783</v>
      </c>
      <c r="U584" s="125">
        <f t="shared" si="883"/>
        <v>16</v>
      </c>
      <c r="V584" s="179">
        <f t="shared" si="884"/>
        <v>2</v>
      </c>
      <c r="W584" s="125" t="str">
        <f t="shared" si="885"/>
        <v>-</v>
      </c>
      <c r="X584" s="179" t="str">
        <f>IF(L584="-1",W584/I583*K583,"-")</f>
        <v>-</v>
      </c>
      <c r="Z584" s="125" t="str">
        <f t="shared" si="890"/>
        <v/>
      </c>
      <c r="AA584" s="125">
        <f t="shared" ref="AA584:AA630" si="891">IF(T584="vs3",1,"")</f>
        <v>1</v>
      </c>
      <c r="AB584" s="179">
        <f t="shared" si="889"/>
        <v>4</v>
      </c>
      <c r="AC584" s="179" t="str">
        <f t="shared" si="886"/>
        <v>000011</v>
      </c>
      <c r="AD584" s="179">
        <f t="shared" si="887"/>
        <v>1</v>
      </c>
      <c r="AE584" s="179" t="str">
        <f t="shared" si="888"/>
        <v>00001111</v>
      </c>
      <c r="AF584" s="125" t="s">
        <v>369</v>
      </c>
    </row>
    <row r="585" spans="1:32" x14ac:dyDescent="0.2">
      <c r="A585" s="125" t="s">
        <v>2395</v>
      </c>
      <c r="B585" s="58" t="str">
        <f t="shared" si="880"/>
        <v/>
      </c>
      <c r="C585" s="125" t="s">
        <v>781</v>
      </c>
      <c r="D585" s="125" t="s">
        <v>704</v>
      </c>
      <c r="E585" s="125" t="str">
        <f t="shared" si="881"/>
        <v>S1</v>
      </c>
      <c r="F585" s="125" t="str">
        <f t="shared" si="882"/>
        <v>110</v>
      </c>
      <c r="H585" s="125" t="s">
        <v>1722</v>
      </c>
      <c r="I585" s="159">
        <f>VLOOKUP(H585,'V-Enc'!$B$38:$C$45,2,FALSE)</f>
        <v>8</v>
      </c>
      <c r="J585" s="125" t="s">
        <v>1733</v>
      </c>
      <c r="K585" s="159">
        <f>VLOOKUP(J585,'V-Enc'!$B$49:$C$56,2,FALSE)</f>
        <v>1</v>
      </c>
      <c r="L585" s="206" t="s">
        <v>76</v>
      </c>
      <c r="M585" s="125">
        <v>32</v>
      </c>
      <c r="N585" s="125" t="s">
        <v>1829</v>
      </c>
      <c r="O585" s="125">
        <f>VLOOKUP(N585,'V-Enc'!$B$130:$C$137,2,FALSE)</f>
        <v>2</v>
      </c>
      <c r="R585" s="125" t="s">
        <v>22</v>
      </c>
      <c r="S585" s="206" t="s">
        <v>2040</v>
      </c>
      <c r="T585" s="125" t="s">
        <v>783</v>
      </c>
      <c r="U585" s="125">
        <f t="shared" si="883"/>
        <v>32</v>
      </c>
      <c r="V585" s="179">
        <f t="shared" si="884"/>
        <v>4</v>
      </c>
      <c r="W585" s="125" t="str">
        <f t="shared" si="885"/>
        <v>-</v>
      </c>
      <c r="X585" s="179" t="str">
        <f>IF(L585="-1",W585/I584*K584,"-")</f>
        <v>-</v>
      </c>
      <c r="Z585" s="125" t="str">
        <f t="shared" si="890"/>
        <v/>
      </c>
      <c r="AA585" s="125">
        <f t="shared" si="891"/>
        <v>1</v>
      </c>
      <c r="AB585" s="179">
        <f t="shared" si="889"/>
        <v>8</v>
      </c>
      <c r="AC585" s="179" t="str">
        <f t="shared" si="886"/>
        <v>000111</v>
      </c>
      <c r="AD585" s="179">
        <f t="shared" si="887"/>
        <v>1</v>
      </c>
      <c r="AE585" s="179" t="str">
        <f t="shared" si="888"/>
        <v>11111111</v>
      </c>
      <c r="AF585" s="125" t="s">
        <v>369</v>
      </c>
    </row>
    <row r="586" spans="1:32" x14ac:dyDescent="0.2">
      <c r="A586" s="125" t="s">
        <v>2396</v>
      </c>
      <c r="B586" s="58" t="str">
        <f t="shared" si="880"/>
        <v/>
      </c>
      <c r="C586" s="125" t="s">
        <v>781</v>
      </c>
      <c r="D586" s="125" t="s">
        <v>704</v>
      </c>
      <c r="E586" s="125" t="str">
        <f t="shared" si="881"/>
        <v>S1</v>
      </c>
      <c r="F586" s="125" t="str">
        <f t="shared" si="882"/>
        <v>000</v>
      </c>
      <c r="H586" s="125" t="s">
        <v>1722</v>
      </c>
      <c r="I586" s="159">
        <f>VLOOKUP(H586,'V-Enc'!$B$38:$C$45,2,FALSE)</f>
        <v>8</v>
      </c>
      <c r="J586" s="125" t="s">
        <v>1734</v>
      </c>
      <c r="K586" s="159">
        <f>VLOOKUP(J586,'V-Enc'!$B$49:$C$56,2,FALSE)</f>
        <v>2</v>
      </c>
      <c r="L586" s="206" t="s">
        <v>76</v>
      </c>
      <c r="M586" s="125">
        <v>8</v>
      </c>
      <c r="N586" s="125" t="s">
        <v>1829</v>
      </c>
      <c r="O586" s="125">
        <f>VLOOKUP(N586,'V-Enc'!$B$130:$C$137,2,FALSE)</f>
        <v>2</v>
      </c>
      <c r="R586" s="125" t="s">
        <v>22</v>
      </c>
      <c r="S586" s="206" t="s">
        <v>2040</v>
      </c>
      <c r="T586" s="125" t="s">
        <v>783</v>
      </c>
      <c r="U586" s="125">
        <f t="shared" si="883"/>
        <v>8</v>
      </c>
      <c r="V586" s="179">
        <f t="shared" si="884"/>
        <v>2</v>
      </c>
      <c r="W586" s="125" t="str">
        <f t="shared" si="885"/>
        <v>-</v>
      </c>
      <c r="X586" s="179" t="str">
        <f>IF(L586="-1",W586/#REF!*#REF!,"-")</f>
        <v>-</v>
      </c>
      <c r="Z586" s="125" t="str">
        <f t="shared" si="890"/>
        <v/>
      </c>
      <c r="AA586" s="125">
        <f t="shared" si="891"/>
        <v>1</v>
      </c>
      <c r="AB586" s="179">
        <f t="shared" si="889"/>
        <v>4</v>
      </c>
      <c r="AC586" s="179" t="str">
        <f t="shared" si="886"/>
        <v>000011</v>
      </c>
      <c r="AD586" s="179">
        <f t="shared" si="887"/>
        <v>1</v>
      </c>
      <c r="AE586" s="179" t="str">
        <f t="shared" si="888"/>
        <v>00001111</v>
      </c>
      <c r="AF586" s="125" t="s">
        <v>369</v>
      </c>
    </row>
    <row r="587" spans="1:32" x14ac:dyDescent="0.2">
      <c r="A587" s="125" t="s">
        <v>2397</v>
      </c>
      <c r="B587" s="58" t="str">
        <f t="shared" ref="B587" si="892">IF(OR(MAX(1,O587)*MAX(V587,1)&gt;8,V587&lt;1/4,X587&lt;1/4),"RSVD","")</f>
        <v/>
      </c>
      <c r="C587" s="125" t="s">
        <v>781</v>
      </c>
      <c r="D587" s="125" t="s">
        <v>704</v>
      </c>
      <c r="E587" s="125" t="str">
        <f t="shared" ref="E587" si="893">IF(S587="rs2","S2",IF(S587="vs2","S3","S1"))</f>
        <v>S1</v>
      </c>
      <c r="F587" s="125" t="str">
        <f t="shared" ref="F587" si="894">IF(U587=8,"000",IF(U587=16,"101","110"))</f>
        <v>101</v>
      </c>
      <c r="H587" s="125" t="s">
        <v>1722</v>
      </c>
      <c r="I587" s="159">
        <f>VLOOKUP(H587,'V-Enc'!$B$38:$C$45,2,FALSE)</f>
        <v>8</v>
      </c>
      <c r="J587" s="125" t="s">
        <v>1734</v>
      </c>
      <c r="K587" s="159">
        <f>VLOOKUP(J587,'V-Enc'!$B$49:$C$56,2,FALSE)</f>
        <v>2</v>
      </c>
      <c r="L587" s="206" t="s">
        <v>76</v>
      </c>
      <c r="M587" s="125">
        <v>16</v>
      </c>
      <c r="N587" s="125" t="s">
        <v>1829</v>
      </c>
      <c r="O587" s="125">
        <f>VLOOKUP(N587,'V-Enc'!$B$130:$C$137,2,FALSE)</f>
        <v>2</v>
      </c>
      <c r="R587" s="125" t="s">
        <v>22</v>
      </c>
      <c r="S587" s="206" t="s">
        <v>2040</v>
      </c>
      <c r="T587" s="125" t="s">
        <v>783</v>
      </c>
      <c r="U587" s="125">
        <f t="shared" ref="U587" si="895">IF(L587="-1",I587,M587)</f>
        <v>16</v>
      </c>
      <c r="V587" s="179">
        <f t="shared" ref="V587" si="896">IF(L587="-1",K587,U587/I587*K587)</f>
        <v>4</v>
      </c>
      <c r="W587" s="125" t="str">
        <f t="shared" ref="W587" si="897">IF(L587="-1",U587,"-")</f>
        <v>-</v>
      </c>
      <c r="X587" s="179" t="str">
        <f>IF(L587="-1",W587/I585*K585,"-")</f>
        <v>-</v>
      </c>
      <c r="Z587" s="125" t="str">
        <f t="shared" ref="Z587" si="898">IF(S587="vs2",1,"")</f>
        <v/>
      </c>
      <c r="AA587" s="125">
        <f t="shared" ref="AA587" si="899">IF(T587="vs3",1,"")</f>
        <v>1</v>
      </c>
      <c r="AB587" s="179">
        <f t="shared" si="889"/>
        <v>8</v>
      </c>
      <c r="AC587" s="179" t="str">
        <f t="shared" si="886"/>
        <v>000111</v>
      </c>
      <c r="AD587" s="179">
        <f t="shared" si="887"/>
        <v>1</v>
      </c>
      <c r="AE587" s="179" t="str">
        <f t="shared" si="888"/>
        <v>11111111</v>
      </c>
      <c r="AF587" s="125" t="s">
        <v>369</v>
      </c>
    </row>
    <row r="588" spans="1:32" s="58" customFormat="1" x14ac:dyDescent="0.2">
      <c r="A588" s="58" t="s">
        <v>4351</v>
      </c>
      <c r="B588" s="58" t="str">
        <f t="shared" si="880"/>
        <v>RSVD</v>
      </c>
      <c r="C588" s="58" t="s">
        <v>781</v>
      </c>
      <c r="D588" s="58" t="s">
        <v>704</v>
      </c>
      <c r="E588" s="58" t="str">
        <f t="shared" si="881"/>
        <v>S1</v>
      </c>
      <c r="F588" s="58" t="str">
        <f t="shared" si="882"/>
        <v>110</v>
      </c>
      <c r="H588" s="58" t="s">
        <v>1722</v>
      </c>
      <c r="I588" s="247">
        <f>VLOOKUP(H588,'V-Enc'!$B$38:$C$45,2,FALSE)</f>
        <v>8</v>
      </c>
      <c r="J588" s="58" t="s">
        <v>1734</v>
      </c>
      <c r="K588" s="247">
        <f>VLOOKUP(J588,'V-Enc'!$B$49:$C$56,2,FALSE)</f>
        <v>2</v>
      </c>
      <c r="L588" s="248" t="s">
        <v>76</v>
      </c>
      <c r="M588" s="58">
        <v>32</v>
      </c>
      <c r="N588" s="58" t="s">
        <v>1829</v>
      </c>
      <c r="O588" s="58">
        <f>VLOOKUP(N588,'V-Enc'!$B$130:$C$137,2,FALSE)</f>
        <v>2</v>
      </c>
      <c r="R588" s="58" t="s">
        <v>22</v>
      </c>
      <c r="S588" s="248" t="s">
        <v>2040</v>
      </c>
      <c r="T588" s="58" t="s">
        <v>783</v>
      </c>
      <c r="U588" s="58">
        <f t="shared" si="883"/>
        <v>32</v>
      </c>
      <c r="V588" s="249">
        <f t="shared" si="884"/>
        <v>8</v>
      </c>
      <c r="W588" s="58" t="str">
        <f t="shared" si="885"/>
        <v>-</v>
      </c>
      <c r="X588" s="249" t="str">
        <f>IF(L588="-1",W588/I586*K586,"-")</f>
        <v>-</v>
      </c>
      <c r="Z588" s="58" t="str">
        <f t="shared" si="890"/>
        <v/>
      </c>
      <c r="AA588" s="58">
        <f t="shared" si="891"/>
        <v>1</v>
      </c>
      <c r="AB588" s="249">
        <f t="shared" si="889"/>
        <v>16</v>
      </c>
      <c r="AC588" s="249" t="str">
        <f t="shared" si="886"/>
        <v>001111</v>
      </c>
      <c r="AD588" s="249">
        <f t="shared" si="887"/>
        <v>1</v>
      </c>
      <c r="AE588" s="249" t="str">
        <f t="shared" si="888"/>
        <v>11111111</v>
      </c>
      <c r="AF588" s="58" t="s">
        <v>369</v>
      </c>
    </row>
    <row r="589" spans="1:32" x14ac:dyDescent="0.2">
      <c r="A589" s="125" t="s">
        <v>2398</v>
      </c>
      <c r="B589" s="58" t="str">
        <f t="shared" si="880"/>
        <v/>
      </c>
      <c r="C589" s="125" t="s">
        <v>781</v>
      </c>
      <c r="D589" s="125" t="s">
        <v>704</v>
      </c>
      <c r="E589" s="125" t="str">
        <f t="shared" si="881"/>
        <v>S1</v>
      </c>
      <c r="F589" s="125" t="str">
        <f t="shared" si="882"/>
        <v>000</v>
      </c>
      <c r="H589" s="125" t="s">
        <v>1722</v>
      </c>
      <c r="I589" s="159">
        <f>VLOOKUP(H589,'V-Enc'!$B$38:$C$45,2,FALSE)</f>
        <v>8</v>
      </c>
      <c r="J589" s="125" t="s">
        <v>1735</v>
      </c>
      <c r="K589" s="159">
        <f>VLOOKUP(J589,'V-Enc'!$B$49:$C$56,2,FALSE)</f>
        <v>4</v>
      </c>
      <c r="L589" s="206" t="s">
        <v>76</v>
      </c>
      <c r="M589" s="125">
        <v>8</v>
      </c>
      <c r="N589" s="125" t="s">
        <v>1829</v>
      </c>
      <c r="O589" s="125">
        <f>VLOOKUP(N589,'V-Enc'!$B$130:$C$137,2,FALSE)</f>
        <v>2</v>
      </c>
      <c r="R589" s="125" t="s">
        <v>22</v>
      </c>
      <c r="S589" s="206" t="s">
        <v>2040</v>
      </c>
      <c r="T589" s="125" t="s">
        <v>783</v>
      </c>
      <c r="U589" s="125">
        <f t="shared" si="883"/>
        <v>8</v>
      </c>
      <c r="V589" s="179">
        <f t="shared" si="884"/>
        <v>4</v>
      </c>
      <c r="W589" s="125" t="str">
        <f t="shared" si="885"/>
        <v>-</v>
      </c>
      <c r="X589" s="179" t="str">
        <f>IF(L589="-1",W589/#REF!*#REF!,"-")</f>
        <v>-</v>
      </c>
      <c r="Z589" s="125" t="str">
        <f t="shared" si="890"/>
        <v/>
      </c>
      <c r="AA589" s="125">
        <f t="shared" si="891"/>
        <v>1</v>
      </c>
      <c r="AB589" s="179">
        <f t="shared" si="889"/>
        <v>8</v>
      </c>
      <c r="AC589" s="179" t="str">
        <f t="shared" si="886"/>
        <v>000111</v>
      </c>
      <c r="AD589" s="179">
        <f t="shared" si="887"/>
        <v>1</v>
      </c>
      <c r="AE589" s="179" t="str">
        <f t="shared" si="888"/>
        <v>11111111</v>
      </c>
      <c r="AF589" s="125" t="s">
        <v>369</v>
      </c>
    </row>
    <row r="590" spans="1:32" s="58" customFormat="1" x14ac:dyDescent="0.2">
      <c r="A590" s="58" t="s">
        <v>4352</v>
      </c>
      <c r="B590" s="58" t="str">
        <f t="shared" si="880"/>
        <v>RSVD</v>
      </c>
      <c r="C590" s="58" t="s">
        <v>781</v>
      </c>
      <c r="D590" s="58" t="s">
        <v>704</v>
      </c>
      <c r="E590" s="58" t="str">
        <f t="shared" si="881"/>
        <v>S1</v>
      </c>
      <c r="F590" s="58" t="str">
        <f t="shared" si="882"/>
        <v>101</v>
      </c>
      <c r="H590" s="58" t="s">
        <v>1722</v>
      </c>
      <c r="I590" s="247">
        <f>VLOOKUP(H590,'V-Enc'!$B$38:$C$45,2,FALSE)</f>
        <v>8</v>
      </c>
      <c r="J590" s="58" t="s">
        <v>1735</v>
      </c>
      <c r="K590" s="247">
        <f>VLOOKUP(J590,'V-Enc'!$B$49:$C$56,2,FALSE)</f>
        <v>4</v>
      </c>
      <c r="L590" s="248" t="s">
        <v>76</v>
      </c>
      <c r="M590" s="58">
        <v>8</v>
      </c>
      <c r="N590" s="58" t="s">
        <v>1829</v>
      </c>
      <c r="O590" s="58">
        <f>VLOOKUP(N590,'V-Enc'!$B$130:$C$137,2,FALSE)</f>
        <v>2</v>
      </c>
      <c r="R590" s="58" t="s">
        <v>22</v>
      </c>
      <c r="S590" s="248" t="s">
        <v>2040</v>
      </c>
      <c r="T590" s="58" t="s">
        <v>783</v>
      </c>
      <c r="U590" s="58">
        <v>16</v>
      </c>
      <c r="V590" s="249">
        <f t="shared" si="884"/>
        <v>8</v>
      </c>
      <c r="W590" s="58" t="str">
        <f t="shared" si="885"/>
        <v>-</v>
      </c>
      <c r="X590" s="249" t="str">
        <f>IF(L590="-1",W590/#REF!*#REF!,"-")</f>
        <v>-</v>
      </c>
      <c r="Z590" s="58" t="str">
        <f t="shared" si="890"/>
        <v/>
      </c>
      <c r="AA590" s="58">
        <f t="shared" si="891"/>
        <v>1</v>
      </c>
      <c r="AB590" s="249">
        <f t="shared" si="889"/>
        <v>16</v>
      </c>
      <c r="AC590" s="249" t="str">
        <f t="shared" si="886"/>
        <v>001111</v>
      </c>
      <c r="AD590" s="249">
        <f t="shared" si="887"/>
        <v>1</v>
      </c>
      <c r="AE590" s="249" t="str">
        <f t="shared" si="888"/>
        <v>11111111</v>
      </c>
      <c r="AF590" s="58" t="s">
        <v>369</v>
      </c>
    </row>
    <row r="591" spans="1:32" s="58" customFormat="1" x14ac:dyDescent="0.2">
      <c r="A591" s="58" t="s">
        <v>4353</v>
      </c>
      <c r="B591" s="58" t="str">
        <f t="shared" ref="B591" si="900">IF(OR(MAX(1,O591)*MAX(V591,1)&gt;8,V591&lt;1/4,X591&lt;1/4),"RSVD","")</f>
        <v>RSVD</v>
      </c>
      <c r="C591" s="58" t="s">
        <v>781</v>
      </c>
      <c r="D591" s="58" t="s">
        <v>704</v>
      </c>
      <c r="E591" s="58" t="str">
        <f t="shared" ref="E591" si="901">IF(S591="rs2","S2",IF(S591="vs2","S3","S1"))</f>
        <v>S1</v>
      </c>
      <c r="F591" s="58" t="str">
        <f t="shared" ref="F591" si="902">IF(U591=8,"000",IF(U591=16,"101","110"))</f>
        <v>110</v>
      </c>
      <c r="H591" s="58" t="s">
        <v>1722</v>
      </c>
      <c r="I591" s="247">
        <f>VLOOKUP(H591,'V-Enc'!$B$38:$C$45,2,FALSE)</f>
        <v>8</v>
      </c>
      <c r="J591" s="58" t="s">
        <v>1735</v>
      </c>
      <c r="K591" s="247">
        <f>VLOOKUP(J591,'V-Enc'!$B$49:$C$56,2,FALSE)</f>
        <v>4</v>
      </c>
      <c r="L591" s="248" t="s">
        <v>76</v>
      </c>
      <c r="M591" s="58">
        <v>8</v>
      </c>
      <c r="N591" s="58" t="s">
        <v>1829</v>
      </c>
      <c r="O591" s="58">
        <f>VLOOKUP(N591,'V-Enc'!$B$130:$C$137,2,FALSE)</f>
        <v>2</v>
      </c>
      <c r="R591" s="58" t="s">
        <v>22</v>
      </c>
      <c r="S591" s="248" t="s">
        <v>2040</v>
      </c>
      <c r="T591" s="58" t="s">
        <v>783</v>
      </c>
      <c r="U591" s="58">
        <v>32</v>
      </c>
      <c r="V591" s="249">
        <f t="shared" ref="V591" si="903">IF(L591="-1",K591,U591/I591*K591)</f>
        <v>16</v>
      </c>
      <c r="W591" s="58" t="str">
        <f t="shared" ref="W591" si="904">IF(L591="-1",U591,"-")</f>
        <v>-</v>
      </c>
      <c r="X591" s="249" t="str">
        <f>IF(L591="-1",W591/#REF!*#REF!,"-")</f>
        <v>-</v>
      </c>
      <c r="Z591" s="58" t="str">
        <f t="shared" ref="Z591" si="905">IF(S591="vs2",1,"")</f>
        <v/>
      </c>
      <c r="AA591" s="58">
        <f t="shared" ref="AA591" si="906">IF(T591="vs3",1,"")</f>
        <v>1</v>
      </c>
      <c r="AB591" s="249">
        <f t="shared" si="889"/>
        <v>32</v>
      </c>
      <c r="AC591" s="249" t="str">
        <f>DEC2BIN(MIN(64,AB591)-1,6)</f>
        <v>011111</v>
      </c>
      <c r="AD591" s="249">
        <f t="shared" si="887"/>
        <v>1</v>
      </c>
      <c r="AE591" s="249" t="str">
        <f t="shared" si="888"/>
        <v>11111111</v>
      </c>
      <c r="AF591" s="58" t="s">
        <v>369</v>
      </c>
    </row>
    <row r="592" spans="1:32" s="58" customFormat="1" x14ac:dyDescent="0.2">
      <c r="A592" s="58" t="s">
        <v>4354</v>
      </c>
      <c r="B592" s="58" t="str">
        <f t="shared" ref="B592:B593" si="907">IF(OR(MAX(1,O592)*MAX(V592,1)&gt;8,V592&lt;1/4,X592&lt;1/4),"RSVD","")</f>
        <v>RSVD</v>
      </c>
      <c r="C592" s="58" t="s">
        <v>781</v>
      </c>
      <c r="D592" s="58" t="s">
        <v>704</v>
      </c>
      <c r="E592" s="58" t="str">
        <f t="shared" ref="E592:E593" si="908">IF(S592="rs2","S2",IF(S592="vs2","S3","S1"))</f>
        <v>S1</v>
      </c>
      <c r="F592" s="58" t="str">
        <f t="shared" ref="F592:F593" si="909">IF(U592=8,"000",IF(U592=16,"101","110"))</f>
        <v>000</v>
      </c>
      <c r="H592" s="58" t="s">
        <v>1722</v>
      </c>
      <c r="I592" s="247">
        <f>VLOOKUP(H592,'V-Enc'!$B$38:$C$45,2,FALSE)</f>
        <v>8</v>
      </c>
      <c r="J592" s="58" t="s">
        <v>1736</v>
      </c>
      <c r="K592" s="247">
        <f>VLOOKUP(J592,'V-Enc'!$B$49:$C$56,2,FALSE)</f>
        <v>8</v>
      </c>
      <c r="L592" s="248" t="s">
        <v>76</v>
      </c>
      <c r="M592" s="58">
        <v>8</v>
      </c>
      <c r="N592" s="58" t="s">
        <v>1829</v>
      </c>
      <c r="O592" s="58">
        <f>VLOOKUP(N592,'V-Enc'!$B$130:$C$137,2,FALSE)</f>
        <v>2</v>
      </c>
      <c r="R592" s="58" t="s">
        <v>22</v>
      </c>
      <c r="S592" s="248" t="s">
        <v>2040</v>
      </c>
      <c r="T592" s="58" t="s">
        <v>783</v>
      </c>
      <c r="U592" s="58">
        <f t="shared" ref="U592" si="910">IF(L592="-1",I592,M592)</f>
        <v>8</v>
      </c>
      <c r="V592" s="249">
        <f t="shared" ref="V592:V593" si="911">IF(L592="-1",K592,U592/I592*K592)</f>
        <v>8</v>
      </c>
      <c r="W592" s="58" t="str">
        <f t="shared" ref="W592:W593" si="912">IF(L592="-1",U592,"-")</f>
        <v>-</v>
      </c>
      <c r="X592" s="249" t="str">
        <f>IF(L592="-1",W592/#REF!*#REF!,"-")</f>
        <v>-</v>
      </c>
      <c r="Z592" s="58" t="str">
        <f t="shared" ref="Z592:Z593" si="913">IF(S592="vs2",1,"")</f>
        <v/>
      </c>
      <c r="AA592" s="58">
        <f t="shared" ref="AA592:AA593" si="914">IF(T592="vs3",1,"")</f>
        <v>1</v>
      </c>
      <c r="AB592" s="249">
        <f t="shared" si="889"/>
        <v>16</v>
      </c>
      <c r="AC592" s="249" t="str">
        <f t="shared" ref="AC592:AC594" si="915">DEC2BIN(MIN(64,AB592)-1,6)</f>
        <v>001111</v>
      </c>
      <c r="AD592" s="249">
        <f t="shared" si="887"/>
        <v>1</v>
      </c>
      <c r="AE592" s="249" t="str">
        <f t="shared" si="888"/>
        <v>11111111</v>
      </c>
      <c r="AF592" s="58" t="s">
        <v>369</v>
      </c>
    </row>
    <row r="593" spans="1:32" s="58" customFormat="1" x14ac:dyDescent="0.2">
      <c r="A593" s="58" t="s">
        <v>4355</v>
      </c>
      <c r="B593" s="58" t="str">
        <f t="shared" si="907"/>
        <v>RSVD</v>
      </c>
      <c r="C593" s="58" t="s">
        <v>781</v>
      </c>
      <c r="D593" s="58" t="s">
        <v>704</v>
      </c>
      <c r="E593" s="58" t="str">
        <f t="shared" si="908"/>
        <v>S1</v>
      </c>
      <c r="F593" s="58" t="str">
        <f t="shared" si="909"/>
        <v>101</v>
      </c>
      <c r="H593" s="58" t="s">
        <v>1722</v>
      </c>
      <c r="I593" s="247">
        <f>VLOOKUP(H593,'V-Enc'!$B$38:$C$45,2,FALSE)</f>
        <v>8</v>
      </c>
      <c r="J593" s="58" t="s">
        <v>1736</v>
      </c>
      <c r="K593" s="247">
        <f>VLOOKUP(J593,'V-Enc'!$B$49:$C$56,2,FALSE)</f>
        <v>8</v>
      </c>
      <c r="L593" s="248" t="s">
        <v>76</v>
      </c>
      <c r="M593" s="58">
        <v>8</v>
      </c>
      <c r="N593" s="58" t="s">
        <v>1829</v>
      </c>
      <c r="O593" s="58">
        <f>VLOOKUP(N593,'V-Enc'!$B$130:$C$137,2,FALSE)</f>
        <v>2</v>
      </c>
      <c r="R593" s="58" t="s">
        <v>22</v>
      </c>
      <c r="S593" s="248" t="s">
        <v>2040</v>
      </c>
      <c r="T593" s="58" t="s">
        <v>783</v>
      </c>
      <c r="U593" s="58">
        <v>16</v>
      </c>
      <c r="V593" s="249">
        <f t="shared" si="911"/>
        <v>16</v>
      </c>
      <c r="W593" s="58" t="str">
        <f t="shared" si="912"/>
        <v>-</v>
      </c>
      <c r="X593" s="249" t="str">
        <f>IF(L593="-1",W593/#REF!*#REF!,"-")</f>
        <v>-</v>
      </c>
      <c r="Z593" s="58" t="str">
        <f t="shared" si="913"/>
        <v/>
      </c>
      <c r="AA593" s="58">
        <f t="shared" si="914"/>
        <v>1</v>
      </c>
      <c r="AB593" s="249">
        <f t="shared" si="889"/>
        <v>32</v>
      </c>
      <c r="AC593" s="249" t="str">
        <f t="shared" si="915"/>
        <v>011111</v>
      </c>
      <c r="AD593" s="249">
        <f t="shared" si="887"/>
        <v>1</v>
      </c>
      <c r="AE593" s="249" t="str">
        <f t="shared" si="888"/>
        <v>11111111</v>
      </c>
      <c r="AF593" s="58" t="s">
        <v>369</v>
      </c>
    </row>
    <row r="594" spans="1:32" s="58" customFormat="1" x14ac:dyDescent="0.2">
      <c r="A594" s="58" t="s">
        <v>4356</v>
      </c>
      <c r="B594" s="58" t="str">
        <f t="shared" si="880"/>
        <v>RSVD</v>
      </c>
      <c r="C594" s="58" t="s">
        <v>781</v>
      </c>
      <c r="D594" s="58" t="s">
        <v>704</v>
      </c>
      <c r="E594" s="58" t="str">
        <f t="shared" si="881"/>
        <v>S1</v>
      </c>
      <c r="F594" s="58" t="str">
        <f t="shared" si="882"/>
        <v>110</v>
      </c>
      <c r="H594" s="58" t="s">
        <v>1722</v>
      </c>
      <c r="I594" s="247">
        <f>VLOOKUP(H594,'V-Enc'!$B$38:$C$45,2,FALSE)</f>
        <v>8</v>
      </c>
      <c r="J594" s="58" t="s">
        <v>1736</v>
      </c>
      <c r="K594" s="247">
        <f>VLOOKUP(J594,'V-Enc'!$B$49:$C$56,2,FALSE)</f>
        <v>8</v>
      </c>
      <c r="L594" s="248" t="s">
        <v>76</v>
      </c>
      <c r="M594" s="58">
        <v>8</v>
      </c>
      <c r="N594" s="58" t="s">
        <v>1829</v>
      </c>
      <c r="O594" s="58">
        <f>VLOOKUP(N594,'V-Enc'!$B$130:$C$137,2,FALSE)</f>
        <v>2</v>
      </c>
      <c r="R594" s="58" t="s">
        <v>22</v>
      </c>
      <c r="S594" s="248" t="s">
        <v>2040</v>
      </c>
      <c r="T594" s="58" t="s">
        <v>783</v>
      </c>
      <c r="U594" s="58">
        <v>32</v>
      </c>
      <c r="V594" s="249">
        <f t="shared" si="884"/>
        <v>32</v>
      </c>
      <c r="W594" s="58" t="str">
        <f t="shared" si="885"/>
        <v>-</v>
      </c>
      <c r="X594" s="249" t="str">
        <f>IF(L594="-1",W594/#REF!*#REF!,"-")</f>
        <v>-</v>
      </c>
      <c r="Z594" s="58" t="str">
        <f t="shared" si="890"/>
        <v/>
      </c>
      <c r="AA594" s="58">
        <f t="shared" si="891"/>
        <v>1</v>
      </c>
      <c r="AB594" s="249">
        <f t="shared" si="889"/>
        <v>64</v>
      </c>
      <c r="AC594" s="249" t="str">
        <f t="shared" si="915"/>
        <v>111111</v>
      </c>
      <c r="AD594" s="249">
        <f t="shared" si="887"/>
        <v>1</v>
      </c>
      <c r="AE594" s="249" t="str">
        <f t="shared" si="888"/>
        <v>11111111</v>
      </c>
      <c r="AF594" s="58" t="s">
        <v>369</v>
      </c>
    </row>
    <row r="595" spans="1:32" x14ac:dyDescent="0.2">
      <c r="I595" s="159"/>
      <c r="V595" s="179"/>
      <c r="X595" s="179"/>
      <c r="Z595" s="125" t="str">
        <f t="shared" si="890"/>
        <v/>
      </c>
      <c r="AA595" s="125" t="str">
        <f t="shared" si="891"/>
        <v/>
      </c>
      <c r="AC595" s="179"/>
      <c r="AE595" s="179"/>
    </row>
    <row r="596" spans="1:32" ht="19" x14ac:dyDescent="0.25">
      <c r="A596" s="225" t="s">
        <v>2399</v>
      </c>
      <c r="B596" s="225"/>
      <c r="I596" s="159"/>
      <c r="Z596" s="125" t="str">
        <f t="shared" si="890"/>
        <v/>
      </c>
      <c r="AA596" s="125" t="str">
        <f t="shared" si="891"/>
        <v/>
      </c>
      <c r="AC596" s="179"/>
      <c r="AE596" s="179"/>
    </row>
    <row r="597" spans="1:32" x14ac:dyDescent="0.2">
      <c r="A597" s="125" t="s">
        <v>2400</v>
      </c>
      <c r="B597" s="58" t="str">
        <f t="shared" ref="B597" si="916">IF(OR(MAX(1,O597)*MAX(V597,1)&gt;8,V597&lt;1/4,X597&lt;1/4),"RSVD","")</f>
        <v/>
      </c>
      <c r="C597" s="125" t="s">
        <v>781</v>
      </c>
      <c r="D597" s="125" t="s">
        <v>704</v>
      </c>
      <c r="E597" s="125" t="str">
        <f>IF(S597="rs2","S2",IF(S597="vs2","S3","S1"))</f>
        <v>S1</v>
      </c>
      <c r="F597" s="125" t="str">
        <f>IF(U597=8,"000",IF(U597=16,"101","110"))</f>
        <v>000</v>
      </c>
      <c r="H597" s="125" t="s">
        <v>1722</v>
      </c>
      <c r="I597" s="159">
        <f>VLOOKUP(H597,'V-Enc'!$B$38:$C$45,2,FALSE)</f>
        <v>8</v>
      </c>
      <c r="K597" s="157" t="s">
        <v>369</v>
      </c>
      <c r="L597" s="206" t="s">
        <v>76</v>
      </c>
      <c r="M597" s="125">
        <v>8</v>
      </c>
      <c r="N597" s="125" t="s">
        <v>1829</v>
      </c>
      <c r="O597" s="125">
        <f>VLOOKUP(N597,'V-Enc'!$B$130:$C$137,2,FALSE)</f>
        <v>2</v>
      </c>
      <c r="R597" s="125" t="s">
        <v>22</v>
      </c>
      <c r="S597" s="206" t="s">
        <v>228</v>
      </c>
      <c r="T597" s="125" t="s">
        <v>783</v>
      </c>
      <c r="U597" s="125">
        <f>IF(L597="-1",I597,M597)</f>
        <v>8</v>
      </c>
      <c r="V597" s="179">
        <v>1</v>
      </c>
      <c r="W597" s="125" t="str">
        <f>IF(L597="-1",U597,"-")</f>
        <v>-</v>
      </c>
      <c r="X597" s="179" t="str">
        <f>IF(L597="-1",W597/#REF!*#REF!,"-")</f>
        <v>-</v>
      </c>
      <c r="Z597" s="125" t="str">
        <f t="shared" si="890"/>
        <v/>
      </c>
      <c r="AA597" s="125">
        <f t="shared" si="891"/>
        <v>1</v>
      </c>
      <c r="AB597" s="179">
        <f>MAX(V597,X597,1)*IF(O597="",1,O597)</f>
        <v>2</v>
      </c>
      <c r="AC597" s="179" t="str">
        <f t="shared" ref="AC597" si="917">DEC2BIN(MIN(64,AB597)-1,6)</f>
        <v>000001</v>
      </c>
      <c r="AD597" s="125">
        <f t="shared" ref="AD597" si="918">AB597/(MAX(V597,1)*IF(O597="",1,O597))</f>
        <v>1</v>
      </c>
      <c r="AE597" s="125" t="str">
        <f t="shared" ref="AE597" si="919">RIGHT(_xlfn.CONCAT(REPT(0,8-MIN(AB597,8)),REPT(DEC2BIN(_xlfn.BITLSHIFT(1,AD597-1)),AB597/AD597)),8)</f>
        <v>00000011</v>
      </c>
      <c r="AF597" s="125" t="s">
        <v>369</v>
      </c>
    </row>
    <row r="598" spans="1:32" x14ac:dyDescent="0.2">
      <c r="I598" s="159"/>
      <c r="K598" s="159"/>
      <c r="V598" s="179"/>
      <c r="X598" s="179"/>
      <c r="Z598" s="125" t="str">
        <f t="shared" si="890"/>
        <v/>
      </c>
      <c r="AA598" s="125" t="str">
        <f t="shared" si="891"/>
        <v/>
      </c>
      <c r="AB598" s="179"/>
      <c r="AC598" s="179"/>
      <c r="AD598" s="179"/>
      <c r="AE598" s="179"/>
    </row>
    <row r="599" spans="1:32" ht="19" x14ac:dyDescent="0.25">
      <c r="A599" s="225" t="s">
        <v>2401</v>
      </c>
      <c r="B599" s="225"/>
      <c r="C599" s="226"/>
      <c r="D599" s="226"/>
      <c r="E599" s="226"/>
      <c r="F599" s="226"/>
      <c r="G599" s="226"/>
      <c r="I599" s="159"/>
      <c r="V599" s="179"/>
      <c r="X599" s="179"/>
      <c r="Z599" s="125" t="str">
        <f t="shared" si="890"/>
        <v/>
      </c>
      <c r="AA599" s="125" t="str">
        <f t="shared" si="891"/>
        <v/>
      </c>
      <c r="AC599" s="179"/>
      <c r="AE599" s="179"/>
    </row>
    <row r="600" spans="1:32" x14ac:dyDescent="0.2">
      <c r="A600" s="125" t="s">
        <v>2402</v>
      </c>
      <c r="B600" s="58" t="str">
        <f t="shared" ref="B600:B617" si="920">IF(OR(MAX(1,O600)*MAX(V600,1)&gt;8,V600&lt;1/4,X600&lt;1/4),"RSVD","")</f>
        <v/>
      </c>
      <c r="C600" s="125" t="s">
        <v>781</v>
      </c>
      <c r="D600" s="125" t="s">
        <v>704</v>
      </c>
      <c r="E600" s="125" t="str">
        <f t="shared" ref="E600:E617" si="921">IF(S600="rs2","S2",IF(S600="vs2","S3","S1"))</f>
        <v>S2</v>
      </c>
      <c r="F600" s="125" t="str">
        <f t="shared" ref="F600:F617" si="922">IF(U600=8,"000",IF(U600=16,"101","110"))</f>
        <v>000</v>
      </c>
      <c r="H600" s="125" t="s">
        <v>1722</v>
      </c>
      <c r="I600" s="159">
        <f>VLOOKUP(H600,'V-Enc'!$B$38:$C$45,2,FALSE)</f>
        <v>8</v>
      </c>
      <c r="J600" s="125" t="s">
        <v>1739</v>
      </c>
      <c r="K600" s="159">
        <f>VLOOKUP(J600,'V-Enc'!$B$49:$C$56,2,FALSE)</f>
        <v>0.25</v>
      </c>
      <c r="L600" s="206" t="s">
        <v>548</v>
      </c>
      <c r="M600" s="125">
        <v>8</v>
      </c>
      <c r="N600" s="125" t="s">
        <v>1829</v>
      </c>
      <c r="O600" s="125">
        <f>VLOOKUP(N600,'V-Enc'!$B$130:$C$137,2,FALSE)</f>
        <v>2</v>
      </c>
      <c r="R600" s="125" t="s">
        <v>22</v>
      </c>
      <c r="S600" s="125" t="s">
        <v>44</v>
      </c>
      <c r="T600" s="125" t="s">
        <v>783</v>
      </c>
      <c r="U600" s="125">
        <f t="shared" ref="U600:U617" si="923">IF(L600="-1",I600,M600)</f>
        <v>8</v>
      </c>
      <c r="V600" s="179">
        <f t="shared" ref="V600:V617" si="924">IF(L600="-1",K600,U600/I600*K600)</f>
        <v>0.25</v>
      </c>
      <c r="W600" s="125" t="str">
        <f t="shared" ref="W600:W617" si="925">IF(L600="-1",U600,"-")</f>
        <v>-</v>
      </c>
      <c r="X600" s="179" t="str">
        <f>IF(L600="-1",W600/#REF!*#REF!,"-")</f>
        <v>-</v>
      </c>
      <c r="Z600" s="125" t="str">
        <f t="shared" si="890"/>
        <v/>
      </c>
      <c r="AA600" s="125">
        <f t="shared" si="891"/>
        <v>1</v>
      </c>
      <c r="AB600" s="179">
        <f>MAX(V600,X600,1)*IF(O600="",1,O600)</f>
        <v>2</v>
      </c>
      <c r="AC600" s="179" t="str">
        <f t="shared" ref="AC600:AC613" si="926">DEC2BIN(MIN(64,AB600)-1,6)</f>
        <v>000001</v>
      </c>
      <c r="AD600" s="179">
        <f t="shared" ref="AD600:AD617" si="927">AB600/(MAX(V600,1)*IF(O600="",1,O600))</f>
        <v>1</v>
      </c>
      <c r="AE600" s="179" t="str">
        <f t="shared" ref="AE600:AE617" si="928">RIGHT(_xlfn.CONCAT(REPT(0,8-MIN(AB600,8)),REPT(DEC2BIN(_xlfn.BITLSHIFT(1,AD600-1)),AB600/AD600)),8)</f>
        <v>00000011</v>
      </c>
      <c r="AF600" s="125" t="s">
        <v>369</v>
      </c>
    </row>
    <row r="601" spans="1:32" x14ac:dyDescent="0.2">
      <c r="A601" s="125" t="s">
        <v>2403</v>
      </c>
      <c r="B601" s="58" t="str">
        <f t="shared" si="920"/>
        <v/>
      </c>
      <c r="C601" s="125" t="s">
        <v>781</v>
      </c>
      <c r="D601" s="125" t="s">
        <v>704</v>
      </c>
      <c r="E601" s="125" t="str">
        <f t="shared" si="921"/>
        <v>S2</v>
      </c>
      <c r="F601" s="125" t="str">
        <f t="shared" si="922"/>
        <v>101</v>
      </c>
      <c r="H601" s="125" t="s">
        <v>1722</v>
      </c>
      <c r="I601" s="159">
        <f>VLOOKUP(H601,'V-Enc'!$B$38:$C$45,2,FALSE)</f>
        <v>8</v>
      </c>
      <c r="J601" s="125" t="s">
        <v>1739</v>
      </c>
      <c r="K601" s="159">
        <f>VLOOKUP(J601,'V-Enc'!$B$49:$C$56,2,FALSE)</f>
        <v>0.25</v>
      </c>
      <c r="L601" s="206" t="s">
        <v>548</v>
      </c>
      <c r="M601" s="125">
        <v>16</v>
      </c>
      <c r="N601" s="125" t="s">
        <v>1829</v>
      </c>
      <c r="O601" s="125">
        <f>VLOOKUP(N601,'V-Enc'!$B$130:$C$137,2,FALSE)</f>
        <v>2</v>
      </c>
      <c r="R601" s="125" t="s">
        <v>22</v>
      </c>
      <c r="S601" s="125" t="s">
        <v>44</v>
      </c>
      <c r="T601" s="125" t="s">
        <v>783</v>
      </c>
      <c r="U601" s="125">
        <f t="shared" si="923"/>
        <v>16</v>
      </c>
      <c r="V601" s="179">
        <f t="shared" si="924"/>
        <v>0.5</v>
      </c>
      <c r="W601" s="125" t="str">
        <f t="shared" si="925"/>
        <v>-</v>
      </c>
      <c r="X601" s="179" t="str">
        <f>IF(L601="-1",W601/I600*K600,"-")</f>
        <v>-</v>
      </c>
      <c r="Z601" s="125" t="str">
        <f t="shared" si="890"/>
        <v/>
      </c>
      <c r="AA601" s="125">
        <f t="shared" si="891"/>
        <v>1</v>
      </c>
      <c r="AB601" s="179">
        <f t="shared" ref="AB601:AB617" si="929">MAX(V601,X601,1)*IF(O601="",1,O601)</f>
        <v>2</v>
      </c>
      <c r="AC601" s="179" t="str">
        <f t="shared" si="926"/>
        <v>000001</v>
      </c>
      <c r="AD601" s="179">
        <f t="shared" si="927"/>
        <v>1</v>
      </c>
      <c r="AE601" s="179" t="str">
        <f t="shared" si="928"/>
        <v>00000011</v>
      </c>
      <c r="AF601" s="125" t="s">
        <v>369</v>
      </c>
    </row>
    <row r="602" spans="1:32" x14ac:dyDescent="0.2">
      <c r="A602" s="125" t="s">
        <v>2404</v>
      </c>
      <c r="B602" s="58" t="str">
        <f t="shared" si="920"/>
        <v/>
      </c>
      <c r="C602" s="125" t="s">
        <v>781</v>
      </c>
      <c r="D602" s="125" t="s">
        <v>704</v>
      </c>
      <c r="E602" s="125" t="str">
        <f t="shared" si="921"/>
        <v>S2</v>
      </c>
      <c r="F602" s="125" t="str">
        <f t="shared" si="922"/>
        <v>110</v>
      </c>
      <c r="H602" s="125" t="s">
        <v>1722</v>
      </c>
      <c r="I602" s="159">
        <f>VLOOKUP(H602,'V-Enc'!$B$38:$C$45,2,FALSE)</f>
        <v>8</v>
      </c>
      <c r="J602" s="125" t="s">
        <v>1739</v>
      </c>
      <c r="K602" s="159">
        <f>VLOOKUP(J602,'V-Enc'!$B$49:$C$56,2,FALSE)</f>
        <v>0.25</v>
      </c>
      <c r="L602" s="206" t="s">
        <v>548</v>
      </c>
      <c r="M602" s="125">
        <v>32</v>
      </c>
      <c r="N602" s="125" t="s">
        <v>1829</v>
      </c>
      <c r="O602" s="125">
        <f>VLOOKUP(N602,'V-Enc'!$B$130:$C$137,2,FALSE)</f>
        <v>2</v>
      </c>
      <c r="R602" s="125" t="s">
        <v>22</v>
      </c>
      <c r="S602" s="125" t="s">
        <v>44</v>
      </c>
      <c r="T602" s="125" t="s">
        <v>783</v>
      </c>
      <c r="U602" s="125">
        <f t="shared" si="923"/>
        <v>32</v>
      </c>
      <c r="V602" s="179">
        <f t="shared" si="924"/>
        <v>1</v>
      </c>
      <c r="W602" s="125" t="str">
        <f t="shared" si="925"/>
        <v>-</v>
      </c>
      <c r="X602" s="179" t="str">
        <f>IF(L602="-1",W602/I601*K601,"-")</f>
        <v>-</v>
      </c>
      <c r="Z602" s="125" t="str">
        <f t="shared" si="890"/>
        <v/>
      </c>
      <c r="AA602" s="125">
        <f t="shared" si="891"/>
        <v>1</v>
      </c>
      <c r="AB602" s="179">
        <f t="shared" si="929"/>
        <v>2</v>
      </c>
      <c r="AC602" s="179" t="str">
        <f t="shared" si="926"/>
        <v>000001</v>
      </c>
      <c r="AD602" s="179">
        <f t="shared" si="927"/>
        <v>1</v>
      </c>
      <c r="AE602" s="179" t="str">
        <f t="shared" si="928"/>
        <v>00000011</v>
      </c>
      <c r="AF602" s="125" t="s">
        <v>369</v>
      </c>
    </row>
    <row r="603" spans="1:32" x14ac:dyDescent="0.2">
      <c r="A603" s="125" t="s">
        <v>2405</v>
      </c>
      <c r="B603" s="58" t="str">
        <f t="shared" si="920"/>
        <v/>
      </c>
      <c r="C603" s="125" t="s">
        <v>781</v>
      </c>
      <c r="D603" s="125" t="s">
        <v>704</v>
      </c>
      <c r="E603" s="125" t="str">
        <f t="shared" si="921"/>
        <v>S2</v>
      </c>
      <c r="F603" s="125" t="str">
        <f t="shared" si="922"/>
        <v>000</v>
      </c>
      <c r="H603" s="125" t="s">
        <v>1722</v>
      </c>
      <c r="I603" s="159">
        <f>VLOOKUP(H603,'V-Enc'!$B$38:$C$45,2,FALSE)</f>
        <v>8</v>
      </c>
      <c r="J603" s="125" t="s">
        <v>1740</v>
      </c>
      <c r="K603" s="159">
        <f>VLOOKUP(J603,'V-Enc'!$B$49:$C$56,2,FALSE)</f>
        <v>0.5</v>
      </c>
      <c r="L603" s="206" t="s">
        <v>548</v>
      </c>
      <c r="M603" s="125">
        <v>8</v>
      </c>
      <c r="N603" s="125" t="s">
        <v>1829</v>
      </c>
      <c r="O603" s="125">
        <f>VLOOKUP(N603,'V-Enc'!$B$130:$C$137,2,FALSE)</f>
        <v>2</v>
      </c>
      <c r="R603" s="125" t="s">
        <v>22</v>
      </c>
      <c r="S603" s="125" t="s">
        <v>44</v>
      </c>
      <c r="T603" s="125" t="s">
        <v>783</v>
      </c>
      <c r="U603" s="125">
        <f t="shared" si="923"/>
        <v>8</v>
      </c>
      <c r="V603" s="179">
        <f t="shared" si="924"/>
        <v>0.5</v>
      </c>
      <c r="W603" s="125" t="str">
        <f t="shared" si="925"/>
        <v>-</v>
      </c>
      <c r="X603" s="179" t="str">
        <f>IF(L603="-1",W603/#REF!*#REF!,"-")</f>
        <v>-</v>
      </c>
      <c r="Z603" s="125" t="str">
        <f t="shared" si="890"/>
        <v/>
      </c>
      <c r="AA603" s="125">
        <f t="shared" si="891"/>
        <v>1</v>
      </c>
      <c r="AB603" s="179">
        <f t="shared" si="929"/>
        <v>2</v>
      </c>
      <c r="AC603" s="179" t="str">
        <f t="shared" si="926"/>
        <v>000001</v>
      </c>
      <c r="AD603" s="179">
        <f t="shared" si="927"/>
        <v>1</v>
      </c>
      <c r="AE603" s="179" t="str">
        <f t="shared" si="928"/>
        <v>00000011</v>
      </c>
      <c r="AF603" s="125" t="s">
        <v>369</v>
      </c>
    </row>
    <row r="604" spans="1:32" x14ac:dyDescent="0.2">
      <c r="A604" s="125" t="s">
        <v>2406</v>
      </c>
      <c r="B604" s="58" t="str">
        <f t="shared" si="920"/>
        <v/>
      </c>
      <c r="C604" s="125" t="s">
        <v>781</v>
      </c>
      <c r="D604" s="125" t="s">
        <v>704</v>
      </c>
      <c r="E604" s="125" t="str">
        <f t="shared" si="921"/>
        <v>S2</v>
      </c>
      <c r="F604" s="125" t="str">
        <f t="shared" si="922"/>
        <v>101</v>
      </c>
      <c r="H604" s="125" t="s">
        <v>1722</v>
      </c>
      <c r="I604" s="159">
        <f>VLOOKUP(H604,'V-Enc'!$B$38:$C$45,2,FALSE)</f>
        <v>8</v>
      </c>
      <c r="J604" s="125" t="s">
        <v>1740</v>
      </c>
      <c r="K604" s="159">
        <f>VLOOKUP(J604,'V-Enc'!$B$49:$C$56,2,FALSE)</f>
        <v>0.5</v>
      </c>
      <c r="L604" s="206" t="s">
        <v>548</v>
      </c>
      <c r="M604" s="125">
        <v>16</v>
      </c>
      <c r="N604" s="125" t="s">
        <v>1829</v>
      </c>
      <c r="O604" s="125">
        <f>VLOOKUP(N604,'V-Enc'!$B$130:$C$137,2,FALSE)</f>
        <v>2</v>
      </c>
      <c r="R604" s="125" t="s">
        <v>22</v>
      </c>
      <c r="S604" s="125" t="s">
        <v>44</v>
      </c>
      <c r="T604" s="125" t="s">
        <v>783</v>
      </c>
      <c r="U604" s="125">
        <f t="shared" si="923"/>
        <v>16</v>
      </c>
      <c r="V604" s="179">
        <f t="shared" si="924"/>
        <v>1</v>
      </c>
      <c r="W604" s="125" t="str">
        <f t="shared" si="925"/>
        <v>-</v>
      </c>
      <c r="X604" s="179" t="str">
        <f>IF(L604="-1",W604/I603*K603,"-")</f>
        <v>-</v>
      </c>
      <c r="Z604" s="125" t="str">
        <f t="shared" si="890"/>
        <v/>
      </c>
      <c r="AA604" s="125">
        <f t="shared" si="891"/>
        <v>1</v>
      </c>
      <c r="AB604" s="179">
        <f t="shared" si="929"/>
        <v>2</v>
      </c>
      <c r="AC604" s="179" t="str">
        <f t="shared" si="926"/>
        <v>000001</v>
      </c>
      <c r="AD604" s="179">
        <f t="shared" si="927"/>
        <v>1</v>
      </c>
      <c r="AE604" s="179" t="str">
        <f t="shared" si="928"/>
        <v>00000011</v>
      </c>
      <c r="AF604" s="125" t="s">
        <v>369</v>
      </c>
    </row>
    <row r="605" spans="1:32" x14ac:dyDescent="0.2">
      <c r="A605" s="125" t="s">
        <v>2407</v>
      </c>
      <c r="B605" s="58" t="str">
        <f t="shared" si="920"/>
        <v/>
      </c>
      <c r="C605" s="125" t="s">
        <v>781</v>
      </c>
      <c r="D605" s="125" t="s">
        <v>704</v>
      </c>
      <c r="E605" s="125" t="str">
        <f t="shared" si="921"/>
        <v>S2</v>
      </c>
      <c r="F605" s="125" t="str">
        <f t="shared" si="922"/>
        <v>110</v>
      </c>
      <c r="H605" s="125" t="s">
        <v>1722</v>
      </c>
      <c r="I605" s="159">
        <f>VLOOKUP(H605,'V-Enc'!$B$38:$C$45,2,FALSE)</f>
        <v>8</v>
      </c>
      <c r="J605" s="125" t="s">
        <v>1740</v>
      </c>
      <c r="K605" s="159">
        <f>VLOOKUP(J605,'V-Enc'!$B$49:$C$56,2,FALSE)</f>
        <v>0.5</v>
      </c>
      <c r="L605" s="206" t="s">
        <v>548</v>
      </c>
      <c r="M605" s="125">
        <v>32</v>
      </c>
      <c r="N605" s="125" t="s">
        <v>1829</v>
      </c>
      <c r="O605" s="125">
        <f>VLOOKUP(N605,'V-Enc'!$B$130:$C$137,2,FALSE)</f>
        <v>2</v>
      </c>
      <c r="R605" s="125" t="s">
        <v>22</v>
      </c>
      <c r="S605" s="125" t="s">
        <v>44</v>
      </c>
      <c r="T605" s="125" t="s">
        <v>783</v>
      </c>
      <c r="U605" s="125">
        <f t="shared" si="923"/>
        <v>32</v>
      </c>
      <c r="V605" s="179">
        <f t="shared" si="924"/>
        <v>2</v>
      </c>
      <c r="W605" s="125" t="str">
        <f t="shared" si="925"/>
        <v>-</v>
      </c>
      <c r="X605" s="179" t="str">
        <f>IF(L605="-1",W605/I604*K604,"-")</f>
        <v>-</v>
      </c>
      <c r="Z605" s="125" t="str">
        <f t="shared" si="890"/>
        <v/>
      </c>
      <c r="AA605" s="125">
        <f t="shared" si="891"/>
        <v>1</v>
      </c>
      <c r="AB605" s="179">
        <f t="shared" si="929"/>
        <v>4</v>
      </c>
      <c r="AC605" s="179" t="str">
        <f t="shared" si="926"/>
        <v>000011</v>
      </c>
      <c r="AD605" s="179">
        <f t="shared" si="927"/>
        <v>1</v>
      </c>
      <c r="AE605" s="179" t="str">
        <f t="shared" si="928"/>
        <v>00001111</v>
      </c>
      <c r="AF605" s="125" t="s">
        <v>369</v>
      </c>
    </row>
    <row r="606" spans="1:32" x14ac:dyDescent="0.2">
      <c r="A606" s="125" t="s">
        <v>2408</v>
      </c>
      <c r="B606" s="58" t="str">
        <f t="shared" si="920"/>
        <v/>
      </c>
      <c r="C606" s="125" t="s">
        <v>781</v>
      </c>
      <c r="D606" s="125" t="s">
        <v>704</v>
      </c>
      <c r="E606" s="125" t="str">
        <f t="shared" si="921"/>
        <v>S2</v>
      </c>
      <c r="F606" s="125" t="str">
        <f t="shared" si="922"/>
        <v>000</v>
      </c>
      <c r="H606" s="125" t="s">
        <v>1722</v>
      </c>
      <c r="I606" s="159">
        <f>VLOOKUP(H606,'V-Enc'!$B$38:$C$45,2,FALSE)</f>
        <v>8</v>
      </c>
      <c r="J606" s="125" t="s">
        <v>1733</v>
      </c>
      <c r="K606" s="159">
        <f>VLOOKUP(J606,'V-Enc'!$B$49:$C$56,2,FALSE)</f>
        <v>1</v>
      </c>
      <c r="L606" s="206" t="s">
        <v>548</v>
      </c>
      <c r="M606" s="125">
        <v>8</v>
      </c>
      <c r="N606" s="125" t="s">
        <v>1829</v>
      </c>
      <c r="O606" s="125">
        <f>VLOOKUP(N606,'V-Enc'!$B$130:$C$137,2,FALSE)</f>
        <v>2</v>
      </c>
      <c r="R606" s="125" t="s">
        <v>22</v>
      </c>
      <c r="S606" s="125" t="s">
        <v>44</v>
      </c>
      <c r="T606" s="125" t="s">
        <v>783</v>
      </c>
      <c r="U606" s="125">
        <f t="shared" si="923"/>
        <v>8</v>
      </c>
      <c r="V606" s="179">
        <f t="shared" si="924"/>
        <v>1</v>
      </c>
      <c r="W606" s="125" t="str">
        <f t="shared" si="925"/>
        <v>-</v>
      </c>
      <c r="X606" s="179" t="str">
        <f>IF(L606="-1",W606/#REF!*#REF!,"-")</f>
        <v>-</v>
      </c>
      <c r="Z606" s="125" t="str">
        <f t="shared" si="890"/>
        <v/>
      </c>
      <c r="AA606" s="125">
        <f t="shared" si="891"/>
        <v>1</v>
      </c>
      <c r="AB606" s="179">
        <f t="shared" si="929"/>
        <v>2</v>
      </c>
      <c r="AC606" s="179" t="str">
        <f t="shared" si="926"/>
        <v>000001</v>
      </c>
      <c r="AD606" s="179">
        <f t="shared" si="927"/>
        <v>1</v>
      </c>
      <c r="AE606" s="179" t="str">
        <f t="shared" si="928"/>
        <v>00000011</v>
      </c>
      <c r="AF606" s="125" t="s">
        <v>369</v>
      </c>
    </row>
    <row r="607" spans="1:32" x14ac:dyDescent="0.2">
      <c r="A607" s="125" t="s">
        <v>2409</v>
      </c>
      <c r="B607" s="58" t="str">
        <f t="shared" si="920"/>
        <v/>
      </c>
      <c r="C607" s="125" t="s">
        <v>781</v>
      </c>
      <c r="D607" s="125" t="s">
        <v>704</v>
      </c>
      <c r="E607" s="125" t="str">
        <f t="shared" si="921"/>
        <v>S2</v>
      </c>
      <c r="F607" s="125" t="str">
        <f t="shared" si="922"/>
        <v>101</v>
      </c>
      <c r="H607" s="125" t="s">
        <v>1722</v>
      </c>
      <c r="I607" s="159">
        <f>VLOOKUP(H607,'V-Enc'!$B$38:$C$45,2,FALSE)</f>
        <v>8</v>
      </c>
      <c r="J607" s="125" t="s">
        <v>1733</v>
      </c>
      <c r="K607" s="159">
        <f>VLOOKUP(J607,'V-Enc'!$B$49:$C$56,2,FALSE)</f>
        <v>1</v>
      </c>
      <c r="L607" s="206" t="s">
        <v>548</v>
      </c>
      <c r="M607" s="125">
        <v>16</v>
      </c>
      <c r="N607" s="125" t="s">
        <v>1829</v>
      </c>
      <c r="O607" s="125">
        <f>VLOOKUP(N607,'V-Enc'!$B$130:$C$137,2,FALSE)</f>
        <v>2</v>
      </c>
      <c r="R607" s="125" t="s">
        <v>22</v>
      </c>
      <c r="S607" s="125" t="s">
        <v>44</v>
      </c>
      <c r="T607" s="125" t="s">
        <v>783</v>
      </c>
      <c r="U607" s="125">
        <f t="shared" si="923"/>
        <v>16</v>
      </c>
      <c r="V607" s="179">
        <f t="shared" si="924"/>
        <v>2</v>
      </c>
      <c r="W607" s="125" t="str">
        <f t="shared" si="925"/>
        <v>-</v>
      </c>
      <c r="X607" s="179" t="str">
        <f>IF(L607="-1",W607/I606*K606,"-")</f>
        <v>-</v>
      </c>
      <c r="Z607" s="125" t="str">
        <f t="shared" si="890"/>
        <v/>
      </c>
      <c r="AA607" s="125">
        <f t="shared" si="891"/>
        <v>1</v>
      </c>
      <c r="AB607" s="179">
        <f t="shared" si="929"/>
        <v>4</v>
      </c>
      <c r="AC607" s="179" t="str">
        <f t="shared" si="926"/>
        <v>000011</v>
      </c>
      <c r="AD607" s="179">
        <f t="shared" si="927"/>
        <v>1</v>
      </c>
      <c r="AE607" s="179" t="str">
        <f t="shared" si="928"/>
        <v>00001111</v>
      </c>
      <c r="AF607" s="125" t="s">
        <v>369</v>
      </c>
    </row>
    <row r="608" spans="1:32" x14ac:dyDescent="0.2">
      <c r="A608" s="125" t="s">
        <v>2410</v>
      </c>
      <c r="B608" s="58" t="str">
        <f t="shared" si="920"/>
        <v/>
      </c>
      <c r="C608" s="125" t="s">
        <v>781</v>
      </c>
      <c r="D608" s="125" t="s">
        <v>704</v>
      </c>
      <c r="E608" s="125" t="str">
        <f t="shared" si="921"/>
        <v>S2</v>
      </c>
      <c r="F608" s="125" t="str">
        <f t="shared" si="922"/>
        <v>110</v>
      </c>
      <c r="H608" s="125" t="s">
        <v>1722</v>
      </c>
      <c r="I608" s="159">
        <f>VLOOKUP(H608,'V-Enc'!$B$38:$C$45,2,FALSE)</f>
        <v>8</v>
      </c>
      <c r="J608" s="125" t="s">
        <v>1733</v>
      </c>
      <c r="K608" s="159">
        <f>VLOOKUP(J608,'V-Enc'!$B$49:$C$56,2,FALSE)</f>
        <v>1</v>
      </c>
      <c r="L608" s="206" t="s">
        <v>548</v>
      </c>
      <c r="M608" s="125">
        <v>32</v>
      </c>
      <c r="N608" s="125" t="s">
        <v>1829</v>
      </c>
      <c r="O608" s="125">
        <f>VLOOKUP(N608,'V-Enc'!$B$130:$C$137,2,FALSE)</f>
        <v>2</v>
      </c>
      <c r="R608" s="125" t="s">
        <v>22</v>
      </c>
      <c r="S608" s="125" t="s">
        <v>44</v>
      </c>
      <c r="T608" s="125" t="s">
        <v>783</v>
      </c>
      <c r="U608" s="125">
        <f t="shared" si="923"/>
        <v>32</v>
      </c>
      <c r="V608" s="179">
        <f t="shared" si="924"/>
        <v>4</v>
      </c>
      <c r="W608" s="125" t="str">
        <f t="shared" si="925"/>
        <v>-</v>
      </c>
      <c r="X608" s="179" t="str">
        <f>IF(L608="-1",W608/I607*K607,"-")</f>
        <v>-</v>
      </c>
      <c r="Z608" s="125" t="str">
        <f t="shared" si="890"/>
        <v/>
      </c>
      <c r="AA608" s="125">
        <f t="shared" si="891"/>
        <v>1</v>
      </c>
      <c r="AB608" s="179">
        <f t="shared" si="929"/>
        <v>8</v>
      </c>
      <c r="AC608" s="179" t="str">
        <f t="shared" si="926"/>
        <v>000111</v>
      </c>
      <c r="AD608" s="179">
        <f t="shared" si="927"/>
        <v>1</v>
      </c>
      <c r="AE608" s="179" t="str">
        <f t="shared" si="928"/>
        <v>11111111</v>
      </c>
      <c r="AF608" s="125" t="s">
        <v>369</v>
      </c>
    </row>
    <row r="609" spans="1:34" x14ac:dyDescent="0.2">
      <c r="A609" s="125" t="s">
        <v>2411</v>
      </c>
      <c r="B609" s="58" t="str">
        <f t="shared" si="920"/>
        <v/>
      </c>
      <c r="C609" s="125" t="s">
        <v>781</v>
      </c>
      <c r="D609" s="125" t="s">
        <v>704</v>
      </c>
      <c r="E609" s="125" t="str">
        <f t="shared" si="921"/>
        <v>S2</v>
      </c>
      <c r="F609" s="125" t="str">
        <f t="shared" si="922"/>
        <v>000</v>
      </c>
      <c r="H609" s="125" t="s">
        <v>1722</v>
      </c>
      <c r="I609" s="159">
        <f>VLOOKUP(H609,'V-Enc'!$B$38:$C$45,2,FALSE)</f>
        <v>8</v>
      </c>
      <c r="J609" s="125" t="s">
        <v>1734</v>
      </c>
      <c r="K609" s="159">
        <f>VLOOKUP(J609,'V-Enc'!$B$49:$C$56,2,FALSE)</f>
        <v>2</v>
      </c>
      <c r="L609" s="206" t="s">
        <v>548</v>
      </c>
      <c r="M609" s="125">
        <v>8</v>
      </c>
      <c r="N609" s="125" t="s">
        <v>1829</v>
      </c>
      <c r="O609" s="125">
        <f>VLOOKUP(N609,'V-Enc'!$B$130:$C$137,2,FALSE)</f>
        <v>2</v>
      </c>
      <c r="R609" s="125" t="s">
        <v>22</v>
      </c>
      <c r="S609" s="125" t="s">
        <v>44</v>
      </c>
      <c r="T609" s="125" t="s">
        <v>783</v>
      </c>
      <c r="U609" s="125">
        <f t="shared" si="923"/>
        <v>8</v>
      </c>
      <c r="V609" s="179">
        <f t="shared" si="924"/>
        <v>2</v>
      </c>
      <c r="W609" s="125" t="str">
        <f t="shared" si="925"/>
        <v>-</v>
      </c>
      <c r="X609" s="179" t="str">
        <f>IF(L609="-1",W609/#REF!*#REF!,"-")</f>
        <v>-</v>
      </c>
      <c r="Z609" s="125" t="str">
        <f t="shared" si="890"/>
        <v/>
      </c>
      <c r="AA609" s="125">
        <f t="shared" si="891"/>
        <v>1</v>
      </c>
      <c r="AB609" s="179">
        <f t="shared" si="929"/>
        <v>4</v>
      </c>
      <c r="AC609" s="179" t="str">
        <f t="shared" si="926"/>
        <v>000011</v>
      </c>
      <c r="AD609" s="179">
        <f t="shared" si="927"/>
        <v>1</v>
      </c>
      <c r="AE609" s="179" t="str">
        <f t="shared" si="928"/>
        <v>00001111</v>
      </c>
      <c r="AF609" s="125" t="s">
        <v>369</v>
      </c>
    </row>
    <row r="610" spans="1:34" x14ac:dyDescent="0.2">
      <c r="A610" s="125" t="s">
        <v>2412</v>
      </c>
      <c r="B610" s="58" t="str">
        <f t="shared" si="920"/>
        <v/>
      </c>
      <c r="C610" s="125" t="s">
        <v>781</v>
      </c>
      <c r="D610" s="125" t="s">
        <v>704</v>
      </c>
      <c r="E610" s="125" t="str">
        <f t="shared" ref="E610" si="930">IF(S610="rs2","S2",IF(S610="vs2","S3","S1"))</f>
        <v>S2</v>
      </c>
      <c r="F610" s="125" t="str">
        <f t="shared" ref="F610" si="931">IF(U610=8,"000",IF(U610=16,"101","110"))</f>
        <v>101</v>
      </c>
      <c r="H610" s="125" t="s">
        <v>1722</v>
      </c>
      <c r="I610" s="159">
        <f>VLOOKUP(H610,'V-Enc'!$B$38:$C$45,2,FALSE)</f>
        <v>8</v>
      </c>
      <c r="J610" s="125" t="s">
        <v>1734</v>
      </c>
      <c r="K610" s="159">
        <f>VLOOKUP(J610,'V-Enc'!$B$49:$C$56,2,FALSE)</f>
        <v>2</v>
      </c>
      <c r="L610" s="206" t="s">
        <v>548</v>
      </c>
      <c r="M610" s="125">
        <v>16</v>
      </c>
      <c r="N610" s="125" t="s">
        <v>1829</v>
      </c>
      <c r="O610" s="125">
        <f>VLOOKUP(N610,'V-Enc'!$B$130:$C$137,2,FALSE)</f>
        <v>2</v>
      </c>
      <c r="R610" s="125" t="s">
        <v>22</v>
      </c>
      <c r="S610" s="125" t="s">
        <v>44</v>
      </c>
      <c r="T610" s="125" t="s">
        <v>783</v>
      </c>
      <c r="U610" s="125">
        <f t="shared" ref="U610" si="932">IF(L610="-1",I610,M610)</f>
        <v>16</v>
      </c>
      <c r="V610" s="179">
        <f t="shared" ref="V610" si="933">IF(L610="-1",K610,U610/I610*K610)</f>
        <v>4</v>
      </c>
      <c r="W610" s="125" t="str">
        <f t="shared" ref="W610" si="934">IF(L610="-1",U610,"-")</f>
        <v>-</v>
      </c>
      <c r="X610" s="179" t="str">
        <f>IF(L610="-1",W610/I608*K608,"-")</f>
        <v>-</v>
      </c>
      <c r="Z610" s="125" t="str">
        <f t="shared" ref="Z610" si="935">IF(S610="vs2",1,"")</f>
        <v/>
      </c>
      <c r="AA610" s="125">
        <f t="shared" ref="AA610" si="936">IF(T610="vs3",1,"")</f>
        <v>1</v>
      </c>
      <c r="AB610" s="179">
        <f t="shared" si="929"/>
        <v>8</v>
      </c>
      <c r="AC610" s="179" t="str">
        <f t="shared" si="926"/>
        <v>000111</v>
      </c>
      <c r="AD610" s="179">
        <f t="shared" si="927"/>
        <v>1</v>
      </c>
      <c r="AE610" s="179" t="str">
        <f t="shared" si="928"/>
        <v>11111111</v>
      </c>
      <c r="AF610" s="125" t="s">
        <v>369</v>
      </c>
    </row>
    <row r="611" spans="1:34" s="58" customFormat="1" x14ac:dyDescent="0.2">
      <c r="A611" s="58" t="s">
        <v>4357</v>
      </c>
      <c r="B611" s="58" t="str">
        <f t="shared" si="920"/>
        <v>RSVD</v>
      </c>
      <c r="C611" s="58" t="s">
        <v>781</v>
      </c>
      <c r="D611" s="58" t="s">
        <v>704</v>
      </c>
      <c r="E611" s="58" t="str">
        <f t="shared" si="921"/>
        <v>S2</v>
      </c>
      <c r="F611" s="58" t="str">
        <f t="shared" si="922"/>
        <v>110</v>
      </c>
      <c r="H611" s="58" t="s">
        <v>1722</v>
      </c>
      <c r="I611" s="247">
        <f>VLOOKUP(H611,'V-Enc'!$B$38:$C$45,2,FALSE)</f>
        <v>8</v>
      </c>
      <c r="J611" s="58" t="s">
        <v>1734</v>
      </c>
      <c r="K611" s="247">
        <f>VLOOKUP(J611,'V-Enc'!$B$49:$C$56,2,FALSE)</f>
        <v>2</v>
      </c>
      <c r="L611" s="248" t="s">
        <v>548</v>
      </c>
      <c r="M611" s="58">
        <v>32</v>
      </c>
      <c r="N611" s="58" t="s">
        <v>1829</v>
      </c>
      <c r="O611" s="58">
        <f>VLOOKUP(N611,'V-Enc'!$B$130:$C$137,2,FALSE)</f>
        <v>2</v>
      </c>
      <c r="R611" s="58" t="s">
        <v>22</v>
      </c>
      <c r="S611" s="58" t="s">
        <v>44</v>
      </c>
      <c r="T611" s="58" t="s">
        <v>783</v>
      </c>
      <c r="U611" s="58">
        <f t="shared" si="923"/>
        <v>32</v>
      </c>
      <c r="V611" s="249">
        <f t="shared" si="924"/>
        <v>8</v>
      </c>
      <c r="W611" s="58" t="str">
        <f t="shared" si="925"/>
        <v>-</v>
      </c>
      <c r="X611" s="249" t="str">
        <f>IF(L611="-1",W611/I609*K609,"-")</f>
        <v>-</v>
      </c>
      <c r="Z611" s="58" t="str">
        <f t="shared" si="890"/>
        <v/>
      </c>
      <c r="AA611" s="58">
        <f t="shared" si="891"/>
        <v>1</v>
      </c>
      <c r="AB611" s="249">
        <f t="shared" si="929"/>
        <v>16</v>
      </c>
      <c r="AC611" s="249" t="str">
        <f t="shared" si="926"/>
        <v>001111</v>
      </c>
      <c r="AD611" s="249">
        <f t="shared" si="927"/>
        <v>1</v>
      </c>
      <c r="AE611" s="249" t="str">
        <f t="shared" si="928"/>
        <v>11111111</v>
      </c>
      <c r="AF611" s="58" t="s">
        <v>369</v>
      </c>
    </row>
    <row r="612" spans="1:34" x14ac:dyDescent="0.2">
      <c r="A612" s="125" t="s">
        <v>2413</v>
      </c>
      <c r="B612" s="58" t="str">
        <f t="shared" ref="B612:B614" si="937">IF(OR(MAX(1,O612)*MAX(V612,1)&gt;8,V612&lt;1/4,X612&lt;1/4),"RSVD","")</f>
        <v/>
      </c>
      <c r="C612" s="125" t="s">
        <v>781</v>
      </c>
      <c r="D612" s="125" t="s">
        <v>704</v>
      </c>
      <c r="E612" s="125" t="str">
        <f t="shared" si="921"/>
        <v>S2</v>
      </c>
      <c r="F612" s="125" t="str">
        <f t="shared" si="922"/>
        <v>000</v>
      </c>
      <c r="H612" s="125" t="s">
        <v>1722</v>
      </c>
      <c r="I612" s="159">
        <f>VLOOKUP(H612,'V-Enc'!$B$38:$C$45,2,FALSE)</f>
        <v>8</v>
      </c>
      <c r="J612" s="125" t="s">
        <v>1735</v>
      </c>
      <c r="K612" s="159">
        <f>VLOOKUP(J612,'V-Enc'!$B$49:$C$56,2,FALSE)</f>
        <v>4</v>
      </c>
      <c r="L612" s="206" t="s">
        <v>548</v>
      </c>
      <c r="M612" s="125">
        <v>8</v>
      </c>
      <c r="N612" s="125" t="s">
        <v>1829</v>
      </c>
      <c r="O612" s="125">
        <f>VLOOKUP(N612,'V-Enc'!$B$130:$C$137,2,FALSE)</f>
        <v>2</v>
      </c>
      <c r="R612" s="125" t="s">
        <v>22</v>
      </c>
      <c r="S612" s="125" t="s">
        <v>44</v>
      </c>
      <c r="T612" s="125" t="s">
        <v>783</v>
      </c>
      <c r="U612" s="125">
        <f t="shared" si="923"/>
        <v>8</v>
      </c>
      <c r="V612" s="179">
        <f t="shared" si="924"/>
        <v>4</v>
      </c>
      <c r="W612" s="125" t="str">
        <f t="shared" si="925"/>
        <v>-</v>
      </c>
      <c r="X612" s="179" t="str">
        <f>IF(L612="-1",W612/#REF!*#REF!,"-")</f>
        <v>-</v>
      </c>
      <c r="Z612" s="125" t="str">
        <f t="shared" si="890"/>
        <v/>
      </c>
      <c r="AA612" s="125">
        <f t="shared" si="891"/>
        <v>1</v>
      </c>
      <c r="AB612" s="179">
        <f t="shared" si="929"/>
        <v>8</v>
      </c>
      <c r="AC612" s="179" t="str">
        <f t="shared" si="926"/>
        <v>000111</v>
      </c>
      <c r="AD612" s="179">
        <f t="shared" si="927"/>
        <v>1</v>
      </c>
      <c r="AE612" s="179" t="str">
        <f t="shared" si="928"/>
        <v>11111111</v>
      </c>
      <c r="AF612" s="125" t="s">
        <v>369</v>
      </c>
    </row>
    <row r="613" spans="1:34" s="58" customFormat="1" x14ac:dyDescent="0.2">
      <c r="A613" s="58" t="s">
        <v>4358</v>
      </c>
      <c r="B613" s="58" t="str">
        <f t="shared" si="937"/>
        <v>RSVD</v>
      </c>
      <c r="C613" s="58" t="s">
        <v>781</v>
      </c>
      <c r="D613" s="58" t="s">
        <v>704</v>
      </c>
      <c r="E613" s="58" t="str">
        <f t="shared" si="921"/>
        <v>S2</v>
      </c>
      <c r="F613" s="58" t="str">
        <f t="shared" si="922"/>
        <v>101</v>
      </c>
      <c r="H613" s="58" t="s">
        <v>1722</v>
      </c>
      <c r="I613" s="247">
        <f>VLOOKUP(H613,'V-Enc'!$B$38:$C$45,2,FALSE)</f>
        <v>8</v>
      </c>
      <c r="J613" s="58" t="s">
        <v>1735</v>
      </c>
      <c r="K613" s="247">
        <f>VLOOKUP(J613,'V-Enc'!$B$49:$C$56,2,FALSE)</f>
        <v>4</v>
      </c>
      <c r="L613" s="248" t="s">
        <v>548</v>
      </c>
      <c r="M613" s="58">
        <v>16</v>
      </c>
      <c r="N613" s="58" t="s">
        <v>1829</v>
      </c>
      <c r="O613" s="58">
        <f>VLOOKUP(N613,'V-Enc'!$B$130:$C$137,2,FALSE)</f>
        <v>2</v>
      </c>
      <c r="R613" s="58" t="s">
        <v>22</v>
      </c>
      <c r="S613" s="58" t="s">
        <v>44</v>
      </c>
      <c r="T613" s="58" t="s">
        <v>783</v>
      </c>
      <c r="U613" s="58">
        <f t="shared" si="923"/>
        <v>16</v>
      </c>
      <c r="V613" s="249">
        <f t="shared" si="924"/>
        <v>8</v>
      </c>
      <c r="W613" s="58" t="str">
        <f t="shared" si="925"/>
        <v>-</v>
      </c>
      <c r="X613" s="249" t="str">
        <f>IF(L613="-1",W613/#REF!*#REF!,"-")</f>
        <v>-</v>
      </c>
      <c r="Z613" s="58" t="str">
        <f t="shared" si="890"/>
        <v/>
      </c>
      <c r="AA613" s="58">
        <f t="shared" si="891"/>
        <v>1</v>
      </c>
      <c r="AB613" s="249">
        <f t="shared" si="929"/>
        <v>16</v>
      </c>
      <c r="AC613" s="249" t="str">
        <f t="shared" si="926"/>
        <v>001111</v>
      </c>
      <c r="AD613" s="249">
        <f t="shared" si="927"/>
        <v>1</v>
      </c>
      <c r="AE613" s="249" t="str">
        <f t="shared" si="928"/>
        <v>11111111</v>
      </c>
      <c r="AF613" s="58" t="s">
        <v>369</v>
      </c>
    </row>
    <row r="614" spans="1:34" s="58" customFormat="1" x14ac:dyDescent="0.2">
      <c r="A614" s="58" t="s">
        <v>4359</v>
      </c>
      <c r="B614" s="58" t="str">
        <f t="shared" si="937"/>
        <v>RSVD</v>
      </c>
      <c r="C614" s="58" t="s">
        <v>781</v>
      </c>
      <c r="D614" s="58" t="s">
        <v>704</v>
      </c>
      <c r="E614" s="58" t="str">
        <f t="shared" ref="E614" si="938">IF(S614="rs2","S2",IF(S614="vs2","S3","S1"))</f>
        <v>S2</v>
      </c>
      <c r="F614" s="58" t="str">
        <f t="shared" ref="F614" si="939">IF(U614=8,"000",IF(U614=16,"101","110"))</f>
        <v>110</v>
      </c>
      <c r="H614" s="58" t="s">
        <v>1722</v>
      </c>
      <c r="I614" s="247">
        <f>VLOOKUP(H614,'V-Enc'!$B$38:$C$45,2,FALSE)</f>
        <v>8</v>
      </c>
      <c r="J614" s="58" t="s">
        <v>1735</v>
      </c>
      <c r="K614" s="247">
        <f>VLOOKUP(J614,'V-Enc'!$B$49:$C$56,2,FALSE)</f>
        <v>4</v>
      </c>
      <c r="L614" s="248" t="s">
        <v>548</v>
      </c>
      <c r="M614" s="58">
        <v>32</v>
      </c>
      <c r="N614" s="58" t="s">
        <v>1829</v>
      </c>
      <c r="O614" s="58">
        <f>VLOOKUP(N614,'V-Enc'!$B$130:$C$137,2,FALSE)</f>
        <v>2</v>
      </c>
      <c r="R614" s="58" t="s">
        <v>22</v>
      </c>
      <c r="S614" s="58" t="s">
        <v>44</v>
      </c>
      <c r="T614" s="58" t="s">
        <v>783</v>
      </c>
      <c r="U614" s="58">
        <f t="shared" ref="U614" si="940">IF(L614="-1",I614,M614)</f>
        <v>32</v>
      </c>
      <c r="V614" s="249">
        <f t="shared" ref="V614" si="941">IF(L614="-1",K614,U614/I614*K614)</f>
        <v>16</v>
      </c>
      <c r="W614" s="58" t="str">
        <f t="shared" ref="W614" si="942">IF(L614="-1",U614,"-")</f>
        <v>-</v>
      </c>
      <c r="X614" s="249" t="str">
        <f>IF(L614="-1",W614/#REF!*#REF!,"-")</f>
        <v>-</v>
      </c>
      <c r="Z614" s="58" t="str">
        <f t="shared" ref="Z614" si="943">IF(S614="vs2",1,"")</f>
        <v/>
      </c>
      <c r="AA614" s="58">
        <f t="shared" ref="AA614" si="944">IF(T614="vs3",1,"")</f>
        <v>1</v>
      </c>
      <c r="AB614" s="249">
        <f t="shared" si="929"/>
        <v>32</v>
      </c>
      <c r="AC614" s="249" t="str">
        <f>DEC2BIN(MIN(64,AB614)-1,6)</f>
        <v>011111</v>
      </c>
      <c r="AD614" s="249">
        <f t="shared" si="927"/>
        <v>1</v>
      </c>
      <c r="AE614" s="249" t="str">
        <f t="shared" si="928"/>
        <v>11111111</v>
      </c>
      <c r="AF614" s="58" t="s">
        <v>369</v>
      </c>
    </row>
    <row r="615" spans="1:34" s="58" customFormat="1" x14ac:dyDescent="0.2">
      <c r="A615" s="58" t="s">
        <v>4360</v>
      </c>
      <c r="B615" s="58" t="str">
        <f t="shared" si="920"/>
        <v>RSVD</v>
      </c>
      <c r="C615" s="58" t="s">
        <v>781</v>
      </c>
      <c r="D615" s="58" t="s">
        <v>704</v>
      </c>
      <c r="E615" s="58" t="str">
        <f t="shared" ref="E615:E616" si="945">IF(S615="rs2","S2",IF(S615="vs2","S3","S1"))</f>
        <v>S2</v>
      </c>
      <c r="F615" s="58" t="str">
        <f t="shared" ref="F615:F616" si="946">IF(U615=8,"000",IF(U615=16,"101","110"))</f>
        <v>000</v>
      </c>
      <c r="H615" s="58" t="s">
        <v>1722</v>
      </c>
      <c r="I615" s="247">
        <f>VLOOKUP(H615,'V-Enc'!$B$38:$C$45,2,FALSE)</f>
        <v>8</v>
      </c>
      <c r="J615" s="58" t="s">
        <v>1736</v>
      </c>
      <c r="K615" s="247">
        <f>VLOOKUP(J615,'V-Enc'!$B$49:$C$56,2,FALSE)</f>
        <v>8</v>
      </c>
      <c r="L615" s="248" t="s">
        <v>548</v>
      </c>
      <c r="M615" s="58">
        <v>8</v>
      </c>
      <c r="N615" s="58" t="s">
        <v>1829</v>
      </c>
      <c r="O615" s="58">
        <f>VLOOKUP(N615,'V-Enc'!$B$130:$C$137,2,FALSE)</f>
        <v>2</v>
      </c>
      <c r="R615" s="58" t="s">
        <v>22</v>
      </c>
      <c r="S615" s="58" t="s">
        <v>44</v>
      </c>
      <c r="T615" s="58" t="s">
        <v>783</v>
      </c>
      <c r="U615" s="58">
        <f t="shared" ref="U615:U616" si="947">IF(L615="-1",I615,M615)</f>
        <v>8</v>
      </c>
      <c r="V615" s="249">
        <f t="shared" ref="V615:V616" si="948">IF(L615="-1",K615,U615/I615*K615)</f>
        <v>8</v>
      </c>
      <c r="W615" s="58" t="str">
        <f t="shared" ref="W615:W616" si="949">IF(L615="-1",U615,"-")</f>
        <v>-</v>
      </c>
      <c r="X615" s="249" t="str">
        <f>IF(L615="-1",W615/#REF!*#REF!,"-")</f>
        <v>-</v>
      </c>
      <c r="Z615" s="58" t="str">
        <f t="shared" ref="Z615:Z616" si="950">IF(S615="vs2",1,"")</f>
        <v/>
      </c>
      <c r="AA615" s="58">
        <f t="shared" ref="AA615:AA616" si="951">IF(T615="vs3",1,"")</f>
        <v>1</v>
      </c>
      <c r="AB615" s="249">
        <f t="shared" si="929"/>
        <v>16</v>
      </c>
      <c r="AC615" s="249" t="str">
        <f t="shared" ref="AC615:AC617" si="952">DEC2BIN(MIN(64,AB615)-1,6)</f>
        <v>001111</v>
      </c>
      <c r="AD615" s="249">
        <f t="shared" si="927"/>
        <v>1</v>
      </c>
      <c r="AE615" s="249" t="str">
        <f t="shared" si="928"/>
        <v>11111111</v>
      </c>
      <c r="AF615" s="58" t="s">
        <v>369</v>
      </c>
    </row>
    <row r="616" spans="1:34" s="58" customFormat="1" x14ac:dyDescent="0.2">
      <c r="A616" s="58" t="s">
        <v>4361</v>
      </c>
      <c r="B616" s="58" t="str">
        <f t="shared" si="920"/>
        <v>RSVD</v>
      </c>
      <c r="C616" s="58" t="s">
        <v>781</v>
      </c>
      <c r="D616" s="58" t="s">
        <v>704</v>
      </c>
      <c r="E616" s="58" t="str">
        <f t="shared" si="945"/>
        <v>S2</v>
      </c>
      <c r="F616" s="58" t="str">
        <f t="shared" si="946"/>
        <v>101</v>
      </c>
      <c r="H616" s="58" t="s">
        <v>1722</v>
      </c>
      <c r="I616" s="247">
        <f>VLOOKUP(H616,'V-Enc'!$B$38:$C$45,2,FALSE)</f>
        <v>8</v>
      </c>
      <c r="J616" s="58" t="s">
        <v>1736</v>
      </c>
      <c r="K616" s="247">
        <f>VLOOKUP(J616,'V-Enc'!$B$49:$C$56,2,FALSE)</f>
        <v>8</v>
      </c>
      <c r="L616" s="248" t="s">
        <v>548</v>
      </c>
      <c r="M616" s="58">
        <v>16</v>
      </c>
      <c r="N616" s="58" t="s">
        <v>1829</v>
      </c>
      <c r="O616" s="58">
        <f>VLOOKUP(N616,'V-Enc'!$B$130:$C$137,2,FALSE)</f>
        <v>2</v>
      </c>
      <c r="R616" s="58" t="s">
        <v>22</v>
      </c>
      <c r="S616" s="58" t="s">
        <v>44</v>
      </c>
      <c r="T616" s="58" t="s">
        <v>783</v>
      </c>
      <c r="U616" s="58">
        <f t="shared" si="947"/>
        <v>16</v>
      </c>
      <c r="V616" s="249">
        <f t="shared" si="948"/>
        <v>16</v>
      </c>
      <c r="W616" s="58" t="str">
        <f t="shared" si="949"/>
        <v>-</v>
      </c>
      <c r="X616" s="249" t="str">
        <f>IF(L616="-1",W616/#REF!*#REF!,"-")</f>
        <v>-</v>
      </c>
      <c r="Z616" s="58" t="str">
        <f t="shared" si="950"/>
        <v/>
      </c>
      <c r="AA616" s="58">
        <f t="shared" si="951"/>
        <v>1</v>
      </c>
      <c r="AB616" s="249">
        <f t="shared" si="929"/>
        <v>32</v>
      </c>
      <c r="AC616" s="249" t="str">
        <f t="shared" si="952"/>
        <v>011111</v>
      </c>
      <c r="AD616" s="249">
        <f t="shared" si="927"/>
        <v>1</v>
      </c>
      <c r="AE616" s="249" t="str">
        <f t="shared" si="928"/>
        <v>11111111</v>
      </c>
      <c r="AF616" s="58" t="s">
        <v>369</v>
      </c>
    </row>
    <row r="617" spans="1:34" s="58" customFormat="1" x14ac:dyDescent="0.2">
      <c r="A617" s="58" t="s">
        <v>4362</v>
      </c>
      <c r="B617" s="58" t="str">
        <f t="shared" si="920"/>
        <v>RSVD</v>
      </c>
      <c r="C617" s="58" t="s">
        <v>781</v>
      </c>
      <c r="D617" s="58" t="s">
        <v>704</v>
      </c>
      <c r="E617" s="58" t="str">
        <f t="shared" si="921"/>
        <v>S2</v>
      </c>
      <c r="F617" s="58" t="str">
        <f t="shared" si="922"/>
        <v>110</v>
      </c>
      <c r="H617" s="58" t="s">
        <v>1722</v>
      </c>
      <c r="I617" s="247">
        <f>VLOOKUP(H617,'V-Enc'!$B$38:$C$45,2,FALSE)</f>
        <v>8</v>
      </c>
      <c r="J617" s="58" t="s">
        <v>1736</v>
      </c>
      <c r="K617" s="247">
        <f>VLOOKUP(J617,'V-Enc'!$B$49:$C$56,2,FALSE)</f>
        <v>8</v>
      </c>
      <c r="L617" s="248" t="s">
        <v>548</v>
      </c>
      <c r="M617" s="58">
        <v>32</v>
      </c>
      <c r="N617" s="58" t="s">
        <v>1829</v>
      </c>
      <c r="O617" s="58">
        <f>VLOOKUP(N617,'V-Enc'!$B$130:$C$137,2,FALSE)</f>
        <v>2</v>
      </c>
      <c r="R617" s="58" t="s">
        <v>22</v>
      </c>
      <c r="S617" s="58" t="s">
        <v>44</v>
      </c>
      <c r="T617" s="58" t="s">
        <v>783</v>
      </c>
      <c r="U617" s="58">
        <f t="shared" si="923"/>
        <v>32</v>
      </c>
      <c r="V617" s="249">
        <f t="shared" si="924"/>
        <v>32</v>
      </c>
      <c r="W617" s="58" t="str">
        <f t="shared" si="925"/>
        <v>-</v>
      </c>
      <c r="X617" s="249" t="str">
        <f>IF(L617="-1",W617/#REF!*#REF!,"-")</f>
        <v>-</v>
      </c>
      <c r="Z617" s="58" t="str">
        <f t="shared" si="890"/>
        <v/>
      </c>
      <c r="AA617" s="58">
        <f t="shared" si="891"/>
        <v>1</v>
      </c>
      <c r="AB617" s="249">
        <f t="shared" si="929"/>
        <v>64</v>
      </c>
      <c r="AC617" s="249" t="str">
        <f t="shared" si="952"/>
        <v>111111</v>
      </c>
      <c r="AD617" s="249">
        <f t="shared" si="927"/>
        <v>1</v>
      </c>
      <c r="AE617" s="249" t="str">
        <f t="shared" si="928"/>
        <v>11111111</v>
      </c>
      <c r="AF617" s="58" t="s">
        <v>369</v>
      </c>
    </row>
    <row r="618" spans="1:34" x14ac:dyDescent="0.2">
      <c r="I618" s="159"/>
      <c r="Z618" s="125" t="str">
        <f t="shared" si="890"/>
        <v/>
      </c>
      <c r="AA618" s="125" t="str">
        <f t="shared" si="891"/>
        <v/>
      </c>
      <c r="AC618" s="179"/>
    </row>
    <row r="619" spans="1:34" ht="19" x14ac:dyDescent="0.25">
      <c r="A619" s="225" t="s">
        <v>2414</v>
      </c>
      <c r="B619" s="225"/>
      <c r="C619" s="226"/>
      <c r="D619" s="226"/>
      <c r="E619" s="226"/>
      <c r="F619" s="226"/>
      <c r="G619" s="226"/>
      <c r="I619" s="159"/>
      <c r="Z619" s="125" t="str">
        <f t="shared" si="890"/>
        <v/>
      </c>
      <c r="AA619" s="125" t="str">
        <f t="shared" si="891"/>
        <v/>
      </c>
      <c r="AC619" s="179"/>
    </row>
    <row r="620" spans="1:34" x14ac:dyDescent="0.2">
      <c r="A620" s="125" t="s">
        <v>2415</v>
      </c>
      <c r="B620" s="58" t="str">
        <f t="shared" ref="B620:B637" si="953">IF(OR(MAX(1,O620)*MAX(V620,1)&gt;8,V620&lt;1/4,X620&lt;1/4,X620&gt;8),"RSVD","")</f>
        <v/>
      </c>
      <c r="C620" s="125" t="s">
        <v>781</v>
      </c>
      <c r="D620" s="125" t="s">
        <v>704</v>
      </c>
      <c r="E620" s="125" t="str">
        <f t="shared" ref="E620:E630" si="954">IF(S620="rs2","S2",IF(S620="vs2","S3","S1"))</f>
        <v>S3</v>
      </c>
      <c r="F620" s="125" t="str">
        <f>IF(W620=8,"000",IF(W620=16,"101","110"))</f>
        <v>000</v>
      </c>
      <c r="H620" s="125" t="s">
        <v>1722</v>
      </c>
      <c r="I620" s="159">
        <f>VLOOKUP(H620,'V-Enc'!$B$38:$C$45,2,FALSE)</f>
        <v>8</v>
      </c>
      <c r="J620" s="125" t="s">
        <v>1739</v>
      </c>
      <c r="K620" s="159">
        <f>VLOOKUP(J620,'V-Enc'!$B$49:$C$56,2,FALSE)</f>
        <v>0.25</v>
      </c>
      <c r="L620" s="206" t="s">
        <v>2079</v>
      </c>
      <c r="M620" s="125">
        <v>8</v>
      </c>
      <c r="N620" s="125" t="s">
        <v>1829</v>
      </c>
      <c r="O620" s="125">
        <f>VLOOKUP(N620,'V-Enc'!$B$130:$C$137,2,FALSE)</f>
        <v>2</v>
      </c>
      <c r="R620" s="125" t="s">
        <v>22</v>
      </c>
      <c r="S620" s="125" t="s">
        <v>764</v>
      </c>
      <c r="T620" s="125" t="s">
        <v>783</v>
      </c>
      <c r="U620" s="125">
        <f t="shared" ref="U620:U630" si="955">IF(L620="-1",I620,M620)</f>
        <v>8</v>
      </c>
      <c r="V620" s="179">
        <f t="shared" ref="V620:V630" si="956">IF(L620="-1",K620,U620/I620*K620)</f>
        <v>0.25</v>
      </c>
      <c r="W620" s="125">
        <f>IF(L620="-1",M620,"-")</f>
        <v>8</v>
      </c>
      <c r="X620" s="179">
        <f t="shared" ref="X620:X630" si="957">IF(L620="-1",W620/I620*K620,"-")</f>
        <v>0.25</v>
      </c>
      <c r="Z620" s="125">
        <f t="shared" si="890"/>
        <v>1</v>
      </c>
      <c r="AA620" s="125">
        <f t="shared" si="891"/>
        <v>1</v>
      </c>
      <c r="AB620" s="179">
        <f>MAX(V620,X620,1)*IF(O620="",1,O620)</f>
        <v>2</v>
      </c>
      <c r="AC620" s="179" t="str">
        <f t="shared" ref="AC620:AC633" si="958">DEC2BIN(MIN(64,AB620)-1,6)</f>
        <v>000001</v>
      </c>
      <c r="AD620" s="179">
        <f t="shared" ref="AD620:AD637" si="959">AB620/(MAX(V620,1)*IF(O620="",1,O620))</f>
        <v>1</v>
      </c>
      <c r="AE620" s="179" t="str">
        <f t="shared" ref="AE620:AE637" si="960">RIGHT(_xlfn.CONCAT(REPT(0,8-MIN(AB620,8)),REPT(DEC2BIN(_xlfn.BITLSHIFT(1,AD620-1)),AB620/AD620)),8)</f>
        <v>00000011</v>
      </c>
      <c r="AF620" s="179">
        <f t="shared" ref="AF620:AF637" si="961">IF(X620&lt;=1,0,IF(V620&gt;=X620,V620/MAX(X620,1),1))</f>
        <v>0</v>
      </c>
      <c r="AG620" s="180" t="str">
        <f t="shared" ref="AG620:AG635" si="962">IF(AF620=0,"00000000",RIGHT(IF(X620&gt;=V620,DEC2BIN(_xlfn.BITXOR(BIN2DEC(AH620),255),8),REPT(DEC2BIN(_xlfn.BITLSHIFT(1,AF620-1)),8)),8))</f>
        <v>00000000</v>
      </c>
      <c r="AH620" s="179" t="str">
        <f t="shared" ref="AH620:AH632" si="963">IF(AF620=0,"00000000",RIGHT(_xlfn.CONCAT(REPT(0,8-MIN(8,AB620)),REPT(DEC2BIN(_xlfn.BITLSHIFT(1,MAX(V620,X620,1)-1)),MAX(1,O620))),8))</f>
        <v>00000000</v>
      </c>
    </row>
    <row r="621" spans="1:34" x14ac:dyDescent="0.2">
      <c r="A621" s="125" t="s">
        <v>2416</v>
      </c>
      <c r="B621" s="58" t="str">
        <f t="shared" si="953"/>
        <v/>
      </c>
      <c r="C621" s="125" t="s">
        <v>781</v>
      </c>
      <c r="D621" s="125" t="s">
        <v>704</v>
      </c>
      <c r="E621" s="125" t="str">
        <f t="shared" si="954"/>
        <v>S3</v>
      </c>
      <c r="F621" s="125" t="str">
        <f t="shared" ref="F621:F630" si="964">IF(W621=8,"000",IF(W621=16,"101","110"))</f>
        <v>101</v>
      </c>
      <c r="H621" s="125" t="s">
        <v>1722</v>
      </c>
      <c r="I621" s="159">
        <f>VLOOKUP(H621,'V-Enc'!$B$38:$C$45,2,FALSE)</f>
        <v>8</v>
      </c>
      <c r="J621" s="125" t="s">
        <v>1739</v>
      </c>
      <c r="K621" s="159">
        <f>VLOOKUP(J621,'V-Enc'!$B$49:$C$56,2,FALSE)</f>
        <v>0.25</v>
      </c>
      <c r="L621" s="206" t="s">
        <v>2079</v>
      </c>
      <c r="M621" s="125">
        <v>16</v>
      </c>
      <c r="N621" s="125" t="s">
        <v>1829</v>
      </c>
      <c r="O621" s="125">
        <f>VLOOKUP(N621,'V-Enc'!$B$130:$C$137,2,FALSE)</f>
        <v>2</v>
      </c>
      <c r="R621" s="125" t="s">
        <v>22</v>
      </c>
      <c r="S621" s="125" t="s">
        <v>764</v>
      </c>
      <c r="T621" s="125" t="s">
        <v>783</v>
      </c>
      <c r="U621" s="125">
        <f t="shared" si="955"/>
        <v>8</v>
      </c>
      <c r="V621" s="179">
        <f t="shared" si="956"/>
        <v>0.25</v>
      </c>
      <c r="W621" s="125">
        <f t="shared" ref="W621:W630" si="965">IF(L621="-1",M621,"-")</f>
        <v>16</v>
      </c>
      <c r="X621" s="179">
        <f t="shared" si="957"/>
        <v>0.5</v>
      </c>
      <c r="Z621" s="125">
        <f t="shared" si="890"/>
        <v>1</v>
      </c>
      <c r="AA621" s="125">
        <f t="shared" si="891"/>
        <v>1</v>
      </c>
      <c r="AB621" s="179">
        <f t="shared" ref="AB621:AB637" si="966">MAX(V621,X621,1)*IF(O621="",1,O621)</f>
        <v>2</v>
      </c>
      <c r="AC621" s="179" t="str">
        <f t="shared" si="958"/>
        <v>000001</v>
      </c>
      <c r="AD621" s="179">
        <f t="shared" si="959"/>
        <v>1</v>
      </c>
      <c r="AE621" s="179" t="str">
        <f t="shared" si="960"/>
        <v>00000011</v>
      </c>
      <c r="AF621" s="179">
        <f t="shared" si="961"/>
        <v>0</v>
      </c>
      <c r="AG621" s="180" t="str">
        <f t="shared" si="962"/>
        <v>00000000</v>
      </c>
      <c r="AH621" s="179" t="str">
        <f t="shared" si="963"/>
        <v>00000000</v>
      </c>
    </row>
    <row r="622" spans="1:34" x14ac:dyDescent="0.2">
      <c r="A622" s="125" t="s">
        <v>2417</v>
      </c>
      <c r="B622" s="58" t="str">
        <f t="shared" si="953"/>
        <v/>
      </c>
      <c r="C622" s="125" t="s">
        <v>781</v>
      </c>
      <c r="D622" s="125" t="s">
        <v>704</v>
      </c>
      <c r="E622" s="125" t="str">
        <f t="shared" si="954"/>
        <v>S3</v>
      </c>
      <c r="F622" s="125" t="str">
        <f t="shared" si="964"/>
        <v>110</v>
      </c>
      <c r="H622" s="125" t="s">
        <v>1722</v>
      </c>
      <c r="I622" s="159">
        <f>VLOOKUP(H622,'V-Enc'!$B$38:$C$45,2,FALSE)</f>
        <v>8</v>
      </c>
      <c r="J622" s="125" t="s">
        <v>1739</v>
      </c>
      <c r="K622" s="159">
        <f>VLOOKUP(J622,'V-Enc'!$B$49:$C$56,2,FALSE)</f>
        <v>0.25</v>
      </c>
      <c r="L622" s="206" t="s">
        <v>2079</v>
      </c>
      <c r="M622" s="125">
        <v>32</v>
      </c>
      <c r="N622" s="125" t="s">
        <v>1829</v>
      </c>
      <c r="O622" s="125">
        <f>VLOOKUP(N622,'V-Enc'!$B$130:$C$137,2,FALSE)</f>
        <v>2</v>
      </c>
      <c r="R622" s="125" t="s">
        <v>22</v>
      </c>
      <c r="S622" s="125" t="s">
        <v>764</v>
      </c>
      <c r="T622" s="125" t="s">
        <v>783</v>
      </c>
      <c r="U622" s="125">
        <f t="shared" si="955"/>
        <v>8</v>
      </c>
      <c r="V622" s="179">
        <f t="shared" si="956"/>
        <v>0.25</v>
      </c>
      <c r="W622" s="125">
        <f t="shared" si="965"/>
        <v>32</v>
      </c>
      <c r="X622" s="179">
        <f t="shared" si="957"/>
        <v>1</v>
      </c>
      <c r="Z622" s="125">
        <f t="shared" si="890"/>
        <v>1</v>
      </c>
      <c r="AA622" s="125">
        <f t="shared" si="891"/>
        <v>1</v>
      </c>
      <c r="AB622" s="179">
        <f t="shared" si="966"/>
        <v>2</v>
      </c>
      <c r="AC622" s="179" t="str">
        <f t="shared" si="958"/>
        <v>000001</v>
      </c>
      <c r="AD622" s="179">
        <f t="shared" si="959"/>
        <v>1</v>
      </c>
      <c r="AE622" s="179" t="str">
        <f t="shared" si="960"/>
        <v>00000011</v>
      </c>
      <c r="AF622" s="179">
        <f t="shared" si="961"/>
        <v>0</v>
      </c>
      <c r="AG622" s="180" t="str">
        <f t="shared" si="962"/>
        <v>00000000</v>
      </c>
      <c r="AH622" s="179" t="str">
        <f t="shared" si="963"/>
        <v>00000000</v>
      </c>
    </row>
    <row r="623" spans="1:34" x14ac:dyDescent="0.2">
      <c r="A623" s="125" t="s">
        <v>2418</v>
      </c>
      <c r="B623" s="58" t="str">
        <f t="shared" si="953"/>
        <v/>
      </c>
      <c r="C623" s="125" t="s">
        <v>781</v>
      </c>
      <c r="D623" s="125" t="s">
        <v>704</v>
      </c>
      <c r="E623" s="125" t="str">
        <f t="shared" si="954"/>
        <v>S3</v>
      </c>
      <c r="F623" s="125" t="str">
        <f t="shared" si="964"/>
        <v>000</v>
      </c>
      <c r="H623" s="125" t="s">
        <v>1722</v>
      </c>
      <c r="I623" s="159">
        <f>VLOOKUP(H623,'V-Enc'!$B$38:$C$45,2,FALSE)</f>
        <v>8</v>
      </c>
      <c r="J623" s="125" t="s">
        <v>1740</v>
      </c>
      <c r="K623" s="159">
        <f>VLOOKUP(J623,'V-Enc'!$B$49:$C$56,2,FALSE)</f>
        <v>0.5</v>
      </c>
      <c r="L623" s="206" t="s">
        <v>2079</v>
      </c>
      <c r="M623" s="125">
        <v>8</v>
      </c>
      <c r="N623" s="125" t="s">
        <v>1829</v>
      </c>
      <c r="O623" s="125">
        <f>VLOOKUP(N623,'V-Enc'!$B$130:$C$137,2,FALSE)</f>
        <v>2</v>
      </c>
      <c r="R623" s="125" t="s">
        <v>22</v>
      </c>
      <c r="S623" s="125" t="s">
        <v>764</v>
      </c>
      <c r="T623" s="125" t="s">
        <v>783</v>
      </c>
      <c r="U623" s="125">
        <f t="shared" si="955"/>
        <v>8</v>
      </c>
      <c r="V623" s="179">
        <f t="shared" si="956"/>
        <v>0.5</v>
      </c>
      <c r="W623" s="125">
        <f t="shared" si="965"/>
        <v>8</v>
      </c>
      <c r="X623" s="179">
        <f t="shared" si="957"/>
        <v>0.5</v>
      </c>
      <c r="Z623" s="125">
        <f t="shared" si="890"/>
        <v>1</v>
      </c>
      <c r="AA623" s="125">
        <f t="shared" si="891"/>
        <v>1</v>
      </c>
      <c r="AB623" s="179">
        <f t="shared" si="966"/>
        <v>2</v>
      </c>
      <c r="AC623" s="179" t="str">
        <f t="shared" si="958"/>
        <v>000001</v>
      </c>
      <c r="AD623" s="179">
        <f t="shared" si="959"/>
        <v>1</v>
      </c>
      <c r="AE623" s="179" t="str">
        <f t="shared" si="960"/>
        <v>00000011</v>
      </c>
      <c r="AF623" s="179">
        <f t="shared" si="961"/>
        <v>0</v>
      </c>
      <c r="AG623" s="180" t="str">
        <f t="shared" si="962"/>
        <v>00000000</v>
      </c>
      <c r="AH623" s="179" t="str">
        <f t="shared" si="963"/>
        <v>00000000</v>
      </c>
    </row>
    <row r="624" spans="1:34" x14ac:dyDescent="0.2">
      <c r="A624" s="125" t="s">
        <v>2419</v>
      </c>
      <c r="B624" s="58" t="str">
        <f t="shared" si="953"/>
        <v/>
      </c>
      <c r="C624" s="125" t="s">
        <v>781</v>
      </c>
      <c r="D624" s="125" t="s">
        <v>704</v>
      </c>
      <c r="E624" s="125" t="str">
        <f t="shared" si="954"/>
        <v>S3</v>
      </c>
      <c r="F624" s="125" t="str">
        <f t="shared" si="964"/>
        <v>101</v>
      </c>
      <c r="H624" s="125" t="s">
        <v>1722</v>
      </c>
      <c r="I624" s="159">
        <f>VLOOKUP(H624,'V-Enc'!$B$38:$C$45,2,FALSE)</f>
        <v>8</v>
      </c>
      <c r="J624" s="125" t="s">
        <v>1740</v>
      </c>
      <c r="K624" s="159">
        <f>VLOOKUP(J624,'V-Enc'!$B$49:$C$56,2,FALSE)</f>
        <v>0.5</v>
      </c>
      <c r="L624" s="206" t="s">
        <v>2079</v>
      </c>
      <c r="M624" s="125">
        <v>16</v>
      </c>
      <c r="N624" s="125" t="s">
        <v>1829</v>
      </c>
      <c r="O624" s="125">
        <f>VLOOKUP(N624,'V-Enc'!$B$130:$C$137,2,FALSE)</f>
        <v>2</v>
      </c>
      <c r="R624" s="125" t="s">
        <v>22</v>
      </c>
      <c r="S624" s="125" t="s">
        <v>764</v>
      </c>
      <c r="T624" s="125" t="s">
        <v>783</v>
      </c>
      <c r="U624" s="125">
        <f t="shared" si="955"/>
        <v>8</v>
      </c>
      <c r="V624" s="179">
        <f t="shared" si="956"/>
        <v>0.5</v>
      </c>
      <c r="W624" s="125">
        <f t="shared" si="965"/>
        <v>16</v>
      </c>
      <c r="X624" s="179">
        <f t="shared" si="957"/>
        <v>1</v>
      </c>
      <c r="Z624" s="125">
        <f t="shared" si="890"/>
        <v>1</v>
      </c>
      <c r="AA624" s="125">
        <f t="shared" si="891"/>
        <v>1</v>
      </c>
      <c r="AB624" s="179">
        <f t="shared" si="966"/>
        <v>2</v>
      </c>
      <c r="AC624" s="179" t="str">
        <f t="shared" si="958"/>
        <v>000001</v>
      </c>
      <c r="AD624" s="179">
        <f t="shared" si="959"/>
        <v>1</v>
      </c>
      <c r="AE624" s="179" t="str">
        <f t="shared" si="960"/>
        <v>00000011</v>
      </c>
      <c r="AF624" s="179">
        <f t="shared" si="961"/>
        <v>0</v>
      </c>
      <c r="AG624" s="180" t="str">
        <f t="shared" si="962"/>
        <v>00000000</v>
      </c>
      <c r="AH624" s="179" t="str">
        <f t="shared" si="963"/>
        <v>00000000</v>
      </c>
    </row>
    <row r="625" spans="1:34" x14ac:dyDescent="0.2">
      <c r="A625" s="125" t="s">
        <v>2420</v>
      </c>
      <c r="B625" s="58" t="str">
        <f t="shared" si="953"/>
        <v/>
      </c>
      <c r="C625" s="125" t="s">
        <v>781</v>
      </c>
      <c r="D625" s="125" t="s">
        <v>704</v>
      </c>
      <c r="E625" s="125" t="str">
        <f t="shared" si="954"/>
        <v>S3</v>
      </c>
      <c r="F625" s="125" t="str">
        <f t="shared" si="964"/>
        <v>110</v>
      </c>
      <c r="H625" s="125" t="s">
        <v>1722</v>
      </c>
      <c r="I625" s="159">
        <f>VLOOKUP(H625,'V-Enc'!$B$38:$C$45,2,FALSE)</f>
        <v>8</v>
      </c>
      <c r="J625" s="125" t="s">
        <v>1740</v>
      </c>
      <c r="K625" s="159">
        <f>VLOOKUP(J625,'V-Enc'!$B$49:$C$56,2,FALSE)</f>
        <v>0.5</v>
      </c>
      <c r="L625" s="206" t="s">
        <v>2079</v>
      </c>
      <c r="M625" s="125">
        <v>32</v>
      </c>
      <c r="N625" s="125" t="s">
        <v>1829</v>
      </c>
      <c r="O625" s="125">
        <f>VLOOKUP(N625,'V-Enc'!$B$130:$C$137,2,FALSE)</f>
        <v>2</v>
      </c>
      <c r="R625" s="125" t="s">
        <v>22</v>
      </c>
      <c r="S625" s="125" t="s">
        <v>764</v>
      </c>
      <c r="T625" s="125" t="s">
        <v>783</v>
      </c>
      <c r="U625" s="125">
        <f t="shared" si="955"/>
        <v>8</v>
      </c>
      <c r="V625" s="179">
        <f t="shared" si="956"/>
        <v>0.5</v>
      </c>
      <c r="W625" s="125">
        <f t="shared" si="965"/>
        <v>32</v>
      </c>
      <c r="X625" s="179">
        <f t="shared" si="957"/>
        <v>2</v>
      </c>
      <c r="Z625" s="125">
        <f t="shared" si="890"/>
        <v>1</v>
      </c>
      <c r="AA625" s="125">
        <f t="shared" si="891"/>
        <v>1</v>
      </c>
      <c r="AB625" s="179">
        <f t="shared" si="966"/>
        <v>4</v>
      </c>
      <c r="AC625" s="179" t="str">
        <f t="shared" si="958"/>
        <v>000011</v>
      </c>
      <c r="AD625" s="179">
        <f t="shared" si="959"/>
        <v>2</v>
      </c>
      <c r="AE625" s="179" t="str">
        <f t="shared" si="960"/>
        <v>00001010</v>
      </c>
      <c r="AF625" s="179">
        <f t="shared" si="961"/>
        <v>1</v>
      </c>
      <c r="AG625" s="180" t="str">
        <f t="shared" si="962"/>
        <v>11110101</v>
      </c>
      <c r="AH625" s="179" t="str">
        <f t="shared" si="963"/>
        <v>00001010</v>
      </c>
    </row>
    <row r="626" spans="1:34" x14ac:dyDescent="0.2">
      <c r="A626" s="125" t="s">
        <v>2421</v>
      </c>
      <c r="B626" s="58" t="str">
        <f t="shared" si="953"/>
        <v/>
      </c>
      <c r="C626" s="125" t="s">
        <v>781</v>
      </c>
      <c r="D626" s="125" t="s">
        <v>704</v>
      </c>
      <c r="E626" s="125" t="str">
        <f t="shared" si="954"/>
        <v>S3</v>
      </c>
      <c r="F626" s="125" t="str">
        <f t="shared" si="964"/>
        <v>000</v>
      </c>
      <c r="H626" s="125" t="s">
        <v>1722</v>
      </c>
      <c r="I626" s="159">
        <f>VLOOKUP(H626,'V-Enc'!$B$38:$C$45,2,FALSE)</f>
        <v>8</v>
      </c>
      <c r="J626" s="125" t="s">
        <v>1733</v>
      </c>
      <c r="K626" s="159">
        <f>VLOOKUP(J626,'V-Enc'!$B$49:$C$56,2,FALSE)</f>
        <v>1</v>
      </c>
      <c r="L626" s="206" t="s">
        <v>2079</v>
      </c>
      <c r="M626" s="125">
        <v>8</v>
      </c>
      <c r="N626" s="125" t="s">
        <v>1829</v>
      </c>
      <c r="O626" s="125">
        <f>VLOOKUP(N626,'V-Enc'!$B$130:$C$137,2,FALSE)</f>
        <v>2</v>
      </c>
      <c r="R626" s="125" t="s">
        <v>22</v>
      </c>
      <c r="S626" s="125" t="s">
        <v>764</v>
      </c>
      <c r="T626" s="125" t="s">
        <v>783</v>
      </c>
      <c r="U626" s="125">
        <f t="shared" si="955"/>
        <v>8</v>
      </c>
      <c r="V626" s="179">
        <f t="shared" si="956"/>
        <v>1</v>
      </c>
      <c r="W626" s="125">
        <f t="shared" si="965"/>
        <v>8</v>
      </c>
      <c r="X626" s="179">
        <f t="shared" si="957"/>
        <v>1</v>
      </c>
      <c r="Z626" s="125">
        <f t="shared" si="890"/>
        <v>1</v>
      </c>
      <c r="AA626" s="125">
        <f t="shared" si="891"/>
        <v>1</v>
      </c>
      <c r="AB626" s="179">
        <f t="shared" si="966"/>
        <v>2</v>
      </c>
      <c r="AC626" s="179" t="str">
        <f t="shared" si="958"/>
        <v>000001</v>
      </c>
      <c r="AD626" s="179">
        <f t="shared" si="959"/>
        <v>1</v>
      </c>
      <c r="AE626" s="179" t="str">
        <f t="shared" si="960"/>
        <v>00000011</v>
      </c>
      <c r="AF626" s="179">
        <f t="shared" si="961"/>
        <v>0</v>
      </c>
      <c r="AG626" s="180" t="str">
        <f t="shared" si="962"/>
        <v>00000000</v>
      </c>
      <c r="AH626" s="179" t="str">
        <f t="shared" si="963"/>
        <v>00000000</v>
      </c>
    </row>
    <row r="627" spans="1:34" x14ac:dyDescent="0.2">
      <c r="A627" s="125" t="s">
        <v>2422</v>
      </c>
      <c r="B627" s="58" t="str">
        <f t="shared" si="953"/>
        <v/>
      </c>
      <c r="C627" s="125" t="s">
        <v>781</v>
      </c>
      <c r="D627" s="125" t="s">
        <v>704</v>
      </c>
      <c r="E627" s="125" t="str">
        <f t="shared" si="954"/>
        <v>S3</v>
      </c>
      <c r="F627" s="125" t="str">
        <f t="shared" si="964"/>
        <v>101</v>
      </c>
      <c r="H627" s="125" t="s">
        <v>1722</v>
      </c>
      <c r="I627" s="159">
        <f>VLOOKUP(H627,'V-Enc'!$B$38:$C$45,2,FALSE)</f>
        <v>8</v>
      </c>
      <c r="J627" s="125" t="s">
        <v>1733</v>
      </c>
      <c r="K627" s="159">
        <f>VLOOKUP(J627,'V-Enc'!$B$49:$C$56,2,FALSE)</f>
        <v>1</v>
      </c>
      <c r="L627" s="206" t="s">
        <v>2079</v>
      </c>
      <c r="M627" s="125">
        <v>16</v>
      </c>
      <c r="N627" s="125" t="s">
        <v>1829</v>
      </c>
      <c r="O627" s="125">
        <f>VLOOKUP(N627,'V-Enc'!$B$130:$C$137,2,FALSE)</f>
        <v>2</v>
      </c>
      <c r="R627" s="125" t="s">
        <v>22</v>
      </c>
      <c r="S627" s="125" t="s">
        <v>764</v>
      </c>
      <c r="T627" s="125" t="s">
        <v>783</v>
      </c>
      <c r="U627" s="125">
        <f t="shared" si="955"/>
        <v>8</v>
      </c>
      <c r="V627" s="179">
        <f t="shared" si="956"/>
        <v>1</v>
      </c>
      <c r="W627" s="125">
        <f t="shared" si="965"/>
        <v>16</v>
      </c>
      <c r="X627" s="179">
        <f t="shared" si="957"/>
        <v>2</v>
      </c>
      <c r="Z627" s="125">
        <f t="shared" si="890"/>
        <v>1</v>
      </c>
      <c r="AA627" s="125">
        <f t="shared" si="891"/>
        <v>1</v>
      </c>
      <c r="AB627" s="179">
        <f t="shared" si="966"/>
        <v>4</v>
      </c>
      <c r="AC627" s="179" t="str">
        <f t="shared" si="958"/>
        <v>000011</v>
      </c>
      <c r="AD627" s="179">
        <f t="shared" si="959"/>
        <v>2</v>
      </c>
      <c r="AE627" s="179" t="str">
        <f t="shared" si="960"/>
        <v>00001010</v>
      </c>
      <c r="AF627" s="179">
        <f t="shared" si="961"/>
        <v>1</v>
      </c>
      <c r="AG627" s="180" t="str">
        <f t="shared" si="962"/>
        <v>11110101</v>
      </c>
      <c r="AH627" s="179" t="str">
        <f t="shared" si="963"/>
        <v>00001010</v>
      </c>
    </row>
    <row r="628" spans="1:34" x14ac:dyDescent="0.2">
      <c r="A628" s="125" t="s">
        <v>2423</v>
      </c>
      <c r="B628" s="58" t="str">
        <f t="shared" si="953"/>
        <v/>
      </c>
      <c r="C628" s="125" t="s">
        <v>781</v>
      </c>
      <c r="D628" s="125" t="s">
        <v>704</v>
      </c>
      <c r="E628" s="125" t="str">
        <f t="shared" si="954"/>
        <v>S3</v>
      </c>
      <c r="F628" s="125" t="str">
        <f t="shared" si="964"/>
        <v>110</v>
      </c>
      <c r="H628" s="125" t="s">
        <v>1722</v>
      </c>
      <c r="I628" s="159">
        <f>VLOOKUP(H628,'V-Enc'!$B$38:$C$45,2,FALSE)</f>
        <v>8</v>
      </c>
      <c r="J628" s="125" t="s">
        <v>1733</v>
      </c>
      <c r="K628" s="159">
        <f>VLOOKUP(J628,'V-Enc'!$B$49:$C$56,2,FALSE)</f>
        <v>1</v>
      </c>
      <c r="L628" s="206" t="s">
        <v>2079</v>
      </c>
      <c r="M628" s="125">
        <v>32</v>
      </c>
      <c r="N628" s="125" t="s">
        <v>1829</v>
      </c>
      <c r="O628" s="125">
        <f>VLOOKUP(N628,'V-Enc'!$B$130:$C$137,2,FALSE)</f>
        <v>2</v>
      </c>
      <c r="R628" s="125" t="s">
        <v>22</v>
      </c>
      <c r="S628" s="125" t="s">
        <v>764</v>
      </c>
      <c r="T628" s="125" t="s">
        <v>783</v>
      </c>
      <c r="U628" s="125">
        <f t="shared" si="955"/>
        <v>8</v>
      </c>
      <c r="V628" s="179">
        <f t="shared" si="956"/>
        <v>1</v>
      </c>
      <c r="W628" s="125">
        <f t="shared" si="965"/>
        <v>32</v>
      </c>
      <c r="X628" s="179">
        <f t="shared" si="957"/>
        <v>4</v>
      </c>
      <c r="Z628" s="125">
        <f t="shared" si="890"/>
        <v>1</v>
      </c>
      <c r="AA628" s="125">
        <f t="shared" si="891"/>
        <v>1</v>
      </c>
      <c r="AB628" s="179">
        <f t="shared" si="966"/>
        <v>8</v>
      </c>
      <c r="AC628" s="179" t="str">
        <f t="shared" si="958"/>
        <v>000111</v>
      </c>
      <c r="AD628" s="179">
        <f t="shared" si="959"/>
        <v>4</v>
      </c>
      <c r="AE628" s="179" t="str">
        <f t="shared" si="960"/>
        <v>10001000</v>
      </c>
      <c r="AF628" s="179">
        <f t="shared" si="961"/>
        <v>1</v>
      </c>
      <c r="AG628" s="180" t="str">
        <f t="shared" si="962"/>
        <v>01110111</v>
      </c>
      <c r="AH628" s="179" t="str">
        <f t="shared" si="963"/>
        <v>10001000</v>
      </c>
    </row>
    <row r="629" spans="1:34" x14ac:dyDescent="0.2">
      <c r="A629" s="125" t="s">
        <v>2424</v>
      </c>
      <c r="B629" s="58" t="str">
        <f t="shared" si="953"/>
        <v/>
      </c>
      <c r="C629" s="125" t="s">
        <v>781</v>
      </c>
      <c r="D629" s="125" t="s">
        <v>704</v>
      </c>
      <c r="E629" s="125" t="str">
        <f t="shared" si="954"/>
        <v>S3</v>
      </c>
      <c r="F629" s="125" t="str">
        <f t="shared" si="964"/>
        <v>000</v>
      </c>
      <c r="H629" s="125" t="s">
        <v>1722</v>
      </c>
      <c r="I629" s="159">
        <f>VLOOKUP(H629,'V-Enc'!$B$38:$C$45,2,FALSE)</f>
        <v>8</v>
      </c>
      <c r="J629" s="125" t="s">
        <v>1734</v>
      </c>
      <c r="K629" s="159">
        <f>VLOOKUP(J629,'V-Enc'!$B$49:$C$56,2,FALSE)</f>
        <v>2</v>
      </c>
      <c r="L629" s="206" t="s">
        <v>2079</v>
      </c>
      <c r="M629" s="125">
        <v>8</v>
      </c>
      <c r="N629" s="125" t="s">
        <v>1829</v>
      </c>
      <c r="O629" s="125">
        <f>VLOOKUP(N629,'V-Enc'!$B$130:$C$137,2,FALSE)</f>
        <v>2</v>
      </c>
      <c r="R629" s="125" t="s">
        <v>22</v>
      </c>
      <c r="S629" s="125" t="s">
        <v>764</v>
      </c>
      <c r="T629" s="125" t="s">
        <v>783</v>
      </c>
      <c r="U629" s="125">
        <f t="shared" si="955"/>
        <v>8</v>
      </c>
      <c r="V629" s="179">
        <f t="shared" si="956"/>
        <v>2</v>
      </c>
      <c r="W629" s="125">
        <f t="shared" si="965"/>
        <v>8</v>
      </c>
      <c r="X629" s="179">
        <f t="shared" si="957"/>
        <v>2</v>
      </c>
      <c r="Z629" s="125">
        <f t="shared" si="890"/>
        <v>1</v>
      </c>
      <c r="AA629" s="125">
        <f t="shared" si="891"/>
        <v>1</v>
      </c>
      <c r="AB629" s="179">
        <f t="shared" si="966"/>
        <v>4</v>
      </c>
      <c r="AC629" s="179" t="str">
        <f t="shared" si="958"/>
        <v>000011</v>
      </c>
      <c r="AD629" s="179">
        <f t="shared" si="959"/>
        <v>1</v>
      </c>
      <c r="AE629" s="179" t="str">
        <f t="shared" si="960"/>
        <v>00001111</v>
      </c>
      <c r="AF629" s="179">
        <f t="shared" si="961"/>
        <v>1</v>
      </c>
      <c r="AG629" s="180" t="str">
        <f t="shared" si="962"/>
        <v>11110101</v>
      </c>
      <c r="AH629" s="179" t="str">
        <f t="shared" si="963"/>
        <v>00001010</v>
      </c>
    </row>
    <row r="630" spans="1:34" x14ac:dyDescent="0.2">
      <c r="A630" s="125" t="s">
        <v>2425</v>
      </c>
      <c r="B630" s="58" t="str">
        <f t="shared" si="953"/>
        <v/>
      </c>
      <c r="C630" s="125" t="s">
        <v>781</v>
      </c>
      <c r="D630" s="125" t="s">
        <v>704</v>
      </c>
      <c r="E630" s="125" t="str">
        <f t="shared" si="954"/>
        <v>S3</v>
      </c>
      <c r="F630" s="125" t="str">
        <f t="shared" si="964"/>
        <v>101</v>
      </c>
      <c r="H630" s="125" t="s">
        <v>1722</v>
      </c>
      <c r="I630" s="159">
        <f>VLOOKUP(H630,'V-Enc'!$B$38:$C$45,2,FALSE)</f>
        <v>8</v>
      </c>
      <c r="J630" s="125" t="s">
        <v>1734</v>
      </c>
      <c r="K630" s="159">
        <f>VLOOKUP(J630,'V-Enc'!$B$49:$C$56,2,FALSE)</f>
        <v>2</v>
      </c>
      <c r="L630" s="206" t="s">
        <v>2079</v>
      </c>
      <c r="M630" s="125">
        <v>16</v>
      </c>
      <c r="N630" s="125" t="s">
        <v>1829</v>
      </c>
      <c r="O630" s="125">
        <f>VLOOKUP(N630,'V-Enc'!$B$130:$C$137,2,FALSE)</f>
        <v>2</v>
      </c>
      <c r="R630" s="125" t="s">
        <v>22</v>
      </c>
      <c r="S630" s="125" t="s">
        <v>764</v>
      </c>
      <c r="T630" s="125" t="s">
        <v>783</v>
      </c>
      <c r="U630" s="125">
        <f t="shared" si="955"/>
        <v>8</v>
      </c>
      <c r="V630" s="179">
        <f t="shared" si="956"/>
        <v>2</v>
      </c>
      <c r="W630" s="125">
        <f t="shared" si="965"/>
        <v>16</v>
      </c>
      <c r="X630" s="179">
        <f t="shared" si="957"/>
        <v>4</v>
      </c>
      <c r="Z630" s="125">
        <f t="shared" si="890"/>
        <v>1</v>
      </c>
      <c r="AA630" s="125">
        <f t="shared" si="891"/>
        <v>1</v>
      </c>
      <c r="AB630" s="179">
        <f t="shared" si="966"/>
        <v>8</v>
      </c>
      <c r="AC630" s="179" t="str">
        <f t="shared" si="958"/>
        <v>000111</v>
      </c>
      <c r="AD630" s="179">
        <f t="shared" si="959"/>
        <v>2</v>
      </c>
      <c r="AE630" s="179" t="str">
        <f t="shared" si="960"/>
        <v>10101010</v>
      </c>
      <c r="AF630" s="179">
        <f t="shared" si="961"/>
        <v>1</v>
      </c>
      <c r="AG630" s="180" t="str">
        <f t="shared" si="962"/>
        <v>01110111</v>
      </c>
      <c r="AH630" s="179" t="str">
        <f t="shared" si="963"/>
        <v>10001000</v>
      </c>
    </row>
    <row r="631" spans="1:34" ht="17" customHeight="1" x14ac:dyDescent="0.2">
      <c r="A631" s="125" t="s">
        <v>2426</v>
      </c>
      <c r="B631" s="58" t="str">
        <f t="shared" si="953"/>
        <v/>
      </c>
      <c r="C631" s="125" t="s">
        <v>781</v>
      </c>
      <c r="D631" s="125" t="s">
        <v>704</v>
      </c>
      <c r="E631" s="125" t="str">
        <f t="shared" ref="E631:E637" si="967">IF(S631="rs2","L2",IF(S631="vs2","S3","L1"))</f>
        <v>S3</v>
      </c>
      <c r="F631" s="125">
        <v>110</v>
      </c>
      <c r="H631" s="125" t="s">
        <v>1722</v>
      </c>
      <c r="I631" s="159">
        <f>VLOOKUP(H631,'V-Enc'!$B$38:$C$45,2,FALSE)</f>
        <v>8</v>
      </c>
      <c r="J631" s="125" t="s">
        <v>1734</v>
      </c>
      <c r="K631" s="159">
        <f>VLOOKUP(J631,'V-Enc'!$B$49:$C$56,2,FALSE)</f>
        <v>2</v>
      </c>
      <c r="L631" s="206" t="s">
        <v>2079</v>
      </c>
      <c r="M631" s="125">
        <v>32</v>
      </c>
      <c r="N631" s="125" t="s">
        <v>1829</v>
      </c>
      <c r="O631" s="125">
        <f>VLOOKUP(N631,'V-Enc'!$B$130:$C$137,2,FALSE)</f>
        <v>2</v>
      </c>
      <c r="R631" s="125" t="s">
        <v>22</v>
      </c>
      <c r="S631" s="125" t="s">
        <v>764</v>
      </c>
      <c r="T631" s="125" t="s">
        <v>783</v>
      </c>
      <c r="U631" s="125">
        <f t="shared" ref="U631:U637" si="968">IF(L631="-1",I631,M631)</f>
        <v>8</v>
      </c>
      <c r="V631" s="179">
        <f t="shared" ref="V631:V637" si="969">IF(L631="-1",K631,U631/I631*K631)</f>
        <v>2</v>
      </c>
      <c r="W631" s="125">
        <f t="shared" ref="W631:W637" si="970">IF(L631="-1",M631,"-")</f>
        <v>32</v>
      </c>
      <c r="X631" s="179">
        <f t="shared" ref="X631:X637" si="971">IF(L631="-1",W631/I631*K631,"-")</f>
        <v>8</v>
      </c>
      <c r="Z631" s="125">
        <f t="shared" si="890"/>
        <v>1</v>
      </c>
      <c r="AA631" s="125">
        <v>1</v>
      </c>
      <c r="AB631" s="179">
        <f t="shared" si="966"/>
        <v>16</v>
      </c>
      <c r="AC631" s="179" t="str">
        <f t="shared" si="958"/>
        <v>001111</v>
      </c>
      <c r="AD631" s="179">
        <f t="shared" si="959"/>
        <v>4</v>
      </c>
      <c r="AE631" s="179" t="str">
        <f t="shared" si="960"/>
        <v>10001000</v>
      </c>
      <c r="AF631" s="179">
        <f t="shared" si="961"/>
        <v>1</v>
      </c>
      <c r="AG631" s="180" t="str">
        <f t="shared" si="962"/>
        <v>01111111</v>
      </c>
      <c r="AH631" s="179" t="str">
        <f t="shared" si="963"/>
        <v>10000000</v>
      </c>
    </row>
    <row r="632" spans="1:34" x14ac:dyDescent="0.2">
      <c r="A632" s="125" t="s">
        <v>2427</v>
      </c>
      <c r="B632" s="58" t="str">
        <f t="shared" si="953"/>
        <v/>
      </c>
      <c r="C632" s="125" t="s">
        <v>781</v>
      </c>
      <c r="D632" s="125" t="s">
        <v>704</v>
      </c>
      <c r="E632" s="125" t="str">
        <f t="shared" si="967"/>
        <v>S3</v>
      </c>
      <c r="F632" s="125" t="str">
        <f t="shared" ref="F632:F637" si="972">IF(M632=8,"000",IF(M632=16,"101","110"))</f>
        <v>000</v>
      </c>
      <c r="H632" s="125" t="s">
        <v>1722</v>
      </c>
      <c r="I632" s="159">
        <f>VLOOKUP(H632,'V-Enc'!$B$38:$C$45,2,FALSE)</f>
        <v>8</v>
      </c>
      <c r="J632" s="125" t="s">
        <v>1735</v>
      </c>
      <c r="K632" s="159">
        <f>VLOOKUP(J632,'V-Enc'!$B$49:$C$56,2,FALSE)</f>
        <v>4</v>
      </c>
      <c r="L632" s="206" t="s">
        <v>2079</v>
      </c>
      <c r="M632" s="125">
        <v>8</v>
      </c>
      <c r="N632" s="125" t="s">
        <v>1829</v>
      </c>
      <c r="O632" s="125">
        <f>VLOOKUP(N632,'V-Enc'!$B$130:$C$137,2,FALSE)</f>
        <v>2</v>
      </c>
      <c r="R632" s="125" t="s">
        <v>22</v>
      </c>
      <c r="S632" s="125" t="s">
        <v>764</v>
      </c>
      <c r="T632" s="125" t="s">
        <v>783</v>
      </c>
      <c r="U632" s="125">
        <f t="shared" si="968"/>
        <v>8</v>
      </c>
      <c r="V632" s="179">
        <f t="shared" si="969"/>
        <v>4</v>
      </c>
      <c r="W632" s="125">
        <f t="shared" si="970"/>
        <v>8</v>
      </c>
      <c r="X632" s="179">
        <f t="shared" si="971"/>
        <v>4</v>
      </c>
      <c r="Z632" s="125">
        <f t="shared" si="890"/>
        <v>1</v>
      </c>
      <c r="AA632" s="125">
        <v>1</v>
      </c>
      <c r="AB632" s="179">
        <f t="shared" si="966"/>
        <v>8</v>
      </c>
      <c r="AC632" s="179" t="str">
        <f t="shared" si="958"/>
        <v>000111</v>
      </c>
      <c r="AD632" s="179">
        <f t="shared" si="959"/>
        <v>1</v>
      </c>
      <c r="AE632" s="179" t="str">
        <f t="shared" si="960"/>
        <v>11111111</v>
      </c>
      <c r="AF632" s="179">
        <f t="shared" si="961"/>
        <v>1</v>
      </c>
      <c r="AG632" s="180" t="str">
        <f t="shared" si="962"/>
        <v>01110111</v>
      </c>
      <c r="AH632" s="179" t="str">
        <f t="shared" si="963"/>
        <v>10001000</v>
      </c>
    </row>
    <row r="633" spans="1:34" x14ac:dyDescent="0.2">
      <c r="A633" s="125" t="s">
        <v>2428</v>
      </c>
      <c r="B633" s="58" t="str">
        <f t="shared" ref="B633" si="973">IF(OR(MAX(1,O633)*MAX(V633,1)&gt;8,V633&lt;1/4,X633&lt;1/4,X633&gt;8),"RSVD","")</f>
        <v/>
      </c>
      <c r="C633" s="125" t="s">
        <v>781</v>
      </c>
      <c r="D633" s="125" t="s">
        <v>704</v>
      </c>
      <c r="E633" s="125" t="str">
        <f t="shared" si="967"/>
        <v>S3</v>
      </c>
      <c r="F633" s="125" t="str">
        <f t="shared" si="972"/>
        <v>101</v>
      </c>
      <c r="H633" s="125" t="s">
        <v>1722</v>
      </c>
      <c r="I633" s="159">
        <f>VLOOKUP(H633,'V-Enc'!$B$38:$C$45,2,FALSE)</f>
        <v>8</v>
      </c>
      <c r="J633" s="125" t="s">
        <v>1735</v>
      </c>
      <c r="K633" s="159">
        <f>VLOOKUP(J633,'V-Enc'!$B$49:$C$56,2,FALSE)</f>
        <v>4</v>
      </c>
      <c r="L633" s="206" t="s">
        <v>2079</v>
      </c>
      <c r="M633" s="125">
        <v>16</v>
      </c>
      <c r="N633" s="125" t="s">
        <v>1829</v>
      </c>
      <c r="O633" s="125">
        <f>VLOOKUP(N633,'V-Enc'!$B$130:$C$137,2,FALSE)</f>
        <v>2</v>
      </c>
      <c r="R633" s="125" t="s">
        <v>22</v>
      </c>
      <c r="S633" s="125" t="s">
        <v>764</v>
      </c>
      <c r="T633" s="125" t="s">
        <v>783</v>
      </c>
      <c r="U633" s="125">
        <f t="shared" si="968"/>
        <v>8</v>
      </c>
      <c r="V633" s="179">
        <f t="shared" si="969"/>
        <v>4</v>
      </c>
      <c r="W633" s="125">
        <f t="shared" si="970"/>
        <v>16</v>
      </c>
      <c r="X633" s="179">
        <f t="shared" si="971"/>
        <v>8</v>
      </c>
      <c r="Z633" s="125">
        <f t="shared" ref="Z633" si="974">IF(S633="vs2",1,"")</f>
        <v>1</v>
      </c>
      <c r="AA633" s="125">
        <v>1</v>
      </c>
      <c r="AB633" s="179">
        <f t="shared" si="966"/>
        <v>16</v>
      </c>
      <c r="AC633" s="179" t="str">
        <f t="shared" si="958"/>
        <v>001111</v>
      </c>
      <c r="AD633" s="179">
        <f t="shared" si="959"/>
        <v>2</v>
      </c>
      <c r="AE633" s="179" t="str">
        <f t="shared" si="960"/>
        <v>10101010</v>
      </c>
      <c r="AF633" s="179">
        <f t="shared" si="961"/>
        <v>1</v>
      </c>
      <c r="AG633" s="180" t="str">
        <f t="shared" si="962"/>
        <v>01111111</v>
      </c>
      <c r="AH633" s="179" t="str">
        <f>IF(AF633=0,"00000000",RIGHT(_xlfn.CONCAT(REPT(0,8-MIN(8,AB633)),REPT(DEC2BIN(_xlfn.BITLSHIFT(1,MAX(V633,X633,1)-1)),MAX(1,O633))),8))</f>
        <v>10000000</v>
      </c>
    </row>
    <row r="634" spans="1:34" s="58" customFormat="1" x14ac:dyDescent="0.2">
      <c r="A634" s="58" t="s">
        <v>4363</v>
      </c>
      <c r="B634" s="58" t="str">
        <f t="shared" si="953"/>
        <v>RSVD</v>
      </c>
      <c r="C634" s="58" t="s">
        <v>781</v>
      </c>
      <c r="D634" s="58" t="s">
        <v>704</v>
      </c>
      <c r="E634" s="58" t="str">
        <f t="shared" si="967"/>
        <v>S3</v>
      </c>
      <c r="F634" s="58" t="str">
        <f t="shared" si="972"/>
        <v>110</v>
      </c>
      <c r="H634" s="58" t="s">
        <v>1722</v>
      </c>
      <c r="I634" s="247">
        <f>VLOOKUP(H634,'V-Enc'!$B$38:$C$45,2,FALSE)</f>
        <v>8</v>
      </c>
      <c r="J634" s="58" t="s">
        <v>1735</v>
      </c>
      <c r="K634" s="247">
        <f>VLOOKUP(J634,'V-Enc'!$B$49:$C$56,2,FALSE)</f>
        <v>4</v>
      </c>
      <c r="L634" s="248" t="s">
        <v>2079</v>
      </c>
      <c r="M634" s="58">
        <v>32</v>
      </c>
      <c r="N634" s="58" t="s">
        <v>1829</v>
      </c>
      <c r="O634" s="58">
        <f>VLOOKUP(N634,'V-Enc'!$B$130:$C$137,2,FALSE)</f>
        <v>2</v>
      </c>
      <c r="R634" s="58" t="s">
        <v>22</v>
      </c>
      <c r="S634" s="58" t="s">
        <v>764</v>
      </c>
      <c r="T634" s="58" t="s">
        <v>783</v>
      </c>
      <c r="U634" s="58">
        <f t="shared" si="968"/>
        <v>8</v>
      </c>
      <c r="V634" s="249">
        <f t="shared" si="969"/>
        <v>4</v>
      </c>
      <c r="W634" s="58">
        <f t="shared" si="970"/>
        <v>32</v>
      </c>
      <c r="X634" s="249">
        <f t="shared" si="971"/>
        <v>16</v>
      </c>
      <c r="Z634" s="58">
        <f t="shared" si="890"/>
        <v>1</v>
      </c>
      <c r="AA634" s="58">
        <v>1</v>
      </c>
      <c r="AB634" s="249">
        <f t="shared" si="966"/>
        <v>32</v>
      </c>
      <c r="AC634" s="249" t="str">
        <f>DEC2BIN(MIN(64,AB634)-1,6)</f>
        <v>011111</v>
      </c>
      <c r="AD634" s="249">
        <f t="shared" si="959"/>
        <v>4</v>
      </c>
      <c r="AE634" s="249" t="str">
        <f t="shared" si="960"/>
        <v>10001000</v>
      </c>
      <c r="AF634" s="179">
        <f t="shared" si="961"/>
        <v>1</v>
      </c>
      <c r="AG634" s="180" t="e">
        <f t="shared" si="962"/>
        <v>#NUM!</v>
      </c>
      <c r="AH634" s="179" t="e">
        <f t="shared" ref="AH634:AH637" si="975">IF(AF634=0,"00000000",RIGHT(_xlfn.CONCAT(REPT(0,8-MIN(8,AB634)),REPT(DEC2BIN(_xlfn.BITLSHIFT(1,MAX(V634,X634,1)-1)),MAX(1,O634))),8))</f>
        <v>#NUM!</v>
      </c>
    </row>
    <row r="635" spans="1:34" s="58" customFormat="1" x14ac:dyDescent="0.2">
      <c r="A635" s="58" t="s">
        <v>2429</v>
      </c>
      <c r="B635" s="58" t="str">
        <f t="shared" ref="B635:B636" si="976">IF(OR(MAX(1,O635)*MAX(V635,1)&gt;8,V635&lt;1/4,X635&lt;1/4,X635&gt;8),"RSVD","")</f>
        <v>RSVD</v>
      </c>
      <c r="C635" s="58" t="s">
        <v>781</v>
      </c>
      <c r="D635" s="58" t="s">
        <v>704</v>
      </c>
      <c r="E635" s="58" t="str">
        <f t="shared" si="967"/>
        <v>S3</v>
      </c>
      <c r="F635" s="58" t="str">
        <f t="shared" si="972"/>
        <v>000</v>
      </c>
      <c r="H635" s="58" t="s">
        <v>1722</v>
      </c>
      <c r="I635" s="247">
        <f>VLOOKUP(H635,'V-Enc'!$B$38:$C$45,2,FALSE)</f>
        <v>8</v>
      </c>
      <c r="J635" s="58" t="s">
        <v>1736</v>
      </c>
      <c r="K635" s="247">
        <f>VLOOKUP(J635,'V-Enc'!$B$49:$C$56,2,FALSE)</f>
        <v>8</v>
      </c>
      <c r="L635" s="248" t="s">
        <v>2079</v>
      </c>
      <c r="M635" s="58">
        <v>8</v>
      </c>
      <c r="N635" s="58" t="s">
        <v>1829</v>
      </c>
      <c r="O635" s="58">
        <f>VLOOKUP(N635,'V-Enc'!$B$130:$C$137,2,FALSE)</f>
        <v>2</v>
      </c>
      <c r="R635" s="58" t="s">
        <v>22</v>
      </c>
      <c r="S635" s="58" t="s">
        <v>764</v>
      </c>
      <c r="T635" s="58" t="s">
        <v>783</v>
      </c>
      <c r="U635" s="58">
        <f t="shared" si="968"/>
        <v>8</v>
      </c>
      <c r="V635" s="249">
        <f t="shared" si="969"/>
        <v>8</v>
      </c>
      <c r="W635" s="58">
        <f t="shared" si="970"/>
        <v>8</v>
      </c>
      <c r="X635" s="249">
        <f t="shared" si="971"/>
        <v>8</v>
      </c>
      <c r="Z635" s="58">
        <f t="shared" ref="Z635:Z636" si="977">IF(S635="vs2",1,"")</f>
        <v>1</v>
      </c>
      <c r="AA635" s="58">
        <v>1</v>
      </c>
      <c r="AB635" s="249">
        <f t="shared" si="966"/>
        <v>16</v>
      </c>
      <c r="AC635" s="249" t="str">
        <f t="shared" ref="AC635:AC637" si="978">DEC2BIN(MIN(64,AB635)-1,6)</f>
        <v>001111</v>
      </c>
      <c r="AD635" s="249">
        <f t="shared" si="959"/>
        <v>1</v>
      </c>
      <c r="AE635" s="249" t="str">
        <f t="shared" si="960"/>
        <v>11111111</v>
      </c>
      <c r="AF635" s="179">
        <f t="shared" si="961"/>
        <v>1</v>
      </c>
      <c r="AG635" s="180" t="str">
        <f t="shared" si="962"/>
        <v>01111111</v>
      </c>
      <c r="AH635" s="179" t="str">
        <f t="shared" si="975"/>
        <v>10000000</v>
      </c>
    </row>
    <row r="636" spans="1:34" s="58" customFormat="1" x14ac:dyDescent="0.2">
      <c r="A636" s="58" t="s">
        <v>4364</v>
      </c>
      <c r="B636" s="58" t="str">
        <f t="shared" si="976"/>
        <v>RSVD</v>
      </c>
      <c r="C636" s="58" t="s">
        <v>781</v>
      </c>
      <c r="D636" s="58" t="s">
        <v>704</v>
      </c>
      <c r="E636" s="58" t="str">
        <f t="shared" si="967"/>
        <v>S3</v>
      </c>
      <c r="F636" s="58" t="str">
        <f t="shared" si="972"/>
        <v>101</v>
      </c>
      <c r="H636" s="58" t="s">
        <v>1722</v>
      </c>
      <c r="I636" s="247">
        <f>VLOOKUP(H636,'V-Enc'!$B$38:$C$45,2,FALSE)</f>
        <v>8</v>
      </c>
      <c r="J636" s="58" t="s">
        <v>1736</v>
      </c>
      <c r="K636" s="247">
        <f>VLOOKUP(J636,'V-Enc'!$B$49:$C$56,2,FALSE)</f>
        <v>8</v>
      </c>
      <c r="L636" s="248" t="s">
        <v>2079</v>
      </c>
      <c r="M636" s="58">
        <v>16</v>
      </c>
      <c r="N636" s="58" t="s">
        <v>1829</v>
      </c>
      <c r="O636" s="58">
        <f>VLOOKUP(N636,'V-Enc'!$B$130:$C$137,2,FALSE)</f>
        <v>2</v>
      </c>
      <c r="R636" s="58" t="s">
        <v>22</v>
      </c>
      <c r="S636" s="58" t="s">
        <v>764</v>
      </c>
      <c r="T636" s="58" t="s">
        <v>783</v>
      </c>
      <c r="U636" s="58">
        <f t="shared" si="968"/>
        <v>8</v>
      </c>
      <c r="V636" s="249">
        <f t="shared" si="969"/>
        <v>8</v>
      </c>
      <c r="W636" s="58">
        <f t="shared" si="970"/>
        <v>16</v>
      </c>
      <c r="X636" s="249">
        <f t="shared" si="971"/>
        <v>16</v>
      </c>
      <c r="Z636" s="58">
        <f t="shared" si="977"/>
        <v>1</v>
      </c>
      <c r="AA636" s="58">
        <v>1</v>
      </c>
      <c r="AB636" s="249">
        <f t="shared" si="966"/>
        <v>32</v>
      </c>
      <c r="AC636" s="249" t="str">
        <f t="shared" si="978"/>
        <v>011111</v>
      </c>
      <c r="AD636" s="249">
        <f t="shared" si="959"/>
        <v>2</v>
      </c>
      <c r="AE636" s="249" t="str">
        <f t="shared" si="960"/>
        <v>10101010</v>
      </c>
      <c r="AF636" s="179">
        <f t="shared" si="961"/>
        <v>1</v>
      </c>
      <c r="AG636" s="180" t="e">
        <f>IF(AF636=0,"00000000",RIGHT(IF(X636&gt;=V636,DEC2BIN(_xlfn.BITXOR(BIN2DEC(AH636),255),8),REPT(DEC2BIN(_xlfn.BITLSHIFT(1,AF636-1)),8)),8))</f>
        <v>#NUM!</v>
      </c>
      <c r="AH636" s="179" t="e">
        <f t="shared" si="975"/>
        <v>#NUM!</v>
      </c>
    </row>
    <row r="637" spans="1:34" s="58" customFormat="1" x14ac:dyDescent="0.2">
      <c r="A637" s="58" t="s">
        <v>4365</v>
      </c>
      <c r="B637" s="58" t="str">
        <f t="shared" si="953"/>
        <v>RSVD</v>
      </c>
      <c r="C637" s="58" t="s">
        <v>781</v>
      </c>
      <c r="D637" s="58" t="s">
        <v>704</v>
      </c>
      <c r="E637" s="58" t="str">
        <f t="shared" si="967"/>
        <v>S3</v>
      </c>
      <c r="F637" s="58" t="str">
        <f t="shared" si="972"/>
        <v>110</v>
      </c>
      <c r="H637" s="58" t="s">
        <v>1722</v>
      </c>
      <c r="I637" s="247">
        <f>VLOOKUP(H637,'V-Enc'!$B$38:$C$45,2,FALSE)</f>
        <v>8</v>
      </c>
      <c r="J637" s="58" t="s">
        <v>1736</v>
      </c>
      <c r="K637" s="247">
        <f>VLOOKUP(J637,'V-Enc'!$B$49:$C$56,2,FALSE)</f>
        <v>8</v>
      </c>
      <c r="L637" s="248" t="s">
        <v>2079</v>
      </c>
      <c r="M637" s="58">
        <v>32</v>
      </c>
      <c r="N637" s="58" t="s">
        <v>1829</v>
      </c>
      <c r="O637" s="58">
        <f>VLOOKUP(N637,'V-Enc'!$B$130:$C$137,2,FALSE)</f>
        <v>2</v>
      </c>
      <c r="R637" s="58" t="s">
        <v>22</v>
      </c>
      <c r="S637" s="58" t="s">
        <v>764</v>
      </c>
      <c r="T637" s="58" t="s">
        <v>783</v>
      </c>
      <c r="U637" s="58">
        <f t="shared" si="968"/>
        <v>8</v>
      </c>
      <c r="V637" s="249">
        <f t="shared" si="969"/>
        <v>8</v>
      </c>
      <c r="W637" s="58">
        <f t="shared" si="970"/>
        <v>32</v>
      </c>
      <c r="X637" s="249">
        <f t="shared" si="971"/>
        <v>32</v>
      </c>
      <c r="Z637" s="58">
        <f t="shared" si="890"/>
        <v>1</v>
      </c>
      <c r="AA637" s="58">
        <v>1</v>
      </c>
      <c r="AB637" s="249">
        <f t="shared" si="966"/>
        <v>64</v>
      </c>
      <c r="AC637" s="249" t="str">
        <f t="shared" si="978"/>
        <v>111111</v>
      </c>
      <c r="AD637" s="249">
        <f t="shared" si="959"/>
        <v>4</v>
      </c>
      <c r="AE637" s="249" t="str">
        <f t="shared" si="960"/>
        <v>10001000</v>
      </c>
      <c r="AF637" s="179">
        <f t="shared" si="961"/>
        <v>1</v>
      </c>
      <c r="AG637" s="180" t="e">
        <f>IF(AF637=0,"00000000",RIGHT(IF(X637&gt;=V637,DEC2BIN(_xlfn.BITXOR(BIN2DEC(AH637),255),8),REPT(DEC2BIN(_xlfn.BITLSHIFT(1,AF637-1)),8)),8))</f>
        <v>#NUM!</v>
      </c>
      <c r="AH637" s="179" t="e">
        <f t="shared" si="975"/>
        <v>#NUM!</v>
      </c>
    </row>
    <row r="638" spans="1:34" x14ac:dyDescent="0.2">
      <c r="I638" s="159"/>
      <c r="Z638" s="125" t="str">
        <f t="shared" si="890"/>
        <v/>
      </c>
      <c r="AA638" s="125" t="str">
        <f t="shared" ref="AA638:AA687" si="979">IF(T638="vs3",1,"")</f>
        <v/>
      </c>
      <c r="AC638" s="179"/>
      <c r="AE638" s="179"/>
    </row>
    <row r="639" spans="1:34" ht="19" x14ac:dyDescent="0.25">
      <c r="A639" s="225" t="s">
        <v>2430</v>
      </c>
      <c r="B639" s="225"/>
      <c r="C639" s="226"/>
      <c r="D639" s="226"/>
      <c r="E639" s="226"/>
      <c r="F639" s="226"/>
      <c r="G639" s="226"/>
      <c r="I639" s="159"/>
      <c r="P639" s="126"/>
      <c r="Z639" s="125" t="str">
        <f t="shared" si="890"/>
        <v/>
      </c>
      <c r="AA639" s="125" t="str">
        <f t="shared" si="979"/>
        <v/>
      </c>
      <c r="AC639" s="179"/>
      <c r="AE639" s="179"/>
    </row>
    <row r="640" spans="1:34" x14ac:dyDescent="0.2">
      <c r="A640" s="125" t="s">
        <v>2431</v>
      </c>
      <c r="B640" s="58" t="str">
        <f t="shared" ref="B640:B654" si="980">IF(OR(MAX(1,O640)*MAX(V640,1)&gt;8,V640&lt;1/4,X640&lt;1/4),"RSVD","")</f>
        <v/>
      </c>
      <c r="C640" s="125" t="s">
        <v>781</v>
      </c>
      <c r="D640" s="125" t="s">
        <v>704</v>
      </c>
      <c r="E640" s="125" t="str">
        <f t="shared" ref="E640:E654" si="981">IF(S640="rs2","S2",IF(S640="vs2","S3","S1"))</f>
        <v>S1</v>
      </c>
      <c r="F640" s="125" t="str">
        <f t="shared" ref="F640:F654" si="982">IF(U640=8,"000",IF(U640=16,"101","110"))</f>
        <v>000</v>
      </c>
      <c r="H640" s="125" t="s">
        <v>1722</v>
      </c>
      <c r="I640" s="159">
        <f>VLOOKUP(H640,'V-Enc'!$B$38:$C$45,2,FALSE)</f>
        <v>8</v>
      </c>
      <c r="J640" s="125" t="s">
        <v>1739</v>
      </c>
      <c r="K640" s="159">
        <f>VLOOKUP(J640,'V-Enc'!$B$49:$C$56,2,FALSE)</f>
        <v>0.25</v>
      </c>
      <c r="L640" s="206" t="s">
        <v>76</v>
      </c>
      <c r="M640" s="125">
        <v>8</v>
      </c>
      <c r="N640" s="125" t="s">
        <v>1830</v>
      </c>
      <c r="O640" s="125">
        <f>VLOOKUP(N640,'V-Enc'!$B$130:$C$137,2,FALSE)</f>
        <v>3</v>
      </c>
      <c r="R640" s="125" t="s">
        <v>22</v>
      </c>
      <c r="S640" s="206" t="s">
        <v>2040</v>
      </c>
      <c r="T640" s="125" t="s">
        <v>783</v>
      </c>
      <c r="U640" s="125">
        <f t="shared" ref="U640:U654" si="983">IF(L640="-1",I640,M640)</f>
        <v>8</v>
      </c>
      <c r="V640" s="179">
        <f t="shared" ref="V640:V654" si="984">IF(L640="-1",K640,U640/I640*K640)</f>
        <v>0.25</v>
      </c>
      <c r="W640" s="125" t="str">
        <f t="shared" ref="W640:W654" si="985">IF(L640="-1",U640,"-")</f>
        <v>-</v>
      </c>
      <c r="X640" s="179" t="str">
        <f>IF(L640="-1",W640/#REF!*#REF!,"-")</f>
        <v>-</v>
      </c>
      <c r="Z640" s="125" t="str">
        <f t="shared" si="890"/>
        <v/>
      </c>
      <c r="AA640" s="125">
        <f t="shared" si="979"/>
        <v>1</v>
      </c>
      <c r="AB640" s="179">
        <f>MAX(V640,X640,1)*IF(O640="",1,O640)</f>
        <v>3</v>
      </c>
      <c r="AC640" s="179" t="str">
        <f t="shared" ref="AC640:AC653" si="986">DEC2BIN(MIN(64,AB640)-1,6)</f>
        <v>000010</v>
      </c>
      <c r="AD640" s="179">
        <f t="shared" ref="AD640:AD657" si="987">AB640/(MAX(V640,1)*IF(O640="",1,O640))</f>
        <v>1</v>
      </c>
      <c r="AE640" s="179" t="str">
        <f t="shared" ref="AE640:AE657" si="988">RIGHT(_xlfn.CONCAT(REPT(0,8-MIN(AB640,8)),REPT(DEC2BIN(_xlfn.BITLSHIFT(1,AD640-1)),AB640/AD640)),8)</f>
        <v>00000111</v>
      </c>
      <c r="AF640" s="125" t="s">
        <v>369</v>
      </c>
    </row>
    <row r="641" spans="1:32" x14ac:dyDescent="0.2">
      <c r="A641" s="125" t="s">
        <v>2432</v>
      </c>
      <c r="B641" s="58" t="str">
        <f t="shared" si="980"/>
        <v/>
      </c>
      <c r="C641" s="125" t="s">
        <v>781</v>
      </c>
      <c r="D641" s="125" t="s">
        <v>704</v>
      </c>
      <c r="E641" s="125" t="str">
        <f t="shared" si="981"/>
        <v>S1</v>
      </c>
      <c r="F641" s="125" t="str">
        <f t="shared" si="982"/>
        <v>101</v>
      </c>
      <c r="H641" s="125" t="s">
        <v>1722</v>
      </c>
      <c r="I641" s="159">
        <f>VLOOKUP(H641,'V-Enc'!$B$38:$C$45,2,FALSE)</f>
        <v>8</v>
      </c>
      <c r="J641" s="125" t="s">
        <v>1739</v>
      </c>
      <c r="K641" s="159">
        <f>VLOOKUP(J641,'V-Enc'!$B$49:$C$56,2,FALSE)</f>
        <v>0.25</v>
      </c>
      <c r="L641" s="206" t="s">
        <v>76</v>
      </c>
      <c r="M641" s="125">
        <v>16</v>
      </c>
      <c r="N641" s="125" t="s">
        <v>1830</v>
      </c>
      <c r="O641" s="125">
        <f>VLOOKUP(N641,'V-Enc'!$B$130:$C$137,2,FALSE)</f>
        <v>3</v>
      </c>
      <c r="R641" s="125" t="s">
        <v>22</v>
      </c>
      <c r="S641" s="206" t="s">
        <v>2040</v>
      </c>
      <c r="T641" s="125" t="s">
        <v>783</v>
      </c>
      <c r="U641" s="125">
        <f t="shared" si="983"/>
        <v>16</v>
      </c>
      <c r="V641" s="179">
        <f t="shared" si="984"/>
        <v>0.5</v>
      </c>
      <c r="W641" s="125" t="str">
        <f t="shared" si="985"/>
        <v>-</v>
      </c>
      <c r="X641" s="179" t="str">
        <f>IF(L641="-1",W641/I640*K640,"-")</f>
        <v>-</v>
      </c>
      <c r="Z641" s="125" t="str">
        <f t="shared" si="890"/>
        <v/>
      </c>
      <c r="AA641" s="125">
        <f t="shared" si="979"/>
        <v>1</v>
      </c>
      <c r="AB641" s="179">
        <f t="shared" ref="AB641:AB657" si="989">MAX(V641,X641,1)*IF(O641="",1,O641)</f>
        <v>3</v>
      </c>
      <c r="AC641" s="179" t="str">
        <f t="shared" si="986"/>
        <v>000010</v>
      </c>
      <c r="AD641" s="179">
        <f t="shared" si="987"/>
        <v>1</v>
      </c>
      <c r="AE641" s="179" t="str">
        <f t="shared" si="988"/>
        <v>00000111</v>
      </c>
      <c r="AF641" s="125" t="s">
        <v>369</v>
      </c>
    </row>
    <row r="642" spans="1:32" x14ac:dyDescent="0.2">
      <c r="A642" s="125" t="s">
        <v>2433</v>
      </c>
      <c r="B642" s="58" t="str">
        <f t="shared" si="980"/>
        <v/>
      </c>
      <c r="C642" s="125" t="s">
        <v>781</v>
      </c>
      <c r="D642" s="125" t="s">
        <v>704</v>
      </c>
      <c r="E642" s="125" t="str">
        <f t="shared" si="981"/>
        <v>S1</v>
      </c>
      <c r="F642" s="125" t="str">
        <f t="shared" si="982"/>
        <v>110</v>
      </c>
      <c r="H642" s="125" t="s">
        <v>1722</v>
      </c>
      <c r="I642" s="159">
        <f>VLOOKUP(H642,'V-Enc'!$B$38:$C$45,2,FALSE)</f>
        <v>8</v>
      </c>
      <c r="J642" s="125" t="s">
        <v>1739</v>
      </c>
      <c r="K642" s="159">
        <f>VLOOKUP(J642,'V-Enc'!$B$49:$C$56,2,FALSE)</f>
        <v>0.25</v>
      </c>
      <c r="L642" s="206" t="s">
        <v>76</v>
      </c>
      <c r="M642" s="125">
        <v>32</v>
      </c>
      <c r="N642" s="125" t="s">
        <v>1830</v>
      </c>
      <c r="O642" s="125">
        <f>VLOOKUP(N642,'V-Enc'!$B$130:$C$137,2,FALSE)</f>
        <v>3</v>
      </c>
      <c r="R642" s="125" t="s">
        <v>22</v>
      </c>
      <c r="S642" s="206" t="s">
        <v>2040</v>
      </c>
      <c r="T642" s="125" t="s">
        <v>783</v>
      </c>
      <c r="U642" s="125">
        <f t="shared" si="983"/>
        <v>32</v>
      </c>
      <c r="V642" s="179">
        <f t="shared" si="984"/>
        <v>1</v>
      </c>
      <c r="W642" s="125" t="str">
        <f t="shared" si="985"/>
        <v>-</v>
      </c>
      <c r="X642" s="179" t="str">
        <f>IF(L642="-1",W642/I641*K641,"-")</f>
        <v>-</v>
      </c>
      <c r="Z642" s="125" t="str">
        <f t="shared" si="890"/>
        <v/>
      </c>
      <c r="AA642" s="125">
        <f t="shared" si="979"/>
        <v>1</v>
      </c>
      <c r="AB642" s="179">
        <f t="shared" si="989"/>
        <v>3</v>
      </c>
      <c r="AC642" s="179" t="str">
        <f t="shared" si="986"/>
        <v>000010</v>
      </c>
      <c r="AD642" s="179">
        <f t="shared" si="987"/>
        <v>1</v>
      </c>
      <c r="AE642" s="179" t="str">
        <f t="shared" si="988"/>
        <v>00000111</v>
      </c>
      <c r="AF642" s="125" t="s">
        <v>369</v>
      </c>
    </row>
    <row r="643" spans="1:32" x14ac:dyDescent="0.2">
      <c r="A643" s="125" t="s">
        <v>2434</v>
      </c>
      <c r="B643" s="58" t="str">
        <f t="shared" si="980"/>
        <v/>
      </c>
      <c r="C643" s="125" t="s">
        <v>781</v>
      </c>
      <c r="D643" s="125" t="s">
        <v>704</v>
      </c>
      <c r="E643" s="125" t="str">
        <f t="shared" si="981"/>
        <v>S1</v>
      </c>
      <c r="F643" s="125" t="str">
        <f t="shared" si="982"/>
        <v>000</v>
      </c>
      <c r="H643" s="125" t="s">
        <v>1722</v>
      </c>
      <c r="I643" s="159">
        <f>VLOOKUP(H643,'V-Enc'!$B$38:$C$45,2,FALSE)</f>
        <v>8</v>
      </c>
      <c r="J643" s="125" t="s">
        <v>1740</v>
      </c>
      <c r="K643" s="159">
        <f>VLOOKUP(J643,'V-Enc'!$B$49:$C$56,2,FALSE)</f>
        <v>0.5</v>
      </c>
      <c r="L643" s="206" t="s">
        <v>76</v>
      </c>
      <c r="M643" s="125">
        <v>8</v>
      </c>
      <c r="N643" s="125" t="s">
        <v>1830</v>
      </c>
      <c r="O643" s="125">
        <f>VLOOKUP(N643,'V-Enc'!$B$130:$C$137,2,FALSE)</f>
        <v>3</v>
      </c>
      <c r="R643" s="125" t="s">
        <v>22</v>
      </c>
      <c r="S643" s="206" t="s">
        <v>2040</v>
      </c>
      <c r="T643" s="125" t="s">
        <v>783</v>
      </c>
      <c r="U643" s="125">
        <f t="shared" si="983"/>
        <v>8</v>
      </c>
      <c r="V643" s="179">
        <f t="shared" si="984"/>
        <v>0.5</v>
      </c>
      <c r="W643" s="125" t="str">
        <f t="shared" si="985"/>
        <v>-</v>
      </c>
      <c r="X643" s="179" t="str">
        <f>IF(L643="-1",W643/#REF!*#REF!,"-")</f>
        <v>-</v>
      </c>
      <c r="Z643" s="125" t="str">
        <f t="shared" si="890"/>
        <v/>
      </c>
      <c r="AA643" s="125">
        <f t="shared" si="979"/>
        <v>1</v>
      </c>
      <c r="AB643" s="179">
        <f t="shared" si="989"/>
        <v>3</v>
      </c>
      <c r="AC643" s="179" t="str">
        <f t="shared" si="986"/>
        <v>000010</v>
      </c>
      <c r="AD643" s="179">
        <f t="shared" si="987"/>
        <v>1</v>
      </c>
      <c r="AE643" s="179" t="str">
        <f t="shared" si="988"/>
        <v>00000111</v>
      </c>
      <c r="AF643" s="125" t="s">
        <v>369</v>
      </c>
    </row>
    <row r="644" spans="1:32" x14ac:dyDescent="0.2">
      <c r="A644" s="125" t="s">
        <v>2435</v>
      </c>
      <c r="B644" s="58" t="str">
        <f t="shared" si="980"/>
        <v/>
      </c>
      <c r="C644" s="125" t="s">
        <v>781</v>
      </c>
      <c r="D644" s="125" t="s">
        <v>704</v>
      </c>
      <c r="E644" s="125" t="str">
        <f t="shared" si="981"/>
        <v>S1</v>
      </c>
      <c r="F644" s="125" t="str">
        <f t="shared" si="982"/>
        <v>101</v>
      </c>
      <c r="H644" s="125" t="s">
        <v>1722</v>
      </c>
      <c r="I644" s="159">
        <f>VLOOKUP(H644,'V-Enc'!$B$38:$C$45,2,FALSE)</f>
        <v>8</v>
      </c>
      <c r="J644" s="125" t="s">
        <v>1740</v>
      </c>
      <c r="K644" s="159">
        <f>VLOOKUP(J644,'V-Enc'!$B$49:$C$56,2,FALSE)</f>
        <v>0.5</v>
      </c>
      <c r="L644" s="206" t="s">
        <v>76</v>
      </c>
      <c r="M644" s="125">
        <v>16</v>
      </c>
      <c r="N644" s="125" t="s">
        <v>1830</v>
      </c>
      <c r="O644" s="125">
        <f>VLOOKUP(N644,'V-Enc'!$B$130:$C$137,2,FALSE)</f>
        <v>3</v>
      </c>
      <c r="R644" s="125" t="s">
        <v>22</v>
      </c>
      <c r="S644" s="206" t="s">
        <v>2040</v>
      </c>
      <c r="T644" s="125" t="s">
        <v>783</v>
      </c>
      <c r="U644" s="125">
        <f t="shared" si="983"/>
        <v>16</v>
      </c>
      <c r="V644" s="179">
        <f t="shared" si="984"/>
        <v>1</v>
      </c>
      <c r="W644" s="125" t="str">
        <f t="shared" si="985"/>
        <v>-</v>
      </c>
      <c r="X644" s="179" t="str">
        <f>IF(L644="-1",W644/I643*K643,"-")</f>
        <v>-</v>
      </c>
      <c r="Z644" s="125" t="str">
        <f t="shared" si="890"/>
        <v/>
      </c>
      <c r="AA644" s="125">
        <f t="shared" si="979"/>
        <v>1</v>
      </c>
      <c r="AB644" s="179">
        <f t="shared" si="989"/>
        <v>3</v>
      </c>
      <c r="AC644" s="179" t="str">
        <f t="shared" si="986"/>
        <v>000010</v>
      </c>
      <c r="AD644" s="179">
        <f t="shared" si="987"/>
        <v>1</v>
      </c>
      <c r="AE644" s="179" t="str">
        <f t="shared" si="988"/>
        <v>00000111</v>
      </c>
      <c r="AF644" s="125" t="s">
        <v>369</v>
      </c>
    </row>
    <row r="645" spans="1:32" x14ac:dyDescent="0.2">
      <c r="A645" s="125" t="s">
        <v>2436</v>
      </c>
      <c r="B645" s="58" t="str">
        <f t="shared" si="980"/>
        <v/>
      </c>
      <c r="C645" s="125" t="s">
        <v>781</v>
      </c>
      <c r="D645" s="125" t="s">
        <v>704</v>
      </c>
      <c r="E645" s="125" t="str">
        <f t="shared" si="981"/>
        <v>S1</v>
      </c>
      <c r="F645" s="125" t="str">
        <f t="shared" si="982"/>
        <v>110</v>
      </c>
      <c r="H645" s="125" t="s">
        <v>1722</v>
      </c>
      <c r="I645" s="159">
        <f>VLOOKUP(H645,'V-Enc'!$B$38:$C$45,2,FALSE)</f>
        <v>8</v>
      </c>
      <c r="J645" s="125" t="s">
        <v>1740</v>
      </c>
      <c r="K645" s="159">
        <f>VLOOKUP(J645,'V-Enc'!$B$49:$C$56,2,FALSE)</f>
        <v>0.5</v>
      </c>
      <c r="L645" s="206" t="s">
        <v>76</v>
      </c>
      <c r="M645" s="125">
        <v>32</v>
      </c>
      <c r="N645" s="125" t="s">
        <v>1830</v>
      </c>
      <c r="O645" s="125">
        <f>VLOOKUP(N645,'V-Enc'!$B$130:$C$137,2,FALSE)</f>
        <v>3</v>
      </c>
      <c r="R645" s="125" t="s">
        <v>22</v>
      </c>
      <c r="S645" s="206" t="s">
        <v>2040</v>
      </c>
      <c r="T645" s="125" t="s">
        <v>783</v>
      </c>
      <c r="U645" s="125">
        <f t="shared" si="983"/>
        <v>32</v>
      </c>
      <c r="V645" s="179">
        <f t="shared" si="984"/>
        <v>2</v>
      </c>
      <c r="W645" s="125" t="str">
        <f t="shared" si="985"/>
        <v>-</v>
      </c>
      <c r="X645" s="179" t="str">
        <f>IF(L645="-1",W645/I644*K644,"-")</f>
        <v>-</v>
      </c>
      <c r="Z645" s="125" t="str">
        <f t="shared" si="890"/>
        <v/>
      </c>
      <c r="AA645" s="125">
        <f t="shared" si="979"/>
        <v>1</v>
      </c>
      <c r="AB645" s="179">
        <f t="shared" si="989"/>
        <v>6</v>
      </c>
      <c r="AC645" s="179" t="str">
        <f t="shared" si="986"/>
        <v>000101</v>
      </c>
      <c r="AD645" s="179">
        <f t="shared" si="987"/>
        <v>1</v>
      </c>
      <c r="AE645" s="179" t="str">
        <f t="shared" si="988"/>
        <v>00111111</v>
      </c>
      <c r="AF645" s="125" t="s">
        <v>369</v>
      </c>
    </row>
    <row r="646" spans="1:32" x14ac:dyDescent="0.2">
      <c r="A646" s="125" t="s">
        <v>2437</v>
      </c>
      <c r="B646" s="58" t="str">
        <f t="shared" si="980"/>
        <v/>
      </c>
      <c r="C646" s="125" t="s">
        <v>781</v>
      </c>
      <c r="D646" s="125" t="s">
        <v>704</v>
      </c>
      <c r="E646" s="125" t="str">
        <f t="shared" si="981"/>
        <v>S1</v>
      </c>
      <c r="F646" s="125" t="str">
        <f t="shared" si="982"/>
        <v>000</v>
      </c>
      <c r="H646" s="125" t="s">
        <v>1722</v>
      </c>
      <c r="I646" s="159">
        <f>VLOOKUP(H646,'V-Enc'!$B$38:$C$45,2,FALSE)</f>
        <v>8</v>
      </c>
      <c r="J646" s="125" t="s">
        <v>1733</v>
      </c>
      <c r="K646" s="159">
        <f>VLOOKUP(J646,'V-Enc'!$B$49:$C$56,2,FALSE)</f>
        <v>1</v>
      </c>
      <c r="L646" s="206" t="s">
        <v>76</v>
      </c>
      <c r="M646" s="125">
        <v>8</v>
      </c>
      <c r="N646" s="125" t="s">
        <v>1830</v>
      </c>
      <c r="O646" s="125">
        <f>VLOOKUP(N646,'V-Enc'!$B$130:$C$137,2,FALSE)</f>
        <v>3</v>
      </c>
      <c r="R646" s="125" t="s">
        <v>22</v>
      </c>
      <c r="S646" s="206" t="s">
        <v>2040</v>
      </c>
      <c r="T646" s="125" t="s">
        <v>783</v>
      </c>
      <c r="U646" s="125">
        <f t="shared" si="983"/>
        <v>8</v>
      </c>
      <c r="V646" s="179">
        <f t="shared" si="984"/>
        <v>1</v>
      </c>
      <c r="W646" s="125" t="str">
        <f t="shared" si="985"/>
        <v>-</v>
      </c>
      <c r="X646" s="179" t="str">
        <f>IF(L646="-1",W646/#REF!*#REF!,"-")</f>
        <v>-</v>
      </c>
      <c r="Z646" s="125" t="str">
        <f t="shared" si="890"/>
        <v/>
      </c>
      <c r="AA646" s="125">
        <f t="shared" si="979"/>
        <v>1</v>
      </c>
      <c r="AB646" s="179">
        <f t="shared" si="989"/>
        <v>3</v>
      </c>
      <c r="AC646" s="179" t="str">
        <f t="shared" si="986"/>
        <v>000010</v>
      </c>
      <c r="AD646" s="179">
        <f t="shared" si="987"/>
        <v>1</v>
      </c>
      <c r="AE646" s="179" t="str">
        <f t="shared" si="988"/>
        <v>00000111</v>
      </c>
      <c r="AF646" s="125" t="s">
        <v>369</v>
      </c>
    </row>
    <row r="647" spans="1:32" x14ac:dyDescent="0.2">
      <c r="A647" s="125" t="s">
        <v>2438</v>
      </c>
      <c r="B647" s="58" t="str">
        <f t="shared" ref="B647" si="990">IF(OR(MAX(1,O647)*MAX(V647,1)&gt;8,V647&lt;1/4,X647&lt;1/4),"RSVD","")</f>
        <v/>
      </c>
      <c r="C647" s="125" t="s">
        <v>781</v>
      </c>
      <c r="D647" s="125" t="s">
        <v>704</v>
      </c>
      <c r="E647" s="125" t="str">
        <f t="shared" ref="E647" si="991">IF(S647="rs2","S2",IF(S647="vs2","S3","S1"))</f>
        <v>S1</v>
      </c>
      <c r="F647" s="125" t="str">
        <f t="shared" ref="F647" si="992">IF(U647=8,"000",IF(U647=16,"101","110"))</f>
        <v>101</v>
      </c>
      <c r="H647" s="125" t="s">
        <v>1722</v>
      </c>
      <c r="I647" s="159">
        <f>VLOOKUP(H647,'V-Enc'!$B$38:$C$45,2,FALSE)</f>
        <v>8</v>
      </c>
      <c r="J647" s="125" t="s">
        <v>1733</v>
      </c>
      <c r="K647" s="159">
        <f>VLOOKUP(J647,'V-Enc'!$B$49:$C$56,2,FALSE)</f>
        <v>1</v>
      </c>
      <c r="L647" s="206" t="s">
        <v>76</v>
      </c>
      <c r="M647" s="125">
        <v>16</v>
      </c>
      <c r="N647" s="125" t="s">
        <v>1830</v>
      </c>
      <c r="O647" s="125">
        <f>VLOOKUP(N647,'V-Enc'!$B$130:$C$137,2,FALSE)</f>
        <v>3</v>
      </c>
      <c r="R647" s="125" t="s">
        <v>22</v>
      </c>
      <c r="S647" s="206" t="s">
        <v>2040</v>
      </c>
      <c r="T647" s="125" t="s">
        <v>783</v>
      </c>
      <c r="U647" s="125">
        <f t="shared" ref="U647" si="993">IF(L647="-1",I647,M647)</f>
        <v>16</v>
      </c>
      <c r="V647" s="179">
        <f t="shared" ref="V647" si="994">IF(L647="-1",K647,U647/I647*K647)</f>
        <v>2</v>
      </c>
      <c r="W647" s="125" t="str">
        <f t="shared" ref="W647" si="995">IF(L647="-1",U647,"-")</f>
        <v>-</v>
      </c>
      <c r="X647" s="179" t="str">
        <f>IF(L647="-1",W647/I645*K645,"-")</f>
        <v>-</v>
      </c>
      <c r="Z647" s="125" t="str">
        <f t="shared" ref="Z647" si="996">IF(S647="vs2",1,"")</f>
        <v/>
      </c>
      <c r="AA647" s="125">
        <f t="shared" ref="AA647" si="997">IF(T647="vs3",1,"")</f>
        <v>1</v>
      </c>
      <c r="AB647" s="179">
        <f t="shared" si="989"/>
        <v>6</v>
      </c>
      <c r="AC647" s="179" t="str">
        <f t="shared" si="986"/>
        <v>000101</v>
      </c>
      <c r="AD647" s="179">
        <f t="shared" si="987"/>
        <v>1</v>
      </c>
      <c r="AE647" s="179" t="str">
        <f t="shared" si="988"/>
        <v>00111111</v>
      </c>
      <c r="AF647" s="125" t="s">
        <v>369</v>
      </c>
    </row>
    <row r="648" spans="1:32" s="58" customFormat="1" x14ac:dyDescent="0.2">
      <c r="A648" s="58" t="s">
        <v>4366</v>
      </c>
      <c r="B648" s="58" t="str">
        <f t="shared" si="980"/>
        <v>RSVD</v>
      </c>
      <c r="C648" s="58" t="s">
        <v>781</v>
      </c>
      <c r="D648" s="58" t="s">
        <v>704</v>
      </c>
      <c r="E648" s="58" t="str">
        <f t="shared" si="981"/>
        <v>S1</v>
      </c>
      <c r="F648" s="58" t="str">
        <f t="shared" si="982"/>
        <v>110</v>
      </c>
      <c r="H648" s="58" t="s">
        <v>1722</v>
      </c>
      <c r="I648" s="247">
        <f>VLOOKUP(H648,'V-Enc'!$B$38:$C$45,2,FALSE)</f>
        <v>8</v>
      </c>
      <c r="J648" s="58" t="s">
        <v>1733</v>
      </c>
      <c r="K648" s="247">
        <f>VLOOKUP(J648,'V-Enc'!$B$49:$C$56,2,FALSE)</f>
        <v>1</v>
      </c>
      <c r="L648" s="248" t="s">
        <v>76</v>
      </c>
      <c r="M648" s="58">
        <v>32</v>
      </c>
      <c r="N648" s="58" t="s">
        <v>1830</v>
      </c>
      <c r="O648" s="58">
        <f>VLOOKUP(N648,'V-Enc'!$B$130:$C$137,2,FALSE)</f>
        <v>3</v>
      </c>
      <c r="R648" s="58" t="s">
        <v>22</v>
      </c>
      <c r="S648" s="248" t="s">
        <v>2040</v>
      </c>
      <c r="T648" s="58" t="s">
        <v>783</v>
      </c>
      <c r="U648" s="58">
        <f t="shared" si="983"/>
        <v>32</v>
      </c>
      <c r="V648" s="249">
        <f t="shared" si="984"/>
        <v>4</v>
      </c>
      <c r="W648" s="58" t="str">
        <f t="shared" si="985"/>
        <v>-</v>
      </c>
      <c r="X648" s="249" t="str">
        <f>IF(L648="-1",W648/I646*K646,"-")</f>
        <v>-</v>
      </c>
      <c r="Z648" s="58" t="str">
        <f t="shared" si="890"/>
        <v/>
      </c>
      <c r="AA648" s="58">
        <f t="shared" si="979"/>
        <v>1</v>
      </c>
      <c r="AB648" s="249">
        <f t="shared" si="989"/>
        <v>12</v>
      </c>
      <c r="AC648" s="249" t="str">
        <f t="shared" si="986"/>
        <v>001011</v>
      </c>
      <c r="AD648" s="249">
        <f t="shared" si="987"/>
        <v>1</v>
      </c>
      <c r="AE648" s="249" t="str">
        <f t="shared" si="988"/>
        <v>11111111</v>
      </c>
      <c r="AF648" s="58" t="s">
        <v>369</v>
      </c>
    </row>
    <row r="649" spans="1:32" x14ac:dyDescent="0.2">
      <c r="A649" s="125" t="s">
        <v>2439</v>
      </c>
      <c r="B649" s="58" t="str">
        <f t="shared" si="980"/>
        <v/>
      </c>
      <c r="C649" s="125" t="s">
        <v>781</v>
      </c>
      <c r="D649" s="125" t="s">
        <v>704</v>
      </c>
      <c r="E649" s="125" t="str">
        <f t="shared" si="981"/>
        <v>S1</v>
      </c>
      <c r="F649" s="125" t="str">
        <f t="shared" si="982"/>
        <v>000</v>
      </c>
      <c r="H649" s="125" t="s">
        <v>1722</v>
      </c>
      <c r="I649" s="159">
        <f>VLOOKUP(H649,'V-Enc'!$B$38:$C$45,2,FALSE)</f>
        <v>8</v>
      </c>
      <c r="J649" s="125" t="s">
        <v>1734</v>
      </c>
      <c r="K649" s="159">
        <f>VLOOKUP(J649,'V-Enc'!$B$49:$C$56,2,FALSE)</f>
        <v>2</v>
      </c>
      <c r="L649" s="206" t="s">
        <v>76</v>
      </c>
      <c r="M649" s="125">
        <v>8</v>
      </c>
      <c r="N649" s="125" t="s">
        <v>1830</v>
      </c>
      <c r="O649" s="125">
        <f>VLOOKUP(N649,'V-Enc'!$B$130:$C$137,2,FALSE)</f>
        <v>3</v>
      </c>
      <c r="R649" s="125" t="s">
        <v>22</v>
      </c>
      <c r="S649" s="206" t="s">
        <v>2040</v>
      </c>
      <c r="T649" s="125" t="s">
        <v>783</v>
      </c>
      <c r="U649" s="125">
        <f t="shared" si="983"/>
        <v>8</v>
      </c>
      <c r="V649" s="179">
        <f t="shared" si="984"/>
        <v>2</v>
      </c>
      <c r="W649" s="125" t="str">
        <f t="shared" si="985"/>
        <v>-</v>
      </c>
      <c r="X649" s="179" t="str">
        <f>IF(L649="-1",W649/#REF!*#REF!,"-")</f>
        <v>-</v>
      </c>
      <c r="Z649" s="125" t="str">
        <f t="shared" si="890"/>
        <v/>
      </c>
      <c r="AA649" s="125">
        <f t="shared" si="979"/>
        <v>1</v>
      </c>
      <c r="AB649" s="179">
        <f t="shared" si="989"/>
        <v>6</v>
      </c>
      <c r="AC649" s="179" t="str">
        <f t="shared" si="986"/>
        <v>000101</v>
      </c>
      <c r="AD649" s="179">
        <f t="shared" si="987"/>
        <v>1</v>
      </c>
      <c r="AE649" s="179" t="str">
        <f t="shared" si="988"/>
        <v>00111111</v>
      </c>
      <c r="AF649" s="125" t="s">
        <v>369</v>
      </c>
    </row>
    <row r="650" spans="1:32" s="58" customFormat="1" x14ac:dyDescent="0.2">
      <c r="A650" s="58" t="s">
        <v>2439</v>
      </c>
      <c r="B650" s="58" t="str">
        <f t="shared" si="980"/>
        <v>RSVD</v>
      </c>
      <c r="C650" s="58" t="s">
        <v>781</v>
      </c>
      <c r="D650" s="58" t="s">
        <v>704</v>
      </c>
      <c r="E650" s="58" t="str">
        <f t="shared" si="981"/>
        <v>S1</v>
      </c>
      <c r="F650" s="58" t="str">
        <f t="shared" si="982"/>
        <v>101</v>
      </c>
      <c r="H650" s="58" t="s">
        <v>1722</v>
      </c>
      <c r="I650" s="247">
        <f>VLOOKUP(H650,'V-Enc'!$B$38:$C$45,2,FALSE)</f>
        <v>8</v>
      </c>
      <c r="J650" s="58" t="s">
        <v>1734</v>
      </c>
      <c r="K650" s="247">
        <f>VLOOKUP(J650,'V-Enc'!$B$49:$C$56,2,FALSE)</f>
        <v>2</v>
      </c>
      <c r="L650" s="248" t="s">
        <v>76</v>
      </c>
      <c r="M650" s="58">
        <v>16</v>
      </c>
      <c r="N650" s="58" t="s">
        <v>1830</v>
      </c>
      <c r="O650" s="58">
        <f>VLOOKUP(N650,'V-Enc'!$B$130:$C$137,2,FALSE)</f>
        <v>3</v>
      </c>
      <c r="R650" s="58" t="s">
        <v>22</v>
      </c>
      <c r="S650" s="248" t="s">
        <v>2040</v>
      </c>
      <c r="T650" s="58" t="s">
        <v>783</v>
      </c>
      <c r="U650" s="58">
        <f t="shared" si="983"/>
        <v>16</v>
      </c>
      <c r="V650" s="249">
        <f t="shared" si="984"/>
        <v>4</v>
      </c>
      <c r="W650" s="58" t="str">
        <f t="shared" si="985"/>
        <v>-</v>
      </c>
      <c r="X650" s="249" t="str">
        <f>IF(L650="-1",W650/#REF!*#REF!,"-")</f>
        <v>-</v>
      </c>
      <c r="Z650" s="58" t="str">
        <f t="shared" si="890"/>
        <v/>
      </c>
      <c r="AA650" s="58">
        <f t="shared" si="979"/>
        <v>1</v>
      </c>
      <c r="AB650" s="249">
        <f t="shared" si="989"/>
        <v>12</v>
      </c>
      <c r="AC650" s="249" t="str">
        <f t="shared" si="986"/>
        <v>001011</v>
      </c>
      <c r="AD650" s="249">
        <f t="shared" si="987"/>
        <v>1</v>
      </c>
      <c r="AE650" s="249" t="str">
        <f t="shared" si="988"/>
        <v>11111111</v>
      </c>
      <c r="AF650" s="58" t="s">
        <v>369</v>
      </c>
    </row>
    <row r="651" spans="1:32" s="58" customFormat="1" x14ac:dyDescent="0.2">
      <c r="A651" s="58" t="s">
        <v>2439</v>
      </c>
      <c r="B651" s="58" t="str">
        <f t="shared" ref="B651" si="998">IF(OR(MAX(1,O651)*MAX(V651,1)&gt;8,V651&lt;1/4,X651&lt;1/4),"RSVD","")</f>
        <v>RSVD</v>
      </c>
      <c r="C651" s="58" t="s">
        <v>781</v>
      </c>
      <c r="D651" s="58" t="s">
        <v>704</v>
      </c>
      <c r="E651" s="58" t="str">
        <f t="shared" ref="E651" si="999">IF(S651="rs2","S2",IF(S651="vs2","S3","S1"))</f>
        <v>S1</v>
      </c>
      <c r="F651" s="58" t="str">
        <f t="shared" ref="F651" si="1000">IF(U651=8,"000",IF(U651=16,"101","110"))</f>
        <v>110</v>
      </c>
      <c r="H651" s="58" t="s">
        <v>1722</v>
      </c>
      <c r="I651" s="247">
        <f>VLOOKUP(H651,'V-Enc'!$B$38:$C$45,2,FALSE)</f>
        <v>8</v>
      </c>
      <c r="J651" s="58" t="s">
        <v>1734</v>
      </c>
      <c r="K651" s="247">
        <f>VLOOKUP(J651,'V-Enc'!$B$49:$C$56,2,FALSE)</f>
        <v>2</v>
      </c>
      <c r="L651" s="248" t="s">
        <v>76</v>
      </c>
      <c r="M651" s="58">
        <v>32</v>
      </c>
      <c r="N651" s="58" t="s">
        <v>1830</v>
      </c>
      <c r="O651" s="58">
        <f>VLOOKUP(N651,'V-Enc'!$B$130:$C$137,2,FALSE)</f>
        <v>3</v>
      </c>
      <c r="R651" s="58" t="s">
        <v>22</v>
      </c>
      <c r="S651" s="248" t="s">
        <v>2040</v>
      </c>
      <c r="T651" s="58" t="s">
        <v>783</v>
      </c>
      <c r="U651" s="58">
        <f t="shared" ref="U651" si="1001">IF(L651="-1",I651,M651)</f>
        <v>32</v>
      </c>
      <c r="V651" s="249">
        <f t="shared" ref="V651" si="1002">IF(L651="-1",K651,U651/I651*K651)</f>
        <v>8</v>
      </c>
      <c r="W651" s="58" t="str">
        <f t="shared" ref="W651" si="1003">IF(L651="-1",U651,"-")</f>
        <v>-</v>
      </c>
      <c r="X651" s="249" t="str">
        <f>IF(L651="-1",W651/#REF!*#REF!,"-")</f>
        <v>-</v>
      </c>
      <c r="Z651" s="58" t="str">
        <f t="shared" ref="Z651" si="1004">IF(S651="vs2",1,"")</f>
        <v/>
      </c>
      <c r="AA651" s="58">
        <f t="shared" ref="AA651" si="1005">IF(T651="vs3",1,"")</f>
        <v>1</v>
      </c>
      <c r="AB651" s="249">
        <f t="shared" si="989"/>
        <v>24</v>
      </c>
      <c r="AC651" s="249" t="str">
        <f t="shared" si="986"/>
        <v>010111</v>
      </c>
      <c r="AD651" s="249">
        <f t="shared" si="987"/>
        <v>1</v>
      </c>
      <c r="AE651" s="249" t="str">
        <f t="shared" si="988"/>
        <v>11111111</v>
      </c>
      <c r="AF651" s="58" t="s">
        <v>369</v>
      </c>
    </row>
    <row r="652" spans="1:32" s="58" customFormat="1" x14ac:dyDescent="0.2">
      <c r="A652" s="58" t="s">
        <v>4367</v>
      </c>
      <c r="B652" s="58" t="str">
        <f t="shared" ref="B652:B653" si="1006">IF(OR(MAX(1,O652)*MAX(V652,1)&gt;8,V652&lt;1/4,X652&lt;1/4),"RSVD","")</f>
        <v>RSVD</v>
      </c>
      <c r="C652" s="58" t="s">
        <v>781</v>
      </c>
      <c r="D652" s="58" t="s">
        <v>704</v>
      </c>
      <c r="E652" s="58" t="str">
        <f t="shared" ref="E652:E653" si="1007">IF(S652="rs2","S2",IF(S652="vs2","S3","S1"))</f>
        <v>S1</v>
      </c>
      <c r="F652" s="58" t="str">
        <f t="shared" ref="F652:F653" si="1008">IF(U652=8,"000",IF(U652=16,"101","110"))</f>
        <v>000</v>
      </c>
      <c r="H652" s="58" t="s">
        <v>1722</v>
      </c>
      <c r="I652" s="247">
        <f>VLOOKUP(H652,'V-Enc'!$B$38:$C$45,2,FALSE)</f>
        <v>8</v>
      </c>
      <c r="J652" s="58" t="s">
        <v>1735</v>
      </c>
      <c r="K652" s="247">
        <f>VLOOKUP(J652,'V-Enc'!$B$49:$C$56,2,FALSE)</f>
        <v>4</v>
      </c>
      <c r="L652" s="248" t="s">
        <v>76</v>
      </c>
      <c r="M652" s="58">
        <v>8</v>
      </c>
      <c r="N652" s="58" t="s">
        <v>1830</v>
      </c>
      <c r="O652" s="58">
        <f>VLOOKUP(N652,'V-Enc'!$B$130:$C$137,2,FALSE)</f>
        <v>3</v>
      </c>
      <c r="R652" s="58" t="s">
        <v>22</v>
      </c>
      <c r="S652" s="248" t="s">
        <v>2040</v>
      </c>
      <c r="T652" s="58" t="s">
        <v>783</v>
      </c>
      <c r="U652" s="58">
        <f t="shared" ref="U652:U653" si="1009">IF(L652="-1",I652,M652)</f>
        <v>8</v>
      </c>
      <c r="V652" s="249">
        <f t="shared" ref="V652:V653" si="1010">IF(L652="-1",K652,U652/I652*K652)</f>
        <v>4</v>
      </c>
      <c r="W652" s="58" t="str">
        <f t="shared" ref="W652:W653" si="1011">IF(L652="-1",U652,"-")</f>
        <v>-</v>
      </c>
      <c r="X652" s="249" t="str">
        <f>IF(L652="-1",W652/#REF!*#REF!,"-")</f>
        <v>-</v>
      </c>
      <c r="Z652" s="58" t="str">
        <f t="shared" ref="Z652:Z653" si="1012">IF(S652="vs2",1,"")</f>
        <v/>
      </c>
      <c r="AA652" s="58">
        <f t="shared" ref="AA652:AA653" si="1013">IF(T652="vs3",1,"")</f>
        <v>1</v>
      </c>
      <c r="AB652" s="249">
        <f t="shared" si="989"/>
        <v>12</v>
      </c>
      <c r="AC652" s="249" t="str">
        <f t="shared" si="986"/>
        <v>001011</v>
      </c>
      <c r="AD652" s="249">
        <f t="shared" si="987"/>
        <v>1</v>
      </c>
      <c r="AE652" s="249" t="str">
        <f t="shared" si="988"/>
        <v>11111111</v>
      </c>
      <c r="AF652" s="58" t="s">
        <v>369</v>
      </c>
    </row>
    <row r="653" spans="1:32" s="58" customFormat="1" x14ac:dyDescent="0.2">
      <c r="A653" s="58" t="s">
        <v>4367</v>
      </c>
      <c r="B653" s="58" t="str">
        <f t="shared" si="1006"/>
        <v>RSVD</v>
      </c>
      <c r="C653" s="58" t="s">
        <v>781</v>
      </c>
      <c r="D653" s="58" t="s">
        <v>704</v>
      </c>
      <c r="E653" s="58" t="str">
        <f t="shared" si="1007"/>
        <v>S1</v>
      </c>
      <c r="F653" s="58" t="str">
        <f t="shared" si="1008"/>
        <v>101</v>
      </c>
      <c r="H653" s="58" t="s">
        <v>1722</v>
      </c>
      <c r="I653" s="247">
        <f>VLOOKUP(H653,'V-Enc'!$B$38:$C$45,2,FALSE)</f>
        <v>8</v>
      </c>
      <c r="J653" s="58" t="s">
        <v>1735</v>
      </c>
      <c r="K653" s="247">
        <f>VLOOKUP(J653,'V-Enc'!$B$49:$C$56,2,FALSE)</f>
        <v>4</v>
      </c>
      <c r="L653" s="248" t="s">
        <v>76</v>
      </c>
      <c r="M653" s="58">
        <v>16</v>
      </c>
      <c r="N653" s="58" t="s">
        <v>1830</v>
      </c>
      <c r="O653" s="58">
        <f>VLOOKUP(N653,'V-Enc'!$B$130:$C$137,2,FALSE)</f>
        <v>3</v>
      </c>
      <c r="R653" s="58" t="s">
        <v>22</v>
      </c>
      <c r="S653" s="248" t="s">
        <v>2040</v>
      </c>
      <c r="T653" s="58" t="s">
        <v>783</v>
      </c>
      <c r="U653" s="58">
        <f t="shared" si="1009"/>
        <v>16</v>
      </c>
      <c r="V653" s="249">
        <f t="shared" si="1010"/>
        <v>8</v>
      </c>
      <c r="W653" s="58" t="str">
        <f t="shared" si="1011"/>
        <v>-</v>
      </c>
      <c r="X653" s="249" t="str">
        <f>IF(L653="-1",W653/#REF!*#REF!,"-")</f>
        <v>-</v>
      </c>
      <c r="Z653" s="58" t="str">
        <f t="shared" si="1012"/>
        <v/>
      </c>
      <c r="AA653" s="58">
        <f t="shared" si="1013"/>
        <v>1</v>
      </c>
      <c r="AB653" s="249">
        <f t="shared" si="989"/>
        <v>24</v>
      </c>
      <c r="AC653" s="249" t="str">
        <f t="shared" si="986"/>
        <v>010111</v>
      </c>
      <c r="AD653" s="249">
        <f t="shared" si="987"/>
        <v>1</v>
      </c>
      <c r="AE653" s="249" t="str">
        <f t="shared" si="988"/>
        <v>11111111</v>
      </c>
      <c r="AF653" s="58" t="s">
        <v>369</v>
      </c>
    </row>
    <row r="654" spans="1:32" s="58" customFormat="1" x14ac:dyDescent="0.2">
      <c r="A654" s="58" t="s">
        <v>4367</v>
      </c>
      <c r="B654" s="58" t="str">
        <f t="shared" si="980"/>
        <v>RSVD</v>
      </c>
      <c r="C654" s="58" t="s">
        <v>781</v>
      </c>
      <c r="D654" s="58" t="s">
        <v>704</v>
      </c>
      <c r="E654" s="58" t="str">
        <f t="shared" si="981"/>
        <v>S1</v>
      </c>
      <c r="F654" s="58" t="str">
        <f t="shared" si="982"/>
        <v>110</v>
      </c>
      <c r="H654" s="58" t="s">
        <v>1722</v>
      </c>
      <c r="I654" s="247">
        <f>VLOOKUP(H654,'V-Enc'!$B$38:$C$45,2,FALSE)</f>
        <v>8</v>
      </c>
      <c r="J654" s="58" t="s">
        <v>1735</v>
      </c>
      <c r="K654" s="247">
        <f>VLOOKUP(J654,'V-Enc'!$B$49:$C$56,2,FALSE)</f>
        <v>4</v>
      </c>
      <c r="L654" s="248" t="s">
        <v>76</v>
      </c>
      <c r="M654" s="58">
        <v>32</v>
      </c>
      <c r="N654" s="58" t="s">
        <v>1830</v>
      </c>
      <c r="O654" s="58">
        <f>VLOOKUP(N654,'V-Enc'!$B$130:$C$137,2,FALSE)</f>
        <v>3</v>
      </c>
      <c r="R654" s="58" t="s">
        <v>22</v>
      </c>
      <c r="S654" s="248" t="s">
        <v>2040</v>
      </c>
      <c r="T654" s="58" t="s">
        <v>783</v>
      </c>
      <c r="U654" s="58">
        <f t="shared" si="983"/>
        <v>32</v>
      </c>
      <c r="V654" s="249">
        <f t="shared" si="984"/>
        <v>16</v>
      </c>
      <c r="W654" s="58" t="str">
        <f t="shared" si="985"/>
        <v>-</v>
      </c>
      <c r="X654" s="249" t="str">
        <f>IF(L654="-1",W654/#REF!*#REF!,"-")</f>
        <v>-</v>
      </c>
      <c r="Z654" s="58" t="str">
        <f t="shared" si="890"/>
        <v/>
      </c>
      <c r="AA654" s="58">
        <f t="shared" si="979"/>
        <v>1</v>
      </c>
      <c r="AB654" s="249">
        <f t="shared" si="989"/>
        <v>48</v>
      </c>
      <c r="AC654" s="249" t="str">
        <f>DEC2BIN(MIN(64,AB654)-1,6)</f>
        <v>101111</v>
      </c>
      <c r="AD654" s="249">
        <f t="shared" si="987"/>
        <v>1</v>
      </c>
      <c r="AE654" s="249" t="str">
        <f t="shared" si="988"/>
        <v>11111111</v>
      </c>
      <c r="AF654" s="58" t="s">
        <v>369</v>
      </c>
    </row>
    <row r="655" spans="1:32" s="58" customFormat="1" x14ac:dyDescent="0.2">
      <c r="A655" s="58" t="s">
        <v>4368</v>
      </c>
      <c r="B655" s="58" t="str">
        <f t="shared" ref="B655:B657" si="1014">IF(OR(MAX(1,O655)*MAX(V655,1)&gt;8,V655&lt;1/4,X655&lt;1/4),"RSVD","")</f>
        <v>RSVD</v>
      </c>
      <c r="C655" s="58" t="s">
        <v>781</v>
      </c>
      <c r="D655" s="58" t="s">
        <v>704</v>
      </c>
      <c r="E655" s="58" t="str">
        <f t="shared" ref="E655:E657" si="1015">IF(S655="rs2","S2",IF(S655="vs2","S3","S1"))</f>
        <v>S1</v>
      </c>
      <c r="F655" s="58" t="str">
        <f t="shared" ref="F655:F657" si="1016">IF(U655=8,"000",IF(U655=16,"101","110"))</f>
        <v>000</v>
      </c>
      <c r="H655" s="58" t="s">
        <v>1722</v>
      </c>
      <c r="I655" s="247">
        <f>VLOOKUP(H655,'V-Enc'!$B$38:$C$45,2,FALSE)</f>
        <v>8</v>
      </c>
      <c r="J655" s="58" t="s">
        <v>1736</v>
      </c>
      <c r="K655" s="247">
        <f>VLOOKUP(J655,'V-Enc'!$B$49:$C$56,2,FALSE)</f>
        <v>8</v>
      </c>
      <c r="L655" s="248" t="s">
        <v>76</v>
      </c>
      <c r="M655" s="58">
        <v>8</v>
      </c>
      <c r="N655" s="58" t="s">
        <v>1830</v>
      </c>
      <c r="O655" s="58">
        <f>VLOOKUP(N655,'V-Enc'!$B$130:$C$137,2,FALSE)</f>
        <v>3</v>
      </c>
      <c r="R655" s="58" t="s">
        <v>22</v>
      </c>
      <c r="S655" s="248" t="s">
        <v>2040</v>
      </c>
      <c r="T655" s="58" t="s">
        <v>783</v>
      </c>
      <c r="U655" s="58">
        <f t="shared" ref="U655:U657" si="1017">IF(L655="-1",I655,M655)</f>
        <v>8</v>
      </c>
      <c r="V655" s="249">
        <f t="shared" ref="V655:V657" si="1018">IF(L655="-1",K655,U655/I655*K655)</f>
        <v>8</v>
      </c>
      <c r="W655" s="58" t="str">
        <f t="shared" ref="W655:W657" si="1019">IF(L655="-1",U655,"-")</f>
        <v>-</v>
      </c>
      <c r="X655" s="249" t="str">
        <f>IF(L655="-1",W655/#REF!*#REF!,"-")</f>
        <v>-</v>
      </c>
      <c r="Z655" s="58" t="str">
        <f t="shared" ref="Z655:Z657" si="1020">IF(S655="vs2",1,"")</f>
        <v/>
      </c>
      <c r="AA655" s="58">
        <f t="shared" ref="AA655:AA657" si="1021">IF(T655="vs3",1,"")</f>
        <v>1</v>
      </c>
      <c r="AB655" s="249">
        <f t="shared" si="989"/>
        <v>24</v>
      </c>
      <c r="AC655" s="249" t="str">
        <f t="shared" ref="AC655:AC657" si="1022">DEC2BIN(MIN(64,AB655)-1,6)</f>
        <v>010111</v>
      </c>
      <c r="AD655" s="249">
        <f t="shared" si="987"/>
        <v>1</v>
      </c>
      <c r="AE655" s="249" t="str">
        <f t="shared" si="988"/>
        <v>11111111</v>
      </c>
      <c r="AF655" s="58" t="s">
        <v>369</v>
      </c>
    </row>
    <row r="656" spans="1:32" s="58" customFormat="1" x14ac:dyDescent="0.2">
      <c r="A656" s="58" t="s">
        <v>4368</v>
      </c>
      <c r="B656" s="58" t="str">
        <f t="shared" si="1014"/>
        <v>RSVD</v>
      </c>
      <c r="C656" s="58" t="s">
        <v>781</v>
      </c>
      <c r="D656" s="58" t="s">
        <v>704</v>
      </c>
      <c r="E656" s="58" t="str">
        <f t="shared" si="1015"/>
        <v>S1</v>
      </c>
      <c r="F656" s="58" t="str">
        <f t="shared" si="1016"/>
        <v>101</v>
      </c>
      <c r="H656" s="58" t="s">
        <v>1722</v>
      </c>
      <c r="I656" s="247">
        <f>VLOOKUP(H656,'V-Enc'!$B$38:$C$45,2,FALSE)</f>
        <v>8</v>
      </c>
      <c r="J656" s="58" t="s">
        <v>1736</v>
      </c>
      <c r="K656" s="247">
        <f>VLOOKUP(J656,'V-Enc'!$B$49:$C$56,2,FALSE)</f>
        <v>8</v>
      </c>
      <c r="L656" s="248" t="s">
        <v>76</v>
      </c>
      <c r="M656" s="58">
        <v>16</v>
      </c>
      <c r="N656" s="58" t="s">
        <v>1830</v>
      </c>
      <c r="O656" s="58">
        <f>VLOOKUP(N656,'V-Enc'!$B$130:$C$137,2,FALSE)</f>
        <v>3</v>
      </c>
      <c r="R656" s="58" t="s">
        <v>22</v>
      </c>
      <c r="S656" s="248" t="s">
        <v>2040</v>
      </c>
      <c r="T656" s="58" t="s">
        <v>783</v>
      </c>
      <c r="U656" s="58">
        <f t="shared" si="1017"/>
        <v>16</v>
      </c>
      <c r="V656" s="249">
        <f t="shared" si="1018"/>
        <v>16</v>
      </c>
      <c r="W656" s="58" t="str">
        <f t="shared" si="1019"/>
        <v>-</v>
      </c>
      <c r="X656" s="249" t="str">
        <f>IF(L656="-1",W656/#REF!*#REF!,"-")</f>
        <v>-</v>
      </c>
      <c r="Z656" s="58" t="str">
        <f t="shared" si="1020"/>
        <v/>
      </c>
      <c r="AA656" s="58">
        <f t="shared" si="1021"/>
        <v>1</v>
      </c>
      <c r="AB656" s="249">
        <f t="shared" si="989"/>
        <v>48</v>
      </c>
      <c r="AC656" s="249" t="str">
        <f t="shared" si="1022"/>
        <v>101111</v>
      </c>
      <c r="AD656" s="249">
        <f t="shared" si="987"/>
        <v>1</v>
      </c>
      <c r="AE656" s="249" t="str">
        <f t="shared" si="988"/>
        <v>11111111</v>
      </c>
      <c r="AF656" s="58" t="s">
        <v>369</v>
      </c>
    </row>
    <row r="657" spans="1:32" s="58" customFormat="1" x14ac:dyDescent="0.2">
      <c r="A657" s="58" t="s">
        <v>4368</v>
      </c>
      <c r="B657" s="58" t="str">
        <f t="shared" si="1014"/>
        <v>RSVD</v>
      </c>
      <c r="C657" s="58" t="s">
        <v>781</v>
      </c>
      <c r="D657" s="58" t="s">
        <v>704</v>
      </c>
      <c r="E657" s="58" t="str">
        <f t="shared" si="1015"/>
        <v>S1</v>
      </c>
      <c r="F657" s="58" t="str">
        <f t="shared" si="1016"/>
        <v>110</v>
      </c>
      <c r="H657" s="58" t="s">
        <v>1722</v>
      </c>
      <c r="I657" s="247">
        <f>VLOOKUP(H657,'V-Enc'!$B$38:$C$45,2,FALSE)</f>
        <v>8</v>
      </c>
      <c r="J657" s="58" t="s">
        <v>1736</v>
      </c>
      <c r="K657" s="247">
        <f>VLOOKUP(J657,'V-Enc'!$B$49:$C$56,2,FALSE)</f>
        <v>8</v>
      </c>
      <c r="L657" s="248" t="s">
        <v>76</v>
      </c>
      <c r="M657" s="58">
        <v>32</v>
      </c>
      <c r="N657" s="58" t="s">
        <v>1830</v>
      </c>
      <c r="O657" s="58">
        <f>VLOOKUP(N657,'V-Enc'!$B$130:$C$137,2,FALSE)</f>
        <v>3</v>
      </c>
      <c r="R657" s="58" t="s">
        <v>22</v>
      </c>
      <c r="S657" s="248" t="s">
        <v>2040</v>
      </c>
      <c r="T657" s="58" t="s">
        <v>783</v>
      </c>
      <c r="U657" s="58">
        <f t="shared" si="1017"/>
        <v>32</v>
      </c>
      <c r="V657" s="249">
        <f t="shared" si="1018"/>
        <v>32</v>
      </c>
      <c r="W657" s="58" t="str">
        <f t="shared" si="1019"/>
        <v>-</v>
      </c>
      <c r="X657" s="249" t="str">
        <f>IF(L657="-1",W657/#REF!*#REF!,"-")</f>
        <v>-</v>
      </c>
      <c r="Z657" s="58" t="str">
        <f t="shared" si="1020"/>
        <v/>
      </c>
      <c r="AA657" s="58">
        <f t="shared" si="1021"/>
        <v>1</v>
      </c>
      <c r="AB657" s="249">
        <f t="shared" si="989"/>
        <v>96</v>
      </c>
      <c r="AC657" s="249" t="str">
        <f t="shared" si="1022"/>
        <v>111111</v>
      </c>
      <c r="AD657" s="249">
        <f t="shared" si="987"/>
        <v>1</v>
      </c>
      <c r="AE657" s="249" t="str">
        <f t="shared" si="988"/>
        <v>11111111</v>
      </c>
      <c r="AF657" s="58" t="s">
        <v>369</v>
      </c>
    </row>
    <row r="658" spans="1:32" x14ac:dyDescent="0.2">
      <c r="I658" s="159"/>
      <c r="V658" s="179"/>
      <c r="X658" s="179"/>
      <c r="Z658" s="125" t="str">
        <f t="shared" si="890"/>
        <v/>
      </c>
      <c r="AA658" s="125" t="str">
        <f t="shared" si="979"/>
        <v/>
      </c>
      <c r="AC658" s="179"/>
      <c r="AE658" s="179"/>
    </row>
    <row r="659" spans="1:32" ht="19" x14ac:dyDescent="0.25">
      <c r="A659" s="225" t="s">
        <v>2440</v>
      </c>
      <c r="B659" s="225"/>
      <c r="G659" s="226"/>
      <c r="I659" s="159"/>
      <c r="V659" s="179"/>
      <c r="Z659" s="125" t="str">
        <f t="shared" si="890"/>
        <v/>
      </c>
      <c r="AA659" s="125" t="str">
        <f t="shared" si="979"/>
        <v/>
      </c>
      <c r="AC659" s="179"/>
      <c r="AE659" s="179"/>
    </row>
    <row r="660" spans="1:32" x14ac:dyDescent="0.2">
      <c r="A660" s="125" t="s">
        <v>2441</v>
      </c>
      <c r="B660" s="58" t="str">
        <f t="shared" ref="B660:B677" si="1023">IF(OR(MAX(1,O660)*MAX(V660,1)&gt;8,V660&lt;1/4,X660&lt;1/4),"RSVD","")</f>
        <v/>
      </c>
      <c r="C660" s="125" t="s">
        <v>781</v>
      </c>
      <c r="D660" s="125" t="s">
        <v>704</v>
      </c>
      <c r="E660" s="125" t="str">
        <f t="shared" ref="E660:E677" si="1024">IF(S660="rs2","S2",IF(S660="vs2","S3","S1"))</f>
        <v>S2</v>
      </c>
      <c r="F660" s="125" t="str">
        <f t="shared" ref="F660:F677" si="1025">IF(M660=8,"000",IF(M660=16,"101","110"))</f>
        <v>000</v>
      </c>
      <c r="H660" s="125" t="s">
        <v>1722</v>
      </c>
      <c r="I660" s="159">
        <f>VLOOKUP(H660,'V-Enc'!$B$38:$C$45,2,FALSE)</f>
        <v>8</v>
      </c>
      <c r="J660" s="125" t="s">
        <v>1739</v>
      </c>
      <c r="K660" s="159">
        <f>VLOOKUP(J660,'V-Enc'!$B$49:$C$56,2,FALSE)</f>
        <v>0.25</v>
      </c>
      <c r="L660" s="206" t="s">
        <v>548</v>
      </c>
      <c r="M660" s="125">
        <v>8</v>
      </c>
      <c r="N660" s="125" t="s">
        <v>1830</v>
      </c>
      <c r="O660" s="125">
        <f>VLOOKUP(N660,'V-Enc'!$B$130:$C$137,2,FALSE)</f>
        <v>3</v>
      </c>
      <c r="R660" s="125" t="s">
        <v>22</v>
      </c>
      <c r="S660" s="125" t="s">
        <v>44</v>
      </c>
      <c r="T660" s="125" t="s">
        <v>783</v>
      </c>
      <c r="U660" s="125">
        <f t="shared" ref="U660:U677" si="1026">IF(L660="-1",I660,M660)</f>
        <v>8</v>
      </c>
      <c r="V660" s="179">
        <f t="shared" ref="V660:V677" si="1027">IF(L660="-1",K660,U660/I660*K660)</f>
        <v>0.25</v>
      </c>
      <c r="W660" s="125" t="str">
        <f t="shared" ref="W660:W677" si="1028">IF(L660="-1",M660,"-")</f>
        <v>-</v>
      </c>
      <c r="X660" s="179" t="str">
        <f>IF(L660="-1",W660/#REF!*#REF!,"-")</f>
        <v>-</v>
      </c>
      <c r="Z660" s="125" t="str">
        <f t="shared" si="890"/>
        <v/>
      </c>
      <c r="AA660" s="125">
        <f t="shared" si="979"/>
        <v>1</v>
      </c>
      <c r="AB660" s="179">
        <f>MAX(V660,X660,1)*IF(O660="",1,O660)</f>
        <v>3</v>
      </c>
      <c r="AC660" s="179" t="str">
        <f t="shared" ref="AC660:AC673" si="1029">DEC2BIN(MIN(64,AB660)-1,6)</f>
        <v>000010</v>
      </c>
      <c r="AD660" s="179">
        <f t="shared" ref="AD660:AD677" si="1030">AB660/(MAX(V660,1)*IF(O660="",1,O660))</f>
        <v>1</v>
      </c>
      <c r="AE660" s="179" t="str">
        <f t="shared" ref="AE660:AE677" si="1031">RIGHT(_xlfn.CONCAT(REPT(0,8-MIN(AB660,8)),REPT(DEC2BIN(_xlfn.BITLSHIFT(1,AD660-1)),AB660/AD660)),8)</f>
        <v>00000111</v>
      </c>
      <c r="AF660" s="125" t="s">
        <v>369</v>
      </c>
    </row>
    <row r="661" spans="1:32" x14ac:dyDescent="0.2">
      <c r="A661" s="125" t="s">
        <v>2442</v>
      </c>
      <c r="B661" s="58" t="str">
        <f t="shared" si="1023"/>
        <v/>
      </c>
      <c r="C661" s="125" t="s">
        <v>781</v>
      </c>
      <c r="D661" s="125" t="s">
        <v>704</v>
      </c>
      <c r="E661" s="125" t="str">
        <f t="shared" si="1024"/>
        <v>S2</v>
      </c>
      <c r="F661" s="125" t="str">
        <f t="shared" si="1025"/>
        <v>101</v>
      </c>
      <c r="H661" s="125" t="s">
        <v>1722</v>
      </c>
      <c r="I661" s="159">
        <f>VLOOKUP(H661,'V-Enc'!$B$38:$C$45,2,FALSE)</f>
        <v>8</v>
      </c>
      <c r="J661" s="125" t="s">
        <v>1739</v>
      </c>
      <c r="K661" s="159">
        <f>VLOOKUP(J661,'V-Enc'!$B$49:$C$56,2,FALSE)</f>
        <v>0.25</v>
      </c>
      <c r="L661" s="206" t="s">
        <v>548</v>
      </c>
      <c r="M661" s="125">
        <v>16</v>
      </c>
      <c r="N661" s="125" t="s">
        <v>1830</v>
      </c>
      <c r="O661" s="125">
        <f>VLOOKUP(N661,'V-Enc'!$B$130:$C$137,2,FALSE)</f>
        <v>3</v>
      </c>
      <c r="R661" s="125" t="s">
        <v>22</v>
      </c>
      <c r="S661" s="125" t="s">
        <v>44</v>
      </c>
      <c r="T661" s="125" t="s">
        <v>783</v>
      </c>
      <c r="U661" s="125">
        <f t="shared" si="1026"/>
        <v>16</v>
      </c>
      <c r="V661" s="179">
        <f t="shared" si="1027"/>
        <v>0.5</v>
      </c>
      <c r="W661" s="125" t="str">
        <f t="shared" si="1028"/>
        <v>-</v>
      </c>
      <c r="X661" s="179" t="str">
        <f>IF(L661="-1",W661/I660*K660,"-")</f>
        <v>-</v>
      </c>
      <c r="Z661" s="125" t="str">
        <f t="shared" si="890"/>
        <v/>
      </c>
      <c r="AA661" s="125">
        <f t="shared" si="979"/>
        <v>1</v>
      </c>
      <c r="AB661" s="179">
        <f t="shared" ref="AB661:AB677" si="1032">MAX(V661,X661,1)*IF(O661="",1,O661)</f>
        <v>3</v>
      </c>
      <c r="AC661" s="179" t="str">
        <f t="shared" si="1029"/>
        <v>000010</v>
      </c>
      <c r="AD661" s="179">
        <f t="shared" si="1030"/>
        <v>1</v>
      </c>
      <c r="AE661" s="179" t="str">
        <f t="shared" si="1031"/>
        <v>00000111</v>
      </c>
      <c r="AF661" s="125" t="s">
        <v>369</v>
      </c>
    </row>
    <row r="662" spans="1:32" x14ac:dyDescent="0.2">
      <c r="A662" s="125" t="s">
        <v>2443</v>
      </c>
      <c r="B662" s="58" t="str">
        <f t="shared" si="1023"/>
        <v/>
      </c>
      <c r="C662" s="125" t="s">
        <v>781</v>
      </c>
      <c r="D662" s="125" t="s">
        <v>704</v>
      </c>
      <c r="E662" s="125" t="str">
        <f t="shared" si="1024"/>
        <v>S2</v>
      </c>
      <c r="F662" s="125" t="str">
        <f t="shared" si="1025"/>
        <v>110</v>
      </c>
      <c r="H662" s="125" t="s">
        <v>1722</v>
      </c>
      <c r="I662" s="159">
        <f>VLOOKUP(H662,'V-Enc'!$B$38:$C$45,2,FALSE)</f>
        <v>8</v>
      </c>
      <c r="J662" s="125" t="s">
        <v>1739</v>
      </c>
      <c r="K662" s="159">
        <f>VLOOKUP(J662,'V-Enc'!$B$49:$C$56,2,FALSE)</f>
        <v>0.25</v>
      </c>
      <c r="L662" s="206" t="s">
        <v>548</v>
      </c>
      <c r="M662" s="125">
        <v>32</v>
      </c>
      <c r="N662" s="125" t="s">
        <v>1830</v>
      </c>
      <c r="O662" s="125">
        <f>VLOOKUP(N662,'V-Enc'!$B$130:$C$137,2,FALSE)</f>
        <v>3</v>
      </c>
      <c r="R662" s="125" t="s">
        <v>22</v>
      </c>
      <c r="S662" s="125" t="s">
        <v>44</v>
      </c>
      <c r="T662" s="125" t="s">
        <v>783</v>
      </c>
      <c r="U662" s="125">
        <f t="shared" si="1026"/>
        <v>32</v>
      </c>
      <c r="V662" s="179">
        <f t="shared" si="1027"/>
        <v>1</v>
      </c>
      <c r="W662" s="125" t="str">
        <f t="shared" si="1028"/>
        <v>-</v>
      </c>
      <c r="X662" s="179" t="str">
        <f>IF(L662="-1",W662/I661*K661,"-")</f>
        <v>-</v>
      </c>
      <c r="Z662" s="125" t="str">
        <f t="shared" si="890"/>
        <v/>
      </c>
      <c r="AA662" s="125">
        <f t="shared" si="979"/>
        <v>1</v>
      </c>
      <c r="AB662" s="179">
        <f t="shared" si="1032"/>
        <v>3</v>
      </c>
      <c r="AC662" s="179" t="str">
        <f t="shared" si="1029"/>
        <v>000010</v>
      </c>
      <c r="AD662" s="179">
        <f t="shared" si="1030"/>
        <v>1</v>
      </c>
      <c r="AE662" s="179" t="str">
        <f t="shared" si="1031"/>
        <v>00000111</v>
      </c>
      <c r="AF662" s="125" t="s">
        <v>369</v>
      </c>
    </row>
    <row r="663" spans="1:32" x14ac:dyDescent="0.2">
      <c r="A663" s="125" t="s">
        <v>2444</v>
      </c>
      <c r="B663" s="58" t="str">
        <f t="shared" si="1023"/>
        <v/>
      </c>
      <c r="C663" s="125" t="s">
        <v>781</v>
      </c>
      <c r="D663" s="125" t="s">
        <v>704</v>
      </c>
      <c r="E663" s="125" t="str">
        <f t="shared" si="1024"/>
        <v>S2</v>
      </c>
      <c r="F663" s="125" t="str">
        <f t="shared" si="1025"/>
        <v>000</v>
      </c>
      <c r="H663" s="125" t="s">
        <v>1722</v>
      </c>
      <c r="I663" s="159">
        <f>VLOOKUP(H663,'V-Enc'!$B$38:$C$45,2,FALSE)</f>
        <v>8</v>
      </c>
      <c r="J663" s="125" t="s">
        <v>1740</v>
      </c>
      <c r="K663" s="159">
        <f>VLOOKUP(J663,'V-Enc'!$B$49:$C$56,2,FALSE)</f>
        <v>0.5</v>
      </c>
      <c r="L663" s="206" t="s">
        <v>548</v>
      </c>
      <c r="M663" s="125">
        <v>8</v>
      </c>
      <c r="N663" s="125" t="s">
        <v>1830</v>
      </c>
      <c r="O663" s="125">
        <f>VLOOKUP(N663,'V-Enc'!$B$130:$C$137,2,FALSE)</f>
        <v>3</v>
      </c>
      <c r="R663" s="125" t="s">
        <v>22</v>
      </c>
      <c r="S663" s="125" t="s">
        <v>44</v>
      </c>
      <c r="T663" s="125" t="s">
        <v>783</v>
      </c>
      <c r="U663" s="125">
        <f t="shared" si="1026"/>
        <v>8</v>
      </c>
      <c r="V663" s="179">
        <f t="shared" si="1027"/>
        <v>0.5</v>
      </c>
      <c r="W663" s="125" t="str">
        <f t="shared" si="1028"/>
        <v>-</v>
      </c>
      <c r="X663" s="179" t="str">
        <f>IF(L663="-1",W663/#REF!*#REF!,"-")</f>
        <v>-</v>
      </c>
      <c r="Z663" s="125" t="str">
        <f t="shared" si="890"/>
        <v/>
      </c>
      <c r="AA663" s="125">
        <f t="shared" si="979"/>
        <v>1</v>
      </c>
      <c r="AB663" s="179">
        <f t="shared" si="1032"/>
        <v>3</v>
      </c>
      <c r="AC663" s="179" t="str">
        <f t="shared" si="1029"/>
        <v>000010</v>
      </c>
      <c r="AD663" s="179">
        <f t="shared" si="1030"/>
        <v>1</v>
      </c>
      <c r="AE663" s="179" t="str">
        <f t="shared" si="1031"/>
        <v>00000111</v>
      </c>
      <c r="AF663" s="125" t="s">
        <v>369</v>
      </c>
    </row>
    <row r="664" spans="1:32" x14ac:dyDescent="0.2">
      <c r="A664" s="125" t="s">
        <v>2445</v>
      </c>
      <c r="B664" s="58" t="str">
        <f t="shared" si="1023"/>
        <v/>
      </c>
      <c r="C664" s="125" t="s">
        <v>781</v>
      </c>
      <c r="D664" s="125" t="s">
        <v>704</v>
      </c>
      <c r="E664" s="125" t="str">
        <f t="shared" si="1024"/>
        <v>S2</v>
      </c>
      <c r="F664" s="125" t="str">
        <f t="shared" si="1025"/>
        <v>101</v>
      </c>
      <c r="H664" s="125" t="s">
        <v>1722</v>
      </c>
      <c r="I664" s="159">
        <f>VLOOKUP(H664,'V-Enc'!$B$38:$C$45,2,FALSE)</f>
        <v>8</v>
      </c>
      <c r="J664" s="125" t="s">
        <v>1740</v>
      </c>
      <c r="K664" s="159">
        <f>VLOOKUP(J664,'V-Enc'!$B$49:$C$56,2,FALSE)</f>
        <v>0.5</v>
      </c>
      <c r="L664" s="206" t="s">
        <v>548</v>
      </c>
      <c r="M664" s="125">
        <v>16</v>
      </c>
      <c r="N664" s="125" t="s">
        <v>1830</v>
      </c>
      <c r="O664" s="125">
        <f>VLOOKUP(N664,'V-Enc'!$B$130:$C$137,2,FALSE)</f>
        <v>3</v>
      </c>
      <c r="R664" s="125" t="s">
        <v>22</v>
      </c>
      <c r="S664" s="125" t="s">
        <v>44</v>
      </c>
      <c r="T664" s="125" t="s">
        <v>783</v>
      </c>
      <c r="U664" s="125">
        <f t="shared" si="1026"/>
        <v>16</v>
      </c>
      <c r="V664" s="179">
        <f t="shared" si="1027"/>
        <v>1</v>
      </c>
      <c r="W664" s="125" t="str">
        <f t="shared" si="1028"/>
        <v>-</v>
      </c>
      <c r="X664" s="179" t="str">
        <f>IF(L664="-1",W664/I663*K663,"-")</f>
        <v>-</v>
      </c>
      <c r="Z664" s="125" t="str">
        <f t="shared" si="890"/>
        <v/>
      </c>
      <c r="AA664" s="125">
        <f t="shared" si="979"/>
        <v>1</v>
      </c>
      <c r="AB664" s="179">
        <f t="shared" si="1032"/>
        <v>3</v>
      </c>
      <c r="AC664" s="179" t="str">
        <f t="shared" si="1029"/>
        <v>000010</v>
      </c>
      <c r="AD664" s="179">
        <f t="shared" si="1030"/>
        <v>1</v>
      </c>
      <c r="AE664" s="179" t="str">
        <f t="shared" si="1031"/>
        <v>00000111</v>
      </c>
      <c r="AF664" s="125" t="s">
        <v>369</v>
      </c>
    </row>
    <row r="665" spans="1:32" x14ac:dyDescent="0.2">
      <c r="A665" s="125" t="s">
        <v>2446</v>
      </c>
      <c r="B665" s="58" t="str">
        <f t="shared" si="1023"/>
        <v/>
      </c>
      <c r="C665" s="125" t="s">
        <v>781</v>
      </c>
      <c r="D665" s="125" t="s">
        <v>704</v>
      </c>
      <c r="E665" s="125" t="str">
        <f t="shared" si="1024"/>
        <v>S2</v>
      </c>
      <c r="F665" s="125" t="str">
        <f t="shared" si="1025"/>
        <v>110</v>
      </c>
      <c r="H665" s="125" t="s">
        <v>1722</v>
      </c>
      <c r="I665" s="159">
        <f>VLOOKUP(H665,'V-Enc'!$B$38:$C$45,2,FALSE)</f>
        <v>8</v>
      </c>
      <c r="J665" s="125" t="s">
        <v>1740</v>
      </c>
      <c r="K665" s="159">
        <f>VLOOKUP(J665,'V-Enc'!$B$49:$C$56,2,FALSE)</f>
        <v>0.5</v>
      </c>
      <c r="L665" s="206" t="s">
        <v>548</v>
      </c>
      <c r="M665" s="125">
        <v>32</v>
      </c>
      <c r="N665" s="125" t="s">
        <v>1830</v>
      </c>
      <c r="O665" s="125">
        <f>VLOOKUP(N665,'V-Enc'!$B$130:$C$137,2,FALSE)</f>
        <v>3</v>
      </c>
      <c r="R665" s="125" t="s">
        <v>22</v>
      </c>
      <c r="S665" s="125" t="s">
        <v>44</v>
      </c>
      <c r="T665" s="125" t="s">
        <v>783</v>
      </c>
      <c r="U665" s="125">
        <f t="shared" si="1026"/>
        <v>32</v>
      </c>
      <c r="V665" s="179">
        <f t="shared" si="1027"/>
        <v>2</v>
      </c>
      <c r="W665" s="125" t="str">
        <f t="shared" si="1028"/>
        <v>-</v>
      </c>
      <c r="X665" s="179" t="str">
        <f>IF(L665="-1",W665/I664*K664,"-")</f>
        <v>-</v>
      </c>
      <c r="Z665" s="125" t="str">
        <f t="shared" si="890"/>
        <v/>
      </c>
      <c r="AA665" s="125">
        <f t="shared" si="979"/>
        <v>1</v>
      </c>
      <c r="AB665" s="179">
        <f t="shared" si="1032"/>
        <v>6</v>
      </c>
      <c r="AC665" s="179" t="str">
        <f t="shared" si="1029"/>
        <v>000101</v>
      </c>
      <c r="AD665" s="179">
        <f t="shared" si="1030"/>
        <v>1</v>
      </c>
      <c r="AE665" s="179" t="str">
        <f t="shared" si="1031"/>
        <v>00111111</v>
      </c>
      <c r="AF665" s="125" t="s">
        <v>369</v>
      </c>
    </row>
    <row r="666" spans="1:32" x14ac:dyDescent="0.2">
      <c r="A666" s="125" t="s">
        <v>2447</v>
      </c>
      <c r="B666" s="58" t="str">
        <f t="shared" si="1023"/>
        <v/>
      </c>
      <c r="C666" s="125" t="s">
        <v>781</v>
      </c>
      <c r="D666" s="125" t="s">
        <v>704</v>
      </c>
      <c r="E666" s="125" t="str">
        <f t="shared" si="1024"/>
        <v>S2</v>
      </c>
      <c r="F666" s="125" t="str">
        <f t="shared" si="1025"/>
        <v>000</v>
      </c>
      <c r="H666" s="125" t="s">
        <v>1722</v>
      </c>
      <c r="I666" s="159">
        <f>VLOOKUP(H666,'V-Enc'!$B$38:$C$45,2,FALSE)</f>
        <v>8</v>
      </c>
      <c r="J666" s="125" t="s">
        <v>1733</v>
      </c>
      <c r="K666" s="159">
        <f>VLOOKUP(J666,'V-Enc'!$B$49:$C$56,2,FALSE)</f>
        <v>1</v>
      </c>
      <c r="L666" s="206" t="s">
        <v>548</v>
      </c>
      <c r="M666" s="125">
        <v>8</v>
      </c>
      <c r="N666" s="125" t="s">
        <v>1830</v>
      </c>
      <c r="O666" s="125">
        <f>VLOOKUP(N666,'V-Enc'!$B$130:$C$137,2,FALSE)</f>
        <v>3</v>
      </c>
      <c r="R666" s="125" t="s">
        <v>22</v>
      </c>
      <c r="S666" s="125" t="s">
        <v>44</v>
      </c>
      <c r="T666" s="125" t="s">
        <v>783</v>
      </c>
      <c r="U666" s="125">
        <f t="shared" si="1026"/>
        <v>8</v>
      </c>
      <c r="V666" s="179">
        <f t="shared" si="1027"/>
        <v>1</v>
      </c>
      <c r="W666" s="125" t="str">
        <f t="shared" si="1028"/>
        <v>-</v>
      </c>
      <c r="X666" s="179" t="str">
        <f>IF(L666="-1",W666/#REF!*#REF!,"-")</f>
        <v>-</v>
      </c>
      <c r="Z666" s="125" t="str">
        <f t="shared" si="890"/>
        <v/>
      </c>
      <c r="AA666" s="125">
        <f t="shared" si="979"/>
        <v>1</v>
      </c>
      <c r="AB666" s="179">
        <f t="shared" si="1032"/>
        <v>3</v>
      </c>
      <c r="AC666" s="179" t="str">
        <f t="shared" si="1029"/>
        <v>000010</v>
      </c>
      <c r="AD666" s="179">
        <f t="shared" si="1030"/>
        <v>1</v>
      </c>
      <c r="AE666" s="179" t="str">
        <f t="shared" si="1031"/>
        <v>00000111</v>
      </c>
      <c r="AF666" s="125" t="s">
        <v>369</v>
      </c>
    </row>
    <row r="667" spans="1:32" x14ac:dyDescent="0.2">
      <c r="A667" s="125" t="s">
        <v>2448</v>
      </c>
      <c r="B667" s="58" t="str">
        <f t="shared" ref="B667" si="1033">IF(OR(MAX(1,O667)*MAX(V667,1)&gt;8,V667&lt;1/4,X667&lt;1/4),"RSVD","")</f>
        <v/>
      </c>
      <c r="C667" s="125" t="s">
        <v>781</v>
      </c>
      <c r="D667" s="125" t="s">
        <v>704</v>
      </c>
      <c r="E667" s="125" t="str">
        <f t="shared" ref="E667" si="1034">IF(S667="rs2","S2",IF(S667="vs2","S3","S1"))</f>
        <v>S2</v>
      </c>
      <c r="F667" s="125" t="str">
        <f t="shared" ref="F667" si="1035">IF(M667=8,"000",IF(M667=16,"101","110"))</f>
        <v>101</v>
      </c>
      <c r="H667" s="125" t="s">
        <v>1722</v>
      </c>
      <c r="I667" s="159">
        <f>VLOOKUP(H667,'V-Enc'!$B$38:$C$45,2,FALSE)</f>
        <v>8</v>
      </c>
      <c r="J667" s="125" t="s">
        <v>1733</v>
      </c>
      <c r="K667" s="159">
        <f>VLOOKUP(J667,'V-Enc'!$B$49:$C$56,2,FALSE)</f>
        <v>1</v>
      </c>
      <c r="L667" s="206" t="s">
        <v>548</v>
      </c>
      <c r="M667" s="125">
        <v>16</v>
      </c>
      <c r="N667" s="125" t="s">
        <v>1830</v>
      </c>
      <c r="O667" s="125">
        <f>VLOOKUP(N667,'V-Enc'!$B$130:$C$137,2,FALSE)</f>
        <v>3</v>
      </c>
      <c r="R667" s="125" t="s">
        <v>22</v>
      </c>
      <c r="S667" s="125" t="s">
        <v>44</v>
      </c>
      <c r="T667" s="125" t="s">
        <v>783</v>
      </c>
      <c r="U667" s="125">
        <f t="shared" ref="U667" si="1036">IF(L667="-1",I667,M667)</f>
        <v>16</v>
      </c>
      <c r="V667" s="179">
        <f t="shared" ref="V667" si="1037">IF(L667="-1",K667,U667/I667*K667)</f>
        <v>2</v>
      </c>
      <c r="W667" s="125" t="str">
        <f t="shared" ref="W667" si="1038">IF(L667="-1",M667,"-")</f>
        <v>-</v>
      </c>
      <c r="X667" s="179" t="str">
        <f>IF(L667="-1",W667/I665*K665,"-")</f>
        <v>-</v>
      </c>
      <c r="Z667" s="125" t="str">
        <f t="shared" ref="Z667" si="1039">IF(S667="vs2",1,"")</f>
        <v/>
      </c>
      <c r="AA667" s="125">
        <f t="shared" ref="AA667" si="1040">IF(T667="vs3",1,"")</f>
        <v>1</v>
      </c>
      <c r="AB667" s="179">
        <f t="shared" si="1032"/>
        <v>6</v>
      </c>
      <c r="AC667" s="179" t="str">
        <f t="shared" si="1029"/>
        <v>000101</v>
      </c>
      <c r="AD667" s="179">
        <f t="shared" si="1030"/>
        <v>1</v>
      </c>
      <c r="AE667" s="179" t="str">
        <f t="shared" si="1031"/>
        <v>00111111</v>
      </c>
      <c r="AF667" s="125" t="s">
        <v>369</v>
      </c>
    </row>
    <row r="668" spans="1:32" s="58" customFormat="1" x14ac:dyDescent="0.2">
      <c r="A668" s="58" t="s">
        <v>4369</v>
      </c>
      <c r="B668" s="58" t="str">
        <f t="shared" si="1023"/>
        <v>RSVD</v>
      </c>
      <c r="C668" s="58" t="s">
        <v>781</v>
      </c>
      <c r="D668" s="58" t="s">
        <v>704</v>
      </c>
      <c r="E668" s="58" t="str">
        <f t="shared" si="1024"/>
        <v>S2</v>
      </c>
      <c r="F668" s="58" t="str">
        <f t="shared" si="1025"/>
        <v>101</v>
      </c>
      <c r="H668" s="58" t="s">
        <v>1722</v>
      </c>
      <c r="I668" s="247">
        <f>VLOOKUP(H668,'V-Enc'!$B$38:$C$45,2,FALSE)</f>
        <v>8</v>
      </c>
      <c r="J668" s="58" t="s">
        <v>1733</v>
      </c>
      <c r="K668" s="247">
        <f>VLOOKUP(J668,'V-Enc'!$B$49:$C$56,2,FALSE)</f>
        <v>1</v>
      </c>
      <c r="L668" s="248" t="s">
        <v>548</v>
      </c>
      <c r="M668" s="58">
        <v>16</v>
      </c>
      <c r="N668" s="58" t="s">
        <v>1830</v>
      </c>
      <c r="O668" s="58">
        <f>VLOOKUP(N668,'V-Enc'!$B$130:$C$137,2,FALSE)</f>
        <v>3</v>
      </c>
      <c r="R668" s="58" t="s">
        <v>22</v>
      </c>
      <c r="S668" s="58" t="s">
        <v>44</v>
      </c>
      <c r="T668" s="58" t="s">
        <v>783</v>
      </c>
      <c r="U668" s="58">
        <v>32</v>
      </c>
      <c r="V668" s="249">
        <f t="shared" si="1027"/>
        <v>4</v>
      </c>
      <c r="W668" s="58" t="str">
        <f t="shared" si="1028"/>
        <v>-</v>
      </c>
      <c r="X668" s="249" t="str">
        <f>IF(L668="-1",W668/I666*K666,"-")</f>
        <v>-</v>
      </c>
      <c r="Z668" s="58" t="str">
        <f t="shared" ref="Z668:Z762" si="1041">IF(S668="vs2",1,"")</f>
        <v/>
      </c>
      <c r="AA668" s="58">
        <f t="shared" si="979"/>
        <v>1</v>
      </c>
      <c r="AB668" s="249">
        <f t="shared" si="1032"/>
        <v>12</v>
      </c>
      <c r="AC668" s="249" t="str">
        <f t="shared" si="1029"/>
        <v>001011</v>
      </c>
      <c r="AD668" s="249">
        <f t="shared" si="1030"/>
        <v>1</v>
      </c>
      <c r="AE668" s="249" t="str">
        <f t="shared" si="1031"/>
        <v>11111111</v>
      </c>
      <c r="AF668" s="58" t="s">
        <v>369</v>
      </c>
    </row>
    <row r="669" spans="1:32" x14ac:dyDescent="0.2">
      <c r="A669" s="125" t="s">
        <v>2449</v>
      </c>
      <c r="B669" s="58" t="str">
        <f t="shared" ref="B669:B674" si="1042">IF(OR(MAX(1,O669)*MAX(V669,1)&gt;8,V669&lt;1/4,X669&lt;1/4),"RSVD","")</f>
        <v/>
      </c>
      <c r="C669" s="125" t="s">
        <v>781</v>
      </c>
      <c r="D669" s="125" t="s">
        <v>704</v>
      </c>
      <c r="E669" s="125" t="str">
        <f t="shared" ref="E669:E674" si="1043">IF(S669="rs2","S2",IF(S669="vs2","S3","S1"))</f>
        <v>S2</v>
      </c>
      <c r="F669" s="125" t="str">
        <f t="shared" ref="F669:F674" si="1044">IF(M669=8,"000",IF(M669=16,"101","110"))</f>
        <v>000</v>
      </c>
      <c r="H669" s="125" t="s">
        <v>1722</v>
      </c>
      <c r="I669" s="159">
        <f>VLOOKUP(H669,'V-Enc'!$B$38:$C$45,2,FALSE)</f>
        <v>8</v>
      </c>
      <c r="J669" s="125" t="s">
        <v>1734</v>
      </c>
      <c r="K669" s="159">
        <f>VLOOKUP(J669,'V-Enc'!$B$49:$C$56,2,FALSE)</f>
        <v>2</v>
      </c>
      <c r="L669" s="206" t="s">
        <v>548</v>
      </c>
      <c r="M669" s="125">
        <v>8</v>
      </c>
      <c r="N669" s="125" t="s">
        <v>1830</v>
      </c>
      <c r="O669" s="125">
        <f>VLOOKUP(N669,'V-Enc'!$B$130:$C$137,2,FALSE)</f>
        <v>3</v>
      </c>
      <c r="R669" s="125" t="s">
        <v>22</v>
      </c>
      <c r="S669" s="125" t="s">
        <v>44</v>
      </c>
      <c r="T669" s="125" t="s">
        <v>783</v>
      </c>
      <c r="U669" s="125">
        <f t="shared" ref="U669:U674" si="1045">IF(L669="-1",I669,M669)</f>
        <v>8</v>
      </c>
      <c r="V669" s="179">
        <f t="shared" ref="V669:V674" si="1046">IF(L669="-1",K669,U669/I669*K669)</f>
        <v>2</v>
      </c>
      <c r="W669" s="125" t="str">
        <f t="shared" ref="W669:W674" si="1047">IF(L669="-1",M669,"-")</f>
        <v>-</v>
      </c>
      <c r="X669" s="179" t="str">
        <f>IF(L669="-1",W669/#REF!*#REF!,"-")</f>
        <v>-</v>
      </c>
      <c r="Z669" s="125" t="str">
        <f t="shared" ref="Z669:Z674" si="1048">IF(S669="vs2",1,"")</f>
        <v/>
      </c>
      <c r="AA669" s="125">
        <f t="shared" ref="AA669:AA674" si="1049">IF(T669="vs3",1,"")</f>
        <v>1</v>
      </c>
      <c r="AB669" s="179">
        <f t="shared" si="1032"/>
        <v>6</v>
      </c>
      <c r="AC669" s="179" t="str">
        <f t="shared" si="1029"/>
        <v>000101</v>
      </c>
      <c r="AD669" s="179">
        <f t="shared" si="1030"/>
        <v>1</v>
      </c>
      <c r="AE669" s="179" t="str">
        <f t="shared" si="1031"/>
        <v>00111111</v>
      </c>
      <c r="AF669" s="125" t="s">
        <v>369</v>
      </c>
    </row>
    <row r="670" spans="1:32" s="58" customFormat="1" x14ac:dyDescent="0.2">
      <c r="A670" s="58" t="s">
        <v>4370</v>
      </c>
      <c r="B670" s="58" t="str">
        <f t="shared" si="1042"/>
        <v>RSVD</v>
      </c>
      <c r="C670" s="58" t="s">
        <v>781</v>
      </c>
      <c r="D670" s="58" t="s">
        <v>704</v>
      </c>
      <c r="E670" s="58" t="str">
        <f t="shared" si="1043"/>
        <v>S2</v>
      </c>
      <c r="F670" s="58" t="str">
        <f t="shared" si="1044"/>
        <v>101</v>
      </c>
      <c r="H670" s="58" t="s">
        <v>1722</v>
      </c>
      <c r="I670" s="247">
        <f>VLOOKUP(H670,'V-Enc'!$B$38:$C$45,2,FALSE)</f>
        <v>8</v>
      </c>
      <c r="J670" s="58" t="s">
        <v>1734</v>
      </c>
      <c r="K670" s="247">
        <f>VLOOKUP(J670,'V-Enc'!$B$49:$C$56,2,FALSE)</f>
        <v>2</v>
      </c>
      <c r="L670" s="248" t="s">
        <v>548</v>
      </c>
      <c r="M670" s="58">
        <v>16</v>
      </c>
      <c r="N670" s="58" t="s">
        <v>1830</v>
      </c>
      <c r="O670" s="58">
        <f>VLOOKUP(N670,'V-Enc'!$B$130:$C$137,2,FALSE)</f>
        <v>3</v>
      </c>
      <c r="R670" s="58" t="s">
        <v>22</v>
      </c>
      <c r="S670" s="58" t="s">
        <v>44</v>
      </c>
      <c r="T670" s="58" t="s">
        <v>783</v>
      </c>
      <c r="U670" s="58">
        <f t="shared" si="1045"/>
        <v>16</v>
      </c>
      <c r="V670" s="249">
        <f t="shared" si="1046"/>
        <v>4</v>
      </c>
      <c r="W670" s="58" t="str">
        <f t="shared" si="1047"/>
        <v>-</v>
      </c>
      <c r="X670" s="249" t="str">
        <f>IF(L670="-1",W670/#REF!*#REF!,"-")</f>
        <v>-</v>
      </c>
      <c r="Z670" s="58" t="str">
        <f t="shared" si="1048"/>
        <v/>
      </c>
      <c r="AA670" s="58">
        <f t="shared" si="1049"/>
        <v>1</v>
      </c>
      <c r="AB670" s="249">
        <f t="shared" si="1032"/>
        <v>12</v>
      </c>
      <c r="AC670" s="249" t="str">
        <f t="shared" si="1029"/>
        <v>001011</v>
      </c>
      <c r="AD670" s="249">
        <f t="shared" si="1030"/>
        <v>1</v>
      </c>
      <c r="AE670" s="249" t="str">
        <f t="shared" si="1031"/>
        <v>11111111</v>
      </c>
      <c r="AF670" s="58" t="s">
        <v>369</v>
      </c>
    </row>
    <row r="671" spans="1:32" s="58" customFormat="1" x14ac:dyDescent="0.2">
      <c r="A671" s="58" t="s">
        <v>4371</v>
      </c>
      <c r="B671" s="58" t="str">
        <f t="shared" si="1042"/>
        <v>RSVD</v>
      </c>
      <c r="C671" s="58" t="s">
        <v>781</v>
      </c>
      <c r="D671" s="58" t="s">
        <v>704</v>
      </c>
      <c r="E671" s="58" t="str">
        <f t="shared" si="1043"/>
        <v>S2</v>
      </c>
      <c r="F671" s="58" t="str">
        <f t="shared" si="1044"/>
        <v>110</v>
      </c>
      <c r="H671" s="58" t="s">
        <v>1722</v>
      </c>
      <c r="I671" s="247">
        <f>VLOOKUP(H671,'V-Enc'!$B$38:$C$45,2,FALSE)</f>
        <v>8</v>
      </c>
      <c r="J671" s="58" t="s">
        <v>1734</v>
      </c>
      <c r="K671" s="247">
        <f>VLOOKUP(J671,'V-Enc'!$B$49:$C$56,2,FALSE)</f>
        <v>2</v>
      </c>
      <c r="L671" s="248" t="s">
        <v>548</v>
      </c>
      <c r="M671" s="58">
        <v>32</v>
      </c>
      <c r="N671" s="58" t="s">
        <v>1830</v>
      </c>
      <c r="O671" s="58">
        <f>VLOOKUP(N671,'V-Enc'!$B$130:$C$137,2,FALSE)</f>
        <v>3</v>
      </c>
      <c r="R671" s="58" t="s">
        <v>22</v>
      </c>
      <c r="S671" s="58" t="s">
        <v>44</v>
      </c>
      <c r="T671" s="58" t="s">
        <v>783</v>
      </c>
      <c r="U671" s="58">
        <f t="shared" si="1045"/>
        <v>32</v>
      </c>
      <c r="V671" s="249">
        <f t="shared" si="1046"/>
        <v>8</v>
      </c>
      <c r="W671" s="58" t="str">
        <f t="shared" si="1047"/>
        <v>-</v>
      </c>
      <c r="X671" s="249" t="str">
        <f>IF(L671="-1",W671/#REF!*#REF!,"-")</f>
        <v>-</v>
      </c>
      <c r="Z671" s="58" t="str">
        <f t="shared" si="1048"/>
        <v/>
      </c>
      <c r="AA671" s="58">
        <f t="shared" si="1049"/>
        <v>1</v>
      </c>
      <c r="AB671" s="249">
        <f t="shared" si="1032"/>
        <v>24</v>
      </c>
      <c r="AC671" s="249" t="str">
        <f t="shared" si="1029"/>
        <v>010111</v>
      </c>
      <c r="AD671" s="249">
        <f t="shared" si="1030"/>
        <v>1</v>
      </c>
      <c r="AE671" s="249" t="str">
        <f t="shared" si="1031"/>
        <v>11111111</v>
      </c>
      <c r="AF671" s="58" t="s">
        <v>369</v>
      </c>
    </row>
    <row r="672" spans="1:32" s="58" customFormat="1" x14ac:dyDescent="0.2">
      <c r="A672" s="58" t="s">
        <v>4372</v>
      </c>
      <c r="B672" s="58" t="str">
        <f t="shared" si="1042"/>
        <v>RSVD</v>
      </c>
      <c r="C672" s="58" t="s">
        <v>781</v>
      </c>
      <c r="D672" s="58" t="s">
        <v>704</v>
      </c>
      <c r="E672" s="58" t="str">
        <f t="shared" si="1043"/>
        <v>S2</v>
      </c>
      <c r="F672" s="58" t="str">
        <f t="shared" si="1044"/>
        <v>000</v>
      </c>
      <c r="H672" s="58" t="s">
        <v>1722</v>
      </c>
      <c r="I672" s="247">
        <f>VLOOKUP(H672,'V-Enc'!$B$38:$C$45,2,FALSE)</f>
        <v>8</v>
      </c>
      <c r="J672" s="58" t="s">
        <v>1735</v>
      </c>
      <c r="K672" s="247">
        <f>VLOOKUP(J672,'V-Enc'!$B$49:$C$56,2,FALSE)</f>
        <v>4</v>
      </c>
      <c r="L672" s="248" t="s">
        <v>548</v>
      </c>
      <c r="M672" s="58">
        <v>8</v>
      </c>
      <c r="N672" s="58" t="s">
        <v>1830</v>
      </c>
      <c r="O672" s="58">
        <f>VLOOKUP(N672,'V-Enc'!$B$130:$C$137,2,FALSE)</f>
        <v>3</v>
      </c>
      <c r="R672" s="58" t="s">
        <v>22</v>
      </c>
      <c r="S672" s="58" t="s">
        <v>44</v>
      </c>
      <c r="T672" s="58" t="s">
        <v>783</v>
      </c>
      <c r="U672" s="58">
        <f t="shared" si="1045"/>
        <v>8</v>
      </c>
      <c r="V672" s="249">
        <f t="shared" si="1046"/>
        <v>4</v>
      </c>
      <c r="W672" s="58" t="str">
        <f t="shared" si="1047"/>
        <v>-</v>
      </c>
      <c r="X672" s="249" t="str">
        <f>IF(L672="-1",W672/#REF!*#REF!,"-")</f>
        <v>-</v>
      </c>
      <c r="Z672" s="58" t="str">
        <f t="shared" si="1048"/>
        <v/>
      </c>
      <c r="AA672" s="58">
        <f t="shared" si="1049"/>
        <v>1</v>
      </c>
      <c r="AB672" s="249">
        <f t="shared" si="1032"/>
        <v>12</v>
      </c>
      <c r="AC672" s="249" t="str">
        <f t="shared" si="1029"/>
        <v>001011</v>
      </c>
      <c r="AD672" s="249">
        <f t="shared" si="1030"/>
        <v>1</v>
      </c>
      <c r="AE672" s="249" t="str">
        <f t="shared" si="1031"/>
        <v>11111111</v>
      </c>
      <c r="AF672" s="58" t="s">
        <v>369</v>
      </c>
    </row>
    <row r="673" spans="1:34" s="58" customFormat="1" x14ac:dyDescent="0.2">
      <c r="A673" s="58" t="s">
        <v>4373</v>
      </c>
      <c r="B673" s="58" t="str">
        <f t="shared" si="1042"/>
        <v>RSVD</v>
      </c>
      <c r="C673" s="58" t="s">
        <v>781</v>
      </c>
      <c r="D673" s="58" t="s">
        <v>704</v>
      </c>
      <c r="E673" s="58" t="str">
        <f t="shared" si="1043"/>
        <v>S2</v>
      </c>
      <c r="F673" s="58" t="str">
        <f t="shared" si="1044"/>
        <v>101</v>
      </c>
      <c r="H673" s="58" t="s">
        <v>1722</v>
      </c>
      <c r="I673" s="247">
        <f>VLOOKUP(H673,'V-Enc'!$B$38:$C$45,2,FALSE)</f>
        <v>8</v>
      </c>
      <c r="J673" s="58" t="s">
        <v>1735</v>
      </c>
      <c r="K673" s="247">
        <f>VLOOKUP(J673,'V-Enc'!$B$49:$C$56,2,FALSE)</f>
        <v>4</v>
      </c>
      <c r="L673" s="248" t="s">
        <v>548</v>
      </c>
      <c r="M673" s="58">
        <v>16</v>
      </c>
      <c r="N673" s="58" t="s">
        <v>1830</v>
      </c>
      <c r="O673" s="58">
        <f>VLOOKUP(N673,'V-Enc'!$B$130:$C$137,2,FALSE)</f>
        <v>3</v>
      </c>
      <c r="R673" s="58" t="s">
        <v>22</v>
      </c>
      <c r="S673" s="58" t="s">
        <v>44</v>
      </c>
      <c r="T673" s="58" t="s">
        <v>783</v>
      </c>
      <c r="U673" s="58">
        <f t="shared" si="1045"/>
        <v>16</v>
      </c>
      <c r="V673" s="249">
        <f t="shared" si="1046"/>
        <v>8</v>
      </c>
      <c r="W673" s="58" t="str">
        <f t="shared" si="1047"/>
        <v>-</v>
      </c>
      <c r="X673" s="249" t="str">
        <f>IF(L673="-1",W673/#REF!*#REF!,"-")</f>
        <v>-</v>
      </c>
      <c r="Z673" s="58" t="str">
        <f t="shared" si="1048"/>
        <v/>
      </c>
      <c r="AA673" s="58">
        <f t="shared" si="1049"/>
        <v>1</v>
      </c>
      <c r="AB673" s="249">
        <f t="shared" si="1032"/>
        <v>24</v>
      </c>
      <c r="AC673" s="249" t="str">
        <f t="shared" si="1029"/>
        <v>010111</v>
      </c>
      <c r="AD673" s="249">
        <f t="shared" si="1030"/>
        <v>1</v>
      </c>
      <c r="AE673" s="249" t="str">
        <f t="shared" si="1031"/>
        <v>11111111</v>
      </c>
      <c r="AF673" s="58" t="s">
        <v>369</v>
      </c>
    </row>
    <row r="674" spans="1:34" s="58" customFormat="1" x14ac:dyDescent="0.2">
      <c r="A674" s="58" t="s">
        <v>4374</v>
      </c>
      <c r="B674" s="58" t="str">
        <f t="shared" si="1042"/>
        <v>RSVD</v>
      </c>
      <c r="C674" s="58" t="s">
        <v>781</v>
      </c>
      <c r="D674" s="58" t="s">
        <v>704</v>
      </c>
      <c r="E674" s="58" t="str">
        <f t="shared" si="1043"/>
        <v>S2</v>
      </c>
      <c r="F674" s="58" t="str">
        <f t="shared" si="1044"/>
        <v>110</v>
      </c>
      <c r="H674" s="58" t="s">
        <v>1722</v>
      </c>
      <c r="I674" s="247">
        <f>VLOOKUP(H674,'V-Enc'!$B$38:$C$45,2,FALSE)</f>
        <v>8</v>
      </c>
      <c r="J674" s="58" t="s">
        <v>1735</v>
      </c>
      <c r="K674" s="247">
        <f>VLOOKUP(J674,'V-Enc'!$B$49:$C$56,2,FALSE)</f>
        <v>4</v>
      </c>
      <c r="L674" s="248" t="s">
        <v>548</v>
      </c>
      <c r="M674" s="58">
        <v>32</v>
      </c>
      <c r="N674" s="58" t="s">
        <v>1830</v>
      </c>
      <c r="O674" s="58">
        <f>VLOOKUP(N674,'V-Enc'!$B$130:$C$137,2,FALSE)</f>
        <v>3</v>
      </c>
      <c r="R674" s="58" t="s">
        <v>22</v>
      </c>
      <c r="S674" s="58" t="s">
        <v>44</v>
      </c>
      <c r="T674" s="58" t="s">
        <v>783</v>
      </c>
      <c r="U674" s="58">
        <f t="shared" si="1045"/>
        <v>32</v>
      </c>
      <c r="V674" s="249">
        <f t="shared" si="1046"/>
        <v>16</v>
      </c>
      <c r="W674" s="58" t="str">
        <f t="shared" si="1047"/>
        <v>-</v>
      </c>
      <c r="X674" s="249" t="str">
        <f>IF(L674="-1",W674/#REF!*#REF!,"-")</f>
        <v>-</v>
      </c>
      <c r="Z674" s="58" t="str">
        <f t="shared" si="1048"/>
        <v/>
      </c>
      <c r="AA674" s="58">
        <f t="shared" si="1049"/>
        <v>1</v>
      </c>
      <c r="AB674" s="249">
        <f t="shared" si="1032"/>
        <v>48</v>
      </c>
      <c r="AC674" s="249" t="str">
        <f>DEC2BIN(MIN(64,AB674)-1,6)</f>
        <v>101111</v>
      </c>
      <c r="AD674" s="249">
        <f t="shared" si="1030"/>
        <v>1</v>
      </c>
      <c r="AE674" s="249" t="str">
        <f t="shared" si="1031"/>
        <v>11111111</v>
      </c>
      <c r="AF674" s="58" t="s">
        <v>369</v>
      </c>
    </row>
    <row r="675" spans="1:34" s="58" customFormat="1" x14ac:dyDescent="0.2">
      <c r="A675" s="58" t="s">
        <v>4375</v>
      </c>
      <c r="B675" s="58" t="str">
        <f t="shared" si="1023"/>
        <v>RSVD</v>
      </c>
      <c r="C675" s="58" t="s">
        <v>781</v>
      </c>
      <c r="D675" s="58" t="s">
        <v>704</v>
      </c>
      <c r="E675" s="58" t="str">
        <f t="shared" si="1024"/>
        <v>S2</v>
      </c>
      <c r="F675" s="58" t="str">
        <f t="shared" si="1025"/>
        <v>000</v>
      </c>
      <c r="H675" s="58" t="s">
        <v>1722</v>
      </c>
      <c r="I675" s="247">
        <f>VLOOKUP(H675,'V-Enc'!$B$38:$C$45,2,FALSE)</f>
        <v>8</v>
      </c>
      <c r="J675" s="58" t="s">
        <v>1736</v>
      </c>
      <c r="K675" s="247">
        <f>VLOOKUP(J675,'V-Enc'!$B$49:$C$56,2,FALSE)</f>
        <v>8</v>
      </c>
      <c r="L675" s="248" t="s">
        <v>548</v>
      </c>
      <c r="M675" s="58">
        <v>8</v>
      </c>
      <c r="N675" s="58" t="s">
        <v>1830</v>
      </c>
      <c r="O675" s="58">
        <f>VLOOKUP(N675,'V-Enc'!$B$130:$C$137,2,FALSE)</f>
        <v>3</v>
      </c>
      <c r="R675" s="58" t="s">
        <v>22</v>
      </c>
      <c r="S675" s="58" t="s">
        <v>44</v>
      </c>
      <c r="T675" s="58" t="s">
        <v>783</v>
      </c>
      <c r="U675" s="58">
        <f t="shared" ref="U675" si="1050">IF(L675="-1",I675,M675)</f>
        <v>8</v>
      </c>
      <c r="V675" s="249">
        <f t="shared" si="1027"/>
        <v>8</v>
      </c>
      <c r="W675" s="58" t="str">
        <f t="shared" si="1028"/>
        <v>-</v>
      </c>
      <c r="X675" s="249" t="str">
        <f>IF(L675="-1",W675/#REF!*#REF!,"-")</f>
        <v>-</v>
      </c>
      <c r="Z675" s="58" t="str">
        <f t="shared" si="1041"/>
        <v/>
      </c>
      <c r="AA675" s="58">
        <f t="shared" si="979"/>
        <v>1</v>
      </c>
      <c r="AB675" s="249">
        <f t="shared" si="1032"/>
        <v>24</v>
      </c>
      <c r="AC675" s="249" t="str">
        <f t="shared" ref="AC675:AC677" si="1051">DEC2BIN(MIN(64,AB675)-1,6)</f>
        <v>010111</v>
      </c>
      <c r="AD675" s="249">
        <f t="shared" si="1030"/>
        <v>1</v>
      </c>
      <c r="AE675" s="249" t="str">
        <f t="shared" si="1031"/>
        <v>11111111</v>
      </c>
      <c r="AF675" s="58" t="s">
        <v>369</v>
      </c>
    </row>
    <row r="676" spans="1:34" s="58" customFormat="1" x14ac:dyDescent="0.2">
      <c r="A676" s="58" t="s">
        <v>4376</v>
      </c>
      <c r="B676" s="58" t="str">
        <f t="shared" ref="B676" si="1052">IF(OR(MAX(1,O676)*MAX(V676,1)&gt;8,V676&lt;1/4,X676&lt;1/4),"RSVD","")</f>
        <v>RSVD</v>
      </c>
      <c r="C676" s="58" t="s">
        <v>781</v>
      </c>
      <c r="D676" s="58" t="s">
        <v>704</v>
      </c>
      <c r="E676" s="58" t="str">
        <f t="shared" ref="E676" si="1053">IF(S676="rs2","S2",IF(S676="vs2","S3","S1"))</f>
        <v>S2</v>
      </c>
      <c r="F676" s="58" t="str">
        <f t="shared" ref="F676" si="1054">IF(M676=8,"000",IF(M676=16,"101","110"))</f>
        <v>101</v>
      </c>
      <c r="H676" s="58" t="s">
        <v>1722</v>
      </c>
      <c r="I676" s="247">
        <f>VLOOKUP(H676,'V-Enc'!$B$38:$C$45,2,FALSE)</f>
        <v>8</v>
      </c>
      <c r="J676" s="58" t="s">
        <v>1736</v>
      </c>
      <c r="K676" s="247">
        <f>VLOOKUP(J676,'V-Enc'!$B$49:$C$56,2,FALSE)</f>
        <v>8</v>
      </c>
      <c r="L676" s="248" t="s">
        <v>548</v>
      </c>
      <c r="M676" s="58">
        <v>16</v>
      </c>
      <c r="N676" s="58" t="s">
        <v>1830</v>
      </c>
      <c r="O676" s="58">
        <f>VLOOKUP(N676,'V-Enc'!$B$130:$C$137,2,FALSE)</f>
        <v>3</v>
      </c>
      <c r="R676" s="58" t="s">
        <v>22</v>
      </c>
      <c r="S676" s="58" t="s">
        <v>44</v>
      </c>
      <c r="T676" s="58" t="s">
        <v>783</v>
      </c>
      <c r="U676" s="58">
        <f t="shared" ref="U676" si="1055">IF(L676="-1",I676,M676)</f>
        <v>16</v>
      </c>
      <c r="V676" s="249">
        <f t="shared" ref="V676" si="1056">IF(L676="-1",K676,U676/I676*K676)</f>
        <v>16</v>
      </c>
      <c r="W676" s="58" t="str">
        <f t="shared" ref="W676" si="1057">IF(L676="-1",M676,"-")</f>
        <v>-</v>
      </c>
      <c r="X676" s="249" t="str">
        <f>IF(L676="-1",W676/#REF!*#REF!,"-")</f>
        <v>-</v>
      </c>
      <c r="Z676" s="58" t="str">
        <f t="shared" ref="Z676" si="1058">IF(S676="vs2",1,"")</f>
        <v/>
      </c>
      <c r="AA676" s="58">
        <f t="shared" ref="AA676" si="1059">IF(T676="vs3",1,"")</f>
        <v>1</v>
      </c>
      <c r="AB676" s="249">
        <f t="shared" si="1032"/>
        <v>48</v>
      </c>
      <c r="AC676" s="249" t="str">
        <f t="shared" si="1051"/>
        <v>101111</v>
      </c>
      <c r="AD676" s="249">
        <f t="shared" si="1030"/>
        <v>1</v>
      </c>
      <c r="AE676" s="249" t="str">
        <f t="shared" si="1031"/>
        <v>11111111</v>
      </c>
      <c r="AF676" s="58" t="s">
        <v>369</v>
      </c>
    </row>
    <row r="677" spans="1:34" s="58" customFormat="1" x14ac:dyDescent="0.2">
      <c r="A677" s="58" t="s">
        <v>4377</v>
      </c>
      <c r="B677" s="58" t="str">
        <f t="shared" si="1023"/>
        <v>RSVD</v>
      </c>
      <c r="C677" s="58" t="s">
        <v>781</v>
      </c>
      <c r="D677" s="58" t="s">
        <v>704</v>
      </c>
      <c r="E677" s="58" t="str">
        <f t="shared" si="1024"/>
        <v>S2</v>
      </c>
      <c r="F677" s="58" t="str">
        <f t="shared" si="1025"/>
        <v>110</v>
      </c>
      <c r="H677" s="58" t="s">
        <v>1722</v>
      </c>
      <c r="I677" s="247">
        <f>VLOOKUP(H677,'V-Enc'!$B$38:$C$45,2,FALSE)</f>
        <v>8</v>
      </c>
      <c r="J677" s="58" t="s">
        <v>1736</v>
      </c>
      <c r="K677" s="247">
        <f>VLOOKUP(J677,'V-Enc'!$B$49:$C$56,2,FALSE)</f>
        <v>8</v>
      </c>
      <c r="L677" s="248" t="s">
        <v>548</v>
      </c>
      <c r="M677" s="58">
        <v>32</v>
      </c>
      <c r="N677" s="58" t="s">
        <v>1830</v>
      </c>
      <c r="O677" s="58">
        <f>VLOOKUP(N677,'V-Enc'!$B$130:$C$137,2,FALSE)</f>
        <v>3</v>
      </c>
      <c r="R677" s="58" t="s">
        <v>22</v>
      </c>
      <c r="S677" s="58" t="s">
        <v>44</v>
      </c>
      <c r="T677" s="58" t="s">
        <v>783</v>
      </c>
      <c r="U677" s="58">
        <f t="shared" si="1026"/>
        <v>32</v>
      </c>
      <c r="V677" s="249">
        <f t="shared" si="1027"/>
        <v>32</v>
      </c>
      <c r="W677" s="58" t="str">
        <f t="shared" si="1028"/>
        <v>-</v>
      </c>
      <c r="X677" s="249" t="str">
        <f>IF(L677="-1",W677/#REF!*#REF!,"-")</f>
        <v>-</v>
      </c>
      <c r="Z677" s="58" t="str">
        <f t="shared" si="1041"/>
        <v/>
      </c>
      <c r="AA677" s="58">
        <f t="shared" si="979"/>
        <v>1</v>
      </c>
      <c r="AB677" s="249">
        <f t="shared" si="1032"/>
        <v>96</v>
      </c>
      <c r="AC677" s="249" t="str">
        <f t="shared" si="1051"/>
        <v>111111</v>
      </c>
      <c r="AD677" s="249">
        <f t="shared" si="1030"/>
        <v>1</v>
      </c>
      <c r="AE677" s="249" t="str">
        <f t="shared" si="1031"/>
        <v>11111111</v>
      </c>
      <c r="AF677" s="58" t="s">
        <v>369</v>
      </c>
    </row>
    <row r="678" spans="1:34" x14ac:dyDescent="0.2">
      <c r="I678" s="159"/>
      <c r="Z678" s="125" t="str">
        <f t="shared" si="1041"/>
        <v/>
      </c>
      <c r="AA678" s="125" t="str">
        <f t="shared" si="979"/>
        <v/>
      </c>
      <c r="AC678" s="179"/>
    </row>
    <row r="679" spans="1:34" ht="19" x14ac:dyDescent="0.25">
      <c r="A679" s="225" t="s">
        <v>2450</v>
      </c>
      <c r="B679" s="225"/>
      <c r="C679" s="226"/>
      <c r="D679" s="226"/>
      <c r="E679" s="226"/>
      <c r="F679" s="226"/>
      <c r="G679" s="226"/>
      <c r="I679" s="159"/>
      <c r="Z679" s="125" t="str">
        <f t="shared" si="1041"/>
        <v/>
      </c>
      <c r="AA679" s="125" t="str">
        <f t="shared" si="979"/>
        <v/>
      </c>
      <c r="AC679" s="179"/>
    </row>
    <row r="680" spans="1:34" x14ac:dyDescent="0.2">
      <c r="A680" s="125" t="s">
        <v>2451</v>
      </c>
      <c r="B680" s="58" t="str">
        <f t="shared" ref="B680:B694" si="1060">IF(OR(MAX(1,O680)*MAX(V680,1)&gt;8,V680&lt;1/4,X680&lt;1/4,X680&gt;8),"RSVD","")</f>
        <v/>
      </c>
      <c r="C680" s="125" t="s">
        <v>781</v>
      </c>
      <c r="D680" s="125" t="s">
        <v>704</v>
      </c>
      <c r="E680" s="125" t="str">
        <f t="shared" ref="E680:E687" si="1061">IF(S680="rs2","S2",IF(S680="vs2","S3","S1"))</f>
        <v>S3</v>
      </c>
      <c r="F680" s="125" t="str">
        <f t="shared" ref="F680:F687" si="1062">IF(M680=8,"000",IF(M680=16,"101","110"))</f>
        <v>000</v>
      </c>
      <c r="H680" s="125" t="s">
        <v>1722</v>
      </c>
      <c r="I680" s="159">
        <f>VLOOKUP(H680,'V-Enc'!$B$38:$C$45,2,FALSE)</f>
        <v>8</v>
      </c>
      <c r="J680" s="125" t="s">
        <v>1739</v>
      </c>
      <c r="K680" s="159">
        <f>VLOOKUP(J680,'V-Enc'!$B$49:$C$56,2,FALSE)</f>
        <v>0.25</v>
      </c>
      <c r="L680" s="206" t="s">
        <v>2079</v>
      </c>
      <c r="M680" s="125">
        <v>8</v>
      </c>
      <c r="N680" s="125" t="s">
        <v>1830</v>
      </c>
      <c r="O680" s="125">
        <f>VLOOKUP(N680,'V-Enc'!$B$130:$C$137,2,FALSE)</f>
        <v>3</v>
      </c>
      <c r="R680" s="125" t="s">
        <v>22</v>
      </c>
      <c r="S680" s="125" t="s">
        <v>764</v>
      </c>
      <c r="T680" s="125" t="s">
        <v>783</v>
      </c>
      <c r="U680" s="125">
        <f t="shared" ref="U680:U687" si="1063">IF(L680="-1",I680,M680)</f>
        <v>8</v>
      </c>
      <c r="V680" s="179">
        <f t="shared" ref="V680:V687" si="1064">IF(L680="-1",K680,U680/I680*K680)</f>
        <v>0.25</v>
      </c>
      <c r="W680" s="125">
        <f t="shared" ref="W680:W687" si="1065">IF(L680="-1",M680,"-")</f>
        <v>8</v>
      </c>
      <c r="X680" s="179">
        <f t="shared" ref="X680:X687" si="1066">IF(L680="-1",W680/I680*K680,"-")</f>
        <v>0.25</v>
      </c>
      <c r="Z680" s="125">
        <f t="shared" si="1041"/>
        <v>1</v>
      </c>
      <c r="AA680" s="125">
        <f t="shared" si="979"/>
        <v>1</v>
      </c>
      <c r="AB680" s="179">
        <f>MAX(V680,X680,1)*IF(O680="",1,O680)</f>
        <v>3</v>
      </c>
      <c r="AC680" s="179" t="str">
        <f t="shared" ref="AC680:AC693" si="1067">DEC2BIN(MIN(64,AB680)-1,6)</f>
        <v>000010</v>
      </c>
      <c r="AD680" s="179">
        <f t="shared" ref="AD680:AD697" si="1068">AB680/(MAX(V680,1)*IF(O680="",1,O680))</f>
        <v>1</v>
      </c>
      <c r="AE680" s="179" t="str">
        <f t="shared" ref="AE680:AE697" si="1069">RIGHT(_xlfn.CONCAT(REPT(0,8-MIN(AB680,8)),REPT(DEC2BIN(_xlfn.BITLSHIFT(1,AD680-1)),AB680/AD680)),8)</f>
        <v>00000111</v>
      </c>
      <c r="AF680" s="179">
        <f t="shared" ref="AF680:AF697" si="1070">IF(X680&lt;=1,0,IF(V680&gt;=X680,V680/MAX(X680,1),1))</f>
        <v>0</v>
      </c>
      <c r="AG680" s="180" t="str">
        <f t="shared" ref="AG680:AG695" si="1071">IF(AF680=0,"00000000",RIGHT(IF(X680&gt;=V680,DEC2BIN(_xlfn.BITXOR(BIN2DEC(AH680),255),8),REPT(DEC2BIN(_xlfn.BITLSHIFT(1,AF680-1)),8)),8))</f>
        <v>00000000</v>
      </c>
      <c r="AH680" s="179" t="str">
        <f t="shared" ref="AH680:AH692" si="1072">IF(AF680=0,"00000000",RIGHT(_xlfn.CONCAT(REPT(0,8-MIN(8,AB680)),REPT(DEC2BIN(_xlfn.BITLSHIFT(1,MAX(V680,X680,1)-1)),MAX(1,O680))),8))</f>
        <v>00000000</v>
      </c>
    </row>
    <row r="681" spans="1:34" x14ac:dyDescent="0.2">
      <c r="A681" s="125" t="s">
        <v>2452</v>
      </c>
      <c r="B681" s="58" t="str">
        <f t="shared" si="1060"/>
        <v/>
      </c>
      <c r="C681" s="125" t="s">
        <v>781</v>
      </c>
      <c r="D681" s="125" t="s">
        <v>704</v>
      </c>
      <c r="E681" s="125" t="str">
        <f t="shared" si="1061"/>
        <v>S3</v>
      </c>
      <c r="F681" s="125" t="str">
        <f t="shared" si="1062"/>
        <v>101</v>
      </c>
      <c r="H681" s="125" t="s">
        <v>1722</v>
      </c>
      <c r="I681" s="159">
        <f>VLOOKUP(H681,'V-Enc'!$B$38:$C$45,2,FALSE)</f>
        <v>8</v>
      </c>
      <c r="J681" s="125" t="s">
        <v>1739</v>
      </c>
      <c r="K681" s="159">
        <f>VLOOKUP(J681,'V-Enc'!$B$49:$C$56,2,FALSE)</f>
        <v>0.25</v>
      </c>
      <c r="L681" s="206" t="s">
        <v>2079</v>
      </c>
      <c r="M681" s="125">
        <v>16</v>
      </c>
      <c r="N681" s="125" t="s">
        <v>1830</v>
      </c>
      <c r="O681" s="125">
        <f>VLOOKUP(N681,'V-Enc'!$B$130:$C$137,2,FALSE)</f>
        <v>3</v>
      </c>
      <c r="R681" s="125" t="s">
        <v>22</v>
      </c>
      <c r="S681" s="125" t="s">
        <v>764</v>
      </c>
      <c r="T681" s="125" t="s">
        <v>783</v>
      </c>
      <c r="U681" s="125">
        <f t="shared" si="1063"/>
        <v>8</v>
      </c>
      <c r="V681" s="179">
        <f t="shared" si="1064"/>
        <v>0.25</v>
      </c>
      <c r="W681" s="125">
        <f t="shared" si="1065"/>
        <v>16</v>
      </c>
      <c r="X681" s="179">
        <f t="shared" si="1066"/>
        <v>0.5</v>
      </c>
      <c r="Z681" s="125">
        <f t="shared" si="1041"/>
        <v>1</v>
      </c>
      <c r="AA681" s="125">
        <f t="shared" si="979"/>
        <v>1</v>
      </c>
      <c r="AB681" s="179">
        <f t="shared" ref="AB681:AB697" si="1073">MAX(V681,X681,1)*IF(O681="",1,O681)</f>
        <v>3</v>
      </c>
      <c r="AC681" s="179" t="str">
        <f t="shared" si="1067"/>
        <v>000010</v>
      </c>
      <c r="AD681" s="179">
        <f t="shared" si="1068"/>
        <v>1</v>
      </c>
      <c r="AE681" s="179" t="str">
        <f t="shared" si="1069"/>
        <v>00000111</v>
      </c>
      <c r="AF681" s="179">
        <f t="shared" si="1070"/>
        <v>0</v>
      </c>
      <c r="AG681" s="180" t="str">
        <f t="shared" si="1071"/>
        <v>00000000</v>
      </c>
      <c r="AH681" s="179" t="str">
        <f t="shared" si="1072"/>
        <v>00000000</v>
      </c>
    </row>
    <row r="682" spans="1:34" x14ac:dyDescent="0.2">
      <c r="A682" s="125" t="s">
        <v>2453</v>
      </c>
      <c r="B682" s="58" t="str">
        <f t="shared" si="1060"/>
        <v/>
      </c>
      <c r="C682" s="125" t="s">
        <v>781</v>
      </c>
      <c r="D682" s="125" t="s">
        <v>704</v>
      </c>
      <c r="E682" s="125" t="str">
        <f t="shared" si="1061"/>
        <v>S3</v>
      </c>
      <c r="F682" s="125" t="str">
        <f t="shared" si="1062"/>
        <v>110</v>
      </c>
      <c r="H682" s="125" t="s">
        <v>1722</v>
      </c>
      <c r="I682" s="159">
        <f>VLOOKUP(H682,'V-Enc'!$B$38:$C$45,2,FALSE)</f>
        <v>8</v>
      </c>
      <c r="J682" s="125" t="s">
        <v>1739</v>
      </c>
      <c r="K682" s="159">
        <f>VLOOKUP(J682,'V-Enc'!$B$49:$C$56,2,FALSE)</f>
        <v>0.25</v>
      </c>
      <c r="L682" s="206" t="s">
        <v>2079</v>
      </c>
      <c r="M682" s="125">
        <v>32</v>
      </c>
      <c r="N682" s="125" t="s">
        <v>1830</v>
      </c>
      <c r="O682" s="125">
        <f>VLOOKUP(N682,'V-Enc'!$B$130:$C$137,2,FALSE)</f>
        <v>3</v>
      </c>
      <c r="R682" s="125" t="s">
        <v>22</v>
      </c>
      <c r="S682" s="125" t="s">
        <v>764</v>
      </c>
      <c r="T682" s="125" t="s">
        <v>783</v>
      </c>
      <c r="U682" s="125">
        <f t="shared" si="1063"/>
        <v>8</v>
      </c>
      <c r="V682" s="179">
        <f t="shared" si="1064"/>
        <v>0.25</v>
      </c>
      <c r="W682" s="125">
        <f t="shared" si="1065"/>
        <v>32</v>
      </c>
      <c r="X682" s="179">
        <f t="shared" si="1066"/>
        <v>1</v>
      </c>
      <c r="Z682" s="125">
        <f t="shared" si="1041"/>
        <v>1</v>
      </c>
      <c r="AA682" s="125">
        <f t="shared" si="979"/>
        <v>1</v>
      </c>
      <c r="AB682" s="179">
        <f t="shared" si="1073"/>
        <v>3</v>
      </c>
      <c r="AC682" s="179" t="str">
        <f t="shared" si="1067"/>
        <v>000010</v>
      </c>
      <c r="AD682" s="179">
        <f t="shared" si="1068"/>
        <v>1</v>
      </c>
      <c r="AE682" s="179" t="str">
        <f t="shared" si="1069"/>
        <v>00000111</v>
      </c>
      <c r="AF682" s="179">
        <f t="shared" si="1070"/>
        <v>0</v>
      </c>
      <c r="AG682" s="180" t="str">
        <f t="shared" si="1071"/>
        <v>00000000</v>
      </c>
      <c r="AH682" s="179" t="str">
        <f t="shared" si="1072"/>
        <v>00000000</v>
      </c>
    </row>
    <row r="683" spans="1:34" x14ac:dyDescent="0.2">
      <c r="A683" s="125" t="s">
        <v>2454</v>
      </c>
      <c r="B683" s="58" t="str">
        <f t="shared" si="1060"/>
        <v/>
      </c>
      <c r="C683" s="125" t="s">
        <v>781</v>
      </c>
      <c r="D683" s="125" t="s">
        <v>704</v>
      </c>
      <c r="E683" s="125" t="str">
        <f t="shared" si="1061"/>
        <v>S3</v>
      </c>
      <c r="F683" s="125" t="str">
        <f t="shared" si="1062"/>
        <v>000</v>
      </c>
      <c r="H683" s="125" t="s">
        <v>1722</v>
      </c>
      <c r="I683" s="159">
        <f>VLOOKUP(H683,'V-Enc'!$B$38:$C$45,2,FALSE)</f>
        <v>8</v>
      </c>
      <c r="J683" s="125" t="s">
        <v>1740</v>
      </c>
      <c r="K683" s="159">
        <f>VLOOKUP(J683,'V-Enc'!$B$49:$C$56,2,FALSE)</f>
        <v>0.5</v>
      </c>
      <c r="L683" s="206" t="s">
        <v>2079</v>
      </c>
      <c r="M683" s="125">
        <v>8</v>
      </c>
      <c r="N683" s="125" t="s">
        <v>1830</v>
      </c>
      <c r="O683" s="125">
        <f>VLOOKUP(N683,'V-Enc'!$B$130:$C$137,2,FALSE)</f>
        <v>3</v>
      </c>
      <c r="R683" s="125" t="s">
        <v>22</v>
      </c>
      <c r="S683" s="125" t="s">
        <v>764</v>
      </c>
      <c r="T683" s="125" t="s">
        <v>783</v>
      </c>
      <c r="U683" s="125">
        <f t="shared" si="1063"/>
        <v>8</v>
      </c>
      <c r="V683" s="179">
        <f t="shared" si="1064"/>
        <v>0.5</v>
      </c>
      <c r="W683" s="125">
        <f t="shared" si="1065"/>
        <v>8</v>
      </c>
      <c r="X683" s="179">
        <f t="shared" si="1066"/>
        <v>0.5</v>
      </c>
      <c r="Z683" s="125">
        <f t="shared" si="1041"/>
        <v>1</v>
      </c>
      <c r="AA683" s="125">
        <f t="shared" si="979"/>
        <v>1</v>
      </c>
      <c r="AB683" s="179">
        <f t="shared" si="1073"/>
        <v>3</v>
      </c>
      <c r="AC683" s="179" t="str">
        <f t="shared" si="1067"/>
        <v>000010</v>
      </c>
      <c r="AD683" s="179">
        <f t="shared" si="1068"/>
        <v>1</v>
      </c>
      <c r="AE683" s="179" t="str">
        <f t="shared" si="1069"/>
        <v>00000111</v>
      </c>
      <c r="AF683" s="179">
        <f t="shared" si="1070"/>
        <v>0</v>
      </c>
      <c r="AG683" s="180" t="str">
        <f t="shared" si="1071"/>
        <v>00000000</v>
      </c>
      <c r="AH683" s="179" t="str">
        <f t="shared" si="1072"/>
        <v>00000000</v>
      </c>
    </row>
    <row r="684" spans="1:34" x14ac:dyDescent="0.2">
      <c r="A684" s="125" t="s">
        <v>2455</v>
      </c>
      <c r="B684" s="58" t="str">
        <f t="shared" si="1060"/>
        <v/>
      </c>
      <c r="C684" s="125" t="s">
        <v>781</v>
      </c>
      <c r="D684" s="125" t="s">
        <v>704</v>
      </c>
      <c r="E684" s="125" t="str">
        <f t="shared" si="1061"/>
        <v>S3</v>
      </c>
      <c r="F684" s="125" t="str">
        <f t="shared" si="1062"/>
        <v>101</v>
      </c>
      <c r="H684" s="125" t="s">
        <v>1722</v>
      </c>
      <c r="I684" s="159">
        <f>VLOOKUP(H684,'V-Enc'!$B$38:$C$45,2,FALSE)</f>
        <v>8</v>
      </c>
      <c r="J684" s="125" t="s">
        <v>1740</v>
      </c>
      <c r="K684" s="159">
        <f>VLOOKUP(J684,'V-Enc'!$B$49:$C$56,2,FALSE)</f>
        <v>0.5</v>
      </c>
      <c r="L684" s="206" t="s">
        <v>2079</v>
      </c>
      <c r="M684" s="125">
        <v>16</v>
      </c>
      <c r="N684" s="125" t="s">
        <v>1830</v>
      </c>
      <c r="O684" s="125">
        <f>VLOOKUP(N684,'V-Enc'!$B$130:$C$137,2,FALSE)</f>
        <v>3</v>
      </c>
      <c r="R684" s="125" t="s">
        <v>22</v>
      </c>
      <c r="S684" s="125" t="s">
        <v>764</v>
      </c>
      <c r="T684" s="125" t="s">
        <v>783</v>
      </c>
      <c r="U684" s="125">
        <f t="shared" si="1063"/>
        <v>8</v>
      </c>
      <c r="V684" s="179">
        <f t="shared" si="1064"/>
        <v>0.5</v>
      </c>
      <c r="W684" s="125">
        <f t="shared" si="1065"/>
        <v>16</v>
      </c>
      <c r="X684" s="179">
        <f t="shared" si="1066"/>
        <v>1</v>
      </c>
      <c r="Z684" s="125">
        <f t="shared" si="1041"/>
        <v>1</v>
      </c>
      <c r="AA684" s="125">
        <f t="shared" si="979"/>
        <v>1</v>
      </c>
      <c r="AB684" s="179">
        <f t="shared" si="1073"/>
        <v>3</v>
      </c>
      <c r="AC684" s="179" t="str">
        <f t="shared" si="1067"/>
        <v>000010</v>
      </c>
      <c r="AD684" s="179">
        <f t="shared" si="1068"/>
        <v>1</v>
      </c>
      <c r="AE684" s="179" t="str">
        <f t="shared" si="1069"/>
        <v>00000111</v>
      </c>
      <c r="AF684" s="179">
        <f t="shared" si="1070"/>
        <v>0</v>
      </c>
      <c r="AG684" s="180" t="str">
        <f t="shared" si="1071"/>
        <v>00000000</v>
      </c>
      <c r="AH684" s="179" t="str">
        <f t="shared" si="1072"/>
        <v>00000000</v>
      </c>
    </row>
    <row r="685" spans="1:34" x14ac:dyDescent="0.2">
      <c r="A685" s="125" t="s">
        <v>2456</v>
      </c>
      <c r="B685" s="58" t="str">
        <f t="shared" si="1060"/>
        <v/>
      </c>
      <c r="C685" s="125" t="s">
        <v>781</v>
      </c>
      <c r="D685" s="125" t="s">
        <v>704</v>
      </c>
      <c r="E685" s="125" t="str">
        <f t="shared" si="1061"/>
        <v>S3</v>
      </c>
      <c r="F685" s="125" t="str">
        <f t="shared" si="1062"/>
        <v>110</v>
      </c>
      <c r="H685" s="125" t="s">
        <v>1722</v>
      </c>
      <c r="I685" s="159">
        <f>VLOOKUP(H685,'V-Enc'!$B$38:$C$45,2,FALSE)</f>
        <v>8</v>
      </c>
      <c r="J685" s="125" t="s">
        <v>1740</v>
      </c>
      <c r="K685" s="159">
        <f>VLOOKUP(J685,'V-Enc'!$B$49:$C$56,2,FALSE)</f>
        <v>0.5</v>
      </c>
      <c r="L685" s="206" t="s">
        <v>2079</v>
      </c>
      <c r="M685" s="125">
        <v>32</v>
      </c>
      <c r="N685" s="125" t="s">
        <v>1830</v>
      </c>
      <c r="O685" s="125">
        <f>VLOOKUP(N685,'V-Enc'!$B$130:$C$137,2,FALSE)</f>
        <v>3</v>
      </c>
      <c r="R685" s="125" t="s">
        <v>22</v>
      </c>
      <c r="S685" s="125" t="s">
        <v>764</v>
      </c>
      <c r="T685" s="125" t="s">
        <v>783</v>
      </c>
      <c r="U685" s="125">
        <f t="shared" si="1063"/>
        <v>8</v>
      </c>
      <c r="V685" s="179">
        <f t="shared" si="1064"/>
        <v>0.5</v>
      </c>
      <c r="W685" s="125">
        <f t="shared" si="1065"/>
        <v>32</v>
      </c>
      <c r="X685" s="179">
        <f t="shared" si="1066"/>
        <v>2</v>
      </c>
      <c r="Z685" s="125">
        <f t="shared" si="1041"/>
        <v>1</v>
      </c>
      <c r="AA685" s="125">
        <f t="shared" si="979"/>
        <v>1</v>
      </c>
      <c r="AB685" s="179">
        <f t="shared" si="1073"/>
        <v>6</v>
      </c>
      <c r="AC685" s="179" t="str">
        <f t="shared" si="1067"/>
        <v>000101</v>
      </c>
      <c r="AD685" s="179">
        <f t="shared" si="1068"/>
        <v>2</v>
      </c>
      <c r="AE685" s="179" t="str">
        <f t="shared" si="1069"/>
        <v>00101010</v>
      </c>
      <c r="AF685" s="179">
        <f t="shared" si="1070"/>
        <v>1</v>
      </c>
      <c r="AG685" s="180" t="str">
        <f t="shared" si="1071"/>
        <v>11010101</v>
      </c>
      <c r="AH685" s="179" t="str">
        <f t="shared" si="1072"/>
        <v>00101010</v>
      </c>
    </row>
    <row r="686" spans="1:34" x14ac:dyDescent="0.2">
      <c r="A686" s="125" t="s">
        <v>2457</v>
      </c>
      <c r="B686" s="58" t="str">
        <f t="shared" si="1060"/>
        <v/>
      </c>
      <c r="C686" s="125" t="s">
        <v>781</v>
      </c>
      <c r="D686" s="125" t="s">
        <v>704</v>
      </c>
      <c r="E686" s="125" t="str">
        <f t="shared" si="1061"/>
        <v>S3</v>
      </c>
      <c r="F686" s="125" t="str">
        <f t="shared" si="1062"/>
        <v>000</v>
      </c>
      <c r="H686" s="125" t="s">
        <v>1722</v>
      </c>
      <c r="I686" s="159">
        <f>VLOOKUP(H686,'V-Enc'!$B$38:$C$45,2,FALSE)</f>
        <v>8</v>
      </c>
      <c r="J686" s="125" t="s">
        <v>1733</v>
      </c>
      <c r="K686" s="159">
        <f>VLOOKUP(J686,'V-Enc'!$B$49:$C$56,2,FALSE)</f>
        <v>1</v>
      </c>
      <c r="L686" s="206" t="s">
        <v>2079</v>
      </c>
      <c r="M686" s="125">
        <v>8</v>
      </c>
      <c r="N686" s="125" t="s">
        <v>1830</v>
      </c>
      <c r="O686" s="125">
        <f>VLOOKUP(N686,'V-Enc'!$B$130:$C$137,2,FALSE)</f>
        <v>3</v>
      </c>
      <c r="R686" s="125" t="s">
        <v>22</v>
      </c>
      <c r="S686" s="125" t="s">
        <v>764</v>
      </c>
      <c r="T686" s="125" t="s">
        <v>783</v>
      </c>
      <c r="U686" s="125">
        <f t="shared" si="1063"/>
        <v>8</v>
      </c>
      <c r="V686" s="179">
        <f t="shared" si="1064"/>
        <v>1</v>
      </c>
      <c r="W686" s="125">
        <f t="shared" si="1065"/>
        <v>8</v>
      </c>
      <c r="X686" s="179">
        <f t="shared" si="1066"/>
        <v>1</v>
      </c>
      <c r="Z686" s="125">
        <f t="shared" si="1041"/>
        <v>1</v>
      </c>
      <c r="AA686" s="125">
        <f t="shared" si="979"/>
        <v>1</v>
      </c>
      <c r="AB686" s="179">
        <f t="shared" si="1073"/>
        <v>3</v>
      </c>
      <c r="AC686" s="179" t="str">
        <f t="shared" si="1067"/>
        <v>000010</v>
      </c>
      <c r="AD686" s="179">
        <f t="shared" si="1068"/>
        <v>1</v>
      </c>
      <c r="AE686" s="179" t="str">
        <f t="shared" si="1069"/>
        <v>00000111</v>
      </c>
      <c r="AF686" s="179">
        <f t="shared" si="1070"/>
        <v>0</v>
      </c>
      <c r="AG686" s="180" t="str">
        <f t="shared" si="1071"/>
        <v>00000000</v>
      </c>
      <c r="AH686" s="179" t="str">
        <f t="shared" si="1072"/>
        <v>00000000</v>
      </c>
    </row>
    <row r="687" spans="1:34" x14ac:dyDescent="0.2">
      <c r="A687" s="125" t="s">
        <v>2458</v>
      </c>
      <c r="B687" s="58" t="str">
        <f t="shared" si="1060"/>
        <v/>
      </c>
      <c r="C687" s="125" t="s">
        <v>781</v>
      </c>
      <c r="D687" s="125" t="s">
        <v>704</v>
      </c>
      <c r="E687" s="125" t="str">
        <f t="shared" si="1061"/>
        <v>S3</v>
      </c>
      <c r="F687" s="125" t="str">
        <f t="shared" si="1062"/>
        <v>101</v>
      </c>
      <c r="H687" s="125" t="s">
        <v>1722</v>
      </c>
      <c r="I687" s="159">
        <f>VLOOKUP(H687,'V-Enc'!$B$38:$C$45,2,FALSE)</f>
        <v>8</v>
      </c>
      <c r="J687" s="125" t="s">
        <v>1733</v>
      </c>
      <c r="K687" s="159">
        <f>VLOOKUP(J687,'V-Enc'!$B$49:$C$56,2,FALSE)</f>
        <v>1</v>
      </c>
      <c r="L687" s="206" t="s">
        <v>2079</v>
      </c>
      <c r="M687" s="125">
        <v>16</v>
      </c>
      <c r="N687" s="125" t="s">
        <v>1830</v>
      </c>
      <c r="O687" s="125">
        <f>VLOOKUP(N687,'V-Enc'!$B$130:$C$137,2,FALSE)</f>
        <v>3</v>
      </c>
      <c r="R687" s="125" t="s">
        <v>22</v>
      </c>
      <c r="S687" s="125" t="s">
        <v>764</v>
      </c>
      <c r="T687" s="125" t="s">
        <v>783</v>
      </c>
      <c r="U687" s="125">
        <f t="shared" si="1063"/>
        <v>8</v>
      </c>
      <c r="V687" s="179">
        <f t="shared" si="1064"/>
        <v>1</v>
      </c>
      <c r="W687" s="125">
        <f t="shared" si="1065"/>
        <v>16</v>
      </c>
      <c r="X687" s="179">
        <f t="shared" si="1066"/>
        <v>2</v>
      </c>
      <c r="Z687" s="125">
        <f t="shared" si="1041"/>
        <v>1</v>
      </c>
      <c r="AA687" s="125">
        <f t="shared" si="979"/>
        <v>1</v>
      </c>
      <c r="AB687" s="179">
        <f t="shared" si="1073"/>
        <v>6</v>
      </c>
      <c r="AC687" s="179" t="str">
        <f t="shared" si="1067"/>
        <v>000101</v>
      </c>
      <c r="AD687" s="179">
        <f t="shared" si="1068"/>
        <v>2</v>
      </c>
      <c r="AE687" s="179" t="str">
        <f t="shared" si="1069"/>
        <v>00101010</v>
      </c>
      <c r="AF687" s="179">
        <f t="shared" si="1070"/>
        <v>1</v>
      </c>
      <c r="AG687" s="180" t="str">
        <f t="shared" si="1071"/>
        <v>11010101</v>
      </c>
      <c r="AH687" s="179" t="str">
        <f t="shared" si="1072"/>
        <v>00101010</v>
      </c>
    </row>
    <row r="688" spans="1:34" x14ac:dyDescent="0.2">
      <c r="A688" s="125" t="s">
        <v>2460</v>
      </c>
      <c r="B688" s="58" t="str">
        <f t="shared" si="1060"/>
        <v/>
      </c>
      <c r="C688" s="125" t="s">
        <v>781</v>
      </c>
      <c r="D688" s="125" t="s">
        <v>704</v>
      </c>
      <c r="E688" s="125" t="str">
        <f t="shared" ref="E688:E694" si="1074">IF(S688="rs2","L2",IF(S688="vs2","S3","L1"))</f>
        <v>S3</v>
      </c>
      <c r="F688" s="125" t="str">
        <f t="shared" ref="F688:F694" si="1075">IF(M688=8,"000",IF(M688=16,"101","110"))</f>
        <v>110</v>
      </c>
      <c r="H688" s="125" t="s">
        <v>1722</v>
      </c>
      <c r="I688" s="159">
        <f>VLOOKUP(H688,'V-Enc'!$B$38:$C$45,2,FALSE)</f>
        <v>8</v>
      </c>
      <c r="J688" s="125" t="s">
        <v>1733</v>
      </c>
      <c r="K688" s="159">
        <f>VLOOKUP(J688,'V-Enc'!$B$49:$C$56,2,FALSE)</f>
        <v>1</v>
      </c>
      <c r="L688" s="206" t="s">
        <v>2079</v>
      </c>
      <c r="M688" s="125">
        <v>32</v>
      </c>
      <c r="N688" s="125" t="s">
        <v>1830</v>
      </c>
      <c r="O688" s="125">
        <f>VLOOKUP(N688,'V-Enc'!$B$130:$C$137,2,FALSE)</f>
        <v>3</v>
      </c>
      <c r="R688" s="125" t="s">
        <v>22</v>
      </c>
      <c r="S688" s="125" t="s">
        <v>764</v>
      </c>
      <c r="T688" s="125" t="s">
        <v>783</v>
      </c>
      <c r="U688" s="125">
        <f t="shared" ref="U688:U694" si="1076">IF(L688="-1",I688,M688)</f>
        <v>8</v>
      </c>
      <c r="V688" s="179">
        <f t="shared" ref="V688:V694" si="1077">IF(L688="-1",K688,U688/I688*K688)</f>
        <v>1</v>
      </c>
      <c r="W688" s="125">
        <f t="shared" ref="W688:W693" si="1078">IF(L688="-1",M688,"-")</f>
        <v>32</v>
      </c>
      <c r="X688" s="179">
        <f t="shared" ref="X688:X694" si="1079">IF(L688="-1",W688/I688*K688,"-")</f>
        <v>4</v>
      </c>
      <c r="Z688" s="125">
        <f t="shared" si="1041"/>
        <v>1</v>
      </c>
      <c r="AA688" s="125">
        <v>1</v>
      </c>
      <c r="AB688" s="179">
        <f t="shared" si="1073"/>
        <v>12</v>
      </c>
      <c r="AC688" s="179" t="str">
        <f t="shared" si="1067"/>
        <v>001011</v>
      </c>
      <c r="AD688" s="179">
        <f t="shared" si="1068"/>
        <v>4</v>
      </c>
      <c r="AE688" s="179" t="str">
        <f t="shared" si="1069"/>
        <v>10001000</v>
      </c>
      <c r="AF688" s="179">
        <f t="shared" si="1070"/>
        <v>1</v>
      </c>
      <c r="AG688" s="180" t="str">
        <f t="shared" si="1071"/>
        <v>01110111</v>
      </c>
      <c r="AH688" s="179" t="str">
        <f t="shared" si="1072"/>
        <v>10001000</v>
      </c>
    </row>
    <row r="689" spans="1:34" x14ac:dyDescent="0.2">
      <c r="A689" s="125" t="s">
        <v>2459</v>
      </c>
      <c r="B689" s="58" t="str">
        <f t="shared" si="1060"/>
        <v/>
      </c>
      <c r="C689" s="125" t="s">
        <v>781</v>
      </c>
      <c r="D689" s="125" t="s">
        <v>704</v>
      </c>
      <c r="E689" s="125" t="str">
        <f t="shared" si="1074"/>
        <v>S3</v>
      </c>
      <c r="F689" s="125" t="str">
        <f t="shared" si="1075"/>
        <v>000</v>
      </c>
      <c r="H689" s="125" t="s">
        <v>1722</v>
      </c>
      <c r="I689" s="159">
        <f>VLOOKUP(H689,'V-Enc'!$B$38:$C$45,2,FALSE)</f>
        <v>8</v>
      </c>
      <c r="J689" s="125" t="s">
        <v>1734</v>
      </c>
      <c r="K689" s="159">
        <f>VLOOKUP(J689,'V-Enc'!$B$49:$C$56,2,FALSE)</f>
        <v>2</v>
      </c>
      <c r="L689" s="206" t="s">
        <v>2079</v>
      </c>
      <c r="M689" s="125">
        <v>8</v>
      </c>
      <c r="N689" s="125" t="s">
        <v>1830</v>
      </c>
      <c r="O689" s="125">
        <f>VLOOKUP(N689,'V-Enc'!$B$130:$C$137,2,FALSE)</f>
        <v>3</v>
      </c>
      <c r="R689" s="125" t="s">
        <v>22</v>
      </c>
      <c r="S689" s="125" t="s">
        <v>764</v>
      </c>
      <c r="T689" s="125" t="s">
        <v>783</v>
      </c>
      <c r="U689" s="125">
        <f t="shared" si="1076"/>
        <v>8</v>
      </c>
      <c r="V689" s="179">
        <f t="shared" si="1077"/>
        <v>2</v>
      </c>
      <c r="W689" s="125">
        <f t="shared" si="1078"/>
        <v>8</v>
      </c>
      <c r="X689" s="179">
        <f t="shared" si="1079"/>
        <v>2</v>
      </c>
      <c r="Z689" s="125">
        <f t="shared" si="1041"/>
        <v>1</v>
      </c>
      <c r="AA689" s="125">
        <v>1</v>
      </c>
      <c r="AB689" s="179">
        <f t="shared" si="1073"/>
        <v>6</v>
      </c>
      <c r="AC689" s="179" t="str">
        <f t="shared" si="1067"/>
        <v>000101</v>
      </c>
      <c r="AD689" s="179">
        <f t="shared" si="1068"/>
        <v>1</v>
      </c>
      <c r="AE689" s="179" t="str">
        <f t="shared" si="1069"/>
        <v>00111111</v>
      </c>
      <c r="AF689" s="179">
        <f t="shared" si="1070"/>
        <v>1</v>
      </c>
      <c r="AG689" s="180" t="str">
        <f t="shared" si="1071"/>
        <v>11010101</v>
      </c>
      <c r="AH689" s="179" t="str">
        <f t="shared" si="1072"/>
        <v>00101010</v>
      </c>
    </row>
    <row r="690" spans="1:34" x14ac:dyDescent="0.2">
      <c r="A690" s="125" t="s">
        <v>2461</v>
      </c>
      <c r="B690" s="58" t="str">
        <f t="shared" si="1060"/>
        <v/>
      </c>
      <c r="C690" s="125" t="s">
        <v>781</v>
      </c>
      <c r="D690" s="125" t="s">
        <v>704</v>
      </c>
      <c r="E690" s="125" t="str">
        <f t="shared" si="1074"/>
        <v>S3</v>
      </c>
      <c r="F690" s="125" t="str">
        <f t="shared" si="1075"/>
        <v>101</v>
      </c>
      <c r="H690" s="125" t="s">
        <v>1722</v>
      </c>
      <c r="I690" s="159">
        <f>VLOOKUP(H690,'V-Enc'!$B$38:$C$45,2,FALSE)</f>
        <v>8</v>
      </c>
      <c r="J690" s="125" t="s">
        <v>1734</v>
      </c>
      <c r="K690" s="159">
        <f>VLOOKUP(J690,'V-Enc'!$B$49:$C$56,2,FALSE)</f>
        <v>2</v>
      </c>
      <c r="L690" s="206" t="s">
        <v>2079</v>
      </c>
      <c r="M690" s="125">
        <v>16</v>
      </c>
      <c r="N690" s="125" t="s">
        <v>1830</v>
      </c>
      <c r="O690" s="125">
        <f>VLOOKUP(N690,'V-Enc'!$B$130:$C$137,2,FALSE)</f>
        <v>3</v>
      </c>
      <c r="R690" s="125" t="s">
        <v>22</v>
      </c>
      <c r="S690" s="125" t="s">
        <v>764</v>
      </c>
      <c r="T690" s="125" t="s">
        <v>783</v>
      </c>
      <c r="U690" s="125">
        <f t="shared" si="1076"/>
        <v>8</v>
      </c>
      <c r="V690" s="179">
        <f t="shared" si="1077"/>
        <v>2</v>
      </c>
      <c r="W690" s="125">
        <f t="shared" si="1078"/>
        <v>16</v>
      </c>
      <c r="X690" s="179">
        <f t="shared" si="1079"/>
        <v>4</v>
      </c>
      <c r="Z690" s="125">
        <f t="shared" si="1041"/>
        <v>1</v>
      </c>
      <c r="AA690" s="125">
        <v>1</v>
      </c>
      <c r="AB690" s="179">
        <f t="shared" si="1073"/>
        <v>12</v>
      </c>
      <c r="AC690" s="179" t="str">
        <f t="shared" si="1067"/>
        <v>001011</v>
      </c>
      <c r="AD690" s="179">
        <f t="shared" si="1068"/>
        <v>2</v>
      </c>
      <c r="AE690" s="179" t="str">
        <f t="shared" si="1069"/>
        <v>10101010</v>
      </c>
      <c r="AF690" s="179">
        <f t="shared" si="1070"/>
        <v>1</v>
      </c>
      <c r="AG690" s="180" t="str">
        <f t="shared" si="1071"/>
        <v>01110111</v>
      </c>
      <c r="AH690" s="179" t="str">
        <f t="shared" si="1072"/>
        <v>10001000</v>
      </c>
    </row>
    <row r="691" spans="1:34" x14ac:dyDescent="0.2">
      <c r="A691" s="125" t="s">
        <v>2462</v>
      </c>
      <c r="B691" s="58" t="str">
        <f t="shared" si="1060"/>
        <v/>
      </c>
      <c r="C691" s="125" t="s">
        <v>781</v>
      </c>
      <c r="D691" s="125" t="s">
        <v>704</v>
      </c>
      <c r="E691" s="125" t="str">
        <f t="shared" si="1074"/>
        <v>S3</v>
      </c>
      <c r="F691" s="125" t="str">
        <f t="shared" si="1075"/>
        <v>110</v>
      </c>
      <c r="H691" s="125" t="s">
        <v>1722</v>
      </c>
      <c r="I691" s="159">
        <f>VLOOKUP(H691,'V-Enc'!$B$38:$C$45,2,FALSE)</f>
        <v>8</v>
      </c>
      <c r="J691" s="125" t="s">
        <v>1734</v>
      </c>
      <c r="K691" s="159">
        <f>VLOOKUP(J691,'V-Enc'!$B$49:$C$56,2,FALSE)</f>
        <v>2</v>
      </c>
      <c r="L691" s="206" t="s">
        <v>2079</v>
      </c>
      <c r="M691" s="125">
        <v>32</v>
      </c>
      <c r="N691" s="125" t="s">
        <v>1830</v>
      </c>
      <c r="O691" s="125">
        <f>VLOOKUP(N691,'V-Enc'!$B$130:$C$137,2,FALSE)</f>
        <v>3</v>
      </c>
      <c r="R691" s="125" t="s">
        <v>22</v>
      </c>
      <c r="S691" s="125" t="s">
        <v>764</v>
      </c>
      <c r="T691" s="125" t="s">
        <v>783</v>
      </c>
      <c r="U691" s="125">
        <f t="shared" si="1076"/>
        <v>8</v>
      </c>
      <c r="V691" s="179">
        <f t="shared" si="1077"/>
        <v>2</v>
      </c>
      <c r="W691" s="125">
        <f t="shared" si="1078"/>
        <v>32</v>
      </c>
      <c r="X691" s="179">
        <f t="shared" si="1079"/>
        <v>8</v>
      </c>
      <c r="Z691" s="125">
        <f t="shared" si="1041"/>
        <v>1</v>
      </c>
      <c r="AA691" s="125">
        <v>1</v>
      </c>
      <c r="AB691" s="179">
        <f t="shared" si="1073"/>
        <v>24</v>
      </c>
      <c r="AC691" s="179" t="str">
        <f t="shared" si="1067"/>
        <v>010111</v>
      </c>
      <c r="AD691" s="179">
        <f t="shared" si="1068"/>
        <v>4</v>
      </c>
      <c r="AE691" s="179" t="str">
        <f t="shared" si="1069"/>
        <v>10001000</v>
      </c>
      <c r="AF691" s="179">
        <f t="shared" si="1070"/>
        <v>1</v>
      </c>
      <c r="AG691" s="180" t="str">
        <f t="shared" si="1071"/>
        <v>01111111</v>
      </c>
      <c r="AH691" s="179" t="str">
        <f t="shared" si="1072"/>
        <v>10000000</v>
      </c>
    </row>
    <row r="692" spans="1:34" s="58" customFormat="1" x14ac:dyDescent="0.2">
      <c r="A692" s="58" t="s">
        <v>2463</v>
      </c>
      <c r="B692" s="58" t="str">
        <f t="shared" si="1060"/>
        <v>RSVD</v>
      </c>
      <c r="C692" s="58" t="s">
        <v>781</v>
      </c>
      <c r="D692" s="58" t="s">
        <v>704</v>
      </c>
      <c r="E692" s="58" t="str">
        <f t="shared" si="1074"/>
        <v>S3</v>
      </c>
      <c r="F692" s="58" t="str">
        <f t="shared" si="1075"/>
        <v>000</v>
      </c>
      <c r="H692" s="58" t="s">
        <v>1722</v>
      </c>
      <c r="I692" s="247">
        <f>VLOOKUP(H692,'V-Enc'!$B$38:$C$45,2,FALSE)</f>
        <v>8</v>
      </c>
      <c r="J692" s="58" t="s">
        <v>1735</v>
      </c>
      <c r="K692" s="247">
        <f>VLOOKUP(J692,'V-Enc'!$B$49:$C$56,2,FALSE)</f>
        <v>4</v>
      </c>
      <c r="L692" s="248" t="s">
        <v>2079</v>
      </c>
      <c r="M692" s="58">
        <v>8</v>
      </c>
      <c r="N692" s="58" t="s">
        <v>1830</v>
      </c>
      <c r="O692" s="58">
        <f>VLOOKUP(N692,'V-Enc'!$B$130:$C$137,2,FALSE)</f>
        <v>3</v>
      </c>
      <c r="R692" s="58" t="s">
        <v>22</v>
      </c>
      <c r="S692" s="58" t="s">
        <v>764</v>
      </c>
      <c r="T692" s="58" t="s">
        <v>783</v>
      </c>
      <c r="U692" s="58">
        <f t="shared" si="1076"/>
        <v>8</v>
      </c>
      <c r="V692" s="249">
        <f t="shared" si="1077"/>
        <v>4</v>
      </c>
      <c r="W692" s="58">
        <f t="shared" si="1078"/>
        <v>8</v>
      </c>
      <c r="X692" s="249">
        <f t="shared" si="1079"/>
        <v>4</v>
      </c>
      <c r="Z692" s="58">
        <f t="shared" si="1041"/>
        <v>1</v>
      </c>
      <c r="AA692" s="58">
        <v>1</v>
      </c>
      <c r="AB692" s="249">
        <f t="shared" si="1073"/>
        <v>12</v>
      </c>
      <c r="AC692" s="249" t="str">
        <f t="shared" si="1067"/>
        <v>001011</v>
      </c>
      <c r="AD692" s="249">
        <f t="shared" si="1068"/>
        <v>1</v>
      </c>
      <c r="AE692" s="249" t="str">
        <f t="shared" si="1069"/>
        <v>11111111</v>
      </c>
      <c r="AF692" s="179">
        <f t="shared" si="1070"/>
        <v>1</v>
      </c>
      <c r="AG692" s="180" t="str">
        <f t="shared" si="1071"/>
        <v>01110111</v>
      </c>
      <c r="AH692" s="179" t="str">
        <f t="shared" si="1072"/>
        <v>10001000</v>
      </c>
    </row>
    <row r="693" spans="1:34" s="58" customFormat="1" x14ac:dyDescent="0.2">
      <c r="A693" s="58" t="s">
        <v>2464</v>
      </c>
      <c r="B693" s="58" t="str">
        <f t="shared" si="1060"/>
        <v>RSVD</v>
      </c>
      <c r="C693" s="58" t="s">
        <v>781</v>
      </c>
      <c r="D693" s="58" t="s">
        <v>704</v>
      </c>
      <c r="E693" s="58" t="str">
        <f t="shared" si="1074"/>
        <v>S3</v>
      </c>
      <c r="F693" s="58" t="str">
        <f t="shared" si="1075"/>
        <v>101</v>
      </c>
      <c r="H693" s="58" t="s">
        <v>1722</v>
      </c>
      <c r="I693" s="247">
        <f>VLOOKUP(H693,'V-Enc'!$B$38:$C$45,2,FALSE)</f>
        <v>8</v>
      </c>
      <c r="J693" s="58" t="s">
        <v>1735</v>
      </c>
      <c r="K693" s="247">
        <f>VLOOKUP(J693,'V-Enc'!$B$49:$C$56,2,FALSE)</f>
        <v>4</v>
      </c>
      <c r="L693" s="248" t="s">
        <v>2079</v>
      </c>
      <c r="M693" s="58">
        <v>16</v>
      </c>
      <c r="N693" s="58" t="s">
        <v>1830</v>
      </c>
      <c r="O693" s="58">
        <f>VLOOKUP(N693,'V-Enc'!$B$130:$C$137,2,FALSE)</f>
        <v>3</v>
      </c>
      <c r="R693" s="58" t="s">
        <v>22</v>
      </c>
      <c r="S693" s="58" t="s">
        <v>764</v>
      </c>
      <c r="T693" s="58" t="s">
        <v>783</v>
      </c>
      <c r="U693" s="58">
        <f t="shared" si="1076"/>
        <v>8</v>
      </c>
      <c r="V693" s="249">
        <f t="shared" si="1077"/>
        <v>4</v>
      </c>
      <c r="W693" s="58">
        <f t="shared" si="1078"/>
        <v>16</v>
      </c>
      <c r="X693" s="249">
        <f t="shared" si="1079"/>
        <v>8</v>
      </c>
      <c r="Z693" s="58">
        <f t="shared" si="1041"/>
        <v>1</v>
      </c>
      <c r="AA693" s="58">
        <v>1</v>
      </c>
      <c r="AB693" s="249">
        <f t="shared" si="1073"/>
        <v>24</v>
      </c>
      <c r="AC693" s="249" t="str">
        <f t="shared" si="1067"/>
        <v>010111</v>
      </c>
      <c r="AD693" s="249">
        <f t="shared" si="1068"/>
        <v>2</v>
      </c>
      <c r="AE693" s="249" t="str">
        <f t="shared" si="1069"/>
        <v>10101010</v>
      </c>
      <c r="AF693" s="179">
        <f t="shared" si="1070"/>
        <v>1</v>
      </c>
      <c r="AG693" s="180" t="str">
        <f t="shared" si="1071"/>
        <v>01111111</v>
      </c>
      <c r="AH693" s="179" t="str">
        <f>IF(AF693=0,"00000000",RIGHT(_xlfn.CONCAT(REPT(0,8-MIN(8,AB693)),REPT(DEC2BIN(_xlfn.BITLSHIFT(1,MAX(V693,X693,1)-1)),MAX(1,O693))),8))</f>
        <v>10000000</v>
      </c>
    </row>
    <row r="694" spans="1:34" s="58" customFormat="1" x14ac:dyDescent="0.2">
      <c r="A694" s="58" t="s">
        <v>4378</v>
      </c>
      <c r="B694" s="58" t="str">
        <f t="shared" si="1060"/>
        <v>RSVD</v>
      </c>
      <c r="C694" s="58" t="s">
        <v>781</v>
      </c>
      <c r="D694" s="58" t="s">
        <v>704</v>
      </c>
      <c r="E694" s="58" t="str">
        <f t="shared" si="1074"/>
        <v>S3</v>
      </c>
      <c r="F694" s="58" t="str">
        <f t="shared" si="1075"/>
        <v>000</v>
      </c>
      <c r="H694" s="58" t="s">
        <v>1722</v>
      </c>
      <c r="I694" s="247">
        <f>VLOOKUP(H694,'V-Enc'!$B$38:$C$45,2,FALSE)</f>
        <v>8</v>
      </c>
      <c r="J694" s="58" t="s">
        <v>1735</v>
      </c>
      <c r="K694" s="247">
        <f>VLOOKUP(J694,'V-Enc'!$B$49:$C$56,2,FALSE)</f>
        <v>4</v>
      </c>
      <c r="L694" s="248" t="s">
        <v>2079</v>
      </c>
      <c r="M694" s="58">
        <v>8</v>
      </c>
      <c r="N694" s="58" t="s">
        <v>1830</v>
      </c>
      <c r="O694" s="58">
        <f>VLOOKUP(N694,'V-Enc'!$B$130:$C$137,2,FALSE)</f>
        <v>3</v>
      </c>
      <c r="R694" s="58" t="s">
        <v>22</v>
      </c>
      <c r="S694" s="58" t="s">
        <v>764</v>
      </c>
      <c r="T694" s="58" t="s">
        <v>783</v>
      </c>
      <c r="U694" s="58">
        <f t="shared" si="1076"/>
        <v>8</v>
      </c>
      <c r="V694" s="249">
        <f t="shared" si="1077"/>
        <v>4</v>
      </c>
      <c r="W694" s="58">
        <v>32</v>
      </c>
      <c r="X694" s="249">
        <f t="shared" si="1079"/>
        <v>16</v>
      </c>
      <c r="Z694" s="58">
        <f t="shared" si="1041"/>
        <v>1</v>
      </c>
      <c r="AA694" s="58">
        <v>1</v>
      </c>
      <c r="AB694" s="249">
        <f t="shared" si="1073"/>
        <v>48</v>
      </c>
      <c r="AC694" s="249" t="str">
        <f>DEC2BIN(MIN(64,AB694)-1,6)</f>
        <v>101111</v>
      </c>
      <c r="AD694" s="249">
        <f t="shared" si="1068"/>
        <v>4</v>
      </c>
      <c r="AE694" s="249" t="str">
        <f t="shared" si="1069"/>
        <v>10001000</v>
      </c>
      <c r="AF694" s="179">
        <f t="shared" si="1070"/>
        <v>1</v>
      </c>
      <c r="AG694" s="180" t="e">
        <f t="shared" si="1071"/>
        <v>#NUM!</v>
      </c>
      <c r="AH694" s="179" t="e">
        <f t="shared" ref="AH694:AH697" si="1080">IF(AF694=0,"00000000",RIGHT(_xlfn.CONCAT(REPT(0,8-MIN(8,AB694)),REPT(DEC2BIN(_xlfn.BITLSHIFT(1,MAX(V694,X694,1)-1)),MAX(1,O694))),8))</f>
        <v>#NUM!</v>
      </c>
    </row>
    <row r="695" spans="1:34" s="58" customFormat="1" x14ac:dyDescent="0.2">
      <c r="A695" s="58" t="s">
        <v>4379</v>
      </c>
      <c r="B695" s="58" t="str">
        <f t="shared" ref="B695:B697" si="1081">IF(OR(MAX(1,O695)*MAX(V695,1)&gt;8,V695&lt;1/4,X695&lt;1/4,X695&gt;8),"RSVD","")</f>
        <v>RSVD</v>
      </c>
      <c r="C695" s="58" t="s">
        <v>781</v>
      </c>
      <c r="D695" s="58" t="s">
        <v>704</v>
      </c>
      <c r="E695" s="58" t="str">
        <f t="shared" ref="E695:E697" si="1082">IF(S695="rs2","L2",IF(S695="vs2","S3","L1"))</f>
        <v>S3</v>
      </c>
      <c r="F695" s="58" t="str">
        <f t="shared" ref="F695:F697" si="1083">IF(M695=8,"000",IF(M695=16,"101","110"))</f>
        <v>000</v>
      </c>
      <c r="H695" s="58" t="s">
        <v>1722</v>
      </c>
      <c r="I695" s="247">
        <f>VLOOKUP(H695,'V-Enc'!$B$38:$C$45,2,FALSE)</f>
        <v>8</v>
      </c>
      <c r="J695" s="58" t="s">
        <v>1736</v>
      </c>
      <c r="K695" s="247">
        <f>VLOOKUP(J695,'V-Enc'!$B$49:$C$56,2,FALSE)</f>
        <v>8</v>
      </c>
      <c r="L695" s="248" t="s">
        <v>2079</v>
      </c>
      <c r="M695" s="58">
        <v>8</v>
      </c>
      <c r="N695" s="58" t="s">
        <v>1830</v>
      </c>
      <c r="O695" s="58">
        <f>VLOOKUP(N695,'V-Enc'!$B$130:$C$137,2,FALSE)</f>
        <v>3</v>
      </c>
      <c r="R695" s="58" t="s">
        <v>22</v>
      </c>
      <c r="S695" s="58" t="s">
        <v>764</v>
      </c>
      <c r="T695" s="58" t="s">
        <v>783</v>
      </c>
      <c r="U695" s="58">
        <f t="shared" ref="U695:U697" si="1084">IF(L695="-1",I695,M695)</f>
        <v>8</v>
      </c>
      <c r="V695" s="249">
        <f t="shared" ref="V695:V697" si="1085">IF(L695="-1",K695,U695/I695*K695)</f>
        <v>8</v>
      </c>
      <c r="W695" s="58">
        <f t="shared" ref="W695:W697" si="1086">IF(L695="-1",M695,"-")</f>
        <v>8</v>
      </c>
      <c r="X695" s="249">
        <f t="shared" ref="X695:X697" si="1087">IF(L695="-1",W695/I695*K695,"-")</f>
        <v>8</v>
      </c>
      <c r="Z695" s="58">
        <f t="shared" ref="Z695:Z697" si="1088">IF(S695="vs2",1,"")</f>
        <v>1</v>
      </c>
      <c r="AA695" s="58">
        <v>1</v>
      </c>
      <c r="AB695" s="249">
        <f t="shared" si="1073"/>
        <v>24</v>
      </c>
      <c r="AC695" s="249" t="str">
        <f t="shared" ref="AC695:AC697" si="1089">DEC2BIN(MIN(64,AB695)-1,6)</f>
        <v>010111</v>
      </c>
      <c r="AD695" s="249">
        <f t="shared" si="1068"/>
        <v>1</v>
      </c>
      <c r="AE695" s="249" t="str">
        <f t="shared" si="1069"/>
        <v>11111111</v>
      </c>
      <c r="AF695" s="179">
        <f t="shared" si="1070"/>
        <v>1</v>
      </c>
      <c r="AG695" s="180" t="str">
        <f t="shared" si="1071"/>
        <v>01111111</v>
      </c>
      <c r="AH695" s="179" t="str">
        <f t="shared" si="1080"/>
        <v>10000000</v>
      </c>
    </row>
    <row r="696" spans="1:34" s="58" customFormat="1" x14ac:dyDescent="0.2">
      <c r="A696" s="58" t="s">
        <v>4380</v>
      </c>
      <c r="B696" s="58" t="str">
        <f t="shared" si="1081"/>
        <v>RSVD</v>
      </c>
      <c r="C696" s="58" t="s">
        <v>781</v>
      </c>
      <c r="D696" s="58" t="s">
        <v>704</v>
      </c>
      <c r="E696" s="58" t="str">
        <f t="shared" si="1082"/>
        <v>S3</v>
      </c>
      <c r="F696" s="58" t="str">
        <f t="shared" si="1083"/>
        <v>101</v>
      </c>
      <c r="H696" s="58" t="s">
        <v>1722</v>
      </c>
      <c r="I696" s="247">
        <f>VLOOKUP(H696,'V-Enc'!$B$38:$C$45,2,FALSE)</f>
        <v>8</v>
      </c>
      <c r="J696" s="58" t="s">
        <v>1736</v>
      </c>
      <c r="K696" s="247">
        <f>VLOOKUP(J696,'V-Enc'!$B$49:$C$56,2,FALSE)</f>
        <v>8</v>
      </c>
      <c r="L696" s="248" t="s">
        <v>2079</v>
      </c>
      <c r="M696" s="58">
        <v>16</v>
      </c>
      <c r="N696" s="58" t="s">
        <v>1830</v>
      </c>
      <c r="O696" s="58">
        <f>VLOOKUP(N696,'V-Enc'!$B$130:$C$137,2,FALSE)</f>
        <v>3</v>
      </c>
      <c r="R696" s="58" t="s">
        <v>22</v>
      </c>
      <c r="S696" s="58" t="s">
        <v>764</v>
      </c>
      <c r="T696" s="58" t="s">
        <v>783</v>
      </c>
      <c r="U696" s="58">
        <f t="shared" si="1084"/>
        <v>8</v>
      </c>
      <c r="V696" s="249">
        <f t="shared" si="1085"/>
        <v>8</v>
      </c>
      <c r="W696" s="58">
        <f t="shared" si="1086"/>
        <v>16</v>
      </c>
      <c r="X696" s="249">
        <f t="shared" si="1087"/>
        <v>16</v>
      </c>
      <c r="Z696" s="58">
        <f t="shared" si="1088"/>
        <v>1</v>
      </c>
      <c r="AA696" s="58">
        <v>1</v>
      </c>
      <c r="AB696" s="249">
        <f t="shared" si="1073"/>
        <v>48</v>
      </c>
      <c r="AC696" s="249" t="str">
        <f t="shared" si="1089"/>
        <v>101111</v>
      </c>
      <c r="AD696" s="249">
        <f t="shared" si="1068"/>
        <v>2</v>
      </c>
      <c r="AE696" s="249" t="str">
        <f t="shared" si="1069"/>
        <v>10101010</v>
      </c>
      <c r="AF696" s="179">
        <f t="shared" si="1070"/>
        <v>1</v>
      </c>
      <c r="AG696" s="180" t="e">
        <f>IF(AF696=0,"00000000",RIGHT(IF(X696&gt;=V696,DEC2BIN(_xlfn.BITXOR(BIN2DEC(AH696),255),8),REPT(DEC2BIN(_xlfn.BITLSHIFT(1,AF696-1)),8)),8))</f>
        <v>#NUM!</v>
      </c>
      <c r="AH696" s="179" t="e">
        <f t="shared" si="1080"/>
        <v>#NUM!</v>
      </c>
    </row>
    <row r="697" spans="1:34" s="58" customFormat="1" x14ac:dyDescent="0.2">
      <c r="A697" s="58" t="s">
        <v>4381</v>
      </c>
      <c r="B697" s="58" t="str">
        <f t="shared" si="1081"/>
        <v>RSVD</v>
      </c>
      <c r="C697" s="58" t="s">
        <v>781</v>
      </c>
      <c r="D697" s="58" t="s">
        <v>704</v>
      </c>
      <c r="E697" s="58" t="str">
        <f t="shared" si="1082"/>
        <v>S3</v>
      </c>
      <c r="F697" s="58" t="str">
        <f t="shared" si="1083"/>
        <v>110</v>
      </c>
      <c r="H697" s="58" t="s">
        <v>1722</v>
      </c>
      <c r="I697" s="247">
        <f>VLOOKUP(H697,'V-Enc'!$B$38:$C$45,2,FALSE)</f>
        <v>8</v>
      </c>
      <c r="J697" s="58" t="s">
        <v>1736</v>
      </c>
      <c r="K697" s="247">
        <f>VLOOKUP(J697,'V-Enc'!$B$49:$C$56,2,FALSE)</f>
        <v>8</v>
      </c>
      <c r="L697" s="248" t="s">
        <v>2079</v>
      </c>
      <c r="M697" s="58">
        <v>32</v>
      </c>
      <c r="N697" s="58" t="s">
        <v>1830</v>
      </c>
      <c r="O697" s="58">
        <f>VLOOKUP(N697,'V-Enc'!$B$130:$C$137,2,FALSE)</f>
        <v>3</v>
      </c>
      <c r="R697" s="58" t="s">
        <v>22</v>
      </c>
      <c r="S697" s="58" t="s">
        <v>764</v>
      </c>
      <c r="T697" s="58" t="s">
        <v>783</v>
      </c>
      <c r="U697" s="58">
        <f t="shared" si="1084"/>
        <v>8</v>
      </c>
      <c r="V697" s="249">
        <f t="shared" si="1085"/>
        <v>8</v>
      </c>
      <c r="W697" s="58">
        <f t="shared" si="1086"/>
        <v>32</v>
      </c>
      <c r="X697" s="249">
        <f t="shared" si="1087"/>
        <v>32</v>
      </c>
      <c r="Z697" s="58">
        <f t="shared" si="1088"/>
        <v>1</v>
      </c>
      <c r="AA697" s="58">
        <v>1</v>
      </c>
      <c r="AB697" s="249">
        <f t="shared" si="1073"/>
        <v>96</v>
      </c>
      <c r="AC697" s="249" t="str">
        <f t="shared" si="1089"/>
        <v>111111</v>
      </c>
      <c r="AD697" s="249">
        <f t="shared" si="1068"/>
        <v>4</v>
      </c>
      <c r="AE697" s="249" t="str">
        <f t="shared" si="1069"/>
        <v>10001000</v>
      </c>
      <c r="AF697" s="179">
        <f t="shared" si="1070"/>
        <v>1</v>
      </c>
      <c r="AG697" s="180" t="e">
        <f>IF(AF697=0,"00000000",RIGHT(IF(X697&gt;=V697,DEC2BIN(_xlfn.BITXOR(BIN2DEC(AH697),255),8),REPT(DEC2BIN(_xlfn.BITLSHIFT(1,AF697-1)),8)),8))</f>
        <v>#NUM!</v>
      </c>
      <c r="AH697" s="179" t="e">
        <f t="shared" si="1080"/>
        <v>#NUM!</v>
      </c>
    </row>
    <row r="698" spans="1:34" x14ac:dyDescent="0.2">
      <c r="I698" s="159"/>
      <c r="Z698" s="125" t="str">
        <f t="shared" si="1041"/>
        <v/>
      </c>
      <c r="AA698" s="125" t="str">
        <f t="shared" ref="AA698:AA750" si="1090">IF(T698="vs3",1,"")</f>
        <v/>
      </c>
      <c r="AC698" s="179"/>
      <c r="AE698" s="179"/>
    </row>
    <row r="699" spans="1:34" ht="19" x14ac:dyDescent="0.25">
      <c r="A699" s="225" t="s">
        <v>2465</v>
      </c>
      <c r="B699" s="225"/>
      <c r="C699" s="226"/>
      <c r="D699" s="226"/>
      <c r="E699" s="226"/>
      <c r="F699" s="226"/>
      <c r="G699" s="226"/>
      <c r="I699" s="159"/>
      <c r="P699" s="126"/>
      <c r="Z699" s="125" t="str">
        <f t="shared" si="1041"/>
        <v/>
      </c>
      <c r="AA699" s="125" t="str">
        <f t="shared" si="1090"/>
        <v/>
      </c>
      <c r="AC699" s="179"/>
      <c r="AE699" s="179"/>
    </row>
    <row r="700" spans="1:34" x14ac:dyDescent="0.2">
      <c r="A700" s="125" t="s">
        <v>2466</v>
      </c>
      <c r="B700" s="58" t="str">
        <f t="shared" ref="B700:B716" si="1091">IF(OR(MAX(1,O700)*MAX(V700,1)&gt;8,V700&lt;1/4,X700&lt;1/4),"RSVD","")</f>
        <v/>
      </c>
      <c r="C700" s="125" t="s">
        <v>781</v>
      </c>
      <c r="D700" s="125" t="s">
        <v>704</v>
      </c>
      <c r="E700" s="125" t="str">
        <f t="shared" ref="E700:E716" si="1092">IF(S700="rs2","S2",IF(S700="vs2","S3","S1"))</f>
        <v>S1</v>
      </c>
      <c r="F700" s="125" t="str">
        <f t="shared" ref="F700:F716" si="1093">IF(M700=8,"000",IF(M700=16,"101","110"))</f>
        <v>000</v>
      </c>
      <c r="H700" s="125" t="s">
        <v>1722</v>
      </c>
      <c r="I700" s="159">
        <f>VLOOKUP(H700,'V-Enc'!$B$38:$C$45,2,FALSE)</f>
        <v>8</v>
      </c>
      <c r="J700" s="125" t="s">
        <v>1739</v>
      </c>
      <c r="K700" s="159">
        <f>VLOOKUP(J700,'V-Enc'!$B$49:$C$56,2,FALSE)</f>
        <v>0.25</v>
      </c>
      <c r="L700" s="206" t="s">
        <v>76</v>
      </c>
      <c r="M700" s="125">
        <v>8</v>
      </c>
      <c r="N700" s="125" t="s">
        <v>1831</v>
      </c>
      <c r="O700" s="125">
        <f>VLOOKUP(N700,'V-Enc'!$B$130:$C$137,2,FALSE)</f>
        <v>4</v>
      </c>
      <c r="R700" s="125" t="s">
        <v>22</v>
      </c>
      <c r="S700" s="206" t="s">
        <v>2040</v>
      </c>
      <c r="T700" s="125" t="s">
        <v>783</v>
      </c>
      <c r="U700" s="125">
        <f t="shared" ref="U700:U706" si="1094">IF(L700="-1",I700,M700)</f>
        <v>8</v>
      </c>
      <c r="V700" s="179">
        <f t="shared" ref="V700:V716" si="1095">IF(L700="-1",K700,U700/I700*K700)</f>
        <v>0.25</v>
      </c>
      <c r="W700" s="125" t="str">
        <f t="shared" ref="W700:W716" si="1096">IF(L700="-1",M700,"-")</f>
        <v>-</v>
      </c>
      <c r="X700" s="179" t="str">
        <f>IF(L700="-1",W700/#REF!*#REF!,"-")</f>
        <v>-</v>
      </c>
      <c r="Z700" s="125" t="str">
        <f t="shared" si="1041"/>
        <v/>
      </c>
      <c r="AA700" s="125">
        <f t="shared" si="1090"/>
        <v>1</v>
      </c>
      <c r="AB700" s="179">
        <f>MAX(V700,X700,1)*IF(O700="",1,O700)</f>
        <v>4</v>
      </c>
      <c r="AC700" s="179" t="str">
        <f t="shared" ref="AC700:AC713" si="1097">DEC2BIN(MIN(64,AB700)-1,6)</f>
        <v>000011</v>
      </c>
      <c r="AD700" s="179">
        <f t="shared" ref="AD700:AD717" si="1098">AB700/(MAX(V700,1)*IF(O700="",1,O700))</f>
        <v>1</v>
      </c>
      <c r="AE700" s="179" t="str">
        <f t="shared" ref="AE700:AE717" si="1099">RIGHT(_xlfn.CONCAT(REPT(0,8-MIN(AB700,8)),REPT(DEC2BIN(_xlfn.BITLSHIFT(1,AD700-1)),AB700/AD700)),8)</f>
        <v>00001111</v>
      </c>
      <c r="AF700" s="125" t="s">
        <v>369</v>
      </c>
    </row>
    <row r="701" spans="1:34" x14ac:dyDescent="0.2">
      <c r="A701" s="125" t="s">
        <v>2467</v>
      </c>
      <c r="B701" s="58" t="str">
        <f t="shared" si="1091"/>
        <v/>
      </c>
      <c r="C701" s="125" t="s">
        <v>781</v>
      </c>
      <c r="D701" s="125" t="s">
        <v>704</v>
      </c>
      <c r="E701" s="125" t="str">
        <f t="shared" si="1092"/>
        <v>S1</v>
      </c>
      <c r="F701" s="125" t="str">
        <f t="shared" si="1093"/>
        <v>101</v>
      </c>
      <c r="H701" s="125" t="s">
        <v>1722</v>
      </c>
      <c r="I701" s="159">
        <f>VLOOKUP(H701,'V-Enc'!$B$38:$C$45,2,FALSE)</f>
        <v>8</v>
      </c>
      <c r="J701" s="125" t="s">
        <v>1739</v>
      </c>
      <c r="K701" s="159">
        <f>VLOOKUP(J701,'V-Enc'!$B$49:$C$56,2,FALSE)</f>
        <v>0.25</v>
      </c>
      <c r="L701" s="206" t="s">
        <v>76</v>
      </c>
      <c r="M701" s="125">
        <v>16</v>
      </c>
      <c r="N701" s="125" t="s">
        <v>1831</v>
      </c>
      <c r="O701" s="125">
        <f>VLOOKUP(N701,'V-Enc'!$B$130:$C$137,2,FALSE)</f>
        <v>4</v>
      </c>
      <c r="R701" s="125" t="s">
        <v>22</v>
      </c>
      <c r="S701" s="206" t="s">
        <v>2040</v>
      </c>
      <c r="T701" s="125" t="s">
        <v>783</v>
      </c>
      <c r="U701" s="125">
        <f t="shared" si="1094"/>
        <v>16</v>
      </c>
      <c r="V701" s="179">
        <f t="shared" si="1095"/>
        <v>0.5</v>
      </c>
      <c r="W701" s="125" t="str">
        <f t="shared" si="1096"/>
        <v>-</v>
      </c>
      <c r="X701" s="179" t="str">
        <f>IF(L701="-1",W701/I700*K700,"-")</f>
        <v>-</v>
      </c>
      <c r="Z701" s="125" t="str">
        <f t="shared" si="1041"/>
        <v/>
      </c>
      <c r="AA701" s="125">
        <f t="shared" si="1090"/>
        <v>1</v>
      </c>
      <c r="AB701" s="179">
        <f t="shared" ref="AB701:AB717" si="1100">MAX(V701,X701,1)*IF(O701="",1,O701)</f>
        <v>4</v>
      </c>
      <c r="AC701" s="179" t="str">
        <f t="shared" si="1097"/>
        <v>000011</v>
      </c>
      <c r="AD701" s="179">
        <f t="shared" si="1098"/>
        <v>1</v>
      </c>
      <c r="AE701" s="179" t="str">
        <f t="shared" si="1099"/>
        <v>00001111</v>
      </c>
      <c r="AF701" s="125" t="s">
        <v>369</v>
      </c>
    </row>
    <row r="702" spans="1:34" x14ac:dyDescent="0.2">
      <c r="A702" s="125" t="s">
        <v>2468</v>
      </c>
      <c r="B702" s="58" t="str">
        <f t="shared" si="1091"/>
        <v/>
      </c>
      <c r="C702" s="125" t="s">
        <v>781</v>
      </c>
      <c r="D702" s="125" t="s">
        <v>704</v>
      </c>
      <c r="E702" s="125" t="str">
        <f t="shared" si="1092"/>
        <v>S1</v>
      </c>
      <c r="F702" s="125" t="str">
        <f t="shared" si="1093"/>
        <v>110</v>
      </c>
      <c r="H702" s="125" t="s">
        <v>1722</v>
      </c>
      <c r="I702" s="159">
        <f>VLOOKUP(H702,'V-Enc'!$B$38:$C$45,2,FALSE)</f>
        <v>8</v>
      </c>
      <c r="J702" s="125" t="s">
        <v>1739</v>
      </c>
      <c r="K702" s="159">
        <f>VLOOKUP(J702,'V-Enc'!$B$49:$C$56,2,FALSE)</f>
        <v>0.25</v>
      </c>
      <c r="L702" s="206" t="s">
        <v>76</v>
      </c>
      <c r="M702" s="125">
        <v>32</v>
      </c>
      <c r="N702" s="125" t="s">
        <v>1831</v>
      </c>
      <c r="O702" s="125">
        <f>VLOOKUP(N702,'V-Enc'!$B$130:$C$137,2,FALSE)</f>
        <v>4</v>
      </c>
      <c r="R702" s="125" t="s">
        <v>22</v>
      </c>
      <c r="S702" s="206" t="s">
        <v>2040</v>
      </c>
      <c r="T702" s="125" t="s">
        <v>783</v>
      </c>
      <c r="U702" s="125">
        <f t="shared" si="1094"/>
        <v>32</v>
      </c>
      <c r="V702" s="179">
        <f t="shared" si="1095"/>
        <v>1</v>
      </c>
      <c r="W702" s="125" t="str">
        <f t="shared" si="1096"/>
        <v>-</v>
      </c>
      <c r="X702" s="179" t="str">
        <f>IF(L702="-1",W702/I701*K701,"-")</f>
        <v>-</v>
      </c>
      <c r="Z702" s="125" t="str">
        <f t="shared" si="1041"/>
        <v/>
      </c>
      <c r="AA702" s="125">
        <f t="shared" si="1090"/>
        <v>1</v>
      </c>
      <c r="AB702" s="179">
        <f t="shared" si="1100"/>
        <v>4</v>
      </c>
      <c r="AC702" s="179" t="str">
        <f t="shared" si="1097"/>
        <v>000011</v>
      </c>
      <c r="AD702" s="179">
        <f t="shared" si="1098"/>
        <v>1</v>
      </c>
      <c r="AE702" s="179" t="str">
        <f t="shared" si="1099"/>
        <v>00001111</v>
      </c>
      <c r="AF702" s="125" t="s">
        <v>369</v>
      </c>
    </row>
    <row r="703" spans="1:34" x14ac:dyDescent="0.2">
      <c r="A703" s="125" t="s">
        <v>2469</v>
      </c>
      <c r="B703" s="58" t="str">
        <f t="shared" si="1091"/>
        <v/>
      </c>
      <c r="C703" s="125" t="s">
        <v>781</v>
      </c>
      <c r="D703" s="125" t="s">
        <v>704</v>
      </c>
      <c r="E703" s="125" t="str">
        <f t="shared" si="1092"/>
        <v>S1</v>
      </c>
      <c r="F703" s="125" t="str">
        <f t="shared" si="1093"/>
        <v>000</v>
      </c>
      <c r="H703" s="125" t="s">
        <v>1722</v>
      </c>
      <c r="I703" s="159">
        <f>VLOOKUP(H703,'V-Enc'!$B$38:$C$45,2,FALSE)</f>
        <v>8</v>
      </c>
      <c r="J703" s="125" t="s">
        <v>1740</v>
      </c>
      <c r="K703" s="159">
        <f>VLOOKUP(J703,'V-Enc'!$B$49:$C$56,2,FALSE)</f>
        <v>0.5</v>
      </c>
      <c r="L703" s="206" t="s">
        <v>76</v>
      </c>
      <c r="M703" s="125">
        <v>8</v>
      </c>
      <c r="N703" s="125" t="s">
        <v>1831</v>
      </c>
      <c r="O703" s="125">
        <f>VLOOKUP(N703,'V-Enc'!$B$130:$C$137,2,FALSE)</f>
        <v>4</v>
      </c>
      <c r="R703" s="125" t="s">
        <v>22</v>
      </c>
      <c r="S703" s="206" t="s">
        <v>2040</v>
      </c>
      <c r="T703" s="125" t="s">
        <v>783</v>
      </c>
      <c r="U703" s="125">
        <f t="shared" si="1094"/>
        <v>8</v>
      </c>
      <c r="V703" s="179">
        <f t="shared" si="1095"/>
        <v>0.5</v>
      </c>
      <c r="W703" s="125" t="str">
        <f t="shared" si="1096"/>
        <v>-</v>
      </c>
      <c r="X703" s="179" t="str">
        <f>IF(L703="-1",W703/#REF!*#REF!,"-")</f>
        <v>-</v>
      </c>
      <c r="Z703" s="125" t="str">
        <f t="shared" si="1041"/>
        <v/>
      </c>
      <c r="AA703" s="125">
        <f t="shared" si="1090"/>
        <v>1</v>
      </c>
      <c r="AB703" s="179">
        <f t="shared" si="1100"/>
        <v>4</v>
      </c>
      <c r="AC703" s="179" t="str">
        <f t="shared" si="1097"/>
        <v>000011</v>
      </c>
      <c r="AD703" s="179">
        <f t="shared" si="1098"/>
        <v>1</v>
      </c>
      <c r="AE703" s="179" t="str">
        <f t="shared" si="1099"/>
        <v>00001111</v>
      </c>
      <c r="AF703" s="125" t="s">
        <v>369</v>
      </c>
    </row>
    <row r="704" spans="1:34" x14ac:dyDescent="0.2">
      <c r="A704" s="125" t="s">
        <v>2470</v>
      </c>
      <c r="B704" s="58" t="str">
        <f t="shared" si="1091"/>
        <v/>
      </c>
      <c r="C704" s="125" t="s">
        <v>781</v>
      </c>
      <c r="D704" s="125" t="s">
        <v>704</v>
      </c>
      <c r="E704" s="125" t="str">
        <f t="shared" si="1092"/>
        <v>S1</v>
      </c>
      <c r="F704" s="125" t="str">
        <f t="shared" si="1093"/>
        <v>101</v>
      </c>
      <c r="H704" s="125" t="s">
        <v>1722</v>
      </c>
      <c r="I704" s="159">
        <f>VLOOKUP(H704,'V-Enc'!$B$38:$C$45,2,FALSE)</f>
        <v>8</v>
      </c>
      <c r="J704" s="125" t="s">
        <v>1740</v>
      </c>
      <c r="K704" s="159">
        <f>VLOOKUP(J704,'V-Enc'!$B$49:$C$56,2,FALSE)</f>
        <v>0.5</v>
      </c>
      <c r="L704" s="206" t="s">
        <v>76</v>
      </c>
      <c r="M704" s="125">
        <v>16</v>
      </c>
      <c r="N704" s="125" t="s">
        <v>1831</v>
      </c>
      <c r="O704" s="125">
        <f>VLOOKUP(N704,'V-Enc'!$B$130:$C$137,2,FALSE)</f>
        <v>4</v>
      </c>
      <c r="R704" s="125" t="s">
        <v>22</v>
      </c>
      <c r="S704" s="206" t="s">
        <v>2040</v>
      </c>
      <c r="T704" s="125" t="s">
        <v>783</v>
      </c>
      <c r="U704" s="125">
        <f t="shared" si="1094"/>
        <v>16</v>
      </c>
      <c r="V704" s="179">
        <f t="shared" si="1095"/>
        <v>1</v>
      </c>
      <c r="W704" s="125" t="str">
        <f t="shared" si="1096"/>
        <v>-</v>
      </c>
      <c r="X704" s="179" t="str">
        <f>IF(L704="-1",W704/I703*K703,"-")</f>
        <v>-</v>
      </c>
      <c r="Z704" s="125" t="str">
        <f t="shared" si="1041"/>
        <v/>
      </c>
      <c r="AA704" s="125">
        <f t="shared" si="1090"/>
        <v>1</v>
      </c>
      <c r="AB704" s="179">
        <f t="shared" si="1100"/>
        <v>4</v>
      </c>
      <c r="AC704" s="179" t="str">
        <f t="shared" si="1097"/>
        <v>000011</v>
      </c>
      <c r="AD704" s="179">
        <f t="shared" si="1098"/>
        <v>1</v>
      </c>
      <c r="AE704" s="179" t="str">
        <f t="shared" si="1099"/>
        <v>00001111</v>
      </c>
      <c r="AF704" s="125" t="s">
        <v>369</v>
      </c>
    </row>
    <row r="705" spans="1:32" x14ac:dyDescent="0.2">
      <c r="A705" s="125" t="s">
        <v>2471</v>
      </c>
      <c r="B705" s="58" t="str">
        <f t="shared" si="1091"/>
        <v/>
      </c>
      <c r="C705" s="125" t="s">
        <v>781</v>
      </c>
      <c r="D705" s="125" t="s">
        <v>704</v>
      </c>
      <c r="E705" s="125" t="str">
        <f t="shared" si="1092"/>
        <v>S1</v>
      </c>
      <c r="F705" s="125" t="str">
        <f t="shared" si="1093"/>
        <v>110</v>
      </c>
      <c r="H705" s="125" t="s">
        <v>1722</v>
      </c>
      <c r="I705" s="159">
        <f>VLOOKUP(H705,'V-Enc'!$B$38:$C$45,2,FALSE)</f>
        <v>8</v>
      </c>
      <c r="J705" s="125" t="s">
        <v>1740</v>
      </c>
      <c r="K705" s="159">
        <f>VLOOKUP(J705,'V-Enc'!$B$49:$C$56,2,FALSE)</f>
        <v>0.5</v>
      </c>
      <c r="L705" s="206" t="s">
        <v>76</v>
      </c>
      <c r="M705" s="125">
        <v>32</v>
      </c>
      <c r="N705" s="125" t="s">
        <v>1831</v>
      </c>
      <c r="O705" s="125">
        <f>VLOOKUP(N705,'V-Enc'!$B$130:$C$137,2,FALSE)</f>
        <v>4</v>
      </c>
      <c r="R705" s="125" t="s">
        <v>22</v>
      </c>
      <c r="S705" s="206" t="s">
        <v>2040</v>
      </c>
      <c r="T705" s="125" t="s">
        <v>783</v>
      </c>
      <c r="U705" s="125">
        <f t="shared" si="1094"/>
        <v>32</v>
      </c>
      <c r="V705" s="179">
        <f t="shared" si="1095"/>
        <v>2</v>
      </c>
      <c r="W705" s="125" t="str">
        <f t="shared" si="1096"/>
        <v>-</v>
      </c>
      <c r="X705" s="179" t="str">
        <f>IF(L705="-1",W705/I704*K704,"-")</f>
        <v>-</v>
      </c>
      <c r="Z705" s="125" t="str">
        <f t="shared" si="1041"/>
        <v/>
      </c>
      <c r="AA705" s="125">
        <f t="shared" si="1090"/>
        <v>1</v>
      </c>
      <c r="AB705" s="179">
        <f t="shared" si="1100"/>
        <v>8</v>
      </c>
      <c r="AC705" s="179" t="str">
        <f t="shared" si="1097"/>
        <v>000111</v>
      </c>
      <c r="AD705" s="179">
        <f t="shared" si="1098"/>
        <v>1</v>
      </c>
      <c r="AE705" s="179" t="str">
        <f t="shared" si="1099"/>
        <v>11111111</v>
      </c>
      <c r="AF705" s="125" t="s">
        <v>369</v>
      </c>
    </row>
    <row r="706" spans="1:32" x14ac:dyDescent="0.2">
      <c r="A706" s="125" t="s">
        <v>2472</v>
      </c>
      <c r="B706" s="58" t="str">
        <f t="shared" si="1091"/>
        <v/>
      </c>
      <c r="C706" s="125" t="s">
        <v>781</v>
      </c>
      <c r="D706" s="125" t="s">
        <v>704</v>
      </c>
      <c r="E706" s="125" t="str">
        <f t="shared" si="1092"/>
        <v>S1</v>
      </c>
      <c r="F706" s="125" t="str">
        <f t="shared" si="1093"/>
        <v>000</v>
      </c>
      <c r="H706" s="125" t="s">
        <v>1722</v>
      </c>
      <c r="I706" s="159">
        <f>VLOOKUP(H706,'V-Enc'!$B$38:$C$45,2,FALSE)</f>
        <v>8</v>
      </c>
      <c r="J706" s="125" t="s">
        <v>1733</v>
      </c>
      <c r="K706" s="159">
        <f>VLOOKUP(J706,'V-Enc'!$B$49:$C$56,2,FALSE)</f>
        <v>1</v>
      </c>
      <c r="L706" s="206" t="s">
        <v>76</v>
      </c>
      <c r="M706" s="125">
        <v>8</v>
      </c>
      <c r="N706" s="125" t="s">
        <v>1831</v>
      </c>
      <c r="O706" s="125">
        <f>VLOOKUP(N706,'V-Enc'!$B$130:$C$137,2,FALSE)</f>
        <v>4</v>
      </c>
      <c r="R706" s="125" t="s">
        <v>22</v>
      </c>
      <c r="S706" s="206" t="s">
        <v>2040</v>
      </c>
      <c r="T706" s="125" t="s">
        <v>783</v>
      </c>
      <c r="U706" s="125">
        <f t="shared" si="1094"/>
        <v>8</v>
      </c>
      <c r="V706" s="179">
        <f t="shared" si="1095"/>
        <v>1</v>
      </c>
      <c r="W706" s="125" t="str">
        <f t="shared" si="1096"/>
        <v>-</v>
      </c>
      <c r="X706" s="179" t="str">
        <f>IF(L706="-1",W706/#REF!*#REF!,"-")</f>
        <v>-</v>
      </c>
      <c r="Z706" s="125" t="str">
        <f t="shared" si="1041"/>
        <v/>
      </c>
      <c r="AA706" s="125">
        <f t="shared" si="1090"/>
        <v>1</v>
      </c>
      <c r="AB706" s="179">
        <f t="shared" si="1100"/>
        <v>4</v>
      </c>
      <c r="AC706" s="179" t="str">
        <f t="shared" si="1097"/>
        <v>000011</v>
      </c>
      <c r="AD706" s="179">
        <f t="shared" si="1098"/>
        <v>1</v>
      </c>
      <c r="AE706" s="179" t="str">
        <f t="shared" si="1099"/>
        <v>00001111</v>
      </c>
      <c r="AF706" s="125" t="s">
        <v>369</v>
      </c>
    </row>
    <row r="707" spans="1:32" x14ac:dyDescent="0.2">
      <c r="A707" s="125" t="s">
        <v>2473</v>
      </c>
      <c r="B707" s="58" t="str">
        <f t="shared" ref="B707" si="1101">IF(OR(MAX(1,O707)*MAX(V707,1)&gt;8,V707&lt;1/4,X707&lt;1/4),"RSVD","")</f>
        <v/>
      </c>
      <c r="C707" s="125" t="s">
        <v>781</v>
      </c>
      <c r="D707" s="125" t="s">
        <v>704</v>
      </c>
      <c r="E707" s="125" t="str">
        <f t="shared" ref="E707" si="1102">IF(S707="rs2","S2",IF(S707="vs2","S3","S1"))</f>
        <v>S1</v>
      </c>
      <c r="F707" s="125" t="str">
        <f t="shared" ref="F707" si="1103">IF(M707=8,"000",IF(M707=16,"101","110"))</f>
        <v>101</v>
      </c>
      <c r="H707" s="125" t="s">
        <v>1722</v>
      </c>
      <c r="I707" s="159">
        <f>VLOOKUP(H707,'V-Enc'!$B$38:$C$45,2,FALSE)</f>
        <v>8</v>
      </c>
      <c r="J707" s="125" t="s">
        <v>1733</v>
      </c>
      <c r="K707" s="159">
        <f>VLOOKUP(J707,'V-Enc'!$B$49:$C$56,2,FALSE)</f>
        <v>1</v>
      </c>
      <c r="L707" s="206" t="s">
        <v>76</v>
      </c>
      <c r="M707" s="125">
        <v>16</v>
      </c>
      <c r="N707" s="125" t="s">
        <v>1831</v>
      </c>
      <c r="O707" s="125">
        <f>VLOOKUP(N707,'V-Enc'!$B$130:$C$137,2,FALSE)</f>
        <v>4</v>
      </c>
      <c r="R707" s="125" t="s">
        <v>22</v>
      </c>
      <c r="S707" s="206" t="s">
        <v>2040</v>
      </c>
      <c r="T707" s="125" t="s">
        <v>783</v>
      </c>
      <c r="U707" s="125">
        <f t="shared" ref="U707" si="1104">IF(L707="-1",I707,M707)</f>
        <v>16</v>
      </c>
      <c r="V707" s="179">
        <f t="shared" ref="V707" si="1105">IF(L707="-1",K707,U707/I707*K707)</f>
        <v>2</v>
      </c>
      <c r="W707" s="125" t="str">
        <f t="shared" ref="W707" si="1106">IF(L707="-1",M707,"-")</f>
        <v>-</v>
      </c>
      <c r="X707" s="179" t="str">
        <f>IF(L707="-1",W707/I705*K705,"-")</f>
        <v>-</v>
      </c>
      <c r="Z707" s="125" t="str">
        <f t="shared" ref="Z707" si="1107">IF(S707="vs2",1,"")</f>
        <v/>
      </c>
      <c r="AA707" s="125">
        <f t="shared" ref="AA707" si="1108">IF(T707="vs3",1,"")</f>
        <v>1</v>
      </c>
      <c r="AB707" s="179">
        <f t="shared" si="1100"/>
        <v>8</v>
      </c>
      <c r="AC707" s="179" t="str">
        <f t="shared" si="1097"/>
        <v>000111</v>
      </c>
      <c r="AD707" s="179">
        <f t="shared" si="1098"/>
        <v>1</v>
      </c>
      <c r="AE707" s="179" t="str">
        <f t="shared" si="1099"/>
        <v>11111111</v>
      </c>
      <c r="AF707" s="125" t="s">
        <v>369</v>
      </c>
    </row>
    <row r="708" spans="1:32" s="58" customFormat="1" x14ac:dyDescent="0.2">
      <c r="A708" s="58" t="s">
        <v>4382</v>
      </c>
      <c r="B708" s="58" t="str">
        <f t="shared" si="1091"/>
        <v>RSVD</v>
      </c>
      <c r="C708" s="58" t="s">
        <v>781</v>
      </c>
      <c r="D708" s="58" t="s">
        <v>704</v>
      </c>
      <c r="E708" s="58" t="str">
        <f t="shared" si="1092"/>
        <v>S1</v>
      </c>
      <c r="F708" s="58" t="str">
        <f t="shared" si="1093"/>
        <v>110</v>
      </c>
      <c r="H708" s="58" t="s">
        <v>1722</v>
      </c>
      <c r="I708" s="247">
        <f>VLOOKUP(H708,'V-Enc'!$B$38:$C$45,2,FALSE)</f>
        <v>8</v>
      </c>
      <c r="J708" s="58" t="s">
        <v>1733</v>
      </c>
      <c r="K708" s="247">
        <f>VLOOKUP(J708,'V-Enc'!$B$49:$C$56,2,FALSE)</f>
        <v>1</v>
      </c>
      <c r="L708" s="248" t="s">
        <v>76</v>
      </c>
      <c r="M708" s="58">
        <v>32</v>
      </c>
      <c r="N708" s="58" t="s">
        <v>1831</v>
      </c>
      <c r="O708" s="58">
        <f>VLOOKUP(N708,'V-Enc'!$B$130:$C$137,2,FALSE)</f>
        <v>4</v>
      </c>
      <c r="R708" s="58" t="s">
        <v>22</v>
      </c>
      <c r="S708" s="248" t="s">
        <v>2040</v>
      </c>
      <c r="T708" s="58" t="s">
        <v>783</v>
      </c>
      <c r="U708" s="58">
        <v>32</v>
      </c>
      <c r="V708" s="249">
        <f t="shared" si="1095"/>
        <v>4</v>
      </c>
      <c r="W708" s="58" t="str">
        <f t="shared" si="1096"/>
        <v>-</v>
      </c>
      <c r="X708" s="249" t="str">
        <f>IF(L708="-1",W708/I706*K706,"-")</f>
        <v>-</v>
      </c>
      <c r="Z708" s="58" t="str">
        <f t="shared" si="1041"/>
        <v/>
      </c>
      <c r="AA708" s="58">
        <f t="shared" si="1090"/>
        <v>1</v>
      </c>
      <c r="AB708" s="249">
        <f t="shared" si="1100"/>
        <v>16</v>
      </c>
      <c r="AC708" s="249" t="str">
        <f t="shared" si="1097"/>
        <v>001111</v>
      </c>
      <c r="AD708" s="249">
        <f t="shared" si="1098"/>
        <v>1</v>
      </c>
      <c r="AE708" s="249" t="str">
        <f t="shared" si="1099"/>
        <v>11111111</v>
      </c>
      <c r="AF708" s="58" t="s">
        <v>369</v>
      </c>
    </row>
    <row r="709" spans="1:32" x14ac:dyDescent="0.2">
      <c r="A709" s="125" t="s">
        <v>2474</v>
      </c>
      <c r="B709" s="58" t="str">
        <f t="shared" si="1091"/>
        <v/>
      </c>
      <c r="C709" s="125" t="s">
        <v>781</v>
      </c>
      <c r="D709" s="125" t="s">
        <v>704</v>
      </c>
      <c r="E709" s="125" t="str">
        <f t="shared" si="1092"/>
        <v>S1</v>
      </c>
      <c r="F709" s="125" t="str">
        <f t="shared" si="1093"/>
        <v>000</v>
      </c>
      <c r="H709" s="125" t="s">
        <v>1722</v>
      </c>
      <c r="I709" s="159">
        <f>VLOOKUP(H709,'V-Enc'!$B$38:$C$45,2,FALSE)</f>
        <v>8</v>
      </c>
      <c r="J709" s="125" t="s">
        <v>1734</v>
      </c>
      <c r="K709" s="159">
        <f>VLOOKUP(J709,'V-Enc'!$B$49:$C$56,2,FALSE)</f>
        <v>2</v>
      </c>
      <c r="L709" s="206" t="s">
        <v>76</v>
      </c>
      <c r="M709" s="125">
        <v>8</v>
      </c>
      <c r="N709" s="125" t="s">
        <v>1831</v>
      </c>
      <c r="O709" s="125">
        <f>VLOOKUP(N709,'V-Enc'!$B$130:$C$137,2,FALSE)</f>
        <v>4</v>
      </c>
      <c r="R709" s="125" t="s">
        <v>22</v>
      </c>
      <c r="S709" s="206" t="s">
        <v>2040</v>
      </c>
      <c r="T709" s="125" t="s">
        <v>783</v>
      </c>
      <c r="U709" s="125">
        <f t="shared" ref="U709" si="1109">IF(L709="-1",I709,M709)</f>
        <v>8</v>
      </c>
      <c r="V709" s="179">
        <f t="shared" si="1095"/>
        <v>2</v>
      </c>
      <c r="W709" s="125" t="str">
        <f t="shared" si="1096"/>
        <v>-</v>
      </c>
      <c r="X709" s="179" t="str">
        <f>IF(L709="-1",W709/#REF!*#REF!,"-")</f>
        <v>-</v>
      </c>
      <c r="Z709" s="125" t="str">
        <f t="shared" si="1041"/>
        <v/>
      </c>
      <c r="AA709" s="125">
        <f t="shared" si="1090"/>
        <v>1</v>
      </c>
      <c r="AB709" s="179">
        <f t="shared" si="1100"/>
        <v>8</v>
      </c>
      <c r="AC709" s="179" t="str">
        <f t="shared" si="1097"/>
        <v>000111</v>
      </c>
      <c r="AD709" s="179">
        <f t="shared" si="1098"/>
        <v>1</v>
      </c>
      <c r="AE709" s="179" t="str">
        <f t="shared" si="1099"/>
        <v>11111111</v>
      </c>
      <c r="AF709" s="125" t="s">
        <v>369</v>
      </c>
    </row>
    <row r="710" spans="1:32" s="58" customFormat="1" x14ac:dyDescent="0.2">
      <c r="A710" s="58" t="s">
        <v>4383</v>
      </c>
      <c r="B710" s="58" t="str">
        <f t="shared" si="1091"/>
        <v>RSVD</v>
      </c>
      <c r="C710" s="58" t="s">
        <v>781</v>
      </c>
      <c r="D710" s="58" t="s">
        <v>704</v>
      </c>
      <c r="E710" s="58" t="str">
        <f t="shared" si="1092"/>
        <v>S1</v>
      </c>
      <c r="F710" s="58" t="str">
        <f t="shared" si="1093"/>
        <v>101</v>
      </c>
      <c r="H710" s="58" t="s">
        <v>1722</v>
      </c>
      <c r="I710" s="247">
        <f>VLOOKUP(H710,'V-Enc'!$B$38:$C$45,2,FALSE)</f>
        <v>8</v>
      </c>
      <c r="J710" s="58" t="s">
        <v>1734</v>
      </c>
      <c r="K710" s="247">
        <f>VLOOKUP(J710,'V-Enc'!$B$49:$C$56,2,FALSE)</f>
        <v>2</v>
      </c>
      <c r="L710" s="248" t="s">
        <v>76</v>
      </c>
      <c r="M710" s="58">
        <v>16</v>
      </c>
      <c r="N710" s="58" t="s">
        <v>1831</v>
      </c>
      <c r="O710" s="58">
        <f>VLOOKUP(N710,'V-Enc'!$B$130:$C$137,2,FALSE)</f>
        <v>4</v>
      </c>
      <c r="R710" s="58" t="s">
        <v>22</v>
      </c>
      <c r="S710" s="248" t="s">
        <v>2040</v>
      </c>
      <c r="T710" s="58" t="s">
        <v>783</v>
      </c>
      <c r="U710" s="58">
        <v>16</v>
      </c>
      <c r="V710" s="249">
        <f t="shared" si="1095"/>
        <v>4</v>
      </c>
      <c r="W710" s="58" t="str">
        <f t="shared" si="1096"/>
        <v>-</v>
      </c>
      <c r="X710" s="249" t="str">
        <f>IF(L710="-1",W710/#REF!*#REF!,"-")</f>
        <v>-</v>
      </c>
      <c r="Z710" s="58" t="str">
        <f t="shared" si="1041"/>
        <v/>
      </c>
      <c r="AA710" s="58">
        <f t="shared" si="1090"/>
        <v>1</v>
      </c>
      <c r="AB710" s="249">
        <f t="shared" si="1100"/>
        <v>16</v>
      </c>
      <c r="AC710" s="249" t="str">
        <f t="shared" si="1097"/>
        <v>001111</v>
      </c>
      <c r="AD710" s="249">
        <f t="shared" si="1098"/>
        <v>1</v>
      </c>
      <c r="AE710" s="249" t="str">
        <f t="shared" si="1099"/>
        <v>11111111</v>
      </c>
      <c r="AF710" s="58" t="s">
        <v>369</v>
      </c>
    </row>
    <row r="711" spans="1:32" s="58" customFormat="1" x14ac:dyDescent="0.2">
      <c r="A711" s="58" t="s">
        <v>4384</v>
      </c>
      <c r="B711" s="58" t="str">
        <f t="shared" ref="B711" si="1110">IF(OR(MAX(1,O711)*MAX(V711,1)&gt;8,V711&lt;1/4,X711&lt;1/4),"RSVD","")</f>
        <v>RSVD</v>
      </c>
      <c r="C711" s="58" t="s">
        <v>781</v>
      </c>
      <c r="D711" s="58" t="s">
        <v>704</v>
      </c>
      <c r="E711" s="58" t="str">
        <f t="shared" ref="E711" si="1111">IF(S711="rs2","S2",IF(S711="vs2","S3","S1"))</f>
        <v>S1</v>
      </c>
      <c r="F711" s="58" t="str">
        <f t="shared" ref="F711" si="1112">IF(M711=8,"000",IF(M711=16,"101","110"))</f>
        <v>110</v>
      </c>
      <c r="H711" s="58" t="s">
        <v>1722</v>
      </c>
      <c r="I711" s="247">
        <f>VLOOKUP(H711,'V-Enc'!$B$38:$C$45,2,FALSE)</f>
        <v>8</v>
      </c>
      <c r="J711" s="58" t="s">
        <v>1734</v>
      </c>
      <c r="K711" s="247">
        <f>VLOOKUP(J711,'V-Enc'!$B$49:$C$56,2,FALSE)</f>
        <v>2</v>
      </c>
      <c r="L711" s="248" t="s">
        <v>76</v>
      </c>
      <c r="M711" s="58">
        <v>32</v>
      </c>
      <c r="N711" s="58" t="s">
        <v>1831</v>
      </c>
      <c r="O711" s="58">
        <f>VLOOKUP(N711,'V-Enc'!$B$130:$C$137,2,FALSE)</f>
        <v>4</v>
      </c>
      <c r="R711" s="58" t="s">
        <v>22</v>
      </c>
      <c r="S711" s="248" t="s">
        <v>2040</v>
      </c>
      <c r="T711" s="58" t="s">
        <v>783</v>
      </c>
      <c r="U711" s="58">
        <v>32</v>
      </c>
      <c r="V711" s="249">
        <f t="shared" ref="V711" si="1113">IF(L711="-1",K711,U711/I711*K711)</f>
        <v>8</v>
      </c>
      <c r="W711" s="58" t="str">
        <f t="shared" ref="W711" si="1114">IF(L711="-1",M711,"-")</f>
        <v>-</v>
      </c>
      <c r="X711" s="249" t="str">
        <f>IF(L711="-1",W711/#REF!*#REF!,"-")</f>
        <v>-</v>
      </c>
      <c r="Z711" s="58" t="str">
        <f t="shared" ref="Z711" si="1115">IF(S711="vs2",1,"")</f>
        <v/>
      </c>
      <c r="AA711" s="58">
        <f t="shared" ref="AA711" si="1116">IF(T711="vs3",1,"")</f>
        <v>1</v>
      </c>
      <c r="AB711" s="249">
        <f t="shared" si="1100"/>
        <v>32</v>
      </c>
      <c r="AC711" s="249" t="str">
        <f t="shared" si="1097"/>
        <v>011111</v>
      </c>
      <c r="AD711" s="249">
        <f t="shared" si="1098"/>
        <v>1</v>
      </c>
      <c r="AE711" s="249" t="str">
        <f t="shared" si="1099"/>
        <v>11111111</v>
      </c>
      <c r="AF711" s="58" t="s">
        <v>369</v>
      </c>
    </row>
    <row r="712" spans="1:32" s="58" customFormat="1" x14ac:dyDescent="0.2">
      <c r="A712" s="58" t="s">
        <v>4385</v>
      </c>
      <c r="B712" s="58" t="str">
        <f t="shared" ref="B712" si="1117">IF(OR(MAX(1,O712)*MAX(V712,1)&gt;8,V712&lt;1/4,X712&lt;1/4),"RSVD","")</f>
        <v>RSVD</v>
      </c>
      <c r="C712" s="58" t="s">
        <v>781</v>
      </c>
      <c r="D712" s="58" t="s">
        <v>704</v>
      </c>
      <c r="E712" s="58" t="str">
        <f t="shared" ref="E712" si="1118">IF(S712="rs2","S2",IF(S712="vs2","S3","S1"))</f>
        <v>S1</v>
      </c>
      <c r="F712" s="58" t="str">
        <f t="shared" ref="F712" si="1119">IF(M712=8,"000",IF(M712=16,"101","110"))</f>
        <v>000</v>
      </c>
      <c r="H712" s="58" t="s">
        <v>1722</v>
      </c>
      <c r="I712" s="247">
        <f>VLOOKUP(H712,'V-Enc'!$B$38:$C$45,2,FALSE)</f>
        <v>8</v>
      </c>
      <c r="J712" s="58" t="s">
        <v>1735</v>
      </c>
      <c r="K712" s="247">
        <f>VLOOKUP(J712,'V-Enc'!$B$49:$C$56,2,FALSE)</f>
        <v>4</v>
      </c>
      <c r="L712" s="248" t="s">
        <v>76</v>
      </c>
      <c r="M712" s="58">
        <v>8</v>
      </c>
      <c r="N712" s="58" t="s">
        <v>1831</v>
      </c>
      <c r="O712" s="58">
        <f>VLOOKUP(N712,'V-Enc'!$B$130:$C$137,2,FALSE)</f>
        <v>4</v>
      </c>
      <c r="R712" s="58" t="s">
        <v>22</v>
      </c>
      <c r="S712" s="248" t="s">
        <v>2040</v>
      </c>
      <c r="T712" s="58" t="s">
        <v>783</v>
      </c>
      <c r="U712" s="58">
        <f t="shared" ref="U712" si="1120">IF(L712="-1",I712,M712)</f>
        <v>8</v>
      </c>
      <c r="V712" s="249">
        <f t="shared" ref="V712" si="1121">IF(L712="-1",K712,U712/I712*K712)</f>
        <v>4</v>
      </c>
      <c r="W712" s="58" t="str">
        <f t="shared" ref="W712" si="1122">IF(L712="-1",M712,"-")</f>
        <v>-</v>
      </c>
      <c r="X712" s="249" t="str">
        <f>IF(L712="-1",W712/#REF!*#REF!,"-")</f>
        <v>-</v>
      </c>
      <c r="Z712" s="58" t="str">
        <f t="shared" ref="Z712" si="1123">IF(S712="vs2",1,"")</f>
        <v/>
      </c>
      <c r="AA712" s="58">
        <f t="shared" ref="AA712" si="1124">IF(T712="vs3",1,"")</f>
        <v>1</v>
      </c>
      <c r="AB712" s="249">
        <f t="shared" si="1100"/>
        <v>16</v>
      </c>
      <c r="AC712" s="249" t="str">
        <f t="shared" si="1097"/>
        <v>001111</v>
      </c>
      <c r="AD712" s="249">
        <f t="shared" si="1098"/>
        <v>1</v>
      </c>
      <c r="AE712" s="249" t="str">
        <f t="shared" si="1099"/>
        <v>11111111</v>
      </c>
      <c r="AF712" s="58" t="s">
        <v>369</v>
      </c>
    </row>
    <row r="713" spans="1:32" s="58" customFormat="1" x14ac:dyDescent="0.2">
      <c r="A713" s="58" t="s">
        <v>4386</v>
      </c>
      <c r="B713" s="58" t="str">
        <f t="shared" ref="B713" si="1125">IF(OR(MAX(1,O713)*MAX(V713,1)&gt;8,V713&lt;1/4,X713&lt;1/4),"RSVD","")</f>
        <v>RSVD</v>
      </c>
      <c r="C713" s="58" t="s">
        <v>781</v>
      </c>
      <c r="D713" s="58" t="s">
        <v>704</v>
      </c>
      <c r="E713" s="58" t="str">
        <f t="shared" ref="E713" si="1126">IF(S713="rs2","S2",IF(S713="vs2","S3","S1"))</f>
        <v>S1</v>
      </c>
      <c r="F713" s="58" t="str">
        <f t="shared" ref="F713" si="1127">IF(M713=8,"000",IF(M713=16,"101","110"))</f>
        <v>101</v>
      </c>
      <c r="H713" s="58" t="s">
        <v>1722</v>
      </c>
      <c r="I713" s="247">
        <f>VLOOKUP(H713,'V-Enc'!$B$38:$C$45,2,FALSE)</f>
        <v>8</v>
      </c>
      <c r="J713" s="58" t="s">
        <v>1735</v>
      </c>
      <c r="K713" s="247">
        <f>VLOOKUP(J713,'V-Enc'!$B$49:$C$56,2,FALSE)</f>
        <v>4</v>
      </c>
      <c r="L713" s="248" t="s">
        <v>76</v>
      </c>
      <c r="M713" s="58">
        <v>16</v>
      </c>
      <c r="N713" s="58" t="s">
        <v>1831</v>
      </c>
      <c r="O713" s="58">
        <f>VLOOKUP(N713,'V-Enc'!$B$130:$C$137,2,FALSE)</f>
        <v>4</v>
      </c>
      <c r="R713" s="58" t="s">
        <v>22</v>
      </c>
      <c r="S713" s="248" t="s">
        <v>2040</v>
      </c>
      <c r="T713" s="58" t="s">
        <v>783</v>
      </c>
      <c r="U713" s="58">
        <v>16</v>
      </c>
      <c r="V713" s="249">
        <f t="shared" ref="V713" si="1128">IF(L713="-1",K713,U713/I713*K713)</f>
        <v>8</v>
      </c>
      <c r="W713" s="58" t="str">
        <f t="shared" ref="W713" si="1129">IF(L713="-1",M713,"-")</f>
        <v>-</v>
      </c>
      <c r="X713" s="249" t="str">
        <f>IF(L713="-1",W713/#REF!*#REF!,"-")</f>
        <v>-</v>
      </c>
      <c r="Z713" s="58" t="str">
        <f t="shared" ref="Z713" si="1130">IF(S713="vs2",1,"")</f>
        <v/>
      </c>
      <c r="AA713" s="58">
        <f t="shared" ref="AA713" si="1131">IF(T713="vs3",1,"")</f>
        <v>1</v>
      </c>
      <c r="AB713" s="249">
        <f t="shared" si="1100"/>
        <v>32</v>
      </c>
      <c r="AC713" s="249" t="str">
        <f t="shared" si="1097"/>
        <v>011111</v>
      </c>
      <c r="AD713" s="249">
        <f t="shared" si="1098"/>
        <v>1</v>
      </c>
      <c r="AE713" s="249" t="str">
        <f t="shared" si="1099"/>
        <v>11111111</v>
      </c>
      <c r="AF713" s="58" t="s">
        <v>369</v>
      </c>
    </row>
    <row r="714" spans="1:32" s="58" customFormat="1" x14ac:dyDescent="0.2">
      <c r="A714" s="58" t="s">
        <v>4387</v>
      </c>
      <c r="B714" s="58" t="str">
        <f t="shared" si="1091"/>
        <v>RSVD</v>
      </c>
      <c r="C714" s="58" t="s">
        <v>781</v>
      </c>
      <c r="D714" s="58" t="s">
        <v>704</v>
      </c>
      <c r="E714" s="58" t="str">
        <f t="shared" si="1092"/>
        <v>S1</v>
      </c>
      <c r="F714" s="58" t="str">
        <f t="shared" si="1093"/>
        <v>110</v>
      </c>
      <c r="H714" s="58" t="s">
        <v>1722</v>
      </c>
      <c r="I714" s="247">
        <f>VLOOKUP(H714,'V-Enc'!$B$38:$C$45,2,FALSE)</f>
        <v>8</v>
      </c>
      <c r="J714" s="58" t="s">
        <v>1735</v>
      </c>
      <c r="K714" s="247">
        <f>VLOOKUP(J714,'V-Enc'!$B$49:$C$56,2,FALSE)</f>
        <v>4</v>
      </c>
      <c r="L714" s="248" t="s">
        <v>76</v>
      </c>
      <c r="M714" s="58">
        <v>32</v>
      </c>
      <c r="N714" s="58" t="s">
        <v>1831</v>
      </c>
      <c r="O714" s="58">
        <f>VLOOKUP(N714,'V-Enc'!$B$130:$C$137,2,FALSE)</f>
        <v>4</v>
      </c>
      <c r="R714" s="58" t="s">
        <v>22</v>
      </c>
      <c r="S714" s="248" t="s">
        <v>2040</v>
      </c>
      <c r="T714" s="58" t="s">
        <v>783</v>
      </c>
      <c r="U714" s="58">
        <v>32</v>
      </c>
      <c r="V714" s="249">
        <f t="shared" si="1095"/>
        <v>16</v>
      </c>
      <c r="W714" s="58" t="str">
        <f t="shared" si="1096"/>
        <v>-</v>
      </c>
      <c r="X714" s="249" t="str">
        <f>IF(L714="-1",W714/#REF!*#REF!,"-")</f>
        <v>-</v>
      </c>
      <c r="Z714" s="58" t="str">
        <f t="shared" si="1041"/>
        <v/>
      </c>
      <c r="AA714" s="58">
        <f t="shared" si="1090"/>
        <v>1</v>
      </c>
      <c r="AB714" s="249">
        <f t="shared" si="1100"/>
        <v>64</v>
      </c>
      <c r="AC714" s="249" t="str">
        <f>DEC2BIN(MIN(64,AB714)-1,6)</f>
        <v>111111</v>
      </c>
      <c r="AD714" s="249">
        <f t="shared" si="1098"/>
        <v>1</v>
      </c>
      <c r="AE714" s="249" t="str">
        <f t="shared" si="1099"/>
        <v>11111111</v>
      </c>
      <c r="AF714" s="58" t="s">
        <v>369</v>
      </c>
    </row>
    <row r="715" spans="1:32" s="58" customFormat="1" x14ac:dyDescent="0.2">
      <c r="A715" s="58" t="s">
        <v>4388</v>
      </c>
      <c r="B715" s="58" t="str">
        <f t="shared" si="1091"/>
        <v>RSVD</v>
      </c>
      <c r="C715" s="58" t="s">
        <v>781</v>
      </c>
      <c r="D715" s="58" t="s">
        <v>704</v>
      </c>
      <c r="E715" s="58" t="str">
        <f t="shared" si="1092"/>
        <v>S1</v>
      </c>
      <c r="F715" s="58" t="str">
        <f t="shared" si="1093"/>
        <v>000</v>
      </c>
      <c r="H715" s="58" t="s">
        <v>1722</v>
      </c>
      <c r="I715" s="247">
        <f>VLOOKUP(H715,'V-Enc'!$B$38:$C$45,2,FALSE)</f>
        <v>8</v>
      </c>
      <c r="J715" s="58" t="s">
        <v>1736</v>
      </c>
      <c r="K715" s="247">
        <f>VLOOKUP(J715,'V-Enc'!$B$49:$C$56,2,FALSE)</f>
        <v>8</v>
      </c>
      <c r="L715" s="248" t="s">
        <v>76</v>
      </c>
      <c r="M715" s="58">
        <v>8</v>
      </c>
      <c r="N715" s="58" t="s">
        <v>1831</v>
      </c>
      <c r="O715" s="58">
        <f>VLOOKUP(N715,'V-Enc'!$B$130:$C$137,2,FALSE)</f>
        <v>4</v>
      </c>
      <c r="R715" s="58" t="s">
        <v>22</v>
      </c>
      <c r="S715" s="248" t="s">
        <v>2040</v>
      </c>
      <c r="T715" s="58" t="s">
        <v>783</v>
      </c>
      <c r="U715" s="58">
        <f t="shared" ref="U715" si="1132">IF(L715="-1",I715,M715)</f>
        <v>8</v>
      </c>
      <c r="V715" s="249">
        <f t="shared" si="1095"/>
        <v>8</v>
      </c>
      <c r="W715" s="58" t="str">
        <f t="shared" si="1096"/>
        <v>-</v>
      </c>
      <c r="X715" s="249" t="str">
        <f>IF(L715="-1",W715/#REF!*#REF!,"-")</f>
        <v>-</v>
      </c>
      <c r="Z715" s="58" t="str">
        <f t="shared" si="1041"/>
        <v/>
      </c>
      <c r="AA715" s="58">
        <f t="shared" si="1090"/>
        <v>1</v>
      </c>
      <c r="AB715" s="249">
        <f t="shared" si="1100"/>
        <v>32</v>
      </c>
      <c r="AC715" s="249" t="str">
        <f t="shared" ref="AC715:AC717" si="1133">DEC2BIN(MIN(64,AB715)-1,6)</f>
        <v>011111</v>
      </c>
      <c r="AD715" s="249">
        <f t="shared" si="1098"/>
        <v>1</v>
      </c>
      <c r="AE715" s="249" t="str">
        <f t="shared" si="1099"/>
        <v>11111111</v>
      </c>
      <c r="AF715" s="58" t="s">
        <v>369</v>
      </c>
    </row>
    <row r="716" spans="1:32" s="58" customFormat="1" x14ac:dyDescent="0.2">
      <c r="A716" s="58" t="s">
        <v>4389</v>
      </c>
      <c r="B716" s="58" t="str">
        <f t="shared" si="1091"/>
        <v>RSVD</v>
      </c>
      <c r="C716" s="58" t="s">
        <v>781</v>
      </c>
      <c r="D716" s="58" t="s">
        <v>704</v>
      </c>
      <c r="E716" s="58" t="str">
        <f t="shared" si="1092"/>
        <v>S1</v>
      </c>
      <c r="F716" s="58" t="str">
        <f t="shared" si="1093"/>
        <v>101</v>
      </c>
      <c r="H716" s="58" t="s">
        <v>1722</v>
      </c>
      <c r="I716" s="247">
        <f>VLOOKUP(H716,'V-Enc'!$B$38:$C$45,2,FALSE)</f>
        <v>8</v>
      </c>
      <c r="J716" s="58" t="s">
        <v>1736</v>
      </c>
      <c r="K716" s="247">
        <f>VLOOKUP(J716,'V-Enc'!$B$49:$C$56,2,FALSE)</f>
        <v>8</v>
      </c>
      <c r="L716" s="248" t="s">
        <v>76</v>
      </c>
      <c r="M716" s="58">
        <v>16</v>
      </c>
      <c r="N716" s="58" t="s">
        <v>1831</v>
      </c>
      <c r="O716" s="58">
        <f>VLOOKUP(N716,'V-Enc'!$B$130:$C$137,2,FALSE)</f>
        <v>4</v>
      </c>
      <c r="R716" s="58" t="s">
        <v>22</v>
      </c>
      <c r="S716" s="248" t="s">
        <v>2040</v>
      </c>
      <c r="T716" s="58" t="s">
        <v>783</v>
      </c>
      <c r="U716" s="58">
        <v>16</v>
      </c>
      <c r="V716" s="249">
        <f t="shared" si="1095"/>
        <v>16</v>
      </c>
      <c r="W716" s="58" t="str">
        <f t="shared" si="1096"/>
        <v>-</v>
      </c>
      <c r="X716" s="249" t="str">
        <f>IF(L716="-1",W716/#REF!*#REF!,"-")</f>
        <v>-</v>
      </c>
      <c r="Z716" s="58" t="str">
        <f t="shared" si="1041"/>
        <v/>
      </c>
      <c r="AA716" s="58">
        <f t="shared" si="1090"/>
        <v>1</v>
      </c>
      <c r="AB716" s="249">
        <f t="shared" si="1100"/>
        <v>64</v>
      </c>
      <c r="AC716" s="249" t="str">
        <f t="shared" si="1133"/>
        <v>111111</v>
      </c>
      <c r="AD716" s="249">
        <f t="shared" si="1098"/>
        <v>1</v>
      </c>
      <c r="AE716" s="249" t="str">
        <f t="shared" si="1099"/>
        <v>11111111</v>
      </c>
      <c r="AF716" s="58" t="s">
        <v>369</v>
      </c>
    </row>
    <row r="717" spans="1:32" s="58" customFormat="1" x14ac:dyDescent="0.2">
      <c r="A717" s="58" t="s">
        <v>4390</v>
      </c>
      <c r="B717" s="58" t="str">
        <f t="shared" ref="B717" si="1134">IF(OR(MAX(1,O717)*MAX(V717,1)&gt;8,V717&lt;1/4,X717&lt;1/4),"RSVD","")</f>
        <v>RSVD</v>
      </c>
      <c r="C717" s="58" t="s">
        <v>781</v>
      </c>
      <c r="D717" s="58" t="s">
        <v>704</v>
      </c>
      <c r="E717" s="58" t="str">
        <f t="shared" ref="E717" si="1135">IF(S717="rs2","S2",IF(S717="vs2","S3","S1"))</f>
        <v>S1</v>
      </c>
      <c r="F717" s="58" t="str">
        <f t="shared" ref="F717" si="1136">IF(M717=8,"000",IF(M717=16,"101","110"))</f>
        <v>110</v>
      </c>
      <c r="H717" s="58" t="s">
        <v>1722</v>
      </c>
      <c r="I717" s="247">
        <f>VLOOKUP(H717,'V-Enc'!$B$38:$C$45,2,FALSE)</f>
        <v>8</v>
      </c>
      <c r="J717" s="58" t="s">
        <v>1736</v>
      </c>
      <c r="K717" s="247">
        <f>VLOOKUP(J717,'V-Enc'!$B$49:$C$56,2,FALSE)</f>
        <v>8</v>
      </c>
      <c r="L717" s="248" t="s">
        <v>76</v>
      </c>
      <c r="M717" s="58">
        <v>32</v>
      </c>
      <c r="N717" s="58" t="s">
        <v>1831</v>
      </c>
      <c r="O717" s="58">
        <f>VLOOKUP(N717,'V-Enc'!$B$130:$C$137,2,FALSE)</f>
        <v>4</v>
      </c>
      <c r="R717" s="58" t="s">
        <v>22</v>
      </c>
      <c r="S717" s="248" t="s">
        <v>2040</v>
      </c>
      <c r="T717" s="58" t="s">
        <v>783</v>
      </c>
      <c r="U717" s="58">
        <v>32</v>
      </c>
      <c r="V717" s="249">
        <f t="shared" ref="V717" si="1137">IF(L717="-1",K717,U717/I717*K717)</f>
        <v>32</v>
      </c>
      <c r="W717" s="58" t="str">
        <f t="shared" ref="W717" si="1138">IF(L717="-1",M717,"-")</f>
        <v>-</v>
      </c>
      <c r="X717" s="249" t="str">
        <f>IF(L717="-1",W717/#REF!*#REF!,"-")</f>
        <v>-</v>
      </c>
      <c r="Z717" s="58" t="str">
        <f t="shared" ref="Z717" si="1139">IF(S717="vs2",1,"")</f>
        <v/>
      </c>
      <c r="AA717" s="58">
        <f t="shared" ref="AA717" si="1140">IF(T717="vs3",1,"")</f>
        <v>1</v>
      </c>
      <c r="AB717" s="249">
        <f t="shared" si="1100"/>
        <v>128</v>
      </c>
      <c r="AC717" s="249" t="str">
        <f t="shared" si="1133"/>
        <v>111111</v>
      </c>
      <c r="AD717" s="249">
        <f t="shared" si="1098"/>
        <v>1</v>
      </c>
      <c r="AE717" s="249" t="str">
        <f t="shared" si="1099"/>
        <v>11111111</v>
      </c>
      <c r="AF717" s="58" t="s">
        <v>369</v>
      </c>
    </row>
    <row r="718" spans="1:32" x14ac:dyDescent="0.2">
      <c r="I718" s="159"/>
      <c r="Z718" s="125" t="str">
        <f t="shared" si="1041"/>
        <v/>
      </c>
      <c r="AA718" s="125" t="str">
        <f t="shared" si="1090"/>
        <v/>
      </c>
      <c r="AC718" s="179"/>
      <c r="AE718" s="179"/>
    </row>
    <row r="719" spans="1:32" ht="19" x14ac:dyDescent="0.25">
      <c r="A719" s="225" t="s">
        <v>2475</v>
      </c>
      <c r="B719" s="225"/>
      <c r="C719" s="226"/>
      <c r="D719" s="226"/>
      <c r="E719" s="226"/>
      <c r="F719" s="226"/>
      <c r="G719" s="226"/>
      <c r="I719" s="159"/>
      <c r="Z719" s="125" t="str">
        <f t="shared" si="1041"/>
        <v/>
      </c>
      <c r="AA719" s="125" t="str">
        <f t="shared" si="1090"/>
        <v/>
      </c>
      <c r="AC719" s="179"/>
      <c r="AE719" s="179"/>
    </row>
    <row r="720" spans="1:32" x14ac:dyDescent="0.2">
      <c r="A720" s="125" t="s">
        <v>2476</v>
      </c>
      <c r="B720" s="58" t="str">
        <f t="shared" ref="B720:B737" si="1141">IF(OR(MAX(1,O720)*MAX(V720,1)&gt;8,V720&lt;1/4,X720&lt;1/4),"RSVD","")</f>
        <v/>
      </c>
      <c r="C720" s="125" t="s">
        <v>781</v>
      </c>
      <c r="D720" s="125" t="s">
        <v>704</v>
      </c>
      <c r="E720" s="125" t="str">
        <f t="shared" ref="E720:E737" si="1142">IF(S720="rs2","S2",IF(S720="vs2","S3","S1"))</f>
        <v>S2</v>
      </c>
      <c r="F720" s="125" t="str">
        <f t="shared" ref="F720:F737" si="1143">IF(M720=8,"000",IF(M720=16,"101","110"))</f>
        <v>000</v>
      </c>
      <c r="H720" s="125" t="s">
        <v>1722</v>
      </c>
      <c r="I720" s="159">
        <f>VLOOKUP(H720,'V-Enc'!$B$38:$C$45,2,FALSE)</f>
        <v>8</v>
      </c>
      <c r="J720" s="125" t="s">
        <v>1739</v>
      </c>
      <c r="K720" s="159">
        <f>VLOOKUP(J720,'V-Enc'!$B$49:$C$56,2,FALSE)</f>
        <v>0.25</v>
      </c>
      <c r="L720" s="206" t="s">
        <v>548</v>
      </c>
      <c r="M720" s="125">
        <v>8</v>
      </c>
      <c r="N720" s="125" t="s">
        <v>1831</v>
      </c>
      <c r="O720" s="125">
        <f>VLOOKUP(N720,'V-Enc'!$B$130:$C$137,2,FALSE)</f>
        <v>4</v>
      </c>
      <c r="R720" s="125" t="s">
        <v>22</v>
      </c>
      <c r="S720" s="125" t="s">
        <v>44</v>
      </c>
      <c r="T720" s="125" t="s">
        <v>783</v>
      </c>
      <c r="U720" s="125">
        <f t="shared" ref="U720:U729" si="1144">IF(L720="-1",I720,M720)</f>
        <v>8</v>
      </c>
      <c r="V720" s="179">
        <f t="shared" ref="V720:V737" si="1145">IF(L720="-1",K720,U720/I720*K720)</f>
        <v>0.25</v>
      </c>
      <c r="W720" s="125" t="str">
        <f t="shared" ref="W720:W737" si="1146">IF(L720="-1",M720,"-")</f>
        <v>-</v>
      </c>
      <c r="X720" s="179" t="str">
        <f>IF(L720="-1",W720/#REF!*#REF!,"-")</f>
        <v>-</v>
      </c>
      <c r="Z720" s="125" t="str">
        <f t="shared" si="1041"/>
        <v/>
      </c>
      <c r="AA720" s="125">
        <f t="shared" si="1090"/>
        <v>1</v>
      </c>
      <c r="AB720" s="179">
        <f>MAX(V720,X720,1)*IF(O720="",1,O720)</f>
        <v>4</v>
      </c>
      <c r="AC720" s="179" t="str">
        <f t="shared" ref="AC720:AC733" si="1147">DEC2BIN(MIN(64,AB720)-1,6)</f>
        <v>000011</v>
      </c>
      <c r="AD720" s="179">
        <f t="shared" ref="AD720:AD737" si="1148">AB720/(MAX(V720,1)*IF(O720="",1,O720))</f>
        <v>1</v>
      </c>
      <c r="AE720" s="179" t="str">
        <f t="shared" ref="AE720:AE737" si="1149">RIGHT(_xlfn.CONCAT(REPT(0,8-MIN(AB720,8)),REPT(DEC2BIN(_xlfn.BITLSHIFT(1,AD720-1)),AB720/AD720)),8)</f>
        <v>00001111</v>
      </c>
      <c r="AF720" s="125" t="s">
        <v>369</v>
      </c>
    </row>
    <row r="721" spans="1:32" x14ac:dyDescent="0.2">
      <c r="A721" s="125" t="s">
        <v>2477</v>
      </c>
      <c r="B721" s="58" t="str">
        <f t="shared" si="1141"/>
        <v/>
      </c>
      <c r="C721" s="125" t="s">
        <v>781</v>
      </c>
      <c r="D721" s="125" t="s">
        <v>704</v>
      </c>
      <c r="E721" s="125" t="str">
        <f t="shared" si="1142"/>
        <v>S2</v>
      </c>
      <c r="F721" s="125" t="str">
        <f t="shared" si="1143"/>
        <v>101</v>
      </c>
      <c r="H721" s="125" t="s">
        <v>1722</v>
      </c>
      <c r="I721" s="159">
        <f>VLOOKUP(H721,'V-Enc'!$B$38:$C$45,2,FALSE)</f>
        <v>8</v>
      </c>
      <c r="J721" s="125" t="s">
        <v>1739</v>
      </c>
      <c r="K721" s="159">
        <f>VLOOKUP(J721,'V-Enc'!$B$49:$C$56,2,FALSE)</f>
        <v>0.25</v>
      </c>
      <c r="L721" s="206" t="s">
        <v>548</v>
      </c>
      <c r="M721" s="125">
        <v>16</v>
      </c>
      <c r="N721" s="125" t="s">
        <v>1831</v>
      </c>
      <c r="O721" s="125">
        <f>VLOOKUP(N721,'V-Enc'!$B$130:$C$137,2,FALSE)</f>
        <v>4</v>
      </c>
      <c r="R721" s="125" t="s">
        <v>22</v>
      </c>
      <c r="S721" s="125" t="s">
        <v>44</v>
      </c>
      <c r="T721" s="125" t="s">
        <v>783</v>
      </c>
      <c r="U721" s="125">
        <f t="shared" si="1144"/>
        <v>16</v>
      </c>
      <c r="V721" s="179">
        <f t="shared" si="1145"/>
        <v>0.5</v>
      </c>
      <c r="W721" s="125" t="str">
        <f t="shared" si="1146"/>
        <v>-</v>
      </c>
      <c r="X721" s="179" t="str">
        <f>IF(L721="-1",W721/I720*K720,"-")</f>
        <v>-</v>
      </c>
      <c r="Z721" s="125" t="str">
        <f t="shared" si="1041"/>
        <v/>
      </c>
      <c r="AA721" s="125">
        <f t="shared" si="1090"/>
        <v>1</v>
      </c>
      <c r="AB721" s="179">
        <f t="shared" ref="AB721:AB737" si="1150">MAX(V721,X721,1)*IF(O721="",1,O721)</f>
        <v>4</v>
      </c>
      <c r="AC721" s="179" t="str">
        <f t="shared" si="1147"/>
        <v>000011</v>
      </c>
      <c r="AD721" s="179">
        <f t="shared" si="1148"/>
        <v>1</v>
      </c>
      <c r="AE721" s="179" t="str">
        <f t="shared" si="1149"/>
        <v>00001111</v>
      </c>
      <c r="AF721" s="125" t="s">
        <v>369</v>
      </c>
    </row>
    <row r="722" spans="1:32" x14ac:dyDescent="0.2">
      <c r="A722" s="125" t="s">
        <v>2478</v>
      </c>
      <c r="B722" s="58" t="str">
        <f t="shared" si="1141"/>
        <v/>
      </c>
      <c r="C722" s="125" t="s">
        <v>781</v>
      </c>
      <c r="D722" s="125" t="s">
        <v>704</v>
      </c>
      <c r="E722" s="125" t="str">
        <f t="shared" si="1142"/>
        <v>S2</v>
      </c>
      <c r="F722" s="125" t="str">
        <f t="shared" si="1143"/>
        <v>110</v>
      </c>
      <c r="H722" s="125" t="s">
        <v>1722</v>
      </c>
      <c r="I722" s="159">
        <f>VLOOKUP(H722,'V-Enc'!$B$38:$C$45,2,FALSE)</f>
        <v>8</v>
      </c>
      <c r="J722" s="125" t="s">
        <v>1739</v>
      </c>
      <c r="K722" s="159">
        <f>VLOOKUP(J722,'V-Enc'!$B$49:$C$56,2,FALSE)</f>
        <v>0.25</v>
      </c>
      <c r="L722" s="206" t="s">
        <v>548</v>
      </c>
      <c r="M722" s="125">
        <v>32</v>
      </c>
      <c r="N722" s="125" t="s">
        <v>1831</v>
      </c>
      <c r="O722" s="125">
        <f>VLOOKUP(N722,'V-Enc'!$B$130:$C$137,2,FALSE)</f>
        <v>4</v>
      </c>
      <c r="R722" s="125" t="s">
        <v>22</v>
      </c>
      <c r="S722" s="125" t="s">
        <v>44</v>
      </c>
      <c r="T722" s="125" t="s">
        <v>783</v>
      </c>
      <c r="U722" s="125">
        <f t="shared" si="1144"/>
        <v>32</v>
      </c>
      <c r="V722" s="179">
        <f t="shared" si="1145"/>
        <v>1</v>
      </c>
      <c r="W722" s="125" t="str">
        <f t="shared" si="1146"/>
        <v>-</v>
      </c>
      <c r="X722" s="179" t="str">
        <f>IF(L722="-1",W722/I721*K721,"-")</f>
        <v>-</v>
      </c>
      <c r="Z722" s="125" t="str">
        <f t="shared" si="1041"/>
        <v/>
      </c>
      <c r="AA722" s="125">
        <f t="shared" si="1090"/>
        <v>1</v>
      </c>
      <c r="AB722" s="179">
        <f t="shared" si="1150"/>
        <v>4</v>
      </c>
      <c r="AC722" s="179" t="str">
        <f t="shared" si="1147"/>
        <v>000011</v>
      </c>
      <c r="AD722" s="179">
        <f t="shared" si="1148"/>
        <v>1</v>
      </c>
      <c r="AE722" s="179" t="str">
        <f t="shared" si="1149"/>
        <v>00001111</v>
      </c>
      <c r="AF722" s="125" t="s">
        <v>369</v>
      </c>
    </row>
    <row r="723" spans="1:32" x14ac:dyDescent="0.2">
      <c r="A723" s="125" t="s">
        <v>2479</v>
      </c>
      <c r="B723" s="58" t="str">
        <f t="shared" si="1141"/>
        <v/>
      </c>
      <c r="C723" s="125" t="s">
        <v>781</v>
      </c>
      <c r="D723" s="125" t="s">
        <v>704</v>
      </c>
      <c r="E723" s="125" t="str">
        <f t="shared" si="1142"/>
        <v>S2</v>
      </c>
      <c r="F723" s="125" t="str">
        <f t="shared" si="1143"/>
        <v>000</v>
      </c>
      <c r="H723" s="125" t="s">
        <v>1722</v>
      </c>
      <c r="I723" s="159">
        <f>VLOOKUP(H723,'V-Enc'!$B$38:$C$45,2,FALSE)</f>
        <v>8</v>
      </c>
      <c r="J723" s="125" t="s">
        <v>1740</v>
      </c>
      <c r="K723" s="159">
        <f>VLOOKUP(J723,'V-Enc'!$B$49:$C$56,2,FALSE)</f>
        <v>0.5</v>
      </c>
      <c r="L723" s="206" t="s">
        <v>548</v>
      </c>
      <c r="M723" s="125">
        <v>8</v>
      </c>
      <c r="N723" s="125" t="s">
        <v>1831</v>
      </c>
      <c r="O723" s="125">
        <f>VLOOKUP(N723,'V-Enc'!$B$130:$C$137,2,FALSE)</f>
        <v>4</v>
      </c>
      <c r="R723" s="125" t="s">
        <v>22</v>
      </c>
      <c r="S723" s="125" t="s">
        <v>44</v>
      </c>
      <c r="T723" s="125" t="s">
        <v>783</v>
      </c>
      <c r="U723" s="125">
        <f t="shared" si="1144"/>
        <v>8</v>
      </c>
      <c r="V723" s="179">
        <f t="shared" si="1145"/>
        <v>0.5</v>
      </c>
      <c r="W723" s="125" t="str">
        <f t="shared" si="1146"/>
        <v>-</v>
      </c>
      <c r="X723" s="179" t="str">
        <f>IF(L723="-1",W723/#REF!*#REF!,"-")</f>
        <v>-</v>
      </c>
      <c r="Z723" s="125" t="str">
        <f t="shared" si="1041"/>
        <v/>
      </c>
      <c r="AA723" s="125">
        <f t="shared" si="1090"/>
        <v>1</v>
      </c>
      <c r="AB723" s="179">
        <f t="shared" si="1150"/>
        <v>4</v>
      </c>
      <c r="AC723" s="179" t="str">
        <f t="shared" si="1147"/>
        <v>000011</v>
      </c>
      <c r="AD723" s="179">
        <f t="shared" si="1148"/>
        <v>1</v>
      </c>
      <c r="AE723" s="179" t="str">
        <f t="shared" si="1149"/>
        <v>00001111</v>
      </c>
      <c r="AF723" s="125" t="s">
        <v>369</v>
      </c>
    </row>
    <row r="724" spans="1:32" x14ac:dyDescent="0.2">
      <c r="A724" s="125" t="s">
        <v>2480</v>
      </c>
      <c r="B724" s="58" t="str">
        <f t="shared" si="1141"/>
        <v/>
      </c>
      <c r="C724" s="125" t="s">
        <v>781</v>
      </c>
      <c r="D724" s="125" t="s">
        <v>704</v>
      </c>
      <c r="E724" s="125" t="str">
        <f t="shared" si="1142"/>
        <v>S2</v>
      </c>
      <c r="F724" s="125" t="str">
        <f t="shared" si="1143"/>
        <v>101</v>
      </c>
      <c r="H724" s="125" t="s">
        <v>1722</v>
      </c>
      <c r="I724" s="159">
        <f>VLOOKUP(H724,'V-Enc'!$B$38:$C$45,2,FALSE)</f>
        <v>8</v>
      </c>
      <c r="J724" s="125" t="s">
        <v>1740</v>
      </c>
      <c r="K724" s="159">
        <f>VLOOKUP(J724,'V-Enc'!$B$49:$C$56,2,FALSE)</f>
        <v>0.5</v>
      </c>
      <c r="L724" s="206" t="s">
        <v>548</v>
      </c>
      <c r="M724" s="125">
        <v>16</v>
      </c>
      <c r="N724" s="125" t="s">
        <v>1831</v>
      </c>
      <c r="O724" s="125">
        <f>VLOOKUP(N724,'V-Enc'!$B$130:$C$137,2,FALSE)</f>
        <v>4</v>
      </c>
      <c r="R724" s="125" t="s">
        <v>22</v>
      </c>
      <c r="S724" s="125" t="s">
        <v>44</v>
      </c>
      <c r="T724" s="125" t="s">
        <v>783</v>
      </c>
      <c r="U724" s="125">
        <f t="shared" si="1144"/>
        <v>16</v>
      </c>
      <c r="V724" s="179">
        <f t="shared" si="1145"/>
        <v>1</v>
      </c>
      <c r="W724" s="125" t="str">
        <f t="shared" si="1146"/>
        <v>-</v>
      </c>
      <c r="X724" s="179" t="str">
        <f>IF(L724="-1",W724/I723*K723,"-")</f>
        <v>-</v>
      </c>
      <c r="Z724" s="125" t="str">
        <f t="shared" si="1041"/>
        <v/>
      </c>
      <c r="AA724" s="125">
        <f t="shared" si="1090"/>
        <v>1</v>
      </c>
      <c r="AB724" s="179">
        <f t="shared" si="1150"/>
        <v>4</v>
      </c>
      <c r="AC724" s="179" t="str">
        <f t="shared" si="1147"/>
        <v>000011</v>
      </c>
      <c r="AD724" s="179">
        <f t="shared" si="1148"/>
        <v>1</v>
      </c>
      <c r="AE724" s="179" t="str">
        <f t="shared" si="1149"/>
        <v>00001111</v>
      </c>
      <c r="AF724" s="125" t="s">
        <v>369</v>
      </c>
    </row>
    <row r="725" spans="1:32" x14ac:dyDescent="0.2">
      <c r="A725" s="125" t="s">
        <v>2481</v>
      </c>
      <c r="B725" s="58" t="str">
        <f t="shared" si="1141"/>
        <v/>
      </c>
      <c r="C725" s="125" t="s">
        <v>781</v>
      </c>
      <c r="D725" s="125" t="s">
        <v>704</v>
      </c>
      <c r="E725" s="125" t="str">
        <f t="shared" si="1142"/>
        <v>S2</v>
      </c>
      <c r="F725" s="125" t="str">
        <f t="shared" si="1143"/>
        <v>110</v>
      </c>
      <c r="H725" s="125" t="s">
        <v>1722</v>
      </c>
      <c r="I725" s="159">
        <f>VLOOKUP(H725,'V-Enc'!$B$38:$C$45,2,FALSE)</f>
        <v>8</v>
      </c>
      <c r="J725" s="125" t="s">
        <v>1740</v>
      </c>
      <c r="K725" s="159">
        <f>VLOOKUP(J725,'V-Enc'!$B$49:$C$56,2,FALSE)</f>
        <v>0.5</v>
      </c>
      <c r="L725" s="206" t="s">
        <v>548</v>
      </c>
      <c r="M725" s="125">
        <v>32</v>
      </c>
      <c r="N725" s="125" t="s">
        <v>1831</v>
      </c>
      <c r="O725" s="125">
        <f>VLOOKUP(N725,'V-Enc'!$B$130:$C$137,2,FALSE)</f>
        <v>4</v>
      </c>
      <c r="R725" s="125" t="s">
        <v>22</v>
      </c>
      <c r="S725" s="125" t="s">
        <v>44</v>
      </c>
      <c r="T725" s="125" t="s">
        <v>783</v>
      </c>
      <c r="U725" s="125">
        <f t="shared" si="1144"/>
        <v>32</v>
      </c>
      <c r="V725" s="179">
        <f t="shared" si="1145"/>
        <v>2</v>
      </c>
      <c r="W725" s="125" t="str">
        <f t="shared" si="1146"/>
        <v>-</v>
      </c>
      <c r="X725" s="179" t="str">
        <f>IF(L725="-1",W725/I724*K724,"-")</f>
        <v>-</v>
      </c>
      <c r="Z725" s="125" t="str">
        <f t="shared" si="1041"/>
        <v/>
      </c>
      <c r="AA725" s="125">
        <f t="shared" si="1090"/>
        <v>1</v>
      </c>
      <c r="AB725" s="179">
        <f t="shared" si="1150"/>
        <v>8</v>
      </c>
      <c r="AC725" s="179" t="str">
        <f t="shared" si="1147"/>
        <v>000111</v>
      </c>
      <c r="AD725" s="179">
        <f t="shared" si="1148"/>
        <v>1</v>
      </c>
      <c r="AE725" s="179" t="str">
        <f t="shared" si="1149"/>
        <v>11111111</v>
      </c>
      <c r="AF725" s="125" t="s">
        <v>369</v>
      </c>
    </row>
    <row r="726" spans="1:32" x14ac:dyDescent="0.2">
      <c r="A726" s="125" t="s">
        <v>2482</v>
      </c>
      <c r="B726" s="58" t="str">
        <f t="shared" si="1141"/>
        <v/>
      </c>
      <c r="C726" s="125" t="s">
        <v>781</v>
      </c>
      <c r="D726" s="125" t="s">
        <v>704</v>
      </c>
      <c r="E726" s="125" t="str">
        <f t="shared" si="1142"/>
        <v>S2</v>
      </c>
      <c r="F726" s="125" t="str">
        <f t="shared" si="1143"/>
        <v>000</v>
      </c>
      <c r="H726" s="125" t="s">
        <v>1722</v>
      </c>
      <c r="I726" s="159">
        <f>VLOOKUP(H726,'V-Enc'!$B$38:$C$45,2,FALSE)</f>
        <v>8</v>
      </c>
      <c r="J726" s="125" t="s">
        <v>1733</v>
      </c>
      <c r="K726" s="159">
        <f>VLOOKUP(J726,'V-Enc'!$B$49:$C$56,2,FALSE)</f>
        <v>1</v>
      </c>
      <c r="L726" s="206" t="s">
        <v>548</v>
      </c>
      <c r="M726" s="125">
        <v>8</v>
      </c>
      <c r="N726" s="125" t="s">
        <v>1831</v>
      </c>
      <c r="O726" s="125">
        <f>VLOOKUP(N726,'V-Enc'!$B$130:$C$137,2,FALSE)</f>
        <v>4</v>
      </c>
      <c r="R726" s="125" t="s">
        <v>22</v>
      </c>
      <c r="S726" s="125" t="s">
        <v>44</v>
      </c>
      <c r="T726" s="125" t="s">
        <v>783</v>
      </c>
      <c r="U726" s="125">
        <f t="shared" si="1144"/>
        <v>8</v>
      </c>
      <c r="V726" s="179">
        <f t="shared" si="1145"/>
        <v>1</v>
      </c>
      <c r="W726" s="125" t="str">
        <f t="shared" si="1146"/>
        <v>-</v>
      </c>
      <c r="X726" s="179" t="str">
        <f>IF(L726="-1",W726/#REF!*#REF!,"-")</f>
        <v>-</v>
      </c>
      <c r="Z726" s="125" t="str">
        <f t="shared" si="1041"/>
        <v/>
      </c>
      <c r="AA726" s="125">
        <f t="shared" si="1090"/>
        <v>1</v>
      </c>
      <c r="AB726" s="179">
        <f t="shared" si="1150"/>
        <v>4</v>
      </c>
      <c r="AC726" s="179" t="str">
        <f t="shared" si="1147"/>
        <v>000011</v>
      </c>
      <c r="AD726" s="179">
        <f t="shared" si="1148"/>
        <v>1</v>
      </c>
      <c r="AE726" s="179" t="str">
        <f t="shared" si="1149"/>
        <v>00001111</v>
      </c>
      <c r="AF726" s="125" t="s">
        <v>369</v>
      </c>
    </row>
    <row r="727" spans="1:32" x14ac:dyDescent="0.2">
      <c r="A727" s="125" t="s">
        <v>2483</v>
      </c>
      <c r="B727" s="58" t="str">
        <f t="shared" ref="B727" si="1151">IF(OR(MAX(1,O727)*MAX(V727,1)&gt;8,V727&lt;1/4,X727&lt;1/4),"RSVD","")</f>
        <v/>
      </c>
      <c r="C727" s="125" t="s">
        <v>781</v>
      </c>
      <c r="D727" s="125" t="s">
        <v>704</v>
      </c>
      <c r="E727" s="125" t="str">
        <f t="shared" ref="E727" si="1152">IF(S727="rs2","S2",IF(S727="vs2","S3","S1"))</f>
        <v>S2</v>
      </c>
      <c r="F727" s="125" t="str">
        <f t="shared" ref="F727" si="1153">IF(M727=8,"000",IF(M727=16,"101","110"))</f>
        <v>101</v>
      </c>
      <c r="H727" s="125" t="s">
        <v>1722</v>
      </c>
      <c r="I727" s="159">
        <f>VLOOKUP(H727,'V-Enc'!$B$38:$C$45,2,FALSE)</f>
        <v>8</v>
      </c>
      <c r="J727" s="125" t="s">
        <v>1733</v>
      </c>
      <c r="K727" s="159">
        <f>VLOOKUP(J727,'V-Enc'!$B$49:$C$56,2,FALSE)</f>
        <v>1</v>
      </c>
      <c r="L727" s="206" t="s">
        <v>548</v>
      </c>
      <c r="M727" s="125">
        <v>16</v>
      </c>
      <c r="N727" s="125" t="s">
        <v>1831</v>
      </c>
      <c r="O727" s="125">
        <f>VLOOKUP(N727,'V-Enc'!$B$130:$C$137,2,FALSE)</f>
        <v>4</v>
      </c>
      <c r="R727" s="125" t="s">
        <v>22</v>
      </c>
      <c r="S727" s="125" t="s">
        <v>44</v>
      </c>
      <c r="T727" s="125" t="s">
        <v>783</v>
      </c>
      <c r="U727" s="125">
        <f t="shared" ref="U727" si="1154">IF(L727="-1",I727,M727)</f>
        <v>16</v>
      </c>
      <c r="V727" s="179">
        <f t="shared" ref="V727" si="1155">IF(L727="-1",K727,U727/I727*K727)</f>
        <v>2</v>
      </c>
      <c r="W727" s="125" t="str">
        <f t="shared" ref="W727" si="1156">IF(L727="-1",M727,"-")</f>
        <v>-</v>
      </c>
      <c r="X727" s="179" t="str">
        <f>IF(L727="-1",W727/I725*K725,"-")</f>
        <v>-</v>
      </c>
      <c r="Z727" s="125" t="str">
        <f t="shared" ref="Z727" si="1157">IF(S727="vs2",1,"")</f>
        <v/>
      </c>
      <c r="AA727" s="125">
        <f t="shared" ref="AA727" si="1158">IF(T727="vs3",1,"")</f>
        <v>1</v>
      </c>
      <c r="AB727" s="179">
        <f t="shared" si="1150"/>
        <v>8</v>
      </c>
      <c r="AC727" s="179" t="str">
        <f t="shared" si="1147"/>
        <v>000111</v>
      </c>
      <c r="AD727" s="179">
        <f t="shared" si="1148"/>
        <v>1</v>
      </c>
      <c r="AE727" s="179" t="str">
        <f t="shared" si="1149"/>
        <v>11111111</v>
      </c>
      <c r="AF727" s="125" t="s">
        <v>369</v>
      </c>
    </row>
    <row r="728" spans="1:32" s="58" customFormat="1" x14ac:dyDescent="0.2">
      <c r="A728" s="58" t="s">
        <v>4391</v>
      </c>
      <c r="B728" s="58" t="str">
        <f t="shared" si="1141"/>
        <v>RSVD</v>
      </c>
      <c r="C728" s="58" t="s">
        <v>781</v>
      </c>
      <c r="D728" s="58" t="s">
        <v>704</v>
      </c>
      <c r="E728" s="58" t="str">
        <f t="shared" si="1142"/>
        <v>S2</v>
      </c>
      <c r="F728" s="58" t="str">
        <f t="shared" si="1143"/>
        <v>110</v>
      </c>
      <c r="H728" s="58" t="s">
        <v>1722</v>
      </c>
      <c r="I728" s="247">
        <f>VLOOKUP(H728,'V-Enc'!$B$38:$C$45,2,FALSE)</f>
        <v>8</v>
      </c>
      <c r="J728" s="58" t="s">
        <v>1733</v>
      </c>
      <c r="K728" s="247">
        <f>VLOOKUP(J728,'V-Enc'!$B$49:$C$56,2,FALSE)</f>
        <v>1</v>
      </c>
      <c r="L728" s="248" t="s">
        <v>548</v>
      </c>
      <c r="M728" s="58">
        <v>32</v>
      </c>
      <c r="N728" s="58" t="s">
        <v>1831</v>
      </c>
      <c r="O728" s="58">
        <f>VLOOKUP(N728,'V-Enc'!$B$130:$C$137,2,FALSE)</f>
        <v>4</v>
      </c>
      <c r="R728" s="58" t="s">
        <v>22</v>
      </c>
      <c r="S728" s="58" t="s">
        <v>44</v>
      </c>
      <c r="T728" s="58" t="s">
        <v>783</v>
      </c>
      <c r="U728" s="58">
        <f t="shared" si="1144"/>
        <v>32</v>
      </c>
      <c r="V728" s="249">
        <f t="shared" si="1145"/>
        <v>4</v>
      </c>
      <c r="W728" s="58" t="str">
        <f t="shared" si="1146"/>
        <v>-</v>
      </c>
      <c r="X728" s="249" t="str">
        <f>IF(L728="-1",W728/I726*K726,"-")</f>
        <v>-</v>
      </c>
      <c r="Z728" s="58" t="str">
        <f t="shared" si="1041"/>
        <v/>
      </c>
      <c r="AA728" s="58">
        <f t="shared" si="1090"/>
        <v>1</v>
      </c>
      <c r="AB728" s="249">
        <f t="shared" si="1150"/>
        <v>16</v>
      </c>
      <c r="AC728" s="249" t="str">
        <f t="shared" si="1147"/>
        <v>001111</v>
      </c>
      <c r="AD728" s="249">
        <f t="shared" si="1148"/>
        <v>1</v>
      </c>
      <c r="AE728" s="249" t="str">
        <f t="shared" si="1149"/>
        <v>11111111</v>
      </c>
      <c r="AF728" s="58" t="s">
        <v>369</v>
      </c>
    </row>
    <row r="729" spans="1:32" x14ac:dyDescent="0.2">
      <c r="A729" s="125" t="s">
        <v>2484</v>
      </c>
      <c r="B729" s="58" t="str">
        <f t="shared" si="1141"/>
        <v/>
      </c>
      <c r="C729" s="125" t="s">
        <v>781</v>
      </c>
      <c r="D729" s="125" t="s">
        <v>704</v>
      </c>
      <c r="E729" s="125" t="str">
        <f t="shared" si="1142"/>
        <v>S2</v>
      </c>
      <c r="F729" s="125" t="str">
        <f t="shared" si="1143"/>
        <v>000</v>
      </c>
      <c r="H729" s="125" t="s">
        <v>1722</v>
      </c>
      <c r="I729" s="159">
        <f>VLOOKUP(H729,'V-Enc'!$B$38:$C$45,2,FALSE)</f>
        <v>8</v>
      </c>
      <c r="J729" s="125" t="s">
        <v>1734</v>
      </c>
      <c r="K729" s="159">
        <f>VLOOKUP(J729,'V-Enc'!$B$49:$C$56,2,FALSE)</f>
        <v>2</v>
      </c>
      <c r="L729" s="206" t="s">
        <v>548</v>
      </c>
      <c r="M729" s="125">
        <v>8</v>
      </c>
      <c r="N729" s="125" t="s">
        <v>1831</v>
      </c>
      <c r="O729" s="125">
        <f>VLOOKUP(N729,'V-Enc'!$B$130:$C$137,2,FALSE)</f>
        <v>4</v>
      </c>
      <c r="R729" s="125" t="s">
        <v>22</v>
      </c>
      <c r="S729" s="125" t="s">
        <v>44</v>
      </c>
      <c r="T729" s="125" t="s">
        <v>783</v>
      </c>
      <c r="U729" s="125">
        <f t="shared" si="1144"/>
        <v>8</v>
      </c>
      <c r="V729" s="179">
        <f t="shared" si="1145"/>
        <v>2</v>
      </c>
      <c r="W729" s="125" t="str">
        <f t="shared" si="1146"/>
        <v>-</v>
      </c>
      <c r="X729" s="179" t="str">
        <f>IF(L729="-1",W729/#REF!*#REF!,"-")</f>
        <v>-</v>
      </c>
      <c r="Z729" s="125" t="str">
        <f t="shared" si="1041"/>
        <v/>
      </c>
      <c r="AA729" s="125">
        <f t="shared" si="1090"/>
        <v>1</v>
      </c>
      <c r="AB729" s="179">
        <f t="shared" si="1150"/>
        <v>8</v>
      </c>
      <c r="AC729" s="179" t="str">
        <f t="shared" si="1147"/>
        <v>000111</v>
      </c>
      <c r="AD729" s="179">
        <f t="shared" si="1148"/>
        <v>1</v>
      </c>
      <c r="AE729" s="179" t="str">
        <f t="shared" si="1149"/>
        <v>11111111</v>
      </c>
      <c r="AF729" s="125" t="s">
        <v>369</v>
      </c>
    </row>
    <row r="730" spans="1:32" s="58" customFormat="1" x14ac:dyDescent="0.2">
      <c r="A730" s="58" t="s">
        <v>4392</v>
      </c>
      <c r="B730" s="58" t="str">
        <f t="shared" si="1141"/>
        <v>RSVD</v>
      </c>
      <c r="C730" s="58" t="s">
        <v>781</v>
      </c>
      <c r="D730" s="58" t="s">
        <v>704</v>
      </c>
      <c r="E730" s="58" t="str">
        <f t="shared" si="1142"/>
        <v>S2</v>
      </c>
      <c r="F730" s="58" t="str">
        <f t="shared" si="1143"/>
        <v>101</v>
      </c>
      <c r="H730" s="58" t="s">
        <v>1722</v>
      </c>
      <c r="I730" s="247">
        <f>VLOOKUP(H730,'V-Enc'!$B$38:$C$45,2,FALSE)</f>
        <v>8</v>
      </c>
      <c r="J730" s="58" t="s">
        <v>1734</v>
      </c>
      <c r="K730" s="247">
        <f>VLOOKUP(J730,'V-Enc'!$B$49:$C$56,2,FALSE)</f>
        <v>2</v>
      </c>
      <c r="L730" s="248" t="s">
        <v>548</v>
      </c>
      <c r="M730" s="58">
        <v>16</v>
      </c>
      <c r="N730" s="58" t="s">
        <v>1831</v>
      </c>
      <c r="O730" s="58">
        <f>VLOOKUP(N730,'V-Enc'!$B$130:$C$137,2,FALSE)</f>
        <v>4</v>
      </c>
      <c r="R730" s="58" t="s">
        <v>22</v>
      </c>
      <c r="S730" s="58" t="s">
        <v>44</v>
      </c>
      <c r="T730" s="58" t="s">
        <v>783</v>
      </c>
      <c r="U730" s="58">
        <v>16</v>
      </c>
      <c r="V730" s="249">
        <f t="shared" si="1145"/>
        <v>4</v>
      </c>
      <c r="W730" s="58" t="str">
        <f t="shared" si="1146"/>
        <v>-</v>
      </c>
      <c r="X730" s="249" t="str">
        <f>IF(L730="-1",W730/#REF!*#REF!,"-")</f>
        <v>-</v>
      </c>
      <c r="Z730" s="58" t="str">
        <f t="shared" si="1041"/>
        <v/>
      </c>
      <c r="AA730" s="58">
        <f t="shared" si="1090"/>
        <v>1</v>
      </c>
      <c r="AB730" s="249">
        <f t="shared" si="1150"/>
        <v>16</v>
      </c>
      <c r="AC730" s="249" t="str">
        <f t="shared" si="1147"/>
        <v>001111</v>
      </c>
      <c r="AD730" s="249">
        <f t="shared" si="1148"/>
        <v>1</v>
      </c>
      <c r="AE730" s="249" t="str">
        <f t="shared" si="1149"/>
        <v>11111111</v>
      </c>
      <c r="AF730" s="58" t="s">
        <v>369</v>
      </c>
    </row>
    <row r="731" spans="1:32" s="58" customFormat="1" x14ac:dyDescent="0.2">
      <c r="A731" s="58" t="s">
        <v>4393</v>
      </c>
      <c r="B731" s="58" t="str">
        <f t="shared" ref="B731:B734" si="1159">IF(OR(MAX(1,O731)*MAX(V731,1)&gt;8,V731&lt;1/4,X731&lt;1/4),"RSVD","")</f>
        <v>RSVD</v>
      </c>
      <c r="C731" s="58" t="s">
        <v>781</v>
      </c>
      <c r="D731" s="58" t="s">
        <v>704</v>
      </c>
      <c r="E731" s="58" t="str">
        <f t="shared" ref="E731:E734" si="1160">IF(S731="rs2","S2",IF(S731="vs2","S3","S1"))</f>
        <v>S2</v>
      </c>
      <c r="F731" s="58" t="str">
        <f t="shared" ref="F731:F734" si="1161">IF(M731=8,"000",IF(M731=16,"101","110"))</f>
        <v>110</v>
      </c>
      <c r="H731" s="58" t="s">
        <v>1722</v>
      </c>
      <c r="I731" s="247">
        <f>VLOOKUP(H731,'V-Enc'!$B$38:$C$45,2,FALSE)</f>
        <v>8</v>
      </c>
      <c r="J731" s="58" t="s">
        <v>1734</v>
      </c>
      <c r="K731" s="247">
        <f>VLOOKUP(J731,'V-Enc'!$B$49:$C$56,2,FALSE)</f>
        <v>2</v>
      </c>
      <c r="L731" s="248" t="s">
        <v>548</v>
      </c>
      <c r="M731" s="58">
        <v>32</v>
      </c>
      <c r="N731" s="58" t="s">
        <v>1831</v>
      </c>
      <c r="O731" s="58">
        <f>VLOOKUP(N731,'V-Enc'!$B$130:$C$137,2,FALSE)</f>
        <v>4</v>
      </c>
      <c r="R731" s="58" t="s">
        <v>22</v>
      </c>
      <c r="S731" s="58" t="s">
        <v>44</v>
      </c>
      <c r="T731" s="58" t="s">
        <v>783</v>
      </c>
      <c r="U731" s="58">
        <v>32</v>
      </c>
      <c r="V731" s="249">
        <f t="shared" ref="V731:V734" si="1162">IF(L731="-1",K731,U731/I731*K731)</f>
        <v>8</v>
      </c>
      <c r="W731" s="58" t="str">
        <f t="shared" ref="W731:W734" si="1163">IF(L731="-1",M731,"-")</f>
        <v>-</v>
      </c>
      <c r="X731" s="249" t="str">
        <f>IF(L731="-1",W731/#REF!*#REF!,"-")</f>
        <v>-</v>
      </c>
      <c r="Z731" s="58" t="str">
        <f t="shared" ref="Z731:Z734" si="1164">IF(S731="vs2",1,"")</f>
        <v/>
      </c>
      <c r="AA731" s="58">
        <f t="shared" ref="AA731:AA734" si="1165">IF(T731="vs3",1,"")</f>
        <v>1</v>
      </c>
      <c r="AB731" s="249">
        <f t="shared" si="1150"/>
        <v>32</v>
      </c>
      <c r="AC731" s="249" t="str">
        <f t="shared" si="1147"/>
        <v>011111</v>
      </c>
      <c r="AD731" s="249">
        <f t="shared" si="1148"/>
        <v>1</v>
      </c>
      <c r="AE731" s="249" t="str">
        <f t="shared" si="1149"/>
        <v>11111111</v>
      </c>
      <c r="AF731" s="58" t="s">
        <v>369</v>
      </c>
    </row>
    <row r="732" spans="1:32" s="58" customFormat="1" x14ac:dyDescent="0.2">
      <c r="A732" s="58" t="s">
        <v>4394</v>
      </c>
      <c r="B732" s="58" t="str">
        <f t="shared" si="1159"/>
        <v>RSVD</v>
      </c>
      <c r="C732" s="58" t="s">
        <v>781</v>
      </c>
      <c r="D732" s="58" t="s">
        <v>704</v>
      </c>
      <c r="E732" s="58" t="str">
        <f t="shared" si="1160"/>
        <v>S2</v>
      </c>
      <c r="F732" s="58" t="str">
        <f t="shared" si="1161"/>
        <v>000</v>
      </c>
      <c r="H732" s="58" t="s">
        <v>1722</v>
      </c>
      <c r="I732" s="247">
        <f>VLOOKUP(H732,'V-Enc'!$B$38:$C$45,2,FALSE)</f>
        <v>8</v>
      </c>
      <c r="J732" s="58" t="s">
        <v>1735</v>
      </c>
      <c r="K732" s="247">
        <f>VLOOKUP(J732,'V-Enc'!$B$49:$C$56,2,FALSE)</f>
        <v>4</v>
      </c>
      <c r="L732" s="248" t="s">
        <v>548</v>
      </c>
      <c r="M732" s="58">
        <v>8</v>
      </c>
      <c r="N732" s="58" t="s">
        <v>1831</v>
      </c>
      <c r="O732" s="58">
        <f>VLOOKUP(N732,'V-Enc'!$B$130:$C$137,2,FALSE)</f>
        <v>4</v>
      </c>
      <c r="R732" s="58" t="s">
        <v>22</v>
      </c>
      <c r="S732" s="58" t="s">
        <v>44</v>
      </c>
      <c r="T732" s="58" t="s">
        <v>783</v>
      </c>
      <c r="U732" s="58">
        <f t="shared" ref="U732" si="1166">IF(L732="-1",I732,M732)</f>
        <v>8</v>
      </c>
      <c r="V732" s="249">
        <f t="shared" si="1162"/>
        <v>4</v>
      </c>
      <c r="W732" s="58" t="str">
        <f t="shared" si="1163"/>
        <v>-</v>
      </c>
      <c r="X732" s="249" t="str">
        <f>IF(L732="-1",W732/#REF!*#REF!,"-")</f>
        <v>-</v>
      </c>
      <c r="Z732" s="58" t="str">
        <f t="shared" si="1164"/>
        <v/>
      </c>
      <c r="AA732" s="58">
        <f t="shared" si="1165"/>
        <v>1</v>
      </c>
      <c r="AB732" s="249">
        <f t="shared" si="1150"/>
        <v>16</v>
      </c>
      <c r="AC732" s="249" t="str">
        <f t="shared" si="1147"/>
        <v>001111</v>
      </c>
      <c r="AD732" s="249">
        <f t="shared" si="1148"/>
        <v>1</v>
      </c>
      <c r="AE732" s="249" t="str">
        <f t="shared" si="1149"/>
        <v>11111111</v>
      </c>
      <c r="AF732" s="58" t="s">
        <v>369</v>
      </c>
    </row>
    <row r="733" spans="1:32" s="58" customFormat="1" x14ac:dyDescent="0.2">
      <c r="A733" s="58" t="s">
        <v>4395</v>
      </c>
      <c r="B733" s="58" t="str">
        <f t="shared" si="1159"/>
        <v>RSVD</v>
      </c>
      <c r="C733" s="58" t="s">
        <v>781</v>
      </c>
      <c r="D733" s="58" t="s">
        <v>704</v>
      </c>
      <c r="E733" s="58" t="str">
        <f t="shared" si="1160"/>
        <v>S2</v>
      </c>
      <c r="F733" s="58" t="str">
        <f t="shared" si="1161"/>
        <v>101</v>
      </c>
      <c r="H733" s="58" t="s">
        <v>1722</v>
      </c>
      <c r="I733" s="247">
        <f>VLOOKUP(H733,'V-Enc'!$B$38:$C$45,2,FALSE)</f>
        <v>8</v>
      </c>
      <c r="J733" s="58" t="s">
        <v>1735</v>
      </c>
      <c r="K733" s="247">
        <f>VLOOKUP(J733,'V-Enc'!$B$49:$C$56,2,FALSE)</f>
        <v>4</v>
      </c>
      <c r="L733" s="248" t="s">
        <v>548</v>
      </c>
      <c r="M733" s="58">
        <v>16</v>
      </c>
      <c r="N733" s="58" t="s">
        <v>1831</v>
      </c>
      <c r="O733" s="58">
        <f>VLOOKUP(N733,'V-Enc'!$B$130:$C$137,2,FALSE)</f>
        <v>4</v>
      </c>
      <c r="R733" s="58" t="s">
        <v>22</v>
      </c>
      <c r="S733" s="58" t="s">
        <v>44</v>
      </c>
      <c r="T733" s="58" t="s">
        <v>783</v>
      </c>
      <c r="U733" s="58">
        <v>16</v>
      </c>
      <c r="V733" s="249">
        <f t="shared" si="1162"/>
        <v>8</v>
      </c>
      <c r="W733" s="58" t="str">
        <f t="shared" si="1163"/>
        <v>-</v>
      </c>
      <c r="X733" s="249" t="str">
        <f>IF(L733="-1",W733/#REF!*#REF!,"-")</f>
        <v>-</v>
      </c>
      <c r="Z733" s="58" t="str">
        <f t="shared" si="1164"/>
        <v/>
      </c>
      <c r="AA733" s="58">
        <f t="shared" si="1165"/>
        <v>1</v>
      </c>
      <c r="AB733" s="249">
        <f t="shared" si="1150"/>
        <v>32</v>
      </c>
      <c r="AC733" s="249" t="str">
        <f t="shared" si="1147"/>
        <v>011111</v>
      </c>
      <c r="AD733" s="249">
        <f t="shared" si="1148"/>
        <v>1</v>
      </c>
      <c r="AE733" s="249" t="str">
        <f t="shared" si="1149"/>
        <v>11111111</v>
      </c>
      <c r="AF733" s="58" t="s">
        <v>369</v>
      </c>
    </row>
    <row r="734" spans="1:32" s="58" customFormat="1" x14ac:dyDescent="0.2">
      <c r="A734" s="58" t="s">
        <v>4396</v>
      </c>
      <c r="B734" s="58" t="str">
        <f t="shared" si="1159"/>
        <v>RSVD</v>
      </c>
      <c r="C734" s="58" t="s">
        <v>781</v>
      </c>
      <c r="D734" s="58" t="s">
        <v>704</v>
      </c>
      <c r="E734" s="58" t="str">
        <f t="shared" si="1160"/>
        <v>S2</v>
      </c>
      <c r="F734" s="58" t="str">
        <f t="shared" si="1161"/>
        <v>110</v>
      </c>
      <c r="H734" s="58" t="s">
        <v>1722</v>
      </c>
      <c r="I734" s="247">
        <f>VLOOKUP(H734,'V-Enc'!$B$38:$C$45,2,FALSE)</f>
        <v>8</v>
      </c>
      <c r="J734" s="58" t="s">
        <v>1735</v>
      </c>
      <c r="K734" s="247">
        <f>VLOOKUP(J734,'V-Enc'!$B$49:$C$56,2,FALSE)</f>
        <v>4</v>
      </c>
      <c r="L734" s="248" t="s">
        <v>548</v>
      </c>
      <c r="M734" s="58">
        <v>32</v>
      </c>
      <c r="N734" s="58" t="s">
        <v>1831</v>
      </c>
      <c r="O734" s="58">
        <f>VLOOKUP(N734,'V-Enc'!$B$130:$C$137,2,FALSE)</f>
        <v>4</v>
      </c>
      <c r="R734" s="58" t="s">
        <v>22</v>
      </c>
      <c r="S734" s="58" t="s">
        <v>44</v>
      </c>
      <c r="T734" s="58" t="s">
        <v>783</v>
      </c>
      <c r="U734" s="58">
        <v>32</v>
      </c>
      <c r="V734" s="249">
        <f t="shared" si="1162"/>
        <v>16</v>
      </c>
      <c r="W734" s="58" t="str">
        <f t="shared" si="1163"/>
        <v>-</v>
      </c>
      <c r="X734" s="249" t="str">
        <f>IF(L734="-1",W734/#REF!*#REF!,"-")</f>
        <v>-</v>
      </c>
      <c r="Z734" s="58" t="str">
        <f t="shared" si="1164"/>
        <v/>
      </c>
      <c r="AA734" s="58">
        <f t="shared" si="1165"/>
        <v>1</v>
      </c>
      <c r="AB734" s="249">
        <f t="shared" si="1150"/>
        <v>64</v>
      </c>
      <c r="AC734" s="249" t="str">
        <f>DEC2BIN(MIN(64,AB734)-1,6)</f>
        <v>111111</v>
      </c>
      <c r="AD734" s="249">
        <f t="shared" si="1148"/>
        <v>1</v>
      </c>
      <c r="AE734" s="249" t="str">
        <f t="shared" si="1149"/>
        <v>11111111</v>
      </c>
      <c r="AF734" s="58" t="s">
        <v>369</v>
      </c>
    </row>
    <row r="735" spans="1:32" s="58" customFormat="1" x14ac:dyDescent="0.2">
      <c r="A735" s="58" t="s">
        <v>4397</v>
      </c>
      <c r="B735" s="58" t="str">
        <f t="shared" ref="B735:B736" si="1167">IF(OR(MAX(1,O735)*MAX(V735,1)&gt;8,V735&lt;1/4,X735&lt;1/4),"RSVD","")</f>
        <v>RSVD</v>
      </c>
      <c r="C735" s="58" t="s">
        <v>781</v>
      </c>
      <c r="D735" s="58" t="s">
        <v>704</v>
      </c>
      <c r="E735" s="58" t="str">
        <f t="shared" ref="E735:E736" si="1168">IF(S735="rs2","S2",IF(S735="vs2","S3","S1"))</f>
        <v>S2</v>
      </c>
      <c r="F735" s="58" t="str">
        <f t="shared" ref="F735:F736" si="1169">IF(M735=8,"000",IF(M735=16,"101","110"))</f>
        <v>000</v>
      </c>
      <c r="H735" s="58" t="s">
        <v>1722</v>
      </c>
      <c r="I735" s="247">
        <f>VLOOKUP(H735,'V-Enc'!$B$38:$C$45,2,FALSE)</f>
        <v>8</v>
      </c>
      <c r="J735" s="58" t="s">
        <v>1736</v>
      </c>
      <c r="K735" s="247">
        <f>VLOOKUP(J735,'V-Enc'!$B$49:$C$56,2,FALSE)</f>
        <v>8</v>
      </c>
      <c r="L735" s="248" t="s">
        <v>548</v>
      </c>
      <c r="M735" s="58">
        <v>8</v>
      </c>
      <c r="N735" s="58" t="s">
        <v>1831</v>
      </c>
      <c r="O735" s="58">
        <f>VLOOKUP(N735,'V-Enc'!$B$130:$C$137,2,FALSE)</f>
        <v>4</v>
      </c>
      <c r="R735" s="58" t="s">
        <v>22</v>
      </c>
      <c r="S735" s="58" t="s">
        <v>44</v>
      </c>
      <c r="T735" s="58" t="s">
        <v>783</v>
      </c>
      <c r="U735" s="58">
        <f t="shared" ref="U735" si="1170">IF(L735="-1",I735,M735)</f>
        <v>8</v>
      </c>
      <c r="V735" s="249">
        <f t="shared" ref="V735:V736" si="1171">IF(L735="-1",K735,U735/I735*K735)</f>
        <v>8</v>
      </c>
      <c r="W735" s="58" t="str">
        <f t="shared" ref="W735:W736" si="1172">IF(L735="-1",M735,"-")</f>
        <v>-</v>
      </c>
      <c r="X735" s="249" t="str">
        <f>IF(L735="-1",W735/#REF!*#REF!,"-")</f>
        <v>-</v>
      </c>
      <c r="Z735" s="58" t="str">
        <f t="shared" ref="Z735:Z736" si="1173">IF(S735="vs2",1,"")</f>
        <v/>
      </c>
      <c r="AA735" s="58">
        <f t="shared" ref="AA735:AA736" si="1174">IF(T735="vs3",1,"")</f>
        <v>1</v>
      </c>
      <c r="AB735" s="249">
        <f t="shared" si="1150"/>
        <v>32</v>
      </c>
      <c r="AC735" s="249" t="str">
        <f t="shared" ref="AC735:AC737" si="1175">DEC2BIN(MIN(64,AB735)-1,6)</f>
        <v>011111</v>
      </c>
      <c r="AD735" s="249">
        <f t="shared" si="1148"/>
        <v>1</v>
      </c>
      <c r="AE735" s="249" t="str">
        <f t="shared" si="1149"/>
        <v>11111111</v>
      </c>
      <c r="AF735" s="58" t="s">
        <v>369</v>
      </c>
    </row>
    <row r="736" spans="1:32" s="58" customFormat="1" x14ac:dyDescent="0.2">
      <c r="A736" s="58" t="s">
        <v>4398</v>
      </c>
      <c r="B736" s="58" t="str">
        <f t="shared" si="1167"/>
        <v>RSVD</v>
      </c>
      <c r="C736" s="58" t="s">
        <v>781</v>
      </c>
      <c r="D736" s="58" t="s">
        <v>704</v>
      </c>
      <c r="E736" s="58" t="str">
        <f t="shared" si="1168"/>
        <v>S2</v>
      </c>
      <c r="F736" s="58" t="str">
        <f t="shared" si="1169"/>
        <v>101</v>
      </c>
      <c r="H736" s="58" t="s">
        <v>1722</v>
      </c>
      <c r="I736" s="247">
        <f>VLOOKUP(H736,'V-Enc'!$B$38:$C$45,2,FALSE)</f>
        <v>8</v>
      </c>
      <c r="J736" s="58" t="s">
        <v>1736</v>
      </c>
      <c r="K736" s="247">
        <f>VLOOKUP(J736,'V-Enc'!$B$49:$C$56,2,FALSE)</f>
        <v>8</v>
      </c>
      <c r="L736" s="248" t="s">
        <v>548</v>
      </c>
      <c r="M736" s="58">
        <v>16</v>
      </c>
      <c r="N736" s="58" t="s">
        <v>1831</v>
      </c>
      <c r="O736" s="58">
        <f>VLOOKUP(N736,'V-Enc'!$B$130:$C$137,2,FALSE)</f>
        <v>4</v>
      </c>
      <c r="R736" s="58" t="s">
        <v>22</v>
      </c>
      <c r="S736" s="58" t="s">
        <v>44</v>
      </c>
      <c r="T736" s="58" t="s">
        <v>783</v>
      </c>
      <c r="U736" s="58">
        <v>16</v>
      </c>
      <c r="V736" s="249">
        <f t="shared" si="1171"/>
        <v>16</v>
      </c>
      <c r="W736" s="58" t="str">
        <f t="shared" si="1172"/>
        <v>-</v>
      </c>
      <c r="X736" s="249" t="str">
        <f>IF(L736="-1",W736/#REF!*#REF!,"-")</f>
        <v>-</v>
      </c>
      <c r="Z736" s="58" t="str">
        <f t="shared" si="1173"/>
        <v/>
      </c>
      <c r="AA736" s="58">
        <f t="shared" si="1174"/>
        <v>1</v>
      </c>
      <c r="AB736" s="249">
        <f t="shared" si="1150"/>
        <v>64</v>
      </c>
      <c r="AC736" s="249" t="str">
        <f t="shared" si="1175"/>
        <v>111111</v>
      </c>
      <c r="AD736" s="249">
        <f t="shared" si="1148"/>
        <v>1</v>
      </c>
      <c r="AE736" s="249" t="str">
        <f t="shared" si="1149"/>
        <v>11111111</v>
      </c>
      <c r="AF736" s="58" t="s">
        <v>369</v>
      </c>
    </row>
    <row r="737" spans="1:34" s="58" customFormat="1" x14ac:dyDescent="0.2">
      <c r="A737" s="58" t="s">
        <v>4399</v>
      </c>
      <c r="B737" s="58" t="str">
        <f t="shared" si="1141"/>
        <v>RSVD</v>
      </c>
      <c r="C737" s="58" t="s">
        <v>781</v>
      </c>
      <c r="D737" s="58" t="s">
        <v>704</v>
      </c>
      <c r="E737" s="58" t="str">
        <f t="shared" si="1142"/>
        <v>S2</v>
      </c>
      <c r="F737" s="58" t="str">
        <f t="shared" si="1143"/>
        <v>110</v>
      </c>
      <c r="H737" s="58" t="s">
        <v>1722</v>
      </c>
      <c r="I737" s="247">
        <f>VLOOKUP(H737,'V-Enc'!$B$38:$C$45,2,FALSE)</f>
        <v>8</v>
      </c>
      <c r="J737" s="58" t="s">
        <v>1736</v>
      </c>
      <c r="K737" s="247">
        <f>VLOOKUP(J737,'V-Enc'!$B$49:$C$56,2,FALSE)</f>
        <v>8</v>
      </c>
      <c r="L737" s="248" t="s">
        <v>548</v>
      </c>
      <c r="M737" s="58">
        <v>32</v>
      </c>
      <c r="N737" s="58" t="s">
        <v>1831</v>
      </c>
      <c r="O737" s="58">
        <f>VLOOKUP(N737,'V-Enc'!$B$130:$C$137,2,FALSE)</f>
        <v>4</v>
      </c>
      <c r="R737" s="58" t="s">
        <v>22</v>
      </c>
      <c r="S737" s="58" t="s">
        <v>44</v>
      </c>
      <c r="T737" s="58" t="s">
        <v>783</v>
      </c>
      <c r="U737" s="58">
        <v>32</v>
      </c>
      <c r="V737" s="249">
        <f t="shared" si="1145"/>
        <v>32</v>
      </c>
      <c r="W737" s="58" t="str">
        <f t="shared" si="1146"/>
        <v>-</v>
      </c>
      <c r="X737" s="249" t="str">
        <f>IF(L737="-1",W737/#REF!*#REF!,"-")</f>
        <v>-</v>
      </c>
      <c r="Z737" s="58" t="str">
        <f t="shared" si="1041"/>
        <v/>
      </c>
      <c r="AA737" s="58">
        <f t="shared" si="1090"/>
        <v>1</v>
      </c>
      <c r="AB737" s="249">
        <f t="shared" si="1150"/>
        <v>128</v>
      </c>
      <c r="AC737" s="249" t="str">
        <f t="shared" si="1175"/>
        <v>111111</v>
      </c>
      <c r="AD737" s="249">
        <f t="shared" si="1148"/>
        <v>1</v>
      </c>
      <c r="AE737" s="249" t="str">
        <f t="shared" si="1149"/>
        <v>11111111</v>
      </c>
      <c r="AF737" s="58" t="s">
        <v>369</v>
      </c>
    </row>
    <row r="738" spans="1:34" x14ac:dyDescent="0.2">
      <c r="I738" s="159"/>
      <c r="Z738" s="125" t="str">
        <f t="shared" si="1041"/>
        <v/>
      </c>
      <c r="AA738" s="125" t="str">
        <f t="shared" si="1090"/>
        <v/>
      </c>
      <c r="AC738" s="179"/>
      <c r="AE738" s="179"/>
    </row>
    <row r="739" spans="1:34" ht="19" x14ac:dyDescent="0.25">
      <c r="A739" s="225" t="s">
        <v>2399</v>
      </c>
      <c r="B739" s="225"/>
      <c r="I739" s="159"/>
      <c r="Z739" s="125" t="str">
        <f t="shared" si="1041"/>
        <v/>
      </c>
      <c r="AA739" s="125" t="str">
        <f t="shared" si="1090"/>
        <v/>
      </c>
      <c r="AC739" s="179"/>
      <c r="AE739" s="179"/>
    </row>
    <row r="740" spans="1:34" x14ac:dyDescent="0.2">
      <c r="A740" s="125" t="s">
        <v>2485</v>
      </c>
      <c r="B740" s="58" t="str">
        <f t="shared" ref="B740" si="1176">IF(OR(MAX(1,O740)*MAX(V740,1)&gt;8,V740&lt;1/4,X740&lt;1/4),"RSVD","")</f>
        <v/>
      </c>
      <c r="C740" s="125" t="s">
        <v>781</v>
      </c>
      <c r="D740" s="125" t="s">
        <v>704</v>
      </c>
      <c r="E740" s="125" t="str">
        <f>IF(S740="rs2","S2",IF(S740="vs2","S3","S1"))</f>
        <v>S1</v>
      </c>
      <c r="F740" s="125" t="str">
        <f>IF(M740=8,"000",IF(M740=16,"101","110"))</f>
        <v>000</v>
      </c>
      <c r="H740" s="125" t="s">
        <v>1722</v>
      </c>
      <c r="I740" s="159">
        <f>VLOOKUP(H740,'V-Enc'!$B$38:$C$45,2,FALSE)</f>
        <v>8</v>
      </c>
      <c r="K740" s="157" t="s">
        <v>369</v>
      </c>
      <c r="L740" s="206" t="s">
        <v>76</v>
      </c>
      <c r="M740" s="125">
        <v>8</v>
      </c>
      <c r="N740" s="125" t="s">
        <v>1831</v>
      </c>
      <c r="O740" s="125">
        <f>VLOOKUP(N740,'V-Enc'!$B$130:$C$137,2,FALSE)</f>
        <v>4</v>
      </c>
      <c r="R740" s="125" t="s">
        <v>22</v>
      </c>
      <c r="S740" s="206" t="s">
        <v>228</v>
      </c>
      <c r="T740" s="125" t="s">
        <v>783</v>
      </c>
      <c r="U740" s="125">
        <f>IF(L740="-1",I740,M740)</f>
        <v>8</v>
      </c>
      <c r="V740" s="179">
        <f>IF(L740="-1",K740,U740/I740*1)</f>
        <v>1</v>
      </c>
      <c r="W740" s="125" t="str">
        <f>IF(L740="-1",M740,"-")</f>
        <v>-</v>
      </c>
      <c r="X740" s="179" t="str">
        <f>IF(L740="-1",W740/#REF!*#REF!,"-")</f>
        <v>-</v>
      </c>
      <c r="Z740" s="125" t="str">
        <f t="shared" si="1041"/>
        <v/>
      </c>
      <c r="AA740" s="125">
        <f t="shared" si="1090"/>
        <v>1</v>
      </c>
      <c r="AB740" s="179">
        <f>MAX(V740,X740,1)*IF(O740="",1,O740)</f>
        <v>4</v>
      </c>
      <c r="AC740" s="179" t="str">
        <f t="shared" ref="AC740" si="1177">DEC2BIN(MIN(64,AB740)-1,6)</f>
        <v>000011</v>
      </c>
      <c r="AD740" s="125">
        <f t="shared" ref="AD740" si="1178">AB740/(MAX(V740,1)*IF(O740="",1,O740))</f>
        <v>1</v>
      </c>
      <c r="AE740" s="125" t="str">
        <f t="shared" ref="AE740" si="1179">RIGHT(_xlfn.CONCAT(REPT(0,8-MIN(AB740,8)),REPT(DEC2BIN(_xlfn.BITLSHIFT(1,AD740-1)),AB740/AD740)),8)</f>
        <v>00001111</v>
      </c>
      <c r="AF740" s="125" t="s">
        <v>369</v>
      </c>
    </row>
    <row r="741" spans="1:34" x14ac:dyDescent="0.2">
      <c r="I741" s="159"/>
      <c r="K741" s="159"/>
      <c r="V741" s="179"/>
      <c r="X741" s="179"/>
      <c r="Z741" s="125" t="str">
        <f t="shared" si="1041"/>
        <v/>
      </c>
      <c r="AA741" s="125" t="str">
        <f t="shared" si="1090"/>
        <v/>
      </c>
      <c r="AB741" s="179"/>
      <c r="AC741" s="179"/>
      <c r="AD741" s="179"/>
      <c r="AE741" s="179"/>
    </row>
    <row r="742" spans="1:34" ht="19" x14ac:dyDescent="0.25">
      <c r="A742" s="225" t="s">
        <v>2486</v>
      </c>
      <c r="B742" s="225"/>
      <c r="C742" s="226"/>
      <c r="D742" s="226"/>
      <c r="E742" s="226"/>
      <c r="F742" s="226"/>
      <c r="G742" s="226"/>
      <c r="I742" s="159"/>
      <c r="Z742" s="125" t="str">
        <f t="shared" si="1041"/>
        <v/>
      </c>
      <c r="AA742" s="125" t="str">
        <f t="shared" si="1090"/>
        <v/>
      </c>
      <c r="AC742" s="179"/>
    </row>
    <row r="743" spans="1:34" x14ac:dyDescent="0.2">
      <c r="A743" s="125" t="s">
        <v>2487</v>
      </c>
      <c r="B743" s="58" t="str">
        <f t="shared" ref="B743:B760" si="1180">IF(OR(MAX(1,O743)*MAX(V743,1)&gt;8,V743&lt;1/4,X743&lt;1/4,X743&gt;8),"RSVD","")</f>
        <v/>
      </c>
      <c r="C743" s="125" t="s">
        <v>781</v>
      </c>
      <c r="D743" s="125" t="s">
        <v>704</v>
      </c>
      <c r="E743" s="125" t="str">
        <f t="shared" ref="E743:E750" si="1181">IF(S743="rs2","S2",IF(S743="vs2","S3","S1"))</f>
        <v>S3</v>
      </c>
      <c r="F743" s="125" t="str">
        <f t="shared" ref="F743:F750" si="1182">IF(M743=8,"000",IF(M743=16,"101","110"))</f>
        <v>000</v>
      </c>
      <c r="H743" s="125" t="s">
        <v>1722</v>
      </c>
      <c r="I743" s="159">
        <f>VLOOKUP(H743,'V-Enc'!$B$38:$C$45,2,FALSE)</f>
        <v>8</v>
      </c>
      <c r="J743" s="125" t="s">
        <v>1739</v>
      </c>
      <c r="K743" s="159">
        <f>VLOOKUP(J743,'V-Enc'!$B$49:$C$56,2,FALSE)</f>
        <v>0.25</v>
      </c>
      <c r="L743" s="206" t="s">
        <v>2079</v>
      </c>
      <c r="M743" s="125">
        <v>8</v>
      </c>
      <c r="N743" s="125" t="s">
        <v>1831</v>
      </c>
      <c r="O743" s="125">
        <f>VLOOKUP(N743,'V-Enc'!$B$130:$C$137,2,FALSE)</f>
        <v>4</v>
      </c>
      <c r="R743" s="125" t="s">
        <v>22</v>
      </c>
      <c r="S743" s="125" t="s">
        <v>764</v>
      </c>
      <c r="T743" s="125" t="s">
        <v>783</v>
      </c>
      <c r="U743" s="125">
        <f t="shared" ref="U743:U750" si="1183">IF(L743="-1",I743,M743)</f>
        <v>8</v>
      </c>
      <c r="V743" s="179">
        <f t="shared" ref="V743:V750" si="1184">IF(L743="-1",K743,U743/I743*K743)</f>
        <v>0.25</v>
      </c>
      <c r="W743" s="125">
        <f t="shared" ref="W743:W750" si="1185">IF(L743="-1",M743,"-")</f>
        <v>8</v>
      </c>
      <c r="X743" s="179">
        <f t="shared" ref="X743:X750" si="1186">IF(L743="-1",W743/I743*K743,"-")</f>
        <v>0.25</v>
      </c>
      <c r="Z743" s="125">
        <f t="shared" si="1041"/>
        <v>1</v>
      </c>
      <c r="AA743" s="125">
        <f t="shared" si="1090"/>
        <v>1</v>
      </c>
      <c r="AB743" s="179">
        <f>MAX(V743,X743,1)*IF(O743="",1,O743)</f>
        <v>4</v>
      </c>
      <c r="AC743" s="179" t="str">
        <f t="shared" ref="AC743:AC756" si="1187">DEC2BIN(MIN(64,AB743)-1,6)</f>
        <v>000011</v>
      </c>
      <c r="AD743" s="179">
        <f t="shared" ref="AD743:AD760" si="1188">AB743/(MAX(V743,1)*IF(O743="",1,O743))</f>
        <v>1</v>
      </c>
      <c r="AE743" s="179" t="str">
        <f t="shared" ref="AE743:AE760" si="1189">RIGHT(_xlfn.CONCAT(REPT(0,8-MIN(AB743,8)),REPT(DEC2BIN(_xlfn.BITLSHIFT(1,AD743-1)),AB743/AD743)),8)</f>
        <v>00001111</v>
      </c>
      <c r="AF743" s="179">
        <f t="shared" ref="AF743:AF760" si="1190">IF(X743&lt;=1,0,IF(V743&gt;=X743,V743/MAX(X743,1),1))</f>
        <v>0</v>
      </c>
      <c r="AG743" s="180" t="str">
        <f t="shared" ref="AG743:AG758" si="1191">IF(AF743=0,"00000000",RIGHT(IF(X743&gt;=V743,DEC2BIN(_xlfn.BITXOR(BIN2DEC(AH743),255),8),REPT(DEC2BIN(_xlfn.BITLSHIFT(1,AF743-1)),8)),8))</f>
        <v>00000000</v>
      </c>
      <c r="AH743" s="179" t="str">
        <f t="shared" ref="AH743:AH755" si="1192">IF(AF743=0,"00000000",RIGHT(_xlfn.CONCAT(REPT(0,8-MIN(8,AB743)),REPT(DEC2BIN(_xlfn.BITLSHIFT(1,MAX(V743,X743,1)-1)),MAX(1,O743))),8))</f>
        <v>00000000</v>
      </c>
    </row>
    <row r="744" spans="1:34" x14ac:dyDescent="0.2">
      <c r="A744" s="125" t="s">
        <v>2488</v>
      </c>
      <c r="B744" s="58" t="str">
        <f t="shared" si="1180"/>
        <v/>
      </c>
      <c r="C744" s="125" t="s">
        <v>781</v>
      </c>
      <c r="D744" s="125" t="s">
        <v>704</v>
      </c>
      <c r="E744" s="125" t="str">
        <f t="shared" si="1181"/>
        <v>S3</v>
      </c>
      <c r="F744" s="125" t="str">
        <f t="shared" si="1182"/>
        <v>101</v>
      </c>
      <c r="H744" s="125" t="s">
        <v>1722</v>
      </c>
      <c r="I744" s="159">
        <f>VLOOKUP(H744,'V-Enc'!$B$38:$C$45,2,FALSE)</f>
        <v>8</v>
      </c>
      <c r="J744" s="125" t="s">
        <v>1739</v>
      </c>
      <c r="K744" s="159">
        <f>VLOOKUP(J744,'V-Enc'!$B$49:$C$56,2,FALSE)</f>
        <v>0.25</v>
      </c>
      <c r="L744" s="206" t="s">
        <v>2079</v>
      </c>
      <c r="M744" s="125">
        <v>16</v>
      </c>
      <c r="N744" s="125" t="s">
        <v>1831</v>
      </c>
      <c r="O744" s="125">
        <f>VLOOKUP(N744,'V-Enc'!$B$130:$C$137,2,FALSE)</f>
        <v>4</v>
      </c>
      <c r="R744" s="125" t="s">
        <v>22</v>
      </c>
      <c r="S744" s="125" t="s">
        <v>764</v>
      </c>
      <c r="T744" s="125" t="s">
        <v>783</v>
      </c>
      <c r="U744" s="125">
        <f t="shared" si="1183"/>
        <v>8</v>
      </c>
      <c r="V744" s="179">
        <f t="shared" si="1184"/>
        <v>0.25</v>
      </c>
      <c r="W744" s="125">
        <f t="shared" si="1185"/>
        <v>16</v>
      </c>
      <c r="X744" s="179">
        <f t="shared" si="1186"/>
        <v>0.5</v>
      </c>
      <c r="Z744" s="125">
        <f t="shared" si="1041"/>
        <v>1</v>
      </c>
      <c r="AA744" s="125">
        <f t="shared" si="1090"/>
        <v>1</v>
      </c>
      <c r="AB744" s="179">
        <f t="shared" ref="AB744:AB760" si="1193">MAX(V744,X744,1)*IF(O744="",1,O744)</f>
        <v>4</v>
      </c>
      <c r="AC744" s="179" t="str">
        <f t="shared" si="1187"/>
        <v>000011</v>
      </c>
      <c r="AD744" s="179">
        <f t="shared" si="1188"/>
        <v>1</v>
      </c>
      <c r="AE744" s="179" t="str">
        <f t="shared" si="1189"/>
        <v>00001111</v>
      </c>
      <c r="AF744" s="179">
        <f t="shared" si="1190"/>
        <v>0</v>
      </c>
      <c r="AG744" s="180" t="str">
        <f t="shared" si="1191"/>
        <v>00000000</v>
      </c>
      <c r="AH744" s="179" t="str">
        <f t="shared" si="1192"/>
        <v>00000000</v>
      </c>
    </row>
    <row r="745" spans="1:34" x14ac:dyDescent="0.2">
      <c r="A745" s="125" t="s">
        <v>2489</v>
      </c>
      <c r="B745" s="58" t="str">
        <f t="shared" si="1180"/>
        <v/>
      </c>
      <c r="C745" s="125" t="s">
        <v>781</v>
      </c>
      <c r="D745" s="125" t="s">
        <v>704</v>
      </c>
      <c r="E745" s="125" t="str">
        <f t="shared" si="1181"/>
        <v>S3</v>
      </c>
      <c r="F745" s="125" t="str">
        <f t="shared" si="1182"/>
        <v>110</v>
      </c>
      <c r="H745" s="125" t="s">
        <v>1722</v>
      </c>
      <c r="I745" s="159">
        <f>VLOOKUP(H745,'V-Enc'!$B$38:$C$45,2,FALSE)</f>
        <v>8</v>
      </c>
      <c r="J745" s="125" t="s">
        <v>1739</v>
      </c>
      <c r="K745" s="159">
        <f>VLOOKUP(J745,'V-Enc'!$B$49:$C$56,2,FALSE)</f>
        <v>0.25</v>
      </c>
      <c r="L745" s="206" t="s">
        <v>2079</v>
      </c>
      <c r="M745" s="125">
        <v>32</v>
      </c>
      <c r="N745" s="125" t="s">
        <v>1831</v>
      </c>
      <c r="O745" s="125">
        <f>VLOOKUP(N745,'V-Enc'!$B$130:$C$137,2,FALSE)</f>
        <v>4</v>
      </c>
      <c r="R745" s="125" t="s">
        <v>22</v>
      </c>
      <c r="S745" s="125" t="s">
        <v>764</v>
      </c>
      <c r="T745" s="125" t="s">
        <v>783</v>
      </c>
      <c r="U745" s="125">
        <f t="shared" si="1183"/>
        <v>8</v>
      </c>
      <c r="V745" s="179">
        <f t="shared" si="1184"/>
        <v>0.25</v>
      </c>
      <c r="W745" s="125">
        <f t="shared" si="1185"/>
        <v>32</v>
      </c>
      <c r="X745" s="179">
        <f t="shared" si="1186"/>
        <v>1</v>
      </c>
      <c r="Z745" s="125">
        <f t="shared" si="1041"/>
        <v>1</v>
      </c>
      <c r="AA745" s="125">
        <f t="shared" si="1090"/>
        <v>1</v>
      </c>
      <c r="AB745" s="179">
        <f t="shared" si="1193"/>
        <v>4</v>
      </c>
      <c r="AC745" s="179" t="str">
        <f t="shared" si="1187"/>
        <v>000011</v>
      </c>
      <c r="AD745" s="179">
        <f t="shared" si="1188"/>
        <v>1</v>
      </c>
      <c r="AE745" s="179" t="str">
        <f t="shared" si="1189"/>
        <v>00001111</v>
      </c>
      <c r="AF745" s="179">
        <f t="shared" si="1190"/>
        <v>0</v>
      </c>
      <c r="AG745" s="180" t="str">
        <f t="shared" si="1191"/>
        <v>00000000</v>
      </c>
      <c r="AH745" s="179" t="str">
        <f t="shared" si="1192"/>
        <v>00000000</v>
      </c>
    </row>
    <row r="746" spans="1:34" x14ac:dyDescent="0.2">
      <c r="A746" s="125" t="s">
        <v>2490</v>
      </c>
      <c r="B746" s="58" t="str">
        <f t="shared" si="1180"/>
        <v/>
      </c>
      <c r="C746" s="125" t="s">
        <v>781</v>
      </c>
      <c r="D746" s="125" t="s">
        <v>704</v>
      </c>
      <c r="E746" s="125" t="str">
        <f t="shared" si="1181"/>
        <v>S3</v>
      </c>
      <c r="F746" s="125" t="str">
        <f t="shared" si="1182"/>
        <v>000</v>
      </c>
      <c r="H746" s="125" t="s">
        <v>1722</v>
      </c>
      <c r="I746" s="159">
        <f>VLOOKUP(H746,'V-Enc'!$B$38:$C$45,2,FALSE)</f>
        <v>8</v>
      </c>
      <c r="J746" s="125" t="s">
        <v>1740</v>
      </c>
      <c r="K746" s="159">
        <f>VLOOKUP(J746,'V-Enc'!$B$49:$C$56,2,FALSE)</f>
        <v>0.5</v>
      </c>
      <c r="L746" s="206" t="s">
        <v>2079</v>
      </c>
      <c r="M746" s="125">
        <v>8</v>
      </c>
      <c r="N746" s="125" t="s">
        <v>1831</v>
      </c>
      <c r="O746" s="125">
        <f>VLOOKUP(N746,'V-Enc'!$B$130:$C$137,2,FALSE)</f>
        <v>4</v>
      </c>
      <c r="R746" s="125" t="s">
        <v>22</v>
      </c>
      <c r="S746" s="125" t="s">
        <v>764</v>
      </c>
      <c r="T746" s="125" t="s">
        <v>783</v>
      </c>
      <c r="U746" s="125">
        <f t="shared" si="1183"/>
        <v>8</v>
      </c>
      <c r="V746" s="179">
        <f t="shared" si="1184"/>
        <v>0.5</v>
      </c>
      <c r="W746" s="125">
        <f t="shared" si="1185"/>
        <v>8</v>
      </c>
      <c r="X746" s="179">
        <f t="shared" si="1186"/>
        <v>0.5</v>
      </c>
      <c r="Z746" s="125">
        <f t="shared" si="1041"/>
        <v>1</v>
      </c>
      <c r="AA746" s="125">
        <f t="shared" si="1090"/>
        <v>1</v>
      </c>
      <c r="AB746" s="179">
        <f t="shared" si="1193"/>
        <v>4</v>
      </c>
      <c r="AC746" s="179" t="str">
        <f t="shared" si="1187"/>
        <v>000011</v>
      </c>
      <c r="AD746" s="179">
        <f t="shared" si="1188"/>
        <v>1</v>
      </c>
      <c r="AE746" s="179" t="str">
        <f t="shared" si="1189"/>
        <v>00001111</v>
      </c>
      <c r="AF746" s="179">
        <f t="shared" si="1190"/>
        <v>0</v>
      </c>
      <c r="AG746" s="180" t="str">
        <f t="shared" si="1191"/>
        <v>00000000</v>
      </c>
      <c r="AH746" s="179" t="str">
        <f t="shared" si="1192"/>
        <v>00000000</v>
      </c>
    </row>
    <row r="747" spans="1:34" x14ac:dyDescent="0.2">
      <c r="A747" s="125" t="s">
        <v>2491</v>
      </c>
      <c r="B747" s="58" t="str">
        <f t="shared" si="1180"/>
        <v/>
      </c>
      <c r="C747" s="125" t="s">
        <v>781</v>
      </c>
      <c r="D747" s="125" t="s">
        <v>704</v>
      </c>
      <c r="E747" s="125" t="str">
        <f t="shared" si="1181"/>
        <v>S3</v>
      </c>
      <c r="F747" s="125" t="str">
        <f t="shared" si="1182"/>
        <v>101</v>
      </c>
      <c r="H747" s="125" t="s">
        <v>1722</v>
      </c>
      <c r="I747" s="159">
        <f>VLOOKUP(H747,'V-Enc'!$B$38:$C$45,2,FALSE)</f>
        <v>8</v>
      </c>
      <c r="J747" s="125" t="s">
        <v>1740</v>
      </c>
      <c r="K747" s="159">
        <f>VLOOKUP(J747,'V-Enc'!$B$49:$C$56,2,FALSE)</f>
        <v>0.5</v>
      </c>
      <c r="L747" s="206" t="s">
        <v>2079</v>
      </c>
      <c r="M747" s="125">
        <v>16</v>
      </c>
      <c r="N747" s="125" t="s">
        <v>1831</v>
      </c>
      <c r="O747" s="125">
        <f>VLOOKUP(N747,'V-Enc'!$B$130:$C$137,2,FALSE)</f>
        <v>4</v>
      </c>
      <c r="R747" s="125" t="s">
        <v>22</v>
      </c>
      <c r="S747" s="125" t="s">
        <v>764</v>
      </c>
      <c r="T747" s="125" t="s">
        <v>783</v>
      </c>
      <c r="U747" s="125">
        <f t="shared" si="1183"/>
        <v>8</v>
      </c>
      <c r="V747" s="179">
        <f t="shared" si="1184"/>
        <v>0.5</v>
      </c>
      <c r="W747" s="125">
        <f t="shared" si="1185"/>
        <v>16</v>
      </c>
      <c r="X747" s="179">
        <f t="shared" si="1186"/>
        <v>1</v>
      </c>
      <c r="Z747" s="125">
        <f t="shared" si="1041"/>
        <v>1</v>
      </c>
      <c r="AA747" s="125">
        <f t="shared" si="1090"/>
        <v>1</v>
      </c>
      <c r="AB747" s="179">
        <f t="shared" si="1193"/>
        <v>4</v>
      </c>
      <c r="AC747" s="179" t="str">
        <f t="shared" si="1187"/>
        <v>000011</v>
      </c>
      <c r="AD747" s="179">
        <f t="shared" si="1188"/>
        <v>1</v>
      </c>
      <c r="AE747" s="179" t="str">
        <f t="shared" si="1189"/>
        <v>00001111</v>
      </c>
      <c r="AF747" s="179">
        <f t="shared" si="1190"/>
        <v>0</v>
      </c>
      <c r="AG747" s="180" t="str">
        <f t="shared" si="1191"/>
        <v>00000000</v>
      </c>
      <c r="AH747" s="179" t="str">
        <f t="shared" si="1192"/>
        <v>00000000</v>
      </c>
    </row>
    <row r="748" spans="1:34" x14ac:dyDescent="0.2">
      <c r="A748" s="125" t="s">
        <v>2492</v>
      </c>
      <c r="B748" s="58" t="str">
        <f t="shared" si="1180"/>
        <v/>
      </c>
      <c r="C748" s="125" t="s">
        <v>781</v>
      </c>
      <c r="D748" s="125" t="s">
        <v>704</v>
      </c>
      <c r="E748" s="125" t="str">
        <f t="shared" si="1181"/>
        <v>S3</v>
      </c>
      <c r="F748" s="125" t="str">
        <f t="shared" si="1182"/>
        <v>110</v>
      </c>
      <c r="H748" s="125" t="s">
        <v>1722</v>
      </c>
      <c r="I748" s="159">
        <f>VLOOKUP(H748,'V-Enc'!$B$38:$C$45,2,FALSE)</f>
        <v>8</v>
      </c>
      <c r="J748" s="125" t="s">
        <v>1740</v>
      </c>
      <c r="K748" s="159">
        <f>VLOOKUP(J748,'V-Enc'!$B$49:$C$56,2,FALSE)</f>
        <v>0.5</v>
      </c>
      <c r="L748" s="206" t="s">
        <v>2079</v>
      </c>
      <c r="M748" s="125">
        <v>32</v>
      </c>
      <c r="N748" s="125" t="s">
        <v>1831</v>
      </c>
      <c r="O748" s="125">
        <f>VLOOKUP(N748,'V-Enc'!$B$130:$C$137,2,FALSE)</f>
        <v>4</v>
      </c>
      <c r="R748" s="125" t="s">
        <v>22</v>
      </c>
      <c r="S748" s="125" t="s">
        <v>764</v>
      </c>
      <c r="T748" s="125" t="s">
        <v>783</v>
      </c>
      <c r="U748" s="125">
        <f t="shared" si="1183"/>
        <v>8</v>
      </c>
      <c r="V748" s="179">
        <f t="shared" si="1184"/>
        <v>0.5</v>
      </c>
      <c r="W748" s="125">
        <f t="shared" si="1185"/>
        <v>32</v>
      </c>
      <c r="X748" s="179">
        <f t="shared" si="1186"/>
        <v>2</v>
      </c>
      <c r="Z748" s="125">
        <f t="shared" si="1041"/>
        <v>1</v>
      </c>
      <c r="AA748" s="125">
        <f t="shared" si="1090"/>
        <v>1</v>
      </c>
      <c r="AB748" s="179">
        <f t="shared" si="1193"/>
        <v>8</v>
      </c>
      <c r="AC748" s="179" t="str">
        <f t="shared" si="1187"/>
        <v>000111</v>
      </c>
      <c r="AD748" s="179">
        <f t="shared" si="1188"/>
        <v>2</v>
      </c>
      <c r="AE748" s="179" t="str">
        <f t="shared" si="1189"/>
        <v>10101010</v>
      </c>
      <c r="AF748" s="179">
        <f t="shared" si="1190"/>
        <v>1</v>
      </c>
      <c r="AG748" s="180" t="str">
        <f t="shared" si="1191"/>
        <v>01010101</v>
      </c>
      <c r="AH748" s="179" t="str">
        <f t="shared" si="1192"/>
        <v>10101010</v>
      </c>
    </row>
    <row r="749" spans="1:34" x14ac:dyDescent="0.2">
      <c r="A749" s="125" t="s">
        <v>2493</v>
      </c>
      <c r="B749" s="58" t="str">
        <f t="shared" si="1180"/>
        <v/>
      </c>
      <c r="C749" s="125" t="s">
        <v>781</v>
      </c>
      <c r="D749" s="125" t="s">
        <v>704</v>
      </c>
      <c r="E749" s="125" t="str">
        <f t="shared" si="1181"/>
        <v>S3</v>
      </c>
      <c r="F749" s="125" t="str">
        <f t="shared" si="1182"/>
        <v>000</v>
      </c>
      <c r="H749" s="125" t="s">
        <v>1722</v>
      </c>
      <c r="I749" s="159">
        <f>VLOOKUP(H749,'V-Enc'!$B$38:$C$45,2,FALSE)</f>
        <v>8</v>
      </c>
      <c r="J749" s="125" t="s">
        <v>1733</v>
      </c>
      <c r="K749" s="159">
        <f>VLOOKUP(J749,'V-Enc'!$B$49:$C$56,2,FALSE)</f>
        <v>1</v>
      </c>
      <c r="L749" s="206" t="s">
        <v>2079</v>
      </c>
      <c r="M749" s="125">
        <v>8</v>
      </c>
      <c r="N749" s="125" t="s">
        <v>1831</v>
      </c>
      <c r="O749" s="125">
        <f>VLOOKUP(N749,'V-Enc'!$B$130:$C$137,2,FALSE)</f>
        <v>4</v>
      </c>
      <c r="R749" s="125" t="s">
        <v>22</v>
      </c>
      <c r="S749" s="125" t="s">
        <v>764</v>
      </c>
      <c r="T749" s="125" t="s">
        <v>783</v>
      </c>
      <c r="U749" s="125">
        <f t="shared" si="1183"/>
        <v>8</v>
      </c>
      <c r="V749" s="179">
        <f t="shared" si="1184"/>
        <v>1</v>
      </c>
      <c r="W749" s="125">
        <f t="shared" si="1185"/>
        <v>8</v>
      </c>
      <c r="X749" s="179">
        <f t="shared" si="1186"/>
        <v>1</v>
      </c>
      <c r="Z749" s="125">
        <f t="shared" si="1041"/>
        <v>1</v>
      </c>
      <c r="AA749" s="125">
        <f t="shared" si="1090"/>
        <v>1</v>
      </c>
      <c r="AB749" s="179">
        <f t="shared" si="1193"/>
        <v>4</v>
      </c>
      <c r="AC749" s="179" t="str">
        <f t="shared" si="1187"/>
        <v>000011</v>
      </c>
      <c r="AD749" s="179">
        <f t="shared" si="1188"/>
        <v>1</v>
      </c>
      <c r="AE749" s="179" t="str">
        <f t="shared" si="1189"/>
        <v>00001111</v>
      </c>
      <c r="AF749" s="179">
        <f t="shared" si="1190"/>
        <v>0</v>
      </c>
      <c r="AG749" s="180" t="str">
        <f t="shared" si="1191"/>
        <v>00000000</v>
      </c>
      <c r="AH749" s="179" t="str">
        <f t="shared" si="1192"/>
        <v>00000000</v>
      </c>
    </row>
    <row r="750" spans="1:34" x14ac:dyDescent="0.2">
      <c r="A750" s="125" t="s">
        <v>2494</v>
      </c>
      <c r="B750" s="58" t="str">
        <f t="shared" si="1180"/>
        <v/>
      </c>
      <c r="C750" s="125" t="s">
        <v>781</v>
      </c>
      <c r="D750" s="125" t="s">
        <v>704</v>
      </c>
      <c r="E750" s="125" t="str">
        <f t="shared" si="1181"/>
        <v>S3</v>
      </c>
      <c r="F750" s="125" t="str">
        <f t="shared" si="1182"/>
        <v>101</v>
      </c>
      <c r="H750" s="125" t="s">
        <v>1722</v>
      </c>
      <c r="I750" s="159">
        <f>VLOOKUP(H750,'V-Enc'!$B$38:$C$45,2,FALSE)</f>
        <v>8</v>
      </c>
      <c r="J750" s="125" t="s">
        <v>1733</v>
      </c>
      <c r="K750" s="159">
        <f>VLOOKUP(J750,'V-Enc'!$B$49:$C$56,2,FALSE)</f>
        <v>1</v>
      </c>
      <c r="L750" s="206" t="s">
        <v>2079</v>
      </c>
      <c r="M750" s="125">
        <v>16</v>
      </c>
      <c r="N750" s="125" t="s">
        <v>1831</v>
      </c>
      <c r="O750" s="125">
        <f>VLOOKUP(N750,'V-Enc'!$B$130:$C$137,2,FALSE)</f>
        <v>4</v>
      </c>
      <c r="R750" s="125" t="s">
        <v>22</v>
      </c>
      <c r="S750" s="125" t="s">
        <v>764</v>
      </c>
      <c r="T750" s="125" t="s">
        <v>783</v>
      </c>
      <c r="U750" s="125">
        <f t="shared" si="1183"/>
        <v>8</v>
      </c>
      <c r="V750" s="179">
        <f t="shared" si="1184"/>
        <v>1</v>
      </c>
      <c r="W750" s="125">
        <f t="shared" si="1185"/>
        <v>16</v>
      </c>
      <c r="X750" s="179">
        <f t="shared" si="1186"/>
        <v>2</v>
      </c>
      <c r="Z750" s="125">
        <f t="shared" si="1041"/>
        <v>1</v>
      </c>
      <c r="AA750" s="125">
        <f t="shared" si="1090"/>
        <v>1</v>
      </c>
      <c r="AB750" s="179">
        <f t="shared" si="1193"/>
        <v>8</v>
      </c>
      <c r="AC750" s="179" t="str">
        <f t="shared" si="1187"/>
        <v>000111</v>
      </c>
      <c r="AD750" s="179">
        <f t="shared" si="1188"/>
        <v>2</v>
      </c>
      <c r="AE750" s="179" t="str">
        <f t="shared" si="1189"/>
        <v>10101010</v>
      </c>
      <c r="AF750" s="179">
        <f t="shared" si="1190"/>
        <v>1</v>
      </c>
      <c r="AG750" s="180" t="str">
        <f t="shared" si="1191"/>
        <v>01010101</v>
      </c>
      <c r="AH750" s="179" t="str">
        <f t="shared" si="1192"/>
        <v>10101010</v>
      </c>
    </row>
    <row r="751" spans="1:34" x14ac:dyDescent="0.2">
      <c r="A751" s="125" t="s">
        <v>2495</v>
      </c>
      <c r="B751" s="58" t="str">
        <f t="shared" si="1180"/>
        <v/>
      </c>
      <c r="C751" s="125" t="s">
        <v>781</v>
      </c>
      <c r="D751" s="125" t="s">
        <v>704</v>
      </c>
      <c r="E751" s="125" t="str">
        <f t="shared" ref="E751:E760" si="1194">IF(S751="rs2","L2",IF(S751="vs2","S3","L1"))</f>
        <v>S3</v>
      </c>
      <c r="F751" s="125" t="str">
        <f t="shared" ref="F751:F760" si="1195">IF(M751=8,"000",IF(M751=16,"101","110"))</f>
        <v>110</v>
      </c>
      <c r="H751" s="125" t="s">
        <v>1722</v>
      </c>
      <c r="I751" s="159">
        <f>VLOOKUP(H751,'V-Enc'!$B$38:$C$45,2,FALSE)</f>
        <v>8</v>
      </c>
      <c r="J751" s="125" t="s">
        <v>1733</v>
      </c>
      <c r="K751" s="159">
        <f>VLOOKUP(J751,'V-Enc'!$B$49:$C$56,2,FALSE)</f>
        <v>1</v>
      </c>
      <c r="L751" s="206" t="s">
        <v>2079</v>
      </c>
      <c r="M751" s="125">
        <v>32</v>
      </c>
      <c r="N751" s="125" t="s">
        <v>1831</v>
      </c>
      <c r="O751" s="125">
        <f>VLOOKUP(N751,'V-Enc'!$B$130:$C$137,2,FALSE)</f>
        <v>4</v>
      </c>
      <c r="R751" s="125" t="s">
        <v>22</v>
      </c>
      <c r="S751" s="125" t="s">
        <v>764</v>
      </c>
      <c r="T751" s="125" t="s">
        <v>783</v>
      </c>
      <c r="U751" s="125">
        <f t="shared" ref="U751:U760" si="1196">IF(L751="-1",I751,M751)</f>
        <v>8</v>
      </c>
      <c r="V751" s="179">
        <f t="shared" ref="V751:V760" si="1197">IF(L751="-1",K751,U751/I751*K751)</f>
        <v>1</v>
      </c>
      <c r="W751" s="125">
        <f t="shared" ref="W751:W760" si="1198">IF(L751="-1",M751,"-")</f>
        <v>32</v>
      </c>
      <c r="X751" s="179">
        <f t="shared" ref="X751:X760" si="1199">IF(L751="-1",W751/I751*K751,"-")</f>
        <v>4</v>
      </c>
      <c r="Z751" s="125">
        <f t="shared" si="1041"/>
        <v>1</v>
      </c>
      <c r="AA751" s="125">
        <v>1</v>
      </c>
      <c r="AB751" s="179">
        <f t="shared" si="1193"/>
        <v>16</v>
      </c>
      <c r="AC751" s="179" t="str">
        <f t="shared" si="1187"/>
        <v>001111</v>
      </c>
      <c r="AD751" s="179">
        <f t="shared" si="1188"/>
        <v>4</v>
      </c>
      <c r="AE751" s="179" t="str">
        <f t="shared" si="1189"/>
        <v>10001000</v>
      </c>
      <c r="AF751" s="179">
        <f t="shared" si="1190"/>
        <v>1</v>
      </c>
      <c r="AG751" s="180" t="str">
        <f t="shared" si="1191"/>
        <v>01110111</v>
      </c>
      <c r="AH751" s="179" t="str">
        <f t="shared" si="1192"/>
        <v>10001000</v>
      </c>
    </row>
    <row r="752" spans="1:34" x14ac:dyDescent="0.2">
      <c r="A752" s="125" t="s">
        <v>2496</v>
      </c>
      <c r="B752" s="58" t="str">
        <f t="shared" si="1180"/>
        <v/>
      </c>
      <c r="C752" s="125" t="s">
        <v>781</v>
      </c>
      <c r="D752" s="125" t="s">
        <v>704</v>
      </c>
      <c r="E752" s="125" t="str">
        <f t="shared" si="1194"/>
        <v>S3</v>
      </c>
      <c r="F752" s="125" t="str">
        <f t="shared" si="1195"/>
        <v>000</v>
      </c>
      <c r="H752" s="125" t="s">
        <v>1722</v>
      </c>
      <c r="I752" s="159">
        <f>VLOOKUP(H752,'V-Enc'!$B$38:$C$45,2,FALSE)</f>
        <v>8</v>
      </c>
      <c r="J752" s="125" t="s">
        <v>1734</v>
      </c>
      <c r="K752" s="159">
        <f>VLOOKUP(J752,'V-Enc'!$B$49:$C$56,2,FALSE)</f>
        <v>2</v>
      </c>
      <c r="L752" s="206" t="s">
        <v>2079</v>
      </c>
      <c r="M752" s="125">
        <v>8</v>
      </c>
      <c r="N752" s="125" t="s">
        <v>1831</v>
      </c>
      <c r="O752" s="125">
        <f>VLOOKUP(N752,'V-Enc'!$B$130:$C$137,2,FALSE)</f>
        <v>4</v>
      </c>
      <c r="R752" s="125" t="s">
        <v>22</v>
      </c>
      <c r="S752" s="125" t="s">
        <v>764</v>
      </c>
      <c r="T752" s="125" t="s">
        <v>783</v>
      </c>
      <c r="U752" s="125">
        <f t="shared" si="1196"/>
        <v>8</v>
      </c>
      <c r="V752" s="179">
        <f t="shared" si="1197"/>
        <v>2</v>
      </c>
      <c r="W752" s="125">
        <f t="shared" si="1198"/>
        <v>8</v>
      </c>
      <c r="X752" s="179">
        <f t="shared" si="1199"/>
        <v>2</v>
      </c>
      <c r="Z752" s="125">
        <f t="shared" si="1041"/>
        <v>1</v>
      </c>
      <c r="AA752" s="125">
        <v>1</v>
      </c>
      <c r="AB752" s="179">
        <f t="shared" si="1193"/>
        <v>8</v>
      </c>
      <c r="AC752" s="179" t="str">
        <f t="shared" si="1187"/>
        <v>000111</v>
      </c>
      <c r="AD752" s="179">
        <f t="shared" si="1188"/>
        <v>1</v>
      </c>
      <c r="AE752" s="179" t="str">
        <f t="shared" si="1189"/>
        <v>11111111</v>
      </c>
      <c r="AF752" s="179">
        <f t="shared" si="1190"/>
        <v>1</v>
      </c>
      <c r="AG752" s="180" t="str">
        <f t="shared" si="1191"/>
        <v>01010101</v>
      </c>
      <c r="AH752" s="179" t="str">
        <f t="shared" si="1192"/>
        <v>10101010</v>
      </c>
    </row>
    <row r="753" spans="1:34" x14ac:dyDescent="0.2">
      <c r="A753" s="125" t="s">
        <v>2497</v>
      </c>
      <c r="B753" s="58" t="str">
        <f t="shared" si="1180"/>
        <v/>
      </c>
      <c r="C753" s="125" t="s">
        <v>781</v>
      </c>
      <c r="D753" s="125" t="s">
        <v>704</v>
      </c>
      <c r="E753" s="125" t="str">
        <f t="shared" si="1194"/>
        <v>S3</v>
      </c>
      <c r="F753" s="125" t="str">
        <f t="shared" si="1195"/>
        <v>101</v>
      </c>
      <c r="H753" s="125" t="s">
        <v>1722</v>
      </c>
      <c r="I753" s="159">
        <f>VLOOKUP(H753,'V-Enc'!$B$38:$C$45,2,FALSE)</f>
        <v>8</v>
      </c>
      <c r="J753" s="125" t="s">
        <v>1734</v>
      </c>
      <c r="K753" s="159">
        <f>VLOOKUP(J753,'V-Enc'!$B$49:$C$56,2,FALSE)</f>
        <v>2</v>
      </c>
      <c r="L753" s="206" t="s">
        <v>2079</v>
      </c>
      <c r="M753" s="125">
        <v>16</v>
      </c>
      <c r="N753" s="125" t="s">
        <v>1831</v>
      </c>
      <c r="O753" s="125">
        <f>VLOOKUP(N753,'V-Enc'!$B$130:$C$137,2,FALSE)</f>
        <v>4</v>
      </c>
      <c r="R753" s="125" t="s">
        <v>22</v>
      </c>
      <c r="S753" s="125" t="s">
        <v>764</v>
      </c>
      <c r="T753" s="125" t="s">
        <v>783</v>
      </c>
      <c r="U753" s="125">
        <f t="shared" si="1196"/>
        <v>8</v>
      </c>
      <c r="V753" s="179">
        <f t="shared" si="1197"/>
        <v>2</v>
      </c>
      <c r="W753" s="125">
        <f t="shared" si="1198"/>
        <v>16</v>
      </c>
      <c r="X753" s="179">
        <f t="shared" si="1199"/>
        <v>4</v>
      </c>
      <c r="Z753" s="125">
        <f t="shared" si="1041"/>
        <v>1</v>
      </c>
      <c r="AA753" s="125">
        <v>1</v>
      </c>
      <c r="AB753" s="179">
        <f t="shared" si="1193"/>
        <v>16</v>
      </c>
      <c r="AC753" s="179" t="str">
        <f t="shared" si="1187"/>
        <v>001111</v>
      </c>
      <c r="AD753" s="179">
        <f t="shared" si="1188"/>
        <v>2</v>
      </c>
      <c r="AE753" s="179" t="str">
        <f t="shared" si="1189"/>
        <v>10101010</v>
      </c>
      <c r="AF753" s="179">
        <f t="shared" si="1190"/>
        <v>1</v>
      </c>
      <c r="AG753" s="180" t="str">
        <f t="shared" si="1191"/>
        <v>01110111</v>
      </c>
      <c r="AH753" s="179" t="str">
        <f t="shared" si="1192"/>
        <v>10001000</v>
      </c>
    </row>
    <row r="754" spans="1:34" x14ac:dyDescent="0.2">
      <c r="A754" s="125" t="s">
        <v>2498</v>
      </c>
      <c r="B754" s="58" t="str">
        <f t="shared" si="1180"/>
        <v/>
      </c>
      <c r="C754" s="125" t="s">
        <v>781</v>
      </c>
      <c r="D754" s="125" t="s">
        <v>704</v>
      </c>
      <c r="E754" s="125" t="str">
        <f t="shared" si="1194"/>
        <v>S3</v>
      </c>
      <c r="F754" s="125" t="str">
        <f t="shared" si="1195"/>
        <v>110</v>
      </c>
      <c r="H754" s="125" t="s">
        <v>1722</v>
      </c>
      <c r="I754" s="159">
        <f>VLOOKUP(H754,'V-Enc'!$B$38:$C$45,2,FALSE)</f>
        <v>8</v>
      </c>
      <c r="J754" s="125" t="s">
        <v>1734</v>
      </c>
      <c r="K754" s="159">
        <f>VLOOKUP(J754,'V-Enc'!$B$49:$C$56,2,FALSE)</f>
        <v>2</v>
      </c>
      <c r="L754" s="206" t="s">
        <v>2079</v>
      </c>
      <c r="M754" s="125">
        <v>32</v>
      </c>
      <c r="N754" s="125" t="s">
        <v>1831</v>
      </c>
      <c r="O754" s="125">
        <f>VLOOKUP(N754,'V-Enc'!$B$130:$C$137,2,FALSE)</f>
        <v>4</v>
      </c>
      <c r="R754" s="125" t="s">
        <v>22</v>
      </c>
      <c r="S754" s="125" t="s">
        <v>764</v>
      </c>
      <c r="T754" s="125" t="s">
        <v>783</v>
      </c>
      <c r="U754" s="125">
        <f t="shared" si="1196"/>
        <v>8</v>
      </c>
      <c r="V754" s="179">
        <f t="shared" si="1197"/>
        <v>2</v>
      </c>
      <c r="W754" s="125">
        <f t="shared" si="1198"/>
        <v>32</v>
      </c>
      <c r="X754" s="179">
        <f t="shared" si="1199"/>
        <v>8</v>
      </c>
      <c r="Z754" s="125">
        <f t="shared" si="1041"/>
        <v>1</v>
      </c>
      <c r="AA754" s="125">
        <v>1</v>
      </c>
      <c r="AB754" s="179">
        <f t="shared" si="1193"/>
        <v>32</v>
      </c>
      <c r="AC754" s="179" t="str">
        <f t="shared" si="1187"/>
        <v>011111</v>
      </c>
      <c r="AD754" s="179">
        <f t="shared" si="1188"/>
        <v>4</v>
      </c>
      <c r="AE754" s="179" t="str">
        <f t="shared" si="1189"/>
        <v>10001000</v>
      </c>
      <c r="AF754" s="179">
        <f t="shared" si="1190"/>
        <v>1</v>
      </c>
      <c r="AG754" s="180" t="str">
        <f t="shared" si="1191"/>
        <v>01111111</v>
      </c>
      <c r="AH754" s="179" t="str">
        <f t="shared" si="1192"/>
        <v>10000000</v>
      </c>
    </row>
    <row r="755" spans="1:34" s="58" customFormat="1" x14ac:dyDescent="0.2">
      <c r="A755" s="58" t="s">
        <v>2499</v>
      </c>
      <c r="B755" s="58" t="str">
        <f t="shared" si="1180"/>
        <v>RSVD</v>
      </c>
      <c r="C755" s="58" t="s">
        <v>781</v>
      </c>
      <c r="D755" s="58" t="s">
        <v>704</v>
      </c>
      <c r="E755" s="58" t="str">
        <f t="shared" si="1194"/>
        <v>S3</v>
      </c>
      <c r="F755" s="58" t="str">
        <f t="shared" si="1195"/>
        <v>000</v>
      </c>
      <c r="H755" s="58" t="s">
        <v>1722</v>
      </c>
      <c r="I755" s="247">
        <f>VLOOKUP(H755,'V-Enc'!$B$38:$C$45,2,FALSE)</f>
        <v>8</v>
      </c>
      <c r="J755" s="58" t="s">
        <v>1735</v>
      </c>
      <c r="K755" s="247">
        <f>VLOOKUP(J755,'V-Enc'!$B$49:$C$56,2,FALSE)</f>
        <v>4</v>
      </c>
      <c r="L755" s="248" t="s">
        <v>2079</v>
      </c>
      <c r="M755" s="58">
        <v>8</v>
      </c>
      <c r="N755" s="58" t="s">
        <v>1831</v>
      </c>
      <c r="O755" s="58">
        <f>VLOOKUP(N755,'V-Enc'!$B$130:$C$137,2,FALSE)</f>
        <v>4</v>
      </c>
      <c r="R755" s="58" t="s">
        <v>22</v>
      </c>
      <c r="S755" s="58" t="s">
        <v>764</v>
      </c>
      <c r="T755" s="58" t="s">
        <v>783</v>
      </c>
      <c r="U755" s="58">
        <f t="shared" si="1196"/>
        <v>8</v>
      </c>
      <c r="V755" s="249">
        <f t="shared" si="1197"/>
        <v>4</v>
      </c>
      <c r="W755" s="58">
        <f t="shared" si="1198"/>
        <v>8</v>
      </c>
      <c r="X755" s="249">
        <f t="shared" si="1199"/>
        <v>4</v>
      </c>
      <c r="Z755" s="58">
        <f t="shared" si="1041"/>
        <v>1</v>
      </c>
      <c r="AA755" s="58">
        <v>1</v>
      </c>
      <c r="AB755" s="249">
        <f t="shared" si="1193"/>
        <v>16</v>
      </c>
      <c r="AC755" s="249" t="str">
        <f t="shared" si="1187"/>
        <v>001111</v>
      </c>
      <c r="AD755" s="249">
        <f t="shared" si="1188"/>
        <v>1</v>
      </c>
      <c r="AE755" s="249" t="str">
        <f t="shared" si="1189"/>
        <v>11111111</v>
      </c>
      <c r="AF755" s="179">
        <f t="shared" si="1190"/>
        <v>1</v>
      </c>
      <c r="AG755" s="180" t="str">
        <f t="shared" si="1191"/>
        <v>01110111</v>
      </c>
      <c r="AH755" s="179" t="str">
        <f t="shared" si="1192"/>
        <v>10001000</v>
      </c>
    </row>
    <row r="756" spans="1:34" s="58" customFormat="1" x14ac:dyDescent="0.2">
      <c r="A756" s="58" t="s">
        <v>2500</v>
      </c>
      <c r="B756" s="58" t="str">
        <f t="shared" ref="B756" si="1200">IF(OR(MAX(1,O756)*MAX(V756,1)&gt;8,V756&lt;1/4,X756&lt;1/4,X756&gt;8),"RSVD","")</f>
        <v>RSVD</v>
      </c>
      <c r="C756" s="58" t="s">
        <v>781</v>
      </c>
      <c r="D756" s="58" t="s">
        <v>704</v>
      </c>
      <c r="E756" s="58" t="str">
        <f t="shared" ref="E756" si="1201">IF(S756="rs2","L2",IF(S756="vs2","S3","L1"))</f>
        <v>S3</v>
      </c>
      <c r="F756" s="58" t="str">
        <f t="shared" ref="F756" si="1202">IF(M756=8,"000",IF(M756=16,"101","110"))</f>
        <v>101</v>
      </c>
      <c r="H756" s="58" t="s">
        <v>1722</v>
      </c>
      <c r="I756" s="247">
        <f>VLOOKUP(H756,'V-Enc'!$B$38:$C$45,2,FALSE)</f>
        <v>8</v>
      </c>
      <c r="J756" s="58" t="s">
        <v>1735</v>
      </c>
      <c r="K756" s="247">
        <f>VLOOKUP(J756,'V-Enc'!$B$49:$C$56,2,FALSE)</f>
        <v>4</v>
      </c>
      <c r="L756" s="248" t="s">
        <v>2079</v>
      </c>
      <c r="M756" s="58">
        <v>16</v>
      </c>
      <c r="N756" s="58" t="s">
        <v>1831</v>
      </c>
      <c r="O756" s="58">
        <f>VLOOKUP(N756,'V-Enc'!$B$130:$C$137,2,FALSE)</f>
        <v>4</v>
      </c>
      <c r="R756" s="58" t="s">
        <v>22</v>
      </c>
      <c r="S756" s="58" t="s">
        <v>764</v>
      </c>
      <c r="T756" s="58" t="s">
        <v>783</v>
      </c>
      <c r="U756" s="58">
        <f t="shared" ref="U756" si="1203">IF(L756="-1",I756,M756)</f>
        <v>8</v>
      </c>
      <c r="V756" s="249">
        <f t="shared" ref="V756" si="1204">IF(L756="-1",K756,U756/I756*K756)</f>
        <v>4</v>
      </c>
      <c r="W756" s="58">
        <f t="shared" ref="W756" si="1205">IF(L756="-1",M756,"-")</f>
        <v>16</v>
      </c>
      <c r="X756" s="249">
        <f t="shared" ref="X756" si="1206">IF(L756="-1",W756/I756*K756,"-")</f>
        <v>8</v>
      </c>
      <c r="Z756" s="58">
        <f t="shared" ref="Z756" si="1207">IF(S756="vs2",1,"")</f>
        <v>1</v>
      </c>
      <c r="AA756" s="58">
        <v>1</v>
      </c>
      <c r="AB756" s="249">
        <f t="shared" si="1193"/>
        <v>32</v>
      </c>
      <c r="AC756" s="249" t="str">
        <f t="shared" si="1187"/>
        <v>011111</v>
      </c>
      <c r="AD756" s="249">
        <f t="shared" si="1188"/>
        <v>2</v>
      </c>
      <c r="AE756" s="249" t="str">
        <f t="shared" si="1189"/>
        <v>10101010</v>
      </c>
      <c r="AF756" s="179">
        <f t="shared" si="1190"/>
        <v>1</v>
      </c>
      <c r="AG756" s="180" t="str">
        <f t="shared" si="1191"/>
        <v>01111111</v>
      </c>
      <c r="AH756" s="179" t="str">
        <f>IF(AF756=0,"00000000",RIGHT(_xlfn.CONCAT(REPT(0,8-MIN(8,AB756)),REPT(DEC2BIN(_xlfn.BITLSHIFT(1,MAX(V756,X756,1)-1)),MAX(1,O756))),8))</f>
        <v>10000000</v>
      </c>
    </row>
    <row r="757" spans="1:34" s="58" customFormat="1" x14ac:dyDescent="0.2">
      <c r="A757" s="58" t="s">
        <v>4400</v>
      </c>
      <c r="B757" s="58" t="str">
        <f t="shared" si="1180"/>
        <v>RSVD</v>
      </c>
      <c r="C757" s="58" t="s">
        <v>781</v>
      </c>
      <c r="D757" s="58" t="s">
        <v>704</v>
      </c>
      <c r="E757" s="58" t="str">
        <f t="shared" si="1194"/>
        <v>S3</v>
      </c>
      <c r="F757" s="58" t="str">
        <f t="shared" si="1195"/>
        <v>110</v>
      </c>
      <c r="H757" s="58" t="s">
        <v>1722</v>
      </c>
      <c r="I757" s="247">
        <f>VLOOKUP(H757,'V-Enc'!$B$38:$C$45,2,FALSE)</f>
        <v>8</v>
      </c>
      <c r="J757" s="58" t="s">
        <v>1735</v>
      </c>
      <c r="K757" s="247">
        <f>VLOOKUP(J757,'V-Enc'!$B$49:$C$56,2,FALSE)</f>
        <v>4</v>
      </c>
      <c r="L757" s="248" t="s">
        <v>2079</v>
      </c>
      <c r="M757" s="58">
        <v>32</v>
      </c>
      <c r="N757" s="58" t="s">
        <v>1831</v>
      </c>
      <c r="O757" s="58">
        <f>VLOOKUP(N757,'V-Enc'!$B$130:$C$137,2,FALSE)</f>
        <v>4</v>
      </c>
      <c r="R757" s="58" t="s">
        <v>22</v>
      </c>
      <c r="S757" s="58" t="s">
        <v>764</v>
      </c>
      <c r="T757" s="58" t="s">
        <v>783</v>
      </c>
      <c r="U757" s="58">
        <f t="shared" si="1196"/>
        <v>8</v>
      </c>
      <c r="V757" s="249">
        <f t="shared" si="1197"/>
        <v>4</v>
      </c>
      <c r="W757" s="58">
        <f t="shared" si="1198"/>
        <v>32</v>
      </c>
      <c r="X757" s="249">
        <f t="shared" si="1199"/>
        <v>16</v>
      </c>
      <c r="Z757" s="58">
        <f t="shared" si="1041"/>
        <v>1</v>
      </c>
      <c r="AA757" s="58">
        <v>1</v>
      </c>
      <c r="AB757" s="249">
        <f t="shared" si="1193"/>
        <v>64</v>
      </c>
      <c r="AC757" s="249" t="str">
        <f>DEC2BIN(MIN(64,AB757)-1,6)</f>
        <v>111111</v>
      </c>
      <c r="AD757" s="249">
        <f t="shared" si="1188"/>
        <v>4</v>
      </c>
      <c r="AE757" s="249" t="str">
        <f t="shared" si="1189"/>
        <v>10001000</v>
      </c>
      <c r="AF757" s="179">
        <f t="shared" si="1190"/>
        <v>1</v>
      </c>
      <c r="AG757" s="180" t="e">
        <f t="shared" si="1191"/>
        <v>#NUM!</v>
      </c>
      <c r="AH757" s="179" t="e">
        <f t="shared" ref="AH757:AH760" si="1208">IF(AF757=0,"00000000",RIGHT(_xlfn.CONCAT(REPT(0,8-MIN(8,AB757)),REPT(DEC2BIN(_xlfn.BITLSHIFT(1,MAX(V757,X757,1)-1)),MAX(1,O757))),8))</f>
        <v>#NUM!</v>
      </c>
    </row>
    <row r="758" spans="1:34" s="58" customFormat="1" x14ac:dyDescent="0.2">
      <c r="A758" s="58" t="s">
        <v>2501</v>
      </c>
      <c r="B758" s="58" t="str">
        <f t="shared" ref="B758" si="1209">IF(OR(MAX(1,O758)*MAX(V758,1)&gt;8,V758&lt;1/4,X758&lt;1/4,X758&gt;8),"RSVD","")</f>
        <v>RSVD</v>
      </c>
      <c r="C758" s="58" t="s">
        <v>781</v>
      </c>
      <c r="D758" s="58" t="s">
        <v>704</v>
      </c>
      <c r="E758" s="58" t="str">
        <f t="shared" ref="E758" si="1210">IF(S758="rs2","L2",IF(S758="vs2","S3","L1"))</f>
        <v>S3</v>
      </c>
      <c r="F758" s="58" t="str">
        <f t="shared" ref="F758" si="1211">IF(M758=8,"000",IF(M758=16,"101","110"))</f>
        <v>000</v>
      </c>
      <c r="H758" s="58" t="s">
        <v>1722</v>
      </c>
      <c r="I758" s="247">
        <f>VLOOKUP(H758,'V-Enc'!$B$38:$C$45,2,FALSE)</f>
        <v>8</v>
      </c>
      <c r="J758" s="58" t="s">
        <v>1736</v>
      </c>
      <c r="K758" s="247">
        <f>VLOOKUP(J758,'V-Enc'!$B$49:$C$56,2,FALSE)</f>
        <v>8</v>
      </c>
      <c r="L758" s="248" t="s">
        <v>2079</v>
      </c>
      <c r="M758" s="58">
        <v>8</v>
      </c>
      <c r="N758" s="58" t="s">
        <v>1831</v>
      </c>
      <c r="O758" s="58">
        <f>VLOOKUP(N758,'V-Enc'!$B$130:$C$137,2,FALSE)</f>
        <v>4</v>
      </c>
      <c r="R758" s="58" t="s">
        <v>22</v>
      </c>
      <c r="S758" s="58" t="s">
        <v>764</v>
      </c>
      <c r="T758" s="58" t="s">
        <v>783</v>
      </c>
      <c r="U758" s="58">
        <f t="shared" ref="U758" si="1212">IF(L758="-1",I758,M758)</f>
        <v>8</v>
      </c>
      <c r="V758" s="249">
        <f t="shared" ref="V758" si="1213">IF(L758="-1",K758,U758/I758*K758)</f>
        <v>8</v>
      </c>
      <c r="W758" s="58">
        <f t="shared" ref="W758" si="1214">IF(L758="-1",M758,"-")</f>
        <v>8</v>
      </c>
      <c r="X758" s="249">
        <f t="shared" ref="X758" si="1215">IF(L758="-1",W758/I758*K758,"-")</f>
        <v>8</v>
      </c>
      <c r="Z758" s="58">
        <f t="shared" ref="Z758" si="1216">IF(S758="vs2",1,"")</f>
        <v>1</v>
      </c>
      <c r="AA758" s="58">
        <v>1</v>
      </c>
      <c r="AB758" s="249">
        <f t="shared" si="1193"/>
        <v>32</v>
      </c>
      <c r="AC758" s="249" t="str">
        <f t="shared" ref="AC758:AC760" si="1217">DEC2BIN(MIN(64,AB758)-1,6)</f>
        <v>011111</v>
      </c>
      <c r="AD758" s="249">
        <f t="shared" si="1188"/>
        <v>1</v>
      </c>
      <c r="AE758" s="249" t="str">
        <f t="shared" si="1189"/>
        <v>11111111</v>
      </c>
      <c r="AF758" s="179">
        <f t="shared" si="1190"/>
        <v>1</v>
      </c>
      <c r="AG758" s="180" t="str">
        <f t="shared" si="1191"/>
        <v>01111111</v>
      </c>
      <c r="AH758" s="179" t="str">
        <f t="shared" si="1208"/>
        <v>10000000</v>
      </c>
    </row>
    <row r="759" spans="1:34" s="58" customFormat="1" x14ac:dyDescent="0.2">
      <c r="A759" s="58" t="s">
        <v>4401</v>
      </c>
      <c r="B759" s="58" t="str">
        <f t="shared" ref="B759" si="1218">IF(OR(MAX(1,O759)*MAX(V759,1)&gt;8,V759&lt;1/4,X759&lt;1/4,X759&gt;8),"RSVD","")</f>
        <v>RSVD</v>
      </c>
      <c r="C759" s="58" t="s">
        <v>781</v>
      </c>
      <c r="D759" s="58" t="s">
        <v>704</v>
      </c>
      <c r="E759" s="58" t="str">
        <f t="shared" ref="E759" si="1219">IF(S759="rs2","L2",IF(S759="vs2","S3","L1"))</f>
        <v>S3</v>
      </c>
      <c r="F759" s="58" t="str">
        <f t="shared" ref="F759" si="1220">IF(M759=8,"000",IF(M759=16,"101","110"))</f>
        <v>101</v>
      </c>
      <c r="H759" s="58" t="s">
        <v>1722</v>
      </c>
      <c r="I759" s="247">
        <f>VLOOKUP(H759,'V-Enc'!$B$38:$C$45,2,FALSE)</f>
        <v>8</v>
      </c>
      <c r="J759" s="58" t="s">
        <v>1736</v>
      </c>
      <c r="K759" s="247">
        <f>VLOOKUP(J759,'V-Enc'!$B$49:$C$56,2,FALSE)</f>
        <v>8</v>
      </c>
      <c r="L759" s="248" t="s">
        <v>2079</v>
      </c>
      <c r="M759" s="58">
        <v>16</v>
      </c>
      <c r="N759" s="58" t="s">
        <v>1831</v>
      </c>
      <c r="O759" s="58">
        <f>VLOOKUP(N759,'V-Enc'!$B$130:$C$137,2,FALSE)</f>
        <v>4</v>
      </c>
      <c r="R759" s="58" t="s">
        <v>22</v>
      </c>
      <c r="S759" s="58" t="s">
        <v>764</v>
      </c>
      <c r="T759" s="58" t="s">
        <v>783</v>
      </c>
      <c r="U759" s="58">
        <f t="shared" ref="U759" si="1221">IF(L759="-1",I759,M759)</f>
        <v>8</v>
      </c>
      <c r="V759" s="249">
        <f t="shared" ref="V759" si="1222">IF(L759="-1",K759,U759/I759*K759)</f>
        <v>8</v>
      </c>
      <c r="W759" s="58">
        <f t="shared" ref="W759" si="1223">IF(L759="-1",M759,"-")</f>
        <v>16</v>
      </c>
      <c r="X759" s="249">
        <f t="shared" ref="X759" si="1224">IF(L759="-1",W759/I759*K759,"-")</f>
        <v>16</v>
      </c>
      <c r="Z759" s="58">
        <f t="shared" ref="Z759" si="1225">IF(S759="vs2",1,"")</f>
        <v>1</v>
      </c>
      <c r="AA759" s="58">
        <v>1</v>
      </c>
      <c r="AB759" s="249">
        <f t="shared" si="1193"/>
        <v>64</v>
      </c>
      <c r="AC759" s="249" t="str">
        <f t="shared" si="1217"/>
        <v>111111</v>
      </c>
      <c r="AD759" s="249">
        <f t="shared" si="1188"/>
        <v>2</v>
      </c>
      <c r="AE759" s="249" t="str">
        <f t="shared" si="1189"/>
        <v>10101010</v>
      </c>
      <c r="AF759" s="179">
        <f t="shared" si="1190"/>
        <v>1</v>
      </c>
      <c r="AG759" s="180" t="e">
        <f>IF(AF759=0,"00000000",RIGHT(IF(X759&gt;=V759,DEC2BIN(_xlfn.BITXOR(BIN2DEC(AH759),255),8),REPT(DEC2BIN(_xlfn.BITLSHIFT(1,AF759-1)),8)),8))</f>
        <v>#NUM!</v>
      </c>
      <c r="AH759" s="179" t="e">
        <f t="shared" si="1208"/>
        <v>#NUM!</v>
      </c>
    </row>
    <row r="760" spans="1:34" s="58" customFormat="1" x14ac:dyDescent="0.2">
      <c r="A760" s="58" t="s">
        <v>4402</v>
      </c>
      <c r="B760" s="58" t="str">
        <f t="shared" si="1180"/>
        <v>RSVD</v>
      </c>
      <c r="C760" s="58" t="s">
        <v>781</v>
      </c>
      <c r="D760" s="58" t="s">
        <v>704</v>
      </c>
      <c r="E760" s="58" t="str">
        <f t="shared" si="1194"/>
        <v>S3</v>
      </c>
      <c r="F760" s="58" t="str">
        <f t="shared" si="1195"/>
        <v>110</v>
      </c>
      <c r="H760" s="58" t="s">
        <v>1722</v>
      </c>
      <c r="I760" s="247">
        <f>VLOOKUP(H760,'V-Enc'!$B$38:$C$45,2,FALSE)</f>
        <v>8</v>
      </c>
      <c r="J760" s="58" t="s">
        <v>1736</v>
      </c>
      <c r="K760" s="247">
        <f>VLOOKUP(J760,'V-Enc'!$B$49:$C$56,2,FALSE)</f>
        <v>8</v>
      </c>
      <c r="L760" s="248" t="s">
        <v>2079</v>
      </c>
      <c r="M760" s="58">
        <v>32</v>
      </c>
      <c r="N760" s="58" t="s">
        <v>1831</v>
      </c>
      <c r="O760" s="58">
        <f>VLOOKUP(N760,'V-Enc'!$B$130:$C$137,2,FALSE)</f>
        <v>4</v>
      </c>
      <c r="R760" s="58" t="s">
        <v>22</v>
      </c>
      <c r="S760" s="58" t="s">
        <v>764</v>
      </c>
      <c r="T760" s="58" t="s">
        <v>783</v>
      </c>
      <c r="U760" s="58">
        <f t="shared" si="1196"/>
        <v>8</v>
      </c>
      <c r="V760" s="249">
        <f t="shared" si="1197"/>
        <v>8</v>
      </c>
      <c r="W760" s="58">
        <f t="shared" si="1198"/>
        <v>32</v>
      </c>
      <c r="X760" s="249">
        <f t="shared" si="1199"/>
        <v>32</v>
      </c>
      <c r="Z760" s="58">
        <f t="shared" si="1041"/>
        <v>1</v>
      </c>
      <c r="AA760" s="58">
        <v>1</v>
      </c>
      <c r="AB760" s="249">
        <f t="shared" si="1193"/>
        <v>128</v>
      </c>
      <c r="AC760" s="249" t="str">
        <f t="shared" si="1217"/>
        <v>111111</v>
      </c>
      <c r="AD760" s="249">
        <f t="shared" si="1188"/>
        <v>4</v>
      </c>
      <c r="AE760" s="249" t="str">
        <f t="shared" si="1189"/>
        <v>10001000</v>
      </c>
      <c r="AF760" s="179">
        <f t="shared" si="1190"/>
        <v>1</v>
      </c>
      <c r="AG760" s="180" t="e">
        <f>IF(AF760=0,"00000000",RIGHT(IF(X760&gt;=V760,DEC2BIN(_xlfn.BITXOR(BIN2DEC(AH760),255),8),REPT(DEC2BIN(_xlfn.BITLSHIFT(1,AF760-1)),8)),8))</f>
        <v>#NUM!</v>
      </c>
      <c r="AH760" s="179" t="e">
        <f t="shared" si="1208"/>
        <v>#NUM!</v>
      </c>
    </row>
    <row r="761" spans="1:34" x14ac:dyDescent="0.2">
      <c r="I761" s="159"/>
      <c r="Z761" s="125" t="str">
        <f t="shared" si="1041"/>
        <v/>
      </c>
      <c r="AA761" s="125" t="str">
        <f t="shared" ref="AA761:AA809" si="1226">IF(T761="vs3",1,"")</f>
        <v/>
      </c>
      <c r="AC761" s="179"/>
      <c r="AE761" s="179"/>
    </row>
    <row r="762" spans="1:34" ht="19" x14ac:dyDescent="0.25">
      <c r="A762" s="225" t="s">
        <v>2502</v>
      </c>
      <c r="B762" s="225"/>
      <c r="C762" s="226"/>
      <c r="D762" s="226"/>
      <c r="E762" s="226"/>
      <c r="F762" s="226"/>
      <c r="G762" s="226"/>
      <c r="I762" s="159"/>
      <c r="Z762" s="125" t="str">
        <f t="shared" si="1041"/>
        <v/>
      </c>
      <c r="AA762" s="125" t="str">
        <f t="shared" si="1226"/>
        <v/>
      </c>
      <c r="AC762" s="179"/>
      <c r="AE762" s="179"/>
    </row>
    <row r="763" spans="1:34" x14ac:dyDescent="0.2">
      <c r="A763" s="125" t="s">
        <v>2503</v>
      </c>
      <c r="B763" s="58" t="str">
        <f t="shared" ref="B763:B780" si="1227">IF(OR(MAX(1,O763)*MAX(V763,1)&gt;8,V763&lt;1/4,X763&lt;1/4),"RSVD","")</f>
        <v/>
      </c>
      <c r="C763" s="125" t="s">
        <v>781</v>
      </c>
      <c r="D763" s="125" t="s">
        <v>704</v>
      </c>
      <c r="E763" s="125" t="str">
        <f t="shared" ref="E763:E780" si="1228">IF(S763="rs2","S2",IF(S763="vs2","S3","S1"))</f>
        <v>S1</v>
      </c>
      <c r="F763" s="125" t="str">
        <f t="shared" ref="F763:F780" si="1229">IF(M763=8,"000",IF(M763=16,"101","110"))</f>
        <v>000</v>
      </c>
      <c r="H763" s="125" t="s">
        <v>1722</v>
      </c>
      <c r="I763" s="159">
        <f>VLOOKUP(H763,'V-Enc'!$B$38:$C$45,2,FALSE)</f>
        <v>8</v>
      </c>
      <c r="J763" s="125" t="s">
        <v>1739</v>
      </c>
      <c r="K763" s="159">
        <f>VLOOKUP(J763,'V-Enc'!$B$49:$C$56,2,FALSE)</f>
        <v>0.25</v>
      </c>
      <c r="L763" s="206" t="s">
        <v>76</v>
      </c>
      <c r="M763" s="125">
        <v>8</v>
      </c>
      <c r="N763" s="125" t="s">
        <v>1832</v>
      </c>
      <c r="O763" s="125">
        <f>VLOOKUP(N763,'V-Enc'!$B$130:$C$137,2,FALSE)</f>
        <v>5</v>
      </c>
      <c r="R763" s="125" t="s">
        <v>22</v>
      </c>
      <c r="S763" s="206" t="s">
        <v>2040</v>
      </c>
      <c r="T763" s="125" t="s">
        <v>783</v>
      </c>
      <c r="U763" s="125">
        <f t="shared" ref="U763:U780" si="1230">IF(L763="-1",I763,M763)</f>
        <v>8</v>
      </c>
      <c r="V763" s="179">
        <f t="shared" ref="V763:V780" si="1231">IF(L763="-1",K763,U763/I763*K763)</f>
        <v>0.25</v>
      </c>
      <c r="W763" s="125" t="str">
        <f t="shared" ref="W763:W780" si="1232">IF(L763="-1",M763,"-")</f>
        <v>-</v>
      </c>
      <c r="X763" s="179" t="str">
        <f>IF(L763="-1",W763/#REF!*#REF!,"-")</f>
        <v>-</v>
      </c>
      <c r="Z763" s="125" t="str">
        <f t="shared" ref="Z763:Z882" si="1233">IF(S763="vs2",1,"")</f>
        <v/>
      </c>
      <c r="AA763" s="125">
        <f t="shared" si="1226"/>
        <v>1</v>
      </c>
      <c r="AB763" s="179">
        <f>MAX(V763,X763,1)*IF(O763="",1,O763)</f>
        <v>5</v>
      </c>
      <c r="AC763" s="179" t="str">
        <f t="shared" ref="AC763:AC776" si="1234">DEC2BIN(MIN(64,AB763)-1,6)</f>
        <v>000100</v>
      </c>
      <c r="AD763" s="179">
        <f t="shared" ref="AD763:AD780" si="1235">AB763/(MAX(V763,1)*IF(O763="",1,O763))</f>
        <v>1</v>
      </c>
      <c r="AE763" s="179" t="str">
        <f t="shared" ref="AE763:AE780" si="1236">RIGHT(_xlfn.CONCAT(REPT(0,8-MIN(AB763,8)),REPT(DEC2BIN(_xlfn.BITLSHIFT(1,AD763-1)),AB763/AD763)),8)</f>
        <v>00011111</v>
      </c>
      <c r="AF763" s="125" t="s">
        <v>369</v>
      </c>
    </row>
    <row r="764" spans="1:34" x14ac:dyDescent="0.2">
      <c r="A764" s="125" t="s">
        <v>2504</v>
      </c>
      <c r="B764" s="58" t="str">
        <f t="shared" si="1227"/>
        <v/>
      </c>
      <c r="C764" s="125" t="s">
        <v>781</v>
      </c>
      <c r="D764" s="125" t="s">
        <v>704</v>
      </c>
      <c r="E764" s="125" t="str">
        <f t="shared" si="1228"/>
        <v>S1</v>
      </c>
      <c r="F764" s="125" t="str">
        <f t="shared" si="1229"/>
        <v>101</v>
      </c>
      <c r="H764" s="125" t="s">
        <v>1722</v>
      </c>
      <c r="I764" s="159">
        <f>VLOOKUP(H764,'V-Enc'!$B$38:$C$45,2,FALSE)</f>
        <v>8</v>
      </c>
      <c r="J764" s="125" t="s">
        <v>1739</v>
      </c>
      <c r="K764" s="159">
        <f>VLOOKUP(J764,'V-Enc'!$B$49:$C$56,2,FALSE)</f>
        <v>0.25</v>
      </c>
      <c r="L764" s="206" t="s">
        <v>76</v>
      </c>
      <c r="M764" s="125">
        <v>16</v>
      </c>
      <c r="N764" s="125" t="s">
        <v>1832</v>
      </c>
      <c r="O764" s="125">
        <f>VLOOKUP(N764,'V-Enc'!$B$130:$C$137,2,FALSE)</f>
        <v>5</v>
      </c>
      <c r="R764" s="125" t="s">
        <v>22</v>
      </c>
      <c r="S764" s="206" t="s">
        <v>2040</v>
      </c>
      <c r="T764" s="125" t="s">
        <v>783</v>
      </c>
      <c r="U764" s="125">
        <f t="shared" si="1230"/>
        <v>16</v>
      </c>
      <c r="V764" s="179">
        <f t="shared" si="1231"/>
        <v>0.5</v>
      </c>
      <c r="W764" s="125" t="str">
        <f t="shared" si="1232"/>
        <v>-</v>
      </c>
      <c r="X764" s="179" t="str">
        <f>IF(L764="-1",W764/I763*K763,"-")</f>
        <v>-</v>
      </c>
      <c r="Z764" s="125" t="str">
        <f t="shared" si="1233"/>
        <v/>
      </c>
      <c r="AA764" s="125">
        <f t="shared" si="1226"/>
        <v>1</v>
      </c>
      <c r="AB764" s="179">
        <f t="shared" ref="AB764:AB780" si="1237">MAX(V764,X764,1)*IF(O764="",1,O764)</f>
        <v>5</v>
      </c>
      <c r="AC764" s="179" t="str">
        <f t="shared" si="1234"/>
        <v>000100</v>
      </c>
      <c r="AD764" s="179">
        <f t="shared" si="1235"/>
        <v>1</v>
      </c>
      <c r="AE764" s="179" t="str">
        <f t="shared" si="1236"/>
        <v>00011111</v>
      </c>
      <c r="AF764" s="125" t="s">
        <v>369</v>
      </c>
    </row>
    <row r="765" spans="1:34" x14ac:dyDescent="0.2">
      <c r="A765" s="125" t="s">
        <v>2505</v>
      </c>
      <c r="B765" s="58" t="str">
        <f t="shared" si="1227"/>
        <v/>
      </c>
      <c r="C765" s="125" t="s">
        <v>781</v>
      </c>
      <c r="D765" s="125" t="s">
        <v>704</v>
      </c>
      <c r="E765" s="125" t="str">
        <f t="shared" si="1228"/>
        <v>S1</v>
      </c>
      <c r="F765" s="125" t="str">
        <f t="shared" si="1229"/>
        <v>110</v>
      </c>
      <c r="H765" s="125" t="s">
        <v>1722</v>
      </c>
      <c r="I765" s="159">
        <f>VLOOKUP(H765,'V-Enc'!$B$38:$C$45,2,FALSE)</f>
        <v>8</v>
      </c>
      <c r="J765" s="125" t="s">
        <v>1739</v>
      </c>
      <c r="K765" s="159">
        <f>VLOOKUP(J765,'V-Enc'!$B$49:$C$56,2,FALSE)</f>
        <v>0.25</v>
      </c>
      <c r="L765" s="206" t="s">
        <v>76</v>
      </c>
      <c r="M765" s="125">
        <v>32</v>
      </c>
      <c r="N765" s="125" t="s">
        <v>1832</v>
      </c>
      <c r="O765" s="125">
        <f>VLOOKUP(N765,'V-Enc'!$B$130:$C$137,2,FALSE)</f>
        <v>5</v>
      </c>
      <c r="R765" s="125" t="s">
        <v>22</v>
      </c>
      <c r="S765" s="206" t="s">
        <v>2040</v>
      </c>
      <c r="T765" s="125" t="s">
        <v>783</v>
      </c>
      <c r="U765" s="125">
        <f t="shared" si="1230"/>
        <v>32</v>
      </c>
      <c r="V765" s="179">
        <f t="shared" si="1231"/>
        <v>1</v>
      </c>
      <c r="W765" s="125" t="str">
        <f t="shared" si="1232"/>
        <v>-</v>
      </c>
      <c r="X765" s="179" t="str">
        <f>IF(L765="-1",W765/I764*K764,"-")</f>
        <v>-</v>
      </c>
      <c r="Z765" s="125" t="str">
        <f t="shared" si="1233"/>
        <v/>
      </c>
      <c r="AA765" s="125">
        <f t="shared" si="1226"/>
        <v>1</v>
      </c>
      <c r="AB765" s="179">
        <f t="shared" si="1237"/>
        <v>5</v>
      </c>
      <c r="AC765" s="179" t="str">
        <f t="shared" si="1234"/>
        <v>000100</v>
      </c>
      <c r="AD765" s="179">
        <f t="shared" si="1235"/>
        <v>1</v>
      </c>
      <c r="AE765" s="179" t="str">
        <f t="shared" si="1236"/>
        <v>00011111</v>
      </c>
      <c r="AF765" s="125" t="s">
        <v>369</v>
      </c>
    </row>
    <row r="766" spans="1:34" x14ac:dyDescent="0.2">
      <c r="A766" s="125" t="s">
        <v>2506</v>
      </c>
      <c r="B766" s="58" t="str">
        <f t="shared" si="1227"/>
        <v/>
      </c>
      <c r="C766" s="125" t="s">
        <v>781</v>
      </c>
      <c r="D766" s="125" t="s">
        <v>704</v>
      </c>
      <c r="E766" s="125" t="str">
        <f t="shared" si="1228"/>
        <v>S1</v>
      </c>
      <c r="F766" s="125" t="str">
        <f t="shared" si="1229"/>
        <v>000</v>
      </c>
      <c r="H766" s="125" t="s">
        <v>1722</v>
      </c>
      <c r="I766" s="159">
        <f>VLOOKUP(H766,'V-Enc'!$B$38:$C$45,2,FALSE)</f>
        <v>8</v>
      </c>
      <c r="J766" s="125" t="s">
        <v>1740</v>
      </c>
      <c r="K766" s="159">
        <f>VLOOKUP(J766,'V-Enc'!$B$49:$C$56,2,FALSE)</f>
        <v>0.5</v>
      </c>
      <c r="L766" s="206" t="s">
        <v>76</v>
      </c>
      <c r="M766" s="125">
        <v>8</v>
      </c>
      <c r="N766" s="125" t="s">
        <v>1832</v>
      </c>
      <c r="O766" s="125">
        <f>VLOOKUP(N766,'V-Enc'!$B$130:$C$137,2,FALSE)</f>
        <v>5</v>
      </c>
      <c r="R766" s="125" t="s">
        <v>22</v>
      </c>
      <c r="S766" s="206" t="s">
        <v>2040</v>
      </c>
      <c r="T766" s="125" t="s">
        <v>783</v>
      </c>
      <c r="U766" s="125">
        <f t="shared" si="1230"/>
        <v>8</v>
      </c>
      <c r="V766" s="179">
        <f t="shared" si="1231"/>
        <v>0.5</v>
      </c>
      <c r="W766" s="125" t="str">
        <f t="shared" si="1232"/>
        <v>-</v>
      </c>
      <c r="X766" s="179" t="str">
        <f>IF(L766="-1",W766/#REF!*#REF!,"-")</f>
        <v>-</v>
      </c>
      <c r="Z766" s="125" t="str">
        <f t="shared" si="1233"/>
        <v/>
      </c>
      <c r="AA766" s="125">
        <f t="shared" si="1226"/>
        <v>1</v>
      </c>
      <c r="AB766" s="179">
        <f t="shared" si="1237"/>
        <v>5</v>
      </c>
      <c r="AC766" s="179" t="str">
        <f t="shared" si="1234"/>
        <v>000100</v>
      </c>
      <c r="AD766" s="179">
        <f t="shared" si="1235"/>
        <v>1</v>
      </c>
      <c r="AE766" s="179" t="str">
        <f t="shared" si="1236"/>
        <v>00011111</v>
      </c>
      <c r="AF766" s="125" t="s">
        <v>369</v>
      </c>
    </row>
    <row r="767" spans="1:34" x14ac:dyDescent="0.2">
      <c r="A767" s="125" t="s">
        <v>2507</v>
      </c>
      <c r="B767" s="58" t="str">
        <f t="shared" ref="B767" si="1238">IF(OR(MAX(1,O767)*MAX(V767,1)&gt;8,V767&lt;1/4,X767&lt;1/4),"RSVD","")</f>
        <v/>
      </c>
      <c r="C767" s="125" t="s">
        <v>781</v>
      </c>
      <c r="D767" s="125" t="s">
        <v>704</v>
      </c>
      <c r="E767" s="125" t="str">
        <f t="shared" ref="E767" si="1239">IF(S767="rs2","S2",IF(S767="vs2","S3","S1"))</f>
        <v>S1</v>
      </c>
      <c r="F767" s="125" t="str">
        <f t="shared" ref="F767" si="1240">IF(M767=8,"000",IF(M767=16,"101","110"))</f>
        <v>101</v>
      </c>
      <c r="H767" s="125" t="s">
        <v>1722</v>
      </c>
      <c r="I767" s="159">
        <f>VLOOKUP(H767,'V-Enc'!$B$38:$C$45,2,FALSE)</f>
        <v>8</v>
      </c>
      <c r="J767" s="125" t="s">
        <v>1740</v>
      </c>
      <c r="K767" s="159">
        <f>VLOOKUP(J767,'V-Enc'!$B$49:$C$56,2,FALSE)</f>
        <v>0.5</v>
      </c>
      <c r="L767" s="206" t="s">
        <v>76</v>
      </c>
      <c r="M767" s="125">
        <v>16</v>
      </c>
      <c r="N767" s="125" t="s">
        <v>1832</v>
      </c>
      <c r="O767" s="125">
        <f>VLOOKUP(N767,'V-Enc'!$B$130:$C$137,2,FALSE)</f>
        <v>5</v>
      </c>
      <c r="R767" s="125" t="s">
        <v>22</v>
      </c>
      <c r="S767" s="206" t="s">
        <v>2040</v>
      </c>
      <c r="T767" s="125" t="s">
        <v>783</v>
      </c>
      <c r="U767" s="125">
        <f t="shared" ref="U767" si="1241">IF(L767="-1",I767,M767)</f>
        <v>16</v>
      </c>
      <c r="V767" s="179">
        <f t="shared" ref="V767" si="1242">IF(L767="-1",K767,U767/I767*K767)</f>
        <v>1</v>
      </c>
      <c r="W767" s="125" t="str">
        <f t="shared" ref="W767" si="1243">IF(L767="-1",M767,"-")</f>
        <v>-</v>
      </c>
      <c r="X767" s="179" t="str">
        <f>IF(L767="-1",W767/I765*K765,"-")</f>
        <v>-</v>
      </c>
      <c r="Z767" s="125" t="str">
        <f t="shared" ref="Z767" si="1244">IF(S767="vs2",1,"")</f>
        <v/>
      </c>
      <c r="AA767" s="125">
        <f t="shared" ref="AA767" si="1245">IF(T767="vs3",1,"")</f>
        <v>1</v>
      </c>
      <c r="AB767" s="179">
        <f t="shared" si="1237"/>
        <v>5</v>
      </c>
      <c r="AC767" s="179" t="str">
        <f t="shared" si="1234"/>
        <v>000100</v>
      </c>
      <c r="AD767" s="179">
        <f t="shared" si="1235"/>
        <v>1</v>
      </c>
      <c r="AE767" s="179" t="str">
        <f t="shared" si="1236"/>
        <v>00011111</v>
      </c>
      <c r="AF767" s="125" t="s">
        <v>369</v>
      </c>
    </row>
    <row r="768" spans="1:34" s="58" customFormat="1" x14ac:dyDescent="0.2">
      <c r="A768" s="58" t="s">
        <v>4403</v>
      </c>
      <c r="B768" s="58" t="str">
        <f t="shared" si="1227"/>
        <v>RSVD</v>
      </c>
      <c r="C768" s="58" t="s">
        <v>781</v>
      </c>
      <c r="D768" s="58" t="s">
        <v>704</v>
      </c>
      <c r="E768" s="58" t="str">
        <f t="shared" si="1228"/>
        <v>S1</v>
      </c>
      <c r="F768" s="58" t="str">
        <f t="shared" si="1229"/>
        <v>110</v>
      </c>
      <c r="H768" s="58" t="s">
        <v>1722</v>
      </c>
      <c r="I768" s="247">
        <f>VLOOKUP(H768,'V-Enc'!$B$38:$C$45,2,FALSE)</f>
        <v>8</v>
      </c>
      <c r="J768" s="58" t="s">
        <v>1740</v>
      </c>
      <c r="K768" s="247">
        <f>VLOOKUP(J768,'V-Enc'!$B$49:$C$56,2,FALSE)</f>
        <v>0.5</v>
      </c>
      <c r="L768" s="248" t="s">
        <v>76</v>
      </c>
      <c r="M768" s="58">
        <v>32</v>
      </c>
      <c r="N768" s="58" t="s">
        <v>1832</v>
      </c>
      <c r="O768" s="58">
        <f>VLOOKUP(N768,'V-Enc'!$B$130:$C$137,2,FALSE)</f>
        <v>5</v>
      </c>
      <c r="R768" s="58" t="s">
        <v>22</v>
      </c>
      <c r="S768" s="248" t="s">
        <v>2040</v>
      </c>
      <c r="T768" s="58" t="s">
        <v>783</v>
      </c>
      <c r="U768" s="58">
        <v>32</v>
      </c>
      <c r="V768" s="249">
        <f t="shared" si="1231"/>
        <v>2</v>
      </c>
      <c r="W768" s="58" t="str">
        <f t="shared" si="1232"/>
        <v>-</v>
      </c>
      <c r="X768" s="249" t="str">
        <f>IF(L768="-1",W768/I766*K766,"-")</f>
        <v>-</v>
      </c>
      <c r="Z768" s="58" t="str">
        <f t="shared" si="1233"/>
        <v/>
      </c>
      <c r="AA768" s="58">
        <f t="shared" si="1226"/>
        <v>1</v>
      </c>
      <c r="AB768" s="249">
        <f t="shared" si="1237"/>
        <v>10</v>
      </c>
      <c r="AC768" s="249" t="str">
        <f t="shared" si="1234"/>
        <v>001001</v>
      </c>
      <c r="AD768" s="249">
        <f t="shared" si="1235"/>
        <v>1</v>
      </c>
      <c r="AE768" s="249" t="str">
        <f t="shared" si="1236"/>
        <v>11111111</v>
      </c>
      <c r="AF768" s="58" t="s">
        <v>369</v>
      </c>
    </row>
    <row r="769" spans="1:32" x14ac:dyDescent="0.2">
      <c r="A769" s="125" t="s">
        <v>2508</v>
      </c>
      <c r="B769" s="58" t="str">
        <f t="shared" si="1227"/>
        <v/>
      </c>
      <c r="C769" s="125" t="s">
        <v>781</v>
      </c>
      <c r="D769" s="125" t="s">
        <v>704</v>
      </c>
      <c r="E769" s="125" t="str">
        <f t="shared" si="1228"/>
        <v>S1</v>
      </c>
      <c r="F769" s="125" t="str">
        <f t="shared" si="1229"/>
        <v>000</v>
      </c>
      <c r="H769" s="125" t="s">
        <v>1722</v>
      </c>
      <c r="I769" s="159">
        <f>VLOOKUP(H769,'V-Enc'!$B$38:$C$45,2,FALSE)</f>
        <v>8</v>
      </c>
      <c r="J769" s="125" t="s">
        <v>1733</v>
      </c>
      <c r="K769" s="159">
        <f>VLOOKUP(J769,'V-Enc'!$B$49:$C$56,2,FALSE)</f>
        <v>1</v>
      </c>
      <c r="L769" s="206" t="s">
        <v>76</v>
      </c>
      <c r="M769" s="125">
        <v>8</v>
      </c>
      <c r="N769" s="125" t="s">
        <v>1832</v>
      </c>
      <c r="O769" s="125">
        <f>VLOOKUP(N769,'V-Enc'!$B$130:$C$137,2,FALSE)</f>
        <v>5</v>
      </c>
      <c r="R769" s="125" t="s">
        <v>22</v>
      </c>
      <c r="S769" s="206" t="s">
        <v>2040</v>
      </c>
      <c r="T769" s="125" t="s">
        <v>783</v>
      </c>
      <c r="U769" s="125">
        <f t="shared" ref="U769:U774" si="1246">IF(L769="-1",I769,M769)</f>
        <v>8</v>
      </c>
      <c r="V769" s="179">
        <f t="shared" si="1231"/>
        <v>1</v>
      </c>
      <c r="W769" s="125" t="str">
        <f t="shared" si="1232"/>
        <v>-</v>
      </c>
      <c r="X769" s="179" t="str">
        <f>IF(L769="-1",W769/#REF!*#REF!,"-")</f>
        <v>-</v>
      </c>
      <c r="Z769" s="125" t="str">
        <f t="shared" si="1233"/>
        <v/>
      </c>
      <c r="AA769" s="125">
        <f t="shared" si="1226"/>
        <v>1</v>
      </c>
      <c r="AB769" s="179">
        <f t="shared" si="1237"/>
        <v>5</v>
      </c>
      <c r="AC769" s="179" t="str">
        <f t="shared" si="1234"/>
        <v>000100</v>
      </c>
      <c r="AD769" s="179">
        <f t="shared" si="1235"/>
        <v>1</v>
      </c>
      <c r="AE769" s="179" t="str">
        <f t="shared" si="1236"/>
        <v>00011111</v>
      </c>
      <c r="AF769" s="125" t="s">
        <v>369</v>
      </c>
    </row>
    <row r="770" spans="1:32" s="58" customFormat="1" x14ac:dyDescent="0.2">
      <c r="A770" s="58" t="s">
        <v>4404</v>
      </c>
      <c r="B770" s="58" t="str">
        <f t="shared" si="1227"/>
        <v>RSVD</v>
      </c>
      <c r="C770" s="58" t="s">
        <v>781</v>
      </c>
      <c r="D770" s="58" t="s">
        <v>704</v>
      </c>
      <c r="E770" s="58" t="str">
        <f t="shared" si="1228"/>
        <v>S1</v>
      </c>
      <c r="F770" s="58" t="str">
        <f t="shared" si="1229"/>
        <v>101</v>
      </c>
      <c r="H770" s="58" t="s">
        <v>1722</v>
      </c>
      <c r="I770" s="247">
        <f>VLOOKUP(H770,'V-Enc'!$B$38:$C$45,2,FALSE)</f>
        <v>8</v>
      </c>
      <c r="J770" s="58" t="s">
        <v>1733</v>
      </c>
      <c r="K770" s="247">
        <f>VLOOKUP(J770,'V-Enc'!$B$49:$C$56,2,FALSE)</f>
        <v>1</v>
      </c>
      <c r="L770" s="248" t="s">
        <v>76</v>
      </c>
      <c r="M770" s="58">
        <v>16</v>
      </c>
      <c r="N770" s="58" t="s">
        <v>1832</v>
      </c>
      <c r="O770" s="58">
        <f>VLOOKUP(N770,'V-Enc'!$B$130:$C$137,2,FALSE)</f>
        <v>5</v>
      </c>
      <c r="R770" s="58" t="s">
        <v>22</v>
      </c>
      <c r="S770" s="248" t="s">
        <v>2040</v>
      </c>
      <c r="T770" s="58" t="s">
        <v>783</v>
      </c>
      <c r="U770" s="58">
        <f t="shared" si="1246"/>
        <v>16</v>
      </c>
      <c r="V770" s="249">
        <f t="shared" si="1231"/>
        <v>2</v>
      </c>
      <c r="W770" s="58" t="str">
        <f t="shared" si="1232"/>
        <v>-</v>
      </c>
      <c r="X770" s="249" t="str">
        <f>IF(L770="-1",W770/#REF!*#REF!,"-")</f>
        <v>-</v>
      </c>
      <c r="Z770" s="58" t="str">
        <f t="shared" si="1233"/>
        <v/>
      </c>
      <c r="AA770" s="58">
        <f t="shared" si="1226"/>
        <v>1</v>
      </c>
      <c r="AB770" s="249">
        <f t="shared" si="1237"/>
        <v>10</v>
      </c>
      <c r="AC770" s="249" t="str">
        <f t="shared" si="1234"/>
        <v>001001</v>
      </c>
      <c r="AD770" s="249">
        <f t="shared" si="1235"/>
        <v>1</v>
      </c>
      <c r="AE770" s="249" t="str">
        <f t="shared" si="1236"/>
        <v>11111111</v>
      </c>
      <c r="AF770" s="58" t="s">
        <v>369</v>
      </c>
    </row>
    <row r="771" spans="1:32" s="58" customFormat="1" x14ac:dyDescent="0.2">
      <c r="A771" s="58" t="s">
        <v>4405</v>
      </c>
      <c r="B771" s="58" t="str">
        <f t="shared" ref="B771:B774" si="1247">IF(OR(MAX(1,O771)*MAX(V771,1)&gt;8,V771&lt;1/4,X771&lt;1/4),"RSVD","")</f>
        <v>RSVD</v>
      </c>
      <c r="C771" s="58" t="s">
        <v>781</v>
      </c>
      <c r="D771" s="58" t="s">
        <v>704</v>
      </c>
      <c r="E771" s="58" t="str">
        <f t="shared" ref="E771:E774" si="1248">IF(S771="rs2","S2",IF(S771="vs2","S3","S1"))</f>
        <v>S1</v>
      </c>
      <c r="F771" s="58" t="str">
        <f t="shared" ref="F771:F774" si="1249">IF(M771=8,"000",IF(M771=16,"101","110"))</f>
        <v>110</v>
      </c>
      <c r="H771" s="58" t="s">
        <v>1722</v>
      </c>
      <c r="I771" s="247">
        <f>VLOOKUP(H771,'V-Enc'!$B$38:$C$45,2,FALSE)</f>
        <v>8</v>
      </c>
      <c r="J771" s="58" t="s">
        <v>1733</v>
      </c>
      <c r="K771" s="247">
        <f>VLOOKUP(J771,'V-Enc'!$B$49:$C$56,2,FALSE)</f>
        <v>1</v>
      </c>
      <c r="L771" s="248" t="s">
        <v>76</v>
      </c>
      <c r="M771" s="58">
        <v>32</v>
      </c>
      <c r="N771" s="58" t="s">
        <v>1832</v>
      </c>
      <c r="O771" s="58">
        <f>VLOOKUP(N771,'V-Enc'!$B$130:$C$137,2,FALSE)</f>
        <v>5</v>
      </c>
      <c r="R771" s="58" t="s">
        <v>22</v>
      </c>
      <c r="S771" s="248" t="s">
        <v>2040</v>
      </c>
      <c r="T771" s="58" t="s">
        <v>783</v>
      </c>
      <c r="U771" s="58">
        <f t="shared" si="1246"/>
        <v>32</v>
      </c>
      <c r="V771" s="249">
        <f t="shared" ref="V771:V774" si="1250">IF(L771="-1",K771,U771/I771*K771)</f>
        <v>4</v>
      </c>
      <c r="W771" s="58" t="str">
        <f t="shared" ref="W771:W774" si="1251">IF(L771="-1",M771,"-")</f>
        <v>-</v>
      </c>
      <c r="X771" s="249" t="str">
        <f>IF(L771="-1",W771/#REF!*#REF!,"-")</f>
        <v>-</v>
      </c>
      <c r="Z771" s="58" t="str">
        <f t="shared" ref="Z771:Z774" si="1252">IF(S771="vs2",1,"")</f>
        <v/>
      </c>
      <c r="AA771" s="58">
        <f t="shared" ref="AA771:AA774" si="1253">IF(T771="vs3",1,"")</f>
        <v>1</v>
      </c>
      <c r="AB771" s="249">
        <f t="shared" si="1237"/>
        <v>20</v>
      </c>
      <c r="AC771" s="249" t="str">
        <f t="shared" si="1234"/>
        <v>010011</v>
      </c>
      <c r="AD771" s="249">
        <f t="shared" si="1235"/>
        <v>1</v>
      </c>
      <c r="AE771" s="249" t="str">
        <f t="shared" si="1236"/>
        <v>11111111</v>
      </c>
      <c r="AF771" s="58" t="s">
        <v>369</v>
      </c>
    </row>
    <row r="772" spans="1:32" s="58" customFormat="1" x14ac:dyDescent="0.2">
      <c r="A772" s="58" t="s">
        <v>4406</v>
      </c>
      <c r="B772" s="58" t="str">
        <f t="shared" si="1247"/>
        <v>RSVD</v>
      </c>
      <c r="C772" s="58" t="s">
        <v>781</v>
      </c>
      <c r="D772" s="58" t="s">
        <v>704</v>
      </c>
      <c r="E772" s="58" t="str">
        <f t="shared" si="1248"/>
        <v>S1</v>
      </c>
      <c r="F772" s="58" t="str">
        <f t="shared" si="1249"/>
        <v>000</v>
      </c>
      <c r="H772" s="58" t="s">
        <v>1722</v>
      </c>
      <c r="I772" s="247">
        <f>VLOOKUP(H772,'V-Enc'!$B$38:$C$45,2,FALSE)</f>
        <v>8</v>
      </c>
      <c r="J772" s="58" t="s">
        <v>1734</v>
      </c>
      <c r="K772" s="247">
        <f>VLOOKUP(J772,'V-Enc'!$B$49:$C$56,2,FALSE)</f>
        <v>2</v>
      </c>
      <c r="L772" s="248" t="s">
        <v>76</v>
      </c>
      <c r="M772" s="58">
        <v>8</v>
      </c>
      <c r="N772" s="58" t="s">
        <v>1832</v>
      </c>
      <c r="O772" s="58">
        <f>VLOOKUP(N772,'V-Enc'!$B$130:$C$137,2,FALSE)</f>
        <v>5</v>
      </c>
      <c r="R772" s="58" t="s">
        <v>22</v>
      </c>
      <c r="S772" s="248" t="s">
        <v>2040</v>
      </c>
      <c r="T772" s="58" t="s">
        <v>783</v>
      </c>
      <c r="U772" s="58">
        <f t="shared" si="1246"/>
        <v>8</v>
      </c>
      <c r="V772" s="249">
        <f t="shared" si="1250"/>
        <v>2</v>
      </c>
      <c r="W772" s="58" t="str">
        <f t="shared" si="1251"/>
        <v>-</v>
      </c>
      <c r="X772" s="249" t="str">
        <f>IF(L772="-1",W772/#REF!*#REF!,"-")</f>
        <v>-</v>
      </c>
      <c r="Z772" s="58" t="str">
        <f t="shared" si="1252"/>
        <v/>
      </c>
      <c r="AA772" s="58">
        <f t="shared" si="1253"/>
        <v>1</v>
      </c>
      <c r="AB772" s="249">
        <f t="shared" si="1237"/>
        <v>10</v>
      </c>
      <c r="AC772" s="249" t="str">
        <f t="shared" si="1234"/>
        <v>001001</v>
      </c>
      <c r="AD772" s="249">
        <f t="shared" si="1235"/>
        <v>1</v>
      </c>
      <c r="AE772" s="249" t="str">
        <f t="shared" si="1236"/>
        <v>11111111</v>
      </c>
      <c r="AF772" s="58" t="s">
        <v>369</v>
      </c>
    </row>
    <row r="773" spans="1:32" s="58" customFormat="1" x14ac:dyDescent="0.2">
      <c r="A773" s="58" t="s">
        <v>4407</v>
      </c>
      <c r="B773" s="58" t="str">
        <f t="shared" si="1247"/>
        <v>RSVD</v>
      </c>
      <c r="C773" s="58" t="s">
        <v>781</v>
      </c>
      <c r="D773" s="58" t="s">
        <v>704</v>
      </c>
      <c r="E773" s="58" t="str">
        <f t="shared" si="1248"/>
        <v>S1</v>
      </c>
      <c r="F773" s="58" t="str">
        <f t="shared" si="1249"/>
        <v>101</v>
      </c>
      <c r="H773" s="58" t="s">
        <v>1722</v>
      </c>
      <c r="I773" s="247">
        <f>VLOOKUP(H773,'V-Enc'!$B$38:$C$45,2,FALSE)</f>
        <v>8</v>
      </c>
      <c r="J773" s="58" t="s">
        <v>1734</v>
      </c>
      <c r="K773" s="247">
        <f>VLOOKUP(J773,'V-Enc'!$B$49:$C$56,2,FALSE)</f>
        <v>2</v>
      </c>
      <c r="L773" s="248" t="s">
        <v>76</v>
      </c>
      <c r="M773" s="58">
        <v>16</v>
      </c>
      <c r="N773" s="58" t="s">
        <v>1832</v>
      </c>
      <c r="O773" s="58">
        <f>VLOOKUP(N773,'V-Enc'!$B$130:$C$137,2,FALSE)</f>
        <v>5</v>
      </c>
      <c r="R773" s="58" t="s">
        <v>22</v>
      </c>
      <c r="S773" s="248" t="s">
        <v>2040</v>
      </c>
      <c r="T773" s="58" t="s">
        <v>783</v>
      </c>
      <c r="U773" s="58">
        <f t="shared" si="1246"/>
        <v>16</v>
      </c>
      <c r="V773" s="249">
        <f t="shared" si="1250"/>
        <v>4</v>
      </c>
      <c r="W773" s="58" t="str">
        <f t="shared" si="1251"/>
        <v>-</v>
      </c>
      <c r="X773" s="249" t="str">
        <f>IF(L773="-1",W773/#REF!*#REF!,"-")</f>
        <v>-</v>
      </c>
      <c r="Z773" s="58" t="str">
        <f t="shared" si="1252"/>
        <v/>
      </c>
      <c r="AA773" s="58">
        <f t="shared" si="1253"/>
        <v>1</v>
      </c>
      <c r="AB773" s="249">
        <f t="shared" si="1237"/>
        <v>20</v>
      </c>
      <c r="AC773" s="249" t="str">
        <f t="shared" si="1234"/>
        <v>010011</v>
      </c>
      <c r="AD773" s="249">
        <f t="shared" si="1235"/>
        <v>1</v>
      </c>
      <c r="AE773" s="249" t="str">
        <f t="shared" si="1236"/>
        <v>11111111</v>
      </c>
      <c r="AF773" s="58" t="s">
        <v>369</v>
      </c>
    </row>
    <row r="774" spans="1:32" s="58" customFormat="1" x14ac:dyDescent="0.2">
      <c r="A774" s="58" t="s">
        <v>4408</v>
      </c>
      <c r="B774" s="58" t="str">
        <f t="shared" si="1247"/>
        <v>RSVD</v>
      </c>
      <c r="C774" s="58" t="s">
        <v>781</v>
      </c>
      <c r="D774" s="58" t="s">
        <v>704</v>
      </c>
      <c r="E774" s="58" t="str">
        <f t="shared" si="1248"/>
        <v>S1</v>
      </c>
      <c r="F774" s="58" t="str">
        <f t="shared" si="1249"/>
        <v>110</v>
      </c>
      <c r="H774" s="58" t="s">
        <v>1722</v>
      </c>
      <c r="I774" s="247">
        <f>VLOOKUP(H774,'V-Enc'!$B$38:$C$45,2,FALSE)</f>
        <v>8</v>
      </c>
      <c r="J774" s="58" t="s">
        <v>1734</v>
      </c>
      <c r="K774" s="247">
        <f>VLOOKUP(J774,'V-Enc'!$B$49:$C$56,2,FALSE)</f>
        <v>2</v>
      </c>
      <c r="L774" s="248" t="s">
        <v>76</v>
      </c>
      <c r="M774" s="58">
        <v>32</v>
      </c>
      <c r="N774" s="58" t="s">
        <v>1832</v>
      </c>
      <c r="O774" s="58">
        <f>VLOOKUP(N774,'V-Enc'!$B$130:$C$137,2,FALSE)</f>
        <v>5</v>
      </c>
      <c r="R774" s="58" t="s">
        <v>22</v>
      </c>
      <c r="S774" s="248" t="s">
        <v>2040</v>
      </c>
      <c r="T774" s="58" t="s">
        <v>783</v>
      </c>
      <c r="U774" s="58">
        <f t="shared" si="1246"/>
        <v>32</v>
      </c>
      <c r="V774" s="249">
        <f t="shared" si="1250"/>
        <v>8</v>
      </c>
      <c r="W774" s="58" t="str">
        <f t="shared" si="1251"/>
        <v>-</v>
      </c>
      <c r="X774" s="249" t="str">
        <f>IF(L774="-1",W774/#REF!*#REF!,"-")</f>
        <v>-</v>
      </c>
      <c r="Z774" s="58" t="str">
        <f t="shared" si="1252"/>
        <v/>
      </c>
      <c r="AA774" s="58">
        <f t="shared" si="1253"/>
        <v>1</v>
      </c>
      <c r="AB774" s="249">
        <f t="shared" si="1237"/>
        <v>40</v>
      </c>
      <c r="AC774" s="249" t="str">
        <f t="shared" si="1234"/>
        <v>100111</v>
      </c>
      <c r="AD774" s="249">
        <f t="shared" si="1235"/>
        <v>1</v>
      </c>
      <c r="AE774" s="249" t="str">
        <f t="shared" si="1236"/>
        <v>11111111</v>
      </c>
      <c r="AF774" s="58" t="s">
        <v>369</v>
      </c>
    </row>
    <row r="775" spans="1:32" s="58" customFormat="1" x14ac:dyDescent="0.2">
      <c r="A775" s="58" t="s">
        <v>4409</v>
      </c>
      <c r="B775" s="58" t="str">
        <f t="shared" ref="B775:B776" si="1254">IF(OR(MAX(1,O775)*MAX(V775,1)&gt;8,V775&lt;1/4,X775&lt;1/4),"RSVD","")</f>
        <v>RSVD</v>
      </c>
      <c r="C775" s="58" t="s">
        <v>781</v>
      </c>
      <c r="D775" s="58" t="s">
        <v>704</v>
      </c>
      <c r="E775" s="58" t="str">
        <f t="shared" ref="E775:E776" si="1255">IF(S775="rs2","S2",IF(S775="vs2","S3","S1"))</f>
        <v>S1</v>
      </c>
      <c r="F775" s="58" t="str">
        <f t="shared" ref="F775:F776" si="1256">IF(M775=8,"000",IF(M775=16,"101","110"))</f>
        <v>000</v>
      </c>
      <c r="H775" s="58" t="s">
        <v>1722</v>
      </c>
      <c r="I775" s="247">
        <f>VLOOKUP(H775,'V-Enc'!$B$38:$C$45,2,FALSE)</f>
        <v>8</v>
      </c>
      <c r="J775" s="58" t="s">
        <v>1735</v>
      </c>
      <c r="K775" s="247">
        <f>VLOOKUP(J775,'V-Enc'!$B$49:$C$56,2,FALSE)</f>
        <v>4</v>
      </c>
      <c r="L775" s="248" t="s">
        <v>76</v>
      </c>
      <c r="M775" s="58">
        <v>8</v>
      </c>
      <c r="N775" s="58" t="s">
        <v>1832</v>
      </c>
      <c r="O775" s="58">
        <f>VLOOKUP(N775,'V-Enc'!$B$130:$C$137,2,FALSE)</f>
        <v>5</v>
      </c>
      <c r="R775" s="58" t="s">
        <v>22</v>
      </c>
      <c r="S775" s="248" t="s">
        <v>2040</v>
      </c>
      <c r="T775" s="58" t="s">
        <v>783</v>
      </c>
      <c r="U775" s="58">
        <f t="shared" ref="U775:U776" si="1257">IF(L775="-1",I775,M775)</f>
        <v>8</v>
      </c>
      <c r="V775" s="249">
        <f t="shared" ref="V775:V776" si="1258">IF(L775="-1",K775,U775/I775*K775)</f>
        <v>4</v>
      </c>
      <c r="W775" s="58" t="str">
        <f t="shared" ref="W775:W776" si="1259">IF(L775="-1",M775,"-")</f>
        <v>-</v>
      </c>
      <c r="X775" s="249" t="str">
        <f>IF(L775="-1",W775/#REF!*#REF!,"-")</f>
        <v>-</v>
      </c>
      <c r="Z775" s="58" t="str">
        <f t="shared" ref="Z775:Z776" si="1260">IF(S775="vs2",1,"")</f>
        <v/>
      </c>
      <c r="AA775" s="58">
        <f t="shared" ref="AA775:AA776" si="1261">IF(T775="vs3",1,"")</f>
        <v>1</v>
      </c>
      <c r="AB775" s="249">
        <f t="shared" si="1237"/>
        <v>20</v>
      </c>
      <c r="AC775" s="249" t="str">
        <f t="shared" si="1234"/>
        <v>010011</v>
      </c>
      <c r="AD775" s="249">
        <f t="shared" si="1235"/>
        <v>1</v>
      </c>
      <c r="AE775" s="249" t="str">
        <f t="shared" si="1236"/>
        <v>11111111</v>
      </c>
      <c r="AF775" s="58" t="s">
        <v>369</v>
      </c>
    </row>
    <row r="776" spans="1:32" s="58" customFormat="1" x14ac:dyDescent="0.2">
      <c r="A776" s="58" t="s">
        <v>4410</v>
      </c>
      <c r="B776" s="58" t="str">
        <f t="shared" si="1254"/>
        <v>RSVD</v>
      </c>
      <c r="C776" s="58" t="s">
        <v>781</v>
      </c>
      <c r="D776" s="58" t="s">
        <v>704</v>
      </c>
      <c r="E776" s="58" t="str">
        <f t="shared" si="1255"/>
        <v>S1</v>
      </c>
      <c r="F776" s="58" t="str">
        <f t="shared" si="1256"/>
        <v>101</v>
      </c>
      <c r="H776" s="58" t="s">
        <v>1722</v>
      </c>
      <c r="I776" s="247">
        <f>VLOOKUP(H776,'V-Enc'!$B$38:$C$45,2,FALSE)</f>
        <v>8</v>
      </c>
      <c r="J776" s="58" t="s">
        <v>1735</v>
      </c>
      <c r="K776" s="247">
        <f>VLOOKUP(J776,'V-Enc'!$B$49:$C$56,2,FALSE)</f>
        <v>4</v>
      </c>
      <c r="L776" s="248" t="s">
        <v>76</v>
      </c>
      <c r="M776" s="58">
        <v>16</v>
      </c>
      <c r="N776" s="58" t="s">
        <v>1832</v>
      </c>
      <c r="O776" s="58">
        <f>VLOOKUP(N776,'V-Enc'!$B$130:$C$137,2,FALSE)</f>
        <v>5</v>
      </c>
      <c r="R776" s="58" t="s">
        <v>22</v>
      </c>
      <c r="S776" s="248" t="s">
        <v>2040</v>
      </c>
      <c r="T776" s="58" t="s">
        <v>783</v>
      </c>
      <c r="U776" s="58">
        <f t="shared" si="1257"/>
        <v>16</v>
      </c>
      <c r="V776" s="249">
        <f t="shared" si="1258"/>
        <v>8</v>
      </c>
      <c r="W776" s="58" t="str">
        <f t="shared" si="1259"/>
        <v>-</v>
      </c>
      <c r="X776" s="249" t="str">
        <f>IF(L776="-1",W776/#REF!*#REF!,"-")</f>
        <v>-</v>
      </c>
      <c r="Z776" s="58" t="str">
        <f t="shared" si="1260"/>
        <v/>
      </c>
      <c r="AA776" s="58">
        <f t="shared" si="1261"/>
        <v>1</v>
      </c>
      <c r="AB776" s="249">
        <f t="shared" si="1237"/>
        <v>40</v>
      </c>
      <c r="AC776" s="249" t="str">
        <f t="shared" si="1234"/>
        <v>100111</v>
      </c>
      <c r="AD776" s="249">
        <f t="shared" si="1235"/>
        <v>1</v>
      </c>
      <c r="AE776" s="249" t="str">
        <f t="shared" si="1236"/>
        <v>11111111</v>
      </c>
      <c r="AF776" s="58" t="s">
        <v>369</v>
      </c>
    </row>
    <row r="777" spans="1:32" s="58" customFormat="1" x14ac:dyDescent="0.2">
      <c r="A777" s="58" t="s">
        <v>4411</v>
      </c>
      <c r="B777" s="58" t="str">
        <f t="shared" si="1227"/>
        <v>RSVD</v>
      </c>
      <c r="C777" s="58" t="s">
        <v>781</v>
      </c>
      <c r="D777" s="58" t="s">
        <v>704</v>
      </c>
      <c r="E777" s="58" t="str">
        <f t="shared" si="1228"/>
        <v>S1</v>
      </c>
      <c r="F777" s="58" t="str">
        <f t="shared" si="1229"/>
        <v>110</v>
      </c>
      <c r="H777" s="58" t="s">
        <v>1722</v>
      </c>
      <c r="I777" s="247">
        <f>VLOOKUP(H777,'V-Enc'!$B$38:$C$45,2,FALSE)</f>
        <v>8</v>
      </c>
      <c r="J777" s="58" t="s">
        <v>1735</v>
      </c>
      <c r="K777" s="247">
        <f>VLOOKUP(J777,'V-Enc'!$B$49:$C$56,2,FALSE)</f>
        <v>4</v>
      </c>
      <c r="L777" s="248" t="s">
        <v>76</v>
      </c>
      <c r="M777" s="58">
        <v>32</v>
      </c>
      <c r="N777" s="58" t="s">
        <v>1832</v>
      </c>
      <c r="O777" s="58">
        <f>VLOOKUP(N777,'V-Enc'!$B$130:$C$137,2,FALSE)</f>
        <v>5</v>
      </c>
      <c r="R777" s="58" t="s">
        <v>22</v>
      </c>
      <c r="S777" s="248" t="s">
        <v>2040</v>
      </c>
      <c r="T777" s="58" t="s">
        <v>783</v>
      </c>
      <c r="U777" s="58">
        <f t="shared" si="1230"/>
        <v>32</v>
      </c>
      <c r="V777" s="249">
        <f t="shared" si="1231"/>
        <v>16</v>
      </c>
      <c r="W777" s="58" t="str">
        <f t="shared" si="1232"/>
        <v>-</v>
      </c>
      <c r="X777" s="249" t="str">
        <f>IF(L777="-1",W777/#REF!*#REF!,"-")</f>
        <v>-</v>
      </c>
      <c r="Z777" s="58" t="str">
        <f t="shared" si="1233"/>
        <v/>
      </c>
      <c r="AA777" s="58">
        <f t="shared" si="1226"/>
        <v>1</v>
      </c>
      <c r="AB777" s="249">
        <f t="shared" si="1237"/>
        <v>80</v>
      </c>
      <c r="AC777" s="249" t="str">
        <f>DEC2BIN(MIN(64,AB777)-1,6)</f>
        <v>111111</v>
      </c>
      <c r="AD777" s="249">
        <f t="shared" si="1235"/>
        <v>1</v>
      </c>
      <c r="AE777" s="249" t="str">
        <f t="shared" si="1236"/>
        <v>11111111</v>
      </c>
      <c r="AF777" s="58" t="s">
        <v>369</v>
      </c>
    </row>
    <row r="778" spans="1:32" s="58" customFormat="1" x14ac:dyDescent="0.2">
      <c r="A778" s="58" t="s">
        <v>4412</v>
      </c>
      <c r="B778" s="58" t="str">
        <f t="shared" si="1227"/>
        <v>RSVD</v>
      </c>
      <c r="C778" s="58" t="s">
        <v>781</v>
      </c>
      <c r="D778" s="58" t="s">
        <v>704</v>
      </c>
      <c r="E778" s="58" t="str">
        <f t="shared" si="1228"/>
        <v>S1</v>
      </c>
      <c r="F778" s="58" t="str">
        <f t="shared" si="1229"/>
        <v>000</v>
      </c>
      <c r="H778" s="58" t="s">
        <v>1722</v>
      </c>
      <c r="I778" s="247">
        <f>VLOOKUP(H778,'V-Enc'!$B$38:$C$45,2,FALSE)</f>
        <v>8</v>
      </c>
      <c r="J778" s="58" t="s">
        <v>1736</v>
      </c>
      <c r="K778" s="247">
        <f>VLOOKUP(J778,'V-Enc'!$B$49:$C$56,2,FALSE)</f>
        <v>8</v>
      </c>
      <c r="L778" s="248" t="s">
        <v>76</v>
      </c>
      <c r="M778" s="58">
        <v>8</v>
      </c>
      <c r="N778" s="58" t="s">
        <v>1832</v>
      </c>
      <c r="O778" s="58">
        <f>VLOOKUP(N778,'V-Enc'!$B$130:$C$137,2,FALSE)</f>
        <v>5</v>
      </c>
      <c r="R778" s="58" t="s">
        <v>22</v>
      </c>
      <c r="S778" s="248" t="s">
        <v>2040</v>
      </c>
      <c r="T778" s="58" t="s">
        <v>783</v>
      </c>
      <c r="U778" s="58">
        <f t="shared" si="1230"/>
        <v>8</v>
      </c>
      <c r="V778" s="249">
        <f t="shared" si="1231"/>
        <v>8</v>
      </c>
      <c r="W778" s="58" t="str">
        <f t="shared" si="1232"/>
        <v>-</v>
      </c>
      <c r="X778" s="249" t="str">
        <f>IF(L778="-1",W778/#REF!*#REF!,"-")</f>
        <v>-</v>
      </c>
      <c r="Z778" s="58" t="str">
        <f t="shared" si="1233"/>
        <v/>
      </c>
      <c r="AA778" s="58">
        <f t="shared" si="1226"/>
        <v>1</v>
      </c>
      <c r="AB778" s="249">
        <f t="shared" si="1237"/>
        <v>40</v>
      </c>
      <c r="AC778" s="249" t="str">
        <f t="shared" ref="AC778:AC780" si="1262">DEC2BIN(MIN(64,AB778)-1,6)</f>
        <v>100111</v>
      </c>
      <c r="AD778" s="249">
        <f t="shared" si="1235"/>
        <v>1</v>
      </c>
      <c r="AE778" s="249" t="str">
        <f t="shared" si="1236"/>
        <v>11111111</v>
      </c>
      <c r="AF778" s="58" t="s">
        <v>369</v>
      </c>
    </row>
    <row r="779" spans="1:32" s="58" customFormat="1" x14ac:dyDescent="0.2">
      <c r="A779" s="58" t="s">
        <v>4413</v>
      </c>
      <c r="B779" s="58" t="str">
        <f t="shared" si="1227"/>
        <v>RSVD</v>
      </c>
      <c r="C779" s="58" t="s">
        <v>781</v>
      </c>
      <c r="D779" s="58" t="s">
        <v>704</v>
      </c>
      <c r="E779" s="58" t="str">
        <f t="shared" si="1228"/>
        <v>S1</v>
      </c>
      <c r="F779" s="58" t="str">
        <f t="shared" si="1229"/>
        <v>101</v>
      </c>
      <c r="H779" s="58" t="s">
        <v>1722</v>
      </c>
      <c r="I779" s="247">
        <f>VLOOKUP(H779,'V-Enc'!$B$38:$C$45,2,FALSE)</f>
        <v>8</v>
      </c>
      <c r="J779" s="58" t="s">
        <v>1736</v>
      </c>
      <c r="K779" s="247">
        <f>VLOOKUP(J779,'V-Enc'!$B$49:$C$56,2,FALSE)</f>
        <v>8</v>
      </c>
      <c r="L779" s="248" t="s">
        <v>76</v>
      </c>
      <c r="M779" s="58">
        <v>16</v>
      </c>
      <c r="N779" s="58" t="s">
        <v>1832</v>
      </c>
      <c r="O779" s="58">
        <f>VLOOKUP(N779,'V-Enc'!$B$130:$C$137,2,FALSE)</f>
        <v>5</v>
      </c>
      <c r="R779" s="58" t="s">
        <v>22</v>
      </c>
      <c r="S779" s="248" t="s">
        <v>2040</v>
      </c>
      <c r="T779" s="58" t="s">
        <v>783</v>
      </c>
      <c r="U779" s="58">
        <f t="shared" si="1230"/>
        <v>16</v>
      </c>
      <c r="V779" s="249">
        <f t="shared" si="1231"/>
        <v>16</v>
      </c>
      <c r="W779" s="58" t="str">
        <f t="shared" si="1232"/>
        <v>-</v>
      </c>
      <c r="X779" s="249" t="str">
        <f>IF(L779="-1",W779/#REF!*#REF!,"-")</f>
        <v>-</v>
      </c>
      <c r="Z779" s="58" t="str">
        <f t="shared" si="1233"/>
        <v/>
      </c>
      <c r="AA779" s="58">
        <f t="shared" si="1226"/>
        <v>1</v>
      </c>
      <c r="AB779" s="249">
        <f t="shared" si="1237"/>
        <v>80</v>
      </c>
      <c r="AC779" s="249" t="str">
        <f t="shared" si="1262"/>
        <v>111111</v>
      </c>
      <c r="AD779" s="249">
        <f t="shared" si="1235"/>
        <v>1</v>
      </c>
      <c r="AE779" s="249" t="str">
        <f t="shared" si="1236"/>
        <v>11111111</v>
      </c>
      <c r="AF779" s="58" t="s">
        <v>369</v>
      </c>
    </row>
    <row r="780" spans="1:32" s="58" customFormat="1" x14ac:dyDescent="0.2">
      <c r="A780" s="58" t="s">
        <v>4414</v>
      </c>
      <c r="B780" s="58" t="str">
        <f t="shared" si="1227"/>
        <v>RSVD</v>
      </c>
      <c r="C780" s="58" t="s">
        <v>781</v>
      </c>
      <c r="D780" s="58" t="s">
        <v>704</v>
      </c>
      <c r="E780" s="58" t="str">
        <f t="shared" si="1228"/>
        <v>S1</v>
      </c>
      <c r="F780" s="58" t="str">
        <f t="shared" si="1229"/>
        <v>110</v>
      </c>
      <c r="H780" s="58" t="s">
        <v>1722</v>
      </c>
      <c r="I780" s="247">
        <f>VLOOKUP(H780,'V-Enc'!$B$38:$C$45,2,FALSE)</f>
        <v>8</v>
      </c>
      <c r="J780" s="58" t="s">
        <v>1736</v>
      </c>
      <c r="K780" s="247">
        <f>VLOOKUP(J780,'V-Enc'!$B$49:$C$56,2,FALSE)</f>
        <v>8</v>
      </c>
      <c r="L780" s="248" t="s">
        <v>76</v>
      </c>
      <c r="M780" s="58">
        <v>32</v>
      </c>
      <c r="N780" s="58" t="s">
        <v>1832</v>
      </c>
      <c r="O780" s="58">
        <f>VLOOKUP(N780,'V-Enc'!$B$130:$C$137,2,FALSE)</f>
        <v>5</v>
      </c>
      <c r="R780" s="58" t="s">
        <v>22</v>
      </c>
      <c r="S780" s="248" t="s">
        <v>2040</v>
      </c>
      <c r="T780" s="58" t="s">
        <v>783</v>
      </c>
      <c r="U780" s="58">
        <f t="shared" si="1230"/>
        <v>32</v>
      </c>
      <c r="V780" s="249">
        <f t="shared" si="1231"/>
        <v>32</v>
      </c>
      <c r="W780" s="58" t="str">
        <f t="shared" si="1232"/>
        <v>-</v>
      </c>
      <c r="X780" s="249" t="str">
        <f>IF(L780="-1",W780/#REF!*#REF!,"-")</f>
        <v>-</v>
      </c>
      <c r="Z780" s="58" t="str">
        <f t="shared" si="1233"/>
        <v/>
      </c>
      <c r="AA780" s="58">
        <f t="shared" si="1226"/>
        <v>1</v>
      </c>
      <c r="AB780" s="249">
        <f t="shared" si="1237"/>
        <v>160</v>
      </c>
      <c r="AC780" s="249" t="str">
        <f t="shared" si="1262"/>
        <v>111111</v>
      </c>
      <c r="AD780" s="249">
        <f t="shared" si="1235"/>
        <v>1</v>
      </c>
      <c r="AE780" s="249" t="str">
        <f t="shared" si="1236"/>
        <v>11111111</v>
      </c>
      <c r="AF780" s="58" t="s">
        <v>369</v>
      </c>
    </row>
    <row r="781" spans="1:32" x14ac:dyDescent="0.2">
      <c r="I781" s="159"/>
      <c r="V781" s="179"/>
      <c r="X781" s="179"/>
      <c r="Z781" s="125" t="str">
        <f t="shared" si="1233"/>
        <v/>
      </c>
      <c r="AA781" s="125" t="str">
        <f t="shared" si="1226"/>
        <v/>
      </c>
      <c r="AC781" s="179"/>
      <c r="AE781" s="179"/>
    </row>
    <row r="782" spans="1:32" ht="19" x14ac:dyDescent="0.25">
      <c r="A782" s="225" t="s">
        <v>2509</v>
      </c>
      <c r="B782" s="225"/>
      <c r="G782" s="226"/>
      <c r="I782" s="159"/>
      <c r="V782" s="179"/>
      <c r="X782" s="179"/>
      <c r="Z782" s="125" t="str">
        <f t="shared" si="1233"/>
        <v/>
      </c>
      <c r="AA782" s="125" t="str">
        <f t="shared" si="1226"/>
        <v/>
      </c>
      <c r="AC782" s="179"/>
      <c r="AE782" s="179"/>
    </row>
    <row r="783" spans="1:32" x14ac:dyDescent="0.2">
      <c r="A783" s="125" t="s">
        <v>2510</v>
      </c>
      <c r="B783" s="58" t="str">
        <f t="shared" ref="B783:B800" si="1263">IF(OR(MAX(1,O783)*MAX(V783,1)&gt;8,V783&lt;1/4,X783&lt;1/4),"RSVD","")</f>
        <v/>
      </c>
      <c r="C783" s="125" t="s">
        <v>781</v>
      </c>
      <c r="D783" s="125" t="s">
        <v>704</v>
      </c>
      <c r="E783" s="125" t="str">
        <f t="shared" ref="E783:E800" si="1264">IF(S783="rs2","S2",IF(S783="vs2","S3","S1"))</f>
        <v>S2</v>
      </c>
      <c r="F783" s="125" t="str">
        <f t="shared" ref="F783:F800" si="1265">IF(M783=8,"000",IF(M783=16,"101","110"))</f>
        <v>000</v>
      </c>
      <c r="H783" s="125" t="s">
        <v>1722</v>
      </c>
      <c r="I783" s="159">
        <f>VLOOKUP(H783,'V-Enc'!$B$38:$C$45,2,FALSE)</f>
        <v>8</v>
      </c>
      <c r="J783" s="125" t="s">
        <v>1739</v>
      </c>
      <c r="K783" s="159">
        <f>VLOOKUP(J783,'V-Enc'!$B$49:$C$56,2,FALSE)</f>
        <v>0.25</v>
      </c>
      <c r="L783" s="206" t="s">
        <v>548</v>
      </c>
      <c r="M783" s="125">
        <v>8</v>
      </c>
      <c r="N783" s="125" t="s">
        <v>1832</v>
      </c>
      <c r="O783" s="125">
        <f>VLOOKUP(N783,'V-Enc'!$B$130:$C$137,2,FALSE)</f>
        <v>5</v>
      </c>
      <c r="R783" s="125" t="s">
        <v>22</v>
      </c>
      <c r="S783" s="125" t="s">
        <v>44</v>
      </c>
      <c r="T783" s="125" t="s">
        <v>783</v>
      </c>
      <c r="U783" s="125">
        <f t="shared" ref="U783:U800" si="1266">IF(L783="-1",I783,M783)</f>
        <v>8</v>
      </c>
      <c r="V783" s="179">
        <f t="shared" ref="V783:V800" si="1267">IF(L783="-1",K783,U783/I783*K783)</f>
        <v>0.25</v>
      </c>
      <c r="W783" s="125" t="str">
        <f t="shared" ref="W783:W800" si="1268">IF(L783="-1",M783,"-")</f>
        <v>-</v>
      </c>
      <c r="X783" s="179" t="str">
        <f>IF(L783="-1",W783/#REF!*#REF!,"-")</f>
        <v>-</v>
      </c>
      <c r="Z783" s="125" t="str">
        <f t="shared" si="1233"/>
        <v/>
      </c>
      <c r="AA783" s="125">
        <f t="shared" si="1226"/>
        <v>1</v>
      </c>
      <c r="AB783" s="179">
        <f>MAX(V783,X783,1)*IF(O783="",1,O783)</f>
        <v>5</v>
      </c>
      <c r="AC783" s="179" t="str">
        <f t="shared" ref="AC783:AC796" si="1269">DEC2BIN(MIN(64,AB783)-1,6)</f>
        <v>000100</v>
      </c>
      <c r="AD783" s="179">
        <f t="shared" ref="AD783:AD800" si="1270">AB783/(MAX(V783,1)*IF(O783="",1,O783))</f>
        <v>1</v>
      </c>
      <c r="AE783" s="179" t="str">
        <f t="shared" ref="AE783:AE800" si="1271">RIGHT(_xlfn.CONCAT(REPT(0,8-MIN(AB783,8)),REPT(DEC2BIN(_xlfn.BITLSHIFT(1,AD783-1)),AB783/AD783)),8)</f>
        <v>00011111</v>
      </c>
      <c r="AF783" s="125" t="s">
        <v>369</v>
      </c>
    </row>
    <row r="784" spans="1:32" x14ac:dyDescent="0.2">
      <c r="A784" s="125" t="s">
        <v>2511</v>
      </c>
      <c r="B784" s="58" t="str">
        <f t="shared" si="1263"/>
        <v/>
      </c>
      <c r="C784" s="125" t="s">
        <v>781</v>
      </c>
      <c r="D784" s="125" t="s">
        <v>704</v>
      </c>
      <c r="E784" s="125" t="str">
        <f t="shared" si="1264"/>
        <v>S2</v>
      </c>
      <c r="F784" s="125" t="str">
        <f t="shared" si="1265"/>
        <v>101</v>
      </c>
      <c r="H784" s="125" t="s">
        <v>1722</v>
      </c>
      <c r="I784" s="159">
        <f>VLOOKUP(H784,'V-Enc'!$B$38:$C$45,2,FALSE)</f>
        <v>8</v>
      </c>
      <c r="J784" s="125" t="s">
        <v>1739</v>
      </c>
      <c r="K784" s="159">
        <f>VLOOKUP(J784,'V-Enc'!$B$49:$C$56,2,FALSE)</f>
        <v>0.25</v>
      </c>
      <c r="L784" s="206" t="s">
        <v>548</v>
      </c>
      <c r="M784" s="125">
        <v>16</v>
      </c>
      <c r="N784" s="125" t="s">
        <v>1832</v>
      </c>
      <c r="O784" s="125">
        <f>VLOOKUP(N784,'V-Enc'!$B$130:$C$137,2,FALSE)</f>
        <v>5</v>
      </c>
      <c r="R784" s="125" t="s">
        <v>22</v>
      </c>
      <c r="S784" s="125" t="s">
        <v>44</v>
      </c>
      <c r="T784" s="125" t="s">
        <v>783</v>
      </c>
      <c r="U784" s="125">
        <f t="shared" si="1266"/>
        <v>16</v>
      </c>
      <c r="V784" s="179">
        <f t="shared" si="1267"/>
        <v>0.5</v>
      </c>
      <c r="W784" s="125" t="str">
        <f t="shared" si="1268"/>
        <v>-</v>
      </c>
      <c r="X784" s="179" t="str">
        <f>IF(L784="-1",W784/I783*K783,"-")</f>
        <v>-</v>
      </c>
      <c r="Z784" s="125" t="str">
        <f t="shared" si="1233"/>
        <v/>
      </c>
      <c r="AA784" s="125">
        <f t="shared" si="1226"/>
        <v>1</v>
      </c>
      <c r="AB784" s="179">
        <f t="shared" ref="AB784:AB800" si="1272">MAX(V784,X784,1)*IF(O784="",1,O784)</f>
        <v>5</v>
      </c>
      <c r="AC784" s="179" t="str">
        <f t="shared" si="1269"/>
        <v>000100</v>
      </c>
      <c r="AD784" s="179">
        <f t="shared" si="1270"/>
        <v>1</v>
      </c>
      <c r="AE784" s="179" t="str">
        <f t="shared" si="1271"/>
        <v>00011111</v>
      </c>
      <c r="AF784" s="125" t="s">
        <v>369</v>
      </c>
    </row>
    <row r="785" spans="1:32" x14ac:dyDescent="0.2">
      <c r="A785" s="125" t="s">
        <v>2512</v>
      </c>
      <c r="B785" s="58" t="str">
        <f t="shared" si="1263"/>
        <v/>
      </c>
      <c r="C785" s="125" t="s">
        <v>781</v>
      </c>
      <c r="D785" s="125" t="s">
        <v>704</v>
      </c>
      <c r="E785" s="125" t="str">
        <f t="shared" si="1264"/>
        <v>S2</v>
      </c>
      <c r="F785" s="125" t="str">
        <f t="shared" si="1265"/>
        <v>110</v>
      </c>
      <c r="H785" s="125" t="s">
        <v>1722</v>
      </c>
      <c r="I785" s="159">
        <f>VLOOKUP(H785,'V-Enc'!$B$38:$C$45,2,FALSE)</f>
        <v>8</v>
      </c>
      <c r="J785" s="125" t="s">
        <v>1739</v>
      </c>
      <c r="K785" s="159">
        <f>VLOOKUP(J785,'V-Enc'!$B$49:$C$56,2,FALSE)</f>
        <v>0.25</v>
      </c>
      <c r="L785" s="206" t="s">
        <v>548</v>
      </c>
      <c r="M785" s="125">
        <v>32</v>
      </c>
      <c r="N785" s="125" t="s">
        <v>1832</v>
      </c>
      <c r="O785" s="125">
        <f>VLOOKUP(N785,'V-Enc'!$B$130:$C$137,2,FALSE)</f>
        <v>5</v>
      </c>
      <c r="R785" s="125" t="s">
        <v>22</v>
      </c>
      <c r="S785" s="125" t="s">
        <v>44</v>
      </c>
      <c r="T785" s="125" t="s">
        <v>783</v>
      </c>
      <c r="U785" s="125">
        <f t="shared" si="1266"/>
        <v>32</v>
      </c>
      <c r="V785" s="179">
        <f t="shared" si="1267"/>
        <v>1</v>
      </c>
      <c r="W785" s="125" t="str">
        <f t="shared" si="1268"/>
        <v>-</v>
      </c>
      <c r="X785" s="179" t="str">
        <f>IF(L785="-1",W785/I784*K784,"-")</f>
        <v>-</v>
      </c>
      <c r="Z785" s="125" t="str">
        <f t="shared" si="1233"/>
        <v/>
      </c>
      <c r="AA785" s="125">
        <f t="shared" si="1226"/>
        <v>1</v>
      </c>
      <c r="AB785" s="179">
        <f t="shared" si="1272"/>
        <v>5</v>
      </c>
      <c r="AC785" s="179" t="str">
        <f t="shared" si="1269"/>
        <v>000100</v>
      </c>
      <c r="AD785" s="179">
        <f t="shared" si="1270"/>
        <v>1</v>
      </c>
      <c r="AE785" s="179" t="str">
        <f t="shared" si="1271"/>
        <v>00011111</v>
      </c>
      <c r="AF785" s="125" t="s">
        <v>369</v>
      </c>
    </row>
    <row r="786" spans="1:32" x14ac:dyDescent="0.2">
      <c r="A786" s="125" t="s">
        <v>2513</v>
      </c>
      <c r="B786" s="58" t="str">
        <f t="shared" si="1263"/>
        <v/>
      </c>
      <c r="C786" s="125" t="s">
        <v>781</v>
      </c>
      <c r="D786" s="125" t="s">
        <v>704</v>
      </c>
      <c r="E786" s="125" t="str">
        <f t="shared" si="1264"/>
        <v>S2</v>
      </c>
      <c r="F786" s="125" t="str">
        <f t="shared" si="1265"/>
        <v>000</v>
      </c>
      <c r="H786" s="125" t="s">
        <v>1722</v>
      </c>
      <c r="I786" s="159">
        <f>VLOOKUP(H786,'V-Enc'!$B$38:$C$45,2,FALSE)</f>
        <v>8</v>
      </c>
      <c r="J786" s="125" t="s">
        <v>1740</v>
      </c>
      <c r="K786" s="159">
        <f>VLOOKUP(J786,'V-Enc'!$B$49:$C$56,2,FALSE)</f>
        <v>0.5</v>
      </c>
      <c r="L786" s="206" t="s">
        <v>548</v>
      </c>
      <c r="M786" s="125">
        <v>8</v>
      </c>
      <c r="N786" s="125" t="s">
        <v>1832</v>
      </c>
      <c r="O786" s="125">
        <f>VLOOKUP(N786,'V-Enc'!$B$130:$C$137,2,FALSE)</f>
        <v>5</v>
      </c>
      <c r="R786" s="125" t="s">
        <v>22</v>
      </c>
      <c r="S786" s="125" t="s">
        <v>44</v>
      </c>
      <c r="T786" s="125" t="s">
        <v>783</v>
      </c>
      <c r="U786" s="125">
        <f t="shared" si="1266"/>
        <v>8</v>
      </c>
      <c r="V786" s="179">
        <f t="shared" si="1267"/>
        <v>0.5</v>
      </c>
      <c r="W786" s="125" t="str">
        <f t="shared" si="1268"/>
        <v>-</v>
      </c>
      <c r="X786" s="179" t="str">
        <f>IF(L786="-1",W786/#REF!*#REF!,"-")</f>
        <v>-</v>
      </c>
      <c r="Z786" s="125" t="str">
        <f t="shared" si="1233"/>
        <v/>
      </c>
      <c r="AA786" s="125">
        <f t="shared" si="1226"/>
        <v>1</v>
      </c>
      <c r="AB786" s="179">
        <f t="shared" si="1272"/>
        <v>5</v>
      </c>
      <c r="AC786" s="179" t="str">
        <f t="shared" si="1269"/>
        <v>000100</v>
      </c>
      <c r="AD786" s="179">
        <f t="shared" si="1270"/>
        <v>1</v>
      </c>
      <c r="AE786" s="179" t="str">
        <f t="shared" si="1271"/>
        <v>00011111</v>
      </c>
      <c r="AF786" s="125" t="s">
        <v>369</v>
      </c>
    </row>
    <row r="787" spans="1:32" x14ac:dyDescent="0.2">
      <c r="A787" s="125" t="s">
        <v>2514</v>
      </c>
      <c r="B787" s="58" t="str">
        <f t="shared" ref="B787" si="1273">IF(OR(MAX(1,O787)*MAX(V787,1)&gt;8,V787&lt;1/4,X787&lt;1/4),"RSVD","")</f>
        <v/>
      </c>
      <c r="C787" s="125" t="s">
        <v>781</v>
      </c>
      <c r="D787" s="125" t="s">
        <v>704</v>
      </c>
      <c r="E787" s="125" t="str">
        <f t="shared" ref="E787" si="1274">IF(S787="rs2","S2",IF(S787="vs2","S3","S1"))</f>
        <v>S2</v>
      </c>
      <c r="F787" s="125" t="str">
        <f t="shared" ref="F787" si="1275">IF(M787=8,"000",IF(M787=16,"101","110"))</f>
        <v>101</v>
      </c>
      <c r="H787" s="125" t="s">
        <v>1722</v>
      </c>
      <c r="I787" s="159">
        <f>VLOOKUP(H787,'V-Enc'!$B$38:$C$45,2,FALSE)</f>
        <v>8</v>
      </c>
      <c r="J787" s="125" t="s">
        <v>1740</v>
      </c>
      <c r="K787" s="159">
        <f>VLOOKUP(J787,'V-Enc'!$B$49:$C$56,2,FALSE)</f>
        <v>0.5</v>
      </c>
      <c r="L787" s="206" t="s">
        <v>548</v>
      </c>
      <c r="M787" s="125">
        <v>16</v>
      </c>
      <c r="N787" s="125" t="s">
        <v>1832</v>
      </c>
      <c r="O787" s="125">
        <f>VLOOKUP(N787,'V-Enc'!$B$130:$C$137,2,FALSE)</f>
        <v>5</v>
      </c>
      <c r="R787" s="125" t="s">
        <v>22</v>
      </c>
      <c r="S787" s="125" t="s">
        <v>44</v>
      </c>
      <c r="T787" s="125" t="s">
        <v>783</v>
      </c>
      <c r="U787" s="125">
        <f t="shared" ref="U787" si="1276">IF(L787="-1",I787,M787)</f>
        <v>16</v>
      </c>
      <c r="V787" s="179">
        <f t="shared" ref="V787" si="1277">IF(L787="-1",K787,U787/I787*K787)</f>
        <v>1</v>
      </c>
      <c r="W787" s="125" t="str">
        <f t="shared" ref="W787" si="1278">IF(L787="-1",M787,"-")</f>
        <v>-</v>
      </c>
      <c r="X787" s="179" t="str">
        <f>IF(L787="-1",W787/I785*K785,"-")</f>
        <v>-</v>
      </c>
      <c r="Z787" s="125" t="str">
        <f t="shared" ref="Z787" si="1279">IF(S787="vs2",1,"")</f>
        <v/>
      </c>
      <c r="AA787" s="125">
        <f t="shared" ref="AA787" si="1280">IF(T787="vs3",1,"")</f>
        <v>1</v>
      </c>
      <c r="AB787" s="179">
        <f t="shared" si="1272"/>
        <v>5</v>
      </c>
      <c r="AC787" s="179" t="str">
        <f t="shared" si="1269"/>
        <v>000100</v>
      </c>
      <c r="AD787" s="179">
        <f t="shared" si="1270"/>
        <v>1</v>
      </c>
      <c r="AE787" s="179" t="str">
        <f t="shared" si="1271"/>
        <v>00011111</v>
      </c>
      <c r="AF787" s="125" t="s">
        <v>369</v>
      </c>
    </row>
    <row r="788" spans="1:32" s="58" customFormat="1" x14ac:dyDescent="0.2">
      <c r="A788" s="58" t="s">
        <v>4415</v>
      </c>
      <c r="B788" s="58" t="str">
        <f t="shared" si="1263"/>
        <v>RSVD</v>
      </c>
      <c r="C788" s="58" t="s">
        <v>781</v>
      </c>
      <c r="D788" s="58" t="s">
        <v>704</v>
      </c>
      <c r="E788" s="58" t="str">
        <f t="shared" si="1264"/>
        <v>S2</v>
      </c>
      <c r="F788" s="58" t="str">
        <f t="shared" si="1265"/>
        <v>110</v>
      </c>
      <c r="H788" s="58" t="s">
        <v>1722</v>
      </c>
      <c r="I788" s="247">
        <f>VLOOKUP(H788,'V-Enc'!$B$38:$C$45,2,FALSE)</f>
        <v>8</v>
      </c>
      <c r="J788" s="58" t="s">
        <v>1740</v>
      </c>
      <c r="K788" s="247">
        <f>VLOOKUP(J788,'V-Enc'!$B$49:$C$56,2,FALSE)</f>
        <v>0.5</v>
      </c>
      <c r="L788" s="248" t="s">
        <v>548</v>
      </c>
      <c r="M788" s="58">
        <v>32</v>
      </c>
      <c r="N788" s="58" t="s">
        <v>1832</v>
      </c>
      <c r="O788" s="58">
        <f>VLOOKUP(N788,'V-Enc'!$B$130:$C$137,2,FALSE)</f>
        <v>5</v>
      </c>
      <c r="R788" s="58" t="s">
        <v>22</v>
      </c>
      <c r="S788" s="58" t="s">
        <v>44</v>
      </c>
      <c r="T788" s="58" t="s">
        <v>783</v>
      </c>
      <c r="U788" s="58">
        <f t="shared" si="1266"/>
        <v>32</v>
      </c>
      <c r="V788" s="249">
        <f t="shared" si="1267"/>
        <v>2</v>
      </c>
      <c r="W788" s="58" t="str">
        <f t="shared" si="1268"/>
        <v>-</v>
      </c>
      <c r="X788" s="249" t="str">
        <f>IF(L788="-1",W788/I786*K786,"-")</f>
        <v>-</v>
      </c>
      <c r="Z788" s="58" t="str">
        <f t="shared" si="1233"/>
        <v/>
      </c>
      <c r="AA788" s="58">
        <f t="shared" si="1226"/>
        <v>1</v>
      </c>
      <c r="AB788" s="249">
        <f t="shared" si="1272"/>
        <v>10</v>
      </c>
      <c r="AC788" s="249" t="str">
        <f t="shared" si="1269"/>
        <v>001001</v>
      </c>
      <c r="AD788" s="249">
        <f t="shared" si="1270"/>
        <v>1</v>
      </c>
      <c r="AE788" s="249" t="str">
        <f t="shared" si="1271"/>
        <v>11111111</v>
      </c>
      <c r="AF788" s="58" t="s">
        <v>369</v>
      </c>
    </row>
    <row r="789" spans="1:32" x14ac:dyDescent="0.2">
      <c r="A789" s="125" t="s">
        <v>2515</v>
      </c>
      <c r="B789" s="58" t="str">
        <f t="shared" si="1263"/>
        <v/>
      </c>
      <c r="C789" s="125" t="s">
        <v>781</v>
      </c>
      <c r="D789" s="125" t="s">
        <v>704</v>
      </c>
      <c r="E789" s="125" t="str">
        <f t="shared" si="1264"/>
        <v>S2</v>
      </c>
      <c r="F789" s="125" t="str">
        <f t="shared" si="1265"/>
        <v>000</v>
      </c>
      <c r="H789" s="125" t="s">
        <v>1722</v>
      </c>
      <c r="I789" s="159">
        <f>VLOOKUP(H789,'V-Enc'!$B$38:$C$45,2,FALSE)</f>
        <v>8</v>
      </c>
      <c r="J789" s="125" t="s">
        <v>1733</v>
      </c>
      <c r="K789" s="159">
        <f>VLOOKUP(J789,'V-Enc'!$B$49:$C$56,2,FALSE)</f>
        <v>1</v>
      </c>
      <c r="L789" s="206" t="s">
        <v>548</v>
      </c>
      <c r="M789" s="125">
        <v>8</v>
      </c>
      <c r="N789" s="125" t="s">
        <v>1832</v>
      </c>
      <c r="O789" s="125">
        <f>VLOOKUP(N789,'V-Enc'!$B$130:$C$137,2,FALSE)</f>
        <v>5</v>
      </c>
      <c r="R789" s="125" t="s">
        <v>22</v>
      </c>
      <c r="S789" s="125" t="s">
        <v>44</v>
      </c>
      <c r="T789" s="125" t="s">
        <v>783</v>
      </c>
      <c r="U789" s="125">
        <f t="shared" si="1266"/>
        <v>8</v>
      </c>
      <c r="V789" s="179">
        <f t="shared" si="1267"/>
        <v>1</v>
      </c>
      <c r="W789" s="125" t="str">
        <f t="shared" si="1268"/>
        <v>-</v>
      </c>
      <c r="X789" s="179" t="str">
        <f>IF(L789="-1",W789/#REF!*#REF!,"-")</f>
        <v>-</v>
      </c>
      <c r="Z789" s="125" t="str">
        <f t="shared" si="1233"/>
        <v/>
      </c>
      <c r="AA789" s="125">
        <f t="shared" si="1226"/>
        <v>1</v>
      </c>
      <c r="AB789" s="179">
        <f t="shared" si="1272"/>
        <v>5</v>
      </c>
      <c r="AC789" s="179" t="str">
        <f t="shared" si="1269"/>
        <v>000100</v>
      </c>
      <c r="AD789" s="179">
        <f t="shared" si="1270"/>
        <v>1</v>
      </c>
      <c r="AE789" s="179" t="str">
        <f t="shared" si="1271"/>
        <v>00011111</v>
      </c>
      <c r="AF789" s="125" t="s">
        <v>369</v>
      </c>
    </row>
    <row r="790" spans="1:32" s="58" customFormat="1" x14ac:dyDescent="0.2">
      <c r="A790" s="58" t="s">
        <v>4416</v>
      </c>
      <c r="B790" s="58" t="str">
        <f t="shared" si="1263"/>
        <v>RSVD</v>
      </c>
      <c r="C790" s="58" t="s">
        <v>781</v>
      </c>
      <c r="D790" s="58" t="s">
        <v>704</v>
      </c>
      <c r="E790" s="58" t="str">
        <f t="shared" si="1264"/>
        <v>S2</v>
      </c>
      <c r="F790" s="58" t="str">
        <f t="shared" si="1265"/>
        <v>101</v>
      </c>
      <c r="H790" s="58" t="s">
        <v>1722</v>
      </c>
      <c r="I790" s="247">
        <f>VLOOKUP(H790,'V-Enc'!$B$38:$C$45,2,FALSE)</f>
        <v>8</v>
      </c>
      <c r="J790" s="58" t="s">
        <v>1733</v>
      </c>
      <c r="K790" s="247">
        <f>VLOOKUP(J790,'V-Enc'!$B$49:$C$56,2,FALSE)</f>
        <v>1</v>
      </c>
      <c r="L790" s="248" t="s">
        <v>548</v>
      </c>
      <c r="M790" s="58">
        <v>16</v>
      </c>
      <c r="N790" s="58" t="s">
        <v>1832</v>
      </c>
      <c r="O790" s="58">
        <f>VLOOKUP(N790,'V-Enc'!$B$130:$C$137,2,FALSE)</f>
        <v>5</v>
      </c>
      <c r="R790" s="58" t="s">
        <v>22</v>
      </c>
      <c r="S790" s="58" t="s">
        <v>44</v>
      </c>
      <c r="T790" s="58" t="s">
        <v>783</v>
      </c>
      <c r="U790" s="58">
        <f t="shared" si="1266"/>
        <v>16</v>
      </c>
      <c r="V790" s="249">
        <f t="shared" si="1267"/>
        <v>2</v>
      </c>
      <c r="W790" s="58" t="str">
        <f t="shared" si="1268"/>
        <v>-</v>
      </c>
      <c r="X790" s="249" t="str">
        <f>IF(L790="-1",W790/#REF!*#REF!,"-")</f>
        <v>-</v>
      </c>
      <c r="Z790" s="58" t="str">
        <f t="shared" si="1233"/>
        <v/>
      </c>
      <c r="AA790" s="58">
        <f t="shared" si="1226"/>
        <v>1</v>
      </c>
      <c r="AB790" s="249">
        <f t="shared" si="1272"/>
        <v>10</v>
      </c>
      <c r="AC790" s="249" t="str">
        <f t="shared" si="1269"/>
        <v>001001</v>
      </c>
      <c r="AD790" s="249">
        <f t="shared" si="1270"/>
        <v>1</v>
      </c>
      <c r="AE790" s="249" t="str">
        <f t="shared" si="1271"/>
        <v>11111111</v>
      </c>
      <c r="AF790" s="58" t="s">
        <v>369</v>
      </c>
    </row>
    <row r="791" spans="1:32" s="58" customFormat="1" x14ac:dyDescent="0.2">
      <c r="A791" s="58" t="s">
        <v>4417</v>
      </c>
      <c r="B791" s="58" t="str">
        <f t="shared" ref="B791:B797" si="1281">IF(OR(MAX(1,O791)*MAX(V791,1)&gt;8,V791&lt;1/4,X791&lt;1/4),"RSVD","")</f>
        <v>RSVD</v>
      </c>
      <c r="C791" s="58" t="s">
        <v>781</v>
      </c>
      <c r="D791" s="58" t="s">
        <v>704</v>
      </c>
      <c r="E791" s="58" t="str">
        <f t="shared" ref="E791:E797" si="1282">IF(S791="rs2","S2",IF(S791="vs2","S3","S1"))</f>
        <v>S2</v>
      </c>
      <c r="F791" s="58" t="str">
        <f t="shared" ref="F791:F797" si="1283">IF(M791=8,"000",IF(M791=16,"101","110"))</f>
        <v>110</v>
      </c>
      <c r="H791" s="58" t="s">
        <v>1722</v>
      </c>
      <c r="I791" s="247">
        <f>VLOOKUP(H791,'V-Enc'!$B$38:$C$45,2,FALSE)</f>
        <v>8</v>
      </c>
      <c r="J791" s="58" t="s">
        <v>1733</v>
      </c>
      <c r="K791" s="247">
        <f>VLOOKUP(J791,'V-Enc'!$B$49:$C$56,2,FALSE)</f>
        <v>1</v>
      </c>
      <c r="L791" s="248" t="s">
        <v>548</v>
      </c>
      <c r="M791" s="58">
        <v>32</v>
      </c>
      <c r="N791" s="58" t="s">
        <v>1832</v>
      </c>
      <c r="O791" s="58">
        <f>VLOOKUP(N791,'V-Enc'!$B$130:$C$137,2,FALSE)</f>
        <v>5</v>
      </c>
      <c r="R791" s="58" t="s">
        <v>22</v>
      </c>
      <c r="S791" s="58" t="s">
        <v>44</v>
      </c>
      <c r="T791" s="58" t="s">
        <v>783</v>
      </c>
      <c r="U791" s="58">
        <f t="shared" ref="U791:U797" si="1284">IF(L791="-1",I791,M791)</f>
        <v>32</v>
      </c>
      <c r="V791" s="249">
        <f t="shared" ref="V791:V797" si="1285">IF(L791="-1",K791,U791/I791*K791)</f>
        <v>4</v>
      </c>
      <c r="W791" s="58" t="str">
        <f t="shared" ref="W791:W797" si="1286">IF(L791="-1",M791,"-")</f>
        <v>-</v>
      </c>
      <c r="X791" s="249" t="str">
        <f>IF(L791="-1",W791/#REF!*#REF!,"-")</f>
        <v>-</v>
      </c>
      <c r="Z791" s="58" t="str">
        <f t="shared" ref="Z791:Z797" si="1287">IF(S791="vs2",1,"")</f>
        <v/>
      </c>
      <c r="AA791" s="58">
        <f t="shared" ref="AA791:AA797" si="1288">IF(T791="vs3",1,"")</f>
        <v>1</v>
      </c>
      <c r="AB791" s="249">
        <f t="shared" si="1272"/>
        <v>20</v>
      </c>
      <c r="AC791" s="249" t="str">
        <f t="shared" si="1269"/>
        <v>010011</v>
      </c>
      <c r="AD791" s="249">
        <f t="shared" si="1270"/>
        <v>1</v>
      </c>
      <c r="AE791" s="249" t="str">
        <f t="shared" si="1271"/>
        <v>11111111</v>
      </c>
      <c r="AF791" s="58" t="s">
        <v>369</v>
      </c>
    </row>
    <row r="792" spans="1:32" s="58" customFormat="1" x14ac:dyDescent="0.2">
      <c r="A792" s="58" t="s">
        <v>4418</v>
      </c>
      <c r="B792" s="58" t="str">
        <f t="shared" si="1281"/>
        <v>RSVD</v>
      </c>
      <c r="C792" s="58" t="s">
        <v>781</v>
      </c>
      <c r="D792" s="58" t="s">
        <v>704</v>
      </c>
      <c r="E792" s="58" t="str">
        <f t="shared" si="1282"/>
        <v>S2</v>
      </c>
      <c r="F792" s="58" t="str">
        <f t="shared" si="1283"/>
        <v>000</v>
      </c>
      <c r="H792" s="58" t="s">
        <v>1722</v>
      </c>
      <c r="I792" s="247">
        <f>VLOOKUP(H792,'V-Enc'!$B$38:$C$45,2,FALSE)</f>
        <v>8</v>
      </c>
      <c r="J792" s="58" t="s">
        <v>1734</v>
      </c>
      <c r="K792" s="247">
        <f>VLOOKUP(J792,'V-Enc'!$B$49:$C$56,2,FALSE)</f>
        <v>2</v>
      </c>
      <c r="L792" s="248" t="s">
        <v>548</v>
      </c>
      <c r="M792" s="58">
        <v>8</v>
      </c>
      <c r="N792" s="58" t="s">
        <v>1832</v>
      </c>
      <c r="O792" s="58">
        <f>VLOOKUP(N792,'V-Enc'!$B$130:$C$137,2,FALSE)</f>
        <v>5</v>
      </c>
      <c r="R792" s="58" t="s">
        <v>22</v>
      </c>
      <c r="S792" s="58" t="s">
        <v>44</v>
      </c>
      <c r="T792" s="58" t="s">
        <v>783</v>
      </c>
      <c r="U792" s="58">
        <f t="shared" si="1284"/>
        <v>8</v>
      </c>
      <c r="V792" s="249">
        <f t="shared" si="1285"/>
        <v>2</v>
      </c>
      <c r="W792" s="58" t="str">
        <f t="shared" si="1286"/>
        <v>-</v>
      </c>
      <c r="X792" s="249" t="str">
        <f>IF(L792="-1",W792/#REF!*#REF!,"-")</f>
        <v>-</v>
      </c>
      <c r="Z792" s="58" t="str">
        <f t="shared" si="1287"/>
        <v/>
      </c>
      <c r="AA792" s="58">
        <f t="shared" si="1288"/>
        <v>1</v>
      </c>
      <c r="AB792" s="249">
        <f t="shared" si="1272"/>
        <v>10</v>
      </c>
      <c r="AC792" s="249" t="str">
        <f t="shared" si="1269"/>
        <v>001001</v>
      </c>
      <c r="AD792" s="249">
        <f t="shared" si="1270"/>
        <v>1</v>
      </c>
      <c r="AE792" s="249" t="str">
        <f t="shared" si="1271"/>
        <v>11111111</v>
      </c>
      <c r="AF792" s="58" t="s">
        <v>369</v>
      </c>
    </row>
    <row r="793" spans="1:32" s="58" customFormat="1" x14ac:dyDescent="0.2">
      <c r="A793" s="58" t="s">
        <v>4419</v>
      </c>
      <c r="B793" s="58" t="str">
        <f t="shared" si="1281"/>
        <v>RSVD</v>
      </c>
      <c r="C793" s="58" t="s">
        <v>781</v>
      </c>
      <c r="D793" s="58" t="s">
        <v>704</v>
      </c>
      <c r="E793" s="58" t="str">
        <f t="shared" si="1282"/>
        <v>S2</v>
      </c>
      <c r="F793" s="58" t="str">
        <f t="shared" si="1283"/>
        <v>101</v>
      </c>
      <c r="H793" s="58" t="s">
        <v>1722</v>
      </c>
      <c r="I793" s="247">
        <f>VLOOKUP(H793,'V-Enc'!$B$38:$C$45,2,FALSE)</f>
        <v>8</v>
      </c>
      <c r="J793" s="58" t="s">
        <v>1734</v>
      </c>
      <c r="K793" s="247">
        <f>VLOOKUP(J793,'V-Enc'!$B$49:$C$56,2,FALSE)</f>
        <v>2</v>
      </c>
      <c r="L793" s="248" t="s">
        <v>548</v>
      </c>
      <c r="M793" s="58">
        <v>16</v>
      </c>
      <c r="N793" s="58" t="s">
        <v>1832</v>
      </c>
      <c r="O793" s="58">
        <f>VLOOKUP(N793,'V-Enc'!$B$130:$C$137,2,FALSE)</f>
        <v>5</v>
      </c>
      <c r="R793" s="58" t="s">
        <v>22</v>
      </c>
      <c r="S793" s="58" t="s">
        <v>44</v>
      </c>
      <c r="T793" s="58" t="s">
        <v>783</v>
      </c>
      <c r="U793" s="58">
        <f t="shared" si="1284"/>
        <v>16</v>
      </c>
      <c r="V793" s="249">
        <f t="shared" si="1285"/>
        <v>4</v>
      </c>
      <c r="W793" s="58" t="str">
        <f t="shared" si="1286"/>
        <v>-</v>
      </c>
      <c r="X793" s="249" t="str">
        <f>IF(L793="-1",W793/#REF!*#REF!,"-")</f>
        <v>-</v>
      </c>
      <c r="Z793" s="58" t="str">
        <f t="shared" si="1287"/>
        <v/>
      </c>
      <c r="AA793" s="58">
        <f t="shared" si="1288"/>
        <v>1</v>
      </c>
      <c r="AB793" s="249">
        <f t="shared" si="1272"/>
        <v>20</v>
      </c>
      <c r="AC793" s="249" t="str">
        <f t="shared" si="1269"/>
        <v>010011</v>
      </c>
      <c r="AD793" s="249">
        <f t="shared" si="1270"/>
        <v>1</v>
      </c>
      <c r="AE793" s="249" t="str">
        <f t="shared" si="1271"/>
        <v>11111111</v>
      </c>
      <c r="AF793" s="58" t="s">
        <v>369</v>
      </c>
    </row>
    <row r="794" spans="1:32" s="58" customFormat="1" x14ac:dyDescent="0.2">
      <c r="A794" s="58" t="s">
        <v>4420</v>
      </c>
      <c r="B794" s="58" t="str">
        <f t="shared" si="1281"/>
        <v>RSVD</v>
      </c>
      <c r="C794" s="58" t="s">
        <v>781</v>
      </c>
      <c r="D794" s="58" t="s">
        <v>704</v>
      </c>
      <c r="E794" s="58" t="str">
        <f t="shared" si="1282"/>
        <v>S2</v>
      </c>
      <c r="F794" s="58" t="str">
        <f t="shared" si="1283"/>
        <v>110</v>
      </c>
      <c r="H794" s="58" t="s">
        <v>1722</v>
      </c>
      <c r="I794" s="247">
        <f>VLOOKUP(H794,'V-Enc'!$B$38:$C$45,2,FALSE)</f>
        <v>8</v>
      </c>
      <c r="J794" s="58" t="s">
        <v>1734</v>
      </c>
      <c r="K794" s="247">
        <f>VLOOKUP(J794,'V-Enc'!$B$49:$C$56,2,FALSE)</f>
        <v>2</v>
      </c>
      <c r="L794" s="248" t="s">
        <v>548</v>
      </c>
      <c r="M794" s="58">
        <v>32</v>
      </c>
      <c r="N794" s="58" t="s">
        <v>1832</v>
      </c>
      <c r="O794" s="58">
        <f>VLOOKUP(N794,'V-Enc'!$B$130:$C$137,2,FALSE)</f>
        <v>5</v>
      </c>
      <c r="R794" s="58" t="s">
        <v>22</v>
      </c>
      <c r="S794" s="58" t="s">
        <v>44</v>
      </c>
      <c r="T794" s="58" t="s">
        <v>783</v>
      </c>
      <c r="U794" s="58">
        <f t="shared" si="1284"/>
        <v>32</v>
      </c>
      <c r="V794" s="249">
        <f t="shared" si="1285"/>
        <v>8</v>
      </c>
      <c r="W794" s="58" t="str">
        <f t="shared" si="1286"/>
        <v>-</v>
      </c>
      <c r="X794" s="249" t="str">
        <f>IF(L794="-1",W794/#REF!*#REF!,"-")</f>
        <v>-</v>
      </c>
      <c r="Z794" s="58" t="str">
        <f t="shared" si="1287"/>
        <v/>
      </c>
      <c r="AA794" s="58">
        <f t="shared" si="1288"/>
        <v>1</v>
      </c>
      <c r="AB794" s="249">
        <f t="shared" si="1272"/>
        <v>40</v>
      </c>
      <c r="AC794" s="249" t="str">
        <f t="shared" si="1269"/>
        <v>100111</v>
      </c>
      <c r="AD794" s="249">
        <f t="shared" si="1270"/>
        <v>1</v>
      </c>
      <c r="AE794" s="249" t="str">
        <f t="shared" si="1271"/>
        <v>11111111</v>
      </c>
      <c r="AF794" s="58" t="s">
        <v>369</v>
      </c>
    </row>
    <row r="795" spans="1:32" s="58" customFormat="1" x14ac:dyDescent="0.2">
      <c r="A795" s="58" t="s">
        <v>4421</v>
      </c>
      <c r="B795" s="58" t="str">
        <f t="shared" si="1281"/>
        <v>RSVD</v>
      </c>
      <c r="C795" s="58" t="s">
        <v>781</v>
      </c>
      <c r="D795" s="58" t="s">
        <v>704</v>
      </c>
      <c r="E795" s="58" t="str">
        <f t="shared" si="1282"/>
        <v>S2</v>
      </c>
      <c r="F795" s="58" t="str">
        <f t="shared" si="1283"/>
        <v>000</v>
      </c>
      <c r="H795" s="58" t="s">
        <v>1722</v>
      </c>
      <c r="I795" s="247">
        <f>VLOOKUP(H795,'V-Enc'!$B$38:$C$45,2,FALSE)</f>
        <v>8</v>
      </c>
      <c r="J795" s="58" t="s">
        <v>1735</v>
      </c>
      <c r="K795" s="247">
        <f>VLOOKUP(J795,'V-Enc'!$B$49:$C$56,2,FALSE)</f>
        <v>4</v>
      </c>
      <c r="L795" s="248" t="s">
        <v>548</v>
      </c>
      <c r="M795" s="58">
        <v>8</v>
      </c>
      <c r="N795" s="58" t="s">
        <v>1832</v>
      </c>
      <c r="O795" s="58">
        <f>VLOOKUP(N795,'V-Enc'!$B$130:$C$137,2,FALSE)</f>
        <v>5</v>
      </c>
      <c r="R795" s="58" t="s">
        <v>22</v>
      </c>
      <c r="S795" s="58" t="s">
        <v>44</v>
      </c>
      <c r="T795" s="58" t="s">
        <v>783</v>
      </c>
      <c r="U795" s="58">
        <f t="shared" si="1284"/>
        <v>8</v>
      </c>
      <c r="V795" s="249">
        <f t="shared" si="1285"/>
        <v>4</v>
      </c>
      <c r="W795" s="58" t="str">
        <f t="shared" si="1286"/>
        <v>-</v>
      </c>
      <c r="X795" s="249" t="str">
        <f>IF(L795="-1",W795/#REF!*#REF!,"-")</f>
        <v>-</v>
      </c>
      <c r="Z795" s="58" t="str">
        <f t="shared" si="1287"/>
        <v/>
      </c>
      <c r="AA795" s="58">
        <f t="shared" si="1288"/>
        <v>1</v>
      </c>
      <c r="AB795" s="249">
        <f t="shared" si="1272"/>
        <v>20</v>
      </c>
      <c r="AC795" s="249" t="str">
        <f t="shared" si="1269"/>
        <v>010011</v>
      </c>
      <c r="AD795" s="249">
        <f t="shared" si="1270"/>
        <v>1</v>
      </c>
      <c r="AE795" s="249" t="str">
        <f t="shared" si="1271"/>
        <v>11111111</v>
      </c>
      <c r="AF795" s="58" t="s">
        <v>369</v>
      </c>
    </row>
    <row r="796" spans="1:32" s="58" customFormat="1" x14ac:dyDescent="0.2">
      <c r="A796" s="58" t="s">
        <v>4422</v>
      </c>
      <c r="B796" s="58" t="str">
        <f t="shared" si="1281"/>
        <v>RSVD</v>
      </c>
      <c r="C796" s="58" t="s">
        <v>781</v>
      </c>
      <c r="D796" s="58" t="s">
        <v>704</v>
      </c>
      <c r="E796" s="58" t="str">
        <f t="shared" si="1282"/>
        <v>S2</v>
      </c>
      <c r="F796" s="58" t="str">
        <f t="shared" si="1283"/>
        <v>101</v>
      </c>
      <c r="H796" s="58" t="s">
        <v>1722</v>
      </c>
      <c r="I796" s="247">
        <f>VLOOKUP(H796,'V-Enc'!$B$38:$C$45,2,FALSE)</f>
        <v>8</v>
      </c>
      <c r="J796" s="58" t="s">
        <v>1735</v>
      </c>
      <c r="K796" s="247">
        <f>VLOOKUP(J796,'V-Enc'!$B$49:$C$56,2,FALSE)</f>
        <v>4</v>
      </c>
      <c r="L796" s="248" t="s">
        <v>548</v>
      </c>
      <c r="M796" s="58">
        <v>16</v>
      </c>
      <c r="N796" s="58" t="s">
        <v>1832</v>
      </c>
      <c r="O796" s="58">
        <f>VLOOKUP(N796,'V-Enc'!$B$130:$C$137,2,FALSE)</f>
        <v>5</v>
      </c>
      <c r="R796" s="58" t="s">
        <v>22</v>
      </c>
      <c r="S796" s="58" t="s">
        <v>44</v>
      </c>
      <c r="T796" s="58" t="s">
        <v>783</v>
      </c>
      <c r="U796" s="58">
        <f t="shared" si="1284"/>
        <v>16</v>
      </c>
      <c r="V796" s="249">
        <f t="shared" si="1285"/>
        <v>8</v>
      </c>
      <c r="W796" s="58" t="str">
        <f t="shared" si="1286"/>
        <v>-</v>
      </c>
      <c r="X796" s="249" t="str">
        <f>IF(L796="-1",W796/#REF!*#REF!,"-")</f>
        <v>-</v>
      </c>
      <c r="Z796" s="58" t="str">
        <f t="shared" si="1287"/>
        <v/>
      </c>
      <c r="AA796" s="58">
        <f t="shared" si="1288"/>
        <v>1</v>
      </c>
      <c r="AB796" s="249">
        <f t="shared" si="1272"/>
        <v>40</v>
      </c>
      <c r="AC796" s="249" t="str">
        <f t="shared" si="1269"/>
        <v>100111</v>
      </c>
      <c r="AD796" s="249">
        <f t="shared" si="1270"/>
        <v>1</v>
      </c>
      <c r="AE796" s="249" t="str">
        <f t="shared" si="1271"/>
        <v>11111111</v>
      </c>
      <c r="AF796" s="58" t="s">
        <v>369</v>
      </c>
    </row>
    <row r="797" spans="1:32" s="58" customFormat="1" x14ac:dyDescent="0.2">
      <c r="A797" s="58" t="s">
        <v>4423</v>
      </c>
      <c r="B797" s="58" t="str">
        <f t="shared" si="1281"/>
        <v>RSVD</v>
      </c>
      <c r="C797" s="58" t="s">
        <v>781</v>
      </c>
      <c r="D797" s="58" t="s">
        <v>704</v>
      </c>
      <c r="E797" s="58" t="str">
        <f t="shared" si="1282"/>
        <v>S2</v>
      </c>
      <c r="F797" s="58" t="str">
        <f t="shared" si="1283"/>
        <v>110</v>
      </c>
      <c r="H797" s="58" t="s">
        <v>1722</v>
      </c>
      <c r="I797" s="247">
        <f>VLOOKUP(H797,'V-Enc'!$B$38:$C$45,2,FALSE)</f>
        <v>8</v>
      </c>
      <c r="J797" s="58" t="s">
        <v>1735</v>
      </c>
      <c r="K797" s="247">
        <f>VLOOKUP(J797,'V-Enc'!$B$49:$C$56,2,FALSE)</f>
        <v>4</v>
      </c>
      <c r="L797" s="248" t="s">
        <v>548</v>
      </c>
      <c r="M797" s="58">
        <v>32</v>
      </c>
      <c r="N797" s="58" t="s">
        <v>1832</v>
      </c>
      <c r="O797" s="58">
        <f>VLOOKUP(N797,'V-Enc'!$B$130:$C$137,2,FALSE)</f>
        <v>5</v>
      </c>
      <c r="R797" s="58" t="s">
        <v>22</v>
      </c>
      <c r="S797" s="58" t="s">
        <v>44</v>
      </c>
      <c r="T797" s="58" t="s">
        <v>783</v>
      </c>
      <c r="U797" s="58">
        <f t="shared" si="1284"/>
        <v>32</v>
      </c>
      <c r="V797" s="249">
        <f t="shared" si="1285"/>
        <v>16</v>
      </c>
      <c r="W797" s="58" t="str">
        <f t="shared" si="1286"/>
        <v>-</v>
      </c>
      <c r="X797" s="249" t="str">
        <f>IF(L797="-1",W797/#REF!*#REF!,"-")</f>
        <v>-</v>
      </c>
      <c r="Z797" s="58" t="str">
        <f t="shared" si="1287"/>
        <v/>
      </c>
      <c r="AA797" s="58">
        <f t="shared" si="1288"/>
        <v>1</v>
      </c>
      <c r="AB797" s="249">
        <f t="shared" si="1272"/>
        <v>80</v>
      </c>
      <c r="AC797" s="249" t="str">
        <f>DEC2BIN(MIN(64,AB797)-1,6)</f>
        <v>111111</v>
      </c>
      <c r="AD797" s="249">
        <f t="shared" si="1270"/>
        <v>1</v>
      </c>
      <c r="AE797" s="249" t="str">
        <f t="shared" si="1271"/>
        <v>11111111</v>
      </c>
      <c r="AF797" s="58" t="s">
        <v>369</v>
      </c>
    </row>
    <row r="798" spans="1:32" s="58" customFormat="1" x14ac:dyDescent="0.2">
      <c r="A798" s="58" t="s">
        <v>4424</v>
      </c>
      <c r="B798" s="58" t="str">
        <f t="shared" ref="B798:B799" si="1289">IF(OR(MAX(1,O798)*MAX(V798,1)&gt;8,V798&lt;1/4,X798&lt;1/4),"RSVD","")</f>
        <v>RSVD</v>
      </c>
      <c r="C798" s="58" t="s">
        <v>781</v>
      </c>
      <c r="D798" s="58" t="s">
        <v>704</v>
      </c>
      <c r="E798" s="58" t="str">
        <f t="shared" ref="E798:E799" si="1290">IF(S798="rs2","S2",IF(S798="vs2","S3","S1"))</f>
        <v>S2</v>
      </c>
      <c r="F798" s="58" t="str">
        <f t="shared" ref="F798:F799" si="1291">IF(M798=8,"000",IF(M798=16,"101","110"))</f>
        <v>000</v>
      </c>
      <c r="H798" s="58" t="s">
        <v>1722</v>
      </c>
      <c r="I798" s="247">
        <f>VLOOKUP(H798,'V-Enc'!$B$38:$C$45,2,FALSE)</f>
        <v>8</v>
      </c>
      <c r="J798" s="58" t="s">
        <v>1736</v>
      </c>
      <c r="K798" s="247">
        <f>VLOOKUP(J798,'V-Enc'!$B$49:$C$56,2,FALSE)</f>
        <v>8</v>
      </c>
      <c r="L798" s="248" t="s">
        <v>548</v>
      </c>
      <c r="M798" s="58">
        <v>8</v>
      </c>
      <c r="N798" s="58" t="s">
        <v>1832</v>
      </c>
      <c r="O798" s="58">
        <f>VLOOKUP(N798,'V-Enc'!$B$130:$C$137,2,FALSE)</f>
        <v>5</v>
      </c>
      <c r="R798" s="58" t="s">
        <v>22</v>
      </c>
      <c r="S798" s="58" t="s">
        <v>44</v>
      </c>
      <c r="T798" s="58" t="s">
        <v>783</v>
      </c>
      <c r="U798" s="58">
        <f t="shared" ref="U798:U799" si="1292">IF(L798="-1",I798,M798)</f>
        <v>8</v>
      </c>
      <c r="V798" s="249">
        <f t="shared" ref="V798:V799" si="1293">IF(L798="-1",K798,U798/I798*K798)</f>
        <v>8</v>
      </c>
      <c r="W798" s="58" t="str">
        <f t="shared" ref="W798:W799" si="1294">IF(L798="-1",M798,"-")</f>
        <v>-</v>
      </c>
      <c r="X798" s="249" t="str">
        <f>IF(L798="-1",W798/#REF!*#REF!,"-")</f>
        <v>-</v>
      </c>
      <c r="Z798" s="58" t="str">
        <f t="shared" ref="Z798:Z799" si="1295">IF(S798="vs2",1,"")</f>
        <v/>
      </c>
      <c r="AA798" s="58">
        <f t="shared" ref="AA798:AA799" si="1296">IF(T798="vs3",1,"")</f>
        <v>1</v>
      </c>
      <c r="AB798" s="249">
        <f t="shared" si="1272"/>
        <v>40</v>
      </c>
      <c r="AC798" s="249" t="str">
        <f t="shared" ref="AC798:AC800" si="1297">DEC2BIN(MIN(64,AB798)-1,6)</f>
        <v>100111</v>
      </c>
      <c r="AD798" s="249">
        <f t="shared" si="1270"/>
        <v>1</v>
      </c>
      <c r="AE798" s="249" t="str">
        <f t="shared" si="1271"/>
        <v>11111111</v>
      </c>
      <c r="AF798" s="58" t="s">
        <v>369</v>
      </c>
    </row>
    <row r="799" spans="1:32" s="58" customFormat="1" x14ac:dyDescent="0.2">
      <c r="A799" s="58" t="s">
        <v>4425</v>
      </c>
      <c r="B799" s="58" t="str">
        <f t="shared" si="1289"/>
        <v>RSVD</v>
      </c>
      <c r="C799" s="58" t="s">
        <v>781</v>
      </c>
      <c r="D799" s="58" t="s">
        <v>704</v>
      </c>
      <c r="E799" s="58" t="str">
        <f t="shared" si="1290"/>
        <v>S2</v>
      </c>
      <c r="F799" s="58" t="str">
        <f t="shared" si="1291"/>
        <v>101</v>
      </c>
      <c r="H799" s="58" t="s">
        <v>1722</v>
      </c>
      <c r="I799" s="247">
        <f>VLOOKUP(H799,'V-Enc'!$B$38:$C$45,2,FALSE)</f>
        <v>8</v>
      </c>
      <c r="J799" s="58" t="s">
        <v>1736</v>
      </c>
      <c r="K799" s="247">
        <f>VLOOKUP(J799,'V-Enc'!$B$49:$C$56,2,FALSE)</f>
        <v>8</v>
      </c>
      <c r="L799" s="248" t="s">
        <v>548</v>
      </c>
      <c r="M799" s="58">
        <v>16</v>
      </c>
      <c r="N799" s="58" t="s">
        <v>1832</v>
      </c>
      <c r="O799" s="58">
        <f>VLOOKUP(N799,'V-Enc'!$B$130:$C$137,2,FALSE)</f>
        <v>5</v>
      </c>
      <c r="R799" s="58" t="s">
        <v>22</v>
      </c>
      <c r="S799" s="58" t="s">
        <v>44</v>
      </c>
      <c r="T799" s="58" t="s">
        <v>783</v>
      </c>
      <c r="U799" s="58">
        <f t="shared" si="1292"/>
        <v>16</v>
      </c>
      <c r="V799" s="249">
        <f t="shared" si="1293"/>
        <v>16</v>
      </c>
      <c r="W799" s="58" t="str">
        <f t="shared" si="1294"/>
        <v>-</v>
      </c>
      <c r="X799" s="249" t="str">
        <f>IF(L799="-1",W799/#REF!*#REF!,"-")</f>
        <v>-</v>
      </c>
      <c r="Z799" s="58" t="str">
        <f t="shared" si="1295"/>
        <v/>
      </c>
      <c r="AA799" s="58">
        <f t="shared" si="1296"/>
        <v>1</v>
      </c>
      <c r="AB799" s="249">
        <f t="shared" si="1272"/>
        <v>80</v>
      </c>
      <c r="AC799" s="249" t="str">
        <f t="shared" si="1297"/>
        <v>111111</v>
      </c>
      <c r="AD799" s="249">
        <f t="shared" si="1270"/>
        <v>1</v>
      </c>
      <c r="AE799" s="249" t="str">
        <f t="shared" si="1271"/>
        <v>11111111</v>
      </c>
      <c r="AF799" s="58" t="s">
        <v>369</v>
      </c>
    </row>
    <row r="800" spans="1:32" s="58" customFormat="1" x14ac:dyDescent="0.2">
      <c r="A800" s="58" t="s">
        <v>4426</v>
      </c>
      <c r="B800" s="58" t="str">
        <f t="shared" si="1263"/>
        <v>RSVD</v>
      </c>
      <c r="C800" s="58" t="s">
        <v>781</v>
      </c>
      <c r="D800" s="58" t="s">
        <v>704</v>
      </c>
      <c r="E800" s="58" t="str">
        <f t="shared" si="1264"/>
        <v>S2</v>
      </c>
      <c r="F800" s="58" t="str">
        <f t="shared" si="1265"/>
        <v>110</v>
      </c>
      <c r="H800" s="58" t="s">
        <v>1722</v>
      </c>
      <c r="I800" s="247">
        <f>VLOOKUP(H800,'V-Enc'!$B$38:$C$45,2,FALSE)</f>
        <v>8</v>
      </c>
      <c r="J800" s="58" t="s">
        <v>1736</v>
      </c>
      <c r="K800" s="247">
        <f>VLOOKUP(J800,'V-Enc'!$B$49:$C$56,2,FALSE)</f>
        <v>8</v>
      </c>
      <c r="L800" s="248" t="s">
        <v>548</v>
      </c>
      <c r="M800" s="58">
        <v>32</v>
      </c>
      <c r="N800" s="58" t="s">
        <v>1832</v>
      </c>
      <c r="O800" s="58">
        <f>VLOOKUP(N800,'V-Enc'!$B$130:$C$137,2,FALSE)</f>
        <v>5</v>
      </c>
      <c r="R800" s="58" t="s">
        <v>22</v>
      </c>
      <c r="S800" s="58" t="s">
        <v>44</v>
      </c>
      <c r="T800" s="58" t="s">
        <v>783</v>
      </c>
      <c r="U800" s="58">
        <f t="shared" si="1266"/>
        <v>32</v>
      </c>
      <c r="V800" s="249">
        <f t="shared" si="1267"/>
        <v>32</v>
      </c>
      <c r="W800" s="58" t="str">
        <f t="shared" si="1268"/>
        <v>-</v>
      </c>
      <c r="X800" s="249" t="str">
        <f>IF(L800="-1",W800/#REF!*#REF!,"-")</f>
        <v>-</v>
      </c>
      <c r="Z800" s="58" t="str">
        <f t="shared" si="1233"/>
        <v/>
      </c>
      <c r="AA800" s="58">
        <f t="shared" si="1226"/>
        <v>1</v>
      </c>
      <c r="AB800" s="249">
        <f t="shared" si="1272"/>
        <v>160</v>
      </c>
      <c r="AC800" s="249" t="str">
        <f t="shared" si="1297"/>
        <v>111111</v>
      </c>
      <c r="AD800" s="249">
        <f t="shared" si="1270"/>
        <v>1</v>
      </c>
      <c r="AE800" s="249" t="str">
        <f t="shared" si="1271"/>
        <v>11111111</v>
      </c>
      <c r="AF800" s="58" t="s">
        <v>369</v>
      </c>
    </row>
    <row r="801" spans="1:34" x14ac:dyDescent="0.2">
      <c r="I801" s="159"/>
      <c r="Z801" s="125" t="str">
        <f t="shared" si="1233"/>
        <v/>
      </c>
      <c r="AA801" s="125" t="str">
        <f t="shared" si="1226"/>
        <v/>
      </c>
      <c r="AC801" s="179"/>
      <c r="AE801" s="179"/>
    </row>
    <row r="802" spans="1:34" ht="19" x14ac:dyDescent="0.25">
      <c r="A802" s="225" t="s">
        <v>2516</v>
      </c>
      <c r="B802" s="225"/>
      <c r="C802" s="226"/>
      <c r="D802" s="226"/>
      <c r="E802" s="226"/>
      <c r="F802" s="226"/>
      <c r="G802" s="226"/>
      <c r="I802" s="159"/>
      <c r="Z802" s="125" t="str">
        <f t="shared" si="1233"/>
        <v/>
      </c>
      <c r="AA802" s="125" t="str">
        <f t="shared" si="1226"/>
        <v/>
      </c>
      <c r="AC802" s="179"/>
      <c r="AE802" s="179"/>
    </row>
    <row r="803" spans="1:34" x14ac:dyDescent="0.2">
      <c r="A803" s="125" t="s">
        <v>2517</v>
      </c>
      <c r="B803" s="58" t="str">
        <f t="shared" ref="B803:B820" si="1298">IF(OR(MAX(1,O803)*MAX(V803,1)&gt;8,V803&lt;1/4,X803&lt;1/4,X803&gt;8),"RSVD","")</f>
        <v/>
      </c>
      <c r="C803" s="125" t="s">
        <v>781</v>
      </c>
      <c r="D803" s="125" t="s">
        <v>704</v>
      </c>
      <c r="E803" s="125" t="str">
        <f t="shared" ref="E803:E809" si="1299">IF(S803="rs2","S2",IF(S803="vs2","S3","S1"))</f>
        <v>S3</v>
      </c>
      <c r="F803" s="125" t="str">
        <f t="shared" ref="F803:F809" si="1300">IF(M803=8,"000",IF(M803=16,"101","110"))</f>
        <v>000</v>
      </c>
      <c r="H803" s="125" t="s">
        <v>1722</v>
      </c>
      <c r="I803" s="159">
        <f>VLOOKUP(H803,'V-Enc'!$B$38:$C$45,2,FALSE)</f>
        <v>8</v>
      </c>
      <c r="J803" s="125" t="s">
        <v>1739</v>
      </c>
      <c r="K803" s="159">
        <f>VLOOKUP(J803,'V-Enc'!$B$49:$C$56,2,FALSE)</f>
        <v>0.25</v>
      </c>
      <c r="L803" s="206" t="s">
        <v>2079</v>
      </c>
      <c r="M803" s="125">
        <v>8</v>
      </c>
      <c r="N803" s="125" t="s">
        <v>1832</v>
      </c>
      <c r="O803" s="125">
        <f>VLOOKUP(N803,'V-Enc'!$B$130:$C$137,2,FALSE)</f>
        <v>5</v>
      </c>
      <c r="R803" s="125" t="s">
        <v>22</v>
      </c>
      <c r="S803" s="125" t="s">
        <v>764</v>
      </c>
      <c r="T803" s="125" t="s">
        <v>783</v>
      </c>
      <c r="U803" s="125">
        <f t="shared" ref="U803:U809" si="1301">IF(L803="-1",I803,M803)</f>
        <v>8</v>
      </c>
      <c r="V803" s="179">
        <f t="shared" ref="V803:V809" si="1302">IF(L803="-1",K803,U803/I803*K803)</f>
        <v>0.25</v>
      </c>
      <c r="W803" s="125">
        <f t="shared" ref="W803:W809" si="1303">IF(L803="-1",M803,"-")</f>
        <v>8</v>
      </c>
      <c r="X803" s="179">
        <f t="shared" ref="X803:X809" si="1304">IF(L803="-1",W803/I803*K803,"-")</f>
        <v>0.25</v>
      </c>
      <c r="Z803" s="125">
        <f t="shared" si="1233"/>
        <v>1</v>
      </c>
      <c r="AA803" s="125">
        <f t="shared" si="1226"/>
        <v>1</v>
      </c>
      <c r="AB803" s="179">
        <f>MAX(V803,X803,1)*IF(O803="",1,O803)</f>
        <v>5</v>
      </c>
      <c r="AC803" s="179" t="str">
        <f t="shared" ref="AC803:AC816" si="1305">DEC2BIN(MIN(64,AB803)-1,6)</f>
        <v>000100</v>
      </c>
      <c r="AD803" s="179">
        <f t="shared" ref="AD803:AD820" si="1306">AB803/(MAX(V803,1)*IF(O803="",1,O803))</f>
        <v>1</v>
      </c>
      <c r="AE803" s="179" t="str">
        <f t="shared" ref="AE803:AE820" si="1307">RIGHT(_xlfn.CONCAT(REPT(0,8-MIN(AB803,8)),REPT(DEC2BIN(_xlfn.BITLSHIFT(1,AD803-1)),AB803/AD803)),8)</f>
        <v>00011111</v>
      </c>
      <c r="AF803" s="179">
        <f t="shared" ref="AF803:AF820" si="1308">IF(X803&lt;=1,0,IF(V803&gt;=X803,V803/MAX(X803,1),1))</f>
        <v>0</v>
      </c>
      <c r="AG803" s="180" t="str">
        <f t="shared" ref="AG803:AG818" si="1309">IF(AF803=0,"00000000",RIGHT(IF(X803&gt;=V803,DEC2BIN(_xlfn.BITXOR(BIN2DEC(AH803),255),8),REPT(DEC2BIN(_xlfn.BITLSHIFT(1,AF803-1)),8)),8))</f>
        <v>00000000</v>
      </c>
      <c r="AH803" s="179" t="str">
        <f t="shared" ref="AH803:AH815" si="1310">IF(AF803=0,"00000000",RIGHT(_xlfn.CONCAT(REPT(0,8-MIN(8,AB803)),REPT(DEC2BIN(_xlfn.BITLSHIFT(1,MAX(V803,X803,1)-1)),MAX(1,O803))),8))</f>
        <v>00000000</v>
      </c>
    </row>
    <row r="804" spans="1:34" x14ac:dyDescent="0.2">
      <c r="A804" s="125" t="s">
        <v>2518</v>
      </c>
      <c r="B804" s="58" t="str">
        <f t="shared" si="1298"/>
        <v/>
      </c>
      <c r="C804" s="125" t="s">
        <v>781</v>
      </c>
      <c r="D804" s="125" t="s">
        <v>704</v>
      </c>
      <c r="E804" s="125" t="str">
        <f t="shared" si="1299"/>
        <v>S3</v>
      </c>
      <c r="F804" s="125" t="str">
        <f t="shared" si="1300"/>
        <v>101</v>
      </c>
      <c r="H804" s="125" t="s">
        <v>1722</v>
      </c>
      <c r="I804" s="159">
        <f>VLOOKUP(H804,'V-Enc'!$B$38:$C$45,2,FALSE)</f>
        <v>8</v>
      </c>
      <c r="J804" s="125" t="s">
        <v>1739</v>
      </c>
      <c r="K804" s="159">
        <f>VLOOKUP(J804,'V-Enc'!$B$49:$C$56,2,FALSE)</f>
        <v>0.25</v>
      </c>
      <c r="L804" s="206" t="s">
        <v>2079</v>
      </c>
      <c r="M804" s="125">
        <v>16</v>
      </c>
      <c r="N804" s="125" t="s">
        <v>1832</v>
      </c>
      <c r="O804" s="125">
        <f>VLOOKUP(N804,'V-Enc'!$B$130:$C$137,2,FALSE)</f>
        <v>5</v>
      </c>
      <c r="R804" s="125" t="s">
        <v>22</v>
      </c>
      <c r="S804" s="125" t="s">
        <v>764</v>
      </c>
      <c r="T804" s="125" t="s">
        <v>783</v>
      </c>
      <c r="U804" s="125">
        <f t="shared" si="1301"/>
        <v>8</v>
      </c>
      <c r="V804" s="179">
        <f t="shared" si="1302"/>
        <v>0.25</v>
      </c>
      <c r="W804" s="125">
        <f t="shared" si="1303"/>
        <v>16</v>
      </c>
      <c r="X804" s="179">
        <f t="shared" si="1304"/>
        <v>0.5</v>
      </c>
      <c r="Z804" s="125">
        <f t="shared" si="1233"/>
        <v>1</v>
      </c>
      <c r="AA804" s="125">
        <f t="shared" si="1226"/>
        <v>1</v>
      </c>
      <c r="AB804" s="179">
        <f t="shared" ref="AB804:AB820" si="1311">MAX(V804,X804,1)*IF(O804="",1,O804)</f>
        <v>5</v>
      </c>
      <c r="AC804" s="179" t="str">
        <f t="shared" si="1305"/>
        <v>000100</v>
      </c>
      <c r="AD804" s="179">
        <f t="shared" si="1306"/>
        <v>1</v>
      </c>
      <c r="AE804" s="179" t="str">
        <f t="shared" si="1307"/>
        <v>00011111</v>
      </c>
      <c r="AF804" s="179">
        <f t="shared" si="1308"/>
        <v>0</v>
      </c>
      <c r="AG804" s="180" t="str">
        <f t="shared" si="1309"/>
        <v>00000000</v>
      </c>
      <c r="AH804" s="179" t="str">
        <f t="shared" si="1310"/>
        <v>00000000</v>
      </c>
    </row>
    <row r="805" spans="1:34" x14ac:dyDescent="0.2">
      <c r="A805" s="125" t="s">
        <v>2519</v>
      </c>
      <c r="B805" s="58" t="str">
        <f t="shared" si="1298"/>
        <v/>
      </c>
      <c r="C805" s="125" t="s">
        <v>781</v>
      </c>
      <c r="D805" s="125" t="s">
        <v>704</v>
      </c>
      <c r="E805" s="125" t="str">
        <f t="shared" si="1299"/>
        <v>S3</v>
      </c>
      <c r="F805" s="125" t="str">
        <f t="shared" si="1300"/>
        <v>110</v>
      </c>
      <c r="H805" s="125" t="s">
        <v>1722</v>
      </c>
      <c r="I805" s="159">
        <f>VLOOKUP(H805,'V-Enc'!$B$38:$C$45,2,FALSE)</f>
        <v>8</v>
      </c>
      <c r="J805" s="125" t="s">
        <v>1739</v>
      </c>
      <c r="K805" s="159">
        <f>VLOOKUP(J805,'V-Enc'!$B$49:$C$56,2,FALSE)</f>
        <v>0.25</v>
      </c>
      <c r="L805" s="206" t="s">
        <v>2079</v>
      </c>
      <c r="M805" s="125">
        <v>32</v>
      </c>
      <c r="N805" s="125" t="s">
        <v>1832</v>
      </c>
      <c r="O805" s="125">
        <f>VLOOKUP(N805,'V-Enc'!$B$130:$C$137,2,FALSE)</f>
        <v>5</v>
      </c>
      <c r="R805" s="125" t="s">
        <v>22</v>
      </c>
      <c r="S805" s="125" t="s">
        <v>764</v>
      </c>
      <c r="T805" s="125" t="s">
        <v>783</v>
      </c>
      <c r="U805" s="125">
        <f t="shared" si="1301"/>
        <v>8</v>
      </c>
      <c r="V805" s="179">
        <f t="shared" si="1302"/>
        <v>0.25</v>
      </c>
      <c r="W805" s="125">
        <f t="shared" si="1303"/>
        <v>32</v>
      </c>
      <c r="X805" s="179">
        <f t="shared" si="1304"/>
        <v>1</v>
      </c>
      <c r="Z805" s="125">
        <f t="shared" si="1233"/>
        <v>1</v>
      </c>
      <c r="AA805" s="125">
        <f t="shared" si="1226"/>
        <v>1</v>
      </c>
      <c r="AB805" s="179">
        <f t="shared" si="1311"/>
        <v>5</v>
      </c>
      <c r="AC805" s="179" t="str">
        <f t="shared" si="1305"/>
        <v>000100</v>
      </c>
      <c r="AD805" s="179">
        <f t="shared" si="1306"/>
        <v>1</v>
      </c>
      <c r="AE805" s="179" t="str">
        <f t="shared" si="1307"/>
        <v>00011111</v>
      </c>
      <c r="AF805" s="179">
        <f t="shared" si="1308"/>
        <v>0</v>
      </c>
      <c r="AG805" s="180" t="str">
        <f t="shared" si="1309"/>
        <v>00000000</v>
      </c>
      <c r="AH805" s="179" t="str">
        <f t="shared" si="1310"/>
        <v>00000000</v>
      </c>
    </row>
    <row r="806" spans="1:34" x14ac:dyDescent="0.2">
      <c r="A806" s="125" t="s">
        <v>2520</v>
      </c>
      <c r="B806" s="58" t="str">
        <f t="shared" si="1298"/>
        <v/>
      </c>
      <c r="C806" s="125" t="s">
        <v>781</v>
      </c>
      <c r="D806" s="125" t="s">
        <v>704</v>
      </c>
      <c r="E806" s="125" t="str">
        <f t="shared" si="1299"/>
        <v>S3</v>
      </c>
      <c r="F806" s="125" t="str">
        <f t="shared" si="1300"/>
        <v>000</v>
      </c>
      <c r="H806" s="125" t="s">
        <v>1722</v>
      </c>
      <c r="I806" s="159">
        <f>VLOOKUP(H806,'V-Enc'!$B$38:$C$45,2,FALSE)</f>
        <v>8</v>
      </c>
      <c r="J806" s="125" t="s">
        <v>1740</v>
      </c>
      <c r="K806" s="159">
        <f>VLOOKUP(J806,'V-Enc'!$B$49:$C$56,2,FALSE)</f>
        <v>0.5</v>
      </c>
      <c r="L806" s="206" t="s">
        <v>2079</v>
      </c>
      <c r="M806" s="125">
        <v>8</v>
      </c>
      <c r="N806" s="125" t="s">
        <v>1832</v>
      </c>
      <c r="O806" s="125">
        <f>VLOOKUP(N806,'V-Enc'!$B$130:$C$137,2,FALSE)</f>
        <v>5</v>
      </c>
      <c r="R806" s="125" t="s">
        <v>22</v>
      </c>
      <c r="S806" s="125" t="s">
        <v>764</v>
      </c>
      <c r="T806" s="125" t="s">
        <v>783</v>
      </c>
      <c r="U806" s="125">
        <f t="shared" si="1301"/>
        <v>8</v>
      </c>
      <c r="V806" s="179">
        <f t="shared" si="1302"/>
        <v>0.5</v>
      </c>
      <c r="W806" s="125">
        <f t="shared" si="1303"/>
        <v>8</v>
      </c>
      <c r="X806" s="179">
        <f t="shared" si="1304"/>
        <v>0.5</v>
      </c>
      <c r="Z806" s="125">
        <f t="shared" si="1233"/>
        <v>1</v>
      </c>
      <c r="AA806" s="125">
        <f t="shared" si="1226"/>
        <v>1</v>
      </c>
      <c r="AB806" s="179">
        <f t="shared" si="1311"/>
        <v>5</v>
      </c>
      <c r="AC806" s="179" t="str">
        <f t="shared" si="1305"/>
        <v>000100</v>
      </c>
      <c r="AD806" s="179">
        <f t="shared" si="1306"/>
        <v>1</v>
      </c>
      <c r="AE806" s="179" t="str">
        <f t="shared" si="1307"/>
        <v>00011111</v>
      </c>
      <c r="AF806" s="179">
        <f t="shared" si="1308"/>
        <v>0</v>
      </c>
      <c r="AG806" s="180" t="str">
        <f t="shared" si="1309"/>
        <v>00000000</v>
      </c>
      <c r="AH806" s="179" t="str">
        <f t="shared" si="1310"/>
        <v>00000000</v>
      </c>
    </row>
    <row r="807" spans="1:34" x14ac:dyDescent="0.2">
      <c r="A807" s="125" t="s">
        <v>2521</v>
      </c>
      <c r="B807" s="58" t="str">
        <f t="shared" ref="B807" si="1312">IF(OR(MAX(1,O807)*MAX(V807,1)&gt;8,V807&lt;1/4,X807&lt;1/4,X807&gt;8),"RSVD","")</f>
        <v/>
      </c>
      <c r="C807" s="125" t="s">
        <v>781</v>
      </c>
      <c r="D807" s="125" t="s">
        <v>704</v>
      </c>
      <c r="E807" s="125" t="str">
        <f t="shared" ref="E807" si="1313">IF(S807="rs2","S2",IF(S807="vs2","S3","S1"))</f>
        <v>S3</v>
      </c>
      <c r="F807" s="125" t="str">
        <f t="shared" ref="F807" si="1314">IF(M807=8,"000",IF(M807=16,"101","110"))</f>
        <v>101</v>
      </c>
      <c r="H807" s="125" t="s">
        <v>1722</v>
      </c>
      <c r="I807" s="159">
        <f>VLOOKUP(H807,'V-Enc'!$B$38:$C$45,2,FALSE)</f>
        <v>8</v>
      </c>
      <c r="J807" s="125" t="s">
        <v>1740</v>
      </c>
      <c r="K807" s="159">
        <f>VLOOKUP(J807,'V-Enc'!$B$49:$C$56,2,FALSE)</f>
        <v>0.5</v>
      </c>
      <c r="L807" s="206" t="s">
        <v>2079</v>
      </c>
      <c r="M807" s="125">
        <v>16</v>
      </c>
      <c r="N807" s="125" t="s">
        <v>1832</v>
      </c>
      <c r="O807" s="125">
        <f>VLOOKUP(N807,'V-Enc'!$B$130:$C$137,2,FALSE)</f>
        <v>5</v>
      </c>
      <c r="R807" s="125" t="s">
        <v>22</v>
      </c>
      <c r="S807" s="125" t="s">
        <v>764</v>
      </c>
      <c r="T807" s="125" t="s">
        <v>783</v>
      </c>
      <c r="U807" s="125">
        <f t="shared" ref="U807" si="1315">IF(L807="-1",I807,M807)</f>
        <v>8</v>
      </c>
      <c r="V807" s="179">
        <f t="shared" ref="V807" si="1316">IF(L807="-1",K807,U807/I807*K807)</f>
        <v>0.5</v>
      </c>
      <c r="W807" s="125">
        <f t="shared" ref="W807" si="1317">IF(L807="-1",M807,"-")</f>
        <v>16</v>
      </c>
      <c r="X807" s="179">
        <f t="shared" ref="X807" si="1318">IF(L807="-1",W807/I807*K807,"-")</f>
        <v>1</v>
      </c>
      <c r="Z807" s="125">
        <f t="shared" ref="Z807" si="1319">IF(S807="vs2",1,"")</f>
        <v>1</v>
      </c>
      <c r="AA807" s="125">
        <f t="shared" ref="AA807" si="1320">IF(T807="vs3",1,"")</f>
        <v>1</v>
      </c>
      <c r="AB807" s="179">
        <f t="shared" si="1311"/>
        <v>5</v>
      </c>
      <c r="AC807" s="179" t="str">
        <f t="shared" si="1305"/>
        <v>000100</v>
      </c>
      <c r="AD807" s="179">
        <f t="shared" si="1306"/>
        <v>1</v>
      </c>
      <c r="AE807" s="179" t="str">
        <f t="shared" si="1307"/>
        <v>00011111</v>
      </c>
      <c r="AF807" s="179">
        <f t="shared" si="1308"/>
        <v>0</v>
      </c>
      <c r="AG807" s="180" t="str">
        <f t="shared" si="1309"/>
        <v>00000000</v>
      </c>
      <c r="AH807" s="179" t="str">
        <f t="shared" si="1310"/>
        <v>00000000</v>
      </c>
    </row>
    <row r="808" spans="1:34" x14ac:dyDescent="0.2">
      <c r="A808" s="125" t="s">
        <v>4427</v>
      </c>
      <c r="B808" s="58" t="str">
        <f t="shared" si="1298"/>
        <v/>
      </c>
      <c r="C808" s="125" t="s">
        <v>781</v>
      </c>
      <c r="D808" s="125" t="s">
        <v>704</v>
      </c>
      <c r="E808" s="125" t="str">
        <f t="shared" si="1299"/>
        <v>S3</v>
      </c>
      <c r="F808" s="125" t="str">
        <f t="shared" si="1300"/>
        <v>110</v>
      </c>
      <c r="H808" s="125" t="s">
        <v>1722</v>
      </c>
      <c r="I808" s="159">
        <f>VLOOKUP(H808,'V-Enc'!$B$38:$C$45,2,FALSE)</f>
        <v>8</v>
      </c>
      <c r="J808" s="125" t="s">
        <v>1740</v>
      </c>
      <c r="K808" s="159">
        <f>VLOOKUP(J808,'V-Enc'!$B$49:$C$56,2,FALSE)</f>
        <v>0.5</v>
      </c>
      <c r="L808" s="206" t="s">
        <v>2079</v>
      </c>
      <c r="M808" s="125">
        <v>32</v>
      </c>
      <c r="N808" s="125" t="s">
        <v>1832</v>
      </c>
      <c r="O808" s="125">
        <f>VLOOKUP(N808,'V-Enc'!$B$130:$C$137,2,FALSE)</f>
        <v>5</v>
      </c>
      <c r="R808" s="125" t="s">
        <v>22</v>
      </c>
      <c r="S808" s="125" t="s">
        <v>764</v>
      </c>
      <c r="T808" s="125" t="s">
        <v>783</v>
      </c>
      <c r="U808" s="125">
        <f t="shared" si="1301"/>
        <v>8</v>
      </c>
      <c r="V808" s="179">
        <f t="shared" si="1302"/>
        <v>0.5</v>
      </c>
      <c r="W808" s="125">
        <f t="shared" si="1303"/>
        <v>32</v>
      </c>
      <c r="X808" s="179">
        <f t="shared" si="1304"/>
        <v>2</v>
      </c>
      <c r="Z808" s="125">
        <f t="shared" si="1233"/>
        <v>1</v>
      </c>
      <c r="AA808" s="125">
        <f t="shared" si="1226"/>
        <v>1</v>
      </c>
      <c r="AB808" s="179">
        <f t="shared" si="1311"/>
        <v>10</v>
      </c>
      <c r="AC808" s="179" t="str">
        <f t="shared" si="1305"/>
        <v>001001</v>
      </c>
      <c r="AD808" s="179">
        <f t="shared" si="1306"/>
        <v>2</v>
      </c>
      <c r="AE808" s="179" t="str">
        <f t="shared" si="1307"/>
        <v>10101010</v>
      </c>
      <c r="AF808" s="179">
        <f t="shared" si="1308"/>
        <v>1</v>
      </c>
      <c r="AG808" s="180" t="str">
        <f t="shared" si="1309"/>
        <v>01010101</v>
      </c>
      <c r="AH808" s="179" t="str">
        <f t="shared" si="1310"/>
        <v>10101010</v>
      </c>
    </row>
    <row r="809" spans="1:34" x14ac:dyDescent="0.2">
      <c r="A809" s="125" t="s">
        <v>2522</v>
      </c>
      <c r="B809" s="58" t="str">
        <f t="shared" si="1298"/>
        <v/>
      </c>
      <c r="C809" s="125" t="s">
        <v>781</v>
      </c>
      <c r="D809" s="125" t="s">
        <v>704</v>
      </c>
      <c r="E809" s="125" t="str">
        <f t="shared" si="1299"/>
        <v>S3</v>
      </c>
      <c r="F809" s="125" t="str">
        <f t="shared" si="1300"/>
        <v>000</v>
      </c>
      <c r="H809" s="125" t="s">
        <v>1722</v>
      </c>
      <c r="I809" s="159">
        <f>VLOOKUP(H809,'V-Enc'!$B$38:$C$45,2,FALSE)</f>
        <v>8</v>
      </c>
      <c r="J809" s="125" t="s">
        <v>1733</v>
      </c>
      <c r="K809" s="159">
        <f>VLOOKUP(J809,'V-Enc'!$B$49:$C$56,2,FALSE)</f>
        <v>1</v>
      </c>
      <c r="L809" s="206" t="s">
        <v>2079</v>
      </c>
      <c r="M809" s="125">
        <v>8</v>
      </c>
      <c r="N809" s="125" t="s">
        <v>1832</v>
      </c>
      <c r="O809" s="125">
        <f>VLOOKUP(N809,'V-Enc'!$B$130:$C$137,2,FALSE)</f>
        <v>5</v>
      </c>
      <c r="R809" s="125" t="s">
        <v>22</v>
      </c>
      <c r="S809" s="125" t="s">
        <v>764</v>
      </c>
      <c r="T809" s="125" t="s">
        <v>783</v>
      </c>
      <c r="U809" s="125">
        <f t="shared" si="1301"/>
        <v>8</v>
      </c>
      <c r="V809" s="179">
        <f t="shared" si="1302"/>
        <v>1</v>
      </c>
      <c r="W809" s="125">
        <f t="shared" si="1303"/>
        <v>8</v>
      </c>
      <c r="X809" s="179">
        <f t="shared" si="1304"/>
        <v>1</v>
      </c>
      <c r="Z809" s="125">
        <f t="shared" si="1233"/>
        <v>1</v>
      </c>
      <c r="AA809" s="125">
        <f t="shared" si="1226"/>
        <v>1</v>
      </c>
      <c r="AB809" s="179">
        <f t="shared" si="1311"/>
        <v>5</v>
      </c>
      <c r="AC809" s="179" t="str">
        <f t="shared" si="1305"/>
        <v>000100</v>
      </c>
      <c r="AD809" s="179">
        <f t="shared" si="1306"/>
        <v>1</v>
      </c>
      <c r="AE809" s="179" t="str">
        <f t="shared" si="1307"/>
        <v>00011111</v>
      </c>
      <c r="AF809" s="179">
        <f t="shared" si="1308"/>
        <v>0</v>
      </c>
      <c r="AG809" s="180" t="str">
        <f t="shared" si="1309"/>
        <v>00000000</v>
      </c>
      <c r="AH809" s="179" t="str">
        <f t="shared" si="1310"/>
        <v>00000000</v>
      </c>
    </row>
    <row r="810" spans="1:34" x14ac:dyDescent="0.2">
      <c r="A810" s="125" t="s">
        <v>2523</v>
      </c>
      <c r="B810" s="58" t="str">
        <f t="shared" si="1298"/>
        <v/>
      </c>
      <c r="C810" s="125" t="s">
        <v>781</v>
      </c>
      <c r="D810" s="125" t="s">
        <v>704</v>
      </c>
      <c r="E810" s="125" t="str">
        <f t="shared" ref="E810:E820" si="1321">IF(S810="rs2","L2",IF(S810="vs2","S3","L1"))</f>
        <v>S3</v>
      </c>
      <c r="F810" s="125" t="str">
        <f t="shared" ref="F810:F820" si="1322">IF(M810=8,"000",IF(M810=16,"101","110"))</f>
        <v>101</v>
      </c>
      <c r="H810" s="125" t="s">
        <v>1722</v>
      </c>
      <c r="I810" s="159">
        <f>VLOOKUP(H810,'V-Enc'!$B$38:$C$45,2,FALSE)</f>
        <v>8</v>
      </c>
      <c r="J810" s="125" t="s">
        <v>1733</v>
      </c>
      <c r="K810" s="159">
        <f>VLOOKUP(J810,'V-Enc'!$B$49:$C$56,2,FALSE)</f>
        <v>1</v>
      </c>
      <c r="L810" s="206" t="s">
        <v>2079</v>
      </c>
      <c r="M810" s="125">
        <v>16</v>
      </c>
      <c r="N810" s="125" t="s">
        <v>1832</v>
      </c>
      <c r="O810" s="125">
        <f>VLOOKUP(N810,'V-Enc'!$B$130:$C$137,2,FALSE)</f>
        <v>5</v>
      </c>
      <c r="R810" s="125" t="s">
        <v>22</v>
      </c>
      <c r="S810" s="125" t="s">
        <v>764</v>
      </c>
      <c r="T810" s="125" t="s">
        <v>783</v>
      </c>
      <c r="U810" s="125">
        <f t="shared" ref="U810:U820" si="1323">IF(L810="-1",I810,M810)</f>
        <v>8</v>
      </c>
      <c r="V810" s="179">
        <f t="shared" ref="V810:V820" si="1324">IF(L810="-1",K810,U810/I810*K810)</f>
        <v>1</v>
      </c>
      <c r="W810" s="125">
        <f t="shared" ref="W810:W820" si="1325">IF(L810="-1",M810,"-")</f>
        <v>16</v>
      </c>
      <c r="X810" s="179">
        <f t="shared" ref="X810:X820" si="1326">IF(L810="-1",W810/I810*K810,"-")</f>
        <v>2</v>
      </c>
      <c r="Z810" s="125">
        <f t="shared" si="1233"/>
        <v>1</v>
      </c>
      <c r="AA810" s="125">
        <v>1</v>
      </c>
      <c r="AB810" s="179">
        <f t="shared" si="1311"/>
        <v>10</v>
      </c>
      <c r="AC810" s="179" t="str">
        <f t="shared" si="1305"/>
        <v>001001</v>
      </c>
      <c r="AD810" s="179">
        <f t="shared" si="1306"/>
        <v>2</v>
      </c>
      <c r="AE810" s="179" t="str">
        <f t="shared" si="1307"/>
        <v>10101010</v>
      </c>
      <c r="AF810" s="179">
        <f t="shared" si="1308"/>
        <v>1</v>
      </c>
      <c r="AG810" s="180" t="str">
        <f t="shared" si="1309"/>
        <v>01010101</v>
      </c>
      <c r="AH810" s="179" t="str">
        <f t="shared" si="1310"/>
        <v>10101010</v>
      </c>
    </row>
    <row r="811" spans="1:34" x14ac:dyDescent="0.2">
      <c r="A811" s="125" t="s">
        <v>2524</v>
      </c>
      <c r="B811" s="58" t="str">
        <f t="shared" si="1298"/>
        <v/>
      </c>
      <c r="C811" s="125" t="s">
        <v>781</v>
      </c>
      <c r="D811" s="125" t="s">
        <v>704</v>
      </c>
      <c r="E811" s="125" t="str">
        <f t="shared" si="1321"/>
        <v>S3</v>
      </c>
      <c r="F811" s="125" t="str">
        <f t="shared" si="1322"/>
        <v>110</v>
      </c>
      <c r="H811" s="125" t="s">
        <v>1722</v>
      </c>
      <c r="I811" s="159">
        <f>VLOOKUP(H811,'V-Enc'!$B$38:$C$45,2,FALSE)</f>
        <v>8</v>
      </c>
      <c r="J811" s="125" t="s">
        <v>1733</v>
      </c>
      <c r="K811" s="159">
        <f>VLOOKUP(J811,'V-Enc'!$B$49:$C$56,2,FALSE)</f>
        <v>1</v>
      </c>
      <c r="L811" s="206" t="s">
        <v>2079</v>
      </c>
      <c r="M811" s="125">
        <v>32</v>
      </c>
      <c r="N811" s="125" t="s">
        <v>1832</v>
      </c>
      <c r="O811" s="125">
        <f>VLOOKUP(N811,'V-Enc'!$B$130:$C$137,2,FALSE)</f>
        <v>5</v>
      </c>
      <c r="R811" s="125" t="s">
        <v>22</v>
      </c>
      <c r="S811" s="125" t="s">
        <v>764</v>
      </c>
      <c r="T811" s="125" t="s">
        <v>783</v>
      </c>
      <c r="U811" s="125">
        <f t="shared" si="1323"/>
        <v>8</v>
      </c>
      <c r="V811" s="179">
        <f t="shared" si="1324"/>
        <v>1</v>
      </c>
      <c r="W811" s="125">
        <f t="shared" si="1325"/>
        <v>32</v>
      </c>
      <c r="X811" s="179">
        <f t="shared" si="1326"/>
        <v>4</v>
      </c>
      <c r="Z811" s="125">
        <f t="shared" si="1233"/>
        <v>1</v>
      </c>
      <c r="AA811" s="125">
        <v>1</v>
      </c>
      <c r="AB811" s="179">
        <f t="shared" si="1311"/>
        <v>20</v>
      </c>
      <c r="AC811" s="179" t="str">
        <f t="shared" si="1305"/>
        <v>010011</v>
      </c>
      <c r="AD811" s="179">
        <f t="shared" si="1306"/>
        <v>4</v>
      </c>
      <c r="AE811" s="179" t="str">
        <f t="shared" si="1307"/>
        <v>10001000</v>
      </c>
      <c r="AF811" s="179">
        <f t="shared" si="1308"/>
        <v>1</v>
      </c>
      <c r="AG811" s="180" t="str">
        <f t="shared" si="1309"/>
        <v>01110111</v>
      </c>
      <c r="AH811" s="179" t="str">
        <f t="shared" si="1310"/>
        <v>10001000</v>
      </c>
    </row>
    <row r="812" spans="1:34" s="58" customFormat="1" x14ac:dyDescent="0.2">
      <c r="A812" s="58" t="s">
        <v>2525</v>
      </c>
      <c r="B812" s="58" t="str">
        <f t="shared" si="1298"/>
        <v>RSVD</v>
      </c>
      <c r="C812" s="58" t="s">
        <v>781</v>
      </c>
      <c r="D812" s="58" t="s">
        <v>704</v>
      </c>
      <c r="E812" s="58" t="str">
        <f t="shared" si="1321"/>
        <v>S3</v>
      </c>
      <c r="F812" s="58" t="str">
        <f t="shared" si="1322"/>
        <v>000</v>
      </c>
      <c r="H812" s="58" t="s">
        <v>1722</v>
      </c>
      <c r="I812" s="247">
        <f>VLOOKUP(H812,'V-Enc'!$B$38:$C$45,2,FALSE)</f>
        <v>8</v>
      </c>
      <c r="J812" s="58" t="s">
        <v>1734</v>
      </c>
      <c r="K812" s="247">
        <f>VLOOKUP(J812,'V-Enc'!$B$49:$C$56,2,FALSE)</f>
        <v>2</v>
      </c>
      <c r="L812" s="248" t="s">
        <v>2079</v>
      </c>
      <c r="M812" s="58">
        <v>8</v>
      </c>
      <c r="N812" s="58" t="s">
        <v>1832</v>
      </c>
      <c r="O812" s="58">
        <f>VLOOKUP(N812,'V-Enc'!$B$130:$C$137,2,FALSE)</f>
        <v>5</v>
      </c>
      <c r="R812" s="58" t="s">
        <v>22</v>
      </c>
      <c r="S812" s="58" t="s">
        <v>764</v>
      </c>
      <c r="T812" s="58" t="s">
        <v>783</v>
      </c>
      <c r="U812" s="58">
        <f t="shared" si="1323"/>
        <v>8</v>
      </c>
      <c r="V812" s="249">
        <f t="shared" si="1324"/>
        <v>2</v>
      </c>
      <c r="W812" s="58">
        <f t="shared" si="1325"/>
        <v>8</v>
      </c>
      <c r="X812" s="249">
        <f t="shared" si="1326"/>
        <v>2</v>
      </c>
      <c r="Z812" s="58">
        <f t="shared" si="1233"/>
        <v>1</v>
      </c>
      <c r="AA812" s="58">
        <v>1</v>
      </c>
      <c r="AB812" s="249">
        <f t="shared" si="1311"/>
        <v>10</v>
      </c>
      <c r="AC812" s="249" t="str">
        <f t="shared" si="1305"/>
        <v>001001</v>
      </c>
      <c r="AD812" s="249">
        <f t="shared" si="1306"/>
        <v>1</v>
      </c>
      <c r="AE812" s="249" t="str">
        <f t="shared" si="1307"/>
        <v>11111111</v>
      </c>
      <c r="AF812" s="179">
        <f t="shared" si="1308"/>
        <v>1</v>
      </c>
      <c r="AG812" s="180" t="str">
        <f t="shared" si="1309"/>
        <v>01010101</v>
      </c>
      <c r="AH812" s="179" t="str">
        <f t="shared" si="1310"/>
        <v>10101010</v>
      </c>
    </row>
    <row r="813" spans="1:34" s="58" customFormat="1" x14ac:dyDescent="0.2">
      <c r="A813" s="58" t="s">
        <v>2526</v>
      </c>
      <c r="B813" s="58" t="str">
        <f t="shared" si="1298"/>
        <v>RSVD</v>
      </c>
      <c r="C813" s="58" t="s">
        <v>781</v>
      </c>
      <c r="D813" s="58" t="s">
        <v>704</v>
      </c>
      <c r="E813" s="58" t="str">
        <f t="shared" si="1321"/>
        <v>S3</v>
      </c>
      <c r="F813" s="58" t="str">
        <f t="shared" si="1322"/>
        <v>101</v>
      </c>
      <c r="H813" s="58" t="s">
        <v>1722</v>
      </c>
      <c r="I813" s="247">
        <f>VLOOKUP(H813,'V-Enc'!$B$38:$C$45,2,FALSE)</f>
        <v>8</v>
      </c>
      <c r="J813" s="58" t="s">
        <v>1734</v>
      </c>
      <c r="K813" s="247">
        <f>VLOOKUP(J813,'V-Enc'!$B$49:$C$56,2,FALSE)</f>
        <v>2</v>
      </c>
      <c r="L813" s="248" t="s">
        <v>2079</v>
      </c>
      <c r="M813" s="58">
        <v>16</v>
      </c>
      <c r="N813" s="58" t="s">
        <v>1832</v>
      </c>
      <c r="O813" s="58">
        <f>VLOOKUP(N813,'V-Enc'!$B$130:$C$137,2,FALSE)</f>
        <v>5</v>
      </c>
      <c r="R813" s="58" t="s">
        <v>22</v>
      </c>
      <c r="S813" s="58" t="s">
        <v>764</v>
      </c>
      <c r="T813" s="58" t="s">
        <v>783</v>
      </c>
      <c r="U813" s="58">
        <f t="shared" si="1323"/>
        <v>8</v>
      </c>
      <c r="V813" s="249">
        <f t="shared" si="1324"/>
        <v>2</v>
      </c>
      <c r="W813" s="58">
        <f t="shared" si="1325"/>
        <v>16</v>
      </c>
      <c r="X813" s="249">
        <f t="shared" si="1326"/>
        <v>4</v>
      </c>
      <c r="Z813" s="58">
        <f t="shared" si="1233"/>
        <v>1</v>
      </c>
      <c r="AA813" s="58">
        <v>1</v>
      </c>
      <c r="AB813" s="249">
        <f t="shared" si="1311"/>
        <v>20</v>
      </c>
      <c r="AC813" s="249" t="str">
        <f t="shared" si="1305"/>
        <v>010011</v>
      </c>
      <c r="AD813" s="249">
        <f t="shared" si="1306"/>
        <v>2</v>
      </c>
      <c r="AE813" s="249" t="str">
        <f t="shared" si="1307"/>
        <v>10101010</v>
      </c>
      <c r="AF813" s="179">
        <f t="shared" si="1308"/>
        <v>1</v>
      </c>
      <c r="AG813" s="180" t="str">
        <f t="shared" si="1309"/>
        <v>01110111</v>
      </c>
      <c r="AH813" s="179" t="str">
        <f t="shared" si="1310"/>
        <v>10001000</v>
      </c>
    </row>
    <row r="814" spans="1:34" s="58" customFormat="1" x14ac:dyDescent="0.2">
      <c r="A814" s="58" t="s">
        <v>2527</v>
      </c>
      <c r="B814" s="58" t="str">
        <f t="shared" si="1298"/>
        <v>RSVD</v>
      </c>
      <c r="C814" s="58" t="s">
        <v>781</v>
      </c>
      <c r="D814" s="58" t="s">
        <v>704</v>
      </c>
      <c r="E814" s="58" t="str">
        <f t="shared" si="1321"/>
        <v>S3</v>
      </c>
      <c r="F814" s="58" t="str">
        <f t="shared" si="1322"/>
        <v>110</v>
      </c>
      <c r="H814" s="58" t="s">
        <v>1722</v>
      </c>
      <c r="I814" s="247">
        <f>VLOOKUP(H814,'V-Enc'!$B$38:$C$45,2,FALSE)</f>
        <v>8</v>
      </c>
      <c r="J814" s="58" t="s">
        <v>1734</v>
      </c>
      <c r="K814" s="247">
        <f>VLOOKUP(J814,'V-Enc'!$B$49:$C$56,2,FALSE)</f>
        <v>2</v>
      </c>
      <c r="L814" s="248" t="s">
        <v>2079</v>
      </c>
      <c r="M814" s="58">
        <v>32</v>
      </c>
      <c r="N814" s="58" t="s">
        <v>1832</v>
      </c>
      <c r="O814" s="58">
        <f>VLOOKUP(N814,'V-Enc'!$B$130:$C$137,2,FALSE)</f>
        <v>5</v>
      </c>
      <c r="R814" s="58" t="s">
        <v>22</v>
      </c>
      <c r="S814" s="58" t="s">
        <v>764</v>
      </c>
      <c r="T814" s="58" t="s">
        <v>783</v>
      </c>
      <c r="U814" s="58">
        <f t="shared" si="1323"/>
        <v>8</v>
      </c>
      <c r="V814" s="249">
        <f t="shared" si="1324"/>
        <v>2</v>
      </c>
      <c r="W814" s="58">
        <f t="shared" si="1325"/>
        <v>32</v>
      </c>
      <c r="X814" s="249">
        <f t="shared" si="1326"/>
        <v>8</v>
      </c>
      <c r="Z814" s="58">
        <f t="shared" si="1233"/>
        <v>1</v>
      </c>
      <c r="AA814" s="58">
        <v>1</v>
      </c>
      <c r="AB814" s="249">
        <f t="shared" si="1311"/>
        <v>40</v>
      </c>
      <c r="AC814" s="249" t="str">
        <f t="shared" si="1305"/>
        <v>100111</v>
      </c>
      <c r="AD814" s="249">
        <f t="shared" si="1306"/>
        <v>4</v>
      </c>
      <c r="AE814" s="249" t="str">
        <f t="shared" si="1307"/>
        <v>10001000</v>
      </c>
      <c r="AF814" s="179">
        <f t="shared" si="1308"/>
        <v>1</v>
      </c>
      <c r="AG814" s="180" t="str">
        <f t="shared" si="1309"/>
        <v>01111111</v>
      </c>
      <c r="AH814" s="179" t="str">
        <f t="shared" si="1310"/>
        <v>10000000</v>
      </c>
    </row>
    <row r="815" spans="1:34" s="58" customFormat="1" x14ac:dyDescent="0.2">
      <c r="A815" s="58" t="s">
        <v>2528</v>
      </c>
      <c r="B815" s="58" t="str">
        <f t="shared" si="1298"/>
        <v>RSVD</v>
      </c>
      <c r="C815" s="58" t="s">
        <v>781</v>
      </c>
      <c r="D815" s="58" t="s">
        <v>704</v>
      </c>
      <c r="E815" s="58" t="str">
        <f t="shared" si="1321"/>
        <v>S3</v>
      </c>
      <c r="F815" s="58" t="str">
        <f t="shared" si="1322"/>
        <v>000</v>
      </c>
      <c r="H815" s="58" t="s">
        <v>1722</v>
      </c>
      <c r="I815" s="247">
        <f>VLOOKUP(H815,'V-Enc'!$B$38:$C$45,2,FALSE)</f>
        <v>8</v>
      </c>
      <c r="J815" s="58" t="s">
        <v>1735</v>
      </c>
      <c r="K815" s="247">
        <f>VLOOKUP(J815,'V-Enc'!$B$49:$C$56,2,FALSE)</f>
        <v>4</v>
      </c>
      <c r="L815" s="248" t="s">
        <v>2079</v>
      </c>
      <c r="M815" s="58">
        <v>8</v>
      </c>
      <c r="N815" s="58" t="s">
        <v>1832</v>
      </c>
      <c r="O815" s="58">
        <f>VLOOKUP(N815,'V-Enc'!$B$130:$C$137,2,FALSE)</f>
        <v>5</v>
      </c>
      <c r="R815" s="58" t="s">
        <v>22</v>
      </c>
      <c r="S815" s="58" t="s">
        <v>764</v>
      </c>
      <c r="T815" s="58" t="s">
        <v>783</v>
      </c>
      <c r="U815" s="58">
        <f t="shared" si="1323"/>
        <v>8</v>
      </c>
      <c r="V815" s="249">
        <f t="shared" si="1324"/>
        <v>4</v>
      </c>
      <c r="W815" s="58">
        <f t="shared" si="1325"/>
        <v>8</v>
      </c>
      <c r="X815" s="249">
        <f t="shared" si="1326"/>
        <v>4</v>
      </c>
      <c r="Z815" s="58">
        <f t="shared" si="1233"/>
        <v>1</v>
      </c>
      <c r="AA815" s="58">
        <v>1</v>
      </c>
      <c r="AB815" s="249">
        <f t="shared" si="1311"/>
        <v>20</v>
      </c>
      <c r="AC815" s="249" t="str">
        <f t="shared" si="1305"/>
        <v>010011</v>
      </c>
      <c r="AD815" s="249">
        <f t="shared" si="1306"/>
        <v>1</v>
      </c>
      <c r="AE815" s="249" t="str">
        <f t="shared" si="1307"/>
        <v>11111111</v>
      </c>
      <c r="AF815" s="179">
        <f t="shared" si="1308"/>
        <v>1</v>
      </c>
      <c r="AG815" s="180" t="str">
        <f t="shared" si="1309"/>
        <v>01110111</v>
      </c>
      <c r="AH815" s="179" t="str">
        <f t="shared" si="1310"/>
        <v>10001000</v>
      </c>
    </row>
    <row r="816" spans="1:34" s="58" customFormat="1" x14ac:dyDescent="0.2">
      <c r="A816" s="58" t="s">
        <v>2529</v>
      </c>
      <c r="B816" s="58" t="str">
        <f t="shared" ref="B816" si="1327">IF(OR(MAX(1,O816)*MAX(V816,1)&gt;8,V816&lt;1/4,X816&lt;1/4,X816&gt;8),"RSVD","")</f>
        <v>RSVD</v>
      </c>
      <c r="C816" s="58" t="s">
        <v>781</v>
      </c>
      <c r="D816" s="58" t="s">
        <v>704</v>
      </c>
      <c r="E816" s="58" t="str">
        <f t="shared" ref="E816" si="1328">IF(S816="rs2","L2",IF(S816="vs2","S3","L1"))</f>
        <v>S3</v>
      </c>
      <c r="F816" s="58" t="str">
        <f t="shared" ref="F816" si="1329">IF(M816=8,"000",IF(M816=16,"101","110"))</f>
        <v>101</v>
      </c>
      <c r="H816" s="58" t="s">
        <v>1722</v>
      </c>
      <c r="I816" s="247">
        <f>VLOOKUP(H816,'V-Enc'!$B$38:$C$45,2,FALSE)</f>
        <v>8</v>
      </c>
      <c r="J816" s="58" t="s">
        <v>1735</v>
      </c>
      <c r="K816" s="247">
        <f>VLOOKUP(J816,'V-Enc'!$B$49:$C$56,2,FALSE)</f>
        <v>4</v>
      </c>
      <c r="L816" s="248" t="s">
        <v>2079</v>
      </c>
      <c r="M816" s="58">
        <v>16</v>
      </c>
      <c r="N816" s="58" t="s">
        <v>1832</v>
      </c>
      <c r="O816" s="58">
        <f>VLOOKUP(N816,'V-Enc'!$B$130:$C$137,2,FALSE)</f>
        <v>5</v>
      </c>
      <c r="R816" s="58" t="s">
        <v>22</v>
      </c>
      <c r="S816" s="58" t="s">
        <v>764</v>
      </c>
      <c r="T816" s="58" t="s">
        <v>783</v>
      </c>
      <c r="U816" s="58">
        <f t="shared" ref="U816" si="1330">IF(L816="-1",I816,M816)</f>
        <v>8</v>
      </c>
      <c r="V816" s="249">
        <f t="shared" ref="V816" si="1331">IF(L816="-1",K816,U816/I816*K816)</f>
        <v>4</v>
      </c>
      <c r="W816" s="58">
        <f t="shared" ref="W816" si="1332">IF(L816="-1",M816,"-")</f>
        <v>16</v>
      </c>
      <c r="X816" s="249">
        <f t="shared" ref="X816" si="1333">IF(L816="-1",W816/I816*K816,"-")</f>
        <v>8</v>
      </c>
      <c r="Z816" s="58">
        <f t="shared" ref="Z816" si="1334">IF(S816="vs2",1,"")</f>
        <v>1</v>
      </c>
      <c r="AA816" s="58">
        <v>1</v>
      </c>
      <c r="AB816" s="249">
        <f t="shared" si="1311"/>
        <v>40</v>
      </c>
      <c r="AC816" s="249" t="str">
        <f t="shared" si="1305"/>
        <v>100111</v>
      </c>
      <c r="AD816" s="249">
        <f t="shared" si="1306"/>
        <v>2</v>
      </c>
      <c r="AE816" s="249" t="str">
        <f t="shared" si="1307"/>
        <v>10101010</v>
      </c>
      <c r="AF816" s="179">
        <f t="shared" si="1308"/>
        <v>1</v>
      </c>
      <c r="AG816" s="180" t="str">
        <f t="shared" si="1309"/>
        <v>01111111</v>
      </c>
      <c r="AH816" s="179" t="str">
        <f>IF(AF816=0,"00000000",RIGHT(_xlfn.CONCAT(REPT(0,8-MIN(8,AB816)),REPT(DEC2BIN(_xlfn.BITLSHIFT(1,MAX(V816,X816,1)-1)),MAX(1,O816))),8))</f>
        <v>10000000</v>
      </c>
    </row>
    <row r="817" spans="1:34" s="58" customFormat="1" x14ac:dyDescent="0.2">
      <c r="A817" s="58" t="s">
        <v>4428</v>
      </c>
      <c r="B817" s="58" t="str">
        <f t="shared" si="1298"/>
        <v>RSVD</v>
      </c>
      <c r="C817" s="58" t="s">
        <v>781</v>
      </c>
      <c r="D817" s="58" t="s">
        <v>704</v>
      </c>
      <c r="E817" s="58" t="str">
        <f t="shared" si="1321"/>
        <v>S3</v>
      </c>
      <c r="F817" s="58" t="str">
        <f t="shared" si="1322"/>
        <v>110</v>
      </c>
      <c r="H817" s="58" t="s">
        <v>1722</v>
      </c>
      <c r="I817" s="247">
        <f>VLOOKUP(H817,'V-Enc'!$B$38:$C$45,2,FALSE)</f>
        <v>8</v>
      </c>
      <c r="J817" s="58" t="s">
        <v>1735</v>
      </c>
      <c r="K817" s="247">
        <f>VLOOKUP(J817,'V-Enc'!$B$49:$C$56,2,FALSE)</f>
        <v>4</v>
      </c>
      <c r="L817" s="248" t="s">
        <v>2079</v>
      </c>
      <c r="M817" s="58">
        <v>32</v>
      </c>
      <c r="N817" s="58" t="s">
        <v>1832</v>
      </c>
      <c r="O817" s="58">
        <f>VLOOKUP(N817,'V-Enc'!$B$130:$C$137,2,FALSE)</f>
        <v>5</v>
      </c>
      <c r="R817" s="58" t="s">
        <v>22</v>
      </c>
      <c r="S817" s="58" t="s">
        <v>764</v>
      </c>
      <c r="T817" s="58" t="s">
        <v>783</v>
      </c>
      <c r="U817" s="58">
        <f t="shared" si="1323"/>
        <v>8</v>
      </c>
      <c r="V817" s="249">
        <f t="shared" si="1324"/>
        <v>4</v>
      </c>
      <c r="W817" s="58">
        <f t="shared" si="1325"/>
        <v>32</v>
      </c>
      <c r="X817" s="249">
        <f t="shared" si="1326"/>
        <v>16</v>
      </c>
      <c r="Z817" s="58">
        <f t="shared" si="1233"/>
        <v>1</v>
      </c>
      <c r="AA817" s="58">
        <v>1</v>
      </c>
      <c r="AB817" s="249">
        <f t="shared" si="1311"/>
        <v>80</v>
      </c>
      <c r="AC817" s="249" t="str">
        <f>DEC2BIN(MIN(64,AB817)-1,6)</f>
        <v>111111</v>
      </c>
      <c r="AD817" s="249">
        <f t="shared" si="1306"/>
        <v>4</v>
      </c>
      <c r="AE817" s="249" t="str">
        <f t="shared" si="1307"/>
        <v>10001000</v>
      </c>
      <c r="AF817" s="179">
        <f t="shared" si="1308"/>
        <v>1</v>
      </c>
      <c r="AG817" s="180" t="e">
        <f t="shared" si="1309"/>
        <v>#NUM!</v>
      </c>
      <c r="AH817" s="179" t="e">
        <f t="shared" ref="AH817:AH820" si="1335">IF(AF817=0,"00000000",RIGHT(_xlfn.CONCAT(REPT(0,8-MIN(8,AB817)),REPT(DEC2BIN(_xlfn.BITLSHIFT(1,MAX(V817,X817,1)-1)),MAX(1,O817))),8))</f>
        <v>#NUM!</v>
      </c>
    </row>
    <row r="818" spans="1:34" s="58" customFormat="1" x14ac:dyDescent="0.2">
      <c r="A818" s="58" t="s">
        <v>2530</v>
      </c>
      <c r="B818" s="58" t="str">
        <f t="shared" ref="B818:B819" si="1336">IF(OR(MAX(1,O818)*MAX(V818,1)&gt;8,V818&lt;1/4,X818&lt;1/4,X818&gt;8),"RSVD","")</f>
        <v>RSVD</v>
      </c>
      <c r="C818" s="58" t="s">
        <v>781</v>
      </c>
      <c r="D818" s="58" t="s">
        <v>704</v>
      </c>
      <c r="E818" s="58" t="str">
        <f t="shared" ref="E818:E819" si="1337">IF(S818="rs2","L2",IF(S818="vs2","S3","L1"))</f>
        <v>S3</v>
      </c>
      <c r="F818" s="58" t="str">
        <f t="shared" ref="F818:F819" si="1338">IF(M818=8,"000",IF(M818=16,"101","110"))</f>
        <v>000</v>
      </c>
      <c r="H818" s="58" t="s">
        <v>1722</v>
      </c>
      <c r="I818" s="247">
        <f>VLOOKUP(H818,'V-Enc'!$B$38:$C$45,2,FALSE)</f>
        <v>8</v>
      </c>
      <c r="J818" s="58" t="s">
        <v>1736</v>
      </c>
      <c r="K818" s="247">
        <f>VLOOKUP(J818,'V-Enc'!$B$49:$C$56,2,FALSE)</f>
        <v>8</v>
      </c>
      <c r="L818" s="248" t="s">
        <v>2079</v>
      </c>
      <c r="M818" s="58">
        <v>8</v>
      </c>
      <c r="N818" s="58" t="s">
        <v>1832</v>
      </c>
      <c r="O818" s="58">
        <f>VLOOKUP(N818,'V-Enc'!$B$130:$C$137,2,FALSE)</f>
        <v>5</v>
      </c>
      <c r="R818" s="58" t="s">
        <v>22</v>
      </c>
      <c r="S818" s="58" t="s">
        <v>764</v>
      </c>
      <c r="T818" s="58" t="s">
        <v>783</v>
      </c>
      <c r="U818" s="58">
        <f t="shared" ref="U818:U819" si="1339">IF(L818="-1",I818,M818)</f>
        <v>8</v>
      </c>
      <c r="V818" s="249">
        <f t="shared" ref="V818:V819" si="1340">IF(L818="-1",K818,U818/I818*K818)</f>
        <v>8</v>
      </c>
      <c r="W818" s="58">
        <f t="shared" ref="W818:W819" si="1341">IF(L818="-1",M818,"-")</f>
        <v>8</v>
      </c>
      <c r="X818" s="249">
        <f t="shared" ref="X818:X819" si="1342">IF(L818="-1",W818/I818*K818,"-")</f>
        <v>8</v>
      </c>
      <c r="Z818" s="58">
        <f t="shared" ref="Z818:Z819" si="1343">IF(S818="vs2",1,"")</f>
        <v>1</v>
      </c>
      <c r="AA818" s="58">
        <v>1</v>
      </c>
      <c r="AB818" s="249">
        <f t="shared" si="1311"/>
        <v>40</v>
      </c>
      <c r="AC818" s="249" t="str">
        <f t="shared" ref="AC818:AC820" si="1344">DEC2BIN(MIN(64,AB818)-1,6)</f>
        <v>100111</v>
      </c>
      <c r="AD818" s="249">
        <f t="shared" si="1306"/>
        <v>1</v>
      </c>
      <c r="AE818" s="249" t="str">
        <f t="shared" si="1307"/>
        <v>11111111</v>
      </c>
      <c r="AF818" s="179">
        <f t="shared" si="1308"/>
        <v>1</v>
      </c>
      <c r="AG818" s="180" t="str">
        <f t="shared" si="1309"/>
        <v>01111111</v>
      </c>
      <c r="AH818" s="179" t="str">
        <f t="shared" si="1335"/>
        <v>10000000</v>
      </c>
    </row>
    <row r="819" spans="1:34" s="58" customFormat="1" x14ac:dyDescent="0.2">
      <c r="A819" s="58" t="s">
        <v>4429</v>
      </c>
      <c r="B819" s="58" t="str">
        <f t="shared" si="1336"/>
        <v>RSVD</v>
      </c>
      <c r="C819" s="58" t="s">
        <v>781</v>
      </c>
      <c r="D819" s="58" t="s">
        <v>704</v>
      </c>
      <c r="E819" s="58" t="str">
        <f t="shared" si="1337"/>
        <v>S3</v>
      </c>
      <c r="F819" s="58" t="str">
        <f t="shared" si="1338"/>
        <v>101</v>
      </c>
      <c r="H819" s="58" t="s">
        <v>1722</v>
      </c>
      <c r="I819" s="247">
        <f>VLOOKUP(H819,'V-Enc'!$B$38:$C$45,2,FALSE)</f>
        <v>8</v>
      </c>
      <c r="J819" s="58" t="s">
        <v>1736</v>
      </c>
      <c r="K819" s="247">
        <f>VLOOKUP(J819,'V-Enc'!$B$49:$C$56,2,FALSE)</f>
        <v>8</v>
      </c>
      <c r="L819" s="248" t="s">
        <v>2079</v>
      </c>
      <c r="M819" s="58">
        <v>16</v>
      </c>
      <c r="N819" s="58" t="s">
        <v>1832</v>
      </c>
      <c r="O819" s="58">
        <f>VLOOKUP(N819,'V-Enc'!$B$130:$C$137,2,FALSE)</f>
        <v>5</v>
      </c>
      <c r="R819" s="58" t="s">
        <v>22</v>
      </c>
      <c r="S819" s="58" t="s">
        <v>764</v>
      </c>
      <c r="T819" s="58" t="s">
        <v>783</v>
      </c>
      <c r="U819" s="58">
        <f t="shared" si="1339"/>
        <v>8</v>
      </c>
      <c r="V819" s="249">
        <f t="shared" si="1340"/>
        <v>8</v>
      </c>
      <c r="W819" s="58">
        <f t="shared" si="1341"/>
        <v>16</v>
      </c>
      <c r="X819" s="249">
        <f t="shared" si="1342"/>
        <v>16</v>
      </c>
      <c r="Z819" s="58">
        <f t="shared" si="1343"/>
        <v>1</v>
      </c>
      <c r="AA819" s="58">
        <v>1</v>
      </c>
      <c r="AB819" s="249">
        <f t="shared" si="1311"/>
        <v>80</v>
      </c>
      <c r="AC819" s="249" t="str">
        <f t="shared" si="1344"/>
        <v>111111</v>
      </c>
      <c r="AD819" s="249">
        <f t="shared" si="1306"/>
        <v>2</v>
      </c>
      <c r="AE819" s="249" t="str">
        <f t="shared" si="1307"/>
        <v>10101010</v>
      </c>
      <c r="AF819" s="179">
        <f t="shared" si="1308"/>
        <v>1</v>
      </c>
      <c r="AG819" s="180" t="e">
        <f>IF(AF819=0,"00000000",RIGHT(IF(X819&gt;=V819,DEC2BIN(_xlfn.BITXOR(BIN2DEC(AH819),255),8),REPT(DEC2BIN(_xlfn.BITLSHIFT(1,AF819-1)),8)),8))</f>
        <v>#NUM!</v>
      </c>
      <c r="AH819" s="179" t="e">
        <f t="shared" si="1335"/>
        <v>#NUM!</v>
      </c>
    </row>
    <row r="820" spans="1:34" s="58" customFormat="1" x14ac:dyDescent="0.2">
      <c r="A820" s="58" t="s">
        <v>4430</v>
      </c>
      <c r="B820" s="58" t="str">
        <f t="shared" si="1298"/>
        <v>RSVD</v>
      </c>
      <c r="C820" s="58" t="s">
        <v>781</v>
      </c>
      <c r="D820" s="58" t="s">
        <v>704</v>
      </c>
      <c r="E820" s="58" t="str">
        <f t="shared" si="1321"/>
        <v>S3</v>
      </c>
      <c r="F820" s="58" t="str">
        <f t="shared" si="1322"/>
        <v>110</v>
      </c>
      <c r="H820" s="58" t="s">
        <v>1722</v>
      </c>
      <c r="I820" s="247">
        <f>VLOOKUP(H820,'V-Enc'!$B$38:$C$45,2,FALSE)</f>
        <v>8</v>
      </c>
      <c r="J820" s="58" t="s">
        <v>1736</v>
      </c>
      <c r="K820" s="247">
        <f>VLOOKUP(J820,'V-Enc'!$B$49:$C$56,2,FALSE)</f>
        <v>8</v>
      </c>
      <c r="L820" s="248" t="s">
        <v>2079</v>
      </c>
      <c r="M820" s="58">
        <v>32</v>
      </c>
      <c r="N820" s="58" t="s">
        <v>1832</v>
      </c>
      <c r="O820" s="58">
        <f>VLOOKUP(N820,'V-Enc'!$B$130:$C$137,2,FALSE)</f>
        <v>5</v>
      </c>
      <c r="R820" s="58" t="s">
        <v>22</v>
      </c>
      <c r="S820" s="58" t="s">
        <v>764</v>
      </c>
      <c r="T820" s="58" t="s">
        <v>783</v>
      </c>
      <c r="U820" s="58">
        <f t="shared" si="1323"/>
        <v>8</v>
      </c>
      <c r="V820" s="249">
        <f t="shared" si="1324"/>
        <v>8</v>
      </c>
      <c r="W820" s="58">
        <f t="shared" si="1325"/>
        <v>32</v>
      </c>
      <c r="X820" s="249">
        <f t="shared" si="1326"/>
        <v>32</v>
      </c>
      <c r="Z820" s="58">
        <f t="shared" si="1233"/>
        <v>1</v>
      </c>
      <c r="AA820" s="58">
        <v>1</v>
      </c>
      <c r="AB820" s="249">
        <f t="shared" si="1311"/>
        <v>160</v>
      </c>
      <c r="AC820" s="249" t="str">
        <f t="shared" si="1344"/>
        <v>111111</v>
      </c>
      <c r="AD820" s="249">
        <f t="shared" si="1306"/>
        <v>4</v>
      </c>
      <c r="AE820" s="249" t="str">
        <f t="shared" si="1307"/>
        <v>10001000</v>
      </c>
      <c r="AF820" s="179">
        <f t="shared" si="1308"/>
        <v>1</v>
      </c>
      <c r="AG820" s="180" t="e">
        <f>IF(AF820=0,"00000000",RIGHT(IF(X820&gt;=V820,DEC2BIN(_xlfn.BITXOR(BIN2DEC(AH820),255),8),REPT(DEC2BIN(_xlfn.BITLSHIFT(1,AF820-1)),8)),8))</f>
        <v>#NUM!</v>
      </c>
      <c r="AH820" s="179" t="e">
        <f t="shared" si="1335"/>
        <v>#NUM!</v>
      </c>
    </row>
    <row r="821" spans="1:34" x14ac:dyDescent="0.2">
      <c r="I821" s="159"/>
      <c r="Z821" s="125" t="str">
        <f t="shared" si="1233"/>
        <v/>
      </c>
      <c r="AA821" s="125" t="str">
        <f t="shared" ref="AA821:AA869" si="1345">IF(T821="vs3",1,"")</f>
        <v/>
      </c>
      <c r="AC821" s="179"/>
      <c r="AE821" s="179"/>
    </row>
    <row r="822" spans="1:34" ht="19" x14ac:dyDescent="0.25">
      <c r="A822" s="225" t="s">
        <v>2531</v>
      </c>
      <c r="B822" s="225"/>
      <c r="C822" s="226"/>
      <c r="D822" s="226"/>
      <c r="E822" s="226"/>
      <c r="F822" s="226"/>
      <c r="G822" s="226"/>
      <c r="I822" s="159"/>
      <c r="Z822" s="125" t="str">
        <f t="shared" si="1233"/>
        <v/>
      </c>
      <c r="AA822" s="125" t="str">
        <f t="shared" si="1345"/>
        <v/>
      </c>
      <c r="AC822" s="179"/>
      <c r="AE822" s="179"/>
    </row>
    <row r="823" spans="1:34" x14ac:dyDescent="0.2">
      <c r="A823" s="125" t="s">
        <v>2532</v>
      </c>
      <c r="B823" s="58" t="str">
        <f t="shared" ref="B823:B840" si="1346">IF(OR(MAX(1,O823)*MAX(V823,1)&gt;8,V823&lt;1/4,X823&lt;1/4),"RSVD","")</f>
        <v/>
      </c>
      <c r="C823" s="125" t="s">
        <v>781</v>
      </c>
      <c r="D823" s="125" t="s">
        <v>704</v>
      </c>
      <c r="E823" s="125" t="str">
        <f t="shared" ref="E823:E840" si="1347">IF(S823="rs2","S2",IF(S823="vs2","S3","S1"))</f>
        <v>S1</v>
      </c>
      <c r="F823" s="125" t="str">
        <f t="shared" ref="F823:F840" si="1348">IF(M823=8,"000",IF(M823=16,"101","110"))</f>
        <v>000</v>
      </c>
      <c r="H823" s="125" t="s">
        <v>1722</v>
      </c>
      <c r="I823" s="159">
        <f>VLOOKUP(H823,'V-Enc'!$B$38:$C$45,2,FALSE)</f>
        <v>8</v>
      </c>
      <c r="J823" s="125" t="s">
        <v>1739</v>
      </c>
      <c r="K823" s="159">
        <f>VLOOKUP(J823,'V-Enc'!$B$49:$C$56,2,FALSE)</f>
        <v>0.25</v>
      </c>
      <c r="L823" s="206" t="s">
        <v>76</v>
      </c>
      <c r="M823" s="125">
        <v>8</v>
      </c>
      <c r="N823" s="125" t="s">
        <v>1833</v>
      </c>
      <c r="O823" s="125">
        <f>VLOOKUP(N823,'V-Enc'!$B$130:$C$137,2,FALSE)</f>
        <v>6</v>
      </c>
      <c r="R823" s="125" t="s">
        <v>22</v>
      </c>
      <c r="S823" s="206" t="s">
        <v>2040</v>
      </c>
      <c r="T823" s="125" t="s">
        <v>783</v>
      </c>
      <c r="U823" s="125">
        <f t="shared" ref="U823:U840" si="1349">IF(L823="-1",I823,M823)</f>
        <v>8</v>
      </c>
      <c r="V823" s="179">
        <f t="shared" ref="V823:V840" si="1350">IF(L823="-1",K823,U823/I823*K823)</f>
        <v>0.25</v>
      </c>
      <c r="W823" s="125" t="str">
        <f t="shared" ref="W823:W840" si="1351">IF(L823="-1",M823,"-")</f>
        <v>-</v>
      </c>
      <c r="X823" s="179" t="str">
        <f>IF(L823="-1",W823/#REF!*#REF!,"-")</f>
        <v>-</v>
      </c>
      <c r="Z823" s="125" t="str">
        <f t="shared" si="1233"/>
        <v/>
      </c>
      <c r="AA823" s="125">
        <f t="shared" si="1345"/>
        <v>1</v>
      </c>
      <c r="AB823" s="179">
        <f>MAX(V823,X823,1)*IF(O823="",1,O823)</f>
        <v>6</v>
      </c>
      <c r="AC823" s="179" t="str">
        <f t="shared" ref="AC823:AC836" si="1352">DEC2BIN(MIN(64,AB823)-1,6)</f>
        <v>000101</v>
      </c>
      <c r="AD823" s="179">
        <f t="shared" ref="AD823:AD840" si="1353">AB823/(MAX(V823,1)*IF(O823="",1,O823))</f>
        <v>1</v>
      </c>
      <c r="AE823" s="179" t="str">
        <f t="shared" ref="AE823:AE840" si="1354">RIGHT(_xlfn.CONCAT(REPT(0,8-MIN(AB823,8)),REPT(DEC2BIN(_xlfn.BITLSHIFT(1,AD823-1)),AB823/AD823)),8)</f>
        <v>00111111</v>
      </c>
      <c r="AF823" s="125" t="s">
        <v>369</v>
      </c>
    </row>
    <row r="824" spans="1:34" x14ac:dyDescent="0.2">
      <c r="A824" s="125" t="s">
        <v>2533</v>
      </c>
      <c r="B824" s="58" t="str">
        <f t="shared" si="1346"/>
        <v/>
      </c>
      <c r="C824" s="125" t="s">
        <v>781</v>
      </c>
      <c r="D824" s="125" t="s">
        <v>704</v>
      </c>
      <c r="E824" s="125" t="str">
        <f t="shared" si="1347"/>
        <v>S1</v>
      </c>
      <c r="F824" s="125" t="str">
        <f t="shared" si="1348"/>
        <v>101</v>
      </c>
      <c r="H824" s="125" t="s">
        <v>1722</v>
      </c>
      <c r="I824" s="159">
        <f>VLOOKUP(H824,'V-Enc'!$B$38:$C$45,2,FALSE)</f>
        <v>8</v>
      </c>
      <c r="J824" s="125" t="s">
        <v>1739</v>
      </c>
      <c r="K824" s="159">
        <f>VLOOKUP(J824,'V-Enc'!$B$49:$C$56,2,FALSE)</f>
        <v>0.25</v>
      </c>
      <c r="L824" s="206" t="s">
        <v>76</v>
      </c>
      <c r="M824" s="125">
        <v>16</v>
      </c>
      <c r="N824" s="125" t="s">
        <v>1833</v>
      </c>
      <c r="O824" s="125">
        <f>VLOOKUP(N824,'V-Enc'!$B$130:$C$137,2,FALSE)</f>
        <v>6</v>
      </c>
      <c r="R824" s="125" t="s">
        <v>22</v>
      </c>
      <c r="S824" s="206" t="s">
        <v>2040</v>
      </c>
      <c r="T824" s="125" t="s">
        <v>783</v>
      </c>
      <c r="U824" s="125">
        <f t="shared" si="1349"/>
        <v>16</v>
      </c>
      <c r="V824" s="179">
        <f t="shared" si="1350"/>
        <v>0.5</v>
      </c>
      <c r="W824" s="125" t="str">
        <f t="shared" si="1351"/>
        <v>-</v>
      </c>
      <c r="X824" s="179" t="str">
        <f>IF(L824="-1",W824/I823*K823,"-")</f>
        <v>-</v>
      </c>
      <c r="Z824" s="125" t="str">
        <f t="shared" si="1233"/>
        <v/>
      </c>
      <c r="AA824" s="125">
        <f t="shared" si="1345"/>
        <v>1</v>
      </c>
      <c r="AB824" s="179">
        <f t="shared" ref="AB824:AB840" si="1355">MAX(V824,X824,1)*IF(O824="",1,O824)</f>
        <v>6</v>
      </c>
      <c r="AC824" s="179" t="str">
        <f t="shared" si="1352"/>
        <v>000101</v>
      </c>
      <c r="AD824" s="179">
        <f t="shared" si="1353"/>
        <v>1</v>
      </c>
      <c r="AE824" s="179" t="str">
        <f t="shared" si="1354"/>
        <v>00111111</v>
      </c>
      <c r="AF824" s="125" t="s">
        <v>369</v>
      </c>
    </row>
    <row r="825" spans="1:34" x14ac:dyDescent="0.2">
      <c r="A825" s="125" t="s">
        <v>2534</v>
      </c>
      <c r="B825" s="58" t="str">
        <f t="shared" si="1346"/>
        <v/>
      </c>
      <c r="C825" s="125" t="s">
        <v>781</v>
      </c>
      <c r="D825" s="125" t="s">
        <v>704</v>
      </c>
      <c r="E825" s="125" t="str">
        <f t="shared" si="1347"/>
        <v>S1</v>
      </c>
      <c r="F825" s="125" t="str">
        <f t="shared" si="1348"/>
        <v>110</v>
      </c>
      <c r="H825" s="125" t="s">
        <v>1722</v>
      </c>
      <c r="I825" s="159">
        <f>VLOOKUP(H825,'V-Enc'!$B$38:$C$45,2,FALSE)</f>
        <v>8</v>
      </c>
      <c r="J825" s="125" t="s">
        <v>1739</v>
      </c>
      <c r="K825" s="159">
        <f>VLOOKUP(J825,'V-Enc'!$B$49:$C$56,2,FALSE)</f>
        <v>0.25</v>
      </c>
      <c r="L825" s="206" t="s">
        <v>76</v>
      </c>
      <c r="M825" s="125">
        <v>32</v>
      </c>
      <c r="N825" s="125" t="s">
        <v>1833</v>
      </c>
      <c r="O825" s="125">
        <f>VLOOKUP(N825,'V-Enc'!$B$130:$C$137,2,FALSE)</f>
        <v>6</v>
      </c>
      <c r="R825" s="125" t="s">
        <v>22</v>
      </c>
      <c r="S825" s="206" t="s">
        <v>2040</v>
      </c>
      <c r="T825" s="125" t="s">
        <v>783</v>
      </c>
      <c r="U825" s="125">
        <f t="shared" si="1349"/>
        <v>32</v>
      </c>
      <c r="V825" s="179">
        <f t="shared" si="1350"/>
        <v>1</v>
      </c>
      <c r="W825" s="125" t="str">
        <f t="shared" si="1351"/>
        <v>-</v>
      </c>
      <c r="X825" s="179" t="str">
        <f>IF(L825="-1",W825/I824*K824,"-")</f>
        <v>-</v>
      </c>
      <c r="Z825" s="125" t="str">
        <f t="shared" si="1233"/>
        <v/>
      </c>
      <c r="AA825" s="125">
        <f t="shared" si="1345"/>
        <v>1</v>
      </c>
      <c r="AB825" s="179">
        <f t="shared" si="1355"/>
        <v>6</v>
      </c>
      <c r="AC825" s="179" t="str">
        <f t="shared" si="1352"/>
        <v>000101</v>
      </c>
      <c r="AD825" s="179">
        <f t="shared" si="1353"/>
        <v>1</v>
      </c>
      <c r="AE825" s="179" t="str">
        <f t="shared" si="1354"/>
        <v>00111111</v>
      </c>
      <c r="AF825" s="125" t="s">
        <v>369</v>
      </c>
    </row>
    <row r="826" spans="1:34" x14ac:dyDescent="0.2">
      <c r="A826" s="125" t="s">
        <v>2535</v>
      </c>
      <c r="B826" s="58" t="str">
        <f t="shared" si="1346"/>
        <v/>
      </c>
      <c r="C826" s="125" t="s">
        <v>781</v>
      </c>
      <c r="D826" s="125" t="s">
        <v>704</v>
      </c>
      <c r="E826" s="125" t="str">
        <f t="shared" si="1347"/>
        <v>S1</v>
      </c>
      <c r="F826" s="125" t="str">
        <f t="shared" si="1348"/>
        <v>000</v>
      </c>
      <c r="H826" s="125" t="s">
        <v>1722</v>
      </c>
      <c r="I826" s="159">
        <f>VLOOKUP(H826,'V-Enc'!$B$38:$C$45,2,FALSE)</f>
        <v>8</v>
      </c>
      <c r="J826" s="125" t="s">
        <v>1740</v>
      </c>
      <c r="K826" s="159">
        <f>VLOOKUP(J826,'V-Enc'!$B$49:$C$56,2,FALSE)</f>
        <v>0.5</v>
      </c>
      <c r="L826" s="206" t="s">
        <v>76</v>
      </c>
      <c r="M826" s="125">
        <v>8</v>
      </c>
      <c r="N826" s="125" t="s">
        <v>1833</v>
      </c>
      <c r="O826" s="125">
        <f>VLOOKUP(N826,'V-Enc'!$B$130:$C$137,2,FALSE)</f>
        <v>6</v>
      </c>
      <c r="R826" s="125" t="s">
        <v>22</v>
      </c>
      <c r="S826" s="206" t="s">
        <v>2040</v>
      </c>
      <c r="T826" s="125" t="s">
        <v>783</v>
      </c>
      <c r="U826" s="125">
        <f t="shared" si="1349"/>
        <v>8</v>
      </c>
      <c r="V826" s="179">
        <f t="shared" si="1350"/>
        <v>0.5</v>
      </c>
      <c r="W826" s="125" t="str">
        <f t="shared" si="1351"/>
        <v>-</v>
      </c>
      <c r="X826" s="179" t="str">
        <f>IF(L826="-1",W826/#REF!*#REF!,"-")</f>
        <v>-</v>
      </c>
      <c r="Z826" s="125" t="str">
        <f t="shared" si="1233"/>
        <v/>
      </c>
      <c r="AA826" s="125">
        <f t="shared" si="1345"/>
        <v>1</v>
      </c>
      <c r="AB826" s="179">
        <f t="shared" si="1355"/>
        <v>6</v>
      </c>
      <c r="AC826" s="179" t="str">
        <f t="shared" si="1352"/>
        <v>000101</v>
      </c>
      <c r="AD826" s="179">
        <f t="shared" si="1353"/>
        <v>1</v>
      </c>
      <c r="AE826" s="179" t="str">
        <f t="shared" si="1354"/>
        <v>00111111</v>
      </c>
      <c r="AF826" s="125" t="s">
        <v>369</v>
      </c>
    </row>
    <row r="827" spans="1:34" x14ac:dyDescent="0.2">
      <c r="A827" s="125" t="s">
        <v>2536</v>
      </c>
      <c r="B827" s="58" t="str">
        <f t="shared" ref="B827" si="1356">IF(OR(MAX(1,O827)*MAX(V827,1)&gt;8,V827&lt;1/4,X827&lt;1/4),"RSVD","")</f>
        <v/>
      </c>
      <c r="C827" s="125" t="s">
        <v>781</v>
      </c>
      <c r="D827" s="125" t="s">
        <v>704</v>
      </c>
      <c r="E827" s="125" t="str">
        <f t="shared" ref="E827" si="1357">IF(S827="rs2","S2",IF(S827="vs2","S3","S1"))</f>
        <v>S1</v>
      </c>
      <c r="F827" s="125" t="str">
        <f t="shared" ref="F827" si="1358">IF(M827=8,"000",IF(M827=16,"101","110"))</f>
        <v>101</v>
      </c>
      <c r="H827" s="125" t="s">
        <v>1722</v>
      </c>
      <c r="I827" s="159">
        <f>VLOOKUP(H827,'V-Enc'!$B$38:$C$45,2,FALSE)</f>
        <v>8</v>
      </c>
      <c r="J827" s="125" t="s">
        <v>1740</v>
      </c>
      <c r="K827" s="159">
        <f>VLOOKUP(J827,'V-Enc'!$B$49:$C$56,2,FALSE)</f>
        <v>0.5</v>
      </c>
      <c r="L827" s="206" t="s">
        <v>76</v>
      </c>
      <c r="M827" s="125">
        <v>16</v>
      </c>
      <c r="N827" s="125" t="s">
        <v>1833</v>
      </c>
      <c r="O827" s="125">
        <f>VLOOKUP(N827,'V-Enc'!$B$130:$C$137,2,FALSE)</f>
        <v>6</v>
      </c>
      <c r="R827" s="125" t="s">
        <v>22</v>
      </c>
      <c r="S827" s="206" t="s">
        <v>2040</v>
      </c>
      <c r="T827" s="125" t="s">
        <v>783</v>
      </c>
      <c r="U827" s="125">
        <f t="shared" ref="U827" si="1359">IF(L827="-1",I827,M827)</f>
        <v>16</v>
      </c>
      <c r="V827" s="179">
        <f t="shared" ref="V827" si="1360">IF(L827="-1",K827,U827/I827*K827)</f>
        <v>1</v>
      </c>
      <c r="W827" s="125" t="str">
        <f t="shared" ref="W827" si="1361">IF(L827="-1",M827,"-")</f>
        <v>-</v>
      </c>
      <c r="X827" s="179" t="str">
        <f>IF(L827="-1",W827/I825*K825,"-")</f>
        <v>-</v>
      </c>
      <c r="Z827" s="125" t="str">
        <f t="shared" ref="Z827" si="1362">IF(S827="vs2",1,"")</f>
        <v/>
      </c>
      <c r="AA827" s="125">
        <f t="shared" ref="AA827" si="1363">IF(T827="vs3",1,"")</f>
        <v>1</v>
      </c>
      <c r="AB827" s="179">
        <f t="shared" si="1355"/>
        <v>6</v>
      </c>
      <c r="AC827" s="179" t="str">
        <f t="shared" si="1352"/>
        <v>000101</v>
      </c>
      <c r="AD827" s="179">
        <f t="shared" si="1353"/>
        <v>1</v>
      </c>
      <c r="AE827" s="179" t="str">
        <f t="shared" si="1354"/>
        <v>00111111</v>
      </c>
      <c r="AF827" s="125" t="s">
        <v>369</v>
      </c>
    </row>
    <row r="828" spans="1:34" s="58" customFormat="1" x14ac:dyDescent="0.2">
      <c r="A828" s="58" t="s">
        <v>4431</v>
      </c>
      <c r="B828" s="58" t="str">
        <f t="shared" si="1346"/>
        <v>RSVD</v>
      </c>
      <c r="C828" s="58" t="s">
        <v>781</v>
      </c>
      <c r="D828" s="58" t="s">
        <v>704</v>
      </c>
      <c r="E828" s="58" t="str">
        <f t="shared" si="1347"/>
        <v>S1</v>
      </c>
      <c r="F828" s="58" t="str">
        <f t="shared" si="1348"/>
        <v>110</v>
      </c>
      <c r="H828" s="58" t="s">
        <v>1722</v>
      </c>
      <c r="I828" s="247">
        <f>VLOOKUP(H828,'V-Enc'!$B$38:$C$45,2,FALSE)</f>
        <v>8</v>
      </c>
      <c r="J828" s="58" t="s">
        <v>1740</v>
      </c>
      <c r="K828" s="247">
        <f>VLOOKUP(J828,'V-Enc'!$B$49:$C$56,2,FALSE)</f>
        <v>0.5</v>
      </c>
      <c r="L828" s="248" t="s">
        <v>76</v>
      </c>
      <c r="M828" s="58">
        <v>32</v>
      </c>
      <c r="N828" s="58" t="s">
        <v>1833</v>
      </c>
      <c r="O828" s="58">
        <f>VLOOKUP(N828,'V-Enc'!$B$130:$C$137,2,FALSE)</f>
        <v>6</v>
      </c>
      <c r="R828" s="58" t="s">
        <v>22</v>
      </c>
      <c r="S828" s="248" t="s">
        <v>2040</v>
      </c>
      <c r="T828" s="58" t="s">
        <v>783</v>
      </c>
      <c r="U828" s="58">
        <f t="shared" si="1349"/>
        <v>32</v>
      </c>
      <c r="V828" s="249">
        <f t="shared" si="1350"/>
        <v>2</v>
      </c>
      <c r="W828" s="58" t="str">
        <f t="shared" si="1351"/>
        <v>-</v>
      </c>
      <c r="X828" s="249" t="str">
        <f>IF(L828="-1",W828/I826*K826,"-")</f>
        <v>-</v>
      </c>
      <c r="Z828" s="58" t="str">
        <f t="shared" si="1233"/>
        <v/>
      </c>
      <c r="AA828" s="58">
        <f t="shared" si="1345"/>
        <v>1</v>
      </c>
      <c r="AB828" s="249">
        <f t="shared" si="1355"/>
        <v>12</v>
      </c>
      <c r="AC828" s="249" t="str">
        <f t="shared" si="1352"/>
        <v>001011</v>
      </c>
      <c r="AD828" s="249">
        <f t="shared" si="1353"/>
        <v>1</v>
      </c>
      <c r="AE828" s="249" t="str">
        <f t="shared" si="1354"/>
        <v>11111111</v>
      </c>
      <c r="AF828" s="58" t="s">
        <v>369</v>
      </c>
    </row>
    <row r="829" spans="1:34" x14ac:dyDescent="0.2">
      <c r="A829" s="125" t="s">
        <v>2537</v>
      </c>
      <c r="B829" s="58" t="str">
        <f t="shared" si="1346"/>
        <v/>
      </c>
      <c r="C829" s="125" t="s">
        <v>781</v>
      </c>
      <c r="D829" s="125" t="s">
        <v>704</v>
      </c>
      <c r="E829" s="125" t="str">
        <f t="shared" si="1347"/>
        <v>S1</v>
      </c>
      <c r="F829" s="125" t="str">
        <f t="shared" si="1348"/>
        <v>000</v>
      </c>
      <c r="H829" s="125" t="s">
        <v>1722</v>
      </c>
      <c r="I829" s="159">
        <f>VLOOKUP(H829,'V-Enc'!$B$38:$C$45,2,FALSE)</f>
        <v>8</v>
      </c>
      <c r="J829" s="125" t="s">
        <v>1733</v>
      </c>
      <c r="K829" s="159">
        <f>VLOOKUP(J829,'V-Enc'!$B$49:$C$56,2,FALSE)</f>
        <v>1</v>
      </c>
      <c r="L829" s="206" t="s">
        <v>76</v>
      </c>
      <c r="M829" s="125">
        <v>8</v>
      </c>
      <c r="N829" s="125" t="s">
        <v>1833</v>
      </c>
      <c r="O829" s="125">
        <f>VLOOKUP(N829,'V-Enc'!$B$130:$C$137,2,FALSE)</f>
        <v>6</v>
      </c>
      <c r="R829" s="125" t="s">
        <v>22</v>
      </c>
      <c r="S829" s="206" t="s">
        <v>2040</v>
      </c>
      <c r="T829" s="125" t="s">
        <v>783</v>
      </c>
      <c r="U829" s="125">
        <f t="shared" si="1349"/>
        <v>8</v>
      </c>
      <c r="V829" s="179">
        <f t="shared" si="1350"/>
        <v>1</v>
      </c>
      <c r="W829" s="125" t="str">
        <f t="shared" si="1351"/>
        <v>-</v>
      </c>
      <c r="X829" s="179" t="str">
        <f>IF(L829="-1",W829/#REF!*#REF!,"-")</f>
        <v>-</v>
      </c>
      <c r="Z829" s="125" t="str">
        <f t="shared" si="1233"/>
        <v/>
      </c>
      <c r="AA829" s="125">
        <f t="shared" si="1345"/>
        <v>1</v>
      </c>
      <c r="AB829" s="179">
        <f t="shared" si="1355"/>
        <v>6</v>
      </c>
      <c r="AC829" s="179" t="str">
        <f t="shared" si="1352"/>
        <v>000101</v>
      </c>
      <c r="AD829" s="179">
        <f t="shared" si="1353"/>
        <v>1</v>
      </c>
      <c r="AE829" s="179" t="str">
        <f t="shared" si="1354"/>
        <v>00111111</v>
      </c>
      <c r="AF829" s="125" t="s">
        <v>369</v>
      </c>
    </row>
    <row r="830" spans="1:34" s="58" customFormat="1" x14ac:dyDescent="0.2">
      <c r="A830" s="58" t="s">
        <v>4432</v>
      </c>
      <c r="B830" s="58" t="str">
        <f t="shared" si="1346"/>
        <v>RSVD</v>
      </c>
      <c r="C830" s="58" t="s">
        <v>781</v>
      </c>
      <c r="D830" s="58" t="s">
        <v>704</v>
      </c>
      <c r="E830" s="58" t="str">
        <f t="shared" si="1347"/>
        <v>S1</v>
      </c>
      <c r="F830" s="58" t="str">
        <f t="shared" si="1348"/>
        <v>101</v>
      </c>
      <c r="H830" s="58" t="s">
        <v>1722</v>
      </c>
      <c r="I830" s="247">
        <f>VLOOKUP(H830,'V-Enc'!$B$38:$C$45,2,FALSE)</f>
        <v>8</v>
      </c>
      <c r="J830" s="58" t="s">
        <v>1733</v>
      </c>
      <c r="K830" s="247">
        <f>VLOOKUP(J830,'V-Enc'!$B$49:$C$56,2,FALSE)</f>
        <v>1</v>
      </c>
      <c r="L830" s="248" t="s">
        <v>76</v>
      </c>
      <c r="M830" s="58">
        <v>16</v>
      </c>
      <c r="N830" s="58" t="s">
        <v>1833</v>
      </c>
      <c r="O830" s="58">
        <f>VLOOKUP(N830,'V-Enc'!$B$130:$C$137,2,FALSE)</f>
        <v>6</v>
      </c>
      <c r="R830" s="58" t="s">
        <v>22</v>
      </c>
      <c r="S830" s="248" t="s">
        <v>2040</v>
      </c>
      <c r="T830" s="58" t="s">
        <v>783</v>
      </c>
      <c r="U830" s="58">
        <f t="shared" si="1349"/>
        <v>16</v>
      </c>
      <c r="V830" s="249">
        <f t="shared" si="1350"/>
        <v>2</v>
      </c>
      <c r="W830" s="58" t="str">
        <f t="shared" si="1351"/>
        <v>-</v>
      </c>
      <c r="X830" s="249" t="str">
        <f>IF(L830="-1",W830/#REF!*#REF!,"-")</f>
        <v>-</v>
      </c>
      <c r="Z830" s="58" t="str">
        <f t="shared" si="1233"/>
        <v/>
      </c>
      <c r="AA830" s="58">
        <f t="shared" si="1345"/>
        <v>1</v>
      </c>
      <c r="AB830" s="249">
        <f t="shared" si="1355"/>
        <v>12</v>
      </c>
      <c r="AC830" s="249" t="str">
        <f t="shared" si="1352"/>
        <v>001011</v>
      </c>
      <c r="AD830" s="249">
        <f t="shared" si="1353"/>
        <v>1</v>
      </c>
      <c r="AE830" s="249" t="str">
        <f t="shared" si="1354"/>
        <v>11111111</v>
      </c>
      <c r="AF830" s="58" t="s">
        <v>369</v>
      </c>
    </row>
    <row r="831" spans="1:34" s="58" customFormat="1" x14ac:dyDescent="0.2">
      <c r="A831" s="58" t="s">
        <v>4433</v>
      </c>
      <c r="B831" s="58" t="str">
        <f t="shared" ref="B831:B837" si="1364">IF(OR(MAX(1,O831)*MAX(V831,1)&gt;8,V831&lt;1/4,X831&lt;1/4),"RSVD","")</f>
        <v>RSVD</v>
      </c>
      <c r="C831" s="58" t="s">
        <v>781</v>
      </c>
      <c r="D831" s="58" t="s">
        <v>704</v>
      </c>
      <c r="E831" s="58" t="str">
        <f t="shared" ref="E831:E837" si="1365">IF(S831="rs2","S2",IF(S831="vs2","S3","S1"))</f>
        <v>S1</v>
      </c>
      <c r="F831" s="58" t="str">
        <f t="shared" ref="F831:F837" si="1366">IF(M831=8,"000",IF(M831=16,"101","110"))</f>
        <v>110</v>
      </c>
      <c r="H831" s="58" t="s">
        <v>1722</v>
      </c>
      <c r="I831" s="247">
        <f>VLOOKUP(H831,'V-Enc'!$B$38:$C$45,2,FALSE)</f>
        <v>8</v>
      </c>
      <c r="J831" s="58" t="s">
        <v>1733</v>
      </c>
      <c r="K831" s="247">
        <f>VLOOKUP(J831,'V-Enc'!$B$49:$C$56,2,FALSE)</f>
        <v>1</v>
      </c>
      <c r="L831" s="248" t="s">
        <v>76</v>
      </c>
      <c r="M831" s="58">
        <v>32</v>
      </c>
      <c r="N831" s="58" t="s">
        <v>1833</v>
      </c>
      <c r="O831" s="58">
        <f>VLOOKUP(N831,'V-Enc'!$B$130:$C$137,2,FALSE)</f>
        <v>6</v>
      </c>
      <c r="R831" s="58" t="s">
        <v>22</v>
      </c>
      <c r="S831" s="248" t="s">
        <v>2040</v>
      </c>
      <c r="T831" s="58" t="s">
        <v>783</v>
      </c>
      <c r="U831" s="58">
        <f t="shared" ref="U831:U837" si="1367">IF(L831="-1",I831,M831)</f>
        <v>32</v>
      </c>
      <c r="V831" s="249">
        <f t="shared" ref="V831:V837" si="1368">IF(L831="-1",K831,U831/I831*K831)</f>
        <v>4</v>
      </c>
      <c r="W831" s="58" t="str">
        <f t="shared" ref="W831:W837" si="1369">IF(L831="-1",M831,"-")</f>
        <v>-</v>
      </c>
      <c r="X831" s="249" t="str">
        <f>IF(L831="-1",W831/#REF!*#REF!,"-")</f>
        <v>-</v>
      </c>
      <c r="Z831" s="58" t="str">
        <f t="shared" ref="Z831:Z837" si="1370">IF(S831="vs2",1,"")</f>
        <v/>
      </c>
      <c r="AA831" s="58">
        <f t="shared" ref="AA831:AA837" si="1371">IF(T831="vs3",1,"")</f>
        <v>1</v>
      </c>
      <c r="AB831" s="249">
        <f t="shared" si="1355"/>
        <v>24</v>
      </c>
      <c r="AC831" s="249" t="str">
        <f t="shared" si="1352"/>
        <v>010111</v>
      </c>
      <c r="AD831" s="249">
        <f t="shared" si="1353"/>
        <v>1</v>
      </c>
      <c r="AE831" s="249" t="str">
        <f t="shared" si="1354"/>
        <v>11111111</v>
      </c>
      <c r="AF831" s="58" t="s">
        <v>369</v>
      </c>
    </row>
    <row r="832" spans="1:34" s="58" customFormat="1" x14ac:dyDescent="0.2">
      <c r="A832" s="58" t="s">
        <v>4434</v>
      </c>
      <c r="B832" s="58" t="str">
        <f t="shared" si="1364"/>
        <v>RSVD</v>
      </c>
      <c r="C832" s="58" t="s">
        <v>781</v>
      </c>
      <c r="D832" s="58" t="s">
        <v>704</v>
      </c>
      <c r="E832" s="58" t="str">
        <f t="shared" si="1365"/>
        <v>S1</v>
      </c>
      <c r="F832" s="58" t="str">
        <f t="shared" si="1366"/>
        <v>000</v>
      </c>
      <c r="H832" s="58" t="s">
        <v>1722</v>
      </c>
      <c r="I832" s="247">
        <f>VLOOKUP(H832,'V-Enc'!$B$38:$C$45,2,FALSE)</f>
        <v>8</v>
      </c>
      <c r="J832" s="58" t="s">
        <v>1734</v>
      </c>
      <c r="K832" s="247">
        <f>VLOOKUP(J832,'V-Enc'!$B$49:$C$56,2,FALSE)</f>
        <v>2</v>
      </c>
      <c r="L832" s="248" t="s">
        <v>76</v>
      </c>
      <c r="M832" s="58">
        <v>8</v>
      </c>
      <c r="N832" s="58" t="s">
        <v>1833</v>
      </c>
      <c r="O832" s="58">
        <f>VLOOKUP(N832,'V-Enc'!$B$130:$C$137,2,FALSE)</f>
        <v>6</v>
      </c>
      <c r="R832" s="58" t="s">
        <v>22</v>
      </c>
      <c r="S832" s="248" t="s">
        <v>2040</v>
      </c>
      <c r="T832" s="58" t="s">
        <v>783</v>
      </c>
      <c r="U832" s="58">
        <f t="shared" si="1367"/>
        <v>8</v>
      </c>
      <c r="V832" s="249">
        <f t="shared" si="1368"/>
        <v>2</v>
      </c>
      <c r="W832" s="58" t="str">
        <f t="shared" si="1369"/>
        <v>-</v>
      </c>
      <c r="X832" s="249" t="str">
        <f>IF(L832="-1",W832/#REF!*#REF!,"-")</f>
        <v>-</v>
      </c>
      <c r="Z832" s="58" t="str">
        <f t="shared" si="1370"/>
        <v/>
      </c>
      <c r="AA832" s="58">
        <f t="shared" si="1371"/>
        <v>1</v>
      </c>
      <c r="AB832" s="249">
        <f t="shared" si="1355"/>
        <v>12</v>
      </c>
      <c r="AC832" s="249" t="str">
        <f t="shared" si="1352"/>
        <v>001011</v>
      </c>
      <c r="AD832" s="249">
        <f t="shared" si="1353"/>
        <v>1</v>
      </c>
      <c r="AE832" s="249" t="str">
        <f t="shared" si="1354"/>
        <v>11111111</v>
      </c>
      <c r="AF832" s="58" t="s">
        <v>369</v>
      </c>
    </row>
    <row r="833" spans="1:32" s="58" customFormat="1" x14ac:dyDescent="0.2">
      <c r="A833" s="58" t="s">
        <v>4435</v>
      </c>
      <c r="B833" s="58" t="str">
        <f t="shared" si="1364"/>
        <v>RSVD</v>
      </c>
      <c r="C833" s="58" t="s">
        <v>781</v>
      </c>
      <c r="D833" s="58" t="s">
        <v>704</v>
      </c>
      <c r="E833" s="58" t="str">
        <f t="shared" si="1365"/>
        <v>S1</v>
      </c>
      <c r="F833" s="58" t="str">
        <f t="shared" si="1366"/>
        <v>101</v>
      </c>
      <c r="H833" s="58" t="s">
        <v>1722</v>
      </c>
      <c r="I833" s="247">
        <f>VLOOKUP(H833,'V-Enc'!$B$38:$C$45,2,FALSE)</f>
        <v>8</v>
      </c>
      <c r="J833" s="58" t="s">
        <v>1734</v>
      </c>
      <c r="K833" s="247">
        <f>VLOOKUP(J833,'V-Enc'!$B$49:$C$56,2,FALSE)</f>
        <v>2</v>
      </c>
      <c r="L833" s="248" t="s">
        <v>76</v>
      </c>
      <c r="M833" s="58">
        <v>16</v>
      </c>
      <c r="N833" s="58" t="s">
        <v>1833</v>
      </c>
      <c r="O833" s="58">
        <f>VLOOKUP(N833,'V-Enc'!$B$130:$C$137,2,FALSE)</f>
        <v>6</v>
      </c>
      <c r="R833" s="58" t="s">
        <v>22</v>
      </c>
      <c r="S833" s="248" t="s">
        <v>2040</v>
      </c>
      <c r="T833" s="58" t="s">
        <v>783</v>
      </c>
      <c r="U833" s="58">
        <f t="shared" si="1367"/>
        <v>16</v>
      </c>
      <c r="V833" s="249">
        <f t="shared" si="1368"/>
        <v>4</v>
      </c>
      <c r="W833" s="58" t="str">
        <f t="shared" si="1369"/>
        <v>-</v>
      </c>
      <c r="X833" s="249" t="str">
        <f>IF(L833="-1",W833/#REF!*#REF!,"-")</f>
        <v>-</v>
      </c>
      <c r="Z833" s="58" t="str">
        <f t="shared" si="1370"/>
        <v/>
      </c>
      <c r="AA833" s="58">
        <f t="shared" si="1371"/>
        <v>1</v>
      </c>
      <c r="AB833" s="249">
        <f t="shared" si="1355"/>
        <v>24</v>
      </c>
      <c r="AC833" s="249" t="str">
        <f t="shared" si="1352"/>
        <v>010111</v>
      </c>
      <c r="AD833" s="249">
        <f t="shared" si="1353"/>
        <v>1</v>
      </c>
      <c r="AE833" s="249" t="str">
        <f t="shared" si="1354"/>
        <v>11111111</v>
      </c>
      <c r="AF833" s="58" t="s">
        <v>369</v>
      </c>
    </row>
    <row r="834" spans="1:32" s="58" customFormat="1" x14ac:dyDescent="0.2">
      <c r="A834" s="58" t="s">
        <v>4436</v>
      </c>
      <c r="B834" s="58" t="str">
        <f t="shared" si="1364"/>
        <v>RSVD</v>
      </c>
      <c r="C834" s="58" t="s">
        <v>781</v>
      </c>
      <c r="D834" s="58" t="s">
        <v>704</v>
      </c>
      <c r="E834" s="58" t="str">
        <f t="shared" si="1365"/>
        <v>S1</v>
      </c>
      <c r="F834" s="58" t="str">
        <f t="shared" si="1366"/>
        <v>110</v>
      </c>
      <c r="H834" s="58" t="s">
        <v>1722</v>
      </c>
      <c r="I834" s="247">
        <f>VLOOKUP(H834,'V-Enc'!$B$38:$C$45,2,FALSE)</f>
        <v>8</v>
      </c>
      <c r="J834" s="58" t="s">
        <v>1734</v>
      </c>
      <c r="K834" s="247">
        <f>VLOOKUP(J834,'V-Enc'!$B$49:$C$56,2,FALSE)</f>
        <v>2</v>
      </c>
      <c r="L834" s="248" t="s">
        <v>76</v>
      </c>
      <c r="M834" s="58">
        <v>32</v>
      </c>
      <c r="N834" s="58" t="s">
        <v>1833</v>
      </c>
      <c r="O834" s="58">
        <f>VLOOKUP(N834,'V-Enc'!$B$130:$C$137,2,FALSE)</f>
        <v>6</v>
      </c>
      <c r="R834" s="58" t="s">
        <v>22</v>
      </c>
      <c r="S834" s="248" t="s">
        <v>2040</v>
      </c>
      <c r="T834" s="58" t="s">
        <v>783</v>
      </c>
      <c r="U834" s="58">
        <f t="shared" si="1367"/>
        <v>32</v>
      </c>
      <c r="V834" s="249">
        <f t="shared" si="1368"/>
        <v>8</v>
      </c>
      <c r="W834" s="58" t="str">
        <f t="shared" si="1369"/>
        <v>-</v>
      </c>
      <c r="X834" s="249" t="str">
        <f>IF(L834="-1",W834/#REF!*#REF!,"-")</f>
        <v>-</v>
      </c>
      <c r="Z834" s="58" t="str">
        <f t="shared" si="1370"/>
        <v/>
      </c>
      <c r="AA834" s="58">
        <f t="shared" si="1371"/>
        <v>1</v>
      </c>
      <c r="AB834" s="249">
        <f t="shared" si="1355"/>
        <v>48</v>
      </c>
      <c r="AC834" s="249" t="str">
        <f t="shared" si="1352"/>
        <v>101111</v>
      </c>
      <c r="AD834" s="249">
        <f t="shared" si="1353"/>
        <v>1</v>
      </c>
      <c r="AE834" s="249" t="str">
        <f t="shared" si="1354"/>
        <v>11111111</v>
      </c>
      <c r="AF834" s="58" t="s">
        <v>369</v>
      </c>
    </row>
    <row r="835" spans="1:32" s="58" customFormat="1" x14ac:dyDescent="0.2">
      <c r="A835" s="58" t="s">
        <v>4437</v>
      </c>
      <c r="B835" s="58" t="str">
        <f t="shared" si="1364"/>
        <v>RSVD</v>
      </c>
      <c r="C835" s="58" t="s">
        <v>781</v>
      </c>
      <c r="D835" s="58" t="s">
        <v>704</v>
      </c>
      <c r="E835" s="58" t="str">
        <f t="shared" si="1365"/>
        <v>S1</v>
      </c>
      <c r="F835" s="58" t="str">
        <f t="shared" si="1366"/>
        <v>000</v>
      </c>
      <c r="H835" s="58" t="s">
        <v>1722</v>
      </c>
      <c r="I835" s="247">
        <f>VLOOKUP(H835,'V-Enc'!$B$38:$C$45,2,FALSE)</f>
        <v>8</v>
      </c>
      <c r="J835" s="58" t="s">
        <v>1735</v>
      </c>
      <c r="K835" s="247">
        <f>VLOOKUP(J835,'V-Enc'!$B$49:$C$56,2,FALSE)</f>
        <v>4</v>
      </c>
      <c r="L835" s="248" t="s">
        <v>76</v>
      </c>
      <c r="M835" s="58">
        <v>8</v>
      </c>
      <c r="N835" s="58" t="s">
        <v>1833</v>
      </c>
      <c r="O835" s="58">
        <f>VLOOKUP(N835,'V-Enc'!$B$130:$C$137,2,FALSE)</f>
        <v>6</v>
      </c>
      <c r="R835" s="58" t="s">
        <v>22</v>
      </c>
      <c r="S835" s="248" t="s">
        <v>2040</v>
      </c>
      <c r="T835" s="58" t="s">
        <v>783</v>
      </c>
      <c r="U835" s="58">
        <f t="shared" si="1367"/>
        <v>8</v>
      </c>
      <c r="V835" s="249">
        <f t="shared" si="1368"/>
        <v>4</v>
      </c>
      <c r="W835" s="58" t="str">
        <f t="shared" si="1369"/>
        <v>-</v>
      </c>
      <c r="X835" s="249" t="str">
        <f>IF(L835="-1",W835/#REF!*#REF!,"-")</f>
        <v>-</v>
      </c>
      <c r="Z835" s="58" t="str">
        <f t="shared" si="1370"/>
        <v/>
      </c>
      <c r="AA835" s="58">
        <f t="shared" si="1371"/>
        <v>1</v>
      </c>
      <c r="AB835" s="249">
        <f t="shared" si="1355"/>
        <v>24</v>
      </c>
      <c r="AC835" s="249" t="str">
        <f t="shared" si="1352"/>
        <v>010111</v>
      </c>
      <c r="AD835" s="249">
        <f t="shared" si="1353"/>
        <v>1</v>
      </c>
      <c r="AE835" s="249" t="str">
        <f t="shared" si="1354"/>
        <v>11111111</v>
      </c>
      <c r="AF835" s="58" t="s">
        <v>369</v>
      </c>
    </row>
    <row r="836" spans="1:32" s="58" customFormat="1" x14ac:dyDescent="0.2">
      <c r="A836" s="58" t="s">
        <v>4438</v>
      </c>
      <c r="B836" s="58" t="str">
        <f t="shared" si="1364"/>
        <v>RSVD</v>
      </c>
      <c r="C836" s="58" t="s">
        <v>781</v>
      </c>
      <c r="D836" s="58" t="s">
        <v>704</v>
      </c>
      <c r="E836" s="58" t="str">
        <f t="shared" si="1365"/>
        <v>S1</v>
      </c>
      <c r="F836" s="58" t="str">
        <f t="shared" si="1366"/>
        <v>101</v>
      </c>
      <c r="H836" s="58" t="s">
        <v>1722</v>
      </c>
      <c r="I836" s="247">
        <f>VLOOKUP(H836,'V-Enc'!$B$38:$C$45,2,FALSE)</f>
        <v>8</v>
      </c>
      <c r="J836" s="58" t="s">
        <v>1735</v>
      </c>
      <c r="K836" s="247">
        <f>VLOOKUP(J836,'V-Enc'!$B$49:$C$56,2,FALSE)</f>
        <v>4</v>
      </c>
      <c r="L836" s="248" t="s">
        <v>76</v>
      </c>
      <c r="M836" s="58">
        <v>16</v>
      </c>
      <c r="N836" s="58" t="s">
        <v>1833</v>
      </c>
      <c r="O836" s="58">
        <f>VLOOKUP(N836,'V-Enc'!$B$130:$C$137,2,FALSE)</f>
        <v>6</v>
      </c>
      <c r="R836" s="58" t="s">
        <v>22</v>
      </c>
      <c r="S836" s="248" t="s">
        <v>2040</v>
      </c>
      <c r="T836" s="58" t="s">
        <v>783</v>
      </c>
      <c r="U836" s="58">
        <f t="shared" si="1367"/>
        <v>16</v>
      </c>
      <c r="V836" s="249">
        <f t="shared" si="1368"/>
        <v>8</v>
      </c>
      <c r="W836" s="58" t="str">
        <f t="shared" si="1369"/>
        <v>-</v>
      </c>
      <c r="X836" s="249" t="str">
        <f>IF(L836="-1",W836/#REF!*#REF!,"-")</f>
        <v>-</v>
      </c>
      <c r="Z836" s="58" t="str">
        <f t="shared" si="1370"/>
        <v/>
      </c>
      <c r="AA836" s="58">
        <f t="shared" si="1371"/>
        <v>1</v>
      </c>
      <c r="AB836" s="249">
        <f t="shared" si="1355"/>
        <v>48</v>
      </c>
      <c r="AC836" s="249" t="str">
        <f t="shared" si="1352"/>
        <v>101111</v>
      </c>
      <c r="AD836" s="249">
        <f t="shared" si="1353"/>
        <v>1</v>
      </c>
      <c r="AE836" s="249" t="str">
        <f t="shared" si="1354"/>
        <v>11111111</v>
      </c>
      <c r="AF836" s="58" t="s">
        <v>369</v>
      </c>
    </row>
    <row r="837" spans="1:32" s="58" customFormat="1" x14ac:dyDescent="0.2">
      <c r="A837" s="58" t="s">
        <v>4439</v>
      </c>
      <c r="B837" s="58" t="str">
        <f t="shared" si="1364"/>
        <v>RSVD</v>
      </c>
      <c r="C837" s="58" t="s">
        <v>781</v>
      </c>
      <c r="D837" s="58" t="s">
        <v>704</v>
      </c>
      <c r="E837" s="58" t="str">
        <f t="shared" si="1365"/>
        <v>S1</v>
      </c>
      <c r="F837" s="58" t="str">
        <f t="shared" si="1366"/>
        <v>110</v>
      </c>
      <c r="H837" s="58" t="s">
        <v>1722</v>
      </c>
      <c r="I837" s="247">
        <f>VLOOKUP(H837,'V-Enc'!$B$38:$C$45,2,FALSE)</f>
        <v>8</v>
      </c>
      <c r="J837" s="58" t="s">
        <v>1735</v>
      </c>
      <c r="K837" s="247">
        <f>VLOOKUP(J837,'V-Enc'!$B$49:$C$56,2,FALSE)</f>
        <v>4</v>
      </c>
      <c r="L837" s="248" t="s">
        <v>76</v>
      </c>
      <c r="M837" s="58">
        <v>32</v>
      </c>
      <c r="N837" s="58" t="s">
        <v>1833</v>
      </c>
      <c r="O837" s="58">
        <f>VLOOKUP(N837,'V-Enc'!$B$130:$C$137,2,FALSE)</f>
        <v>6</v>
      </c>
      <c r="R837" s="58" t="s">
        <v>22</v>
      </c>
      <c r="S837" s="248" t="s">
        <v>2040</v>
      </c>
      <c r="T837" s="58" t="s">
        <v>783</v>
      </c>
      <c r="U837" s="58">
        <f t="shared" si="1367"/>
        <v>32</v>
      </c>
      <c r="V837" s="249">
        <f t="shared" si="1368"/>
        <v>16</v>
      </c>
      <c r="W837" s="58" t="str">
        <f t="shared" si="1369"/>
        <v>-</v>
      </c>
      <c r="X837" s="249" t="str">
        <f>IF(L837="-1",W837/#REF!*#REF!,"-")</f>
        <v>-</v>
      </c>
      <c r="Z837" s="58" t="str">
        <f t="shared" si="1370"/>
        <v/>
      </c>
      <c r="AA837" s="58">
        <f t="shared" si="1371"/>
        <v>1</v>
      </c>
      <c r="AB837" s="249">
        <f t="shared" si="1355"/>
        <v>96</v>
      </c>
      <c r="AC837" s="249" t="str">
        <f>DEC2BIN(MIN(64,AB837)-1,6)</f>
        <v>111111</v>
      </c>
      <c r="AD837" s="249">
        <f t="shared" si="1353"/>
        <v>1</v>
      </c>
      <c r="AE837" s="249" t="str">
        <f t="shared" si="1354"/>
        <v>11111111</v>
      </c>
      <c r="AF837" s="58" t="s">
        <v>369</v>
      </c>
    </row>
    <row r="838" spans="1:32" s="58" customFormat="1" x14ac:dyDescent="0.2">
      <c r="A838" s="58" t="s">
        <v>4440</v>
      </c>
      <c r="B838" s="58" t="str">
        <f t="shared" ref="B838:B839" si="1372">IF(OR(MAX(1,O838)*MAX(V838,1)&gt;8,V838&lt;1/4,X838&lt;1/4),"RSVD","")</f>
        <v>RSVD</v>
      </c>
      <c r="C838" s="58" t="s">
        <v>781</v>
      </c>
      <c r="D838" s="58" t="s">
        <v>704</v>
      </c>
      <c r="E838" s="58" t="str">
        <f t="shared" ref="E838:E839" si="1373">IF(S838="rs2","S2",IF(S838="vs2","S3","S1"))</f>
        <v>S1</v>
      </c>
      <c r="F838" s="58" t="str">
        <f t="shared" ref="F838:F839" si="1374">IF(M838=8,"000",IF(M838=16,"101","110"))</f>
        <v>000</v>
      </c>
      <c r="H838" s="58" t="s">
        <v>1722</v>
      </c>
      <c r="I838" s="247">
        <f>VLOOKUP(H838,'V-Enc'!$B$38:$C$45,2,FALSE)</f>
        <v>8</v>
      </c>
      <c r="J838" s="58" t="s">
        <v>1736</v>
      </c>
      <c r="K838" s="247">
        <f>VLOOKUP(J838,'V-Enc'!$B$49:$C$56,2,FALSE)</f>
        <v>8</v>
      </c>
      <c r="L838" s="248" t="s">
        <v>76</v>
      </c>
      <c r="M838" s="58">
        <v>8</v>
      </c>
      <c r="N838" s="58" t="s">
        <v>1833</v>
      </c>
      <c r="O838" s="58">
        <f>VLOOKUP(N838,'V-Enc'!$B$130:$C$137,2,FALSE)</f>
        <v>6</v>
      </c>
      <c r="R838" s="58" t="s">
        <v>22</v>
      </c>
      <c r="S838" s="248" t="s">
        <v>2040</v>
      </c>
      <c r="T838" s="58" t="s">
        <v>783</v>
      </c>
      <c r="U838" s="58">
        <f t="shared" ref="U838:U839" si="1375">IF(L838="-1",I838,M838)</f>
        <v>8</v>
      </c>
      <c r="V838" s="249">
        <f t="shared" ref="V838:V839" si="1376">IF(L838="-1",K838,U838/I838*K838)</f>
        <v>8</v>
      </c>
      <c r="W838" s="58" t="str">
        <f t="shared" ref="W838:W839" si="1377">IF(L838="-1",M838,"-")</f>
        <v>-</v>
      </c>
      <c r="X838" s="249" t="str">
        <f>IF(L838="-1",W838/#REF!*#REF!,"-")</f>
        <v>-</v>
      </c>
      <c r="Z838" s="58" t="str">
        <f t="shared" ref="Z838:Z839" si="1378">IF(S838="vs2",1,"")</f>
        <v/>
      </c>
      <c r="AA838" s="58">
        <f t="shared" ref="AA838:AA839" si="1379">IF(T838="vs3",1,"")</f>
        <v>1</v>
      </c>
      <c r="AB838" s="249">
        <f t="shared" si="1355"/>
        <v>48</v>
      </c>
      <c r="AC838" s="249" t="str">
        <f t="shared" ref="AC838:AC840" si="1380">DEC2BIN(MIN(64,AB838)-1,6)</f>
        <v>101111</v>
      </c>
      <c r="AD838" s="249">
        <f t="shared" si="1353"/>
        <v>1</v>
      </c>
      <c r="AE838" s="249" t="str">
        <f t="shared" si="1354"/>
        <v>11111111</v>
      </c>
      <c r="AF838" s="58" t="s">
        <v>369</v>
      </c>
    </row>
    <row r="839" spans="1:32" s="58" customFormat="1" x14ac:dyDescent="0.2">
      <c r="A839" s="58" t="s">
        <v>4441</v>
      </c>
      <c r="B839" s="58" t="str">
        <f t="shared" si="1372"/>
        <v>RSVD</v>
      </c>
      <c r="C839" s="58" t="s">
        <v>781</v>
      </c>
      <c r="D839" s="58" t="s">
        <v>704</v>
      </c>
      <c r="E839" s="58" t="str">
        <f t="shared" si="1373"/>
        <v>S1</v>
      </c>
      <c r="F839" s="58" t="str">
        <f t="shared" si="1374"/>
        <v>101</v>
      </c>
      <c r="H839" s="58" t="s">
        <v>1722</v>
      </c>
      <c r="I839" s="247">
        <f>VLOOKUP(H839,'V-Enc'!$B$38:$C$45,2,FALSE)</f>
        <v>8</v>
      </c>
      <c r="J839" s="58" t="s">
        <v>1736</v>
      </c>
      <c r="K839" s="247">
        <f>VLOOKUP(J839,'V-Enc'!$B$49:$C$56,2,FALSE)</f>
        <v>8</v>
      </c>
      <c r="L839" s="248" t="s">
        <v>76</v>
      </c>
      <c r="M839" s="58">
        <v>16</v>
      </c>
      <c r="N839" s="58" t="s">
        <v>1833</v>
      </c>
      <c r="O839" s="58">
        <f>VLOOKUP(N839,'V-Enc'!$B$130:$C$137,2,FALSE)</f>
        <v>6</v>
      </c>
      <c r="R839" s="58" t="s">
        <v>22</v>
      </c>
      <c r="S839" s="248" t="s">
        <v>2040</v>
      </c>
      <c r="T839" s="58" t="s">
        <v>783</v>
      </c>
      <c r="U839" s="58">
        <f t="shared" si="1375"/>
        <v>16</v>
      </c>
      <c r="V839" s="249">
        <f t="shared" si="1376"/>
        <v>16</v>
      </c>
      <c r="W839" s="58" t="str">
        <f t="shared" si="1377"/>
        <v>-</v>
      </c>
      <c r="X839" s="249" t="str">
        <f>IF(L839="-1",W839/#REF!*#REF!,"-")</f>
        <v>-</v>
      </c>
      <c r="Z839" s="58" t="str">
        <f t="shared" si="1378"/>
        <v/>
      </c>
      <c r="AA839" s="58">
        <f t="shared" si="1379"/>
        <v>1</v>
      </c>
      <c r="AB839" s="249">
        <f t="shared" si="1355"/>
        <v>96</v>
      </c>
      <c r="AC839" s="249" t="str">
        <f t="shared" si="1380"/>
        <v>111111</v>
      </c>
      <c r="AD839" s="249">
        <f t="shared" si="1353"/>
        <v>1</v>
      </c>
      <c r="AE839" s="249" t="str">
        <f t="shared" si="1354"/>
        <v>11111111</v>
      </c>
      <c r="AF839" s="58" t="s">
        <v>369</v>
      </c>
    </row>
    <row r="840" spans="1:32" s="58" customFormat="1" x14ac:dyDescent="0.2">
      <c r="A840" s="58" t="s">
        <v>4442</v>
      </c>
      <c r="B840" s="58" t="str">
        <f t="shared" si="1346"/>
        <v>RSVD</v>
      </c>
      <c r="C840" s="58" t="s">
        <v>781</v>
      </c>
      <c r="D840" s="58" t="s">
        <v>704</v>
      </c>
      <c r="E840" s="58" t="str">
        <f t="shared" si="1347"/>
        <v>S1</v>
      </c>
      <c r="F840" s="58" t="str">
        <f t="shared" si="1348"/>
        <v>110</v>
      </c>
      <c r="H840" s="58" t="s">
        <v>1722</v>
      </c>
      <c r="I840" s="247">
        <f>VLOOKUP(H840,'V-Enc'!$B$38:$C$45,2,FALSE)</f>
        <v>8</v>
      </c>
      <c r="J840" s="58" t="s">
        <v>1736</v>
      </c>
      <c r="K840" s="247">
        <f>VLOOKUP(J840,'V-Enc'!$B$49:$C$56,2,FALSE)</f>
        <v>8</v>
      </c>
      <c r="L840" s="248" t="s">
        <v>76</v>
      </c>
      <c r="M840" s="58">
        <v>32</v>
      </c>
      <c r="N840" s="58" t="s">
        <v>1833</v>
      </c>
      <c r="O840" s="58">
        <f>VLOOKUP(N840,'V-Enc'!$B$130:$C$137,2,FALSE)</f>
        <v>6</v>
      </c>
      <c r="R840" s="58" t="s">
        <v>22</v>
      </c>
      <c r="S840" s="248" t="s">
        <v>2040</v>
      </c>
      <c r="T840" s="58" t="s">
        <v>783</v>
      </c>
      <c r="U840" s="58">
        <f t="shared" si="1349"/>
        <v>32</v>
      </c>
      <c r="V840" s="249">
        <f t="shared" si="1350"/>
        <v>32</v>
      </c>
      <c r="W840" s="58" t="str">
        <f t="shared" si="1351"/>
        <v>-</v>
      </c>
      <c r="X840" s="249" t="str">
        <f>IF(L840="-1",W840/#REF!*#REF!,"-")</f>
        <v>-</v>
      </c>
      <c r="Z840" s="58" t="str">
        <f t="shared" si="1233"/>
        <v/>
      </c>
      <c r="AA840" s="58">
        <f t="shared" si="1345"/>
        <v>1</v>
      </c>
      <c r="AB840" s="249">
        <f t="shared" si="1355"/>
        <v>192</v>
      </c>
      <c r="AC840" s="249" t="str">
        <f t="shared" si="1380"/>
        <v>111111</v>
      </c>
      <c r="AD840" s="249">
        <f t="shared" si="1353"/>
        <v>1</v>
      </c>
      <c r="AE840" s="249" t="str">
        <f t="shared" si="1354"/>
        <v>11111111</v>
      </c>
      <c r="AF840" s="58" t="s">
        <v>369</v>
      </c>
    </row>
    <row r="841" spans="1:32" x14ac:dyDescent="0.2">
      <c r="I841" s="159"/>
      <c r="Z841" s="125" t="str">
        <f t="shared" si="1233"/>
        <v/>
      </c>
      <c r="AA841" s="125" t="str">
        <f t="shared" si="1345"/>
        <v/>
      </c>
      <c r="AC841" s="179"/>
      <c r="AE841" s="179"/>
    </row>
    <row r="842" spans="1:32" ht="19" x14ac:dyDescent="0.25">
      <c r="A842" s="225" t="s">
        <v>2538</v>
      </c>
      <c r="B842" s="225"/>
      <c r="C842" s="226"/>
      <c r="D842" s="226"/>
      <c r="E842" s="226"/>
      <c r="F842" s="226"/>
      <c r="G842" s="226"/>
      <c r="I842" s="159"/>
      <c r="Z842" s="125" t="str">
        <f t="shared" si="1233"/>
        <v/>
      </c>
      <c r="AA842" s="125" t="str">
        <f t="shared" si="1345"/>
        <v/>
      </c>
      <c r="AC842" s="179"/>
      <c r="AE842" s="179"/>
    </row>
    <row r="843" spans="1:32" x14ac:dyDescent="0.2">
      <c r="A843" s="125" t="s">
        <v>2539</v>
      </c>
      <c r="B843" s="58" t="str">
        <f t="shared" ref="B843:B860" si="1381">IF(OR(MAX(1,O843)*MAX(V843,1)&gt;8,V843&lt;1/4,X843&lt;1/4),"RSVD","")</f>
        <v/>
      </c>
      <c r="C843" s="125" t="s">
        <v>781</v>
      </c>
      <c r="D843" s="125" t="s">
        <v>704</v>
      </c>
      <c r="E843" s="125" t="str">
        <f t="shared" ref="E843:E860" si="1382">IF(S843="rs2","S2",IF(S843="vs2","S3","S1"))</f>
        <v>S2</v>
      </c>
      <c r="F843" s="125" t="str">
        <f t="shared" ref="F843:F860" si="1383">IF(M843=8,"000",IF(M843=16,"101","110"))</f>
        <v>000</v>
      </c>
      <c r="H843" s="125" t="s">
        <v>1722</v>
      </c>
      <c r="I843" s="159">
        <f>VLOOKUP(H843,'V-Enc'!$B$38:$C$45,2,FALSE)</f>
        <v>8</v>
      </c>
      <c r="J843" s="125" t="s">
        <v>1739</v>
      </c>
      <c r="K843" s="159">
        <f>VLOOKUP(J843,'V-Enc'!$B$49:$C$56,2,FALSE)</f>
        <v>0.25</v>
      </c>
      <c r="L843" s="206" t="s">
        <v>548</v>
      </c>
      <c r="M843" s="125">
        <v>8</v>
      </c>
      <c r="N843" s="125" t="s">
        <v>1833</v>
      </c>
      <c r="O843" s="125">
        <f>VLOOKUP(N843,'V-Enc'!$B$130:$C$137,2,FALSE)</f>
        <v>6</v>
      </c>
      <c r="R843" s="125" t="s">
        <v>22</v>
      </c>
      <c r="S843" s="125" t="s">
        <v>44</v>
      </c>
      <c r="T843" s="125" t="s">
        <v>783</v>
      </c>
      <c r="U843" s="125">
        <f t="shared" ref="U843:U860" si="1384">IF(L843="-1",I843,M843)</f>
        <v>8</v>
      </c>
      <c r="V843" s="179">
        <f t="shared" ref="V843:V860" si="1385">IF(L843="-1",K843,U843/I843*K843)</f>
        <v>0.25</v>
      </c>
      <c r="W843" s="125" t="str">
        <f t="shared" ref="W843:W860" si="1386">IF(L843="-1",M843,"-")</f>
        <v>-</v>
      </c>
      <c r="X843" s="179" t="str">
        <f>IF(L843="-1",W843/#REF!*#REF!,"-")</f>
        <v>-</v>
      </c>
      <c r="Z843" s="125" t="str">
        <f t="shared" si="1233"/>
        <v/>
      </c>
      <c r="AA843" s="125">
        <f t="shared" si="1345"/>
        <v>1</v>
      </c>
      <c r="AB843" s="179">
        <f>MAX(V843,X843,1)*IF(O843="",1,O843)</f>
        <v>6</v>
      </c>
      <c r="AC843" s="179" t="str">
        <f t="shared" ref="AC843:AC856" si="1387">DEC2BIN(MIN(64,AB843)-1,6)</f>
        <v>000101</v>
      </c>
      <c r="AD843" s="179">
        <f t="shared" ref="AD843:AD860" si="1388">AB843/(MAX(V843,1)*IF(O843="",1,O843))</f>
        <v>1</v>
      </c>
      <c r="AE843" s="179" t="str">
        <f t="shared" ref="AE843:AE860" si="1389">RIGHT(_xlfn.CONCAT(REPT(0,8-MIN(AB843,8)),REPT(DEC2BIN(_xlfn.BITLSHIFT(1,AD843-1)),AB843/AD843)),8)</f>
        <v>00111111</v>
      </c>
      <c r="AF843" s="125" t="s">
        <v>369</v>
      </c>
    </row>
    <row r="844" spans="1:32" x14ac:dyDescent="0.2">
      <c r="A844" s="125" t="s">
        <v>2540</v>
      </c>
      <c r="B844" s="58" t="str">
        <f t="shared" si="1381"/>
        <v/>
      </c>
      <c r="C844" s="125" t="s">
        <v>781</v>
      </c>
      <c r="D844" s="125" t="s">
        <v>704</v>
      </c>
      <c r="E844" s="125" t="str">
        <f t="shared" si="1382"/>
        <v>S2</v>
      </c>
      <c r="F844" s="125" t="str">
        <f t="shared" si="1383"/>
        <v>101</v>
      </c>
      <c r="H844" s="125" t="s">
        <v>1722</v>
      </c>
      <c r="I844" s="159">
        <f>VLOOKUP(H844,'V-Enc'!$B$38:$C$45,2,FALSE)</f>
        <v>8</v>
      </c>
      <c r="J844" s="125" t="s">
        <v>1739</v>
      </c>
      <c r="K844" s="159">
        <f>VLOOKUP(J844,'V-Enc'!$B$49:$C$56,2,FALSE)</f>
        <v>0.25</v>
      </c>
      <c r="L844" s="206" t="s">
        <v>548</v>
      </c>
      <c r="M844" s="125">
        <v>16</v>
      </c>
      <c r="N844" s="125" t="s">
        <v>1833</v>
      </c>
      <c r="O844" s="125">
        <f>VLOOKUP(N844,'V-Enc'!$B$130:$C$137,2,FALSE)</f>
        <v>6</v>
      </c>
      <c r="R844" s="125" t="s">
        <v>22</v>
      </c>
      <c r="S844" s="125" t="s">
        <v>44</v>
      </c>
      <c r="T844" s="125" t="s">
        <v>783</v>
      </c>
      <c r="U844" s="125">
        <f t="shared" si="1384"/>
        <v>16</v>
      </c>
      <c r="V844" s="179">
        <f t="shared" si="1385"/>
        <v>0.5</v>
      </c>
      <c r="W844" s="125" t="str">
        <f t="shared" si="1386"/>
        <v>-</v>
      </c>
      <c r="X844" s="179" t="str">
        <f>IF(L844="-1",W844/I843*K843,"-")</f>
        <v>-</v>
      </c>
      <c r="Z844" s="125" t="str">
        <f t="shared" si="1233"/>
        <v/>
      </c>
      <c r="AA844" s="125">
        <f t="shared" si="1345"/>
        <v>1</v>
      </c>
      <c r="AB844" s="179">
        <f t="shared" ref="AB844:AB860" si="1390">MAX(V844,X844,1)*IF(O844="",1,O844)</f>
        <v>6</v>
      </c>
      <c r="AC844" s="179" t="str">
        <f t="shared" si="1387"/>
        <v>000101</v>
      </c>
      <c r="AD844" s="179">
        <f t="shared" si="1388"/>
        <v>1</v>
      </c>
      <c r="AE844" s="179" t="str">
        <f t="shared" si="1389"/>
        <v>00111111</v>
      </c>
      <c r="AF844" s="125" t="s">
        <v>369</v>
      </c>
    </row>
    <row r="845" spans="1:32" x14ac:dyDescent="0.2">
      <c r="A845" s="125" t="s">
        <v>2541</v>
      </c>
      <c r="B845" s="58" t="str">
        <f t="shared" si="1381"/>
        <v/>
      </c>
      <c r="C845" s="125" t="s">
        <v>781</v>
      </c>
      <c r="D845" s="125" t="s">
        <v>704</v>
      </c>
      <c r="E845" s="125" t="str">
        <f t="shared" si="1382"/>
        <v>S2</v>
      </c>
      <c r="F845" s="125" t="str">
        <f t="shared" si="1383"/>
        <v>110</v>
      </c>
      <c r="H845" s="125" t="s">
        <v>1722</v>
      </c>
      <c r="I845" s="159">
        <f>VLOOKUP(H845,'V-Enc'!$B$38:$C$45,2,FALSE)</f>
        <v>8</v>
      </c>
      <c r="J845" s="125" t="s">
        <v>1739</v>
      </c>
      <c r="K845" s="159">
        <f>VLOOKUP(J845,'V-Enc'!$B$49:$C$56,2,FALSE)</f>
        <v>0.25</v>
      </c>
      <c r="L845" s="206" t="s">
        <v>548</v>
      </c>
      <c r="M845" s="125">
        <v>32</v>
      </c>
      <c r="N845" s="125" t="s">
        <v>1833</v>
      </c>
      <c r="O845" s="125">
        <f>VLOOKUP(N845,'V-Enc'!$B$130:$C$137,2,FALSE)</f>
        <v>6</v>
      </c>
      <c r="R845" s="125" t="s">
        <v>22</v>
      </c>
      <c r="S845" s="125" t="s">
        <v>44</v>
      </c>
      <c r="T845" s="125" t="s">
        <v>783</v>
      </c>
      <c r="U845" s="125">
        <f t="shared" si="1384"/>
        <v>32</v>
      </c>
      <c r="V845" s="179">
        <f t="shared" si="1385"/>
        <v>1</v>
      </c>
      <c r="W845" s="125" t="str">
        <f t="shared" si="1386"/>
        <v>-</v>
      </c>
      <c r="X845" s="179" t="str">
        <f>IF(L845="-1",W845/I844*K844,"-")</f>
        <v>-</v>
      </c>
      <c r="Z845" s="125" t="str">
        <f t="shared" si="1233"/>
        <v/>
      </c>
      <c r="AA845" s="125">
        <f t="shared" si="1345"/>
        <v>1</v>
      </c>
      <c r="AB845" s="179">
        <f t="shared" si="1390"/>
        <v>6</v>
      </c>
      <c r="AC845" s="179" t="str">
        <f t="shared" si="1387"/>
        <v>000101</v>
      </c>
      <c r="AD845" s="179">
        <f t="shared" si="1388"/>
        <v>1</v>
      </c>
      <c r="AE845" s="179" t="str">
        <f t="shared" si="1389"/>
        <v>00111111</v>
      </c>
      <c r="AF845" s="125" t="s">
        <v>369</v>
      </c>
    </row>
    <row r="846" spans="1:32" x14ac:dyDescent="0.2">
      <c r="A846" s="125" t="s">
        <v>2542</v>
      </c>
      <c r="B846" s="58" t="str">
        <f t="shared" si="1381"/>
        <v/>
      </c>
      <c r="C846" s="125" t="s">
        <v>781</v>
      </c>
      <c r="D846" s="125" t="s">
        <v>704</v>
      </c>
      <c r="E846" s="125" t="str">
        <f t="shared" si="1382"/>
        <v>S2</v>
      </c>
      <c r="F846" s="125" t="str">
        <f t="shared" si="1383"/>
        <v>000</v>
      </c>
      <c r="H846" s="125" t="s">
        <v>1722</v>
      </c>
      <c r="I846" s="159">
        <f>VLOOKUP(H846,'V-Enc'!$B$38:$C$45,2,FALSE)</f>
        <v>8</v>
      </c>
      <c r="J846" s="125" t="s">
        <v>1740</v>
      </c>
      <c r="K846" s="159">
        <f>VLOOKUP(J846,'V-Enc'!$B$49:$C$56,2,FALSE)</f>
        <v>0.5</v>
      </c>
      <c r="L846" s="206" t="s">
        <v>548</v>
      </c>
      <c r="M846" s="125">
        <v>8</v>
      </c>
      <c r="N846" s="125" t="s">
        <v>1833</v>
      </c>
      <c r="O846" s="125">
        <f>VLOOKUP(N846,'V-Enc'!$B$130:$C$137,2,FALSE)</f>
        <v>6</v>
      </c>
      <c r="R846" s="125" t="s">
        <v>22</v>
      </c>
      <c r="S846" s="125" t="s">
        <v>44</v>
      </c>
      <c r="T846" s="125" t="s">
        <v>783</v>
      </c>
      <c r="U846" s="125">
        <f t="shared" si="1384"/>
        <v>8</v>
      </c>
      <c r="V846" s="179">
        <f t="shared" si="1385"/>
        <v>0.5</v>
      </c>
      <c r="W846" s="125" t="str">
        <f t="shared" si="1386"/>
        <v>-</v>
      </c>
      <c r="X846" s="179" t="str">
        <f>IF(L846="-1",W846/#REF!*#REF!,"-")</f>
        <v>-</v>
      </c>
      <c r="Z846" s="125" t="str">
        <f t="shared" si="1233"/>
        <v/>
      </c>
      <c r="AA846" s="125">
        <f t="shared" si="1345"/>
        <v>1</v>
      </c>
      <c r="AB846" s="179">
        <f t="shared" si="1390"/>
        <v>6</v>
      </c>
      <c r="AC846" s="179" t="str">
        <f t="shared" si="1387"/>
        <v>000101</v>
      </c>
      <c r="AD846" s="179">
        <f t="shared" si="1388"/>
        <v>1</v>
      </c>
      <c r="AE846" s="179" t="str">
        <f t="shared" si="1389"/>
        <v>00111111</v>
      </c>
      <c r="AF846" s="125" t="s">
        <v>369</v>
      </c>
    </row>
    <row r="847" spans="1:32" x14ac:dyDescent="0.2">
      <c r="A847" s="125" t="s">
        <v>2543</v>
      </c>
      <c r="B847" s="58" t="str">
        <f t="shared" ref="B847" si="1391">IF(OR(MAX(1,O847)*MAX(V847,1)&gt;8,V847&lt;1/4,X847&lt;1/4),"RSVD","")</f>
        <v/>
      </c>
      <c r="C847" s="125" t="s">
        <v>781</v>
      </c>
      <c r="D847" s="125" t="s">
        <v>704</v>
      </c>
      <c r="E847" s="125" t="str">
        <f t="shared" ref="E847" si="1392">IF(S847="rs2","S2",IF(S847="vs2","S3","S1"))</f>
        <v>S2</v>
      </c>
      <c r="F847" s="125" t="str">
        <f t="shared" ref="F847" si="1393">IF(M847=8,"000",IF(M847=16,"101","110"))</f>
        <v>101</v>
      </c>
      <c r="H847" s="125" t="s">
        <v>1722</v>
      </c>
      <c r="I847" s="159">
        <f>VLOOKUP(H847,'V-Enc'!$B$38:$C$45,2,FALSE)</f>
        <v>8</v>
      </c>
      <c r="J847" s="125" t="s">
        <v>1740</v>
      </c>
      <c r="K847" s="159">
        <f>VLOOKUP(J847,'V-Enc'!$B$49:$C$56,2,FALSE)</f>
        <v>0.5</v>
      </c>
      <c r="L847" s="206" t="s">
        <v>548</v>
      </c>
      <c r="M847" s="125">
        <v>16</v>
      </c>
      <c r="N847" s="125" t="s">
        <v>1833</v>
      </c>
      <c r="O847" s="125">
        <f>VLOOKUP(N847,'V-Enc'!$B$130:$C$137,2,FALSE)</f>
        <v>6</v>
      </c>
      <c r="R847" s="125" t="s">
        <v>22</v>
      </c>
      <c r="S847" s="125" t="s">
        <v>44</v>
      </c>
      <c r="T847" s="125" t="s">
        <v>783</v>
      </c>
      <c r="U847" s="125">
        <f t="shared" ref="U847" si="1394">IF(L847="-1",I847,M847)</f>
        <v>16</v>
      </c>
      <c r="V847" s="179">
        <f t="shared" ref="V847" si="1395">IF(L847="-1",K847,U847/I847*K847)</f>
        <v>1</v>
      </c>
      <c r="W847" s="125" t="str">
        <f t="shared" ref="W847" si="1396">IF(L847="-1",M847,"-")</f>
        <v>-</v>
      </c>
      <c r="X847" s="179" t="str">
        <f>IF(L847="-1",W847/I845*K845,"-")</f>
        <v>-</v>
      </c>
      <c r="Z847" s="125" t="str">
        <f t="shared" ref="Z847" si="1397">IF(S847="vs2",1,"")</f>
        <v/>
      </c>
      <c r="AA847" s="125">
        <f t="shared" ref="AA847" si="1398">IF(T847="vs3",1,"")</f>
        <v>1</v>
      </c>
      <c r="AB847" s="179">
        <f t="shared" si="1390"/>
        <v>6</v>
      </c>
      <c r="AC847" s="179" t="str">
        <f t="shared" si="1387"/>
        <v>000101</v>
      </c>
      <c r="AD847" s="179">
        <f t="shared" si="1388"/>
        <v>1</v>
      </c>
      <c r="AE847" s="179" t="str">
        <f t="shared" si="1389"/>
        <v>00111111</v>
      </c>
      <c r="AF847" s="125" t="s">
        <v>369</v>
      </c>
    </row>
    <row r="848" spans="1:32" s="58" customFormat="1" x14ac:dyDescent="0.2">
      <c r="A848" s="58" t="s">
        <v>4443</v>
      </c>
      <c r="B848" s="58" t="str">
        <f t="shared" si="1381"/>
        <v>RSVD</v>
      </c>
      <c r="C848" s="58" t="s">
        <v>781</v>
      </c>
      <c r="D848" s="58" t="s">
        <v>704</v>
      </c>
      <c r="E848" s="58" t="str">
        <f t="shared" si="1382"/>
        <v>S2</v>
      </c>
      <c r="F848" s="58" t="str">
        <f t="shared" si="1383"/>
        <v>110</v>
      </c>
      <c r="H848" s="58" t="s">
        <v>1722</v>
      </c>
      <c r="I848" s="247">
        <f>VLOOKUP(H848,'V-Enc'!$B$38:$C$45,2,FALSE)</f>
        <v>8</v>
      </c>
      <c r="J848" s="58" t="s">
        <v>1740</v>
      </c>
      <c r="K848" s="247">
        <f>VLOOKUP(J848,'V-Enc'!$B$49:$C$56,2,FALSE)</f>
        <v>0.5</v>
      </c>
      <c r="L848" s="248" t="s">
        <v>548</v>
      </c>
      <c r="M848" s="58">
        <v>32</v>
      </c>
      <c r="N848" s="58" t="s">
        <v>1833</v>
      </c>
      <c r="O848" s="58">
        <f>VLOOKUP(N848,'V-Enc'!$B$130:$C$137,2,FALSE)</f>
        <v>6</v>
      </c>
      <c r="R848" s="58" t="s">
        <v>22</v>
      </c>
      <c r="S848" s="58" t="s">
        <v>44</v>
      </c>
      <c r="T848" s="58" t="s">
        <v>783</v>
      </c>
      <c r="U848" s="58">
        <f t="shared" si="1384"/>
        <v>32</v>
      </c>
      <c r="V848" s="249">
        <f t="shared" si="1385"/>
        <v>2</v>
      </c>
      <c r="W848" s="58" t="str">
        <f t="shared" si="1386"/>
        <v>-</v>
      </c>
      <c r="X848" s="249" t="str">
        <f>IF(L848="-1",W848/I846*K846,"-")</f>
        <v>-</v>
      </c>
      <c r="Z848" s="58" t="str">
        <f t="shared" si="1233"/>
        <v/>
      </c>
      <c r="AA848" s="58">
        <f t="shared" si="1345"/>
        <v>1</v>
      </c>
      <c r="AB848" s="249">
        <f t="shared" si="1390"/>
        <v>12</v>
      </c>
      <c r="AC848" s="249" t="str">
        <f t="shared" si="1387"/>
        <v>001011</v>
      </c>
      <c r="AD848" s="249">
        <f t="shared" si="1388"/>
        <v>1</v>
      </c>
      <c r="AE848" s="249" t="str">
        <f t="shared" si="1389"/>
        <v>11111111</v>
      </c>
      <c r="AF848" s="58" t="s">
        <v>369</v>
      </c>
    </row>
    <row r="849" spans="1:34" x14ac:dyDescent="0.2">
      <c r="A849" s="125" t="s">
        <v>2544</v>
      </c>
      <c r="B849" s="58" t="str">
        <f t="shared" si="1381"/>
        <v/>
      </c>
      <c r="C849" s="125" t="s">
        <v>781</v>
      </c>
      <c r="D849" s="125" t="s">
        <v>704</v>
      </c>
      <c r="E849" s="125" t="str">
        <f t="shared" si="1382"/>
        <v>S2</v>
      </c>
      <c r="F849" s="125" t="str">
        <f t="shared" si="1383"/>
        <v>000</v>
      </c>
      <c r="H849" s="125" t="s">
        <v>1722</v>
      </c>
      <c r="I849" s="159">
        <f>VLOOKUP(H849,'V-Enc'!$B$38:$C$45,2,FALSE)</f>
        <v>8</v>
      </c>
      <c r="J849" s="125" t="s">
        <v>1733</v>
      </c>
      <c r="K849" s="159">
        <f>VLOOKUP(J849,'V-Enc'!$B$49:$C$56,2,FALSE)</f>
        <v>1</v>
      </c>
      <c r="L849" s="206" t="s">
        <v>548</v>
      </c>
      <c r="M849" s="125">
        <v>8</v>
      </c>
      <c r="N849" s="125" t="s">
        <v>1833</v>
      </c>
      <c r="O849" s="125">
        <f>VLOOKUP(N849,'V-Enc'!$B$130:$C$137,2,FALSE)</f>
        <v>6</v>
      </c>
      <c r="R849" s="125" t="s">
        <v>22</v>
      </c>
      <c r="S849" s="125" t="s">
        <v>44</v>
      </c>
      <c r="T849" s="125" t="s">
        <v>783</v>
      </c>
      <c r="U849" s="125">
        <f t="shared" si="1384"/>
        <v>8</v>
      </c>
      <c r="V849" s="179">
        <f t="shared" si="1385"/>
        <v>1</v>
      </c>
      <c r="W849" s="125" t="str">
        <f t="shared" si="1386"/>
        <v>-</v>
      </c>
      <c r="X849" s="179" t="str">
        <f>IF(L849="-1",W849/#REF!*#REF!,"-")</f>
        <v>-</v>
      </c>
      <c r="Z849" s="125" t="str">
        <f t="shared" si="1233"/>
        <v/>
      </c>
      <c r="AA849" s="125">
        <f t="shared" si="1345"/>
        <v>1</v>
      </c>
      <c r="AB849" s="179">
        <f t="shared" si="1390"/>
        <v>6</v>
      </c>
      <c r="AC849" s="179" t="str">
        <f t="shared" si="1387"/>
        <v>000101</v>
      </c>
      <c r="AD849" s="179">
        <f t="shared" si="1388"/>
        <v>1</v>
      </c>
      <c r="AE849" s="179" t="str">
        <f t="shared" si="1389"/>
        <v>00111111</v>
      </c>
      <c r="AF849" s="125" t="s">
        <v>369</v>
      </c>
    </row>
    <row r="850" spans="1:34" s="58" customFormat="1" x14ac:dyDescent="0.2">
      <c r="A850" s="58" t="s">
        <v>4444</v>
      </c>
      <c r="B850" s="58" t="str">
        <f t="shared" si="1381"/>
        <v>RSVD</v>
      </c>
      <c r="C850" s="58" t="s">
        <v>781</v>
      </c>
      <c r="D850" s="58" t="s">
        <v>704</v>
      </c>
      <c r="E850" s="58" t="str">
        <f t="shared" si="1382"/>
        <v>S2</v>
      </c>
      <c r="F850" s="58" t="str">
        <f t="shared" si="1383"/>
        <v>101</v>
      </c>
      <c r="H850" s="58" t="s">
        <v>1722</v>
      </c>
      <c r="I850" s="247">
        <f>VLOOKUP(H850,'V-Enc'!$B$38:$C$45,2,FALSE)</f>
        <v>8</v>
      </c>
      <c r="J850" s="58" t="s">
        <v>1733</v>
      </c>
      <c r="K850" s="247">
        <f>VLOOKUP(J850,'V-Enc'!$B$49:$C$56,2,FALSE)</f>
        <v>1</v>
      </c>
      <c r="L850" s="248" t="s">
        <v>548</v>
      </c>
      <c r="M850" s="58">
        <v>16</v>
      </c>
      <c r="N850" s="58" t="s">
        <v>1833</v>
      </c>
      <c r="O850" s="58">
        <f>VLOOKUP(N850,'V-Enc'!$B$130:$C$137,2,FALSE)</f>
        <v>6</v>
      </c>
      <c r="R850" s="58" t="s">
        <v>22</v>
      </c>
      <c r="S850" s="58" t="s">
        <v>44</v>
      </c>
      <c r="T850" s="58" t="s">
        <v>783</v>
      </c>
      <c r="U850" s="58">
        <f t="shared" si="1384"/>
        <v>16</v>
      </c>
      <c r="V850" s="249">
        <f t="shared" si="1385"/>
        <v>2</v>
      </c>
      <c r="W850" s="58" t="str">
        <f t="shared" si="1386"/>
        <v>-</v>
      </c>
      <c r="X850" s="249" t="str">
        <f>IF(L850="-1",W850/#REF!*#REF!,"-")</f>
        <v>-</v>
      </c>
      <c r="Z850" s="58" t="str">
        <f t="shared" si="1233"/>
        <v/>
      </c>
      <c r="AA850" s="58">
        <f t="shared" si="1345"/>
        <v>1</v>
      </c>
      <c r="AB850" s="249">
        <f t="shared" si="1390"/>
        <v>12</v>
      </c>
      <c r="AC850" s="249" t="str">
        <f t="shared" si="1387"/>
        <v>001011</v>
      </c>
      <c r="AD850" s="249">
        <f t="shared" si="1388"/>
        <v>1</v>
      </c>
      <c r="AE850" s="249" t="str">
        <f t="shared" si="1389"/>
        <v>11111111</v>
      </c>
      <c r="AF850" s="58" t="s">
        <v>369</v>
      </c>
    </row>
    <row r="851" spans="1:34" s="58" customFormat="1" x14ac:dyDescent="0.2">
      <c r="A851" s="58" t="s">
        <v>4445</v>
      </c>
      <c r="B851" s="58" t="str">
        <f t="shared" ref="B851:B857" si="1399">IF(OR(MAX(1,O851)*MAX(V851,1)&gt;8,V851&lt;1/4,X851&lt;1/4),"RSVD","")</f>
        <v>RSVD</v>
      </c>
      <c r="C851" s="58" t="s">
        <v>781</v>
      </c>
      <c r="D851" s="58" t="s">
        <v>704</v>
      </c>
      <c r="E851" s="58" t="str">
        <f t="shared" ref="E851:E857" si="1400">IF(S851="rs2","S2",IF(S851="vs2","S3","S1"))</f>
        <v>S2</v>
      </c>
      <c r="F851" s="58" t="str">
        <f t="shared" ref="F851:F857" si="1401">IF(M851=8,"000",IF(M851=16,"101","110"))</f>
        <v>110</v>
      </c>
      <c r="H851" s="58" t="s">
        <v>1722</v>
      </c>
      <c r="I851" s="247">
        <f>VLOOKUP(H851,'V-Enc'!$B$38:$C$45,2,FALSE)</f>
        <v>8</v>
      </c>
      <c r="J851" s="58" t="s">
        <v>1733</v>
      </c>
      <c r="K851" s="247">
        <f>VLOOKUP(J851,'V-Enc'!$B$49:$C$56,2,FALSE)</f>
        <v>1</v>
      </c>
      <c r="L851" s="248" t="s">
        <v>548</v>
      </c>
      <c r="M851" s="58">
        <v>32</v>
      </c>
      <c r="N851" s="58" t="s">
        <v>1833</v>
      </c>
      <c r="O851" s="58">
        <f>VLOOKUP(N851,'V-Enc'!$B$130:$C$137,2,FALSE)</f>
        <v>6</v>
      </c>
      <c r="R851" s="58" t="s">
        <v>22</v>
      </c>
      <c r="S851" s="58" t="s">
        <v>44</v>
      </c>
      <c r="T851" s="58" t="s">
        <v>783</v>
      </c>
      <c r="U851" s="58">
        <f t="shared" ref="U851:U857" si="1402">IF(L851="-1",I851,M851)</f>
        <v>32</v>
      </c>
      <c r="V851" s="249">
        <f t="shared" ref="V851:V857" si="1403">IF(L851="-1",K851,U851/I851*K851)</f>
        <v>4</v>
      </c>
      <c r="W851" s="58" t="str">
        <f t="shared" ref="W851:W857" si="1404">IF(L851="-1",M851,"-")</f>
        <v>-</v>
      </c>
      <c r="X851" s="249" t="str">
        <f>IF(L851="-1",W851/#REF!*#REF!,"-")</f>
        <v>-</v>
      </c>
      <c r="Z851" s="58" t="str">
        <f t="shared" ref="Z851:Z857" si="1405">IF(S851="vs2",1,"")</f>
        <v/>
      </c>
      <c r="AA851" s="58">
        <f t="shared" ref="AA851:AA857" si="1406">IF(T851="vs3",1,"")</f>
        <v>1</v>
      </c>
      <c r="AB851" s="249">
        <f t="shared" si="1390"/>
        <v>24</v>
      </c>
      <c r="AC851" s="249" t="str">
        <f t="shared" si="1387"/>
        <v>010111</v>
      </c>
      <c r="AD851" s="249">
        <f t="shared" si="1388"/>
        <v>1</v>
      </c>
      <c r="AE851" s="249" t="str">
        <f t="shared" si="1389"/>
        <v>11111111</v>
      </c>
      <c r="AF851" s="58" t="s">
        <v>369</v>
      </c>
    </row>
    <row r="852" spans="1:34" s="58" customFormat="1" x14ac:dyDescent="0.2">
      <c r="A852" s="58" t="s">
        <v>4446</v>
      </c>
      <c r="B852" s="58" t="str">
        <f t="shared" si="1399"/>
        <v>RSVD</v>
      </c>
      <c r="C852" s="58" t="s">
        <v>781</v>
      </c>
      <c r="D852" s="58" t="s">
        <v>704</v>
      </c>
      <c r="E852" s="58" t="str">
        <f t="shared" si="1400"/>
        <v>S2</v>
      </c>
      <c r="F852" s="58" t="str">
        <f t="shared" si="1401"/>
        <v>000</v>
      </c>
      <c r="H852" s="58" t="s">
        <v>1722</v>
      </c>
      <c r="I852" s="247">
        <f>VLOOKUP(H852,'V-Enc'!$B$38:$C$45,2,FALSE)</f>
        <v>8</v>
      </c>
      <c r="J852" s="58" t="s">
        <v>1734</v>
      </c>
      <c r="K852" s="247">
        <f>VLOOKUP(J852,'V-Enc'!$B$49:$C$56,2,FALSE)</f>
        <v>2</v>
      </c>
      <c r="L852" s="248" t="s">
        <v>548</v>
      </c>
      <c r="M852" s="58">
        <v>8</v>
      </c>
      <c r="N852" s="58" t="s">
        <v>1833</v>
      </c>
      <c r="O852" s="58">
        <f>VLOOKUP(N852,'V-Enc'!$B$130:$C$137,2,FALSE)</f>
        <v>6</v>
      </c>
      <c r="R852" s="58" t="s">
        <v>22</v>
      </c>
      <c r="S852" s="58" t="s">
        <v>44</v>
      </c>
      <c r="T852" s="58" t="s">
        <v>783</v>
      </c>
      <c r="U852" s="58">
        <f t="shared" si="1402"/>
        <v>8</v>
      </c>
      <c r="V852" s="249">
        <f t="shared" si="1403"/>
        <v>2</v>
      </c>
      <c r="W852" s="58" t="str">
        <f t="shared" si="1404"/>
        <v>-</v>
      </c>
      <c r="X852" s="249" t="str">
        <f>IF(L852="-1",W852/#REF!*#REF!,"-")</f>
        <v>-</v>
      </c>
      <c r="Z852" s="58" t="str">
        <f t="shared" si="1405"/>
        <v/>
      </c>
      <c r="AA852" s="58">
        <f t="shared" si="1406"/>
        <v>1</v>
      </c>
      <c r="AB852" s="249">
        <f t="shared" si="1390"/>
        <v>12</v>
      </c>
      <c r="AC852" s="249" t="str">
        <f t="shared" si="1387"/>
        <v>001011</v>
      </c>
      <c r="AD852" s="249">
        <f t="shared" si="1388"/>
        <v>1</v>
      </c>
      <c r="AE852" s="249" t="str">
        <f t="shared" si="1389"/>
        <v>11111111</v>
      </c>
      <c r="AF852" s="58" t="s">
        <v>369</v>
      </c>
    </row>
    <row r="853" spans="1:34" s="58" customFormat="1" x14ac:dyDescent="0.2">
      <c r="A853" s="58" t="s">
        <v>4447</v>
      </c>
      <c r="B853" s="58" t="str">
        <f t="shared" si="1399"/>
        <v>RSVD</v>
      </c>
      <c r="C853" s="58" t="s">
        <v>781</v>
      </c>
      <c r="D853" s="58" t="s">
        <v>704</v>
      </c>
      <c r="E853" s="58" t="str">
        <f t="shared" si="1400"/>
        <v>S2</v>
      </c>
      <c r="F853" s="58" t="str">
        <f t="shared" si="1401"/>
        <v>101</v>
      </c>
      <c r="H853" s="58" t="s">
        <v>1722</v>
      </c>
      <c r="I853" s="247">
        <f>VLOOKUP(H853,'V-Enc'!$B$38:$C$45,2,FALSE)</f>
        <v>8</v>
      </c>
      <c r="J853" s="58" t="s">
        <v>1734</v>
      </c>
      <c r="K853" s="247">
        <f>VLOOKUP(J853,'V-Enc'!$B$49:$C$56,2,FALSE)</f>
        <v>2</v>
      </c>
      <c r="L853" s="248" t="s">
        <v>548</v>
      </c>
      <c r="M853" s="58">
        <v>16</v>
      </c>
      <c r="N853" s="58" t="s">
        <v>1833</v>
      </c>
      <c r="O853" s="58">
        <f>VLOOKUP(N853,'V-Enc'!$B$130:$C$137,2,FALSE)</f>
        <v>6</v>
      </c>
      <c r="R853" s="58" t="s">
        <v>22</v>
      </c>
      <c r="S853" s="58" t="s">
        <v>44</v>
      </c>
      <c r="T853" s="58" t="s">
        <v>783</v>
      </c>
      <c r="U853" s="58">
        <f t="shared" si="1402"/>
        <v>16</v>
      </c>
      <c r="V853" s="249">
        <f t="shared" si="1403"/>
        <v>4</v>
      </c>
      <c r="W853" s="58" t="str">
        <f t="shared" si="1404"/>
        <v>-</v>
      </c>
      <c r="X853" s="249" t="str">
        <f>IF(L853="-1",W853/#REF!*#REF!,"-")</f>
        <v>-</v>
      </c>
      <c r="Z853" s="58" t="str">
        <f t="shared" si="1405"/>
        <v/>
      </c>
      <c r="AA853" s="58">
        <f t="shared" si="1406"/>
        <v>1</v>
      </c>
      <c r="AB853" s="249">
        <f t="shared" si="1390"/>
        <v>24</v>
      </c>
      <c r="AC853" s="249" t="str">
        <f t="shared" si="1387"/>
        <v>010111</v>
      </c>
      <c r="AD853" s="249">
        <f t="shared" si="1388"/>
        <v>1</v>
      </c>
      <c r="AE853" s="249" t="str">
        <f t="shared" si="1389"/>
        <v>11111111</v>
      </c>
      <c r="AF853" s="58" t="s">
        <v>369</v>
      </c>
    </row>
    <row r="854" spans="1:34" s="58" customFormat="1" x14ac:dyDescent="0.2">
      <c r="A854" s="58" t="s">
        <v>4448</v>
      </c>
      <c r="B854" s="58" t="str">
        <f t="shared" si="1399"/>
        <v>RSVD</v>
      </c>
      <c r="C854" s="58" t="s">
        <v>781</v>
      </c>
      <c r="D854" s="58" t="s">
        <v>704</v>
      </c>
      <c r="E854" s="58" t="str">
        <f t="shared" si="1400"/>
        <v>S2</v>
      </c>
      <c r="F854" s="58" t="str">
        <f t="shared" si="1401"/>
        <v>110</v>
      </c>
      <c r="H854" s="58" t="s">
        <v>1722</v>
      </c>
      <c r="I854" s="247">
        <f>VLOOKUP(H854,'V-Enc'!$B$38:$C$45,2,FALSE)</f>
        <v>8</v>
      </c>
      <c r="J854" s="58" t="s">
        <v>1734</v>
      </c>
      <c r="K854" s="247">
        <f>VLOOKUP(J854,'V-Enc'!$B$49:$C$56,2,FALSE)</f>
        <v>2</v>
      </c>
      <c r="L854" s="248" t="s">
        <v>548</v>
      </c>
      <c r="M854" s="58">
        <v>32</v>
      </c>
      <c r="N854" s="58" t="s">
        <v>1833</v>
      </c>
      <c r="O854" s="58">
        <f>VLOOKUP(N854,'V-Enc'!$B$130:$C$137,2,FALSE)</f>
        <v>6</v>
      </c>
      <c r="R854" s="58" t="s">
        <v>22</v>
      </c>
      <c r="S854" s="58" t="s">
        <v>44</v>
      </c>
      <c r="T854" s="58" t="s">
        <v>783</v>
      </c>
      <c r="U854" s="58">
        <f t="shared" si="1402"/>
        <v>32</v>
      </c>
      <c r="V854" s="249">
        <f t="shared" si="1403"/>
        <v>8</v>
      </c>
      <c r="W854" s="58" t="str">
        <f t="shared" si="1404"/>
        <v>-</v>
      </c>
      <c r="X854" s="249" t="str">
        <f>IF(L854="-1",W854/#REF!*#REF!,"-")</f>
        <v>-</v>
      </c>
      <c r="Z854" s="58" t="str">
        <f t="shared" si="1405"/>
        <v/>
      </c>
      <c r="AA854" s="58">
        <f t="shared" si="1406"/>
        <v>1</v>
      </c>
      <c r="AB854" s="249">
        <f t="shared" si="1390"/>
        <v>48</v>
      </c>
      <c r="AC854" s="249" t="str">
        <f t="shared" si="1387"/>
        <v>101111</v>
      </c>
      <c r="AD854" s="249">
        <f t="shared" si="1388"/>
        <v>1</v>
      </c>
      <c r="AE854" s="249" t="str">
        <f t="shared" si="1389"/>
        <v>11111111</v>
      </c>
      <c r="AF854" s="58" t="s">
        <v>369</v>
      </c>
    </row>
    <row r="855" spans="1:34" s="58" customFormat="1" x14ac:dyDescent="0.2">
      <c r="A855" s="58" t="s">
        <v>4449</v>
      </c>
      <c r="B855" s="58" t="str">
        <f t="shared" si="1399"/>
        <v>RSVD</v>
      </c>
      <c r="C855" s="58" t="s">
        <v>781</v>
      </c>
      <c r="D855" s="58" t="s">
        <v>704</v>
      </c>
      <c r="E855" s="58" t="str">
        <f t="shared" si="1400"/>
        <v>S2</v>
      </c>
      <c r="F855" s="58" t="str">
        <f t="shared" si="1401"/>
        <v>000</v>
      </c>
      <c r="H855" s="58" t="s">
        <v>1722</v>
      </c>
      <c r="I855" s="247">
        <f>VLOOKUP(H855,'V-Enc'!$B$38:$C$45,2,FALSE)</f>
        <v>8</v>
      </c>
      <c r="J855" s="58" t="s">
        <v>1735</v>
      </c>
      <c r="K855" s="247">
        <f>VLOOKUP(J855,'V-Enc'!$B$49:$C$56,2,FALSE)</f>
        <v>4</v>
      </c>
      <c r="L855" s="248" t="s">
        <v>548</v>
      </c>
      <c r="M855" s="58">
        <v>8</v>
      </c>
      <c r="N855" s="58" t="s">
        <v>1833</v>
      </c>
      <c r="O855" s="58">
        <f>VLOOKUP(N855,'V-Enc'!$B$130:$C$137,2,FALSE)</f>
        <v>6</v>
      </c>
      <c r="R855" s="58" t="s">
        <v>22</v>
      </c>
      <c r="S855" s="58" t="s">
        <v>44</v>
      </c>
      <c r="T855" s="58" t="s">
        <v>783</v>
      </c>
      <c r="U855" s="58">
        <f t="shared" si="1402"/>
        <v>8</v>
      </c>
      <c r="V855" s="249">
        <f t="shared" si="1403"/>
        <v>4</v>
      </c>
      <c r="W855" s="58" t="str">
        <f t="shared" si="1404"/>
        <v>-</v>
      </c>
      <c r="X855" s="249" t="str">
        <f>IF(L855="-1",W855/#REF!*#REF!,"-")</f>
        <v>-</v>
      </c>
      <c r="Z855" s="58" t="str">
        <f t="shared" si="1405"/>
        <v/>
      </c>
      <c r="AA855" s="58">
        <f t="shared" si="1406"/>
        <v>1</v>
      </c>
      <c r="AB855" s="249">
        <f t="shared" si="1390"/>
        <v>24</v>
      </c>
      <c r="AC855" s="249" t="str">
        <f t="shared" si="1387"/>
        <v>010111</v>
      </c>
      <c r="AD855" s="249">
        <f t="shared" si="1388"/>
        <v>1</v>
      </c>
      <c r="AE855" s="249" t="str">
        <f t="shared" si="1389"/>
        <v>11111111</v>
      </c>
      <c r="AF855" s="58" t="s">
        <v>369</v>
      </c>
    </row>
    <row r="856" spans="1:34" s="58" customFormat="1" x14ac:dyDescent="0.2">
      <c r="A856" s="58" t="s">
        <v>4450</v>
      </c>
      <c r="B856" s="58" t="str">
        <f t="shared" si="1399"/>
        <v>RSVD</v>
      </c>
      <c r="C856" s="58" t="s">
        <v>781</v>
      </c>
      <c r="D856" s="58" t="s">
        <v>704</v>
      </c>
      <c r="E856" s="58" t="str">
        <f t="shared" si="1400"/>
        <v>S2</v>
      </c>
      <c r="F856" s="58" t="str">
        <f t="shared" si="1401"/>
        <v>101</v>
      </c>
      <c r="H856" s="58" t="s">
        <v>1722</v>
      </c>
      <c r="I856" s="247">
        <f>VLOOKUP(H856,'V-Enc'!$B$38:$C$45,2,FALSE)</f>
        <v>8</v>
      </c>
      <c r="J856" s="58" t="s">
        <v>1735</v>
      </c>
      <c r="K856" s="247">
        <f>VLOOKUP(J856,'V-Enc'!$B$49:$C$56,2,FALSE)</f>
        <v>4</v>
      </c>
      <c r="L856" s="248" t="s">
        <v>548</v>
      </c>
      <c r="M856" s="58">
        <v>16</v>
      </c>
      <c r="N856" s="58" t="s">
        <v>1833</v>
      </c>
      <c r="O856" s="58">
        <f>VLOOKUP(N856,'V-Enc'!$B$130:$C$137,2,FALSE)</f>
        <v>6</v>
      </c>
      <c r="R856" s="58" t="s">
        <v>22</v>
      </c>
      <c r="S856" s="58" t="s">
        <v>44</v>
      </c>
      <c r="T856" s="58" t="s">
        <v>783</v>
      </c>
      <c r="U856" s="58">
        <f t="shared" si="1402"/>
        <v>16</v>
      </c>
      <c r="V856" s="249">
        <f t="shared" si="1403"/>
        <v>8</v>
      </c>
      <c r="W856" s="58" t="str">
        <f t="shared" si="1404"/>
        <v>-</v>
      </c>
      <c r="X856" s="249" t="str">
        <f>IF(L856="-1",W856/#REF!*#REF!,"-")</f>
        <v>-</v>
      </c>
      <c r="Z856" s="58" t="str">
        <f t="shared" si="1405"/>
        <v/>
      </c>
      <c r="AA856" s="58">
        <f t="shared" si="1406"/>
        <v>1</v>
      </c>
      <c r="AB856" s="249">
        <f t="shared" si="1390"/>
        <v>48</v>
      </c>
      <c r="AC856" s="249" t="str">
        <f t="shared" si="1387"/>
        <v>101111</v>
      </c>
      <c r="AD856" s="249">
        <f t="shared" si="1388"/>
        <v>1</v>
      </c>
      <c r="AE856" s="249" t="str">
        <f t="shared" si="1389"/>
        <v>11111111</v>
      </c>
      <c r="AF856" s="58" t="s">
        <v>369</v>
      </c>
    </row>
    <row r="857" spans="1:34" s="58" customFormat="1" x14ac:dyDescent="0.2">
      <c r="A857" s="58" t="s">
        <v>4451</v>
      </c>
      <c r="B857" s="58" t="str">
        <f t="shared" si="1399"/>
        <v>RSVD</v>
      </c>
      <c r="C857" s="58" t="s">
        <v>781</v>
      </c>
      <c r="D857" s="58" t="s">
        <v>704</v>
      </c>
      <c r="E857" s="58" t="str">
        <f t="shared" si="1400"/>
        <v>S2</v>
      </c>
      <c r="F857" s="58" t="str">
        <f t="shared" si="1401"/>
        <v>110</v>
      </c>
      <c r="H857" s="58" t="s">
        <v>1722</v>
      </c>
      <c r="I857" s="247">
        <f>VLOOKUP(H857,'V-Enc'!$B$38:$C$45,2,FALSE)</f>
        <v>8</v>
      </c>
      <c r="J857" s="58" t="s">
        <v>1735</v>
      </c>
      <c r="K857" s="247">
        <f>VLOOKUP(J857,'V-Enc'!$B$49:$C$56,2,FALSE)</f>
        <v>4</v>
      </c>
      <c r="L857" s="248" t="s">
        <v>548</v>
      </c>
      <c r="M857" s="58">
        <v>32</v>
      </c>
      <c r="N857" s="58" t="s">
        <v>1833</v>
      </c>
      <c r="O857" s="58">
        <f>VLOOKUP(N857,'V-Enc'!$B$130:$C$137,2,FALSE)</f>
        <v>6</v>
      </c>
      <c r="R857" s="58" t="s">
        <v>22</v>
      </c>
      <c r="S857" s="58" t="s">
        <v>44</v>
      </c>
      <c r="T857" s="58" t="s">
        <v>783</v>
      </c>
      <c r="U857" s="58">
        <f t="shared" si="1402"/>
        <v>32</v>
      </c>
      <c r="V857" s="249">
        <f t="shared" si="1403"/>
        <v>16</v>
      </c>
      <c r="W857" s="58" t="str">
        <f t="shared" si="1404"/>
        <v>-</v>
      </c>
      <c r="X857" s="249" t="str">
        <f>IF(L857="-1",W857/#REF!*#REF!,"-")</f>
        <v>-</v>
      </c>
      <c r="Z857" s="58" t="str">
        <f t="shared" si="1405"/>
        <v/>
      </c>
      <c r="AA857" s="58">
        <f t="shared" si="1406"/>
        <v>1</v>
      </c>
      <c r="AB857" s="249">
        <f t="shared" si="1390"/>
        <v>96</v>
      </c>
      <c r="AC857" s="249" t="str">
        <f>DEC2BIN(MIN(64,AB857)-1,6)</f>
        <v>111111</v>
      </c>
      <c r="AD857" s="249">
        <f t="shared" si="1388"/>
        <v>1</v>
      </c>
      <c r="AE857" s="249" t="str">
        <f t="shared" si="1389"/>
        <v>11111111</v>
      </c>
      <c r="AF857" s="58" t="s">
        <v>369</v>
      </c>
    </row>
    <row r="858" spans="1:34" s="58" customFormat="1" x14ac:dyDescent="0.2">
      <c r="A858" s="58" t="s">
        <v>4452</v>
      </c>
      <c r="B858" s="58" t="str">
        <f t="shared" ref="B858:B859" si="1407">IF(OR(MAX(1,O858)*MAX(V858,1)&gt;8,V858&lt;1/4,X858&lt;1/4),"RSVD","")</f>
        <v>RSVD</v>
      </c>
      <c r="C858" s="58" t="s">
        <v>781</v>
      </c>
      <c r="D858" s="58" t="s">
        <v>704</v>
      </c>
      <c r="E858" s="58" t="str">
        <f t="shared" ref="E858:E859" si="1408">IF(S858="rs2","S2",IF(S858="vs2","S3","S1"))</f>
        <v>S2</v>
      </c>
      <c r="F858" s="58" t="str">
        <f t="shared" ref="F858:F859" si="1409">IF(M858=8,"000",IF(M858=16,"101","110"))</f>
        <v>000</v>
      </c>
      <c r="H858" s="58" t="s">
        <v>1722</v>
      </c>
      <c r="I858" s="247">
        <f>VLOOKUP(H858,'V-Enc'!$B$38:$C$45,2,FALSE)</f>
        <v>8</v>
      </c>
      <c r="J858" s="58" t="s">
        <v>1736</v>
      </c>
      <c r="K858" s="247">
        <f>VLOOKUP(J858,'V-Enc'!$B$49:$C$56,2,FALSE)</f>
        <v>8</v>
      </c>
      <c r="L858" s="248" t="s">
        <v>548</v>
      </c>
      <c r="M858" s="58">
        <v>8</v>
      </c>
      <c r="N858" s="58" t="s">
        <v>1833</v>
      </c>
      <c r="O858" s="58">
        <f>VLOOKUP(N858,'V-Enc'!$B$130:$C$137,2,FALSE)</f>
        <v>6</v>
      </c>
      <c r="R858" s="58" t="s">
        <v>22</v>
      </c>
      <c r="S858" s="58" t="s">
        <v>44</v>
      </c>
      <c r="T858" s="58" t="s">
        <v>783</v>
      </c>
      <c r="U858" s="58">
        <f t="shared" ref="U858:U859" si="1410">IF(L858="-1",I858,M858)</f>
        <v>8</v>
      </c>
      <c r="V858" s="249">
        <f t="shared" ref="V858:V859" si="1411">IF(L858="-1",K858,U858/I858*K858)</f>
        <v>8</v>
      </c>
      <c r="W858" s="58" t="str">
        <f t="shared" ref="W858:W859" si="1412">IF(L858="-1",M858,"-")</f>
        <v>-</v>
      </c>
      <c r="X858" s="249" t="str">
        <f>IF(L858="-1",W858/#REF!*#REF!,"-")</f>
        <v>-</v>
      </c>
      <c r="Z858" s="58" t="str">
        <f t="shared" ref="Z858:Z859" si="1413">IF(S858="vs2",1,"")</f>
        <v/>
      </c>
      <c r="AA858" s="58">
        <f t="shared" ref="AA858:AA859" si="1414">IF(T858="vs3",1,"")</f>
        <v>1</v>
      </c>
      <c r="AB858" s="249">
        <f t="shared" si="1390"/>
        <v>48</v>
      </c>
      <c r="AC858" s="249" t="str">
        <f t="shared" ref="AC858:AC860" si="1415">DEC2BIN(MIN(64,AB858)-1,6)</f>
        <v>101111</v>
      </c>
      <c r="AD858" s="249">
        <f t="shared" si="1388"/>
        <v>1</v>
      </c>
      <c r="AE858" s="249" t="str">
        <f t="shared" si="1389"/>
        <v>11111111</v>
      </c>
      <c r="AF858" s="58" t="s">
        <v>369</v>
      </c>
    </row>
    <row r="859" spans="1:34" s="58" customFormat="1" x14ac:dyDescent="0.2">
      <c r="A859" s="58" t="s">
        <v>4453</v>
      </c>
      <c r="B859" s="58" t="str">
        <f t="shared" si="1407"/>
        <v>RSVD</v>
      </c>
      <c r="C859" s="58" t="s">
        <v>781</v>
      </c>
      <c r="D859" s="58" t="s">
        <v>704</v>
      </c>
      <c r="E859" s="58" t="str">
        <f t="shared" si="1408"/>
        <v>S2</v>
      </c>
      <c r="F859" s="58" t="str">
        <f t="shared" si="1409"/>
        <v>101</v>
      </c>
      <c r="H859" s="58" t="s">
        <v>1722</v>
      </c>
      <c r="I859" s="247">
        <f>VLOOKUP(H859,'V-Enc'!$B$38:$C$45,2,FALSE)</f>
        <v>8</v>
      </c>
      <c r="J859" s="58" t="s">
        <v>1736</v>
      </c>
      <c r="K859" s="247">
        <f>VLOOKUP(J859,'V-Enc'!$B$49:$C$56,2,FALSE)</f>
        <v>8</v>
      </c>
      <c r="L859" s="248" t="s">
        <v>548</v>
      </c>
      <c r="M859" s="58">
        <v>16</v>
      </c>
      <c r="N859" s="58" t="s">
        <v>1833</v>
      </c>
      <c r="O859" s="58">
        <f>VLOOKUP(N859,'V-Enc'!$B$130:$C$137,2,FALSE)</f>
        <v>6</v>
      </c>
      <c r="R859" s="58" t="s">
        <v>22</v>
      </c>
      <c r="S859" s="58" t="s">
        <v>44</v>
      </c>
      <c r="T859" s="58" t="s">
        <v>783</v>
      </c>
      <c r="U859" s="58">
        <f t="shared" si="1410"/>
        <v>16</v>
      </c>
      <c r="V859" s="249">
        <f t="shared" si="1411"/>
        <v>16</v>
      </c>
      <c r="W859" s="58" t="str">
        <f t="shared" si="1412"/>
        <v>-</v>
      </c>
      <c r="X859" s="249" t="str">
        <f>IF(L859="-1",W859/#REF!*#REF!,"-")</f>
        <v>-</v>
      </c>
      <c r="Z859" s="58" t="str">
        <f t="shared" si="1413"/>
        <v/>
      </c>
      <c r="AA859" s="58">
        <f t="shared" si="1414"/>
        <v>1</v>
      </c>
      <c r="AB859" s="249">
        <f t="shared" si="1390"/>
        <v>96</v>
      </c>
      <c r="AC859" s="249" t="str">
        <f t="shared" si="1415"/>
        <v>111111</v>
      </c>
      <c r="AD859" s="249">
        <f t="shared" si="1388"/>
        <v>1</v>
      </c>
      <c r="AE859" s="249" t="str">
        <f t="shared" si="1389"/>
        <v>11111111</v>
      </c>
      <c r="AF859" s="58" t="s">
        <v>369</v>
      </c>
    </row>
    <row r="860" spans="1:34" s="58" customFormat="1" x14ac:dyDescent="0.2">
      <c r="A860" s="58" t="s">
        <v>4454</v>
      </c>
      <c r="B860" s="58" t="str">
        <f t="shared" si="1381"/>
        <v>RSVD</v>
      </c>
      <c r="C860" s="58" t="s">
        <v>781</v>
      </c>
      <c r="D860" s="58" t="s">
        <v>704</v>
      </c>
      <c r="E860" s="58" t="str">
        <f t="shared" si="1382"/>
        <v>S2</v>
      </c>
      <c r="F860" s="58" t="str">
        <f t="shared" si="1383"/>
        <v>110</v>
      </c>
      <c r="H860" s="58" t="s">
        <v>1722</v>
      </c>
      <c r="I860" s="247">
        <f>VLOOKUP(H860,'V-Enc'!$B$38:$C$45,2,FALSE)</f>
        <v>8</v>
      </c>
      <c r="J860" s="58" t="s">
        <v>1736</v>
      </c>
      <c r="K860" s="247">
        <f>VLOOKUP(J860,'V-Enc'!$B$49:$C$56,2,FALSE)</f>
        <v>8</v>
      </c>
      <c r="L860" s="248" t="s">
        <v>548</v>
      </c>
      <c r="M860" s="58">
        <v>32</v>
      </c>
      <c r="N860" s="58" t="s">
        <v>1833</v>
      </c>
      <c r="O860" s="58">
        <f>VLOOKUP(N860,'V-Enc'!$B$130:$C$137,2,FALSE)</f>
        <v>6</v>
      </c>
      <c r="R860" s="58" t="s">
        <v>22</v>
      </c>
      <c r="S860" s="58" t="s">
        <v>44</v>
      </c>
      <c r="T860" s="58" t="s">
        <v>783</v>
      </c>
      <c r="U860" s="58">
        <f t="shared" si="1384"/>
        <v>32</v>
      </c>
      <c r="V860" s="249">
        <f t="shared" si="1385"/>
        <v>32</v>
      </c>
      <c r="W860" s="58" t="str">
        <f t="shared" si="1386"/>
        <v>-</v>
      </c>
      <c r="X860" s="249" t="str">
        <f>IF(L860="-1",W860/#REF!*#REF!,"-")</f>
        <v>-</v>
      </c>
      <c r="Z860" s="58" t="str">
        <f t="shared" si="1233"/>
        <v/>
      </c>
      <c r="AA860" s="58">
        <f t="shared" si="1345"/>
        <v>1</v>
      </c>
      <c r="AB860" s="249">
        <f t="shared" si="1390"/>
        <v>192</v>
      </c>
      <c r="AC860" s="249" t="str">
        <f t="shared" si="1415"/>
        <v>111111</v>
      </c>
      <c r="AD860" s="249">
        <f t="shared" si="1388"/>
        <v>1</v>
      </c>
      <c r="AE860" s="249" t="str">
        <f t="shared" si="1389"/>
        <v>11111111</v>
      </c>
      <c r="AF860" s="58" t="s">
        <v>369</v>
      </c>
    </row>
    <row r="861" spans="1:34" x14ac:dyDescent="0.2">
      <c r="I861" s="159"/>
      <c r="Z861" s="125" t="str">
        <f t="shared" si="1233"/>
        <v/>
      </c>
      <c r="AA861" s="125" t="str">
        <f t="shared" si="1345"/>
        <v/>
      </c>
      <c r="AC861" s="179"/>
      <c r="AE861" s="179"/>
    </row>
    <row r="862" spans="1:34" ht="19" x14ac:dyDescent="0.25">
      <c r="A862" s="225" t="s">
        <v>2545</v>
      </c>
      <c r="B862" s="225"/>
      <c r="C862" s="226"/>
      <c r="D862" s="226"/>
      <c r="E862" s="226"/>
      <c r="F862" s="226"/>
      <c r="G862" s="226"/>
      <c r="I862" s="159"/>
      <c r="Z862" s="125" t="str">
        <f t="shared" si="1233"/>
        <v/>
      </c>
      <c r="AA862" s="125" t="str">
        <f t="shared" si="1345"/>
        <v/>
      </c>
      <c r="AC862" s="179"/>
      <c r="AE862" s="179"/>
    </row>
    <row r="863" spans="1:34" x14ac:dyDescent="0.2">
      <c r="A863" s="125" t="s">
        <v>2546</v>
      </c>
      <c r="B863" s="58" t="str">
        <f t="shared" ref="B863:B880" si="1416">IF(OR(MAX(1,O863)*MAX(V863,1)&gt;8,V863&lt;1/4,X863&lt;1/4,X863&gt;8),"RSVD","")</f>
        <v/>
      </c>
      <c r="C863" s="125" t="s">
        <v>781</v>
      </c>
      <c r="D863" s="125" t="s">
        <v>704</v>
      </c>
      <c r="E863" s="125" t="str">
        <f t="shared" ref="E863:E869" si="1417">IF(S863="rs2","S2",IF(S863="vs2","S3","S1"))</f>
        <v>S3</v>
      </c>
      <c r="F863" s="125" t="str">
        <f t="shared" ref="F863:F869" si="1418">IF(M863=8,"000",IF(M863=16,"101","110"))</f>
        <v>000</v>
      </c>
      <c r="H863" s="125" t="s">
        <v>1722</v>
      </c>
      <c r="I863" s="159">
        <f>VLOOKUP(H863,'V-Enc'!$B$38:$C$45,2,FALSE)</f>
        <v>8</v>
      </c>
      <c r="J863" s="125" t="s">
        <v>1739</v>
      </c>
      <c r="K863" s="159">
        <f>VLOOKUP(J863,'V-Enc'!$B$49:$C$56,2,FALSE)</f>
        <v>0.25</v>
      </c>
      <c r="L863" s="206" t="s">
        <v>2079</v>
      </c>
      <c r="M863" s="125">
        <v>8</v>
      </c>
      <c r="N863" s="125" t="s">
        <v>1833</v>
      </c>
      <c r="O863" s="125">
        <f>VLOOKUP(N863,'V-Enc'!$B$130:$C$137,2,FALSE)</f>
        <v>6</v>
      </c>
      <c r="R863" s="125" t="s">
        <v>22</v>
      </c>
      <c r="S863" s="125" t="s">
        <v>764</v>
      </c>
      <c r="T863" s="125" t="s">
        <v>783</v>
      </c>
      <c r="U863" s="125">
        <f t="shared" ref="U863:U869" si="1419">IF(L863="-1",I863,M863)</f>
        <v>8</v>
      </c>
      <c r="V863" s="179">
        <f t="shared" ref="V863:V869" si="1420">IF(L863="-1",K863,U863/I863*K863)</f>
        <v>0.25</v>
      </c>
      <c r="W863" s="125">
        <f t="shared" ref="W863:W869" si="1421">IF(L863="-1",M863,"-")</f>
        <v>8</v>
      </c>
      <c r="X863" s="179">
        <f t="shared" ref="X863:X869" si="1422">IF(L863="-1",W863/I863*K863,"-")</f>
        <v>0.25</v>
      </c>
      <c r="Z863" s="125">
        <f t="shared" si="1233"/>
        <v>1</v>
      </c>
      <c r="AA863" s="125">
        <f t="shared" si="1345"/>
        <v>1</v>
      </c>
      <c r="AB863" s="179">
        <f>MAX(V863,X863,1)*IF(O863="",1,O863)</f>
        <v>6</v>
      </c>
      <c r="AC863" s="179" t="str">
        <f t="shared" ref="AC863:AC876" si="1423">DEC2BIN(MIN(64,AB863)-1,6)</f>
        <v>000101</v>
      </c>
      <c r="AD863" s="179">
        <f t="shared" ref="AD863:AD880" si="1424">AB863/(MAX(V863,1)*IF(O863="",1,O863))</f>
        <v>1</v>
      </c>
      <c r="AE863" s="179" t="str">
        <f t="shared" ref="AE863:AE880" si="1425">RIGHT(_xlfn.CONCAT(REPT(0,8-MIN(AB863,8)),REPT(DEC2BIN(_xlfn.BITLSHIFT(1,AD863-1)),AB863/AD863)),8)</f>
        <v>00111111</v>
      </c>
      <c r="AF863" s="179">
        <f t="shared" ref="AF863:AF880" si="1426">IF(X863&lt;=1,0,IF(V863&gt;=X863,V863/MAX(X863,1),1))</f>
        <v>0</v>
      </c>
      <c r="AG863" s="180" t="str">
        <f t="shared" ref="AG863:AG878" si="1427">IF(AF863=0,"00000000",RIGHT(IF(X863&gt;=V863,DEC2BIN(_xlfn.BITXOR(BIN2DEC(AH863),255),8),REPT(DEC2BIN(_xlfn.BITLSHIFT(1,AF863-1)),8)),8))</f>
        <v>00000000</v>
      </c>
      <c r="AH863" s="179" t="str">
        <f t="shared" ref="AH863:AH875" si="1428">IF(AF863=0,"00000000",RIGHT(_xlfn.CONCAT(REPT(0,8-MIN(8,AB863)),REPT(DEC2BIN(_xlfn.BITLSHIFT(1,MAX(V863,X863,1)-1)),MAX(1,O863))),8))</f>
        <v>00000000</v>
      </c>
    </row>
    <row r="864" spans="1:34" x14ac:dyDescent="0.2">
      <c r="A864" s="125" t="s">
        <v>2547</v>
      </c>
      <c r="B864" s="58" t="str">
        <f t="shared" si="1416"/>
        <v/>
      </c>
      <c r="C864" s="125" t="s">
        <v>781</v>
      </c>
      <c r="D864" s="125" t="s">
        <v>704</v>
      </c>
      <c r="E864" s="125" t="str">
        <f t="shared" si="1417"/>
        <v>S3</v>
      </c>
      <c r="F864" s="125" t="str">
        <f t="shared" si="1418"/>
        <v>101</v>
      </c>
      <c r="H864" s="125" t="s">
        <v>1722</v>
      </c>
      <c r="I864" s="159">
        <f>VLOOKUP(H864,'V-Enc'!$B$38:$C$45,2,FALSE)</f>
        <v>8</v>
      </c>
      <c r="J864" s="125" t="s">
        <v>1739</v>
      </c>
      <c r="K864" s="159">
        <f>VLOOKUP(J864,'V-Enc'!$B$49:$C$56,2,FALSE)</f>
        <v>0.25</v>
      </c>
      <c r="L864" s="206" t="s">
        <v>2079</v>
      </c>
      <c r="M864" s="125">
        <v>16</v>
      </c>
      <c r="N864" s="125" t="s">
        <v>1833</v>
      </c>
      <c r="O864" s="125">
        <f>VLOOKUP(N864,'V-Enc'!$B$130:$C$137,2,FALSE)</f>
        <v>6</v>
      </c>
      <c r="R864" s="125" t="s">
        <v>22</v>
      </c>
      <c r="S864" s="125" t="s">
        <v>764</v>
      </c>
      <c r="T864" s="125" t="s">
        <v>783</v>
      </c>
      <c r="U864" s="125">
        <f t="shared" si="1419"/>
        <v>8</v>
      </c>
      <c r="V864" s="179">
        <f t="shared" si="1420"/>
        <v>0.25</v>
      </c>
      <c r="W864" s="125">
        <f t="shared" si="1421"/>
        <v>16</v>
      </c>
      <c r="X864" s="179">
        <f t="shared" si="1422"/>
        <v>0.5</v>
      </c>
      <c r="Z864" s="125">
        <f t="shared" si="1233"/>
        <v>1</v>
      </c>
      <c r="AA864" s="125">
        <f t="shared" si="1345"/>
        <v>1</v>
      </c>
      <c r="AB864" s="179">
        <f t="shared" ref="AB864:AB880" si="1429">MAX(V864,X864,1)*IF(O864="",1,O864)</f>
        <v>6</v>
      </c>
      <c r="AC864" s="179" t="str">
        <f t="shared" si="1423"/>
        <v>000101</v>
      </c>
      <c r="AD864" s="179">
        <f t="shared" si="1424"/>
        <v>1</v>
      </c>
      <c r="AE864" s="179" t="str">
        <f t="shared" si="1425"/>
        <v>00111111</v>
      </c>
      <c r="AF864" s="179">
        <f t="shared" si="1426"/>
        <v>0</v>
      </c>
      <c r="AG864" s="180" t="str">
        <f t="shared" si="1427"/>
        <v>00000000</v>
      </c>
      <c r="AH864" s="179" t="str">
        <f t="shared" si="1428"/>
        <v>00000000</v>
      </c>
    </row>
    <row r="865" spans="1:34" x14ac:dyDescent="0.2">
      <c r="A865" s="125" t="s">
        <v>2548</v>
      </c>
      <c r="B865" s="58" t="str">
        <f t="shared" si="1416"/>
        <v/>
      </c>
      <c r="C865" s="125" t="s">
        <v>781</v>
      </c>
      <c r="D865" s="125" t="s">
        <v>704</v>
      </c>
      <c r="E865" s="125" t="str">
        <f t="shared" si="1417"/>
        <v>S3</v>
      </c>
      <c r="F865" s="125" t="str">
        <f t="shared" si="1418"/>
        <v>110</v>
      </c>
      <c r="H865" s="125" t="s">
        <v>1722</v>
      </c>
      <c r="I865" s="159">
        <f>VLOOKUP(H865,'V-Enc'!$B$38:$C$45,2,FALSE)</f>
        <v>8</v>
      </c>
      <c r="J865" s="125" t="s">
        <v>1739</v>
      </c>
      <c r="K865" s="159">
        <f>VLOOKUP(J865,'V-Enc'!$B$49:$C$56,2,FALSE)</f>
        <v>0.25</v>
      </c>
      <c r="L865" s="206" t="s">
        <v>2079</v>
      </c>
      <c r="M865" s="125">
        <v>32</v>
      </c>
      <c r="N865" s="125" t="s">
        <v>1833</v>
      </c>
      <c r="O865" s="125">
        <f>VLOOKUP(N865,'V-Enc'!$B$130:$C$137,2,FALSE)</f>
        <v>6</v>
      </c>
      <c r="R865" s="125" t="s">
        <v>22</v>
      </c>
      <c r="S865" s="125" t="s">
        <v>764</v>
      </c>
      <c r="T865" s="125" t="s">
        <v>783</v>
      </c>
      <c r="U865" s="125">
        <f t="shared" si="1419"/>
        <v>8</v>
      </c>
      <c r="V865" s="179">
        <f t="shared" si="1420"/>
        <v>0.25</v>
      </c>
      <c r="W865" s="125">
        <f t="shared" si="1421"/>
        <v>32</v>
      </c>
      <c r="X865" s="179">
        <f t="shared" si="1422"/>
        <v>1</v>
      </c>
      <c r="Z865" s="125">
        <f t="shared" si="1233"/>
        <v>1</v>
      </c>
      <c r="AA865" s="125">
        <f t="shared" si="1345"/>
        <v>1</v>
      </c>
      <c r="AB865" s="179">
        <f t="shared" si="1429"/>
        <v>6</v>
      </c>
      <c r="AC865" s="179" t="str">
        <f t="shared" si="1423"/>
        <v>000101</v>
      </c>
      <c r="AD865" s="179">
        <f t="shared" si="1424"/>
        <v>1</v>
      </c>
      <c r="AE865" s="179" t="str">
        <f t="shared" si="1425"/>
        <v>00111111</v>
      </c>
      <c r="AF865" s="179">
        <f t="shared" si="1426"/>
        <v>0</v>
      </c>
      <c r="AG865" s="180" t="str">
        <f t="shared" si="1427"/>
        <v>00000000</v>
      </c>
      <c r="AH865" s="179" t="str">
        <f t="shared" si="1428"/>
        <v>00000000</v>
      </c>
    </row>
    <row r="866" spans="1:34" x14ac:dyDescent="0.2">
      <c r="A866" s="125" t="s">
        <v>2549</v>
      </c>
      <c r="B866" s="58" t="str">
        <f t="shared" si="1416"/>
        <v/>
      </c>
      <c r="C866" s="125" t="s">
        <v>781</v>
      </c>
      <c r="D866" s="125" t="s">
        <v>704</v>
      </c>
      <c r="E866" s="125" t="str">
        <f t="shared" si="1417"/>
        <v>S3</v>
      </c>
      <c r="F866" s="125" t="str">
        <f t="shared" si="1418"/>
        <v>000</v>
      </c>
      <c r="H866" s="125" t="s">
        <v>1722</v>
      </c>
      <c r="I866" s="159">
        <f>VLOOKUP(H866,'V-Enc'!$B$38:$C$45,2,FALSE)</f>
        <v>8</v>
      </c>
      <c r="J866" s="125" t="s">
        <v>1740</v>
      </c>
      <c r="K866" s="159">
        <f>VLOOKUP(J866,'V-Enc'!$B$49:$C$56,2,FALSE)</f>
        <v>0.5</v>
      </c>
      <c r="L866" s="206" t="s">
        <v>2079</v>
      </c>
      <c r="M866" s="125">
        <v>8</v>
      </c>
      <c r="N866" s="125" t="s">
        <v>1833</v>
      </c>
      <c r="O866" s="125">
        <f>VLOOKUP(N866,'V-Enc'!$B$130:$C$137,2,FALSE)</f>
        <v>6</v>
      </c>
      <c r="R866" s="125" t="s">
        <v>22</v>
      </c>
      <c r="S866" s="125" t="s">
        <v>764</v>
      </c>
      <c r="T866" s="125" t="s">
        <v>783</v>
      </c>
      <c r="U866" s="125">
        <f t="shared" si="1419"/>
        <v>8</v>
      </c>
      <c r="V866" s="179">
        <f t="shared" si="1420"/>
        <v>0.5</v>
      </c>
      <c r="W866" s="125">
        <f t="shared" si="1421"/>
        <v>8</v>
      </c>
      <c r="X866" s="179">
        <f t="shared" si="1422"/>
        <v>0.5</v>
      </c>
      <c r="Z866" s="125">
        <f t="shared" si="1233"/>
        <v>1</v>
      </c>
      <c r="AA866" s="125">
        <f t="shared" si="1345"/>
        <v>1</v>
      </c>
      <c r="AB866" s="179">
        <f t="shared" si="1429"/>
        <v>6</v>
      </c>
      <c r="AC866" s="179" t="str">
        <f t="shared" si="1423"/>
        <v>000101</v>
      </c>
      <c r="AD866" s="179">
        <f t="shared" si="1424"/>
        <v>1</v>
      </c>
      <c r="AE866" s="179" t="str">
        <f t="shared" si="1425"/>
        <v>00111111</v>
      </c>
      <c r="AF866" s="179">
        <f t="shared" si="1426"/>
        <v>0</v>
      </c>
      <c r="AG866" s="180" t="str">
        <f t="shared" si="1427"/>
        <v>00000000</v>
      </c>
      <c r="AH866" s="179" t="str">
        <f t="shared" si="1428"/>
        <v>00000000</v>
      </c>
    </row>
    <row r="867" spans="1:34" x14ac:dyDescent="0.2">
      <c r="A867" s="125" t="s">
        <v>2550</v>
      </c>
      <c r="B867" s="58" t="str">
        <f t="shared" ref="B867" si="1430">IF(OR(MAX(1,O867)*MAX(V867,1)&gt;8,V867&lt;1/4,X867&lt;1/4,X867&gt;8),"RSVD","")</f>
        <v/>
      </c>
      <c r="C867" s="125" t="s">
        <v>781</v>
      </c>
      <c r="D867" s="125" t="s">
        <v>704</v>
      </c>
      <c r="E867" s="125" t="str">
        <f t="shared" ref="E867" si="1431">IF(S867="rs2","S2",IF(S867="vs2","S3","S1"))</f>
        <v>S3</v>
      </c>
      <c r="F867" s="125" t="str">
        <f t="shared" ref="F867" si="1432">IF(M867=8,"000",IF(M867=16,"101","110"))</f>
        <v>101</v>
      </c>
      <c r="H867" s="125" t="s">
        <v>1722</v>
      </c>
      <c r="I867" s="159">
        <f>VLOOKUP(H867,'V-Enc'!$B$38:$C$45,2,FALSE)</f>
        <v>8</v>
      </c>
      <c r="J867" s="125" t="s">
        <v>1740</v>
      </c>
      <c r="K867" s="159">
        <f>VLOOKUP(J867,'V-Enc'!$B$49:$C$56,2,FALSE)</f>
        <v>0.5</v>
      </c>
      <c r="L867" s="206" t="s">
        <v>2079</v>
      </c>
      <c r="M867" s="125">
        <v>16</v>
      </c>
      <c r="N867" s="125" t="s">
        <v>1833</v>
      </c>
      <c r="O867" s="125">
        <f>VLOOKUP(N867,'V-Enc'!$B$130:$C$137,2,FALSE)</f>
        <v>6</v>
      </c>
      <c r="R867" s="125" t="s">
        <v>22</v>
      </c>
      <c r="S867" s="125" t="s">
        <v>764</v>
      </c>
      <c r="T867" s="125" t="s">
        <v>783</v>
      </c>
      <c r="U867" s="125">
        <f t="shared" ref="U867" si="1433">IF(L867="-1",I867,M867)</f>
        <v>8</v>
      </c>
      <c r="V867" s="179">
        <f t="shared" ref="V867" si="1434">IF(L867="-1",K867,U867/I867*K867)</f>
        <v>0.5</v>
      </c>
      <c r="W867" s="125">
        <f t="shared" ref="W867" si="1435">IF(L867="-1",M867,"-")</f>
        <v>16</v>
      </c>
      <c r="X867" s="179">
        <f t="shared" ref="X867" si="1436">IF(L867="-1",W867/I867*K867,"-")</f>
        <v>1</v>
      </c>
      <c r="Z867" s="125">
        <f t="shared" ref="Z867" si="1437">IF(S867="vs2",1,"")</f>
        <v>1</v>
      </c>
      <c r="AA867" s="125">
        <f t="shared" ref="AA867" si="1438">IF(T867="vs3",1,"")</f>
        <v>1</v>
      </c>
      <c r="AB867" s="179">
        <f t="shared" si="1429"/>
        <v>6</v>
      </c>
      <c r="AC867" s="179" t="str">
        <f t="shared" si="1423"/>
        <v>000101</v>
      </c>
      <c r="AD867" s="179">
        <f t="shared" si="1424"/>
        <v>1</v>
      </c>
      <c r="AE867" s="179" t="str">
        <f t="shared" si="1425"/>
        <v>00111111</v>
      </c>
      <c r="AF867" s="179">
        <f t="shared" si="1426"/>
        <v>0</v>
      </c>
      <c r="AG867" s="180" t="str">
        <f t="shared" si="1427"/>
        <v>00000000</v>
      </c>
      <c r="AH867" s="179" t="str">
        <f t="shared" si="1428"/>
        <v>00000000</v>
      </c>
    </row>
    <row r="868" spans="1:34" x14ac:dyDescent="0.2">
      <c r="A868" s="125" t="s">
        <v>4458</v>
      </c>
      <c r="B868" s="58" t="str">
        <f t="shared" si="1416"/>
        <v/>
      </c>
      <c r="C868" s="125" t="s">
        <v>781</v>
      </c>
      <c r="D868" s="125" t="s">
        <v>704</v>
      </c>
      <c r="E868" s="125" t="str">
        <f t="shared" si="1417"/>
        <v>S3</v>
      </c>
      <c r="F868" s="125" t="str">
        <f t="shared" si="1418"/>
        <v>110</v>
      </c>
      <c r="H868" s="125" t="s">
        <v>1722</v>
      </c>
      <c r="I868" s="159">
        <f>VLOOKUP(H868,'V-Enc'!$B$38:$C$45,2,FALSE)</f>
        <v>8</v>
      </c>
      <c r="J868" s="125" t="s">
        <v>1740</v>
      </c>
      <c r="K868" s="159">
        <f>VLOOKUP(J868,'V-Enc'!$B$49:$C$56,2,FALSE)</f>
        <v>0.5</v>
      </c>
      <c r="L868" s="206" t="s">
        <v>2079</v>
      </c>
      <c r="M868" s="125">
        <v>32</v>
      </c>
      <c r="N868" s="125" t="s">
        <v>1833</v>
      </c>
      <c r="O868" s="125">
        <f>VLOOKUP(N868,'V-Enc'!$B$130:$C$137,2,FALSE)</f>
        <v>6</v>
      </c>
      <c r="R868" s="125" t="s">
        <v>22</v>
      </c>
      <c r="S868" s="125" t="s">
        <v>764</v>
      </c>
      <c r="T868" s="125" t="s">
        <v>783</v>
      </c>
      <c r="U868" s="125">
        <f t="shared" si="1419"/>
        <v>8</v>
      </c>
      <c r="V868" s="179">
        <f t="shared" si="1420"/>
        <v>0.5</v>
      </c>
      <c r="W868" s="125">
        <f t="shared" si="1421"/>
        <v>32</v>
      </c>
      <c r="X868" s="179">
        <f t="shared" si="1422"/>
        <v>2</v>
      </c>
      <c r="Z868" s="125">
        <f t="shared" si="1233"/>
        <v>1</v>
      </c>
      <c r="AA868" s="125">
        <f t="shared" si="1345"/>
        <v>1</v>
      </c>
      <c r="AB868" s="179">
        <f t="shared" si="1429"/>
        <v>12</v>
      </c>
      <c r="AC868" s="179" t="str">
        <f t="shared" si="1423"/>
        <v>001011</v>
      </c>
      <c r="AD868" s="179">
        <f t="shared" si="1424"/>
        <v>2</v>
      </c>
      <c r="AE868" s="179" t="str">
        <f t="shared" si="1425"/>
        <v>10101010</v>
      </c>
      <c r="AF868" s="179">
        <f t="shared" si="1426"/>
        <v>1</v>
      </c>
      <c r="AG868" s="180" t="str">
        <f t="shared" si="1427"/>
        <v>01010101</v>
      </c>
      <c r="AH868" s="179" t="str">
        <f t="shared" si="1428"/>
        <v>10101010</v>
      </c>
    </row>
    <row r="869" spans="1:34" x14ac:dyDescent="0.2">
      <c r="A869" s="125" t="s">
        <v>2551</v>
      </c>
      <c r="B869" s="58" t="str">
        <f t="shared" si="1416"/>
        <v/>
      </c>
      <c r="C869" s="125" t="s">
        <v>781</v>
      </c>
      <c r="D869" s="125" t="s">
        <v>704</v>
      </c>
      <c r="E869" s="125" t="str">
        <f t="shared" si="1417"/>
        <v>S3</v>
      </c>
      <c r="F869" s="125" t="str">
        <f t="shared" si="1418"/>
        <v>000</v>
      </c>
      <c r="H869" s="125" t="s">
        <v>1722</v>
      </c>
      <c r="I869" s="159">
        <f>VLOOKUP(H869,'V-Enc'!$B$38:$C$45,2,FALSE)</f>
        <v>8</v>
      </c>
      <c r="J869" s="125" t="s">
        <v>1733</v>
      </c>
      <c r="K869" s="159">
        <f>VLOOKUP(J869,'V-Enc'!$B$49:$C$56,2,FALSE)</f>
        <v>1</v>
      </c>
      <c r="L869" s="206" t="s">
        <v>2079</v>
      </c>
      <c r="M869" s="125">
        <v>8</v>
      </c>
      <c r="N869" s="125" t="s">
        <v>1833</v>
      </c>
      <c r="O869" s="125">
        <f>VLOOKUP(N869,'V-Enc'!$B$130:$C$137,2,FALSE)</f>
        <v>6</v>
      </c>
      <c r="R869" s="125" t="s">
        <v>22</v>
      </c>
      <c r="S869" s="125" t="s">
        <v>764</v>
      </c>
      <c r="T869" s="125" t="s">
        <v>783</v>
      </c>
      <c r="U869" s="125">
        <f t="shared" si="1419"/>
        <v>8</v>
      </c>
      <c r="V869" s="179">
        <f t="shared" si="1420"/>
        <v>1</v>
      </c>
      <c r="W869" s="125">
        <f t="shared" si="1421"/>
        <v>8</v>
      </c>
      <c r="X869" s="179">
        <f t="shared" si="1422"/>
        <v>1</v>
      </c>
      <c r="Z869" s="125">
        <f t="shared" si="1233"/>
        <v>1</v>
      </c>
      <c r="AA869" s="125">
        <f t="shared" si="1345"/>
        <v>1</v>
      </c>
      <c r="AB869" s="179">
        <f t="shared" si="1429"/>
        <v>6</v>
      </c>
      <c r="AC869" s="179" t="str">
        <f t="shared" si="1423"/>
        <v>000101</v>
      </c>
      <c r="AD869" s="179">
        <f t="shared" si="1424"/>
        <v>1</v>
      </c>
      <c r="AE869" s="179" t="str">
        <f t="shared" si="1425"/>
        <v>00111111</v>
      </c>
      <c r="AF869" s="179">
        <f t="shared" si="1426"/>
        <v>0</v>
      </c>
      <c r="AG869" s="180" t="str">
        <f t="shared" si="1427"/>
        <v>00000000</v>
      </c>
      <c r="AH869" s="179" t="str">
        <f t="shared" si="1428"/>
        <v>00000000</v>
      </c>
    </row>
    <row r="870" spans="1:34" x14ac:dyDescent="0.2">
      <c r="A870" s="125" t="s">
        <v>2552</v>
      </c>
      <c r="B870" s="58" t="str">
        <f t="shared" si="1416"/>
        <v/>
      </c>
      <c r="C870" s="125" t="s">
        <v>781</v>
      </c>
      <c r="D870" s="125" t="s">
        <v>704</v>
      </c>
      <c r="E870" s="125" t="str">
        <f t="shared" ref="E870:E880" si="1439">IF(S870="rs2","L2",IF(S870="vs2","S3","L1"))</f>
        <v>S3</v>
      </c>
      <c r="F870" s="125" t="str">
        <f t="shared" ref="F870:F880" si="1440">IF(M870=8,"000",IF(M870=16,"101","110"))</f>
        <v>101</v>
      </c>
      <c r="H870" s="125" t="s">
        <v>1722</v>
      </c>
      <c r="I870" s="159">
        <f>VLOOKUP(H870,'V-Enc'!$B$38:$C$45,2,FALSE)</f>
        <v>8</v>
      </c>
      <c r="J870" s="125" t="s">
        <v>1733</v>
      </c>
      <c r="K870" s="159">
        <f>VLOOKUP(J870,'V-Enc'!$B$49:$C$56,2,FALSE)</f>
        <v>1</v>
      </c>
      <c r="L870" s="206" t="s">
        <v>2079</v>
      </c>
      <c r="M870" s="125">
        <v>16</v>
      </c>
      <c r="N870" s="125" t="s">
        <v>1833</v>
      </c>
      <c r="O870" s="125">
        <f>VLOOKUP(N870,'V-Enc'!$B$130:$C$137,2,FALSE)</f>
        <v>6</v>
      </c>
      <c r="R870" s="125" t="s">
        <v>22</v>
      </c>
      <c r="S870" s="125" t="s">
        <v>764</v>
      </c>
      <c r="T870" s="125" t="s">
        <v>783</v>
      </c>
      <c r="U870" s="125">
        <f t="shared" ref="U870:U880" si="1441">IF(L870="-1",I870,M870)</f>
        <v>8</v>
      </c>
      <c r="V870" s="179">
        <f t="shared" ref="V870:V880" si="1442">IF(L870="-1",K870,U870/I870*K870)</f>
        <v>1</v>
      </c>
      <c r="W870" s="125">
        <f t="shared" ref="W870:W880" si="1443">IF(L870="-1",M870,"-")</f>
        <v>16</v>
      </c>
      <c r="X870" s="179">
        <f t="shared" ref="X870:X880" si="1444">IF(L870="-1",W870/I870*K870,"-")</f>
        <v>2</v>
      </c>
      <c r="Z870" s="125">
        <f t="shared" si="1233"/>
        <v>1</v>
      </c>
      <c r="AA870" s="125">
        <v>1</v>
      </c>
      <c r="AB870" s="179">
        <f t="shared" si="1429"/>
        <v>12</v>
      </c>
      <c r="AC870" s="179" t="str">
        <f t="shared" si="1423"/>
        <v>001011</v>
      </c>
      <c r="AD870" s="179">
        <f t="shared" si="1424"/>
        <v>2</v>
      </c>
      <c r="AE870" s="179" t="str">
        <f t="shared" si="1425"/>
        <v>10101010</v>
      </c>
      <c r="AF870" s="179">
        <f t="shared" si="1426"/>
        <v>1</v>
      </c>
      <c r="AG870" s="180" t="str">
        <f t="shared" si="1427"/>
        <v>01010101</v>
      </c>
      <c r="AH870" s="179" t="str">
        <f t="shared" si="1428"/>
        <v>10101010</v>
      </c>
    </row>
    <row r="871" spans="1:34" x14ac:dyDescent="0.2">
      <c r="A871" s="125" t="s">
        <v>2553</v>
      </c>
      <c r="B871" s="58" t="str">
        <f t="shared" si="1416"/>
        <v/>
      </c>
      <c r="C871" s="125" t="s">
        <v>781</v>
      </c>
      <c r="D871" s="125" t="s">
        <v>704</v>
      </c>
      <c r="E871" s="125" t="str">
        <f t="shared" si="1439"/>
        <v>S3</v>
      </c>
      <c r="F871" s="125" t="str">
        <f t="shared" si="1440"/>
        <v>110</v>
      </c>
      <c r="H871" s="125" t="s">
        <v>1722</v>
      </c>
      <c r="I871" s="159">
        <f>VLOOKUP(H871,'V-Enc'!$B$38:$C$45,2,FALSE)</f>
        <v>8</v>
      </c>
      <c r="J871" s="125" t="s">
        <v>1733</v>
      </c>
      <c r="K871" s="159">
        <f>VLOOKUP(J871,'V-Enc'!$B$49:$C$56,2,FALSE)</f>
        <v>1</v>
      </c>
      <c r="L871" s="206" t="s">
        <v>2079</v>
      </c>
      <c r="M871" s="125">
        <v>32</v>
      </c>
      <c r="N871" s="125" t="s">
        <v>1833</v>
      </c>
      <c r="O871" s="125">
        <f>VLOOKUP(N871,'V-Enc'!$B$130:$C$137,2,FALSE)</f>
        <v>6</v>
      </c>
      <c r="R871" s="125" t="s">
        <v>22</v>
      </c>
      <c r="S871" s="125" t="s">
        <v>764</v>
      </c>
      <c r="T871" s="125" t="s">
        <v>783</v>
      </c>
      <c r="U871" s="125">
        <f t="shared" si="1441"/>
        <v>8</v>
      </c>
      <c r="V871" s="179">
        <f t="shared" si="1442"/>
        <v>1</v>
      </c>
      <c r="W871" s="125">
        <f t="shared" si="1443"/>
        <v>32</v>
      </c>
      <c r="X871" s="179">
        <f t="shared" si="1444"/>
        <v>4</v>
      </c>
      <c r="Z871" s="125">
        <f t="shared" si="1233"/>
        <v>1</v>
      </c>
      <c r="AA871" s="125">
        <v>1</v>
      </c>
      <c r="AB871" s="179">
        <f t="shared" si="1429"/>
        <v>24</v>
      </c>
      <c r="AC871" s="179" t="str">
        <f t="shared" si="1423"/>
        <v>010111</v>
      </c>
      <c r="AD871" s="179">
        <f t="shared" si="1424"/>
        <v>4</v>
      </c>
      <c r="AE871" s="179" t="str">
        <f t="shared" si="1425"/>
        <v>10001000</v>
      </c>
      <c r="AF871" s="179">
        <f t="shared" si="1426"/>
        <v>1</v>
      </c>
      <c r="AG871" s="180" t="str">
        <f t="shared" si="1427"/>
        <v>01110111</v>
      </c>
      <c r="AH871" s="179" t="str">
        <f t="shared" si="1428"/>
        <v>10001000</v>
      </c>
    </row>
    <row r="872" spans="1:34" s="58" customFormat="1" x14ac:dyDescent="0.2">
      <c r="A872" s="58" t="s">
        <v>2554</v>
      </c>
      <c r="B872" s="58" t="str">
        <f t="shared" si="1416"/>
        <v>RSVD</v>
      </c>
      <c r="C872" s="58" t="s">
        <v>781</v>
      </c>
      <c r="D872" s="58" t="s">
        <v>704</v>
      </c>
      <c r="E872" s="58" t="str">
        <f t="shared" si="1439"/>
        <v>S3</v>
      </c>
      <c r="F872" s="58" t="str">
        <f t="shared" si="1440"/>
        <v>000</v>
      </c>
      <c r="H872" s="58" t="s">
        <v>1722</v>
      </c>
      <c r="I872" s="247">
        <f>VLOOKUP(H872,'V-Enc'!$B$38:$C$45,2,FALSE)</f>
        <v>8</v>
      </c>
      <c r="J872" s="58" t="s">
        <v>1734</v>
      </c>
      <c r="K872" s="247">
        <f>VLOOKUP(J872,'V-Enc'!$B$49:$C$56,2,FALSE)</f>
        <v>2</v>
      </c>
      <c r="L872" s="248" t="s">
        <v>2079</v>
      </c>
      <c r="M872" s="58">
        <v>8</v>
      </c>
      <c r="N872" s="58" t="s">
        <v>1833</v>
      </c>
      <c r="O872" s="58">
        <f>VLOOKUP(N872,'V-Enc'!$B$130:$C$137,2,FALSE)</f>
        <v>6</v>
      </c>
      <c r="R872" s="58" t="s">
        <v>22</v>
      </c>
      <c r="S872" s="58" t="s">
        <v>764</v>
      </c>
      <c r="T872" s="58" t="s">
        <v>783</v>
      </c>
      <c r="U872" s="58">
        <f t="shared" si="1441"/>
        <v>8</v>
      </c>
      <c r="V872" s="249">
        <f t="shared" si="1442"/>
        <v>2</v>
      </c>
      <c r="W872" s="58">
        <f t="shared" si="1443"/>
        <v>8</v>
      </c>
      <c r="X872" s="249">
        <f t="shared" si="1444"/>
        <v>2</v>
      </c>
      <c r="Z872" s="58">
        <f t="shared" si="1233"/>
        <v>1</v>
      </c>
      <c r="AA872" s="58">
        <v>1</v>
      </c>
      <c r="AB872" s="179">
        <f t="shared" si="1429"/>
        <v>12</v>
      </c>
      <c r="AC872" s="249" t="str">
        <f t="shared" si="1423"/>
        <v>001011</v>
      </c>
      <c r="AD872" s="249">
        <f t="shared" si="1424"/>
        <v>1</v>
      </c>
      <c r="AE872" s="249" t="str">
        <f t="shared" si="1425"/>
        <v>11111111</v>
      </c>
      <c r="AF872" s="179">
        <f t="shared" si="1426"/>
        <v>1</v>
      </c>
      <c r="AG872" s="180" t="str">
        <f t="shared" si="1427"/>
        <v>01010101</v>
      </c>
      <c r="AH872" s="179" t="str">
        <f t="shared" si="1428"/>
        <v>10101010</v>
      </c>
    </row>
    <row r="873" spans="1:34" s="58" customFormat="1" x14ac:dyDescent="0.2">
      <c r="A873" s="58" t="s">
        <v>2555</v>
      </c>
      <c r="B873" s="58" t="str">
        <f t="shared" si="1416"/>
        <v>RSVD</v>
      </c>
      <c r="C873" s="58" t="s">
        <v>781</v>
      </c>
      <c r="D873" s="58" t="s">
        <v>704</v>
      </c>
      <c r="E873" s="58" t="str">
        <f t="shared" si="1439"/>
        <v>S3</v>
      </c>
      <c r="F873" s="58" t="str">
        <f t="shared" si="1440"/>
        <v>101</v>
      </c>
      <c r="H873" s="58" t="s">
        <v>1722</v>
      </c>
      <c r="I873" s="247">
        <f>VLOOKUP(H873,'V-Enc'!$B$38:$C$45,2,FALSE)</f>
        <v>8</v>
      </c>
      <c r="J873" s="58" t="s">
        <v>1734</v>
      </c>
      <c r="K873" s="247">
        <f>VLOOKUP(J873,'V-Enc'!$B$49:$C$56,2,FALSE)</f>
        <v>2</v>
      </c>
      <c r="L873" s="248" t="s">
        <v>2079</v>
      </c>
      <c r="M873" s="58">
        <v>16</v>
      </c>
      <c r="N873" s="58" t="s">
        <v>1833</v>
      </c>
      <c r="O873" s="58">
        <f>VLOOKUP(N873,'V-Enc'!$B$130:$C$137,2,FALSE)</f>
        <v>6</v>
      </c>
      <c r="R873" s="58" t="s">
        <v>22</v>
      </c>
      <c r="S873" s="58" t="s">
        <v>764</v>
      </c>
      <c r="T873" s="58" t="s">
        <v>783</v>
      </c>
      <c r="U873" s="58">
        <f t="shared" si="1441"/>
        <v>8</v>
      </c>
      <c r="V873" s="249">
        <f t="shared" si="1442"/>
        <v>2</v>
      </c>
      <c r="W873" s="58">
        <f t="shared" si="1443"/>
        <v>16</v>
      </c>
      <c r="X873" s="249">
        <f t="shared" si="1444"/>
        <v>4</v>
      </c>
      <c r="Z873" s="58">
        <f t="shared" si="1233"/>
        <v>1</v>
      </c>
      <c r="AA873" s="58">
        <v>1</v>
      </c>
      <c r="AB873" s="179">
        <f t="shared" si="1429"/>
        <v>24</v>
      </c>
      <c r="AC873" s="249" t="str">
        <f t="shared" si="1423"/>
        <v>010111</v>
      </c>
      <c r="AD873" s="249">
        <f t="shared" si="1424"/>
        <v>2</v>
      </c>
      <c r="AE873" s="249" t="str">
        <f t="shared" si="1425"/>
        <v>10101010</v>
      </c>
      <c r="AF873" s="179">
        <f t="shared" si="1426"/>
        <v>1</v>
      </c>
      <c r="AG873" s="180" t="str">
        <f t="shared" si="1427"/>
        <v>01110111</v>
      </c>
      <c r="AH873" s="179" t="str">
        <f t="shared" si="1428"/>
        <v>10001000</v>
      </c>
    </row>
    <row r="874" spans="1:34" s="58" customFormat="1" x14ac:dyDescent="0.2">
      <c r="A874" s="58" t="s">
        <v>2556</v>
      </c>
      <c r="B874" s="58" t="str">
        <f t="shared" si="1416"/>
        <v>RSVD</v>
      </c>
      <c r="C874" s="58" t="s">
        <v>781</v>
      </c>
      <c r="D874" s="58" t="s">
        <v>704</v>
      </c>
      <c r="E874" s="58" t="str">
        <f t="shared" si="1439"/>
        <v>S3</v>
      </c>
      <c r="F874" s="58" t="str">
        <f t="shared" si="1440"/>
        <v>110</v>
      </c>
      <c r="H874" s="58" t="s">
        <v>1722</v>
      </c>
      <c r="I874" s="247">
        <f>VLOOKUP(H874,'V-Enc'!$B$38:$C$45,2,FALSE)</f>
        <v>8</v>
      </c>
      <c r="J874" s="58" t="s">
        <v>1734</v>
      </c>
      <c r="K874" s="247">
        <f>VLOOKUP(J874,'V-Enc'!$B$49:$C$56,2,FALSE)</f>
        <v>2</v>
      </c>
      <c r="L874" s="248" t="s">
        <v>2079</v>
      </c>
      <c r="M874" s="58">
        <v>32</v>
      </c>
      <c r="N874" s="58" t="s">
        <v>1833</v>
      </c>
      <c r="O874" s="58">
        <f>VLOOKUP(N874,'V-Enc'!$B$130:$C$137,2,FALSE)</f>
        <v>6</v>
      </c>
      <c r="R874" s="58" t="s">
        <v>22</v>
      </c>
      <c r="S874" s="58" t="s">
        <v>764</v>
      </c>
      <c r="T874" s="58" t="s">
        <v>783</v>
      </c>
      <c r="U874" s="58">
        <f t="shared" si="1441"/>
        <v>8</v>
      </c>
      <c r="V874" s="249">
        <f t="shared" si="1442"/>
        <v>2</v>
      </c>
      <c r="W874" s="58">
        <f t="shared" si="1443"/>
        <v>32</v>
      </c>
      <c r="X874" s="249">
        <f t="shared" si="1444"/>
        <v>8</v>
      </c>
      <c r="Z874" s="58">
        <f t="shared" si="1233"/>
        <v>1</v>
      </c>
      <c r="AA874" s="58">
        <v>1</v>
      </c>
      <c r="AB874" s="179">
        <f t="shared" si="1429"/>
        <v>48</v>
      </c>
      <c r="AC874" s="249" t="str">
        <f t="shared" si="1423"/>
        <v>101111</v>
      </c>
      <c r="AD874" s="249">
        <f t="shared" si="1424"/>
        <v>4</v>
      </c>
      <c r="AE874" s="249" t="str">
        <f t="shared" si="1425"/>
        <v>10001000</v>
      </c>
      <c r="AF874" s="179">
        <f t="shared" si="1426"/>
        <v>1</v>
      </c>
      <c r="AG874" s="180" t="str">
        <f t="shared" si="1427"/>
        <v>01111111</v>
      </c>
      <c r="AH874" s="179" t="str">
        <f t="shared" si="1428"/>
        <v>10000000</v>
      </c>
    </row>
    <row r="875" spans="1:34" s="58" customFormat="1" x14ac:dyDescent="0.2">
      <c r="A875" s="58" t="s">
        <v>2557</v>
      </c>
      <c r="B875" s="58" t="str">
        <f t="shared" si="1416"/>
        <v>RSVD</v>
      </c>
      <c r="C875" s="58" t="s">
        <v>781</v>
      </c>
      <c r="D875" s="58" t="s">
        <v>704</v>
      </c>
      <c r="E875" s="58" t="str">
        <f t="shared" si="1439"/>
        <v>S3</v>
      </c>
      <c r="F875" s="58" t="str">
        <f t="shared" si="1440"/>
        <v>000</v>
      </c>
      <c r="H875" s="58" t="s">
        <v>1722</v>
      </c>
      <c r="I875" s="247">
        <f>VLOOKUP(H875,'V-Enc'!$B$38:$C$45,2,FALSE)</f>
        <v>8</v>
      </c>
      <c r="J875" s="58" t="s">
        <v>1735</v>
      </c>
      <c r="K875" s="247">
        <f>VLOOKUP(J875,'V-Enc'!$B$49:$C$56,2,FALSE)</f>
        <v>4</v>
      </c>
      <c r="L875" s="248" t="s">
        <v>2079</v>
      </c>
      <c r="M875" s="58">
        <v>8</v>
      </c>
      <c r="N875" s="58" t="s">
        <v>1833</v>
      </c>
      <c r="O875" s="58">
        <f>VLOOKUP(N875,'V-Enc'!$B$130:$C$137,2,FALSE)</f>
        <v>6</v>
      </c>
      <c r="R875" s="58" t="s">
        <v>22</v>
      </c>
      <c r="S875" s="58" t="s">
        <v>764</v>
      </c>
      <c r="T875" s="58" t="s">
        <v>783</v>
      </c>
      <c r="U875" s="58">
        <f t="shared" si="1441"/>
        <v>8</v>
      </c>
      <c r="V875" s="249">
        <f t="shared" si="1442"/>
        <v>4</v>
      </c>
      <c r="W875" s="58">
        <f t="shared" si="1443"/>
        <v>8</v>
      </c>
      <c r="X875" s="249">
        <f t="shared" si="1444"/>
        <v>4</v>
      </c>
      <c r="Z875" s="58">
        <f t="shared" si="1233"/>
        <v>1</v>
      </c>
      <c r="AA875" s="58">
        <v>1</v>
      </c>
      <c r="AB875" s="179">
        <f t="shared" si="1429"/>
        <v>24</v>
      </c>
      <c r="AC875" s="249" t="str">
        <f t="shared" si="1423"/>
        <v>010111</v>
      </c>
      <c r="AD875" s="249">
        <f t="shared" si="1424"/>
        <v>1</v>
      </c>
      <c r="AE875" s="249" t="str">
        <f t="shared" si="1425"/>
        <v>11111111</v>
      </c>
      <c r="AF875" s="179">
        <f t="shared" si="1426"/>
        <v>1</v>
      </c>
      <c r="AG875" s="180" t="str">
        <f t="shared" si="1427"/>
        <v>01110111</v>
      </c>
      <c r="AH875" s="179" t="str">
        <f t="shared" si="1428"/>
        <v>10001000</v>
      </c>
    </row>
    <row r="876" spans="1:34" s="58" customFormat="1" x14ac:dyDescent="0.2">
      <c r="A876" s="58" t="s">
        <v>2558</v>
      </c>
      <c r="B876" s="58" t="str">
        <f t="shared" ref="B876" si="1445">IF(OR(MAX(1,O876)*MAX(V876,1)&gt;8,V876&lt;1/4,X876&lt;1/4,X876&gt;8),"RSVD","")</f>
        <v>RSVD</v>
      </c>
      <c r="C876" s="58" t="s">
        <v>781</v>
      </c>
      <c r="D876" s="58" t="s">
        <v>704</v>
      </c>
      <c r="E876" s="58" t="str">
        <f t="shared" ref="E876" si="1446">IF(S876="rs2","L2",IF(S876="vs2","S3","L1"))</f>
        <v>S3</v>
      </c>
      <c r="F876" s="58" t="str">
        <f t="shared" ref="F876" si="1447">IF(M876=8,"000",IF(M876=16,"101","110"))</f>
        <v>101</v>
      </c>
      <c r="H876" s="58" t="s">
        <v>1722</v>
      </c>
      <c r="I876" s="247">
        <f>VLOOKUP(H876,'V-Enc'!$B$38:$C$45,2,FALSE)</f>
        <v>8</v>
      </c>
      <c r="J876" s="58" t="s">
        <v>1735</v>
      </c>
      <c r="K876" s="247">
        <f>VLOOKUP(J876,'V-Enc'!$B$49:$C$56,2,FALSE)</f>
        <v>4</v>
      </c>
      <c r="L876" s="248" t="s">
        <v>2079</v>
      </c>
      <c r="M876" s="58">
        <v>16</v>
      </c>
      <c r="N876" s="58" t="s">
        <v>1833</v>
      </c>
      <c r="O876" s="58">
        <f>VLOOKUP(N876,'V-Enc'!$B$130:$C$137,2,FALSE)</f>
        <v>6</v>
      </c>
      <c r="R876" s="58" t="s">
        <v>22</v>
      </c>
      <c r="S876" s="58" t="s">
        <v>764</v>
      </c>
      <c r="T876" s="58" t="s">
        <v>783</v>
      </c>
      <c r="U876" s="58">
        <f t="shared" ref="U876" si="1448">IF(L876="-1",I876,M876)</f>
        <v>8</v>
      </c>
      <c r="V876" s="249">
        <f t="shared" ref="V876" si="1449">IF(L876="-1",K876,U876/I876*K876)</f>
        <v>4</v>
      </c>
      <c r="W876" s="58">
        <f t="shared" ref="W876" si="1450">IF(L876="-1",M876,"-")</f>
        <v>16</v>
      </c>
      <c r="X876" s="249">
        <f t="shared" ref="X876" si="1451">IF(L876="-1",W876/I876*K876,"-")</f>
        <v>8</v>
      </c>
      <c r="Z876" s="58">
        <f t="shared" ref="Z876" si="1452">IF(S876="vs2",1,"")</f>
        <v>1</v>
      </c>
      <c r="AA876" s="58">
        <v>1</v>
      </c>
      <c r="AB876" s="179">
        <f t="shared" si="1429"/>
        <v>48</v>
      </c>
      <c r="AC876" s="249" t="str">
        <f t="shared" si="1423"/>
        <v>101111</v>
      </c>
      <c r="AD876" s="249">
        <f t="shared" si="1424"/>
        <v>2</v>
      </c>
      <c r="AE876" s="249" t="str">
        <f t="shared" si="1425"/>
        <v>10101010</v>
      </c>
      <c r="AF876" s="179">
        <f t="shared" si="1426"/>
        <v>1</v>
      </c>
      <c r="AG876" s="180" t="str">
        <f t="shared" si="1427"/>
        <v>01111111</v>
      </c>
      <c r="AH876" s="179" t="str">
        <f>IF(AF876=0,"00000000",RIGHT(_xlfn.CONCAT(REPT(0,8-MIN(8,AB876)),REPT(DEC2BIN(_xlfn.BITLSHIFT(1,MAX(V876,X876,1)-1)),MAX(1,O876))),8))</f>
        <v>10000000</v>
      </c>
    </row>
    <row r="877" spans="1:34" s="58" customFormat="1" x14ac:dyDescent="0.2">
      <c r="A877" s="58" t="s">
        <v>4455</v>
      </c>
      <c r="B877" s="58" t="str">
        <f t="shared" si="1416"/>
        <v>RSVD</v>
      </c>
      <c r="C877" s="58" t="s">
        <v>781</v>
      </c>
      <c r="D877" s="58" t="s">
        <v>704</v>
      </c>
      <c r="E877" s="58" t="str">
        <f t="shared" si="1439"/>
        <v>S3</v>
      </c>
      <c r="F877" s="58" t="str">
        <f t="shared" si="1440"/>
        <v>110</v>
      </c>
      <c r="H877" s="58" t="s">
        <v>1722</v>
      </c>
      <c r="I877" s="247">
        <f>VLOOKUP(H877,'V-Enc'!$B$38:$C$45,2,FALSE)</f>
        <v>8</v>
      </c>
      <c r="J877" s="58" t="s">
        <v>1735</v>
      </c>
      <c r="K877" s="247">
        <f>VLOOKUP(J877,'V-Enc'!$B$49:$C$56,2,FALSE)</f>
        <v>4</v>
      </c>
      <c r="L877" s="248" t="s">
        <v>2079</v>
      </c>
      <c r="M877" s="58">
        <v>32</v>
      </c>
      <c r="N877" s="58" t="s">
        <v>1833</v>
      </c>
      <c r="O877" s="58">
        <f>VLOOKUP(N877,'V-Enc'!$B$130:$C$137,2,FALSE)</f>
        <v>6</v>
      </c>
      <c r="R877" s="58" t="s">
        <v>22</v>
      </c>
      <c r="S877" s="58" t="s">
        <v>764</v>
      </c>
      <c r="T877" s="58" t="s">
        <v>783</v>
      </c>
      <c r="U877" s="58">
        <f t="shared" si="1441"/>
        <v>8</v>
      </c>
      <c r="V877" s="249">
        <f t="shared" si="1442"/>
        <v>4</v>
      </c>
      <c r="W877" s="58">
        <f t="shared" si="1443"/>
        <v>32</v>
      </c>
      <c r="X877" s="249">
        <f t="shared" si="1444"/>
        <v>16</v>
      </c>
      <c r="Z877" s="58">
        <f t="shared" si="1233"/>
        <v>1</v>
      </c>
      <c r="AA877" s="58">
        <v>1</v>
      </c>
      <c r="AB877" s="179">
        <f t="shared" si="1429"/>
        <v>96</v>
      </c>
      <c r="AC877" s="249" t="str">
        <f>DEC2BIN(MIN(64,AB877)-1,6)</f>
        <v>111111</v>
      </c>
      <c r="AD877" s="249">
        <f t="shared" si="1424"/>
        <v>4</v>
      </c>
      <c r="AE877" s="249" t="str">
        <f t="shared" si="1425"/>
        <v>10001000</v>
      </c>
      <c r="AF877" s="179">
        <f t="shared" si="1426"/>
        <v>1</v>
      </c>
      <c r="AG877" s="180" t="e">
        <f t="shared" si="1427"/>
        <v>#NUM!</v>
      </c>
      <c r="AH877" s="179" t="e">
        <f t="shared" ref="AH877:AH880" si="1453">IF(AF877=0,"00000000",RIGHT(_xlfn.CONCAT(REPT(0,8-MIN(8,AB877)),REPT(DEC2BIN(_xlfn.BITLSHIFT(1,MAX(V877,X877,1)-1)),MAX(1,O877))),8))</f>
        <v>#NUM!</v>
      </c>
    </row>
    <row r="878" spans="1:34" s="58" customFormat="1" x14ac:dyDescent="0.2">
      <c r="A878" s="58" t="s">
        <v>2559</v>
      </c>
      <c r="B878" s="58" t="str">
        <f t="shared" si="1416"/>
        <v>RSVD</v>
      </c>
      <c r="C878" s="58" t="s">
        <v>781</v>
      </c>
      <c r="D878" s="58" t="s">
        <v>704</v>
      </c>
      <c r="E878" s="58" t="str">
        <f t="shared" si="1439"/>
        <v>S3</v>
      </c>
      <c r="F878" s="58" t="str">
        <f t="shared" si="1440"/>
        <v>000</v>
      </c>
      <c r="H878" s="58" t="s">
        <v>1722</v>
      </c>
      <c r="I878" s="247">
        <f>VLOOKUP(H878,'V-Enc'!$B$38:$C$45,2,FALSE)</f>
        <v>8</v>
      </c>
      <c r="J878" s="58" t="s">
        <v>1736</v>
      </c>
      <c r="K878" s="247">
        <f>VLOOKUP(J878,'V-Enc'!$B$49:$C$56,2,FALSE)</f>
        <v>8</v>
      </c>
      <c r="L878" s="248" t="s">
        <v>2079</v>
      </c>
      <c r="M878" s="58">
        <v>8</v>
      </c>
      <c r="N878" s="58" t="s">
        <v>1833</v>
      </c>
      <c r="O878" s="58">
        <f>VLOOKUP(N878,'V-Enc'!$B$130:$C$137,2,FALSE)</f>
        <v>6</v>
      </c>
      <c r="R878" s="58" t="s">
        <v>22</v>
      </c>
      <c r="S878" s="58" t="s">
        <v>764</v>
      </c>
      <c r="T878" s="58" t="s">
        <v>783</v>
      </c>
      <c r="U878" s="58">
        <f t="shared" si="1441"/>
        <v>8</v>
      </c>
      <c r="V878" s="249">
        <f t="shared" si="1442"/>
        <v>8</v>
      </c>
      <c r="W878" s="58">
        <f t="shared" si="1443"/>
        <v>8</v>
      </c>
      <c r="X878" s="249">
        <f t="shared" si="1444"/>
        <v>8</v>
      </c>
      <c r="Z878" s="58">
        <f t="shared" si="1233"/>
        <v>1</v>
      </c>
      <c r="AA878" s="58">
        <v>1</v>
      </c>
      <c r="AB878" s="179">
        <f t="shared" si="1429"/>
        <v>48</v>
      </c>
      <c r="AC878" s="249" t="str">
        <f t="shared" ref="AC878:AC880" si="1454">DEC2BIN(MIN(64,AB878)-1,6)</f>
        <v>101111</v>
      </c>
      <c r="AD878" s="249">
        <f t="shared" si="1424"/>
        <v>1</v>
      </c>
      <c r="AE878" s="249" t="str">
        <f t="shared" si="1425"/>
        <v>11111111</v>
      </c>
      <c r="AF878" s="179">
        <f t="shared" si="1426"/>
        <v>1</v>
      </c>
      <c r="AG878" s="180" t="str">
        <f t="shared" si="1427"/>
        <v>01111111</v>
      </c>
      <c r="AH878" s="179" t="str">
        <f t="shared" si="1453"/>
        <v>10000000</v>
      </c>
    </row>
    <row r="879" spans="1:34" s="58" customFormat="1" x14ac:dyDescent="0.2">
      <c r="A879" s="58" t="s">
        <v>4456</v>
      </c>
      <c r="B879" s="58" t="str">
        <f t="shared" ref="B879" si="1455">IF(OR(MAX(1,O879)*MAX(V879,1)&gt;8,V879&lt;1/4,X879&lt;1/4,X879&gt;8),"RSVD","")</f>
        <v>RSVD</v>
      </c>
      <c r="C879" s="58" t="s">
        <v>781</v>
      </c>
      <c r="D879" s="58" t="s">
        <v>704</v>
      </c>
      <c r="E879" s="58" t="str">
        <f t="shared" ref="E879" si="1456">IF(S879="rs2","L2",IF(S879="vs2","S3","L1"))</f>
        <v>S3</v>
      </c>
      <c r="F879" s="58" t="str">
        <f t="shared" ref="F879" si="1457">IF(M879=8,"000",IF(M879=16,"101","110"))</f>
        <v>101</v>
      </c>
      <c r="H879" s="58" t="s">
        <v>1722</v>
      </c>
      <c r="I879" s="247">
        <f>VLOOKUP(H879,'V-Enc'!$B$38:$C$45,2,FALSE)</f>
        <v>8</v>
      </c>
      <c r="J879" s="58" t="s">
        <v>1736</v>
      </c>
      <c r="K879" s="247">
        <f>VLOOKUP(J879,'V-Enc'!$B$49:$C$56,2,FALSE)</f>
        <v>8</v>
      </c>
      <c r="L879" s="248" t="s">
        <v>2079</v>
      </c>
      <c r="M879" s="58">
        <v>16</v>
      </c>
      <c r="N879" s="58" t="s">
        <v>1833</v>
      </c>
      <c r="O879" s="58">
        <f>VLOOKUP(N879,'V-Enc'!$B$130:$C$137,2,FALSE)</f>
        <v>6</v>
      </c>
      <c r="R879" s="58" t="s">
        <v>22</v>
      </c>
      <c r="S879" s="58" t="s">
        <v>764</v>
      </c>
      <c r="T879" s="58" t="s">
        <v>783</v>
      </c>
      <c r="U879" s="58">
        <f t="shared" ref="U879" si="1458">IF(L879="-1",I879,M879)</f>
        <v>8</v>
      </c>
      <c r="V879" s="249">
        <f t="shared" ref="V879" si="1459">IF(L879="-1",K879,U879/I879*K879)</f>
        <v>8</v>
      </c>
      <c r="W879" s="58">
        <f t="shared" ref="W879" si="1460">IF(L879="-1",M879,"-")</f>
        <v>16</v>
      </c>
      <c r="X879" s="249">
        <f t="shared" ref="X879" si="1461">IF(L879="-1",W879/I879*K879,"-")</f>
        <v>16</v>
      </c>
      <c r="Z879" s="58">
        <f t="shared" ref="Z879" si="1462">IF(S879="vs2",1,"")</f>
        <v>1</v>
      </c>
      <c r="AA879" s="58">
        <v>1</v>
      </c>
      <c r="AB879" s="179">
        <f t="shared" si="1429"/>
        <v>96</v>
      </c>
      <c r="AC879" s="249" t="str">
        <f t="shared" si="1454"/>
        <v>111111</v>
      </c>
      <c r="AD879" s="249">
        <f t="shared" si="1424"/>
        <v>2</v>
      </c>
      <c r="AE879" s="249" t="str">
        <f t="shared" si="1425"/>
        <v>10101010</v>
      </c>
      <c r="AF879" s="179">
        <f t="shared" si="1426"/>
        <v>1</v>
      </c>
      <c r="AG879" s="180" t="e">
        <f>IF(AF879=0,"00000000",RIGHT(IF(X879&gt;=V879,DEC2BIN(_xlfn.BITXOR(BIN2DEC(AH879),255),8),REPT(DEC2BIN(_xlfn.BITLSHIFT(1,AF879-1)),8)),8))</f>
        <v>#NUM!</v>
      </c>
      <c r="AH879" s="179" t="e">
        <f t="shared" si="1453"/>
        <v>#NUM!</v>
      </c>
    </row>
    <row r="880" spans="1:34" s="58" customFormat="1" x14ac:dyDescent="0.2">
      <c r="A880" s="58" t="s">
        <v>4457</v>
      </c>
      <c r="B880" s="58" t="str">
        <f t="shared" si="1416"/>
        <v>RSVD</v>
      </c>
      <c r="C880" s="58" t="s">
        <v>781</v>
      </c>
      <c r="D880" s="58" t="s">
        <v>704</v>
      </c>
      <c r="E880" s="58" t="str">
        <f t="shared" si="1439"/>
        <v>S3</v>
      </c>
      <c r="F880" s="58" t="str">
        <f t="shared" si="1440"/>
        <v>110</v>
      </c>
      <c r="H880" s="58" t="s">
        <v>1722</v>
      </c>
      <c r="I880" s="247">
        <f>VLOOKUP(H880,'V-Enc'!$B$38:$C$45,2,FALSE)</f>
        <v>8</v>
      </c>
      <c r="J880" s="58" t="s">
        <v>1736</v>
      </c>
      <c r="K880" s="247">
        <f>VLOOKUP(J880,'V-Enc'!$B$49:$C$56,2,FALSE)</f>
        <v>8</v>
      </c>
      <c r="L880" s="248" t="s">
        <v>2079</v>
      </c>
      <c r="M880" s="58">
        <v>32</v>
      </c>
      <c r="N880" s="58" t="s">
        <v>1833</v>
      </c>
      <c r="O880" s="58">
        <f>VLOOKUP(N880,'V-Enc'!$B$130:$C$137,2,FALSE)</f>
        <v>6</v>
      </c>
      <c r="R880" s="58" t="s">
        <v>22</v>
      </c>
      <c r="S880" s="58" t="s">
        <v>764</v>
      </c>
      <c r="T880" s="58" t="s">
        <v>783</v>
      </c>
      <c r="U880" s="58">
        <f t="shared" si="1441"/>
        <v>8</v>
      </c>
      <c r="V880" s="249">
        <f t="shared" si="1442"/>
        <v>8</v>
      </c>
      <c r="W880" s="58">
        <f t="shared" si="1443"/>
        <v>32</v>
      </c>
      <c r="X880" s="249">
        <f t="shared" si="1444"/>
        <v>32</v>
      </c>
      <c r="Z880" s="58">
        <f t="shared" si="1233"/>
        <v>1</v>
      </c>
      <c r="AA880" s="58">
        <v>1</v>
      </c>
      <c r="AB880" s="179">
        <f t="shared" si="1429"/>
        <v>192</v>
      </c>
      <c r="AC880" s="249" t="str">
        <f t="shared" si="1454"/>
        <v>111111</v>
      </c>
      <c r="AD880" s="249">
        <f t="shared" si="1424"/>
        <v>4</v>
      </c>
      <c r="AE880" s="249" t="str">
        <f t="shared" si="1425"/>
        <v>10001000</v>
      </c>
      <c r="AF880" s="179">
        <f t="shared" si="1426"/>
        <v>1</v>
      </c>
      <c r="AG880" s="180" t="e">
        <f>IF(AF880=0,"00000000",RIGHT(IF(X880&gt;=V880,DEC2BIN(_xlfn.BITXOR(BIN2DEC(AH880),255),8),REPT(DEC2BIN(_xlfn.BITLSHIFT(1,AF880-1)),8)),8))</f>
        <v>#NUM!</v>
      </c>
      <c r="AH880" s="179" t="e">
        <f t="shared" si="1453"/>
        <v>#NUM!</v>
      </c>
    </row>
    <row r="881" spans="1:32" x14ac:dyDescent="0.2">
      <c r="I881" s="159"/>
      <c r="Z881" s="125" t="str">
        <f t="shared" si="1233"/>
        <v/>
      </c>
      <c r="AA881" s="125" t="str">
        <f t="shared" ref="AA881:AA929" si="1463">IF(T881="vs3",1,"")</f>
        <v/>
      </c>
      <c r="AC881" s="179"/>
      <c r="AE881" s="179"/>
    </row>
    <row r="882" spans="1:32" ht="19" x14ac:dyDescent="0.25">
      <c r="A882" s="225" t="s">
        <v>2560</v>
      </c>
      <c r="B882" s="225"/>
      <c r="C882" s="226"/>
      <c r="D882" s="226"/>
      <c r="E882" s="226"/>
      <c r="F882" s="226"/>
      <c r="G882" s="226"/>
      <c r="I882" s="159"/>
      <c r="Z882" s="125" t="str">
        <f t="shared" si="1233"/>
        <v/>
      </c>
      <c r="AA882" s="125" t="str">
        <f t="shared" si="1463"/>
        <v/>
      </c>
      <c r="AC882" s="179"/>
      <c r="AE882" s="179"/>
    </row>
    <row r="883" spans="1:32" x14ac:dyDescent="0.2">
      <c r="A883" s="125" t="s">
        <v>2561</v>
      </c>
      <c r="B883" s="58" t="str">
        <f t="shared" ref="B883:B900" si="1464">IF(OR(MAX(1,O883)*MAX(V883,1)&gt;8,V883&lt;1/4,X883&lt;1/4),"RSVD","")</f>
        <v/>
      </c>
      <c r="C883" s="125" t="s">
        <v>781</v>
      </c>
      <c r="D883" s="125" t="s">
        <v>704</v>
      </c>
      <c r="E883" s="125" t="str">
        <f t="shared" ref="E883:E900" si="1465">IF(S883="rs2","S2",IF(S883="vs2","S3","S1"))</f>
        <v>S1</v>
      </c>
      <c r="F883" s="125" t="str">
        <f t="shared" ref="F883:F900" si="1466">IF(M883=8,"000",IF(M883=16,"101","110"))</f>
        <v>000</v>
      </c>
      <c r="H883" s="125" t="s">
        <v>1722</v>
      </c>
      <c r="I883" s="159">
        <f>VLOOKUP(H883,'V-Enc'!$B$38:$C$45,2,FALSE)</f>
        <v>8</v>
      </c>
      <c r="J883" s="125" t="s">
        <v>1739</v>
      </c>
      <c r="K883" s="159">
        <f>VLOOKUP(J883,'V-Enc'!$B$49:$C$56,2,FALSE)</f>
        <v>0.25</v>
      </c>
      <c r="L883" s="206" t="s">
        <v>76</v>
      </c>
      <c r="M883" s="125">
        <v>8</v>
      </c>
      <c r="N883" s="125" t="s">
        <v>1834</v>
      </c>
      <c r="O883" s="125">
        <f>VLOOKUP(N883,'V-Enc'!$B$130:$C$137,2,FALSE)</f>
        <v>7</v>
      </c>
      <c r="R883" s="125" t="s">
        <v>22</v>
      </c>
      <c r="S883" s="206" t="s">
        <v>2040</v>
      </c>
      <c r="T883" s="125" t="s">
        <v>783</v>
      </c>
      <c r="U883" s="125">
        <f t="shared" ref="U883:U900" si="1467">IF(L883="-1",I883,M883)</f>
        <v>8</v>
      </c>
      <c r="V883" s="179">
        <f t="shared" ref="V883:V900" si="1468">IF(L883="-1",K883,U883/I883*K883)</f>
        <v>0.25</v>
      </c>
      <c r="W883" s="125" t="str">
        <f t="shared" ref="W883:W900" si="1469">IF(L883="-1",M883,"-")</f>
        <v>-</v>
      </c>
      <c r="X883" s="179" t="str">
        <f>IF(L883="-1",W883/#REF!*#REF!,"-")</f>
        <v>-</v>
      </c>
      <c r="Z883" s="125" t="str">
        <f t="shared" ref="Z883:Z1003" si="1470">IF(S883="vs2",1,"")</f>
        <v/>
      </c>
      <c r="AA883" s="125">
        <f t="shared" si="1463"/>
        <v>1</v>
      </c>
      <c r="AB883" s="179">
        <f>MAX(V883,X883,1)*IF(O883="",1,O883)</f>
        <v>7</v>
      </c>
      <c r="AC883" s="179" t="str">
        <f t="shared" ref="AC883:AC896" si="1471">DEC2BIN(MIN(64,AB883)-1,6)</f>
        <v>000110</v>
      </c>
      <c r="AD883" s="179">
        <f t="shared" ref="AD883:AD900" si="1472">AB883/(MAX(V883,1)*IF(O883="",1,O883))</f>
        <v>1</v>
      </c>
      <c r="AE883" s="179" t="str">
        <f t="shared" ref="AE883:AE900" si="1473">RIGHT(_xlfn.CONCAT(REPT(0,8-MIN(AB883,8)),REPT(DEC2BIN(_xlfn.BITLSHIFT(1,AD883-1)),AB883/AD883)),8)</f>
        <v>01111111</v>
      </c>
      <c r="AF883" s="125" t="s">
        <v>369</v>
      </c>
    </row>
    <row r="884" spans="1:32" x14ac:dyDescent="0.2">
      <c r="A884" s="125" t="s">
        <v>2562</v>
      </c>
      <c r="B884" s="58" t="str">
        <f t="shared" si="1464"/>
        <v/>
      </c>
      <c r="C884" s="125" t="s">
        <v>781</v>
      </c>
      <c r="D884" s="125" t="s">
        <v>704</v>
      </c>
      <c r="E884" s="125" t="str">
        <f t="shared" si="1465"/>
        <v>S1</v>
      </c>
      <c r="F884" s="125" t="str">
        <f t="shared" si="1466"/>
        <v>101</v>
      </c>
      <c r="H884" s="125" t="s">
        <v>1722</v>
      </c>
      <c r="I884" s="159">
        <f>VLOOKUP(H884,'V-Enc'!$B$38:$C$45,2,FALSE)</f>
        <v>8</v>
      </c>
      <c r="J884" s="125" t="s">
        <v>1739</v>
      </c>
      <c r="K884" s="159">
        <f>VLOOKUP(J884,'V-Enc'!$B$49:$C$56,2,FALSE)</f>
        <v>0.25</v>
      </c>
      <c r="L884" s="206" t="s">
        <v>76</v>
      </c>
      <c r="M884" s="125">
        <v>16</v>
      </c>
      <c r="N884" s="125" t="s">
        <v>1834</v>
      </c>
      <c r="O884" s="125">
        <f>VLOOKUP(N884,'V-Enc'!$B$130:$C$137,2,FALSE)</f>
        <v>7</v>
      </c>
      <c r="R884" s="125" t="s">
        <v>22</v>
      </c>
      <c r="S884" s="206" t="s">
        <v>2040</v>
      </c>
      <c r="T884" s="125" t="s">
        <v>783</v>
      </c>
      <c r="U884" s="125">
        <f t="shared" si="1467"/>
        <v>16</v>
      </c>
      <c r="V884" s="179">
        <f t="shared" si="1468"/>
        <v>0.5</v>
      </c>
      <c r="W884" s="125" t="str">
        <f t="shared" si="1469"/>
        <v>-</v>
      </c>
      <c r="X884" s="179" t="str">
        <f>IF(L884="-1",W884/I883*K883,"-")</f>
        <v>-</v>
      </c>
      <c r="Z884" s="125" t="str">
        <f t="shared" si="1470"/>
        <v/>
      </c>
      <c r="AA884" s="125">
        <f t="shared" si="1463"/>
        <v>1</v>
      </c>
      <c r="AB884" s="179">
        <f t="shared" ref="AB884:AB900" si="1474">MAX(V884,X884,1)*IF(O884="",1,O884)</f>
        <v>7</v>
      </c>
      <c r="AC884" s="179" t="str">
        <f t="shared" si="1471"/>
        <v>000110</v>
      </c>
      <c r="AD884" s="179">
        <f t="shared" si="1472"/>
        <v>1</v>
      </c>
      <c r="AE884" s="179" t="str">
        <f t="shared" si="1473"/>
        <v>01111111</v>
      </c>
      <c r="AF884" s="125" t="s">
        <v>369</v>
      </c>
    </row>
    <row r="885" spans="1:32" x14ac:dyDescent="0.2">
      <c r="A885" s="125" t="s">
        <v>2563</v>
      </c>
      <c r="B885" s="58" t="str">
        <f t="shared" si="1464"/>
        <v/>
      </c>
      <c r="C885" s="125" t="s">
        <v>781</v>
      </c>
      <c r="D885" s="125" t="s">
        <v>704</v>
      </c>
      <c r="E885" s="125" t="str">
        <f t="shared" si="1465"/>
        <v>S1</v>
      </c>
      <c r="F885" s="125" t="str">
        <f t="shared" si="1466"/>
        <v>110</v>
      </c>
      <c r="H885" s="125" t="s">
        <v>1722</v>
      </c>
      <c r="I885" s="159">
        <f>VLOOKUP(H885,'V-Enc'!$B$38:$C$45,2,FALSE)</f>
        <v>8</v>
      </c>
      <c r="J885" s="125" t="s">
        <v>1739</v>
      </c>
      <c r="K885" s="159">
        <f>VLOOKUP(J885,'V-Enc'!$B$49:$C$56,2,FALSE)</f>
        <v>0.25</v>
      </c>
      <c r="L885" s="206" t="s">
        <v>76</v>
      </c>
      <c r="M885" s="125">
        <v>32</v>
      </c>
      <c r="N885" s="125" t="s">
        <v>1834</v>
      </c>
      <c r="O885" s="125">
        <f>VLOOKUP(N885,'V-Enc'!$B$130:$C$137,2,FALSE)</f>
        <v>7</v>
      </c>
      <c r="R885" s="125" t="s">
        <v>22</v>
      </c>
      <c r="S885" s="206" t="s">
        <v>2040</v>
      </c>
      <c r="T885" s="125" t="s">
        <v>783</v>
      </c>
      <c r="U885" s="125">
        <f t="shared" si="1467"/>
        <v>32</v>
      </c>
      <c r="V885" s="179">
        <f t="shared" si="1468"/>
        <v>1</v>
      </c>
      <c r="W885" s="125" t="str">
        <f t="shared" si="1469"/>
        <v>-</v>
      </c>
      <c r="X885" s="179" t="str">
        <f>IF(L885="-1",W885/I884*K884,"-")</f>
        <v>-</v>
      </c>
      <c r="Z885" s="125" t="str">
        <f t="shared" si="1470"/>
        <v/>
      </c>
      <c r="AA885" s="125">
        <f t="shared" si="1463"/>
        <v>1</v>
      </c>
      <c r="AB885" s="179">
        <f t="shared" si="1474"/>
        <v>7</v>
      </c>
      <c r="AC885" s="179" t="str">
        <f t="shared" si="1471"/>
        <v>000110</v>
      </c>
      <c r="AD885" s="179">
        <f t="shared" si="1472"/>
        <v>1</v>
      </c>
      <c r="AE885" s="179" t="str">
        <f t="shared" si="1473"/>
        <v>01111111</v>
      </c>
      <c r="AF885" s="125" t="s">
        <v>369</v>
      </c>
    </row>
    <row r="886" spans="1:32" x14ac:dyDescent="0.2">
      <c r="A886" s="125" t="s">
        <v>2564</v>
      </c>
      <c r="B886" s="58" t="str">
        <f t="shared" si="1464"/>
        <v/>
      </c>
      <c r="C886" s="125" t="s">
        <v>781</v>
      </c>
      <c r="D886" s="125" t="s">
        <v>704</v>
      </c>
      <c r="E886" s="125" t="str">
        <f t="shared" si="1465"/>
        <v>S1</v>
      </c>
      <c r="F886" s="125" t="str">
        <f t="shared" si="1466"/>
        <v>000</v>
      </c>
      <c r="H886" s="125" t="s">
        <v>1722</v>
      </c>
      <c r="I886" s="159">
        <f>VLOOKUP(H886,'V-Enc'!$B$38:$C$45,2,FALSE)</f>
        <v>8</v>
      </c>
      <c r="J886" s="125" t="s">
        <v>1740</v>
      </c>
      <c r="K886" s="159">
        <f>VLOOKUP(J886,'V-Enc'!$B$49:$C$56,2,FALSE)</f>
        <v>0.5</v>
      </c>
      <c r="L886" s="206" t="s">
        <v>76</v>
      </c>
      <c r="M886" s="125">
        <v>8</v>
      </c>
      <c r="N886" s="125" t="s">
        <v>1834</v>
      </c>
      <c r="O886" s="125">
        <f>VLOOKUP(N886,'V-Enc'!$B$130:$C$137,2,FALSE)</f>
        <v>7</v>
      </c>
      <c r="R886" s="125" t="s">
        <v>22</v>
      </c>
      <c r="S886" s="206" t="s">
        <v>2040</v>
      </c>
      <c r="T886" s="125" t="s">
        <v>783</v>
      </c>
      <c r="U886" s="125">
        <f t="shared" si="1467"/>
        <v>8</v>
      </c>
      <c r="V886" s="179">
        <f t="shared" si="1468"/>
        <v>0.5</v>
      </c>
      <c r="W886" s="125" t="str">
        <f t="shared" si="1469"/>
        <v>-</v>
      </c>
      <c r="X886" s="179" t="str">
        <f>IF(L886="-1",W886/#REF!*#REF!,"-")</f>
        <v>-</v>
      </c>
      <c r="Z886" s="125" t="str">
        <f t="shared" si="1470"/>
        <v/>
      </c>
      <c r="AA886" s="125">
        <f t="shared" si="1463"/>
        <v>1</v>
      </c>
      <c r="AB886" s="179">
        <f t="shared" si="1474"/>
        <v>7</v>
      </c>
      <c r="AC886" s="179" t="str">
        <f t="shared" si="1471"/>
        <v>000110</v>
      </c>
      <c r="AD886" s="179">
        <f t="shared" si="1472"/>
        <v>1</v>
      </c>
      <c r="AE886" s="179" t="str">
        <f t="shared" si="1473"/>
        <v>01111111</v>
      </c>
      <c r="AF886" s="125" t="s">
        <v>369</v>
      </c>
    </row>
    <row r="887" spans="1:32" x14ac:dyDescent="0.2">
      <c r="A887" s="125" t="s">
        <v>2565</v>
      </c>
      <c r="B887" s="58" t="str">
        <f t="shared" ref="B887" si="1475">IF(OR(MAX(1,O887)*MAX(V887,1)&gt;8,V887&lt;1/4,X887&lt;1/4),"RSVD","")</f>
        <v/>
      </c>
      <c r="C887" s="125" t="s">
        <v>781</v>
      </c>
      <c r="D887" s="125" t="s">
        <v>704</v>
      </c>
      <c r="E887" s="125" t="str">
        <f t="shared" ref="E887" si="1476">IF(S887="rs2","S2",IF(S887="vs2","S3","S1"))</f>
        <v>S1</v>
      </c>
      <c r="F887" s="125" t="str">
        <f t="shared" ref="F887" si="1477">IF(M887=8,"000",IF(M887=16,"101","110"))</f>
        <v>101</v>
      </c>
      <c r="H887" s="125" t="s">
        <v>1722</v>
      </c>
      <c r="I887" s="159">
        <f>VLOOKUP(H887,'V-Enc'!$B$38:$C$45,2,FALSE)</f>
        <v>8</v>
      </c>
      <c r="J887" s="125" t="s">
        <v>1740</v>
      </c>
      <c r="K887" s="159">
        <f>VLOOKUP(J887,'V-Enc'!$B$49:$C$56,2,FALSE)</f>
        <v>0.5</v>
      </c>
      <c r="L887" s="206" t="s">
        <v>76</v>
      </c>
      <c r="M887" s="125">
        <v>16</v>
      </c>
      <c r="N887" s="125" t="s">
        <v>1834</v>
      </c>
      <c r="O887" s="125">
        <f>VLOOKUP(N887,'V-Enc'!$B$130:$C$137,2,FALSE)</f>
        <v>7</v>
      </c>
      <c r="R887" s="125" t="s">
        <v>22</v>
      </c>
      <c r="S887" s="206" t="s">
        <v>2040</v>
      </c>
      <c r="T887" s="125" t="s">
        <v>783</v>
      </c>
      <c r="U887" s="125">
        <f t="shared" ref="U887" si="1478">IF(L887="-1",I887,M887)</f>
        <v>16</v>
      </c>
      <c r="V887" s="179">
        <f t="shared" ref="V887" si="1479">IF(L887="-1",K887,U887/I887*K887)</f>
        <v>1</v>
      </c>
      <c r="W887" s="125" t="str">
        <f t="shared" ref="W887" si="1480">IF(L887="-1",M887,"-")</f>
        <v>-</v>
      </c>
      <c r="X887" s="179" t="str">
        <f>IF(L887="-1",W887/I885*K885,"-")</f>
        <v>-</v>
      </c>
      <c r="Z887" s="125" t="str">
        <f t="shared" ref="Z887" si="1481">IF(S887="vs2",1,"")</f>
        <v/>
      </c>
      <c r="AA887" s="125">
        <f t="shared" ref="AA887" si="1482">IF(T887="vs3",1,"")</f>
        <v>1</v>
      </c>
      <c r="AB887" s="179">
        <f t="shared" si="1474"/>
        <v>7</v>
      </c>
      <c r="AC887" s="179" t="str">
        <f t="shared" si="1471"/>
        <v>000110</v>
      </c>
      <c r="AD887" s="179">
        <f t="shared" si="1472"/>
        <v>1</v>
      </c>
      <c r="AE887" s="179" t="str">
        <f t="shared" si="1473"/>
        <v>01111111</v>
      </c>
      <c r="AF887" s="125" t="s">
        <v>369</v>
      </c>
    </row>
    <row r="888" spans="1:32" s="58" customFormat="1" x14ac:dyDescent="0.2">
      <c r="A888" s="58" t="s">
        <v>4459</v>
      </c>
      <c r="B888" s="58" t="str">
        <f t="shared" si="1464"/>
        <v>RSVD</v>
      </c>
      <c r="C888" s="58" t="s">
        <v>781</v>
      </c>
      <c r="D888" s="58" t="s">
        <v>704</v>
      </c>
      <c r="E888" s="58" t="str">
        <f t="shared" si="1465"/>
        <v>S1</v>
      </c>
      <c r="F888" s="58" t="str">
        <f t="shared" si="1466"/>
        <v>110</v>
      </c>
      <c r="H888" s="58" t="s">
        <v>1722</v>
      </c>
      <c r="I888" s="247">
        <f>VLOOKUP(H888,'V-Enc'!$B$38:$C$45,2,FALSE)</f>
        <v>8</v>
      </c>
      <c r="J888" s="58" t="s">
        <v>1740</v>
      </c>
      <c r="K888" s="247">
        <f>VLOOKUP(J888,'V-Enc'!$B$49:$C$56,2,FALSE)</f>
        <v>0.5</v>
      </c>
      <c r="L888" s="248" t="s">
        <v>76</v>
      </c>
      <c r="M888" s="58">
        <v>32</v>
      </c>
      <c r="N888" s="58" t="s">
        <v>1834</v>
      </c>
      <c r="O888" s="58">
        <f>VLOOKUP(N888,'V-Enc'!$B$130:$C$137,2,FALSE)</f>
        <v>7</v>
      </c>
      <c r="R888" s="58" t="s">
        <v>22</v>
      </c>
      <c r="S888" s="248" t="s">
        <v>2040</v>
      </c>
      <c r="T888" s="58" t="s">
        <v>783</v>
      </c>
      <c r="U888" s="58">
        <f t="shared" si="1467"/>
        <v>32</v>
      </c>
      <c r="V888" s="249">
        <f t="shared" si="1468"/>
        <v>2</v>
      </c>
      <c r="W888" s="58" t="str">
        <f t="shared" si="1469"/>
        <v>-</v>
      </c>
      <c r="X888" s="249" t="str">
        <f>IF(L888="-1",W888/I886*K886,"-")</f>
        <v>-</v>
      </c>
      <c r="Z888" s="58" t="str">
        <f t="shared" si="1470"/>
        <v/>
      </c>
      <c r="AA888" s="58">
        <f t="shared" si="1463"/>
        <v>1</v>
      </c>
      <c r="AB888" s="249">
        <f t="shared" si="1474"/>
        <v>14</v>
      </c>
      <c r="AC888" s="249" t="str">
        <f t="shared" si="1471"/>
        <v>001101</v>
      </c>
      <c r="AD888" s="249">
        <f t="shared" si="1472"/>
        <v>1</v>
      </c>
      <c r="AE888" s="249" t="str">
        <f t="shared" si="1473"/>
        <v>11111111</v>
      </c>
      <c r="AF888" s="58" t="s">
        <v>369</v>
      </c>
    </row>
    <row r="889" spans="1:32" x14ac:dyDescent="0.2">
      <c r="A889" s="125" t="s">
        <v>2566</v>
      </c>
      <c r="B889" s="58" t="str">
        <f t="shared" si="1464"/>
        <v/>
      </c>
      <c r="C889" s="125" t="s">
        <v>781</v>
      </c>
      <c r="D889" s="125" t="s">
        <v>704</v>
      </c>
      <c r="E889" s="125" t="str">
        <f t="shared" si="1465"/>
        <v>S1</v>
      </c>
      <c r="F889" s="125" t="str">
        <f t="shared" si="1466"/>
        <v>000</v>
      </c>
      <c r="H889" s="125" t="s">
        <v>1722</v>
      </c>
      <c r="I889" s="159">
        <f>VLOOKUP(H889,'V-Enc'!$B$38:$C$45,2,FALSE)</f>
        <v>8</v>
      </c>
      <c r="J889" s="125" t="s">
        <v>1733</v>
      </c>
      <c r="K889" s="159">
        <f>VLOOKUP(J889,'V-Enc'!$B$49:$C$56,2,FALSE)</f>
        <v>1</v>
      </c>
      <c r="L889" s="206" t="s">
        <v>76</v>
      </c>
      <c r="M889" s="125">
        <v>8</v>
      </c>
      <c r="N889" s="125" t="s">
        <v>1834</v>
      </c>
      <c r="O889" s="125">
        <f>VLOOKUP(N889,'V-Enc'!$B$130:$C$137,2,FALSE)</f>
        <v>7</v>
      </c>
      <c r="R889" s="125" t="s">
        <v>22</v>
      </c>
      <c r="S889" s="206" t="s">
        <v>2040</v>
      </c>
      <c r="T889" s="125" t="s">
        <v>783</v>
      </c>
      <c r="U889" s="125">
        <f t="shared" si="1467"/>
        <v>8</v>
      </c>
      <c r="V889" s="179">
        <f t="shared" si="1468"/>
        <v>1</v>
      </c>
      <c r="W889" s="125" t="str">
        <f t="shared" si="1469"/>
        <v>-</v>
      </c>
      <c r="X889" s="179" t="str">
        <f>IF(L889="-1",W889/#REF!*#REF!,"-")</f>
        <v>-</v>
      </c>
      <c r="Z889" s="125" t="str">
        <f t="shared" si="1470"/>
        <v/>
      </c>
      <c r="AA889" s="125">
        <f t="shared" si="1463"/>
        <v>1</v>
      </c>
      <c r="AB889" s="179">
        <f t="shared" si="1474"/>
        <v>7</v>
      </c>
      <c r="AC889" s="179" t="str">
        <f t="shared" si="1471"/>
        <v>000110</v>
      </c>
      <c r="AD889" s="179">
        <f t="shared" si="1472"/>
        <v>1</v>
      </c>
      <c r="AE889" s="179" t="str">
        <f t="shared" si="1473"/>
        <v>01111111</v>
      </c>
      <c r="AF889" s="125" t="s">
        <v>369</v>
      </c>
    </row>
    <row r="890" spans="1:32" s="58" customFormat="1" x14ac:dyDescent="0.2">
      <c r="A890" s="58" t="s">
        <v>4460</v>
      </c>
      <c r="B890" s="58" t="str">
        <f t="shared" si="1464"/>
        <v>RSVD</v>
      </c>
      <c r="C890" s="58" t="s">
        <v>781</v>
      </c>
      <c r="D890" s="58" t="s">
        <v>704</v>
      </c>
      <c r="E890" s="58" t="str">
        <f t="shared" si="1465"/>
        <v>S1</v>
      </c>
      <c r="F890" s="58" t="str">
        <f t="shared" si="1466"/>
        <v>101</v>
      </c>
      <c r="H890" s="58" t="s">
        <v>1722</v>
      </c>
      <c r="I890" s="247">
        <f>VLOOKUP(H890,'V-Enc'!$B$38:$C$45,2,FALSE)</f>
        <v>8</v>
      </c>
      <c r="J890" s="58" t="s">
        <v>1733</v>
      </c>
      <c r="K890" s="247">
        <f>VLOOKUP(J890,'V-Enc'!$B$49:$C$56,2,FALSE)</f>
        <v>1</v>
      </c>
      <c r="L890" s="248" t="s">
        <v>76</v>
      </c>
      <c r="M890" s="58">
        <v>16</v>
      </c>
      <c r="N890" s="58" t="s">
        <v>1834</v>
      </c>
      <c r="O890" s="58">
        <f>VLOOKUP(N890,'V-Enc'!$B$130:$C$137,2,FALSE)</f>
        <v>7</v>
      </c>
      <c r="R890" s="58" t="s">
        <v>22</v>
      </c>
      <c r="S890" s="248" t="s">
        <v>2040</v>
      </c>
      <c r="T890" s="58" t="s">
        <v>783</v>
      </c>
      <c r="U890" s="58">
        <f t="shared" si="1467"/>
        <v>16</v>
      </c>
      <c r="V890" s="249">
        <f t="shared" si="1468"/>
        <v>2</v>
      </c>
      <c r="W890" s="58" t="str">
        <f t="shared" si="1469"/>
        <v>-</v>
      </c>
      <c r="X890" s="249" t="str">
        <f>IF(L890="-1",W890/#REF!*#REF!,"-")</f>
        <v>-</v>
      </c>
      <c r="Z890" s="58" t="str">
        <f t="shared" si="1470"/>
        <v/>
      </c>
      <c r="AA890" s="58">
        <f t="shared" si="1463"/>
        <v>1</v>
      </c>
      <c r="AB890" s="249">
        <f t="shared" si="1474"/>
        <v>14</v>
      </c>
      <c r="AC890" s="249" t="str">
        <f t="shared" si="1471"/>
        <v>001101</v>
      </c>
      <c r="AD890" s="249">
        <f t="shared" si="1472"/>
        <v>1</v>
      </c>
      <c r="AE890" s="249" t="str">
        <f t="shared" si="1473"/>
        <v>11111111</v>
      </c>
      <c r="AF890" s="58" t="s">
        <v>369</v>
      </c>
    </row>
    <row r="891" spans="1:32" s="58" customFormat="1" x14ac:dyDescent="0.2">
      <c r="A891" s="58" t="s">
        <v>4461</v>
      </c>
      <c r="B891" s="58" t="str">
        <f t="shared" ref="B891:B897" si="1483">IF(OR(MAX(1,O891)*MAX(V891,1)&gt;8,V891&lt;1/4,X891&lt;1/4),"RSVD","")</f>
        <v>RSVD</v>
      </c>
      <c r="C891" s="58" t="s">
        <v>781</v>
      </c>
      <c r="D891" s="58" t="s">
        <v>704</v>
      </c>
      <c r="E891" s="58" t="str">
        <f t="shared" ref="E891:E897" si="1484">IF(S891="rs2","S2",IF(S891="vs2","S3","S1"))</f>
        <v>S1</v>
      </c>
      <c r="F891" s="58" t="str">
        <f t="shared" ref="F891:F897" si="1485">IF(M891=8,"000",IF(M891=16,"101","110"))</f>
        <v>110</v>
      </c>
      <c r="H891" s="58" t="s">
        <v>1722</v>
      </c>
      <c r="I891" s="247">
        <f>VLOOKUP(H891,'V-Enc'!$B$38:$C$45,2,FALSE)</f>
        <v>8</v>
      </c>
      <c r="J891" s="58" t="s">
        <v>1733</v>
      </c>
      <c r="K891" s="247">
        <f>VLOOKUP(J891,'V-Enc'!$B$49:$C$56,2,FALSE)</f>
        <v>1</v>
      </c>
      <c r="L891" s="248" t="s">
        <v>76</v>
      </c>
      <c r="M891" s="58">
        <v>32</v>
      </c>
      <c r="N891" s="58" t="s">
        <v>1834</v>
      </c>
      <c r="O891" s="58">
        <f>VLOOKUP(N891,'V-Enc'!$B$130:$C$137,2,FALSE)</f>
        <v>7</v>
      </c>
      <c r="R891" s="58" t="s">
        <v>22</v>
      </c>
      <c r="S891" s="248" t="s">
        <v>2040</v>
      </c>
      <c r="T891" s="58" t="s">
        <v>783</v>
      </c>
      <c r="U891" s="58">
        <f t="shared" ref="U891:U897" si="1486">IF(L891="-1",I891,M891)</f>
        <v>32</v>
      </c>
      <c r="V891" s="249">
        <f t="shared" ref="V891:V897" si="1487">IF(L891="-1",K891,U891/I891*K891)</f>
        <v>4</v>
      </c>
      <c r="W891" s="58" t="str">
        <f t="shared" ref="W891:W897" si="1488">IF(L891="-1",M891,"-")</f>
        <v>-</v>
      </c>
      <c r="X891" s="249" t="str">
        <f>IF(L891="-1",W891/#REF!*#REF!,"-")</f>
        <v>-</v>
      </c>
      <c r="Z891" s="58" t="str">
        <f t="shared" ref="Z891:Z897" si="1489">IF(S891="vs2",1,"")</f>
        <v/>
      </c>
      <c r="AA891" s="58">
        <f t="shared" ref="AA891:AA897" si="1490">IF(T891="vs3",1,"")</f>
        <v>1</v>
      </c>
      <c r="AB891" s="249">
        <f t="shared" si="1474"/>
        <v>28</v>
      </c>
      <c r="AC891" s="249" t="str">
        <f t="shared" si="1471"/>
        <v>011011</v>
      </c>
      <c r="AD891" s="249">
        <f t="shared" si="1472"/>
        <v>1</v>
      </c>
      <c r="AE891" s="249" t="str">
        <f t="shared" si="1473"/>
        <v>11111111</v>
      </c>
      <c r="AF891" s="58" t="s">
        <v>369</v>
      </c>
    </row>
    <row r="892" spans="1:32" s="58" customFormat="1" x14ac:dyDescent="0.2">
      <c r="A892" s="58" t="s">
        <v>4462</v>
      </c>
      <c r="B892" s="58" t="str">
        <f t="shared" si="1483"/>
        <v>RSVD</v>
      </c>
      <c r="C892" s="58" t="s">
        <v>781</v>
      </c>
      <c r="D892" s="58" t="s">
        <v>704</v>
      </c>
      <c r="E892" s="58" t="str">
        <f t="shared" si="1484"/>
        <v>S1</v>
      </c>
      <c r="F892" s="58" t="str">
        <f t="shared" si="1485"/>
        <v>000</v>
      </c>
      <c r="H892" s="58" t="s">
        <v>1722</v>
      </c>
      <c r="I892" s="247">
        <f>VLOOKUP(H892,'V-Enc'!$B$38:$C$45,2,FALSE)</f>
        <v>8</v>
      </c>
      <c r="J892" s="58" t="s">
        <v>1734</v>
      </c>
      <c r="K892" s="247">
        <f>VLOOKUP(J892,'V-Enc'!$B$49:$C$56,2,FALSE)</f>
        <v>2</v>
      </c>
      <c r="L892" s="248" t="s">
        <v>76</v>
      </c>
      <c r="M892" s="58">
        <v>8</v>
      </c>
      <c r="N892" s="58" t="s">
        <v>1834</v>
      </c>
      <c r="O892" s="58">
        <f>VLOOKUP(N892,'V-Enc'!$B$130:$C$137,2,FALSE)</f>
        <v>7</v>
      </c>
      <c r="R892" s="58" t="s">
        <v>22</v>
      </c>
      <c r="S892" s="248" t="s">
        <v>2040</v>
      </c>
      <c r="T892" s="58" t="s">
        <v>783</v>
      </c>
      <c r="U892" s="58">
        <f t="shared" si="1486"/>
        <v>8</v>
      </c>
      <c r="V892" s="249">
        <f t="shared" si="1487"/>
        <v>2</v>
      </c>
      <c r="W892" s="58" t="str">
        <f t="shared" si="1488"/>
        <v>-</v>
      </c>
      <c r="X892" s="249" t="str">
        <f>IF(L892="-1",W892/#REF!*#REF!,"-")</f>
        <v>-</v>
      </c>
      <c r="Z892" s="58" t="str">
        <f t="shared" si="1489"/>
        <v/>
      </c>
      <c r="AA892" s="58">
        <f t="shared" si="1490"/>
        <v>1</v>
      </c>
      <c r="AB892" s="249">
        <f t="shared" si="1474"/>
        <v>14</v>
      </c>
      <c r="AC892" s="249" t="str">
        <f t="shared" si="1471"/>
        <v>001101</v>
      </c>
      <c r="AD892" s="249">
        <f t="shared" si="1472"/>
        <v>1</v>
      </c>
      <c r="AE892" s="249" t="str">
        <f t="shared" si="1473"/>
        <v>11111111</v>
      </c>
      <c r="AF892" s="58" t="s">
        <v>369</v>
      </c>
    </row>
    <row r="893" spans="1:32" s="58" customFormat="1" x14ac:dyDescent="0.2">
      <c r="A893" s="58" t="s">
        <v>4463</v>
      </c>
      <c r="B893" s="58" t="str">
        <f t="shared" si="1483"/>
        <v>RSVD</v>
      </c>
      <c r="C893" s="58" t="s">
        <v>781</v>
      </c>
      <c r="D893" s="58" t="s">
        <v>704</v>
      </c>
      <c r="E893" s="58" t="str">
        <f t="shared" si="1484"/>
        <v>S1</v>
      </c>
      <c r="F893" s="58" t="str">
        <f t="shared" si="1485"/>
        <v>101</v>
      </c>
      <c r="H893" s="58" t="s">
        <v>1722</v>
      </c>
      <c r="I893" s="247">
        <f>VLOOKUP(H893,'V-Enc'!$B$38:$C$45,2,FALSE)</f>
        <v>8</v>
      </c>
      <c r="J893" s="58" t="s">
        <v>1734</v>
      </c>
      <c r="K893" s="247">
        <f>VLOOKUP(J893,'V-Enc'!$B$49:$C$56,2,FALSE)</f>
        <v>2</v>
      </c>
      <c r="L893" s="248" t="s">
        <v>76</v>
      </c>
      <c r="M893" s="58">
        <v>16</v>
      </c>
      <c r="N893" s="58" t="s">
        <v>1834</v>
      </c>
      <c r="O893" s="58">
        <f>VLOOKUP(N893,'V-Enc'!$B$130:$C$137,2,FALSE)</f>
        <v>7</v>
      </c>
      <c r="R893" s="58" t="s">
        <v>22</v>
      </c>
      <c r="S893" s="248" t="s">
        <v>2040</v>
      </c>
      <c r="T893" s="58" t="s">
        <v>783</v>
      </c>
      <c r="U893" s="58">
        <f t="shared" si="1486"/>
        <v>16</v>
      </c>
      <c r="V893" s="249">
        <f t="shared" si="1487"/>
        <v>4</v>
      </c>
      <c r="W893" s="58" t="str">
        <f t="shared" si="1488"/>
        <v>-</v>
      </c>
      <c r="X893" s="249" t="str">
        <f>IF(L893="-1",W893/#REF!*#REF!,"-")</f>
        <v>-</v>
      </c>
      <c r="Z893" s="58" t="str">
        <f t="shared" si="1489"/>
        <v/>
      </c>
      <c r="AA893" s="58">
        <f t="shared" si="1490"/>
        <v>1</v>
      </c>
      <c r="AB893" s="249">
        <f t="shared" si="1474"/>
        <v>28</v>
      </c>
      <c r="AC893" s="249" t="str">
        <f t="shared" si="1471"/>
        <v>011011</v>
      </c>
      <c r="AD893" s="249">
        <f t="shared" si="1472"/>
        <v>1</v>
      </c>
      <c r="AE893" s="249" t="str">
        <f t="shared" si="1473"/>
        <v>11111111</v>
      </c>
      <c r="AF893" s="58" t="s">
        <v>369</v>
      </c>
    </row>
    <row r="894" spans="1:32" s="58" customFormat="1" x14ac:dyDescent="0.2">
      <c r="A894" s="58" t="s">
        <v>4464</v>
      </c>
      <c r="B894" s="58" t="str">
        <f t="shared" si="1483"/>
        <v>RSVD</v>
      </c>
      <c r="C894" s="58" t="s">
        <v>781</v>
      </c>
      <c r="D894" s="58" t="s">
        <v>704</v>
      </c>
      <c r="E894" s="58" t="str">
        <f t="shared" si="1484"/>
        <v>S1</v>
      </c>
      <c r="F894" s="58" t="str">
        <f t="shared" si="1485"/>
        <v>110</v>
      </c>
      <c r="H894" s="58" t="s">
        <v>1722</v>
      </c>
      <c r="I894" s="247">
        <f>VLOOKUP(H894,'V-Enc'!$B$38:$C$45,2,FALSE)</f>
        <v>8</v>
      </c>
      <c r="J894" s="58" t="s">
        <v>1734</v>
      </c>
      <c r="K894" s="247">
        <f>VLOOKUP(J894,'V-Enc'!$B$49:$C$56,2,FALSE)</f>
        <v>2</v>
      </c>
      <c r="L894" s="248" t="s">
        <v>76</v>
      </c>
      <c r="M894" s="58">
        <v>32</v>
      </c>
      <c r="N894" s="58" t="s">
        <v>1834</v>
      </c>
      <c r="O894" s="58">
        <f>VLOOKUP(N894,'V-Enc'!$B$130:$C$137,2,FALSE)</f>
        <v>7</v>
      </c>
      <c r="R894" s="58" t="s">
        <v>22</v>
      </c>
      <c r="S894" s="248" t="s">
        <v>2040</v>
      </c>
      <c r="T894" s="58" t="s">
        <v>783</v>
      </c>
      <c r="U894" s="58">
        <f t="shared" si="1486"/>
        <v>32</v>
      </c>
      <c r="V894" s="249">
        <f t="shared" si="1487"/>
        <v>8</v>
      </c>
      <c r="W894" s="58" t="str">
        <f t="shared" si="1488"/>
        <v>-</v>
      </c>
      <c r="X894" s="249" t="str">
        <f>IF(L894="-1",W894/#REF!*#REF!,"-")</f>
        <v>-</v>
      </c>
      <c r="Z894" s="58" t="str">
        <f t="shared" si="1489"/>
        <v/>
      </c>
      <c r="AA894" s="58">
        <f t="shared" si="1490"/>
        <v>1</v>
      </c>
      <c r="AB894" s="249">
        <f t="shared" si="1474"/>
        <v>56</v>
      </c>
      <c r="AC894" s="249" t="str">
        <f t="shared" si="1471"/>
        <v>110111</v>
      </c>
      <c r="AD894" s="249">
        <f t="shared" si="1472"/>
        <v>1</v>
      </c>
      <c r="AE894" s="249" t="str">
        <f t="shared" si="1473"/>
        <v>11111111</v>
      </c>
      <c r="AF894" s="58" t="s">
        <v>369</v>
      </c>
    </row>
    <row r="895" spans="1:32" s="58" customFormat="1" x14ac:dyDescent="0.2">
      <c r="A895" s="58" t="s">
        <v>4465</v>
      </c>
      <c r="B895" s="58" t="str">
        <f t="shared" si="1483"/>
        <v>RSVD</v>
      </c>
      <c r="C895" s="58" t="s">
        <v>781</v>
      </c>
      <c r="D895" s="58" t="s">
        <v>704</v>
      </c>
      <c r="E895" s="58" t="str">
        <f t="shared" si="1484"/>
        <v>S1</v>
      </c>
      <c r="F895" s="58" t="str">
        <f t="shared" si="1485"/>
        <v>000</v>
      </c>
      <c r="H895" s="58" t="s">
        <v>1722</v>
      </c>
      <c r="I895" s="247">
        <f>VLOOKUP(H895,'V-Enc'!$B$38:$C$45,2,FALSE)</f>
        <v>8</v>
      </c>
      <c r="J895" s="58" t="s">
        <v>1735</v>
      </c>
      <c r="K895" s="247">
        <f>VLOOKUP(J895,'V-Enc'!$B$49:$C$56,2,FALSE)</f>
        <v>4</v>
      </c>
      <c r="L895" s="248" t="s">
        <v>76</v>
      </c>
      <c r="M895" s="58">
        <v>8</v>
      </c>
      <c r="N895" s="58" t="s">
        <v>1834</v>
      </c>
      <c r="O895" s="58">
        <f>VLOOKUP(N895,'V-Enc'!$B$130:$C$137,2,FALSE)</f>
        <v>7</v>
      </c>
      <c r="R895" s="58" t="s">
        <v>22</v>
      </c>
      <c r="S895" s="248" t="s">
        <v>2040</v>
      </c>
      <c r="T895" s="58" t="s">
        <v>783</v>
      </c>
      <c r="U895" s="58">
        <f t="shared" si="1486"/>
        <v>8</v>
      </c>
      <c r="V895" s="249">
        <f t="shared" si="1487"/>
        <v>4</v>
      </c>
      <c r="W895" s="58" t="str">
        <f t="shared" si="1488"/>
        <v>-</v>
      </c>
      <c r="X895" s="249" t="str">
        <f>IF(L895="-1",W895/#REF!*#REF!,"-")</f>
        <v>-</v>
      </c>
      <c r="Z895" s="58" t="str">
        <f t="shared" si="1489"/>
        <v/>
      </c>
      <c r="AA895" s="58">
        <f t="shared" si="1490"/>
        <v>1</v>
      </c>
      <c r="AB895" s="249">
        <f t="shared" si="1474"/>
        <v>28</v>
      </c>
      <c r="AC895" s="249" t="str">
        <f t="shared" si="1471"/>
        <v>011011</v>
      </c>
      <c r="AD895" s="249">
        <f t="shared" si="1472"/>
        <v>1</v>
      </c>
      <c r="AE895" s="249" t="str">
        <f t="shared" si="1473"/>
        <v>11111111</v>
      </c>
      <c r="AF895" s="58" t="s">
        <v>369</v>
      </c>
    </row>
    <row r="896" spans="1:32" s="58" customFormat="1" x14ac:dyDescent="0.2">
      <c r="A896" s="58" t="s">
        <v>4466</v>
      </c>
      <c r="B896" s="58" t="str">
        <f t="shared" si="1483"/>
        <v>RSVD</v>
      </c>
      <c r="C896" s="58" t="s">
        <v>781</v>
      </c>
      <c r="D896" s="58" t="s">
        <v>704</v>
      </c>
      <c r="E896" s="58" t="str">
        <f t="shared" si="1484"/>
        <v>S1</v>
      </c>
      <c r="F896" s="58" t="str">
        <f t="shared" si="1485"/>
        <v>101</v>
      </c>
      <c r="H896" s="58" t="s">
        <v>1722</v>
      </c>
      <c r="I896" s="247">
        <f>VLOOKUP(H896,'V-Enc'!$B$38:$C$45,2,FALSE)</f>
        <v>8</v>
      </c>
      <c r="J896" s="58" t="s">
        <v>1735</v>
      </c>
      <c r="K896" s="247">
        <f>VLOOKUP(J896,'V-Enc'!$B$49:$C$56,2,FALSE)</f>
        <v>4</v>
      </c>
      <c r="L896" s="248" t="s">
        <v>76</v>
      </c>
      <c r="M896" s="58">
        <v>16</v>
      </c>
      <c r="N896" s="58" t="s">
        <v>1834</v>
      </c>
      <c r="O896" s="58">
        <f>VLOOKUP(N896,'V-Enc'!$B$130:$C$137,2,FALSE)</f>
        <v>7</v>
      </c>
      <c r="R896" s="58" t="s">
        <v>22</v>
      </c>
      <c r="S896" s="248" t="s">
        <v>2040</v>
      </c>
      <c r="T896" s="58" t="s">
        <v>783</v>
      </c>
      <c r="U896" s="58">
        <f t="shared" si="1486"/>
        <v>16</v>
      </c>
      <c r="V896" s="249">
        <f t="shared" si="1487"/>
        <v>8</v>
      </c>
      <c r="W896" s="58" t="str">
        <f t="shared" si="1488"/>
        <v>-</v>
      </c>
      <c r="X896" s="249" t="str">
        <f>IF(L896="-1",W896/#REF!*#REF!,"-")</f>
        <v>-</v>
      </c>
      <c r="Z896" s="58" t="str">
        <f t="shared" si="1489"/>
        <v/>
      </c>
      <c r="AA896" s="58">
        <f t="shared" si="1490"/>
        <v>1</v>
      </c>
      <c r="AB896" s="249">
        <f t="shared" si="1474"/>
        <v>56</v>
      </c>
      <c r="AC896" s="249" t="str">
        <f t="shared" si="1471"/>
        <v>110111</v>
      </c>
      <c r="AD896" s="249">
        <f t="shared" si="1472"/>
        <v>1</v>
      </c>
      <c r="AE896" s="249" t="str">
        <f t="shared" si="1473"/>
        <v>11111111</v>
      </c>
      <c r="AF896" s="58" t="s">
        <v>369</v>
      </c>
    </row>
    <row r="897" spans="1:32" s="58" customFormat="1" x14ac:dyDescent="0.2">
      <c r="A897" s="58" t="s">
        <v>4467</v>
      </c>
      <c r="B897" s="58" t="str">
        <f t="shared" si="1483"/>
        <v>RSVD</v>
      </c>
      <c r="C897" s="58" t="s">
        <v>781</v>
      </c>
      <c r="D897" s="58" t="s">
        <v>704</v>
      </c>
      <c r="E897" s="58" t="str">
        <f t="shared" si="1484"/>
        <v>S1</v>
      </c>
      <c r="F897" s="58" t="str">
        <f t="shared" si="1485"/>
        <v>110</v>
      </c>
      <c r="H897" s="58" t="s">
        <v>1722</v>
      </c>
      <c r="I897" s="247">
        <f>VLOOKUP(H897,'V-Enc'!$B$38:$C$45,2,FALSE)</f>
        <v>8</v>
      </c>
      <c r="J897" s="58" t="s">
        <v>1735</v>
      </c>
      <c r="K897" s="247">
        <f>VLOOKUP(J897,'V-Enc'!$B$49:$C$56,2,FALSE)</f>
        <v>4</v>
      </c>
      <c r="L897" s="248" t="s">
        <v>76</v>
      </c>
      <c r="M897" s="58">
        <v>32</v>
      </c>
      <c r="N897" s="58" t="s">
        <v>1834</v>
      </c>
      <c r="O897" s="58">
        <f>VLOOKUP(N897,'V-Enc'!$B$130:$C$137,2,FALSE)</f>
        <v>7</v>
      </c>
      <c r="R897" s="58" t="s">
        <v>22</v>
      </c>
      <c r="S897" s="248" t="s">
        <v>2040</v>
      </c>
      <c r="T897" s="58" t="s">
        <v>783</v>
      </c>
      <c r="U897" s="58">
        <f t="shared" si="1486"/>
        <v>32</v>
      </c>
      <c r="V897" s="249">
        <f t="shared" si="1487"/>
        <v>16</v>
      </c>
      <c r="W897" s="58" t="str">
        <f t="shared" si="1488"/>
        <v>-</v>
      </c>
      <c r="X897" s="249" t="str">
        <f>IF(L897="-1",W897/#REF!*#REF!,"-")</f>
        <v>-</v>
      </c>
      <c r="Z897" s="58" t="str">
        <f t="shared" si="1489"/>
        <v/>
      </c>
      <c r="AA897" s="58">
        <f t="shared" si="1490"/>
        <v>1</v>
      </c>
      <c r="AB897" s="249">
        <f t="shared" si="1474"/>
        <v>112</v>
      </c>
      <c r="AC897" s="249" t="str">
        <f>DEC2BIN(MIN(64,AB897)-1,6)</f>
        <v>111111</v>
      </c>
      <c r="AD897" s="249">
        <f t="shared" si="1472"/>
        <v>1</v>
      </c>
      <c r="AE897" s="249" t="str">
        <f t="shared" si="1473"/>
        <v>11111111</v>
      </c>
      <c r="AF897" s="58" t="s">
        <v>369</v>
      </c>
    </row>
    <row r="898" spans="1:32" s="58" customFormat="1" x14ac:dyDescent="0.2">
      <c r="A898" s="58" t="s">
        <v>4468</v>
      </c>
      <c r="B898" s="58" t="str">
        <f t="shared" ref="B898:B899" si="1491">IF(OR(MAX(1,O898)*MAX(V898,1)&gt;8,V898&lt;1/4,X898&lt;1/4),"RSVD","")</f>
        <v>RSVD</v>
      </c>
      <c r="C898" s="58" t="s">
        <v>781</v>
      </c>
      <c r="D898" s="58" t="s">
        <v>704</v>
      </c>
      <c r="E898" s="58" t="str">
        <f t="shared" ref="E898:E899" si="1492">IF(S898="rs2","S2",IF(S898="vs2","S3","S1"))</f>
        <v>S1</v>
      </c>
      <c r="F898" s="58" t="str">
        <f t="shared" ref="F898:F899" si="1493">IF(M898=8,"000",IF(M898=16,"101","110"))</f>
        <v>000</v>
      </c>
      <c r="H898" s="58" t="s">
        <v>1722</v>
      </c>
      <c r="I898" s="247">
        <f>VLOOKUP(H898,'V-Enc'!$B$38:$C$45,2,FALSE)</f>
        <v>8</v>
      </c>
      <c r="J898" s="58" t="s">
        <v>1736</v>
      </c>
      <c r="K898" s="247">
        <f>VLOOKUP(J898,'V-Enc'!$B$49:$C$56,2,FALSE)</f>
        <v>8</v>
      </c>
      <c r="L898" s="248" t="s">
        <v>76</v>
      </c>
      <c r="M898" s="58">
        <v>8</v>
      </c>
      <c r="N898" s="58" t="s">
        <v>1834</v>
      </c>
      <c r="O898" s="58">
        <f>VLOOKUP(N898,'V-Enc'!$B$130:$C$137,2,FALSE)</f>
        <v>7</v>
      </c>
      <c r="R898" s="58" t="s">
        <v>22</v>
      </c>
      <c r="S898" s="248" t="s">
        <v>2040</v>
      </c>
      <c r="T898" s="58" t="s">
        <v>783</v>
      </c>
      <c r="U898" s="58">
        <f t="shared" ref="U898:U899" si="1494">IF(L898="-1",I898,M898)</f>
        <v>8</v>
      </c>
      <c r="V898" s="249">
        <f t="shared" ref="V898:V899" si="1495">IF(L898="-1",K898,U898/I898*K898)</f>
        <v>8</v>
      </c>
      <c r="W898" s="58" t="str">
        <f t="shared" ref="W898:W899" si="1496">IF(L898="-1",M898,"-")</f>
        <v>-</v>
      </c>
      <c r="X898" s="249" t="str">
        <f>IF(L898="-1",W898/#REF!*#REF!,"-")</f>
        <v>-</v>
      </c>
      <c r="Z898" s="58" t="str">
        <f t="shared" ref="Z898:Z899" si="1497">IF(S898="vs2",1,"")</f>
        <v/>
      </c>
      <c r="AA898" s="58">
        <f t="shared" ref="AA898:AA899" si="1498">IF(T898="vs3",1,"")</f>
        <v>1</v>
      </c>
      <c r="AB898" s="249">
        <f t="shared" si="1474"/>
        <v>56</v>
      </c>
      <c r="AC898" s="249" t="str">
        <f t="shared" ref="AC898:AC900" si="1499">DEC2BIN(MIN(64,AB898)-1,6)</f>
        <v>110111</v>
      </c>
      <c r="AD898" s="249">
        <f t="shared" si="1472"/>
        <v>1</v>
      </c>
      <c r="AE898" s="249" t="str">
        <f t="shared" si="1473"/>
        <v>11111111</v>
      </c>
      <c r="AF898" s="58" t="s">
        <v>369</v>
      </c>
    </row>
    <row r="899" spans="1:32" s="58" customFormat="1" x14ac:dyDescent="0.2">
      <c r="A899" s="58" t="s">
        <v>4469</v>
      </c>
      <c r="B899" s="58" t="str">
        <f t="shared" si="1491"/>
        <v>RSVD</v>
      </c>
      <c r="C899" s="58" t="s">
        <v>781</v>
      </c>
      <c r="D899" s="58" t="s">
        <v>704</v>
      </c>
      <c r="E899" s="58" t="str">
        <f t="shared" si="1492"/>
        <v>S1</v>
      </c>
      <c r="F899" s="58" t="str">
        <f t="shared" si="1493"/>
        <v>101</v>
      </c>
      <c r="H899" s="58" t="s">
        <v>1722</v>
      </c>
      <c r="I899" s="247">
        <f>VLOOKUP(H899,'V-Enc'!$B$38:$C$45,2,FALSE)</f>
        <v>8</v>
      </c>
      <c r="J899" s="58" t="s">
        <v>1736</v>
      </c>
      <c r="K899" s="247">
        <f>VLOOKUP(J899,'V-Enc'!$B$49:$C$56,2,FALSE)</f>
        <v>8</v>
      </c>
      <c r="L899" s="248" t="s">
        <v>76</v>
      </c>
      <c r="M899" s="58">
        <v>16</v>
      </c>
      <c r="N899" s="58" t="s">
        <v>1834</v>
      </c>
      <c r="O899" s="58">
        <f>VLOOKUP(N899,'V-Enc'!$B$130:$C$137,2,FALSE)</f>
        <v>7</v>
      </c>
      <c r="R899" s="58" t="s">
        <v>22</v>
      </c>
      <c r="S899" s="248" t="s">
        <v>2040</v>
      </c>
      <c r="T899" s="58" t="s">
        <v>783</v>
      </c>
      <c r="U899" s="58">
        <f t="shared" si="1494"/>
        <v>16</v>
      </c>
      <c r="V899" s="249">
        <f t="shared" si="1495"/>
        <v>16</v>
      </c>
      <c r="W899" s="58" t="str">
        <f t="shared" si="1496"/>
        <v>-</v>
      </c>
      <c r="X899" s="249" t="str">
        <f>IF(L899="-1",W899/#REF!*#REF!,"-")</f>
        <v>-</v>
      </c>
      <c r="Z899" s="58" t="str">
        <f t="shared" si="1497"/>
        <v/>
      </c>
      <c r="AA899" s="58">
        <f t="shared" si="1498"/>
        <v>1</v>
      </c>
      <c r="AB899" s="249">
        <f t="shared" si="1474"/>
        <v>112</v>
      </c>
      <c r="AC899" s="249" t="str">
        <f t="shared" si="1499"/>
        <v>111111</v>
      </c>
      <c r="AD899" s="249">
        <f t="shared" si="1472"/>
        <v>1</v>
      </c>
      <c r="AE899" s="249" t="str">
        <f t="shared" si="1473"/>
        <v>11111111</v>
      </c>
      <c r="AF899" s="58" t="s">
        <v>369</v>
      </c>
    </row>
    <row r="900" spans="1:32" s="58" customFormat="1" x14ac:dyDescent="0.2">
      <c r="A900" s="58" t="s">
        <v>4470</v>
      </c>
      <c r="B900" s="58" t="str">
        <f t="shared" si="1464"/>
        <v>RSVD</v>
      </c>
      <c r="C900" s="58" t="s">
        <v>781</v>
      </c>
      <c r="D900" s="58" t="s">
        <v>704</v>
      </c>
      <c r="E900" s="58" t="str">
        <f t="shared" si="1465"/>
        <v>S1</v>
      </c>
      <c r="F900" s="58" t="str">
        <f t="shared" si="1466"/>
        <v>110</v>
      </c>
      <c r="H900" s="58" t="s">
        <v>1722</v>
      </c>
      <c r="I900" s="247">
        <f>VLOOKUP(H900,'V-Enc'!$B$38:$C$45,2,FALSE)</f>
        <v>8</v>
      </c>
      <c r="J900" s="58" t="s">
        <v>1736</v>
      </c>
      <c r="K900" s="247">
        <f>VLOOKUP(J900,'V-Enc'!$B$49:$C$56,2,FALSE)</f>
        <v>8</v>
      </c>
      <c r="L900" s="248" t="s">
        <v>76</v>
      </c>
      <c r="M900" s="58">
        <v>32</v>
      </c>
      <c r="N900" s="58" t="s">
        <v>1834</v>
      </c>
      <c r="O900" s="58">
        <f>VLOOKUP(N900,'V-Enc'!$B$130:$C$137,2,FALSE)</f>
        <v>7</v>
      </c>
      <c r="R900" s="58" t="s">
        <v>22</v>
      </c>
      <c r="S900" s="248" t="s">
        <v>2040</v>
      </c>
      <c r="T900" s="58" t="s">
        <v>783</v>
      </c>
      <c r="U900" s="58">
        <f t="shared" si="1467"/>
        <v>32</v>
      </c>
      <c r="V900" s="249">
        <f t="shared" si="1468"/>
        <v>32</v>
      </c>
      <c r="W900" s="58" t="str">
        <f t="shared" si="1469"/>
        <v>-</v>
      </c>
      <c r="X900" s="249" t="str">
        <f>IF(L900="-1",W900/#REF!*#REF!,"-")</f>
        <v>-</v>
      </c>
      <c r="Z900" s="58" t="str">
        <f t="shared" si="1470"/>
        <v/>
      </c>
      <c r="AA900" s="58">
        <f t="shared" si="1463"/>
        <v>1</v>
      </c>
      <c r="AB900" s="249">
        <f t="shared" si="1474"/>
        <v>224</v>
      </c>
      <c r="AC900" s="249" t="str">
        <f t="shared" si="1499"/>
        <v>111111</v>
      </c>
      <c r="AD900" s="249">
        <f t="shared" si="1472"/>
        <v>1</v>
      </c>
      <c r="AE900" s="249" t="str">
        <f t="shared" si="1473"/>
        <v>11111111</v>
      </c>
      <c r="AF900" s="58" t="s">
        <v>369</v>
      </c>
    </row>
    <row r="901" spans="1:32" x14ac:dyDescent="0.2">
      <c r="I901" s="159"/>
      <c r="Z901" s="125" t="str">
        <f t="shared" si="1470"/>
        <v/>
      </c>
      <c r="AA901" s="125" t="str">
        <f t="shared" si="1463"/>
        <v/>
      </c>
      <c r="AC901" s="179"/>
      <c r="AE901" s="179"/>
    </row>
    <row r="902" spans="1:32" ht="19" x14ac:dyDescent="0.25">
      <c r="A902" s="225" t="s">
        <v>2567</v>
      </c>
      <c r="B902" s="225"/>
      <c r="C902" s="226"/>
      <c r="D902" s="226"/>
      <c r="E902" s="226"/>
      <c r="F902" s="226"/>
      <c r="G902" s="226"/>
      <c r="I902" s="159"/>
      <c r="Z902" s="125" t="str">
        <f t="shared" si="1470"/>
        <v/>
      </c>
      <c r="AA902" s="125" t="str">
        <f t="shared" si="1463"/>
        <v/>
      </c>
      <c r="AC902" s="179"/>
      <c r="AE902" s="179"/>
    </row>
    <row r="903" spans="1:32" x14ac:dyDescent="0.2">
      <c r="A903" s="125" t="s">
        <v>2568</v>
      </c>
      <c r="B903" s="58" t="str">
        <f t="shared" ref="B903:B920" si="1500">IF(OR(MAX(1,O903)*MAX(V903,1)&gt;8,V903&lt;1/4,X903&lt;1/4),"RSVD","")</f>
        <v/>
      </c>
      <c r="C903" s="125" t="s">
        <v>781</v>
      </c>
      <c r="D903" s="125" t="s">
        <v>704</v>
      </c>
      <c r="E903" s="125" t="str">
        <f t="shared" ref="E903:E920" si="1501">IF(S903="rs2","S2",IF(S903="vs2","S3","S1"))</f>
        <v>S2</v>
      </c>
      <c r="F903" s="125" t="str">
        <f t="shared" ref="F903:F920" si="1502">IF(M903=8,"000",IF(M903=16,"101","110"))</f>
        <v>000</v>
      </c>
      <c r="H903" s="125" t="s">
        <v>1722</v>
      </c>
      <c r="I903" s="159">
        <f>VLOOKUP(H903,'V-Enc'!$B$38:$C$45,2,FALSE)</f>
        <v>8</v>
      </c>
      <c r="J903" s="125" t="s">
        <v>1739</v>
      </c>
      <c r="K903" s="159">
        <f>VLOOKUP(J903,'V-Enc'!$B$49:$C$56,2,FALSE)</f>
        <v>0.25</v>
      </c>
      <c r="L903" s="206" t="s">
        <v>548</v>
      </c>
      <c r="M903" s="125">
        <v>8</v>
      </c>
      <c r="N903" s="125" t="s">
        <v>1834</v>
      </c>
      <c r="O903" s="125">
        <f>VLOOKUP(N903,'V-Enc'!$B$130:$C$137,2,FALSE)</f>
        <v>7</v>
      </c>
      <c r="R903" s="125" t="s">
        <v>22</v>
      </c>
      <c r="S903" s="125" t="s">
        <v>44</v>
      </c>
      <c r="T903" s="125" t="s">
        <v>783</v>
      </c>
      <c r="U903" s="125">
        <f t="shared" ref="U903:U920" si="1503">IF(L903="-1",I903,M903)</f>
        <v>8</v>
      </c>
      <c r="V903" s="179">
        <f t="shared" ref="V903:V920" si="1504">IF(L903="-1",K903,U903/I903*K903)</f>
        <v>0.25</v>
      </c>
      <c r="W903" s="125" t="str">
        <f t="shared" ref="W903:W920" si="1505">IF(L903="-1",M903,"-")</f>
        <v>-</v>
      </c>
      <c r="X903" s="179" t="str">
        <f>IF(L903="-1",W903/#REF!*#REF!,"-")</f>
        <v>-</v>
      </c>
      <c r="Z903" s="125" t="str">
        <f t="shared" si="1470"/>
        <v/>
      </c>
      <c r="AA903" s="125">
        <f t="shared" si="1463"/>
        <v>1</v>
      </c>
      <c r="AB903" s="179">
        <f>MAX(V903,X903,1)*IF(O903="",1,O903)</f>
        <v>7</v>
      </c>
      <c r="AC903" s="179" t="str">
        <f t="shared" ref="AC903:AC916" si="1506">DEC2BIN(MIN(64,AB903)-1,6)</f>
        <v>000110</v>
      </c>
      <c r="AD903" s="179">
        <f t="shared" ref="AD903:AD920" si="1507">AB903/(MAX(V903,1)*IF(O903="",1,O903))</f>
        <v>1</v>
      </c>
      <c r="AE903" s="179" t="str">
        <f t="shared" ref="AE903:AE920" si="1508">RIGHT(_xlfn.CONCAT(REPT(0,8-MIN(AB903,8)),REPT(DEC2BIN(_xlfn.BITLSHIFT(1,AD903-1)),AB903/AD903)),8)</f>
        <v>01111111</v>
      </c>
      <c r="AF903" s="125" t="s">
        <v>369</v>
      </c>
    </row>
    <row r="904" spans="1:32" x14ac:dyDescent="0.2">
      <c r="A904" s="125" t="s">
        <v>2569</v>
      </c>
      <c r="B904" s="58" t="str">
        <f t="shared" si="1500"/>
        <v/>
      </c>
      <c r="C904" s="125" t="s">
        <v>781</v>
      </c>
      <c r="D904" s="125" t="s">
        <v>704</v>
      </c>
      <c r="E904" s="125" t="str">
        <f t="shared" si="1501"/>
        <v>S2</v>
      </c>
      <c r="F904" s="125" t="str">
        <f t="shared" si="1502"/>
        <v>101</v>
      </c>
      <c r="H904" s="125" t="s">
        <v>1722</v>
      </c>
      <c r="I904" s="159">
        <f>VLOOKUP(H904,'V-Enc'!$B$38:$C$45,2,FALSE)</f>
        <v>8</v>
      </c>
      <c r="J904" s="125" t="s">
        <v>1739</v>
      </c>
      <c r="K904" s="159">
        <f>VLOOKUP(J904,'V-Enc'!$B$49:$C$56,2,FALSE)</f>
        <v>0.25</v>
      </c>
      <c r="L904" s="206" t="s">
        <v>548</v>
      </c>
      <c r="M904" s="125">
        <v>16</v>
      </c>
      <c r="N904" s="125" t="s">
        <v>1834</v>
      </c>
      <c r="O904" s="125">
        <f>VLOOKUP(N904,'V-Enc'!$B$130:$C$137,2,FALSE)</f>
        <v>7</v>
      </c>
      <c r="R904" s="125" t="s">
        <v>22</v>
      </c>
      <c r="S904" s="125" t="s">
        <v>44</v>
      </c>
      <c r="T904" s="125" t="s">
        <v>783</v>
      </c>
      <c r="U904" s="125">
        <f t="shared" si="1503"/>
        <v>16</v>
      </c>
      <c r="V904" s="179">
        <f t="shared" si="1504"/>
        <v>0.5</v>
      </c>
      <c r="W904" s="125" t="str">
        <f t="shared" si="1505"/>
        <v>-</v>
      </c>
      <c r="X904" s="179" t="str">
        <f>IF(L904="-1",W904/I903*K903,"-")</f>
        <v>-</v>
      </c>
      <c r="Z904" s="125" t="str">
        <f t="shared" si="1470"/>
        <v/>
      </c>
      <c r="AA904" s="125">
        <f t="shared" si="1463"/>
        <v>1</v>
      </c>
      <c r="AB904" s="179">
        <f t="shared" ref="AB904:AB920" si="1509">MAX(V904,X904,1)*IF(O904="",1,O904)</f>
        <v>7</v>
      </c>
      <c r="AC904" s="179" t="str">
        <f t="shared" si="1506"/>
        <v>000110</v>
      </c>
      <c r="AD904" s="179">
        <f t="shared" si="1507"/>
        <v>1</v>
      </c>
      <c r="AE904" s="179" t="str">
        <f t="shared" si="1508"/>
        <v>01111111</v>
      </c>
      <c r="AF904" s="125" t="s">
        <v>369</v>
      </c>
    </row>
    <row r="905" spans="1:32" x14ac:dyDescent="0.2">
      <c r="A905" s="125" t="s">
        <v>2570</v>
      </c>
      <c r="B905" s="58" t="str">
        <f t="shared" si="1500"/>
        <v/>
      </c>
      <c r="C905" s="125" t="s">
        <v>781</v>
      </c>
      <c r="D905" s="125" t="s">
        <v>704</v>
      </c>
      <c r="E905" s="125" t="str">
        <f t="shared" si="1501"/>
        <v>S2</v>
      </c>
      <c r="F905" s="125" t="str">
        <f t="shared" si="1502"/>
        <v>110</v>
      </c>
      <c r="H905" s="125" t="s">
        <v>1722</v>
      </c>
      <c r="I905" s="159">
        <f>VLOOKUP(H905,'V-Enc'!$B$38:$C$45,2,FALSE)</f>
        <v>8</v>
      </c>
      <c r="J905" s="125" t="s">
        <v>1739</v>
      </c>
      <c r="K905" s="159">
        <f>VLOOKUP(J905,'V-Enc'!$B$49:$C$56,2,FALSE)</f>
        <v>0.25</v>
      </c>
      <c r="L905" s="206" t="s">
        <v>548</v>
      </c>
      <c r="M905" s="125">
        <v>32</v>
      </c>
      <c r="N905" s="125" t="s">
        <v>1834</v>
      </c>
      <c r="O905" s="125">
        <f>VLOOKUP(N905,'V-Enc'!$B$130:$C$137,2,FALSE)</f>
        <v>7</v>
      </c>
      <c r="R905" s="125" t="s">
        <v>22</v>
      </c>
      <c r="S905" s="125" t="s">
        <v>44</v>
      </c>
      <c r="T905" s="125" t="s">
        <v>783</v>
      </c>
      <c r="U905" s="125">
        <f t="shared" si="1503"/>
        <v>32</v>
      </c>
      <c r="V905" s="179">
        <f t="shared" si="1504"/>
        <v>1</v>
      </c>
      <c r="W905" s="125" t="str">
        <f t="shared" si="1505"/>
        <v>-</v>
      </c>
      <c r="X905" s="179" t="str">
        <f>IF(L905="-1",W905/I904*K904,"-")</f>
        <v>-</v>
      </c>
      <c r="Z905" s="125" t="str">
        <f t="shared" si="1470"/>
        <v/>
      </c>
      <c r="AA905" s="125">
        <f t="shared" si="1463"/>
        <v>1</v>
      </c>
      <c r="AB905" s="179">
        <f t="shared" si="1509"/>
        <v>7</v>
      </c>
      <c r="AC905" s="179" t="str">
        <f t="shared" si="1506"/>
        <v>000110</v>
      </c>
      <c r="AD905" s="179">
        <f t="shared" si="1507"/>
        <v>1</v>
      </c>
      <c r="AE905" s="179" t="str">
        <f t="shared" si="1508"/>
        <v>01111111</v>
      </c>
      <c r="AF905" s="125" t="s">
        <v>369</v>
      </c>
    </row>
    <row r="906" spans="1:32" x14ac:dyDescent="0.2">
      <c r="A906" s="125" t="s">
        <v>2571</v>
      </c>
      <c r="B906" s="58" t="str">
        <f t="shared" si="1500"/>
        <v/>
      </c>
      <c r="C906" s="125" t="s">
        <v>781</v>
      </c>
      <c r="D906" s="125" t="s">
        <v>704</v>
      </c>
      <c r="E906" s="125" t="str">
        <f t="shared" si="1501"/>
        <v>S2</v>
      </c>
      <c r="F906" s="125" t="str">
        <f t="shared" si="1502"/>
        <v>000</v>
      </c>
      <c r="H906" s="125" t="s">
        <v>1722</v>
      </c>
      <c r="I906" s="159">
        <f>VLOOKUP(H906,'V-Enc'!$B$38:$C$45,2,FALSE)</f>
        <v>8</v>
      </c>
      <c r="J906" s="125" t="s">
        <v>1740</v>
      </c>
      <c r="K906" s="159">
        <f>VLOOKUP(J906,'V-Enc'!$B$49:$C$56,2,FALSE)</f>
        <v>0.5</v>
      </c>
      <c r="L906" s="206" t="s">
        <v>548</v>
      </c>
      <c r="M906" s="125">
        <v>8</v>
      </c>
      <c r="N906" s="125" t="s">
        <v>1834</v>
      </c>
      <c r="O906" s="125">
        <f>VLOOKUP(N906,'V-Enc'!$B$130:$C$137,2,FALSE)</f>
        <v>7</v>
      </c>
      <c r="R906" s="125" t="s">
        <v>22</v>
      </c>
      <c r="S906" s="125" t="s">
        <v>44</v>
      </c>
      <c r="T906" s="125" t="s">
        <v>783</v>
      </c>
      <c r="U906" s="125">
        <f t="shared" si="1503"/>
        <v>8</v>
      </c>
      <c r="V906" s="179">
        <f t="shared" si="1504"/>
        <v>0.5</v>
      </c>
      <c r="W906" s="125" t="str">
        <f t="shared" si="1505"/>
        <v>-</v>
      </c>
      <c r="X906" s="179" t="str">
        <f>IF(L906="-1",W906/#REF!*#REF!,"-")</f>
        <v>-</v>
      </c>
      <c r="Z906" s="125" t="str">
        <f t="shared" si="1470"/>
        <v/>
      </c>
      <c r="AA906" s="125">
        <f t="shared" si="1463"/>
        <v>1</v>
      </c>
      <c r="AB906" s="179">
        <f t="shared" si="1509"/>
        <v>7</v>
      </c>
      <c r="AC906" s="179" t="str">
        <f t="shared" si="1506"/>
        <v>000110</v>
      </c>
      <c r="AD906" s="179">
        <f t="shared" si="1507"/>
        <v>1</v>
      </c>
      <c r="AE906" s="179" t="str">
        <f t="shared" si="1508"/>
        <v>01111111</v>
      </c>
      <c r="AF906" s="125" t="s">
        <v>369</v>
      </c>
    </row>
    <row r="907" spans="1:32" x14ac:dyDescent="0.2">
      <c r="A907" s="125" t="s">
        <v>2572</v>
      </c>
      <c r="B907" s="58" t="str">
        <f t="shared" ref="B907" si="1510">IF(OR(MAX(1,O907)*MAX(V907,1)&gt;8,V907&lt;1/4,X907&lt;1/4),"RSVD","")</f>
        <v/>
      </c>
      <c r="C907" s="125" t="s">
        <v>781</v>
      </c>
      <c r="D907" s="125" t="s">
        <v>704</v>
      </c>
      <c r="E907" s="125" t="str">
        <f t="shared" ref="E907" si="1511">IF(S907="rs2","S2",IF(S907="vs2","S3","S1"))</f>
        <v>S2</v>
      </c>
      <c r="F907" s="125" t="str">
        <f t="shared" ref="F907" si="1512">IF(M907=8,"000",IF(M907=16,"101","110"))</f>
        <v>101</v>
      </c>
      <c r="H907" s="125" t="s">
        <v>1722</v>
      </c>
      <c r="I907" s="159">
        <f>VLOOKUP(H907,'V-Enc'!$B$38:$C$45,2,FALSE)</f>
        <v>8</v>
      </c>
      <c r="J907" s="125" t="s">
        <v>1740</v>
      </c>
      <c r="K907" s="159">
        <f>VLOOKUP(J907,'V-Enc'!$B$49:$C$56,2,FALSE)</f>
        <v>0.5</v>
      </c>
      <c r="L907" s="206" t="s">
        <v>548</v>
      </c>
      <c r="M907" s="125">
        <v>16</v>
      </c>
      <c r="N907" s="125" t="s">
        <v>1834</v>
      </c>
      <c r="O907" s="125">
        <f>VLOOKUP(N907,'V-Enc'!$B$130:$C$137,2,FALSE)</f>
        <v>7</v>
      </c>
      <c r="R907" s="125" t="s">
        <v>22</v>
      </c>
      <c r="S907" s="125" t="s">
        <v>44</v>
      </c>
      <c r="T907" s="125" t="s">
        <v>783</v>
      </c>
      <c r="U907" s="125">
        <f t="shared" ref="U907" si="1513">IF(L907="-1",I907,M907)</f>
        <v>16</v>
      </c>
      <c r="V907" s="179">
        <f t="shared" ref="V907" si="1514">IF(L907="-1",K907,U907/I907*K907)</f>
        <v>1</v>
      </c>
      <c r="W907" s="125" t="str">
        <f t="shared" ref="W907" si="1515">IF(L907="-1",M907,"-")</f>
        <v>-</v>
      </c>
      <c r="X907" s="179" t="str">
        <f>IF(L907="-1",W907/I905*K905,"-")</f>
        <v>-</v>
      </c>
      <c r="Z907" s="125" t="str">
        <f t="shared" ref="Z907" si="1516">IF(S907="vs2",1,"")</f>
        <v/>
      </c>
      <c r="AA907" s="125">
        <f t="shared" ref="AA907" si="1517">IF(T907="vs3",1,"")</f>
        <v>1</v>
      </c>
      <c r="AB907" s="179">
        <f t="shared" si="1509"/>
        <v>7</v>
      </c>
      <c r="AC907" s="179" t="str">
        <f t="shared" si="1506"/>
        <v>000110</v>
      </c>
      <c r="AD907" s="179">
        <f t="shared" si="1507"/>
        <v>1</v>
      </c>
      <c r="AE907" s="179" t="str">
        <f t="shared" si="1508"/>
        <v>01111111</v>
      </c>
      <c r="AF907" s="125" t="s">
        <v>369</v>
      </c>
    </row>
    <row r="908" spans="1:32" s="58" customFormat="1" x14ac:dyDescent="0.2">
      <c r="A908" s="58" t="s">
        <v>4471</v>
      </c>
      <c r="B908" s="58" t="str">
        <f t="shared" si="1500"/>
        <v>RSVD</v>
      </c>
      <c r="C908" s="58" t="s">
        <v>781</v>
      </c>
      <c r="D908" s="58" t="s">
        <v>704</v>
      </c>
      <c r="E908" s="58" t="str">
        <f t="shared" si="1501"/>
        <v>S2</v>
      </c>
      <c r="F908" s="58" t="str">
        <f t="shared" si="1502"/>
        <v>110</v>
      </c>
      <c r="H908" s="58" t="s">
        <v>1722</v>
      </c>
      <c r="I908" s="247">
        <f>VLOOKUP(H908,'V-Enc'!$B$38:$C$45,2,FALSE)</f>
        <v>8</v>
      </c>
      <c r="J908" s="58" t="s">
        <v>1740</v>
      </c>
      <c r="K908" s="247">
        <f>VLOOKUP(J908,'V-Enc'!$B$49:$C$56,2,FALSE)</f>
        <v>0.5</v>
      </c>
      <c r="L908" s="248" t="s">
        <v>548</v>
      </c>
      <c r="M908" s="58">
        <v>32</v>
      </c>
      <c r="N908" s="58" t="s">
        <v>1834</v>
      </c>
      <c r="O908" s="58">
        <f>VLOOKUP(N908,'V-Enc'!$B$130:$C$137,2,FALSE)</f>
        <v>7</v>
      </c>
      <c r="R908" s="58" t="s">
        <v>22</v>
      </c>
      <c r="S908" s="58" t="s">
        <v>44</v>
      </c>
      <c r="T908" s="58" t="s">
        <v>783</v>
      </c>
      <c r="U908" s="58">
        <f t="shared" si="1503"/>
        <v>32</v>
      </c>
      <c r="V908" s="249">
        <f t="shared" si="1504"/>
        <v>2</v>
      </c>
      <c r="W908" s="58" t="str">
        <f t="shared" si="1505"/>
        <v>-</v>
      </c>
      <c r="X908" s="249" t="str">
        <f>IF(L908="-1",W908/I906*K906,"-")</f>
        <v>-</v>
      </c>
      <c r="Z908" s="58" t="str">
        <f t="shared" si="1470"/>
        <v/>
      </c>
      <c r="AA908" s="58">
        <f t="shared" si="1463"/>
        <v>1</v>
      </c>
      <c r="AB908" s="249">
        <f t="shared" si="1509"/>
        <v>14</v>
      </c>
      <c r="AC908" s="249" t="str">
        <f t="shared" si="1506"/>
        <v>001101</v>
      </c>
      <c r="AD908" s="249">
        <f t="shared" si="1507"/>
        <v>1</v>
      </c>
      <c r="AE908" s="249" t="str">
        <f t="shared" si="1508"/>
        <v>11111111</v>
      </c>
      <c r="AF908" s="58" t="s">
        <v>369</v>
      </c>
    </row>
    <row r="909" spans="1:32" x14ac:dyDescent="0.2">
      <c r="A909" s="125" t="s">
        <v>2573</v>
      </c>
      <c r="B909" s="58" t="str">
        <f t="shared" si="1500"/>
        <v/>
      </c>
      <c r="C909" s="125" t="s">
        <v>781</v>
      </c>
      <c r="D909" s="125" t="s">
        <v>704</v>
      </c>
      <c r="E909" s="125" t="str">
        <f t="shared" si="1501"/>
        <v>S2</v>
      </c>
      <c r="F909" s="125" t="str">
        <f t="shared" si="1502"/>
        <v>000</v>
      </c>
      <c r="H909" s="125" t="s">
        <v>1722</v>
      </c>
      <c r="I909" s="159">
        <f>VLOOKUP(H909,'V-Enc'!$B$38:$C$45,2,FALSE)</f>
        <v>8</v>
      </c>
      <c r="J909" s="125" t="s">
        <v>1733</v>
      </c>
      <c r="K909" s="159">
        <f>VLOOKUP(J909,'V-Enc'!$B$49:$C$56,2,FALSE)</f>
        <v>1</v>
      </c>
      <c r="L909" s="206" t="s">
        <v>548</v>
      </c>
      <c r="M909" s="125">
        <v>8</v>
      </c>
      <c r="N909" s="125" t="s">
        <v>1834</v>
      </c>
      <c r="O909" s="125">
        <f>VLOOKUP(N909,'V-Enc'!$B$130:$C$137,2,FALSE)</f>
        <v>7</v>
      </c>
      <c r="R909" s="125" t="s">
        <v>22</v>
      </c>
      <c r="S909" s="125" t="s">
        <v>44</v>
      </c>
      <c r="T909" s="125" t="s">
        <v>783</v>
      </c>
      <c r="U909" s="125">
        <f t="shared" si="1503"/>
        <v>8</v>
      </c>
      <c r="V909" s="179">
        <f t="shared" si="1504"/>
        <v>1</v>
      </c>
      <c r="W909" s="125" t="str">
        <f t="shared" si="1505"/>
        <v>-</v>
      </c>
      <c r="X909" s="179" t="str">
        <f>IF(L909="-1",W909/#REF!*#REF!,"-")</f>
        <v>-</v>
      </c>
      <c r="Z909" s="125" t="str">
        <f t="shared" si="1470"/>
        <v/>
      </c>
      <c r="AA909" s="125">
        <f t="shared" si="1463"/>
        <v>1</v>
      </c>
      <c r="AB909" s="179">
        <f t="shared" si="1509"/>
        <v>7</v>
      </c>
      <c r="AC909" s="179" t="str">
        <f t="shared" si="1506"/>
        <v>000110</v>
      </c>
      <c r="AD909" s="179">
        <f t="shared" si="1507"/>
        <v>1</v>
      </c>
      <c r="AE909" s="179" t="str">
        <f t="shared" si="1508"/>
        <v>01111111</v>
      </c>
      <c r="AF909" s="125" t="s">
        <v>369</v>
      </c>
    </row>
    <row r="910" spans="1:32" s="58" customFormat="1" x14ac:dyDescent="0.2">
      <c r="A910" s="58" t="s">
        <v>4472</v>
      </c>
      <c r="B910" s="58" t="str">
        <f t="shared" si="1500"/>
        <v>RSVD</v>
      </c>
      <c r="C910" s="58" t="s">
        <v>781</v>
      </c>
      <c r="D910" s="58" t="s">
        <v>704</v>
      </c>
      <c r="E910" s="58" t="str">
        <f t="shared" si="1501"/>
        <v>S2</v>
      </c>
      <c r="F910" s="58" t="str">
        <f t="shared" si="1502"/>
        <v>101</v>
      </c>
      <c r="H910" s="58" t="s">
        <v>1722</v>
      </c>
      <c r="I910" s="247">
        <f>VLOOKUP(H910,'V-Enc'!$B$38:$C$45,2,FALSE)</f>
        <v>8</v>
      </c>
      <c r="J910" s="58" t="s">
        <v>1733</v>
      </c>
      <c r="K910" s="247">
        <f>VLOOKUP(J910,'V-Enc'!$B$49:$C$56,2,FALSE)</f>
        <v>1</v>
      </c>
      <c r="L910" s="248" t="s">
        <v>548</v>
      </c>
      <c r="M910" s="58">
        <v>16</v>
      </c>
      <c r="N910" s="58" t="s">
        <v>1834</v>
      </c>
      <c r="O910" s="58">
        <f>VLOOKUP(N910,'V-Enc'!$B$130:$C$137,2,FALSE)</f>
        <v>7</v>
      </c>
      <c r="R910" s="58" t="s">
        <v>22</v>
      </c>
      <c r="S910" s="58" t="s">
        <v>44</v>
      </c>
      <c r="T910" s="58" t="s">
        <v>783</v>
      </c>
      <c r="U910" s="58">
        <f t="shared" si="1503"/>
        <v>16</v>
      </c>
      <c r="V910" s="249">
        <f t="shared" si="1504"/>
        <v>2</v>
      </c>
      <c r="W910" s="58" t="str">
        <f t="shared" si="1505"/>
        <v>-</v>
      </c>
      <c r="X910" s="249" t="str">
        <f>IF(L910="-1",W910/#REF!*#REF!,"-")</f>
        <v>-</v>
      </c>
      <c r="Z910" s="58" t="str">
        <f t="shared" si="1470"/>
        <v/>
      </c>
      <c r="AA910" s="58">
        <f t="shared" si="1463"/>
        <v>1</v>
      </c>
      <c r="AB910" s="249">
        <f t="shared" si="1509"/>
        <v>14</v>
      </c>
      <c r="AC910" s="249" t="str">
        <f t="shared" si="1506"/>
        <v>001101</v>
      </c>
      <c r="AD910" s="249">
        <f t="shared" si="1507"/>
        <v>1</v>
      </c>
      <c r="AE910" s="249" t="str">
        <f t="shared" si="1508"/>
        <v>11111111</v>
      </c>
      <c r="AF910" s="58" t="s">
        <v>369</v>
      </c>
    </row>
    <row r="911" spans="1:32" s="58" customFormat="1" x14ac:dyDescent="0.2">
      <c r="A911" s="58" t="s">
        <v>4473</v>
      </c>
      <c r="B911" s="58" t="str">
        <f t="shared" ref="B911:B917" si="1518">IF(OR(MAX(1,O911)*MAX(V911,1)&gt;8,V911&lt;1/4,X911&lt;1/4),"RSVD","")</f>
        <v>RSVD</v>
      </c>
      <c r="C911" s="58" t="s">
        <v>781</v>
      </c>
      <c r="D911" s="58" t="s">
        <v>704</v>
      </c>
      <c r="E911" s="58" t="str">
        <f t="shared" ref="E911:E917" si="1519">IF(S911="rs2","S2",IF(S911="vs2","S3","S1"))</f>
        <v>S2</v>
      </c>
      <c r="F911" s="58" t="str">
        <f t="shared" ref="F911:F917" si="1520">IF(M911=8,"000",IF(M911=16,"101","110"))</f>
        <v>110</v>
      </c>
      <c r="H911" s="58" t="s">
        <v>1722</v>
      </c>
      <c r="I911" s="247">
        <f>VLOOKUP(H911,'V-Enc'!$B$38:$C$45,2,FALSE)</f>
        <v>8</v>
      </c>
      <c r="J911" s="58" t="s">
        <v>1733</v>
      </c>
      <c r="K911" s="247">
        <f>VLOOKUP(J911,'V-Enc'!$B$49:$C$56,2,FALSE)</f>
        <v>1</v>
      </c>
      <c r="L911" s="248" t="s">
        <v>548</v>
      </c>
      <c r="M911" s="58">
        <v>32</v>
      </c>
      <c r="N911" s="58" t="s">
        <v>1834</v>
      </c>
      <c r="O911" s="58">
        <f>VLOOKUP(N911,'V-Enc'!$B$130:$C$137,2,FALSE)</f>
        <v>7</v>
      </c>
      <c r="R911" s="58" t="s">
        <v>22</v>
      </c>
      <c r="S911" s="58" t="s">
        <v>44</v>
      </c>
      <c r="T911" s="58" t="s">
        <v>783</v>
      </c>
      <c r="U911" s="58">
        <f t="shared" ref="U911:U917" si="1521">IF(L911="-1",I911,M911)</f>
        <v>32</v>
      </c>
      <c r="V911" s="249">
        <f t="shared" ref="V911:V917" si="1522">IF(L911="-1",K911,U911/I911*K911)</f>
        <v>4</v>
      </c>
      <c r="W911" s="58" t="str">
        <f t="shared" ref="W911:W917" si="1523">IF(L911="-1",M911,"-")</f>
        <v>-</v>
      </c>
      <c r="X911" s="249" t="str">
        <f>IF(L911="-1",W911/#REF!*#REF!,"-")</f>
        <v>-</v>
      </c>
      <c r="Z911" s="58" t="str">
        <f t="shared" ref="Z911:Z917" si="1524">IF(S911="vs2",1,"")</f>
        <v/>
      </c>
      <c r="AA911" s="58">
        <f t="shared" ref="AA911:AA917" si="1525">IF(T911="vs3",1,"")</f>
        <v>1</v>
      </c>
      <c r="AB911" s="249">
        <f t="shared" si="1509"/>
        <v>28</v>
      </c>
      <c r="AC911" s="249" t="str">
        <f t="shared" si="1506"/>
        <v>011011</v>
      </c>
      <c r="AD911" s="249">
        <f t="shared" si="1507"/>
        <v>1</v>
      </c>
      <c r="AE911" s="249" t="str">
        <f t="shared" si="1508"/>
        <v>11111111</v>
      </c>
      <c r="AF911" s="58" t="s">
        <v>369</v>
      </c>
    </row>
    <row r="912" spans="1:32" s="58" customFormat="1" x14ac:dyDescent="0.2">
      <c r="A912" s="58" t="s">
        <v>4474</v>
      </c>
      <c r="B912" s="58" t="str">
        <f t="shared" si="1518"/>
        <v>RSVD</v>
      </c>
      <c r="C912" s="58" t="s">
        <v>781</v>
      </c>
      <c r="D912" s="58" t="s">
        <v>704</v>
      </c>
      <c r="E912" s="58" t="str">
        <f t="shared" si="1519"/>
        <v>S2</v>
      </c>
      <c r="F912" s="58" t="str">
        <f t="shared" si="1520"/>
        <v>000</v>
      </c>
      <c r="H912" s="58" t="s">
        <v>1722</v>
      </c>
      <c r="I912" s="247">
        <f>VLOOKUP(H912,'V-Enc'!$B$38:$C$45,2,FALSE)</f>
        <v>8</v>
      </c>
      <c r="J912" s="58" t="s">
        <v>1734</v>
      </c>
      <c r="K912" s="247">
        <f>VLOOKUP(J912,'V-Enc'!$B$49:$C$56,2,FALSE)</f>
        <v>2</v>
      </c>
      <c r="L912" s="248" t="s">
        <v>548</v>
      </c>
      <c r="M912" s="58">
        <v>8</v>
      </c>
      <c r="N912" s="58" t="s">
        <v>1834</v>
      </c>
      <c r="O912" s="58">
        <f>VLOOKUP(N912,'V-Enc'!$B$130:$C$137,2,FALSE)</f>
        <v>7</v>
      </c>
      <c r="R912" s="58" t="s">
        <v>22</v>
      </c>
      <c r="S912" s="58" t="s">
        <v>44</v>
      </c>
      <c r="T912" s="58" t="s">
        <v>783</v>
      </c>
      <c r="U912" s="58">
        <f t="shared" si="1521"/>
        <v>8</v>
      </c>
      <c r="V912" s="249">
        <f t="shared" si="1522"/>
        <v>2</v>
      </c>
      <c r="W912" s="58" t="str">
        <f t="shared" si="1523"/>
        <v>-</v>
      </c>
      <c r="X912" s="249" t="str">
        <f>IF(L912="-1",W912/#REF!*#REF!,"-")</f>
        <v>-</v>
      </c>
      <c r="Z912" s="58" t="str">
        <f t="shared" si="1524"/>
        <v/>
      </c>
      <c r="AA912" s="58">
        <f t="shared" si="1525"/>
        <v>1</v>
      </c>
      <c r="AB912" s="249">
        <f t="shared" si="1509"/>
        <v>14</v>
      </c>
      <c r="AC912" s="249" t="str">
        <f t="shared" si="1506"/>
        <v>001101</v>
      </c>
      <c r="AD912" s="249">
        <f t="shared" si="1507"/>
        <v>1</v>
      </c>
      <c r="AE912" s="249" t="str">
        <f t="shared" si="1508"/>
        <v>11111111</v>
      </c>
      <c r="AF912" s="58" t="s">
        <v>369</v>
      </c>
    </row>
    <row r="913" spans="1:34" s="58" customFormat="1" x14ac:dyDescent="0.2">
      <c r="A913" s="58" t="s">
        <v>4475</v>
      </c>
      <c r="B913" s="58" t="str">
        <f t="shared" si="1518"/>
        <v>RSVD</v>
      </c>
      <c r="C913" s="58" t="s">
        <v>781</v>
      </c>
      <c r="D913" s="58" t="s">
        <v>704</v>
      </c>
      <c r="E913" s="58" t="str">
        <f t="shared" si="1519"/>
        <v>S2</v>
      </c>
      <c r="F913" s="58" t="str">
        <f t="shared" si="1520"/>
        <v>101</v>
      </c>
      <c r="H913" s="58" t="s">
        <v>1722</v>
      </c>
      <c r="I913" s="247">
        <f>VLOOKUP(H913,'V-Enc'!$B$38:$C$45,2,FALSE)</f>
        <v>8</v>
      </c>
      <c r="J913" s="58" t="s">
        <v>1734</v>
      </c>
      <c r="K913" s="247">
        <f>VLOOKUP(J913,'V-Enc'!$B$49:$C$56,2,FALSE)</f>
        <v>2</v>
      </c>
      <c r="L913" s="248" t="s">
        <v>548</v>
      </c>
      <c r="M913" s="58">
        <v>16</v>
      </c>
      <c r="N913" s="58" t="s">
        <v>1834</v>
      </c>
      <c r="O913" s="58">
        <f>VLOOKUP(N913,'V-Enc'!$B$130:$C$137,2,FALSE)</f>
        <v>7</v>
      </c>
      <c r="R913" s="58" t="s">
        <v>22</v>
      </c>
      <c r="S913" s="58" t="s">
        <v>44</v>
      </c>
      <c r="T913" s="58" t="s">
        <v>783</v>
      </c>
      <c r="U913" s="58">
        <f t="shared" si="1521"/>
        <v>16</v>
      </c>
      <c r="V913" s="249">
        <f t="shared" si="1522"/>
        <v>4</v>
      </c>
      <c r="W913" s="58" t="str">
        <f t="shared" si="1523"/>
        <v>-</v>
      </c>
      <c r="X913" s="249" t="str">
        <f>IF(L913="-1",W913/#REF!*#REF!,"-")</f>
        <v>-</v>
      </c>
      <c r="Z913" s="58" t="str">
        <f t="shared" si="1524"/>
        <v/>
      </c>
      <c r="AA913" s="58">
        <f t="shared" si="1525"/>
        <v>1</v>
      </c>
      <c r="AB913" s="249">
        <f t="shared" si="1509"/>
        <v>28</v>
      </c>
      <c r="AC913" s="249" t="str">
        <f t="shared" si="1506"/>
        <v>011011</v>
      </c>
      <c r="AD913" s="249">
        <f t="shared" si="1507"/>
        <v>1</v>
      </c>
      <c r="AE913" s="249" t="str">
        <f t="shared" si="1508"/>
        <v>11111111</v>
      </c>
      <c r="AF913" s="58" t="s">
        <v>369</v>
      </c>
    </row>
    <row r="914" spans="1:34" s="58" customFormat="1" x14ac:dyDescent="0.2">
      <c r="A914" s="58" t="s">
        <v>4476</v>
      </c>
      <c r="B914" s="58" t="str">
        <f t="shared" si="1518"/>
        <v>RSVD</v>
      </c>
      <c r="C914" s="58" t="s">
        <v>781</v>
      </c>
      <c r="D914" s="58" t="s">
        <v>704</v>
      </c>
      <c r="E914" s="58" t="str">
        <f t="shared" si="1519"/>
        <v>S2</v>
      </c>
      <c r="F914" s="58" t="str">
        <f t="shared" si="1520"/>
        <v>110</v>
      </c>
      <c r="H914" s="58" t="s">
        <v>1722</v>
      </c>
      <c r="I914" s="247">
        <f>VLOOKUP(H914,'V-Enc'!$B$38:$C$45,2,FALSE)</f>
        <v>8</v>
      </c>
      <c r="J914" s="58" t="s">
        <v>1734</v>
      </c>
      <c r="K914" s="247">
        <f>VLOOKUP(J914,'V-Enc'!$B$49:$C$56,2,FALSE)</f>
        <v>2</v>
      </c>
      <c r="L914" s="248" t="s">
        <v>548</v>
      </c>
      <c r="M914" s="58">
        <v>32</v>
      </c>
      <c r="N914" s="58" t="s">
        <v>1834</v>
      </c>
      <c r="O914" s="58">
        <f>VLOOKUP(N914,'V-Enc'!$B$130:$C$137,2,FALSE)</f>
        <v>7</v>
      </c>
      <c r="R914" s="58" t="s">
        <v>22</v>
      </c>
      <c r="S914" s="58" t="s">
        <v>44</v>
      </c>
      <c r="T914" s="58" t="s">
        <v>783</v>
      </c>
      <c r="U914" s="58">
        <f t="shared" si="1521"/>
        <v>32</v>
      </c>
      <c r="V914" s="249">
        <f t="shared" si="1522"/>
        <v>8</v>
      </c>
      <c r="W914" s="58" t="str">
        <f t="shared" si="1523"/>
        <v>-</v>
      </c>
      <c r="X914" s="249" t="str">
        <f>IF(L914="-1",W914/#REF!*#REF!,"-")</f>
        <v>-</v>
      </c>
      <c r="Z914" s="58" t="str">
        <f t="shared" si="1524"/>
        <v/>
      </c>
      <c r="AA914" s="58">
        <f t="shared" si="1525"/>
        <v>1</v>
      </c>
      <c r="AB914" s="249">
        <f t="shared" si="1509"/>
        <v>56</v>
      </c>
      <c r="AC914" s="249" t="str">
        <f t="shared" si="1506"/>
        <v>110111</v>
      </c>
      <c r="AD914" s="249">
        <f t="shared" si="1507"/>
        <v>1</v>
      </c>
      <c r="AE914" s="249" t="str">
        <f t="shared" si="1508"/>
        <v>11111111</v>
      </c>
      <c r="AF914" s="58" t="s">
        <v>369</v>
      </c>
    </row>
    <row r="915" spans="1:34" s="58" customFormat="1" x14ac:dyDescent="0.2">
      <c r="A915" s="58" t="s">
        <v>4477</v>
      </c>
      <c r="B915" s="58" t="str">
        <f t="shared" si="1518"/>
        <v>RSVD</v>
      </c>
      <c r="C915" s="58" t="s">
        <v>781</v>
      </c>
      <c r="D915" s="58" t="s">
        <v>704</v>
      </c>
      <c r="E915" s="58" t="str">
        <f t="shared" si="1519"/>
        <v>S2</v>
      </c>
      <c r="F915" s="58" t="str">
        <f t="shared" si="1520"/>
        <v>000</v>
      </c>
      <c r="H915" s="58" t="s">
        <v>1722</v>
      </c>
      <c r="I915" s="247">
        <f>VLOOKUP(H915,'V-Enc'!$B$38:$C$45,2,FALSE)</f>
        <v>8</v>
      </c>
      <c r="J915" s="58" t="s">
        <v>1735</v>
      </c>
      <c r="K915" s="247">
        <f>VLOOKUP(J915,'V-Enc'!$B$49:$C$56,2,FALSE)</f>
        <v>4</v>
      </c>
      <c r="L915" s="248" t="s">
        <v>548</v>
      </c>
      <c r="M915" s="58">
        <v>8</v>
      </c>
      <c r="N915" s="58" t="s">
        <v>1834</v>
      </c>
      <c r="O915" s="58">
        <f>VLOOKUP(N915,'V-Enc'!$B$130:$C$137,2,FALSE)</f>
        <v>7</v>
      </c>
      <c r="R915" s="58" t="s">
        <v>22</v>
      </c>
      <c r="S915" s="58" t="s">
        <v>44</v>
      </c>
      <c r="T915" s="58" t="s">
        <v>783</v>
      </c>
      <c r="U915" s="58">
        <f t="shared" si="1521"/>
        <v>8</v>
      </c>
      <c r="V915" s="249">
        <f t="shared" si="1522"/>
        <v>4</v>
      </c>
      <c r="W915" s="58" t="str">
        <f t="shared" si="1523"/>
        <v>-</v>
      </c>
      <c r="X915" s="249" t="str">
        <f>IF(L915="-1",W915/#REF!*#REF!,"-")</f>
        <v>-</v>
      </c>
      <c r="Z915" s="58" t="str">
        <f t="shared" si="1524"/>
        <v/>
      </c>
      <c r="AA915" s="58">
        <f t="shared" si="1525"/>
        <v>1</v>
      </c>
      <c r="AB915" s="249">
        <f t="shared" si="1509"/>
        <v>28</v>
      </c>
      <c r="AC915" s="249" t="str">
        <f t="shared" si="1506"/>
        <v>011011</v>
      </c>
      <c r="AD915" s="249">
        <f t="shared" si="1507"/>
        <v>1</v>
      </c>
      <c r="AE915" s="249" t="str">
        <f t="shared" si="1508"/>
        <v>11111111</v>
      </c>
      <c r="AF915" s="58" t="s">
        <v>369</v>
      </c>
    </row>
    <row r="916" spans="1:34" s="58" customFormat="1" x14ac:dyDescent="0.2">
      <c r="A916" s="58" t="s">
        <v>4478</v>
      </c>
      <c r="B916" s="58" t="str">
        <f t="shared" si="1518"/>
        <v>RSVD</v>
      </c>
      <c r="C916" s="58" t="s">
        <v>781</v>
      </c>
      <c r="D916" s="58" t="s">
        <v>704</v>
      </c>
      <c r="E916" s="58" t="str">
        <f t="shared" si="1519"/>
        <v>S2</v>
      </c>
      <c r="F916" s="58" t="str">
        <f t="shared" si="1520"/>
        <v>101</v>
      </c>
      <c r="H916" s="58" t="s">
        <v>1722</v>
      </c>
      <c r="I916" s="247">
        <f>VLOOKUP(H916,'V-Enc'!$B$38:$C$45,2,FALSE)</f>
        <v>8</v>
      </c>
      <c r="J916" s="58" t="s">
        <v>1735</v>
      </c>
      <c r="K916" s="247">
        <f>VLOOKUP(J916,'V-Enc'!$B$49:$C$56,2,FALSE)</f>
        <v>4</v>
      </c>
      <c r="L916" s="248" t="s">
        <v>548</v>
      </c>
      <c r="M916" s="58">
        <v>16</v>
      </c>
      <c r="N916" s="58" t="s">
        <v>1834</v>
      </c>
      <c r="O916" s="58">
        <f>VLOOKUP(N916,'V-Enc'!$B$130:$C$137,2,FALSE)</f>
        <v>7</v>
      </c>
      <c r="R916" s="58" t="s">
        <v>22</v>
      </c>
      <c r="S916" s="58" t="s">
        <v>44</v>
      </c>
      <c r="T916" s="58" t="s">
        <v>783</v>
      </c>
      <c r="U916" s="58">
        <f t="shared" si="1521"/>
        <v>16</v>
      </c>
      <c r="V916" s="249">
        <f t="shared" si="1522"/>
        <v>8</v>
      </c>
      <c r="W916" s="58" t="str">
        <f t="shared" si="1523"/>
        <v>-</v>
      </c>
      <c r="X916" s="249" t="str">
        <f>IF(L916="-1",W916/#REF!*#REF!,"-")</f>
        <v>-</v>
      </c>
      <c r="Z916" s="58" t="str">
        <f t="shared" si="1524"/>
        <v/>
      </c>
      <c r="AA916" s="58">
        <f t="shared" si="1525"/>
        <v>1</v>
      </c>
      <c r="AB916" s="249">
        <f t="shared" si="1509"/>
        <v>56</v>
      </c>
      <c r="AC916" s="249" t="str">
        <f t="shared" si="1506"/>
        <v>110111</v>
      </c>
      <c r="AD916" s="249">
        <f t="shared" si="1507"/>
        <v>1</v>
      </c>
      <c r="AE916" s="249" t="str">
        <f t="shared" si="1508"/>
        <v>11111111</v>
      </c>
      <c r="AF916" s="58" t="s">
        <v>369</v>
      </c>
    </row>
    <row r="917" spans="1:34" s="58" customFormat="1" x14ac:dyDescent="0.2">
      <c r="A917" s="58" t="s">
        <v>4479</v>
      </c>
      <c r="B917" s="58" t="str">
        <f t="shared" si="1518"/>
        <v>RSVD</v>
      </c>
      <c r="C917" s="58" t="s">
        <v>781</v>
      </c>
      <c r="D917" s="58" t="s">
        <v>704</v>
      </c>
      <c r="E917" s="58" t="str">
        <f t="shared" si="1519"/>
        <v>S2</v>
      </c>
      <c r="F917" s="58" t="str">
        <f t="shared" si="1520"/>
        <v>110</v>
      </c>
      <c r="H917" s="58" t="s">
        <v>1722</v>
      </c>
      <c r="I917" s="247">
        <f>VLOOKUP(H917,'V-Enc'!$B$38:$C$45,2,FALSE)</f>
        <v>8</v>
      </c>
      <c r="J917" s="58" t="s">
        <v>1735</v>
      </c>
      <c r="K917" s="247">
        <f>VLOOKUP(J917,'V-Enc'!$B$49:$C$56,2,FALSE)</f>
        <v>4</v>
      </c>
      <c r="L917" s="248" t="s">
        <v>548</v>
      </c>
      <c r="M917" s="58">
        <v>32</v>
      </c>
      <c r="N917" s="58" t="s">
        <v>1834</v>
      </c>
      <c r="O917" s="58">
        <f>VLOOKUP(N917,'V-Enc'!$B$130:$C$137,2,FALSE)</f>
        <v>7</v>
      </c>
      <c r="R917" s="58" t="s">
        <v>22</v>
      </c>
      <c r="S917" s="58" t="s">
        <v>44</v>
      </c>
      <c r="T917" s="58" t="s">
        <v>783</v>
      </c>
      <c r="U917" s="58">
        <f t="shared" si="1521"/>
        <v>32</v>
      </c>
      <c r="V917" s="249">
        <f t="shared" si="1522"/>
        <v>16</v>
      </c>
      <c r="W917" s="58" t="str">
        <f t="shared" si="1523"/>
        <v>-</v>
      </c>
      <c r="X917" s="249" t="str">
        <f>IF(L917="-1",W917/#REF!*#REF!,"-")</f>
        <v>-</v>
      </c>
      <c r="Z917" s="58" t="str">
        <f t="shared" si="1524"/>
        <v/>
      </c>
      <c r="AA917" s="58">
        <f t="shared" si="1525"/>
        <v>1</v>
      </c>
      <c r="AB917" s="249">
        <f t="shared" si="1509"/>
        <v>112</v>
      </c>
      <c r="AC917" s="249" t="str">
        <f>DEC2BIN(MIN(64,AB917)-1,6)</f>
        <v>111111</v>
      </c>
      <c r="AD917" s="249">
        <f t="shared" si="1507"/>
        <v>1</v>
      </c>
      <c r="AE917" s="249" t="str">
        <f t="shared" si="1508"/>
        <v>11111111</v>
      </c>
      <c r="AF917" s="58" t="s">
        <v>369</v>
      </c>
    </row>
    <row r="918" spans="1:34" s="58" customFormat="1" x14ac:dyDescent="0.2">
      <c r="A918" s="58" t="s">
        <v>4480</v>
      </c>
      <c r="B918" s="58" t="str">
        <f t="shared" ref="B918:B919" si="1526">IF(OR(MAX(1,O918)*MAX(V918,1)&gt;8,V918&lt;1/4,X918&lt;1/4),"RSVD","")</f>
        <v>RSVD</v>
      </c>
      <c r="C918" s="58" t="s">
        <v>781</v>
      </c>
      <c r="D918" s="58" t="s">
        <v>704</v>
      </c>
      <c r="E918" s="58" t="str">
        <f t="shared" ref="E918:E919" si="1527">IF(S918="rs2","S2",IF(S918="vs2","S3","S1"))</f>
        <v>S2</v>
      </c>
      <c r="F918" s="58" t="str">
        <f t="shared" ref="F918:F919" si="1528">IF(M918=8,"000",IF(M918=16,"101","110"))</f>
        <v>000</v>
      </c>
      <c r="H918" s="58" t="s">
        <v>1722</v>
      </c>
      <c r="I918" s="247">
        <f>VLOOKUP(H918,'V-Enc'!$B$38:$C$45,2,FALSE)</f>
        <v>8</v>
      </c>
      <c r="J918" s="58" t="s">
        <v>1736</v>
      </c>
      <c r="K918" s="247">
        <f>VLOOKUP(J918,'V-Enc'!$B$49:$C$56,2,FALSE)</f>
        <v>8</v>
      </c>
      <c r="L918" s="248" t="s">
        <v>548</v>
      </c>
      <c r="M918" s="58">
        <v>8</v>
      </c>
      <c r="N918" s="58" t="s">
        <v>1834</v>
      </c>
      <c r="O918" s="58">
        <f>VLOOKUP(N918,'V-Enc'!$B$130:$C$137,2,FALSE)</f>
        <v>7</v>
      </c>
      <c r="R918" s="58" t="s">
        <v>22</v>
      </c>
      <c r="S918" s="58" t="s">
        <v>44</v>
      </c>
      <c r="T918" s="58" t="s">
        <v>783</v>
      </c>
      <c r="U918" s="58">
        <f t="shared" ref="U918:U919" si="1529">IF(L918="-1",I918,M918)</f>
        <v>8</v>
      </c>
      <c r="V918" s="249">
        <f t="shared" ref="V918:V919" si="1530">IF(L918="-1",K918,U918/I918*K918)</f>
        <v>8</v>
      </c>
      <c r="W918" s="58" t="str">
        <f t="shared" ref="W918:W919" si="1531">IF(L918="-1",M918,"-")</f>
        <v>-</v>
      </c>
      <c r="X918" s="249" t="str">
        <f>IF(L918="-1",W918/#REF!*#REF!,"-")</f>
        <v>-</v>
      </c>
      <c r="Z918" s="58" t="str">
        <f t="shared" ref="Z918:Z919" si="1532">IF(S918="vs2",1,"")</f>
        <v/>
      </c>
      <c r="AA918" s="58">
        <f t="shared" ref="AA918:AA919" si="1533">IF(T918="vs3",1,"")</f>
        <v>1</v>
      </c>
      <c r="AB918" s="249">
        <f t="shared" si="1509"/>
        <v>56</v>
      </c>
      <c r="AC918" s="249" t="str">
        <f t="shared" ref="AC918:AC920" si="1534">DEC2BIN(MIN(64,AB918)-1,6)</f>
        <v>110111</v>
      </c>
      <c r="AD918" s="249">
        <f t="shared" si="1507"/>
        <v>1</v>
      </c>
      <c r="AE918" s="249" t="str">
        <f t="shared" si="1508"/>
        <v>11111111</v>
      </c>
      <c r="AF918" s="58" t="s">
        <v>369</v>
      </c>
    </row>
    <row r="919" spans="1:34" s="58" customFormat="1" x14ac:dyDescent="0.2">
      <c r="A919" s="58" t="s">
        <v>4481</v>
      </c>
      <c r="B919" s="58" t="str">
        <f t="shared" si="1526"/>
        <v>RSVD</v>
      </c>
      <c r="C919" s="58" t="s">
        <v>781</v>
      </c>
      <c r="D919" s="58" t="s">
        <v>704</v>
      </c>
      <c r="E919" s="58" t="str">
        <f t="shared" si="1527"/>
        <v>S2</v>
      </c>
      <c r="F919" s="58" t="str">
        <f t="shared" si="1528"/>
        <v>101</v>
      </c>
      <c r="H919" s="58" t="s">
        <v>1722</v>
      </c>
      <c r="I919" s="247">
        <f>VLOOKUP(H919,'V-Enc'!$B$38:$C$45,2,FALSE)</f>
        <v>8</v>
      </c>
      <c r="J919" s="58" t="s">
        <v>1736</v>
      </c>
      <c r="K919" s="247">
        <f>VLOOKUP(J919,'V-Enc'!$B$49:$C$56,2,FALSE)</f>
        <v>8</v>
      </c>
      <c r="L919" s="248" t="s">
        <v>548</v>
      </c>
      <c r="M919" s="58">
        <v>16</v>
      </c>
      <c r="N919" s="58" t="s">
        <v>1834</v>
      </c>
      <c r="O919" s="58">
        <f>VLOOKUP(N919,'V-Enc'!$B$130:$C$137,2,FALSE)</f>
        <v>7</v>
      </c>
      <c r="R919" s="58" t="s">
        <v>22</v>
      </c>
      <c r="S919" s="58" t="s">
        <v>44</v>
      </c>
      <c r="T919" s="58" t="s">
        <v>783</v>
      </c>
      <c r="U919" s="58">
        <f t="shared" si="1529"/>
        <v>16</v>
      </c>
      <c r="V919" s="249">
        <f t="shared" si="1530"/>
        <v>16</v>
      </c>
      <c r="W919" s="58" t="str">
        <f t="shared" si="1531"/>
        <v>-</v>
      </c>
      <c r="X919" s="249" t="str">
        <f>IF(L919="-1",W919/#REF!*#REF!,"-")</f>
        <v>-</v>
      </c>
      <c r="Z919" s="58" t="str">
        <f t="shared" si="1532"/>
        <v/>
      </c>
      <c r="AA919" s="58">
        <f t="shared" si="1533"/>
        <v>1</v>
      </c>
      <c r="AB919" s="249">
        <f t="shared" si="1509"/>
        <v>112</v>
      </c>
      <c r="AC919" s="249" t="str">
        <f t="shared" si="1534"/>
        <v>111111</v>
      </c>
      <c r="AD919" s="249">
        <f t="shared" si="1507"/>
        <v>1</v>
      </c>
      <c r="AE919" s="249" t="str">
        <f t="shared" si="1508"/>
        <v>11111111</v>
      </c>
      <c r="AF919" s="58" t="s">
        <v>369</v>
      </c>
    </row>
    <row r="920" spans="1:34" s="58" customFormat="1" x14ac:dyDescent="0.2">
      <c r="A920" s="58" t="s">
        <v>4482</v>
      </c>
      <c r="B920" s="58" t="str">
        <f t="shared" si="1500"/>
        <v>RSVD</v>
      </c>
      <c r="C920" s="58" t="s">
        <v>781</v>
      </c>
      <c r="D920" s="58" t="s">
        <v>704</v>
      </c>
      <c r="E920" s="58" t="str">
        <f t="shared" si="1501"/>
        <v>S2</v>
      </c>
      <c r="F920" s="58" t="str">
        <f t="shared" si="1502"/>
        <v>110</v>
      </c>
      <c r="H920" s="58" t="s">
        <v>1722</v>
      </c>
      <c r="I920" s="247">
        <f>VLOOKUP(H920,'V-Enc'!$B$38:$C$45,2,FALSE)</f>
        <v>8</v>
      </c>
      <c r="J920" s="58" t="s">
        <v>1736</v>
      </c>
      <c r="K920" s="247">
        <f>VLOOKUP(J920,'V-Enc'!$B$49:$C$56,2,FALSE)</f>
        <v>8</v>
      </c>
      <c r="L920" s="248" t="s">
        <v>548</v>
      </c>
      <c r="M920" s="58">
        <v>32</v>
      </c>
      <c r="N920" s="58" t="s">
        <v>1834</v>
      </c>
      <c r="O920" s="58">
        <f>VLOOKUP(N920,'V-Enc'!$B$130:$C$137,2,FALSE)</f>
        <v>7</v>
      </c>
      <c r="R920" s="58" t="s">
        <v>22</v>
      </c>
      <c r="S920" s="58" t="s">
        <v>44</v>
      </c>
      <c r="T920" s="58" t="s">
        <v>783</v>
      </c>
      <c r="U920" s="58">
        <f t="shared" si="1503"/>
        <v>32</v>
      </c>
      <c r="V920" s="249">
        <f t="shared" si="1504"/>
        <v>32</v>
      </c>
      <c r="W920" s="58" t="str">
        <f t="shared" si="1505"/>
        <v>-</v>
      </c>
      <c r="X920" s="249" t="str">
        <f>IF(L920="-1",W920/#REF!*#REF!,"-")</f>
        <v>-</v>
      </c>
      <c r="Z920" s="58" t="str">
        <f t="shared" si="1470"/>
        <v/>
      </c>
      <c r="AA920" s="58">
        <f t="shared" si="1463"/>
        <v>1</v>
      </c>
      <c r="AB920" s="249">
        <f t="shared" si="1509"/>
        <v>224</v>
      </c>
      <c r="AC920" s="249" t="str">
        <f t="shared" si="1534"/>
        <v>111111</v>
      </c>
      <c r="AD920" s="249">
        <f t="shared" si="1507"/>
        <v>1</v>
      </c>
      <c r="AE920" s="249" t="str">
        <f t="shared" si="1508"/>
        <v>11111111</v>
      </c>
      <c r="AF920" s="58" t="s">
        <v>369</v>
      </c>
    </row>
    <row r="921" spans="1:34" x14ac:dyDescent="0.2">
      <c r="I921" s="159"/>
      <c r="Z921" s="125" t="str">
        <f t="shared" si="1470"/>
        <v/>
      </c>
      <c r="AA921" s="125" t="str">
        <f t="shared" si="1463"/>
        <v/>
      </c>
      <c r="AC921" s="179"/>
      <c r="AE921" s="179"/>
    </row>
    <row r="922" spans="1:34" ht="19" x14ac:dyDescent="0.25">
      <c r="A922" s="225" t="s">
        <v>2574</v>
      </c>
      <c r="B922" s="225"/>
      <c r="C922" s="226"/>
      <c r="D922" s="226"/>
      <c r="E922" s="226"/>
      <c r="F922" s="226"/>
      <c r="G922" s="226"/>
      <c r="I922" s="159"/>
      <c r="Z922" s="125" t="str">
        <f t="shared" si="1470"/>
        <v/>
      </c>
      <c r="AA922" s="125" t="str">
        <f t="shared" si="1463"/>
        <v/>
      </c>
      <c r="AC922" s="179"/>
      <c r="AE922" s="179"/>
    </row>
    <row r="923" spans="1:34" x14ac:dyDescent="0.2">
      <c r="A923" s="125" t="s">
        <v>2575</v>
      </c>
      <c r="B923" s="58" t="str">
        <f t="shared" ref="B923:B940" si="1535">IF(OR(MAX(1,O923)*MAX(V923,1)&gt;8,V923&lt;1/4,X923&lt;1/4,X923&gt;8),"RSVD","")</f>
        <v/>
      </c>
      <c r="C923" s="125" t="s">
        <v>781</v>
      </c>
      <c r="D923" s="125" t="s">
        <v>704</v>
      </c>
      <c r="E923" s="125" t="str">
        <f t="shared" ref="E923:E929" si="1536">IF(S923="rs2","S2",IF(S923="vs2","S3","S1"))</f>
        <v>S3</v>
      </c>
      <c r="F923" s="125" t="str">
        <f t="shared" ref="F923:F929" si="1537">IF(M923=8,"000",IF(M923=16,"101","110"))</f>
        <v>000</v>
      </c>
      <c r="H923" s="125" t="s">
        <v>1722</v>
      </c>
      <c r="I923" s="159">
        <f>VLOOKUP(H923,'V-Enc'!$B$38:$C$45,2,FALSE)</f>
        <v>8</v>
      </c>
      <c r="J923" s="125" t="s">
        <v>1739</v>
      </c>
      <c r="K923" s="159">
        <f>VLOOKUP(J923,'V-Enc'!$B$49:$C$56,2,FALSE)</f>
        <v>0.25</v>
      </c>
      <c r="L923" s="206" t="s">
        <v>2079</v>
      </c>
      <c r="M923" s="125">
        <v>8</v>
      </c>
      <c r="N923" s="125" t="s">
        <v>1834</v>
      </c>
      <c r="O923" s="125">
        <f>VLOOKUP(N923,'V-Enc'!$B$130:$C$137,2,FALSE)</f>
        <v>7</v>
      </c>
      <c r="R923" s="125" t="s">
        <v>22</v>
      </c>
      <c r="S923" s="125" t="s">
        <v>764</v>
      </c>
      <c r="T923" s="125" t="s">
        <v>783</v>
      </c>
      <c r="U923" s="125">
        <f t="shared" ref="U923:U929" si="1538">IF(L923="-1",I923,M923)</f>
        <v>8</v>
      </c>
      <c r="V923" s="179">
        <f t="shared" ref="V923:V929" si="1539">IF(L923="-1",K923,U923/I923*K923)</f>
        <v>0.25</v>
      </c>
      <c r="W923" s="125">
        <f t="shared" ref="W923:W929" si="1540">IF(L923="-1",M923,"-")</f>
        <v>8</v>
      </c>
      <c r="X923" s="179">
        <f t="shared" ref="X923:X929" si="1541">IF(L923="-1",W923/I923*K923,"-")</f>
        <v>0.25</v>
      </c>
      <c r="Z923" s="125">
        <f t="shared" si="1470"/>
        <v>1</v>
      </c>
      <c r="AA923" s="125">
        <f t="shared" si="1463"/>
        <v>1</v>
      </c>
      <c r="AB923" s="179">
        <f>MAX(V923,X923,1)*IF(O923="",1,O923)</f>
        <v>7</v>
      </c>
      <c r="AC923" s="179" t="str">
        <f t="shared" ref="AC923:AC936" si="1542">DEC2BIN(MIN(64,AB923)-1,6)</f>
        <v>000110</v>
      </c>
      <c r="AD923" s="179">
        <f t="shared" ref="AD923:AD940" si="1543">AB923/(MAX(V923,1)*IF(O923="",1,O923))</f>
        <v>1</v>
      </c>
      <c r="AE923" s="179" t="str">
        <f t="shared" ref="AE923:AE940" si="1544">RIGHT(_xlfn.CONCAT(REPT(0,8-MIN(AB923,8)),REPT(DEC2BIN(_xlfn.BITLSHIFT(1,AD923-1)),AB923/AD923)),8)</f>
        <v>01111111</v>
      </c>
      <c r="AF923" s="179">
        <f t="shared" ref="AF923:AF940" si="1545">IF(X923&lt;=1,0,IF(V923&gt;=X923,V923/MAX(X923,1),1))</f>
        <v>0</v>
      </c>
      <c r="AG923" s="180" t="str">
        <f t="shared" ref="AG923:AG938" si="1546">IF(AF923=0,"00000000",RIGHT(IF(X923&gt;=V923,DEC2BIN(_xlfn.BITXOR(BIN2DEC(AH923),255),8),REPT(DEC2BIN(_xlfn.BITLSHIFT(1,AF923-1)),8)),8))</f>
        <v>00000000</v>
      </c>
      <c r="AH923" s="179" t="str">
        <f t="shared" ref="AH923:AH935" si="1547">IF(AF923=0,"00000000",RIGHT(_xlfn.CONCAT(REPT(0,8-MIN(8,AB923)),REPT(DEC2BIN(_xlfn.BITLSHIFT(1,MAX(V923,X923,1)-1)),MAX(1,O923))),8))</f>
        <v>00000000</v>
      </c>
    </row>
    <row r="924" spans="1:34" x14ac:dyDescent="0.2">
      <c r="A924" s="125" t="s">
        <v>2576</v>
      </c>
      <c r="B924" s="58" t="str">
        <f t="shared" si="1535"/>
        <v/>
      </c>
      <c r="C924" s="125" t="s">
        <v>781</v>
      </c>
      <c r="D924" s="125" t="s">
        <v>704</v>
      </c>
      <c r="E924" s="125" t="str">
        <f t="shared" si="1536"/>
        <v>S3</v>
      </c>
      <c r="F924" s="125" t="str">
        <f t="shared" si="1537"/>
        <v>101</v>
      </c>
      <c r="H924" s="125" t="s">
        <v>1722</v>
      </c>
      <c r="I924" s="159">
        <f>VLOOKUP(H924,'V-Enc'!$B$38:$C$45,2,FALSE)</f>
        <v>8</v>
      </c>
      <c r="J924" s="125" t="s">
        <v>1739</v>
      </c>
      <c r="K924" s="159">
        <f>VLOOKUP(J924,'V-Enc'!$B$49:$C$56,2,FALSE)</f>
        <v>0.25</v>
      </c>
      <c r="L924" s="206" t="s">
        <v>2079</v>
      </c>
      <c r="M924" s="125">
        <v>16</v>
      </c>
      <c r="N924" s="125" t="s">
        <v>1834</v>
      </c>
      <c r="O924" s="125">
        <f>VLOOKUP(N924,'V-Enc'!$B$130:$C$137,2,FALSE)</f>
        <v>7</v>
      </c>
      <c r="R924" s="125" t="s">
        <v>22</v>
      </c>
      <c r="S924" s="125" t="s">
        <v>764</v>
      </c>
      <c r="T924" s="125" t="s">
        <v>783</v>
      </c>
      <c r="U924" s="125">
        <f t="shared" si="1538"/>
        <v>8</v>
      </c>
      <c r="V924" s="179">
        <f t="shared" si="1539"/>
        <v>0.25</v>
      </c>
      <c r="W924" s="125">
        <f t="shared" si="1540"/>
        <v>16</v>
      </c>
      <c r="X924" s="179">
        <f t="shared" si="1541"/>
        <v>0.5</v>
      </c>
      <c r="Z924" s="125">
        <f t="shared" si="1470"/>
        <v>1</v>
      </c>
      <c r="AA924" s="125">
        <f t="shared" si="1463"/>
        <v>1</v>
      </c>
      <c r="AB924" s="179">
        <f t="shared" ref="AB924:AB940" si="1548">MAX(V924,X924,1)*IF(O924="",1,O924)</f>
        <v>7</v>
      </c>
      <c r="AC924" s="179" t="str">
        <f t="shared" si="1542"/>
        <v>000110</v>
      </c>
      <c r="AD924" s="179">
        <f t="shared" si="1543"/>
        <v>1</v>
      </c>
      <c r="AE924" s="179" t="str">
        <f t="shared" si="1544"/>
        <v>01111111</v>
      </c>
      <c r="AF924" s="179">
        <f t="shared" si="1545"/>
        <v>0</v>
      </c>
      <c r="AG924" s="180" t="str">
        <f t="shared" si="1546"/>
        <v>00000000</v>
      </c>
      <c r="AH924" s="179" t="str">
        <f t="shared" si="1547"/>
        <v>00000000</v>
      </c>
    </row>
    <row r="925" spans="1:34" x14ac:dyDescent="0.2">
      <c r="A925" s="125" t="s">
        <v>2577</v>
      </c>
      <c r="B925" s="58" t="str">
        <f t="shared" si="1535"/>
        <v/>
      </c>
      <c r="C925" s="125" t="s">
        <v>781</v>
      </c>
      <c r="D925" s="125" t="s">
        <v>704</v>
      </c>
      <c r="E925" s="125" t="str">
        <f t="shared" si="1536"/>
        <v>S3</v>
      </c>
      <c r="F925" s="125" t="str">
        <f t="shared" si="1537"/>
        <v>110</v>
      </c>
      <c r="H925" s="125" t="s">
        <v>1722</v>
      </c>
      <c r="I925" s="159">
        <f>VLOOKUP(H925,'V-Enc'!$B$38:$C$45,2,FALSE)</f>
        <v>8</v>
      </c>
      <c r="J925" s="125" t="s">
        <v>1739</v>
      </c>
      <c r="K925" s="159">
        <f>VLOOKUP(J925,'V-Enc'!$B$49:$C$56,2,FALSE)</f>
        <v>0.25</v>
      </c>
      <c r="L925" s="206" t="s">
        <v>2079</v>
      </c>
      <c r="M925" s="125">
        <v>32</v>
      </c>
      <c r="N925" s="125" t="s">
        <v>1834</v>
      </c>
      <c r="O925" s="125">
        <f>VLOOKUP(N925,'V-Enc'!$B$130:$C$137,2,FALSE)</f>
        <v>7</v>
      </c>
      <c r="R925" s="125" t="s">
        <v>22</v>
      </c>
      <c r="S925" s="125" t="s">
        <v>764</v>
      </c>
      <c r="T925" s="125" t="s">
        <v>783</v>
      </c>
      <c r="U925" s="125">
        <f t="shared" si="1538"/>
        <v>8</v>
      </c>
      <c r="V925" s="179">
        <f t="shared" si="1539"/>
        <v>0.25</v>
      </c>
      <c r="W925" s="125">
        <f t="shared" si="1540"/>
        <v>32</v>
      </c>
      <c r="X925" s="179">
        <f t="shared" si="1541"/>
        <v>1</v>
      </c>
      <c r="Z925" s="125">
        <f t="shared" si="1470"/>
        <v>1</v>
      </c>
      <c r="AA925" s="125">
        <f t="shared" si="1463"/>
        <v>1</v>
      </c>
      <c r="AB925" s="179">
        <f t="shared" si="1548"/>
        <v>7</v>
      </c>
      <c r="AC925" s="179" t="str">
        <f t="shared" si="1542"/>
        <v>000110</v>
      </c>
      <c r="AD925" s="179">
        <f t="shared" si="1543"/>
        <v>1</v>
      </c>
      <c r="AE925" s="179" t="str">
        <f t="shared" si="1544"/>
        <v>01111111</v>
      </c>
      <c r="AF925" s="179">
        <f t="shared" si="1545"/>
        <v>0</v>
      </c>
      <c r="AG925" s="180" t="str">
        <f t="shared" si="1546"/>
        <v>00000000</v>
      </c>
      <c r="AH925" s="179" t="str">
        <f t="shared" si="1547"/>
        <v>00000000</v>
      </c>
    </row>
    <row r="926" spans="1:34" x14ac:dyDescent="0.2">
      <c r="A926" s="125" t="s">
        <v>2578</v>
      </c>
      <c r="B926" s="58" t="str">
        <f t="shared" si="1535"/>
        <v/>
      </c>
      <c r="C926" s="125" t="s">
        <v>781</v>
      </c>
      <c r="D926" s="125" t="s">
        <v>704</v>
      </c>
      <c r="E926" s="125" t="str">
        <f t="shared" si="1536"/>
        <v>S3</v>
      </c>
      <c r="F926" s="125" t="str">
        <f t="shared" si="1537"/>
        <v>000</v>
      </c>
      <c r="H926" s="125" t="s">
        <v>1722</v>
      </c>
      <c r="I926" s="159">
        <f>VLOOKUP(H926,'V-Enc'!$B$38:$C$45,2,FALSE)</f>
        <v>8</v>
      </c>
      <c r="J926" s="125" t="s">
        <v>1740</v>
      </c>
      <c r="K926" s="159">
        <f>VLOOKUP(J926,'V-Enc'!$B$49:$C$56,2,FALSE)</f>
        <v>0.5</v>
      </c>
      <c r="L926" s="206" t="s">
        <v>2079</v>
      </c>
      <c r="M926" s="125">
        <v>8</v>
      </c>
      <c r="N926" s="125" t="s">
        <v>1834</v>
      </c>
      <c r="O926" s="125">
        <f>VLOOKUP(N926,'V-Enc'!$B$130:$C$137,2,FALSE)</f>
        <v>7</v>
      </c>
      <c r="R926" s="125" t="s">
        <v>22</v>
      </c>
      <c r="S926" s="125" t="s">
        <v>764</v>
      </c>
      <c r="T926" s="125" t="s">
        <v>783</v>
      </c>
      <c r="U926" s="125">
        <f t="shared" si="1538"/>
        <v>8</v>
      </c>
      <c r="V926" s="179">
        <f t="shared" si="1539"/>
        <v>0.5</v>
      </c>
      <c r="W926" s="125">
        <f t="shared" si="1540"/>
        <v>8</v>
      </c>
      <c r="X926" s="179">
        <f t="shared" si="1541"/>
        <v>0.5</v>
      </c>
      <c r="Z926" s="125">
        <f t="shared" si="1470"/>
        <v>1</v>
      </c>
      <c r="AA926" s="125">
        <f t="shared" si="1463"/>
        <v>1</v>
      </c>
      <c r="AB926" s="179">
        <f t="shared" si="1548"/>
        <v>7</v>
      </c>
      <c r="AC926" s="179" t="str">
        <f t="shared" si="1542"/>
        <v>000110</v>
      </c>
      <c r="AD926" s="179">
        <f t="shared" si="1543"/>
        <v>1</v>
      </c>
      <c r="AE926" s="179" t="str">
        <f t="shared" si="1544"/>
        <v>01111111</v>
      </c>
      <c r="AF926" s="179">
        <f t="shared" si="1545"/>
        <v>0</v>
      </c>
      <c r="AG926" s="180" t="str">
        <f t="shared" si="1546"/>
        <v>00000000</v>
      </c>
      <c r="AH926" s="179" t="str">
        <f t="shared" si="1547"/>
        <v>00000000</v>
      </c>
    </row>
    <row r="927" spans="1:34" x14ac:dyDescent="0.2">
      <c r="A927" s="125" t="s">
        <v>2579</v>
      </c>
      <c r="B927" s="58" t="str">
        <f t="shared" ref="B927" si="1549">IF(OR(MAX(1,O927)*MAX(V927,1)&gt;8,V927&lt;1/4,X927&lt;1/4,X927&gt;8),"RSVD","")</f>
        <v/>
      </c>
      <c r="C927" s="125" t="s">
        <v>781</v>
      </c>
      <c r="D927" s="125" t="s">
        <v>704</v>
      </c>
      <c r="E927" s="125" t="str">
        <f t="shared" ref="E927" si="1550">IF(S927="rs2","S2",IF(S927="vs2","S3","S1"))</f>
        <v>S3</v>
      </c>
      <c r="F927" s="125" t="str">
        <f t="shared" ref="F927" si="1551">IF(M927=8,"000",IF(M927=16,"101","110"))</f>
        <v>101</v>
      </c>
      <c r="H927" s="125" t="s">
        <v>1722</v>
      </c>
      <c r="I927" s="159">
        <f>VLOOKUP(H927,'V-Enc'!$B$38:$C$45,2,FALSE)</f>
        <v>8</v>
      </c>
      <c r="J927" s="125" t="s">
        <v>1740</v>
      </c>
      <c r="K927" s="159">
        <f>VLOOKUP(J927,'V-Enc'!$B$49:$C$56,2,FALSE)</f>
        <v>0.5</v>
      </c>
      <c r="L927" s="206" t="s">
        <v>2079</v>
      </c>
      <c r="M927" s="125">
        <v>16</v>
      </c>
      <c r="N927" s="125" t="s">
        <v>1834</v>
      </c>
      <c r="O927" s="125">
        <f>VLOOKUP(N927,'V-Enc'!$B$130:$C$137,2,FALSE)</f>
        <v>7</v>
      </c>
      <c r="R927" s="125" t="s">
        <v>22</v>
      </c>
      <c r="S927" s="125" t="s">
        <v>764</v>
      </c>
      <c r="T927" s="125" t="s">
        <v>783</v>
      </c>
      <c r="U927" s="125">
        <f t="shared" ref="U927" si="1552">IF(L927="-1",I927,M927)</f>
        <v>8</v>
      </c>
      <c r="V927" s="179">
        <f t="shared" ref="V927" si="1553">IF(L927="-1",K927,U927/I927*K927)</f>
        <v>0.5</v>
      </c>
      <c r="W927" s="125">
        <f t="shared" ref="W927" si="1554">IF(L927="-1",M927,"-")</f>
        <v>16</v>
      </c>
      <c r="X927" s="179">
        <f t="shared" ref="X927" si="1555">IF(L927="-1",W927/I927*K927,"-")</f>
        <v>1</v>
      </c>
      <c r="Z927" s="125">
        <f t="shared" ref="Z927" si="1556">IF(S927="vs2",1,"")</f>
        <v>1</v>
      </c>
      <c r="AA927" s="125">
        <f t="shared" ref="AA927" si="1557">IF(T927="vs3",1,"")</f>
        <v>1</v>
      </c>
      <c r="AB927" s="179">
        <f t="shared" si="1548"/>
        <v>7</v>
      </c>
      <c r="AC927" s="179" t="str">
        <f t="shared" si="1542"/>
        <v>000110</v>
      </c>
      <c r="AD927" s="179">
        <f t="shared" si="1543"/>
        <v>1</v>
      </c>
      <c r="AE927" s="179" t="str">
        <f t="shared" si="1544"/>
        <v>01111111</v>
      </c>
      <c r="AF927" s="179">
        <f t="shared" si="1545"/>
        <v>0</v>
      </c>
      <c r="AG927" s="180" t="str">
        <f t="shared" si="1546"/>
        <v>00000000</v>
      </c>
      <c r="AH927" s="179" t="str">
        <f t="shared" si="1547"/>
        <v>00000000</v>
      </c>
    </row>
    <row r="928" spans="1:34" x14ac:dyDescent="0.2">
      <c r="A928" s="125" t="s">
        <v>4483</v>
      </c>
      <c r="B928" s="58" t="str">
        <f t="shared" si="1535"/>
        <v/>
      </c>
      <c r="C928" s="125" t="s">
        <v>781</v>
      </c>
      <c r="D928" s="125" t="s">
        <v>704</v>
      </c>
      <c r="E928" s="125" t="str">
        <f t="shared" si="1536"/>
        <v>S3</v>
      </c>
      <c r="F928" s="125" t="str">
        <f t="shared" si="1537"/>
        <v>110</v>
      </c>
      <c r="H928" s="125" t="s">
        <v>1722</v>
      </c>
      <c r="I928" s="159">
        <f>VLOOKUP(H928,'V-Enc'!$B$38:$C$45,2,FALSE)</f>
        <v>8</v>
      </c>
      <c r="J928" s="125" t="s">
        <v>1740</v>
      </c>
      <c r="K928" s="159">
        <f>VLOOKUP(J928,'V-Enc'!$B$49:$C$56,2,FALSE)</f>
        <v>0.5</v>
      </c>
      <c r="L928" s="206" t="s">
        <v>2079</v>
      </c>
      <c r="M928" s="125">
        <v>32</v>
      </c>
      <c r="N928" s="125" t="s">
        <v>1834</v>
      </c>
      <c r="O928" s="125">
        <f>VLOOKUP(N928,'V-Enc'!$B$130:$C$137,2,FALSE)</f>
        <v>7</v>
      </c>
      <c r="R928" s="125" t="s">
        <v>22</v>
      </c>
      <c r="S928" s="125" t="s">
        <v>764</v>
      </c>
      <c r="T928" s="125" t="s">
        <v>783</v>
      </c>
      <c r="U928" s="125">
        <f t="shared" si="1538"/>
        <v>8</v>
      </c>
      <c r="V928" s="179">
        <f t="shared" si="1539"/>
        <v>0.5</v>
      </c>
      <c r="W928" s="125">
        <f t="shared" si="1540"/>
        <v>32</v>
      </c>
      <c r="X928" s="179">
        <f t="shared" si="1541"/>
        <v>2</v>
      </c>
      <c r="Z928" s="125">
        <f t="shared" si="1470"/>
        <v>1</v>
      </c>
      <c r="AA928" s="125">
        <f t="shared" si="1463"/>
        <v>1</v>
      </c>
      <c r="AB928" s="179">
        <f t="shared" si="1548"/>
        <v>14</v>
      </c>
      <c r="AC928" s="179" t="str">
        <f t="shared" si="1542"/>
        <v>001101</v>
      </c>
      <c r="AD928" s="179">
        <f t="shared" si="1543"/>
        <v>2</v>
      </c>
      <c r="AE928" s="179" t="str">
        <f t="shared" si="1544"/>
        <v>10101010</v>
      </c>
      <c r="AF928" s="179">
        <f t="shared" si="1545"/>
        <v>1</v>
      </c>
      <c r="AG928" s="180" t="str">
        <f t="shared" si="1546"/>
        <v>01010101</v>
      </c>
      <c r="AH928" s="179" t="str">
        <f t="shared" si="1547"/>
        <v>10101010</v>
      </c>
    </row>
    <row r="929" spans="1:34" x14ac:dyDescent="0.2">
      <c r="A929" s="125" t="s">
        <v>2580</v>
      </c>
      <c r="B929" s="58" t="str">
        <f t="shared" si="1535"/>
        <v/>
      </c>
      <c r="C929" s="125" t="s">
        <v>781</v>
      </c>
      <c r="D929" s="125" t="s">
        <v>704</v>
      </c>
      <c r="E929" s="125" t="str">
        <f t="shared" si="1536"/>
        <v>S3</v>
      </c>
      <c r="F929" s="125" t="str">
        <f t="shared" si="1537"/>
        <v>000</v>
      </c>
      <c r="H929" s="125" t="s">
        <v>1722</v>
      </c>
      <c r="I929" s="159">
        <f>VLOOKUP(H929,'V-Enc'!$B$38:$C$45,2,FALSE)</f>
        <v>8</v>
      </c>
      <c r="J929" s="125" t="s">
        <v>1733</v>
      </c>
      <c r="K929" s="159">
        <f>VLOOKUP(J929,'V-Enc'!$B$49:$C$56,2,FALSE)</f>
        <v>1</v>
      </c>
      <c r="L929" s="206" t="s">
        <v>2079</v>
      </c>
      <c r="M929" s="125">
        <v>8</v>
      </c>
      <c r="N929" s="125" t="s">
        <v>1834</v>
      </c>
      <c r="O929" s="125">
        <f>VLOOKUP(N929,'V-Enc'!$B$130:$C$137,2,FALSE)</f>
        <v>7</v>
      </c>
      <c r="R929" s="125" t="s">
        <v>22</v>
      </c>
      <c r="S929" s="125" t="s">
        <v>764</v>
      </c>
      <c r="T929" s="125" t="s">
        <v>783</v>
      </c>
      <c r="U929" s="125">
        <f t="shared" si="1538"/>
        <v>8</v>
      </c>
      <c r="V929" s="179">
        <f t="shared" si="1539"/>
        <v>1</v>
      </c>
      <c r="W929" s="125">
        <f t="shared" si="1540"/>
        <v>8</v>
      </c>
      <c r="X929" s="179">
        <f t="shared" si="1541"/>
        <v>1</v>
      </c>
      <c r="Z929" s="125">
        <f t="shared" si="1470"/>
        <v>1</v>
      </c>
      <c r="AA929" s="125">
        <f t="shared" si="1463"/>
        <v>1</v>
      </c>
      <c r="AB929" s="179">
        <f t="shared" si="1548"/>
        <v>7</v>
      </c>
      <c r="AC929" s="179" t="str">
        <f t="shared" si="1542"/>
        <v>000110</v>
      </c>
      <c r="AD929" s="179">
        <f t="shared" si="1543"/>
        <v>1</v>
      </c>
      <c r="AE929" s="179" t="str">
        <f t="shared" si="1544"/>
        <v>01111111</v>
      </c>
      <c r="AF929" s="179">
        <f t="shared" si="1545"/>
        <v>0</v>
      </c>
      <c r="AG929" s="180" t="str">
        <f t="shared" si="1546"/>
        <v>00000000</v>
      </c>
      <c r="AH929" s="179" t="str">
        <f t="shared" si="1547"/>
        <v>00000000</v>
      </c>
    </row>
    <row r="930" spans="1:34" x14ac:dyDescent="0.2">
      <c r="A930" s="125" t="s">
        <v>2581</v>
      </c>
      <c r="B930" s="58" t="str">
        <f t="shared" si="1535"/>
        <v/>
      </c>
      <c r="C930" s="125" t="s">
        <v>781</v>
      </c>
      <c r="D930" s="125" t="s">
        <v>704</v>
      </c>
      <c r="E930" s="125" t="str">
        <f t="shared" ref="E930:E940" si="1558">IF(S930="rs2","L2",IF(S930="vs2","S3","L1"))</f>
        <v>S3</v>
      </c>
      <c r="F930" s="125" t="str">
        <f t="shared" ref="F930:F940" si="1559">IF(M930=8,"000",IF(M930=16,"101","110"))</f>
        <v>101</v>
      </c>
      <c r="H930" s="125" t="s">
        <v>1722</v>
      </c>
      <c r="I930" s="159">
        <f>VLOOKUP(H930,'V-Enc'!$B$38:$C$45,2,FALSE)</f>
        <v>8</v>
      </c>
      <c r="J930" s="125" t="s">
        <v>1733</v>
      </c>
      <c r="K930" s="159">
        <f>VLOOKUP(J930,'V-Enc'!$B$49:$C$56,2,FALSE)</f>
        <v>1</v>
      </c>
      <c r="L930" s="206" t="s">
        <v>2079</v>
      </c>
      <c r="M930" s="125">
        <v>16</v>
      </c>
      <c r="N930" s="125" t="s">
        <v>1834</v>
      </c>
      <c r="O930" s="125">
        <f>VLOOKUP(N930,'V-Enc'!$B$130:$C$137,2,FALSE)</f>
        <v>7</v>
      </c>
      <c r="R930" s="125" t="s">
        <v>22</v>
      </c>
      <c r="S930" s="125" t="s">
        <v>764</v>
      </c>
      <c r="T930" s="125" t="s">
        <v>783</v>
      </c>
      <c r="U930" s="125">
        <f t="shared" ref="U930:U940" si="1560">IF(L930="-1",I930,M930)</f>
        <v>8</v>
      </c>
      <c r="V930" s="179">
        <f t="shared" ref="V930:V940" si="1561">IF(L930="-1",K930,U930/I930*K930)</f>
        <v>1</v>
      </c>
      <c r="W930" s="125">
        <f t="shared" ref="W930:W940" si="1562">IF(L930="-1",M930,"-")</f>
        <v>16</v>
      </c>
      <c r="X930" s="179">
        <f t="shared" ref="X930:X940" si="1563">IF(L930="-1",W930/I930*K930,"-")</f>
        <v>2</v>
      </c>
      <c r="Z930" s="125">
        <f t="shared" si="1470"/>
        <v>1</v>
      </c>
      <c r="AA930" s="125">
        <v>1</v>
      </c>
      <c r="AB930" s="179">
        <f t="shared" si="1548"/>
        <v>14</v>
      </c>
      <c r="AC930" s="179" t="str">
        <f t="shared" si="1542"/>
        <v>001101</v>
      </c>
      <c r="AD930" s="179">
        <f t="shared" si="1543"/>
        <v>2</v>
      </c>
      <c r="AE930" s="179" t="str">
        <f t="shared" si="1544"/>
        <v>10101010</v>
      </c>
      <c r="AF930" s="179">
        <f t="shared" si="1545"/>
        <v>1</v>
      </c>
      <c r="AG930" s="180" t="str">
        <f t="shared" si="1546"/>
        <v>01010101</v>
      </c>
      <c r="AH930" s="179" t="str">
        <f t="shared" si="1547"/>
        <v>10101010</v>
      </c>
    </row>
    <row r="931" spans="1:34" x14ac:dyDescent="0.2">
      <c r="A931" s="125" t="s">
        <v>2582</v>
      </c>
      <c r="B931" s="58" t="str">
        <f t="shared" si="1535"/>
        <v/>
      </c>
      <c r="C931" s="125" t="s">
        <v>781</v>
      </c>
      <c r="D931" s="125" t="s">
        <v>704</v>
      </c>
      <c r="E931" s="125" t="str">
        <f t="shared" si="1558"/>
        <v>S3</v>
      </c>
      <c r="F931" s="125" t="str">
        <f t="shared" si="1559"/>
        <v>110</v>
      </c>
      <c r="H931" s="125" t="s">
        <v>1722</v>
      </c>
      <c r="I931" s="159">
        <f>VLOOKUP(H931,'V-Enc'!$B$38:$C$45,2,FALSE)</f>
        <v>8</v>
      </c>
      <c r="J931" s="125" t="s">
        <v>1733</v>
      </c>
      <c r="K931" s="159">
        <f>VLOOKUP(J931,'V-Enc'!$B$49:$C$56,2,FALSE)</f>
        <v>1</v>
      </c>
      <c r="L931" s="206" t="s">
        <v>2079</v>
      </c>
      <c r="M931" s="125">
        <v>32</v>
      </c>
      <c r="N931" s="125" t="s">
        <v>1834</v>
      </c>
      <c r="O931" s="125">
        <f>VLOOKUP(N931,'V-Enc'!$B$130:$C$137,2,FALSE)</f>
        <v>7</v>
      </c>
      <c r="R931" s="125" t="s">
        <v>22</v>
      </c>
      <c r="S931" s="125" t="s">
        <v>764</v>
      </c>
      <c r="T931" s="125" t="s">
        <v>783</v>
      </c>
      <c r="U931" s="125">
        <f t="shared" si="1560"/>
        <v>8</v>
      </c>
      <c r="V931" s="179">
        <f t="shared" si="1561"/>
        <v>1</v>
      </c>
      <c r="W931" s="125">
        <f t="shared" si="1562"/>
        <v>32</v>
      </c>
      <c r="X931" s="179">
        <f t="shared" si="1563"/>
        <v>4</v>
      </c>
      <c r="Z931" s="125">
        <f t="shared" si="1470"/>
        <v>1</v>
      </c>
      <c r="AA931" s="125">
        <v>1</v>
      </c>
      <c r="AB931" s="179">
        <f t="shared" si="1548"/>
        <v>28</v>
      </c>
      <c r="AC931" s="179" t="str">
        <f t="shared" si="1542"/>
        <v>011011</v>
      </c>
      <c r="AD931" s="179">
        <f t="shared" si="1543"/>
        <v>4</v>
      </c>
      <c r="AE931" s="179" t="str">
        <f t="shared" si="1544"/>
        <v>10001000</v>
      </c>
      <c r="AF931" s="179">
        <f t="shared" si="1545"/>
        <v>1</v>
      </c>
      <c r="AG931" s="180" t="str">
        <f t="shared" si="1546"/>
        <v>01110111</v>
      </c>
      <c r="AH931" s="179" t="str">
        <f t="shared" si="1547"/>
        <v>10001000</v>
      </c>
    </row>
    <row r="932" spans="1:34" s="58" customFormat="1" x14ac:dyDescent="0.2">
      <c r="A932" s="58" t="s">
        <v>2583</v>
      </c>
      <c r="B932" s="58" t="str">
        <f t="shared" si="1535"/>
        <v>RSVD</v>
      </c>
      <c r="C932" s="58" t="s">
        <v>781</v>
      </c>
      <c r="D932" s="58" t="s">
        <v>704</v>
      </c>
      <c r="E932" s="58" t="str">
        <f t="shared" si="1558"/>
        <v>S3</v>
      </c>
      <c r="F932" s="58" t="str">
        <f t="shared" si="1559"/>
        <v>000</v>
      </c>
      <c r="H932" s="58" t="s">
        <v>1722</v>
      </c>
      <c r="I932" s="247">
        <f>VLOOKUP(H932,'V-Enc'!$B$38:$C$45,2,FALSE)</f>
        <v>8</v>
      </c>
      <c r="J932" s="58" t="s">
        <v>1734</v>
      </c>
      <c r="K932" s="247">
        <f>VLOOKUP(J932,'V-Enc'!$B$49:$C$56,2,FALSE)</f>
        <v>2</v>
      </c>
      <c r="L932" s="248" t="s">
        <v>2079</v>
      </c>
      <c r="M932" s="58">
        <v>8</v>
      </c>
      <c r="N932" s="58" t="s">
        <v>1834</v>
      </c>
      <c r="O932" s="58">
        <f>VLOOKUP(N932,'V-Enc'!$B$130:$C$137,2,FALSE)</f>
        <v>7</v>
      </c>
      <c r="R932" s="58" t="s">
        <v>22</v>
      </c>
      <c r="S932" s="58" t="s">
        <v>764</v>
      </c>
      <c r="T932" s="58" t="s">
        <v>783</v>
      </c>
      <c r="U932" s="58">
        <f t="shared" si="1560"/>
        <v>8</v>
      </c>
      <c r="V932" s="249">
        <f t="shared" si="1561"/>
        <v>2</v>
      </c>
      <c r="W932" s="58">
        <f t="shared" si="1562"/>
        <v>8</v>
      </c>
      <c r="X932" s="249">
        <f t="shared" si="1563"/>
        <v>2</v>
      </c>
      <c r="Z932" s="58">
        <f t="shared" si="1470"/>
        <v>1</v>
      </c>
      <c r="AA932" s="58">
        <v>1</v>
      </c>
      <c r="AB932" s="249">
        <f t="shared" si="1548"/>
        <v>14</v>
      </c>
      <c r="AC932" s="249" t="str">
        <f t="shared" si="1542"/>
        <v>001101</v>
      </c>
      <c r="AD932" s="249">
        <f t="shared" si="1543"/>
        <v>1</v>
      </c>
      <c r="AE932" s="249" t="str">
        <f t="shared" si="1544"/>
        <v>11111111</v>
      </c>
      <c r="AF932" s="179">
        <f t="shared" si="1545"/>
        <v>1</v>
      </c>
      <c r="AG932" s="180" t="str">
        <f t="shared" si="1546"/>
        <v>01010101</v>
      </c>
      <c r="AH932" s="179" t="str">
        <f t="shared" si="1547"/>
        <v>10101010</v>
      </c>
    </row>
    <row r="933" spans="1:34" s="58" customFormat="1" x14ac:dyDescent="0.2">
      <c r="A933" s="58" t="s">
        <v>2584</v>
      </c>
      <c r="B933" s="58" t="str">
        <f t="shared" si="1535"/>
        <v>RSVD</v>
      </c>
      <c r="C933" s="58" t="s">
        <v>781</v>
      </c>
      <c r="D933" s="58" t="s">
        <v>704</v>
      </c>
      <c r="E933" s="58" t="str">
        <f t="shared" si="1558"/>
        <v>S3</v>
      </c>
      <c r="F933" s="58" t="str">
        <f t="shared" si="1559"/>
        <v>101</v>
      </c>
      <c r="H933" s="58" t="s">
        <v>1722</v>
      </c>
      <c r="I933" s="247">
        <f>VLOOKUP(H933,'V-Enc'!$B$38:$C$45,2,FALSE)</f>
        <v>8</v>
      </c>
      <c r="J933" s="58" t="s">
        <v>1734</v>
      </c>
      <c r="K933" s="247">
        <f>VLOOKUP(J933,'V-Enc'!$B$49:$C$56,2,FALSE)</f>
        <v>2</v>
      </c>
      <c r="L933" s="248" t="s">
        <v>2079</v>
      </c>
      <c r="M933" s="58">
        <v>16</v>
      </c>
      <c r="N933" s="58" t="s">
        <v>1834</v>
      </c>
      <c r="O933" s="58">
        <f>VLOOKUP(N933,'V-Enc'!$B$130:$C$137,2,FALSE)</f>
        <v>7</v>
      </c>
      <c r="R933" s="58" t="s">
        <v>22</v>
      </c>
      <c r="S933" s="58" t="s">
        <v>764</v>
      </c>
      <c r="T933" s="58" t="s">
        <v>783</v>
      </c>
      <c r="U933" s="58">
        <f t="shared" si="1560"/>
        <v>8</v>
      </c>
      <c r="V933" s="249">
        <f t="shared" si="1561"/>
        <v>2</v>
      </c>
      <c r="W933" s="58">
        <f t="shared" si="1562"/>
        <v>16</v>
      </c>
      <c r="X933" s="249">
        <f t="shared" si="1563"/>
        <v>4</v>
      </c>
      <c r="Z933" s="58">
        <f t="shared" si="1470"/>
        <v>1</v>
      </c>
      <c r="AA933" s="58">
        <v>1</v>
      </c>
      <c r="AB933" s="249">
        <f t="shared" si="1548"/>
        <v>28</v>
      </c>
      <c r="AC933" s="249" t="str">
        <f t="shared" si="1542"/>
        <v>011011</v>
      </c>
      <c r="AD933" s="249">
        <f t="shared" si="1543"/>
        <v>2</v>
      </c>
      <c r="AE933" s="249" t="str">
        <f t="shared" si="1544"/>
        <v>10101010</v>
      </c>
      <c r="AF933" s="179">
        <f t="shared" si="1545"/>
        <v>1</v>
      </c>
      <c r="AG933" s="180" t="str">
        <f t="shared" si="1546"/>
        <v>01110111</v>
      </c>
      <c r="AH933" s="179" t="str">
        <f t="shared" si="1547"/>
        <v>10001000</v>
      </c>
    </row>
    <row r="934" spans="1:34" s="58" customFormat="1" x14ac:dyDescent="0.2">
      <c r="A934" s="58" t="s">
        <v>2585</v>
      </c>
      <c r="B934" s="58" t="str">
        <f t="shared" si="1535"/>
        <v>RSVD</v>
      </c>
      <c r="C934" s="58" t="s">
        <v>781</v>
      </c>
      <c r="D934" s="58" t="s">
        <v>704</v>
      </c>
      <c r="E934" s="58" t="str">
        <f t="shared" si="1558"/>
        <v>S3</v>
      </c>
      <c r="F934" s="58" t="str">
        <f t="shared" si="1559"/>
        <v>110</v>
      </c>
      <c r="H934" s="58" t="s">
        <v>1722</v>
      </c>
      <c r="I934" s="247">
        <f>VLOOKUP(H934,'V-Enc'!$B$38:$C$45,2,FALSE)</f>
        <v>8</v>
      </c>
      <c r="J934" s="58" t="s">
        <v>1734</v>
      </c>
      <c r="K934" s="247">
        <f>VLOOKUP(J934,'V-Enc'!$B$49:$C$56,2,FALSE)</f>
        <v>2</v>
      </c>
      <c r="L934" s="248" t="s">
        <v>2079</v>
      </c>
      <c r="M934" s="58">
        <v>32</v>
      </c>
      <c r="N934" s="58" t="s">
        <v>1834</v>
      </c>
      <c r="O934" s="58">
        <f>VLOOKUP(N934,'V-Enc'!$B$130:$C$137,2,FALSE)</f>
        <v>7</v>
      </c>
      <c r="R934" s="58" t="s">
        <v>22</v>
      </c>
      <c r="S934" s="58" t="s">
        <v>764</v>
      </c>
      <c r="T934" s="58" t="s">
        <v>783</v>
      </c>
      <c r="U934" s="58">
        <f t="shared" si="1560"/>
        <v>8</v>
      </c>
      <c r="V934" s="249">
        <f t="shared" si="1561"/>
        <v>2</v>
      </c>
      <c r="W934" s="58">
        <f t="shared" si="1562"/>
        <v>32</v>
      </c>
      <c r="X934" s="249">
        <f t="shared" si="1563"/>
        <v>8</v>
      </c>
      <c r="Z934" s="58">
        <f t="shared" si="1470"/>
        <v>1</v>
      </c>
      <c r="AA934" s="58">
        <v>1</v>
      </c>
      <c r="AB934" s="249">
        <f t="shared" si="1548"/>
        <v>56</v>
      </c>
      <c r="AC934" s="249" t="str">
        <f t="shared" si="1542"/>
        <v>110111</v>
      </c>
      <c r="AD934" s="249">
        <f t="shared" si="1543"/>
        <v>4</v>
      </c>
      <c r="AE934" s="249" t="str">
        <f t="shared" si="1544"/>
        <v>10001000</v>
      </c>
      <c r="AF934" s="179">
        <f t="shared" si="1545"/>
        <v>1</v>
      </c>
      <c r="AG934" s="180" t="str">
        <f t="shared" si="1546"/>
        <v>01111111</v>
      </c>
      <c r="AH934" s="179" t="str">
        <f t="shared" si="1547"/>
        <v>10000000</v>
      </c>
    </row>
    <row r="935" spans="1:34" s="58" customFormat="1" x14ac:dyDescent="0.2">
      <c r="A935" s="58" t="s">
        <v>2586</v>
      </c>
      <c r="B935" s="58" t="str">
        <f t="shared" si="1535"/>
        <v>RSVD</v>
      </c>
      <c r="C935" s="58" t="s">
        <v>781</v>
      </c>
      <c r="D935" s="58" t="s">
        <v>704</v>
      </c>
      <c r="E935" s="58" t="str">
        <f t="shared" si="1558"/>
        <v>S3</v>
      </c>
      <c r="F935" s="58" t="str">
        <f t="shared" si="1559"/>
        <v>000</v>
      </c>
      <c r="H935" s="58" t="s">
        <v>1722</v>
      </c>
      <c r="I935" s="247">
        <f>VLOOKUP(H935,'V-Enc'!$B$38:$C$45,2,FALSE)</f>
        <v>8</v>
      </c>
      <c r="J935" s="58" t="s">
        <v>1735</v>
      </c>
      <c r="K935" s="247">
        <f>VLOOKUP(J935,'V-Enc'!$B$49:$C$56,2,FALSE)</f>
        <v>4</v>
      </c>
      <c r="L935" s="248" t="s">
        <v>2079</v>
      </c>
      <c r="M935" s="58">
        <v>8</v>
      </c>
      <c r="N935" s="58" t="s">
        <v>1834</v>
      </c>
      <c r="O935" s="58">
        <f>VLOOKUP(N935,'V-Enc'!$B$130:$C$137,2,FALSE)</f>
        <v>7</v>
      </c>
      <c r="R935" s="58" t="s">
        <v>22</v>
      </c>
      <c r="S935" s="58" t="s">
        <v>764</v>
      </c>
      <c r="T935" s="58" t="s">
        <v>783</v>
      </c>
      <c r="U935" s="58">
        <f t="shared" si="1560"/>
        <v>8</v>
      </c>
      <c r="V935" s="249">
        <f t="shared" si="1561"/>
        <v>4</v>
      </c>
      <c r="W935" s="58">
        <f t="shared" si="1562"/>
        <v>8</v>
      </c>
      <c r="X935" s="249">
        <f t="shared" si="1563"/>
        <v>4</v>
      </c>
      <c r="Z935" s="58">
        <f t="shared" si="1470"/>
        <v>1</v>
      </c>
      <c r="AA935" s="58">
        <v>1</v>
      </c>
      <c r="AB935" s="249">
        <f t="shared" si="1548"/>
        <v>28</v>
      </c>
      <c r="AC935" s="249" t="str">
        <f t="shared" si="1542"/>
        <v>011011</v>
      </c>
      <c r="AD935" s="249">
        <f t="shared" si="1543"/>
        <v>1</v>
      </c>
      <c r="AE935" s="249" t="str">
        <f t="shared" si="1544"/>
        <v>11111111</v>
      </c>
      <c r="AF935" s="179">
        <f t="shared" si="1545"/>
        <v>1</v>
      </c>
      <c r="AG935" s="180" t="str">
        <f t="shared" si="1546"/>
        <v>01110111</v>
      </c>
      <c r="AH935" s="179" t="str">
        <f t="shared" si="1547"/>
        <v>10001000</v>
      </c>
    </row>
    <row r="936" spans="1:34" s="58" customFormat="1" x14ac:dyDescent="0.2">
      <c r="A936" s="58" t="s">
        <v>2587</v>
      </c>
      <c r="B936" s="58" t="str">
        <f t="shared" ref="B936" si="1564">IF(OR(MAX(1,O936)*MAX(V936,1)&gt;8,V936&lt;1/4,X936&lt;1/4,X936&gt;8),"RSVD","")</f>
        <v>RSVD</v>
      </c>
      <c r="C936" s="58" t="s">
        <v>781</v>
      </c>
      <c r="D936" s="58" t="s">
        <v>704</v>
      </c>
      <c r="E936" s="58" t="str">
        <f t="shared" ref="E936" si="1565">IF(S936="rs2","L2",IF(S936="vs2","S3","L1"))</f>
        <v>S3</v>
      </c>
      <c r="F936" s="58" t="str">
        <f t="shared" ref="F936" si="1566">IF(M936=8,"000",IF(M936=16,"101","110"))</f>
        <v>101</v>
      </c>
      <c r="H936" s="58" t="s">
        <v>1722</v>
      </c>
      <c r="I936" s="247">
        <f>VLOOKUP(H936,'V-Enc'!$B$38:$C$45,2,FALSE)</f>
        <v>8</v>
      </c>
      <c r="J936" s="58" t="s">
        <v>1735</v>
      </c>
      <c r="K936" s="247">
        <f>VLOOKUP(J936,'V-Enc'!$B$49:$C$56,2,FALSE)</f>
        <v>4</v>
      </c>
      <c r="L936" s="248" t="s">
        <v>2079</v>
      </c>
      <c r="M936" s="58">
        <v>16</v>
      </c>
      <c r="N936" s="58" t="s">
        <v>1834</v>
      </c>
      <c r="O936" s="58">
        <f>VLOOKUP(N936,'V-Enc'!$B$130:$C$137,2,FALSE)</f>
        <v>7</v>
      </c>
      <c r="R936" s="58" t="s">
        <v>22</v>
      </c>
      <c r="S936" s="58" t="s">
        <v>764</v>
      </c>
      <c r="T936" s="58" t="s">
        <v>783</v>
      </c>
      <c r="U936" s="58">
        <f t="shared" ref="U936" si="1567">IF(L936="-1",I936,M936)</f>
        <v>8</v>
      </c>
      <c r="V936" s="249">
        <f t="shared" ref="V936" si="1568">IF(L936="-1",K936,U936/I936*K936)</f>
        <v>4</v>
      </c>
      <c r="W936" s="58">
        <f t="shared" ref="W936" si="1569">IF(L936="-1",M936,"-")</f>
        <v>16</v>
      </c>
      <c r="X936" s="249">
        <f t="shared" ref="X936" si="1570">IF(L936="-1",W936/I936*K936,"-")</f>
        <v>8</v>
      </c>
      <c r="Z936" s="58">
        <f t="shared" ref="Z936" si="1571">IF(S936="vs2",1,"")</f>
        <v>1</v>
      </c>
      <c r="AA936" s="58">
        <v>1</v>
      </c>
      <c r="AB936" s="249">
        <f t="shared" si="1548"/>
        <v>56</v>
      </c>
      <c r="AC936" s="249" t="str">
        <f t="shared" si="1542"/>
        <v>110111</v>
      </c>
      <c r="AD936" s="249">
        <f t="shared" si="1543"/>
        <v>2</v>
      </c>
      <c r="AE936" s="249" t="str">
        <f t="shared" si="1544"/>
        <v>10101010</v>
      </c>
      <c r="AF936" s="179">
        <f t="shared" si="1545"/>
        <v>1</v>
      </c>
      <c r="AG936" s="180" t="str">
        <f t="shared" si="1546"/>
        <v>01111111</v>
      </c>
      <c r="AH936" s="179" t="str">
        <f>IF(AF936=0,"00000000",RIGHT(_xlfn.CONCAT(REPT(0,8-MIN(8,AB936)),REPT(DEC2BIN(_xlfn.BITLSHIFT(1,MAX(V936,X936,1)-1)),MAX(1,O936))),8))</f>
        <v>10000000</v>
      </c>
    </row>
    <row r="937" spans="1:34" s="58" customFormat="1" x14ac:dyDescent="0.2">
      <c r="A937" s="58" t="s">
        <v>4484</v>
      </c>
      <c r="B937" s="58" t="str">
        <f t="shared" si="1535"/>
        <v>RSVD</v>
      </c>
      <c r="C937" s="58" t="s">
        <v>781</v>
      </c>
      <c r="D937" s="58" t="s">
        <v>704</v>
      </c>
      <c r="E937" s="58" t="str">
        <f t="shared" si="1558"/>
        <v>S3</v>
      </c>
      <c r="F937" s="58" t="str">
        <f t="shared" si="1559"/>
        <v>110</v>
      </c>
      <c r="H937" s="58" t="s">
        <v>1722</v>
      </c>
      <c r="I937" s="247">
        <f>VLOOKUP(H937,'V-Enc'!$B$38:$C$45,2,FALSE)</f>
        <v>8</v>
      </c>
      <c r="J937" s="58" t="s">
        <v>1735</v>
      </c>
      <c r="K937" s="247">
        <f>VLOOKUP(J937,'V-Enc'!$B$49:$C$56,2,FALSE)</f>
        <v>4</v>
      </c>
      <c r="L937" s="248" t="s">
        <v>2079</v>
      </c>
      <c r="M937" s="58">
        <v>32</v>
      </c>
      <c r="N937" s="58" t="s">
        <v>1834</v>
      </c>
      <c r="O937" s="58">
        <f>VLOOKUP(N937,'V-Enc'!$B$130:$C$137,2,FALSE)</f>
        <v>7</v>
      </c>
      <c r="R937" s="58" t="s">
        <v>22</v>
      </c>
      <c r="S937" s="58" t="s">
        <v>764</v>
      </c>
      <c r="T937" s="58" t="s">
        <v>783</v>
      </c>
      <c r="U937" s="58">
        <f t="shared" si="1560"/>
        <v>8</v>
      </c>
      <c r="V937" s="249">
        <f t="shared" si="1561"/>
        <v>4</v>
      </c>
      <c r="W937" s="58">
        <f t="shared" si="1562"/>
        <v>32</v>
      </c>
      <c r="X937" s="249">
        <f t="shared" si="1563"/>
        <v>16</v>
      </c>
      <c r="Z937" s="58">
        <f t="shared" si="1470"/>
        <v>1</v>
      </c>
      <c r="AA937" s="58">
        <v>1</v>
      </c>
      <c r="AB937" s="249">
        <f t="shared" si="1548"/>
        <v>112</v>
      </c>
      <c r="AC937" s="249" t="str">
        <f>DEC2BIN(MIN(64,AB937)-1,6)</f>
        <v>111111</v>
      </c>
      <c r="AD937" s="249">
        <f t="shared" si="1543"/>
        <v>4</v>
      </c>
      <c r="AE937" s="249" t="str">
        <f t="shared" si="1544"/>
        <v>10001000</v>
      </c>
      <c r="AF937" s="179">
        <f t="shared" si="1545"/>
        <v>1</v>
      </c>
      <c r="AG937" s="180" t="e">
        <f t="shared" si="1546"/>
        <v>#NUM!</v>
      </c>
      <c r="AH937" s="179" t="e">
        <f t="shared" ref="AH937:AH940" si="1572">IF(AF937=0,"00000000",RIGHT(_xlfn.CONCAT(REPT(0,8-MIN(8,AB937)),REPT(DEC2BIN(_xlfn.BITLSHIFT(1,MAX(V937,X937,1)-1)),MAX(1,O937))),8))</f>
        <v>#NUM!</v>
      </c>
    </row>
    <row r="938" spans="1:34" s="58" customFormat="1" x14ac:dyDescent="0.2">
      <c r="A938" s="58" t="s">
        <v>2588</v>
      </c>
      <c r="B938" s="58" t="str">
        <f t="shared" ref="B938:B939" si="1573">IF(OR(MAX(1,O938)*MAX(V938,1)&gt;8,V938&lt;1/4,X938&lt;1/4,X938&gt;8),"RSVD","")</f>
        <v>RSVD</v>
      </c>
      <c r="C938" s="58" t="s">
        <v>781</v>
      </c>
      <c r="D938" s="58" t="s">
        <v>704</v>
      </c>
      <c r="E938" s="58" t="str">
        <f t="shared" ref="E938:E939" si="1574">IF(S938="rs2","L2",IF(S938="vs2","S3","L1"))</f>
        <v>S3</v>
      </c>
      <c r="F938" s="58" t="str">
        <f t="shared" ref="F938:F939" si="1575">IF(M938=8,"000",IF(M938=16,"101","110"))</f>
        <v>000</v>
      </c>
      <c r="H938" s="58" t="s">
        <v>1722</v>
      </c>
      <c r="I938" s="247">
        <f>VLOOKUP(H938,'V-Enc'!$B$38:$C$45,2,FALSE)</f>
        <v>8</v>
      </c>
      <c r="J938" s="58" t="s">
        <v>1736</v>
      </c>
      <c r="K938" s="247">
        <f>VLOOKUP(J938,'V-Enc'!$B$49:$C$56,2,FALSE)</f>
        <v>8</v>
      </c>
      <c r="L938" s="248" t="s">
        <v>2079</v>
      </c>
      <c r="M938" s="58">
        <v>8</v>
      </c>
      <c r="N938" s="58" t="s">
        <v>1834</v>
      </c>
      <c r="O938" s="58">
        <f>VLOOKUP(N938,'V-Enc'!$B$130:$C$137,2,FALSE)</f>
        <v>7</v>
      </c>
      <c r="R938" s="58" t="s">
        <v>22</v>
      </c>
      <c r="S938" s="58" t="s">
        <v>764</v>
      </c>
      <c r="T938" s="58" t="s">
        <v>783</v>
      </c>
      <c r="U938" s="58">
        <f t="shared" ref="U938:U939" si="1576">IF(L938="-1",I938,M938)</f>
        <v>8</v>
      </c>
      <c r="V938" s="249">
        <f t="shared" ref="V938:V939" si="1577">IF(L938="-1",K938,U938/I938*K938)</f>
        <v>8</v>
      </c>
      <c r="W938" s="58">
        <f t="shared" ref="W938:W939" si="1578">IF(L938="-1",M938,"-")</f>
        <v>8</v>
      </c>
      <c r="X938" s="249">
        <f t="shared" ref="X938:X939" si="1579">IF(L938="-1",W938/I938*K938,"-")</f>
        <v>8</v>
      </c>
      <c r="Z938" s="58">
        <f t="shared" ref="Z938:Z939" si="1580">IF(S938="vs2",1,"")</f>
        <v>1</v>
      </c>
      <c r="AA938" s="58">
        <v>1</v>
      </c>
      <c r="AB938" s="249">
        <f t="shared" si="1548"/>
        <v>56</v>
      </c>
      <c r="AC938" s="249" t="str">
        <f t="shared" ref="AC938:AC940" si="1581">DEC2BIN(MIN(64,AB938)-1,6)</f>
        <v>110111</v>
      </c>
      <c r="AD938" s="249">
        <f t="shared" si="1543"/>
        <v>1</v>
      </c>
      <c r="AE938" s="249" t="str">
        <f t="shared" si="1544"/>
        <v>11111111</v>
      </c>
      <c r="AF938" s="179">
        <f t="shared" si="1545"/>
        <v>1</v>
      </c>
      <c r="AG938" s="180" t="str">
        <f t="shared" si="1546"/>
        <v>01111111</v>
      </c>
      <c r="AH938" s="179" t="str">
        <f t="shared" si="1572"/>
        <v>10000000</v>
      </c>
    </row>
    <row r="939" spans="1:34" s="58" customFormat="1" x14ac:dyDescent="0.2">
      <c r="A939" s="58" t="s">
        <v>4485</v>
      </c>
      <c r="B939" s="58" t="str">
        <f t="shared" si="1573"/>
        <v>RSVD</v>
      </c>
      <c r="C939" s="58" t="s">
        <v>781</v>
      </c>
      <c r="D939" s="58" t="s">
        <v>704</v>
      </c>
      <c r="E939" s="58" t="str">
        <f t="shared" si="1574"/>
        <v>S3</v>
      </c>
      <c r="F939" s="58" t="str">
        <f t="shared" si="1575"/>
        <v>101</v>
      </c>
      <c r="H939" s="58" t="s">
        <v>1722</v>
      </c>
      <c r="I939" s="247">
        <f>VLOOKUP(H939,'V-Enc'!$B$38:$C$45,2,FALSE)</f>
        <v>8</v>
      </c>
      <c r="J939" s="58" t="s">
        <v>1736</v>
      </c>
      <c r="K939" s="247">
        <f>VLOOKUP(J939,'V-Enc'!$B$49:$C$56,2,FALSE)</f>
        <v>8</v>
      </c>
      <c r="L939" s="248" t="s">
        <v>2079</v>
      </c>
      <c r="M939" s="58">
        <v>16</v>
      </c>
      <c r="N939" s="58" t="s">
        <v>1834</v>
      </c>
      <c r="O939" s="58">
        <f>VLOOKUP(N939,'V-Enc'!$B$130:$C$137,2,FALSE)</f>
        <v>7</v>
      </c>
      <c r="R939" s="58" t="s">
        <v>22</v>
      </c>
      <c r="S939" s="58" t="s">
        <v>764</v>
      </c>
      <c r="T939" s="58" t="s">
        <v>783</v>
      </c>
      <c r="U939" s="58">
        <f t="shared" si="1576"/>
        <v>8</v>
      </c>
      <c r="V939" s="249">
        <f t="shared" si="1577"/>
        <v>8</v>
      </c>
      <c r="W939" s="58">
        <f t="shared" si="1578"/>
        <v>16</v>
      </c>
      <c r="X939" s="249">
        <f t="shared" si="1579"/>
        <v>16</v>
      </c>
      <c r="Z939" s="58">
        <f t="shared" si="1580"/>
        <v>1</v>
      </c>
      <c r="AA939" s="58">
        <v>1</v>
      </c>
      <c r="AB939" s="249">
        <f t="shared" si="1548"/>
        <v>112</v>
      </c>
      <c r="AC939" s="249" t="str">
        <f t="shared" si="1581"/>
        <v>111111</v>
      </c>
      <c r="AD939" s="249">
        <f t="shared" si="1543"/>
        <v>2</v>
      </c>
      <c r="AE939" s="249" t="str">
        <f t="shared" si="1544"/>
        <v>10101010</v>
      </c>
      <c r="AF939" s="179">
        <f t="shared" si="1545"/>
        <v>1</v>
      </c>
      <c r="AG939" s="180" t="e">
        <f>IF(AF939=0,"00000000",RIGHT(IF(X939&gt;=V939,DEC2BIN(_xlfn.BITXOR(BIN2DEC(AH939),255),8),REPT(DEC2BIN(_xlfn.BITLSHIFT(1,AF939-1)),8)),8))</f>
        <v>#NUM!</v>
      </c>
      <c r="AH939" s="179" t="e">
        <f t="shared" si="1572"/>
        <v>#NUM!</v>
      </c>
    </row>
    <row r="940" spans="1:34" s="58" customFormat="1" x14ac:dyDescent="0.2">
      <c r="A940" s="58" t="s">
        <v>4486</v>
      </c>
      <c r="B940" s="58" t="str">
        <f t="shared" si="1535"/>
        <v>RSVD</v>
      </c>
      <c r="C940" s="58" t="s">
        <v>781</v>
      </c>
      <c r="D940" s="58" t="s">
        <v>704</v>
      </c>
      <c r="E940" s="58" t="str">
        <f t="shared" si="1558"/>
        <v>S3</v>
      </c>
      <c r="F940" s="58" t="str">
        <f t="shared" si="1559"/>
        <v>110</v>
      </c>
      <c r="H940" s="58" t="s">
        <v>1722</v>
      </c>
      <c r="I940" s="247">
        <f>VLOOKUP(H940,'V-Enc'!$B$38:$C$45,2,FALSE)</f>
        <v>8</v>
      </c>
      <c r="J940" s="58" t="s">
        <v>1736</v>
      </c>
      <c r="K940" s="247">
        <f>VLOOKUP(J940,'V-Enc'!$B$49:$C$56,2,FALSE)</f>
        <v>8</v>
      </c>
      <c r="L940" s="248" t="s">
        <v>2079</v>
      </c>
      <c r="M940" s="58">
        <v>32</v>
      </c>
      <c r="N940" s="58" t="s">
        <v>1834</v>
      </c>
      <c r="O940" s="58">
        <f>VLOOKUP(N940,'V-Enc'!$B$130:$C$137,2,FALSE)</f>
        <v>7</v>
      </c>
      <c r="R940" s="58" t="s">
        <v>22</v>
      </c>
      <c r="S940" s="58" t="s">
        <v>764</v>
      </c>
      <c r="T940" s="58" t="s">
        <v>783</v>
      </c>
      <c r="U940" s="58">
        <f t="shared" si="1560"/>
        <v>8</v>
      </c>
      <c r="V940" s="249">
        <f t="shared" si="1561"/>
        <v>8</v>
      </c>
      <c r="W940" s="58">
        <f t="shared" si="1562"/>
        <v>32</v>
      </c>
      <c r="X940" s="249">
        <f t="shared" si="1563"/>
        <v>32</v>
      </c>
      <c r="Z940" s="58">
        <f t="shared" si="1470"/>
        <v>1</v>
      </c>
      <c r="AA940" s="58">
        <v>1</v>
      </c>
      <c r="AB940" s="249">
        <f t="shared" si="1548"/>
        <v>224</v>
      </c>
      <c r="AC940" s="249" t="str">
        <f t="shared" si="1581"/>
        <v>111111</v>
      </c>
      <c r="AD940" s="249">
        <f t="shared" si="1543"/>
        <v>4</v>
      </c>
      <c r="AE940" s="249" t="str">
        <f t="shared" si="1544"/>
        <v>10001000</v>
      </c>
      <c r="AF940" s="179">
        <f t="shared" si="1545"/>
        <v>1</v>
      </c>
      <c r="AG940" s="180" t="e">
        <f>IF(AF940=0,"00000000",RIGHT(IF(X940&gt;=V940,DEC2BIN(_xlfn.BITXOR(BIN2DEC(AH940),255),8),REPT(DEC2BIN(_xlfn.BITLSHIFT(1,AF940-1)),8)),8))</f>
        <v>#NUM!</v>
      </c>
      <c r="AH940" s="179" t="e">
        <f t="shared" si="1572"/>
        <v>#NUM!</v>
      </c>
    </row>
    <row r="941" spans="1:34" x14ac:dyDescent="0.2">
      <c r="I941" s="159"/>
      <c r="Z941" s="125" t="str">
        <f t="shared" si="1470"/>
        <v/>
      </c>
      <c r="AA941" s="125" t="str">
        <f t="shared" ref="AA941:AA992" si="1582">IF(T941="vs3",1,"")</f>
        <v/>
      </c>
      <c r="AC941" s="179"/>
      <c r="AE941" s="179"/>
    </row>
    <row r="942" spans="1:34" ht="19" x14ac:dyDescent="0.25">
      <c r="A942" s="225" t="s">
        <v>2589</v>
      </c>
      <c r="B942" s="225"/>
      <c r="C942" s="226"/>
      <c r="D942" s="226"/>
      <c r="E942" s="226"/>
      <c r="F942" s="226"/>
      <c r="G942" s="226"/>
      <c r="I942" s="159"/>
      <c r="Z942" s="125" t="str">
        <f t="shared" si="1470"/>
        <v/>
      </c>
      <c r="AA942" s="125" t="str">
        <f t="shared" si="1582"/>
        <v/>
      </c>
      <c r="AC942" s="179"/>
      <c r="AE942" s="179"/>
    </row>
    <row r="943" spans="1:34" x14ac:dyDescent="0.2">
      <c r="A943" s="125" t="s">
        <v>2590</v>
      </c>
      <c r="B943" s="58" t="str">
        <f t="shared" ref="B943:B960" si="1583">IF(OR(MAX(1,O943)*MAX(V943,1)&gt;8,V943&lt;1/4,X943&lt;1/4),"RSVD","")</f>
        <v/>
      </c>
      <c r="C943" s="125" t="s">
        <v>781</v>
      </c>
      <c r="D943" s="125" t="s">
        <v>704</v>
      </c>
      <c r="E943" s="125" t="str">
        <f t="shared" ref="E943:E960" si="1584">IF(S943="rs2","S2",IF(S943="vs2","S3","S1"))</f>
        <v>S1</v>
      </c>
      <c r="F943" s="125" t="str">
        <f t="shared" ref="F943:F960" si="1585">IF(M943=8,"000",IF(M943=16,"101","110"))</f>
        <v>000</v>
      </c>
      <c r="H943" s="125" t="s">
        <v>1722</v>
      </c>
      <c r="I943" s="159">
        <f>VLOOKUP(H943,'V-Enc'!$B$38:$C$45,2,FALSE)</f>
        <v>8</v>
      </c>
      <c r="J943" s="125" t="s">
        <v>1739</v>
      </c>
      <c r="K943" s="159">
        <f>VLOOKUP(J943,'V-Enc'!$B$49:$C$56,2,FALSE)</f>
        <v>0.25</v>
      </c>
      <c r="L943" s="206" t="s">
        <v>76</v>
      </c>
      <c r="M943" s="125">
        <v>8</v>
      </c>
      <c r="N943" s="125" t="s">
        <v>1835</v>
      </c>
      <c r="O943" s="125">
        <f>VLOOKUP(N943,'V-Enc'!$B$130:$C$137,2,FALSE)</f>
        <v>8</v>
      </c>
      <c r="R943" s="125" t="s">
        <v>22</v>
      </c>
      <c r="S943" s="206" t="s">
        <v>2040</v>
      </c>
      <c r="T943" s="125" t="s">
        <v>783</v>
      </c>
      <c r="U943" s="125">
        <f t="shared" ref="U943:U960" si="1586">IF(L943="-1",I943,M943)</f>
        <v>8</v>
      </c>
      <c r="V943" s="179">
        <f t="shared" ref="V943:V960" si="1587">IF(L943="-1",K943,U943/I943*K943)</f>
        <v>0.25</v>
      </c>
      <c r="W943" s="125" t="str">
        <f t="shared" ref="W943:W960" si="1588">IF(L943="-1",M943,"-")</f>
        <v>-</v>
      </c>
      <c r="X943" s="179" t="str">
        <f>IF(L943="-1",W943/#REF!*#REF!,"-")</f>
        <v>-</v>
      </c>
      <c r="Z943" s="125" t="str">
        <f t="shared" si="1470"/>
        <v/>
      </c>
      <c r="AA943" s="125">
        <f t="shared" si="1582"/>
        <v>1</v>
      </c>
      <c r="AB943" s="179">
        <f>MAX(V943,X943,1)*IF(O943="",1,O943)</f>
        <v>8</v>
      </c>
      <c r="AC943" s="179" t="str">
        <f t="shared" ref="AC943:AC956" si="1589">DEC2BIN(MIN(64,AB943)-1,6)</f>
        <v>000111</v>
      </c>
      <c r="AD943" s="179">
        <f t="shared" ref="AD943:AD960" si="1590">AB943/(MAX(V943,1)*IF(O943="",1,O943))</f>
        <v>1</v>
      </c>
      <c r="AE943" s="179" t="str">
        <f t="shared" ref="AE943:AE960" si="1591">RIGHT(_xlfn.CONCAT(REPT(0,8-MIN(AB943,8)),REPT(DEC2BIN(_xlfn.BITLSHIFT(1,AD943-1)),AB943/AD943)),8)</f>
        <v>11111111</v>
      </c>
      <c r="AF943" s="125" t="s">
        <v>369</v>
      </c>
    </row>
    <row r="944" spans="1:34" x14ac:dyDescent="0.2">
      <c r="A944" s="125" t="s">
        <v>2591</v>
      </c>
      <c r="B944" s="58" t="str">
        <f t="shared" si="1583"/>
        <v/>
      </c>
      <c r="C944" s="125" t="s">
        <v>781</v>
      </c>
      <c r="D944" s="125" t="s">
        <v>704</v>
      </c>
      <c r="E944" s="125" t="str">
        <f t="shared" si="1584"/>
        <v>S1</v>
      </c>
      <c r="F944" s="125" t="str">
        <f t="shared" si="1585"/>
        <v>101</v>
      </c>
      <c r="H944" s="125" t="s">
        <v>1722</v>
      </c>
      <c r="I944" s="159">
        <f>VLOOKUP(H944,'V-Enc'!$B$38:$C$45,2,FALSE)</f>
        <v>8</v>
      </c>
      <c r="J944" s="125" t="s">
        <v>1739</v>
      </c>
      <c r="K944" s="159">
        <f>VLOOKUP(J944,'V-Enc'!$B$49:$C$56,2,FALSE)</f>
        <v>0.25</v>
      </c>
      <c r="L944" s="206" t="s">
        <v>76</v>
      </c>
      <c r="M944" s="125">
        <v>16</v>
      </c>
      <c r="N944" s="125" t="s">
        <v>1835</v>
      </c>
      <c r="O944" s="125">
        <f>VLOOKUP(N944,'V-Enc'!$B$130:$C$137,2,FALSE)</f>
        <v>8</v>
      </c>
      <c r="R944" s="125" t="s">
        <v>22</v>
      </c>
      <c r="S944" s="206" t="s">
        <v>2040</v>
      </c>
      <c r="T944" s="125" t="s">
        <v>783</v>
      </c>
      <c r="U944" s="125">
        <f t="shared" si="1586"/>
        <v>16</v>
      </c>
      <c r="V944" s="179">
        <f t="shared" si="1587"/>
        <v>0.5</v>
      </c>
      <c r="W944" s="125" t="str">
        <f t="shared" si="1588"/>
        <v>-</v>
      </c>
      <c r="X944" s="179" t="str">
        <f>IF(L944="-1",W944/I943*K943,"-")</f>
        <v>-</v>
      </c>
      <c r="Z944" s="125" t="str">
        <f t="shared" si="1470"/>
        <v/>
      </c>
      <c r="AA944" s="125">
        <f t="shared" si="1582"/>
        <v>1</v>
      </c>
      <c r="AB944" s="179">
        <f t="shared" ref="AB944:AB960" si="1592">MAX(V944,X944,1)*IF(O944="",1,O944)</f>
        <v>8</v>
      </c>
      <c r="AC944" s="179" t="str">
        <f t="shared" si="1589"/>
        <v>000111</v>
      </c>
      <c r="AD944" s="179">
        <f t="shared" si="1590"/>
        <v>1</v>
      </c>
      <c r="AE944" s="179" t="str">
        <f t="shared" si="1591"/>
        <v>11111111</v>
      </c>
      <c r="AF944" s="125" t="s">
        <v>369</v>
      </c>
    </row>
    <row r="945" spans="1:32" x14ac:dyDescent="0.2">
      <c r="A945" s="125" t="s">
        <v>2592</v>
      </c>
      <c r="B945" s="58" t="str">
        <f t="shared" si="1583"/>
        <v/>
      </c>
      <c r="C945" s="125" t="s">
        <v>781</v>
      </c>
      <c r="D945" s="125" t="s">
        <v>704</v>
      </c>
      <c r="E945" s="125" t="str">
        <f t="shared" si="1584"/>
        <v>S1</v>
      </c>
      <c r="F945" s="125" t="str">
        <f t="shared" si="1585"/>
        <v>110</v>
      </c>
      <c r="H945" s="125" t="s">
        <v>1722</v>
      </c>
      <c r="I945" s="159">
        <f>VLOOKUP(H945,'V-Enc'!$B$38:$C$45,2,FALSE)</f>
        <v>8</v>
      </c>
      <c r="J945" s="125" t="s">
        <v>1739</v>
      </c>
      <c r="K945" s="159">
        <f>VLOOKUP(J945,'V-Enc'!$B$49:$C$56,2,FALSE)</f>
        <v>0.25</v>
      </c>
      <c r="L945" s="206" t="s">
        <v>76</v>
      </c>
      <c r="M945" s="125">
        <v>32</v>
      </c>
      <c r="N945" s="125" t="s">
        <v>1835</v>
      </c>
      <c r="O945" s="125">
        <f>VLOOKUP(N945,'V-Enc'!$B$130:$C$137,2,FALSE)</f>
        <v>8</v>
      </c>
      <c r="R945" s="125" t="s">
        <v>22</v>
      </c>
      <c r="S945" s="206" t="s">
        <v>2040</v>
      </c>
      <c r="T945" s="125" t="s">
        <v>783</v>
      </c>
      <c r="U945" s="125">
        <f t="shared" si="1586"/>
        <v>32</v>
      </c>
      <c r="V945" s="179">
        <f t="shared" si="1587"/>
        <v>1</v>
      </c>
      <c r="W945" s="125" t="str">
        <f t="shared" si="1588"/>
        <v>-</v>
      </c>
      <c r="X945" s="179" t="str">
        <f>IF(L945="-1",W945/I944*K944,"-")</f>
        <v>-</v>
      </c>
      <c r="Z945" s="125" t="str">
        <f t="shared" si="1470"/>
        <v/>
      </c>
      <c r="AA945" s="125">
        <f t="shared" si="1582"/>
        <v>1</v>
      </c>
      <c r="AB945" s="179">
        <f t="shared" si="1592"/>
        <v>8</v>
      </c>
      <c r="AC945" s="179" t="str">
        <f t="shared" si="1589"/>
        <v>000111</v>
      </c>
      <c r="AD945" s="179">
        <f t="shared" si="1590"/>
        <v>1</v>
      </c>
      <c r="AE945" s="179" t="str">
        <f t="shared" si="1591"/>
        <v>11111111</v>
      </c>
      <c r="AF945" s="125" t="s">
        <v>369</v>
      </c>
    </row>
    <row r="946" spans="1:32" x14ac:dyDescent="0.2">
      <c r="A946" s="125" t="s">
        <v>2593</v>
      </c>
      <c r="B946" s="58" t="str">
        <f t="shared" si="1583"/>
        <v/>
      </c>
      <c r="C946" s="125" t="s">
        <v>781</v>
      </c>
      <c r="D946" s="125" t="s">
        <v>704</v>
      </c>
      <c r="E946" s="125" t="str">
        <f t="shared" si="1584"/>
        <v>S1</v>
      </c>
      <c r="F946" s="125" t="str">
        <f t="shared" si="1585"/>
        <v>000</v>
      </c>
      <c r="H946" s="125" t="s">
        <v>1722</v>
      </c>
      <c r="I946" s="159">
        <f>VLOOKUP(H946,'V-Enc'!$B$38:$C$45,2,FALSE)</f>
        <v>8</v>
      </c>
      <c r="J946" s="125" t="s">
        <v>1740</v>
      </c>
      <c r="K946" s="159">
        <f>VLOOKUP(J946,'V-Enc'!$B$49:$C$56,2,FALSE)</f>
        <v>0.5</v>
      </c>
      <c r="L946" s="206" t="s">
        <v>76</v>
      </c>
      <c r="M946" s="125">
        <v>8</v>
      </c>
      <c r="N946" s="125" t="s">
        <v>1835</v>
      </c>
      <c r="O946" s="125">
        <f>VLOOKUP(N946,'V-Enc'!$B$130:$C$137,2,FALSE)</f>
        <v>8</v>
      </c>
      <c r="R946" s="125" t="s">
        <v>22</v>
      </c>
      <c r="S946" s="206" t="s">
        <v>2040</v>
      </c>
      <c r="T946" s="125" t="s">
        <v>783</v>
      </c>
      <c r="U946" s="125">
        <f t="shared" si="1586"/>
        <v>8</v>
      </c>
      <c r="V946" s="179">
        <f t="shared" si="1587"/>
        <v>0.5</v>
      </c>
      <c r="W946" s="125" t="str">
        <f t="shared" si="1588"/>
        <v>-</v>
      </c>
      <c r="X946" s="179" t="str">
        <f>IF(L946="-1",W946/#REF!*#REF!,"-")</f>
        <v>-</v>
      </c>
      <c r="Z946" s="125" t="str">
        <f t="shared" si="1470"/>
        <v/>
      </c>
      <c r="AA946" s="125">
        <f t="shared" si="1582"/>
        <v>1</v>
      </c>
      <c r="AB946" s="179">
        <f t="shared" si="1592"/>
        <v>8</v>
      </c>
      <c r="AC946" s="179" t="str">
        <f t="shared" si="1589"/>
        <v>000111</v>
      </c>
      <c r="AD946" s="179">
        <f t="shared" si="1590"/>
        <v>1</v>
      </c>
      <c r="AE946" s="179" t="str">
        <f t="shared" si="1591"/>
        <v>11111111</v>
      </c>
      <c r="AF946" s="125" t="s">
        <v>369</v>
      </c>
    </row>
    <row r="947" spans="1:32" x14ac:dyDescent="0.2">
      <c r="A947" s="125" t="s">
        <v>2594</v>
      </c>
      <c r="B947" s="58" t="str">
        <f t="shared" ref="B947" si="1593">IF(OR(MAX(1,O947)*MAX(V947,1)&gt;8,V947&lt;1/4,X947&lt;1/4),"RSVD","")</f>
        <v/>
      </c>
      <c r="C947" s="125" t="s">
        <v>781</v>
      </c>
      <c r="D947" s="125" t="s">
        <v>704</v>
      </c>
      <c r="E947" s="125" t="str">
        <f t="shared" ref="E947" si="1594">IF(S947="rs2","S2",IF(S947="vs2","S3","S1"))</f>
        <v>S1</v>
      </c>
      <c r="F947" s="125" t="str">
        <f t="shared" ref="F947" si="1595">IF(M947=8,"000",IF(M947=16,"101","110"))</f>
        <v>101</v>
      </c>
      <c r="H947" s="125" t="s">
        <v>1722</v>
      </c>
      <c r="I947" s="159">
        <f>VLOOKUP(H947,'V-Enc'!$B$38:$C$45,2,FALSE)</f>
        <v>8</v>
      </c>
      <c r="J947" s="125" t="s">
        <v>1740</v>
      </c>
      <c r="K947" s="159">
        <f>VLOOKUP(J947,'V-Enc'!$B$49:$C$56,2,FALSE)</f>
        <v>0.5</v>
      </c>
      <c r="L947" s="206" t="s">
        <v>76</v>
      </c>
      <c r="M947" s="125">
        <v>16</v>
      </c>
      <c r="N947" s="125" t="s">
        <v>1835</v>
      </c>
      <c r="O947" s="125">
        <f>VLOOKUP(N947,'V-Enc'!$B$130:$C$137,2,FALSE)</f>
        <v>8</v>
      </c>
      <c r="R947" s="125" t="s">
        <v>22</v>
      </c>
      <c r="S947" s="206" t="s">
        <v>2040</v>
      </c>
      <c r="T947" s="125" t="s">
        <v>783</v>
      </c>
      <c r="U947" s="125">
        <f t="shared" ref="U947" si="1596">IF(L947="-1",I947,M947)</f>
        <v>16</v>
      </c>
      <c r="V947" s="179">
        <f t="shared" ref="V947" si="1597">IF(L947="-1",K947,U947/I947*K947)</f>
        <v>1</v>
      </c>
      <c r="W947" s="125" t="str">
        <f t="shared" ref="W947" si="1598">IF(L947="-1",M947,"-")</f>
        <v>-</v>
      </c>
      <c r="X947" s="179" t="str">
        <f>IF(L947="-1",W947/I945*K945,"-")</f>
        <v>-</v>
      </c>
      <c r="Z947" s="125" t="str">
        <f t="shared" ref="Z947" si="1599">IF(S947="vs2",1,"")</f>
        <v/>
      </c>
      <c r="AA947" s="125">
        <f t="shared" ref="AA947" si="1600">IF(T947="vs3",1,"")</f>
        <v>1</v>
      </c>
      <c r="AB947" s="179">
        <f t="shared" si="1592"/>
        <v>8</v>
      </c>
      <c r="AC947" s="179" t="str">
        <f t="shared" si="1589"/>
        <v>000111</v>
      </c>
      <c r="AD947" s="179">
        <f t="shared" si="1590"/>
        <v>1</v>
      </c>
      <c r="AE947" s="179" t="str">
        <f t="shared" si="1591"/>
        <v>11111111</v>
      </c>
      <c r="AF947" s="125" t="s">
        <v>369</v>
      </c>
    </row>
    <row r="948" spans="1:32" s="58" customFormat="1" x14ac:dyDescent="0.2">
      <c r="A948" s="58" t="s">
        <v>4487</v>
      </c>
      <c r="B948" s="58" t="str">
        <f t="shared" si="1583"/>
        <v>RSVD</v>
      </c>
      <c r="C948" s="58" t="s">
        <v>781</v>
      </c>
      <c r="D948" s="58" t="s">
        <v>704</v>
      </c>
      <c r="E948" s="58" t="str">
        <f t="shared" si="1584"/>
        <v>S1</v>
      </c>
      <c r="F948" s="58" t="str">
        <f t="shared" si="1585"/>
        <v>110</v>
      </c>
      <c r="H948" s="58" t="s">
        <v>1722</v>
      </c>
      <c r="I948" s="247">
        <f>VLOOKUP(H948,'V-Enc'!$B$38:$C$45,2,FALSE)</f>
        <v>8</v>
      </c>
      <c r="J948" s="58" t="s">
        <v>1740</v>
      </c>
      <c r="K948" s="247">
        <f>VLOOKUP(J948,'V-Enc'!$B$49:$C$56,2,FALSE)</f>
        <v>0.5</v>
      </c>
      <c r="L948" s="248" t="s">
        <v>76</v>
      </c>
      <c r="M948" s="58">
        <v>32</v>
      </c>
      <c r="N948" s="58" t="s">
        <v>1835</v>
      </c>
      <c r="O948" s="58">
        <f>VLOOKUP(N948,'V-Enc'!$B$130:$C$137,2,FALSE)</f>
        <v>8</v>
      </c>
      <c r="R948" s="58" t="s">
        <v>22</v>
      </c>
      <c r="S948" s="248" t="s">
        <v>2040</v>
      </c>
      <c r="T948" s="58" t="s">
        <v>783</v>
      </c>
      <c r="U948" s="58">
        <f t="shared" si="1586"/>
        <v>32</v>
      </c>
      <c r="V948" s="249">
        <f t="shared" si="1587"/>
        <v>2</v>
      </c>
      <c r="W948" s="58" t="str">
        <f t="shared" si="1588"/>
        <v>-</v>
      </c>
      <c r="X948" s="249" t="str">
        <f>IF(L948="-1",W948/I946*K946,"-")</f>
        <v>-</v>
      </c>
      <c r="Z948" s="58" t="str">
        <f t="shared" si="1470"/>
        <v/>
      </c>
      <c r="AA948" s="58">
        <f t="shared" si="1582"/>
        <v>1</v>
      </c>
      <c r="AB948" s="249">
        <f t="shared" si="1592"/>
        <v>16</v>
      </c>
      <c r="AC948" s="249" t="str">
        <f t="shared" si="1589"/>
        <v>001111</v>
      </c>
      <c r="AD948" s="249">
        <f t="shared" si="1590"/>
        <v>1</v>
      </c>
      <c r="AE948" s="249" t="str">
        <f t="shared" si="1591"/>
        <v>11111111</v>
      </c>
      <c r="AF948" s="58" t="s">
        <v>369</v>
      </c>
    </row>
    <row r="949" spans="1:32" x14ac:dyDescent="0.2">
      <c r="A949" s="125" t="s">
        <v>2595</v>
      </c>
      <c r="B949" s="58" t="str">
        <f t="shared" si="1583"/>
        <v/>
      </c>
      <c r="C949" s="125" t="s">
        <v>781</v>
      </c>
      <c r="D949" s="125" t="s">
        <v>704</v>
      </c>
      <c r="E949" s="125" t="str">
        <f t="shared" si="1584"/>
        <v>S1</v>
      </c>
      <c r="F949" s="125" t="str">
        <f t="shared" si="1585"/>
        <v>000</v>
      </c>
      <c r="H949" s="125" t="s">
        <v>1722</v>
      </c>
      <c r="I949" s="159">
        <f>VLOOKUP(H949,'V-Enc'!$B$38:$C$45,2,FALSE)</f>
        <v>8</v>
      </c>
      <c r="J949" s="125" t="s">
        <v>1733</v>
      </c>
      <c r="K949" s="159">
        <f>VLOOKUP(J949,'V-Enc'!$B$49:$C$56,2,FALSE)</f>
        <v>1</v>
      </c>
      <c r="L949" s="206" t="s">
        <v>76</v>
      </c>
      <c r="M949" s="125">
        <v>8</v>
      </c>
      <c r="N949" s="125" t="s">
        <v>1835</v>
      </c>
      <c r="O949" s="125">
        <f>VLOOKUP(N949,'V-Enc'!$B$130:$C$137,2,FALSE)</f>
        <v>8</v>
      </c>
      <c r="R949" s="125" t="s">
        <v>22</v>
      </c>
      <c r="S949" s="206" t="s">
        <v>2040</v>
      </c>
      <c r="T949" s="125" t="s">
        <v>783</v>
      </c>
      <c r="U949" s="125">
        <f t="shared" si="1586"/>
        <v>8</v>
      </c>
      <c r="V949" s="179">
        <f t="shared" si="1587"/>
        <v>1</v>
      </c>
      <c r="W949" s="125" t="str">
        <f t="shared" si="1588"/>
        <v>-</v>
      </c>
      <c r="X949" s="179" t="str">
        <f>IF(L949="-1",W949/#REF!*#REF!,"-")</f>
        <v>-</v>
      </c>
      <c r="Z949" s="125" t="str">
        <f t="shared" si="1470"/>
        <v/>
      </c>
      <c r="AA949" s="125">
        <f t="shared" si="1582"/>
        <v>1</v>
      </c>
      <c r="AB949" s="179">
        <f t="shared" si="1592"/>
        <v>8</v>
      </c>
      <c r="AC949" s="179" t="str">
        <f t="shared" si="1589"/>
        <v>000111</v>
      </c>
      <c r="AD949" s="179">
        <f t="shared" si="1590"/>
        <v>1</v>
      </c>
      <c r="AE949" s="179" t="str">
        <f t="shared" si="1591"/>
        <v>11111111</v>
      </c>
      <c r="AF949" s="125" t="s">
        <v>369</v>
      </c>
    </row>
    <row r="950" spans="1:32" s="58" customFormat="1" x14ac:dyDescent="0.2">
      <c r="A950" s="58" t="s">
        <v>4488</v>
      </c>
      <c r="B950" s="58" t="str">
        <f t="shared" si="1583"/>
        <v>RSVD</v>
      </c>
      <c r="C950" s="58" t="s">
        <v>781</v>
      </c>
      <c r="D950" s="58" t="s">
        <v>704</v>
      </c>
      <c r="E950" s="58" t="str">
        <f t="shared" si="1584"/>
        <v>S1</v>
      </c>
      <c r="F950" s="58" t="str">
        <f t="shared" si="1585"/>
        <v>101</v>
      </c>
      <c r="H950" s="58" t="s">
        <v>1722</v>
      </c>
      <c r="I950" s="247">
        <f>VLOOKUP(H950,'V-Enc'!$B$38:$C$45,2,FALSE)</f>
        <v>8</v>
      </c>
      <c r="J950" s="58" t="s">
        <v>1733</v>
      </c>
      <c r="K950" s="247">
        <f>VLOOKUP(J950,'V-Enc'!$B$49:$C$56,2,FALSE)</f>
        <v>1</v>
      </c>
      <c r="L950" s="248" t="s">
        <v>76</v>
      </c>
      <c r="M950" s="58">
        <v>16</v>
      </c>
      <c r="N950" s="58" t="s">
        <v>1835</v>
      </c>
      <c r="O950" s="58">
        <f>VLOOKUP(N950,'V-Enc'!$B$130:$C$137,2,FALSE)</f>
        <v>8</v>
      </c>
      <c r="R950" s="58" t="s">
        <v>22</v>
      </c>
      <c r="S950" s="248" t="s">
        <v>2040</v>
      </c>
      <c r="T950" s="58" t="s">
        <v>783</v>
      </c>
      <c r="U950" s="58">
        <f t="shared" si="1586"/>
        <v>16</v>
      </c>
      <c r="V950" s="249">
        <f t="shared" si="1587"/>
        <v>2</v>
      </c>
      <c r="W950" s="58" t="str">
        <f t="shared" si="1588"/>
        <v>-</v>
      </c>
      <c r="X950" s="249" t="str">
        <f>IF(L950="-1",W950/#REF!*#REF!,"-")</f>
        <v>-</v>
      </c>
      <c r="Z950" s="58" t="str">
        <f t="shared" si="1470"/>
        <v/>
      </c>
      <c r="AA950" s="58">
        <f t="shared" si="1582"/>
        <v>1</v>
      </c>
      <c r="AB950" s="249">
        <f t="shared" si="1592"/>
        <v>16</v>
      </c>
      <c r="AC950" s="249" t="str">
        <f t="shared" si="1589"/>
        <v>001111</v>
      </c>
      <c r="AD950" s="249">
        <f t="shared" si="1590"/>
        <v>1</v>
      </c>
      <c r="AE950" s="249" t="str">
        <f t="shared" si="1591"/>
        <v>11111111</v>
      </c>
      <c r="AF950" s="58" t="s">
        <v>369</v>
      </c>
    </row>
    <row r="951" spans="1:32" s="58" customFormat="1" x14ac:dyDescent="0.2">
      <c r="A951" s="58" t="s">
        <v>4489</v>
      </c>
      <c r="B951" s="58" t="str">
        <f t="shared" ref="B951:B957" si="1601">IF(OR(MAX(1,O951)*MAX(V951,1)&gt;8,V951&lt;1/4,X951&lt;1/4),"RSVD","")</f>
        <v>RSVD</v>
      </c>
      <c r="C951" s="58" t="s">
        <v>781</v>
      </c>
      <c r="D951" s="58" t="s">
        <v>704</v>
      </c>
      <c r="E951" s="58" t="str">
        <f t="shared" ref="E951:E957" si="1602">IF(S951="rs2","S2",IF(S951="vs2","S3","S1"))</f>
        <v>S1</v>
      </c>
      <c r="F951" s="58" t="str">
        <f t="shared" ref="F951:F957" si="1603">IF(M951=8,"000",IF(M951=16,"101","110"))</f>
        <v>110</v>
      </c>
      <c r="H951" s="58" t="s">
        <v>1722</v>
      </c>
      <c r="I951" s="247">
        <f>VLOOKUP(H951,'V-Enc'!$B$38:$C$45,2,FALSE)</f>
        <v>8</v>
      </c>
      <c r="J951" s="58" t="s">
        <v>1733</v>
      </c>
      <c r="K951" s="247">
        <f>VLOOKUP(J951,'V-Enc'!$B$49:$C$56,2,FALSE)</f>
        <v>1</v>
      </c>
      <c r="L951" s="248" t="s">
        <v>76</v>
      </c>
      <c r="M951" s="58">
        <v>32</v>
      </c>
      <c r="N951" s="58" t="s">
        <v>1835</v>
      </c>
      <c r="O951" s="58">
        <f>VLOOKUP(N951,'V-Enc'!$B$130:$C$137,2,FALSE)</f>
        <v>8</v>
      </c>
      <c r="R951" s="58" t="s">
        <v>22</v>
      </c>
      <c r="S951" s="248" t="s">
        <v>2040</v>
      </c>
      <c r="T951" s="58" t="s">
        <v>783</v>
      </c>
      <c r="U951" s="58">
        <f t="shared" ref="U951:U957" si="1604">IF(L951="-1",I951,M951)</f>
        <v>32</v>
      </c>
      <c r="V951" s="249">
        <f t="shared" ref="V951:V957" si="1605">IF(L951="-1",K951,U951/I951*K951)</f>
        <v>4</v>
      </c>
      <c r="W951" s="58" t="str">
        <f t="shared" ref="W951:W957" si="1606">IF(L951="-1",M951,"-")</f>
        <v>-</v>
      </c>
      <c r="X951" s="249" t="str">
        <f>IF(L951="-1",W951/#REF!*#REF!,"-")</f>
        <v>-</v>
      </c>
      <c r="Z951" s="58" t="str">
        <f t="shared" ref="Z951:Z957" si="1607">IF(S951="vs2",1,"")</f>
        <v/>
      </c>
      <c r="AA951" s="58">
        <f t="shared" ref="AA951:AA957" si="1608">IF(T951="vs3",1,"")</f>
        <v>1</v>
      </c>
      <c r="AB951" s="249">
        <f t="shared" si="1592"/>
        <v>32</v>
      </c>
      <c r="AC951" s="249" t="str">
        <f t="shared" si="1589"/>
        <v>011111</v>
      </c>
      <c r="AD951" s="249">
        <f t="shared" si="1590"/>
        <v>1</v>
      </c>
      <c r="AE951" s="249" t="str">
        <f t="shared" si="1591"/>
        <v>11111111</v>
      </c>
      <c r="AF951" s="58" t="s">
        <v>369</v>
      </c>
    </row>
    <row r="952" spans="1:32" s="58" customFormat="1" x14ac:dyDescent="0.2">
      <c r="A952" s="58" t="s">
        <v>4490</v>
      </c>
      <c r="B952" s="58" t="str">
        <f t="shared" si="1601"/>
        <v>RSVD</v>
      </c>
      <c r="C952" s="58" t="s">
        <v>781</v>
      </c>
      <c r="D952" s="58" t="s">
        <v>704</v>
      </c>
      <c r="E952" s="58" t="str">
        <f t="shared" si="1602"/>
        <v>S1</v>
      </c>
      <c r="F952" s="58" t="str">
        <f t="shared" si="1603"/>
        <v>000</v>
      </c>
      <c r="H952" s="58" t="s">
        <v>1722</v>
      </c>
      <c r="I952" s="247">
        <f>VLOOKUP(H952,'V-Enc'!$B$38:$C$45,2,FALSE)</f>
        <v>8</v>
      </c>
      <c r="J952" s="58" t="s">
        <v>1734</v>
      </c>
      <c r="K952" s="247">
        <f>VLOOKUP(J952,'V-Enc'!$B$49:$C$56,2,FALSE)</f>
        <v>2</v>
      </c>
      <c r="L952" s="248" t="s">
        <v>76</v>
      </c>
      <c r="M952" s="58">
        <v>8</v>
      </c>
      <c r="N952" s="58" t="s">
        <v>1835</v>
      </c>
      <c r="O952" s="58">
        <f>VLOOKUP(N952,'V-Enc'!$B$130:$C$137,2,FALSE)</f>
        <v>8</v>
      </c>
      <c r="R952" s="58" t="s">
        <v>22</v>
      </c>
      <c r="S952" s="248" t="s">
        <v>2040</v>
      </c>
      <c r="T952" s="58" t="s">
        <v>783</v>
      </c>
      <c r="U952" s="58">
        <f t="shared" si="1604"/>
        <v>8</v>
      </c>
      <c r="V952" s="249">
        <f t="shared" si="1605"/>
        <v>2</v>
      </c>
      <c r="W952" s="58" t="str">
        <f t="shared" si="1606"/>
        <v>-</v>
      </c>
      <c r="X952" s="249" t="str">
        <f>IF(L952="-1",W952/#REF!*#REF!,"-")</f>
        <v>-</v>
      </c>
      <c r="Z952" s="58" t="str">
        <f t="shared" si="1607"/>
        <v/>
      </c>
      <c r="AA952" s="58">
        <f t="shared" si="1608"/>
        <v>1</v>
      </c>
      <c r="AB952" s="249">
        <f t="shared" si="1592"/>
        <v>16</v>
      </c>
      <c r="AC952" s="249" t="str">
        <f t="shared" si="1589"/>
        <v>001111</v>
      </c>
      <c r="AD952" s="249">
        <f t="shared" si="1590"/>
        <v>1</v>
      </c>
      <c r="AE952" s="249" t="str">
        <f t="shared" si="1591"/>
        <v>11111111</v>
      </c>
      <c r="AF952" s="58" t="s">
        <v>369</v>
      </c>
    </row>
    <row r="953" spans="1:32" s="58" customFormat="1" x14ac:dyDescent="0.2">
      <c r="A953" s="58" t="s">
        <v>4491</v>
      </c>
      <c r="B953" s="58" t="str">
        <f t="shared" si="1601"/>
        <v>RSVD</v>
      </c>
      <c r="C953" s="58" t="s">
        <v>781</v>
      </c>
      <c r="D953" s="58" t="s">
        <v>704</v>
      </c>
      <c r="E953" s="58" t="str">
        <f t="shared" si="1602"/>
        <v>S1</v>
      </c>
      <c r="F953" s="58" t="str">
        <f t="shared" si="1603"/>
        <v>101</v>
      </c>
      <c r="H953" s="58" t="s">
        <v>1722</v>
      </c>
      <c r="I953" s="247">
        <f>VLOOKUP(H953,'V-Enc'!$B$38:$C$45,2,FALSE)</f>
        <v>8</v>
      </c>
      <c r="J953" s="58" t="s">
        <v>1734</v>
      </c>
      <c r="K953" s="247">
        <f>VLOOKUP(J953,'V-Enc'!$B$49:$C$56,2,FALSE)</f>
        <v>2</v>
      </c>
      <c r="L953" s="248" t="s">
        <v>76</v>
      </c>
      <c r="M953" s="58">
        <v>16</v>
      </c>
      <c r="N953" s="58" t="s">
        <v>1835</v>
      </c>
      <c r="O953" s="58">
        <f>VLOOKUP(N953,'V-Enc'!$B$130:$C$137,2,FALSE)</f>
        <v>8</v>
      </c>
      <c r="R953" s="58" t="s">
        <v>22</v>
      </c>
      <c r="S953" s="248" t="s">
        <v>2040</v>
      </c>
      <c r="T953" s="58" t="s">
        <v>783</v>
      </c>
      <c r="U953" s="58">
        <f t="shared" si="1604"/>
        <v>16</v>
      </c>
      <c r="V953" s="249">
        <f t="shared" si="1605"/>
        <v>4</v>
      </c>
      <c r="W953" s="58" t="str">
        <f t="shared" si="1606"/>
        <v>-</v>
      </c>
      <c r="X953" s="249" t="str">
        <f>IF(L953="-1",W953/#REF!*#REF!,"-")</f>
        <v>-</v>
      </c>
      <c r="Z953" s="58" t="str">
        <f t="shared" si="1607"/>
        <v/>
      </c>
      <c r="AA953" s="58">
        <f t="shared" si="1608"/>
        <v>1</v>
      </c>
      <c r="AB953" s="249">
        <f t="shared" si="1592"/>
        <v>32</v>
      </c>
      <c r="AC953" s="249" t="str">
        <f t="shared" si="1589"/>
        <v>011111</v>
      </c>
      <c r="AD953" s="249">
        <f t="shared" si="1590"/>
        <v>1</v>
      </c>
      <c r="AE953" s="249" t="str">
        <f t="shared" si="1591"/>
        <v>11111111</v>
      </c>
      <c r="AF953" s="58" t="s">
        <v>369</v>
      </c>
    </row>
    <row r="954" spans="1:32" s="58" customFormat="1" x14ac:dyDescent="0.2">
      <c r="A954" s="58" t="s">
        <v>4492</v>
      </c>
      <c r="B954" s="58" t="str">
        <f t="shared" si="1601"/>
        <v>RSVD</v>
      </c>
      <c r="C954" s="58" t="s">
        <v>781</v>
      </c>
      <c r="D954" s="58" t="s">
        <v>704</v>
      </c>
      <c r="E954" s="58" t="str">
        <f t="shared" si="1602"/>
        <v>S1</v>
      </c>
      <c r="F954" s="58" t="str">
        <f t="shared" si="1603"/>
        <v>110</v>
      </c>
      <c r="H954" s="58" t="s">
        <v>1722</v>
      </c>
      <c r="I954" s="247">
        <f>VLOOKUP(H954,'V-Enc'!$B$38:$C$45,2,FALSE)</f>
        <v>8</v>
      </c>
      <c r="J954" s="58" t="s">
        <v>1734</v>
      </c>
      <c r="K954" s="247">
        <f>VLOOKUP(J954,'V-Enc'!$B$49:$C$56,2,FALSE)</f>
        <v>2</v>
      </c>
      <c r="L954" s="248" t="s">
        <v>76</v>
      </c>
      <c r="M954" s="58">
        <v>32</v>
      </c>
      <c r="N954" s="58" t="s">
        <v>1835</v>
      </c>
      <c r="O954" s="58">
        <f>VLOOKUP(N954,'V-Enc'!$B$130:$C$137,2,FALSE)</f>
        <v>8</v>
      </c>
      <c r="R954" s="58" t="s">
        <v>22</v>
      </c>
      <c r="S954" s="248" t="s">
        <v>2040</v>
      </c>
      <c r="T954" s="58" t="s">
        <v>783</v>
      </c>
      <c r="U954" s="58">
        <f t="shared" si="1604"/>
        <v>32</v>
      </c>
      <c r="V954" s="249">
        <f t="shared" si="1605"/>
        <v>8</v>
      </c>
      <c r="W954" s="58" t="str">
        <f t="shared" si="1606"/>
        <v>-</v>
      </c>
      <c r="X954" s="249" t="str">
        <f>IF(L954="-1",W954/#REF!*#REF!,"-")</f>
        <v>-</v>
      </c>
      <c r="Z954" s="58" t="str">
        <f t="shared" si="1607"/>
        <v/>
      </c>
      <c r="AA954" s="58">
        <f t="shared" si="1608"/>
        <v>1</v>
      </c>
      <c r="AB954" s="249">
        <f t="shared" si="1592"/>
        <v>64</v>
      </c>
      <c r="AC954" s="249" t="str">
        <f t="shared" si="1589"/>
        <v>111111</v>
      </c>
      <c r="AD954" s="249">
        <f t="shared" si="1590"/>
        <v>1</v>
      </c>
      <c r="AE954" s="249" t="str">
        <f t="shared" si="1591"/>
        <v>11111111</v>
      </c>
      <c r="AF954" s="58" t="s">
        <v>369</v>
      </c>
    </row>
    <row r="955" spans="1:32" s="58" customFormat="1" x14ac:dyDescent="0.2">
      <c r="A955" s="58" t="s">
        <v>4493</v>
      </c>
      <c r="B955" s="58" t="str">
        <f t="shared" si="1601"/>
        <v>RSVD</v>
      </c>
      <c r="C955" s="58" t="s">
        <v>781</v>
      </c>
      <c r="D955" s="58" t="s">
        <v>704</v>
      </c>
      <c r="E955" s="58" t="str">
        <f t="shared" si="1602"/>
        <v>S1</v>
      </c>
      <c r="F955" s="58" t="str">
        <f t="shared" si="1603"/>
        <v>000</v>
      </c>
      <c r="H955" s="58" t="s">
        <v>1722</v>
      </c>
      <c r="I955" s="247">
        <f>VLOOKUP(H955,'V-Enc'!$B$38:$C$45,2,FALSE)</f>
        <v>8</v>
      </c>
      <c r="J955" s="58" t="s">
        <v>1735</v>
      </c>
      <c r="K955" s="247">
        <f>VLOOKUP(J955,'V-Enc'!$B$49:$C$56,2,FALSE)</f>
        <v>4</v>
      </c>
      <c r="L955" s="248" t="s">
        <v>76</v>
      </c>
      <c r="M955" s="58">
        <v>8</v>
      </c>
      <c r="N955" s="58" t="s">
        <v>1835</v>
      </c>
      <c r="O955" s="58">
        <f>VLOOKUP(N955,'V-Enc'!$B$130:$C$137,2,FALSE)</f>
        <v>8</v>
      </c>
      <c r="R955" s="58" t="s">
        <v>22</v>
      </c>
      <c r="S955" s="248" t="s">
        <v>2040</v>
      </c>
      <c r="T955" s="58" t="s">
        <v>783</v>
      </c>
      <c r="U955" s="58">
        <f t="shared" si="1604"/>
        <v>8</v>
      </c>
      <c r="V955" s="249">
        <f t="shared" si="1605"/>
        <v>4</v>
      </c>
      <c r="W955" s="58" t="str">
        <f t="shared" si="1606"/>
        <v>-</v>
      </c>
      <c r="X955" s="249" t="str">
        <f>IF(L955="-1",W955/#REF!*#REF!,"-")</f>
        <v>-</v>
      </c>
      <c r="Z955" s="58" t="str">
        <f t="shared" si="1607"/>
        <v/>
      </c>
      <c r="AA955" s="58">
        <f t="shared" si="1608"/>
        <v>1</v>
      </c>
      <c r="AB955" s="249">
        <f t="shared" si="1592"/>
        <v>32</v>
      </c>
      <c r="AC955" s="249" t="str">
        <f t="shared" si="1589"/>
        <v>011111</v>
      </c>
      <c r="AD955" s="249">
        <f t="shared" si="1590"/>
        <v>1</v>
      </c>
      <c r="AE955" s="249" t="str">
        <f t="shared" si="1591"/>
        <v>11111111</v>
      </c>
      <c r="AF955" s="58" t="s">
        <v>369</v>
      </c>
    </row>
    <row r="956" spans="1:32" s="58" customFormat="1" x14ac:dyDescent="0.2">
      <c r="A956" s="58" t="s">
        <v>4494</v>
      </c>
      <c r="B956" s="58" t="str">
        <f t="shared" si="1601"/>
        <v>RSVD</v>
      </c>
      <c r="C956" s="58" t="s">
        <v>781</v>
      </c>
      <c r="D956" s="58" t="s">
        <v>704</v>
      </c>
      <c r="E956" s="58" t="str">
        <f t="shared" si="1602"/>
        <v>S1</v>
      </c>
      <c r="F956" s="58" t="str">
        <f t="shared" si="1603"/>
        <v>101</v>
      </c>
      <c r="H956" s="58" t="s">
        <v>1722</v>
      </c>
      <c r="I956" s="247">
        <f>VLOOKUP(H956,'V-Enc'!$B$38:$C$45,2,FALSE)</f>
        <v>8</v>
      </c>
      <c r="J956" s="58" t="s">
        <v>1735</v>
      </c>
      <c r="K956" s="247">
        <f>VLOOKUP(J956,'V-Enc'!$B$49:$C$56,2,FALSE)</f>
        <v>4</v>
      </c>
      <c r="L956" s="248" t="s">
        <v>76</v>
      </c>
      <c r="M956" s="58">
        <v>16</v>
      </c>
      <c r="N956" s="58" t="s">
        <v>1835</v>
      </c>
      <c r="O956" s="58">
        <f>VLOOKUP(N956,'V-Enc'!$B$130:$C$137,2,FALSE)</f>
        <v>8</v>
      </c>
      <c r="R956" s="58" t="s">
        <v>22</v>
      </c>
      <c r="S956" s="248" t="s">
        <v>2040</v>
      </c>
      <c r="T956" s="58" t="s">
        <v>783</v>
      </c>
      <c r="U956" s="58">
        <f t="shared" si="1604"/>
        <v>16</v>
      </c>
      <c r="V956" s="249">
        <f t="shared" si="1605"/>
        <v>8</v>
      </c>
      <c r="W956" s="58" t="str">
        <f t="shared" si="1606"/>
        <v>-</v>
      </c>
      <c r="X956" s="249" t="str">
        <f>IF(L956="-1",W956/#REF!*#REF!,"-")</f>
        <v>-</v>
      </c>
      <c r="Z956" s="58" t="str">
        <f t="shared" si="1607"/>
        <v/>
      </c>
      <c r="AA956" s="58">
        <f t="shared" si="1608"/>
        <v>1</v>
      </c>
      <c r="AB956" s="249">
        <f t="shared" si="1592"/>
        <v>64</v>
      </c>
      <c r="AC956" s="249" t="str">
        <f t="shared" si="1589"/>
        <v>111111</v>
      </c>
      <c r="AD956" s="249">
        <f t="shared" si="1590"/>
        <v>1</v>
      </c>
      <c r="AE956" s="249" t="str">
        <f t="shared" si="1591"/>
        <v>11111111</v>
      </c>
      <c r="AF956" s="58" t="s">
        <v>369</v>
      </c>
    </row>
    <row r="957" spans="1:32" s="58" customFormat="1" x14ac:dyDescent="0.2">
      <c r="A957" s="58" t="s">
        <v>4495</v>
      </c>
      <c r="B957" s="58" t="str">
        <f t="shared" si="1601"/>
        <v>RSVD</v>
      </c>
      <c r="C957" s="58" t="s">
        <v>781</v>
      </c>
      <c r="D957" s="58" t="s">
        <v>704</v>
      </c>
      <c r="E957" s="58" t="str">
        <f t="shared" si="1602"/>
        <v>S1</v>
      </c>
      <c r="F957" s="58" t="str">
        <f t="shared" si="1603"/>
        <v>110</v>
      </c>
      <c r="H957" s="58" t="s">
        <v>1722</v>
      </c>
      <c r="I957" s="247">
        <f>VLOOKUP(H957,'V-Enc'!$B$38:$C$45,2,FALSE)</f>
        <v>8</v>
      </c>
      <c r="J957" s="58" t="s">
        <v>1735</v>
      </c>
      <c r="K957" s="247">
        <f>VLOOKUP(J957,'V-Enc'!$B$49:$C$56,2,FALSE)</f>
        <v>4</v>
      </c>
      <c r="L957" s="248" t="s">
        <v>76</v>
      </c>
      <c r="M957" s="58">
        <v>32</v>
      </c>
      <c r="N957" s="58" t="s">
        <v>1835</v>
      </c>
      <c r="O957" s="58">
        <f>VLOOKUP(N957,'V-Enc'!$B$130:$C$137,2,FALSE)</f>
        <v>8</v>
      </c>
      <c r="R957" s="58" t="s">
        <v>22</v>
      </c>
      <c r="S957" s="248" t="s">
        <v>2040</v>
      </c>
      <c r="T957" s="58" t="s">
        <v>783</v>
      </c>
      <c r="U957" s="58">
        <f t="shared" si="1604"/>
        <v>32</v>
      </c>
      <c r="V957" s="249">
        <f t="shared" si="1605"/>
        <v>16</v>
      </c>
      <c r="W957" s="58" t="str">
        <f t="shared" si="1606"/>
        <v>-</v>
      </c>
      <c r="X957" s="249" t="str">
        <f>IF(L957="-1",W957/#REF!*#REF!,"-")</f>
        <v>-</v>
      </c>
      <c r="Z957" s="58" t="str">
        <f t="shared" si="1607"/>
        <v/>
      </c>
      <c r="AA957" s="58">
        <f t="shared" si="1608"/>
        <v>1</v>
      </c>
      <c r="AB957" s="249">
        <f t="shared" si="1592"/>
        <v>128</v>
      </c>
      <c r="AC957" s="249" t="str">
        <f>DEC2BIN(MIN(64,AB957)-1,6)</f>
        <v>111111</v>
      </c>
      <c r="AD957" s="249">
        <f t="shared" si="1590"/>
        <v>1</v>
      </c>
      <c r="AE957" s="249" t="str">
        <f t="shared" si="1591"/>
        <v>11111111</v>
      </c>
      <c r="AF957" s="58" t="s">
        <v>369</v>
      </c>
    </row>
    <row r="958" spans="1:32" s="58" customFormat="1" x14ac:dyDescent="0.2">
      <c r="A958" s="58" t="s">
        <v>4496</v>
      </c>
      <c r="B958" s="58" t="str">
        <f t="shared" ref="B958:B959" si="1609">IF(OR(MAX(1,O958)*MAX(V958,1)&gt;8,V958&lt;1/4,X958&lt;1/4),"RSVD","")</f>
        <v>RSVD</v>
      </c>
      <c r="C958" s="58" t="s">
        <v>781</v>
      </c>
      <c r="D958" s="58" t="s">
        <v>704</v>
      </c>
      <c r="E958" s="58" t="str">
        <f t="shared" ref="E958:E959" si="1610">IF(S958="rs2","S2",IF(S958="vs2","S3","S1"))</f>
        <v>S1</v>
      </c>
      <c r="F958" s="58" t="str">
        <f t="shared" ref="F958:F959" si="1611">IF(M958=8,"000",IF(M958=16,"101","110"))</f>
        <v>000</v>
      </c>
      <c r="H958" s="58" t="s">
        <v>1722</v>
      </c>
      <c r="I958" s="247">
        <f>VLOOKUP(H958,'V-Enc'!$B$38:$C$45,2,FALSE)</f>
        <v>8</v>
      </c>
      <c r="J958" s="58" t="s">
        <v>1736</v>
      </c>
      <c r="K958" s="247">
        <f>VLOOKUP(J958,'V-Enc'!$B$49:$C$56,2,FALSE)</f>
        <v>8</v>
      </c>
      <c r="L958" s="248" t="s">
        <v>76</v>
      </c>
      <c r="M958" s="58">
        <v>8</v>
      </c>
      <c r="N958" s="58" t="s">
        <v>1835</v>
      </c>
      <c r="O958" s="58">
        <f>VLOOKUP(N958,'V-Enc'!$B$130:$C$137,2,FALSE)</f>
        <v>8</v>
      </c>
      <c r="R958" s="58" t="s">
        <v>22</v>
      </c>
      <c r="S958" s="248" t="s">
        <v>2040</v>
      </c>
      <c r="T958" s="58" t="s">
        <v>783</v>
      </c>
      <c r="U958" s="58">
        <f t="shared" ref="U958:U959" si="1612">IF(L958="-1",I958,M958)</f>
        <v>8</v>
      </c>
      <c r="V958" s="249">
        <f t="shared" ref="V958:V959" si="1613">IF(L958="-1",K958,U958/I958*K958)</f>
        <v>8</v>
      </c>
      <c r="W958" s="58" t="str">
        <f t="shared" ref="W958:W959" si="1614">IF(L958="-1",M958,"-")</f>
        <v>-</v>
      </c>
      <c r="X958" s="249" t="str">
        <f>IF(L958="-1",W958/#REF!*#REF!,"-")</f>
        <v>-</v>
      </c>
      <c r="Z958" s="58" t="str">
        <f t="shared" ref="Z958:Z959" si="1615">IF(S958="vs2",1,"")</f>
        <v/>
      </c>
      <c r="AA958" s="58">
        <f t="shared" ref="AA958:AA959" si="1616">IF(T958="vs3",1,"")</f>
        <v>1</v>
      </c>
      <c r="AB958" s="249">
        <f t="shared" si="1592"/>
        <v>64</v>
      </c>
      <c r="AC958" s="249" t="str">
        <f t="shared" ref="AC958:AC960" si="1617">DEC2BIN(MIN(64,AB958)-1,6)</f>
        <v>111111</v>
      </c>
      <c r="AD958" s="249">
        <f t="shared" si="1590"/>
        <v>1</v>
      </c>
      <c r="AE958" s="249" t="str">
        <f t="shared" si="1591"/>
        <v>11111111</v>
      </c>
      <c r="AF958" s="58" t="s">
        <v>369</v>
      </c>
    </row>
    <row r="959" spans="1:32" s="58" customFormat="1" x14ac:dyDescent="0.2">
      <c r="A959" s="58" t="s">
        <v>4497</v>
      </c>
      <c r="B959" s="58" t="str">
        <f t="shared" si="1609"/>
        <v>RSVD</v>
      </c>
      <c r="C959" s="58" t="s">
        <v>781</v>
      </c>
      <c r="D959" s="58" t="s">
        <v>704</v>
      </c>
      <c r="E959" s="58" t="str">
        <f t="shared" si="1610"/>
        <v>S1</v>
      </c>
      <c r="F959" s="58" t="str">
        <f t="shared" si="1611"/>
        <v>101</v>
      </c>
      <c r="H959" s="58" t="s">
        <v>1722</v>
      </c>
      <c r="I959" s="247">
        <f>VLOOKUP(H959,'V-Enc'!$B$38:$C$45,2,FALSE)</f>
        <v>8</v>
      </c>
      <c r="J959" s="58" t="s">
        <v>1736</v>
      </c>
      <c r="K959" s="247">
        <f>VLOOKUP(J959,'V-Enc'!$B$49:$C$56,2,FALSE)</f>
        <v>8</v>
      </c>
      <c r="L959" s="248" t="s">
        <v>76</v>
      </c>
      <c r="M959" s="58">
        <v>16</v>
      </c>
      <c r="N959" s="58" t="s">
        <v>1835</v>
      </c>
      <c r="O959" s="58">
        <f>VLOOKUP(N959,'V-Enc'!$B$130:$C$137,2,FALSE)</f>
        <v>8</v>
      </c>
      <c r="R959" s="58" t="s">
        <v>22</v>
      </c>
      <c r="S959" s="248" t="s">
        <v>2040</v>
      </c>
      <c r="T959" s="58" t="s">
        <v>783</v>
      </c>
      <c r="U959" s="58">
        <f t="shared" si="1612"/>
        <v>16</v>
      </c>
      <c r="V959" s="249">
        <f t="shared" si="1613"/>
        <v>16</v>
      </c>
      <c r="W959" s="58" t="str">
        <f t="shared" si="1614"/>
        <v>-</v>
      </c>
      <c r="X959" s="249" t="str">
        <f>IF(L959="-1",W959/#REF!*#REF!,"-")</f>
        <v>-</v>
      </c>
      <c r="Z959" s="58" t="str">
        <f t="shared" si="1615"/>
        <v/>
      </c>
      <c r="AA959" s="58">
        <f t="shared" si="1616"/>
        <v>1</v>
      </c>
      <c r="AB959" s="249">
        <f t="shared" si="1592"/>
        <v>128</v>
      </c>
      <c r="AC959" s="249" t="str">
        <f t="shared" si="1617"/>
        <v>111111</v>
      </c>
      <c r="AD959" s="249">
        <f t="shared" si="1590"/>
        <v>1</v>
      </c>
      <c r="AE959" s="249" t="str">
        <f t="shared" si="1591"/>
        <v>11111111</v>
      </c>
      <c r="AF959" s="58" t="s">
        <v>369</v>
      </c>
    </row>
    <row r="960" spans="1:32" s="58" customFormat="1" x14ac:dyDescent="0.2">
      <c r="A960" s="58" t="s">
        <v>4498</v>
      </c>
      <c r="B960" s="58" t="str">
        <f t="shared" si="1583"/>
        <v>RSVD</v>
      </c>
      <c r="C960" s="58" t="s">
        <v>781</v>
      </c>
      <c r="D960" s="58" t="s">
        <v>704</v>
      </c>
      <c r="E960" s="58" t="str">
        <f t="shared" si="1584"/>
        <v>S1</v>
      </c>
      <c r="F960" s="58" t="str">
        <f t="shared" si="1585"/>
        <v>110</v>
      </c>
      <c r="H960" s="58" t="s">
        <v>1722</v>
      </c>
      <c r="I960" s="247">
        <f>VLOOKUP(H960,'V-Enc'!$B$38:$C$45,2,FALSE)</f>
        <v>8</v>
      </c>
      <c r="J960" s="58" t="s">
        <v>1736</v>
      </c>
      <c r="K960" s="247">
        <f>VLOOKUP(J960,'V-Enc'!$B$49:$C$56,2,FALSE)</f>
        <v>8</v>
      </c>
      <c r="L960" s="248" t="s">
        <v>76</v>
      </c>
      <c r="M960" s="58">
        <v>32</v>
      </c>
      <c r="N960" s="58" t="s">
        <v>1835</v>
      </c>
      <c r="O960" s="58">
        <f>VLOOKUP(N960,'V-Enc'!$B$130:$C$137,2,FALSE)</f>
        <v>8</v>
      </c>
      <c r="R960" s="58" t="s">
        <v>22</v>
      </c>
      <c r="S960" s="248" t="s">
        <v>2040</v>
      </c>
      <c r="T960" s="58" t="s">
        <v>783</v>
      </c>
      <c r="U960" s="58">
        <f t="shared" si="1586"/>
        <v>32</v>
      </c>
      <c r="V960" s="249">
        <f t="shared" si="1587"/>
        <v>32</v>
      </c>
      <c r="W960" s="58" t="str">
        <f t="shared" si="1588"/>
        <v>-</v>
      </c>
      <c r="X960" s="249" t="str">
        <f>IF(L960="-1",W960/#REF!*#REF!,"-")</f>
        <v>-</v>
      </c>
      <c r="Z960" s="58" t="str">
        <f t="shared" si="1470"/>
        <v/>
      </c>
      <c r="AA960" s="58">
        <f t="shared" si="1582"/>
        <v>1</v>
      </c>
      <c r="AB960" s="249">
        <f t="shared" si="1592"/>
        <v>256</v>
      </c>
      <c r="AC960" s="249" t="str">
        <f t="shared" si="1617"/>
        <v>111111</v>
      </c>
      <c r="AD960" s="249">
        <f t="shared" si="1590"/>
        <v>1</v>
      </c>
      <c r="AE960" s="249" t="str">
        <f t="shared" si="1591"/>
        <v>11111111</v>
      </c>
      <c r="AF960" s="58" t="s">
        <v>369</v>
      </c>
    </row>
    <row r="961" spans="1:32" x14ac:dyDescent="0.2">
      <c r="I961" s="159"/>
      <c r="Z961" s="125" t="str">
        <f t="shared" si="1470"/>
        <v/>
      </c>
      <c r="AA961" s="125" t="str">
        <f t="shared" si="1582"/>
        <v/>
      </c>
      <c r="AC961" s="179"/>
      <c r="AE961" s="179"/>
    </row>
    <row r="962" spans="1:32" ht="19" x14ac:dyDescent="0.25">
      <c r="A962" s="227" t="s">
        <v>2399</v>
      </c>
      <c r="B962" s="227"/>
      <c r="I962" s="159"/>
      <c r="Z962" s="125" t="str">
        <f t="shared" si="1470"/>
        <v/>
      </c>
      <c r="AA962" s="125" t="str">
        <f t="shared" si="1582"/>
        <v/>
      </c>
      <c r="AC962" s="179"/>
      <c r="AE962" s="179"/>
    </row>
    <row r="963" spans="1:32" x14ac:dyDescent="0.2">
      <c r="A963" s="125" t="s">
        <v>2596</v>
      </c>
      <c r="B963" s="58" t="str">
        <f>IF(OR(MAX(1,O963)*MAX(V963,1)&gt;8,V963&lt;1/4,X963&lt;1/4,IF(X963="-",0,X963)&gt;8),"RSVD","")</f>
        <v/>
      </c>
      <c r="C963" s="125" t="s">
        <v>781</v>
      </c>
      <c r="D963" s="125" t="s">
        <v>704</v>
      </c>
      <c r="E963" s="125" t="str">
        <f>IF(S963="rs2","S2",IF(S963="vs2","S3","S1"))</f>
        <v>S1</v>
      </c>
      <c r="F963" s="125" t="str">
        <f>IF(M963=8,"000",IF(M963=16,"101","110"))</f>
        <v>000</v>
      </c>
      <c r="H963" s="125" t="s">
        <v>1722</v>
      </c>
      <c r="I963" s="159">
        <f>VLOOKUP(H963,'V-Enc'!$B$38:$C$45,2,FALSE)</f>
        <v>8</v>
      </c>
      <c r="K963" s="157" t="s">
        <v>369</v>
      </c>
      <c r="L963" s="206" t="s">
        <v>76</v>
      </c>
      <c r="M963" s="125">
        <v>8</v>
      </c>
      <c r="N963" s="125" t="s">
        <v>1835</v>
      </c>
      <c r="O963" s="125">
        <f>VLOOKUP(N963,'V-Enc'!$B$130:$C$137,2,FALSE)</f>
        <v>8</v>
      </c>
      <c r="R963" s="125" t="s">
        <v>22</v>
      </c>
      <c r="S963" s="206" t="s">
        <v>228</v>
      </c>
      <c r="T963" s="125" t="s">
        <v>783</v>
      </c>
      <c r="U963" s="125">
        <f>IF(L963="-1",I963,M963)</f>
        <v>8</v>
      </c>
      <c r="V963" s="179">
        <f>IF(L963="-1",K963,U963/I963*1)</f>
        <v>1</v>
      </c>
      <c r="W963" s="125" t="str">
        <f>IF(L963="-1",M963,"-")</f>
        <v>-</v>
      </c>
      <c r="X963" s="179" t="str">
        <f>IF(L963="-1",W963/#REF!*#REF!,"-")</f>
        <v>-</v>
      </c>
      <c r="Z963" s="125" t="str">
        <f t="shared" si="1470"/>
        <v/>
      </c>
      <c r="AA963" s="125">
        <f t="shared" si="1582"/>
        <v>1</v>
      </c>
      <c r="AB963" s="179">
        <f>MAX(V963,X963,1)*IF(O963="",1,O963)</f>
        <v>8</v>
      </c>
      <c r="AC963" s="179" t="str">
        <f t="shared" ref="AC963" si="1618">DEC2BIN(MIN(64,AB963)-1,6)</f>
        <v>000111</v>
      </c>
      <c r="AD963" s="125">
        <f t="shared" ref="AD963" si="1619">AB963/(MAX(V963,1)*IF(O963="",1,O963))</f>
        <v>1</v>
      </c>
      <c r="AE963" s="125" t="str">
        <f t="shared" ref="AE963" si="1620">RIGHT(_xlfn.CONCAT(REPT(0,8-MIN(AB963,8)),REPT(DEC2BIN(_xlfn.BITLSHIFT(1,AD963-1)),AB963/AD963)),8)</f>
        <v>11111111</v>
      </c>
      <c r="AF963" s="125" t="s">
        <v>369</v>
      </c>
    </row>
    <row r="964" spans="1:32" x14ac:dyDescent="0.2">
      <c r="A964" s="125" t="s">
        <v>5099</v>
      </c>
      <c r="I964" s="159"/>
      <c r="Z964" s="125" t="str">
        <f t="shared" si="1470"/>
        <v/>
      </c>
      <c r="AA964" s="125" t="str">
        <f t="shared" si="1582"/>
        <v/>
      </c>
      <c r="AC964" s="179"/>
      <c r="AE964" s="179"/>
    </row>
    <row r="965" spans="1:32" ht="19" x14ac:dyDescent="0.25">
      <c r="A965" s="225" t="s">
        <v>2597</v>
      </c>
      <c r="B965" s="225"/>
      <c r="C965" s="226"/>
      <c r="D965" s="226"/>
      <c r="E965" s="226"/>
      <c r="F965" s="226"/>
      <c r="G965" s="226"/>
      <c r="I965" s="159"/>
      <c r="Z965" s="125" t="str">
        <f t="shared" si="1470"/>
        <v/>
      </c>
      <c r="AA965" s="125" t="str">
        <f t="shared" si="1582"/>
        <v/>
      </c>
      <c r="AC965" s="179"/>
      <c r="AE965" s="179"/>
    </row>
    <row r="966" spans="1:32" x14ac:dyDescent="0.2">
      <c r="A966" s="125" t="s">
        <v>2598</v>
      </c>
      <c r="B966" s="58" t="str">
        <f>IF(OR(MAX(1,O966)*MAX(V966,1)&gt;8,V966&lt;1/4,X966&lt;1/4,IF(X966="-",0,X966)&gt;8),"RSVD","")</f>
        <v/>
      </c>
      <c r="C966" s="125" t="s">
        <v>781</v>
      </c>
      <c r="D966" s="125" t="s">
        <v>704</v>
      </c>
      <c r="E966" s="125" t="str">
        <f t="shared" ref="E966:E983" si="1621">IF(S966="rs2","S2",IF(S966="vs2","S3","S1"))</f>
        <v>S2</v>
      </c>
      <c r="F966" s="125" t="str">
        <f t="shared" ref="F966:F983" si="1622">IF(M966=8,"000",IF(M966=16,"101","110"))</f>
        <v>000</v>
      </c>
      <c r="H966" s="125" t="s">
        <v>1722</v>
      </c>
      <c r="I966" s="159">
        <f>VLOOKUP(H966,'V-Enc'!$B$38:$C$45,2,FALSE)</f>
        <v>8</v>
      </c>
      <c r="J966" s="125" t="s">
        <v>1739</v>
      </c>
      <c r="K966" s="159">
        <f>VLOOKUP(J966,'V-Enc'!$B$49:$C$56,2,FALSE)</f>
        <v>0.25</v>
      </c>
      <c r="L966" s="206" t="s">
        <v>548</v>
      </c>
      <c r="M966" s="125">
        <v>8</v>
      </c>
      <c r="N966" s="125" t="s">
        <v>1835</v>
      </c>
      <c r="O966" s="125">
        <f>VLOOKUP(N966,'V-Enc'!$B$130:$C$137,2,FALSE)</f>
        <v>8</v>
      </c>
      <c r="R966" s="125" t="s">
        <v>22</v>
      </c>
      <c r="S966" s="125" t="s">
        <v>44</v>
      </c>
      <c r="T966" s="125" t="s">
        <v>783</v>
      </c>
      <c r="U966" s="125">
        <f t="shared" ref="U966:U983" si="1623">IF(L966="-1",I966,M966)</f>
        <v>8</v>
      </c>
      <c r="V966" s="179">
        <f t="shared" ref="V966:V983" si="1624">IF(L966="-1",K966,U966/I966*K966)</f>
        <v>0.25</v>
      </c>
      <c r="W966" s="125" t="str">
        <f t="shared" ref="W966:W983" si="1625">IF(L966="-1",M966,"-")</f>
        <v>-</v>
      </c>
      <c r="X966" s="179" t="str">
        <f>IF(L966="-1",W966/#REF!*#REF!,"-")</f>
        <v>-</v>
      </c>
      <c r="Z966" s="125" t="str">
        <f t="shared" si="1470"/>
        <v/>
      </c>
      <c r="AA966" s="125">
        <f t="shared" si="1582"/>
        <v>1</v>
      </c>
      <c r="AB966" s="179">
        <f>MAX(V966,X966,1)*IF(O966="",1,O966)</f>
        <v>8</v>
      </c>
      <c r="AC966" s="179" t="str">
        <f t="shared" ref="AC966:AC979" si="1626">DEC2BIN(MIN(64,AB966)-1,6)</f>
        <v>000111</v>
      </c>
      <c r="AD966" s="179">
        <f t="shared" ref="AD966:AD983" si="1627">AB966/(MAX(V966,1)*IF(O966="",1,O966))</f>
        <v>1</v>
      </c>
      <c r="AE966" s="179" t="str">
        <f t="shared" ref="AE966:AE983" si="1628">RIGHT(_xlfn.CONCAT(REPT(0,8-MIN(AB966,8)),REPT(DEC2BIN(_xlfn.BITLSHIFT(1,AD966-1)),AB966/AD966)),8)</f>
        <v>11111111</v>
      </c>
      <c r="AF966" s="125" t="s">
        <v>369</v>
      </c>
    </row>
    <row r="967" spans="1:32" x14ac:dyDescent="0.2">
      <c r="A967" s="125" t="s">
        <v>2599</v>
      </c>
      <c r="B967" s="58" t="str">
        <f t="shared" ref="B967:B983" si="1629">IF(OR(MAX(1,O967)*MAX(V967,1)&gt;8,V967&lt;1/4,X967&lt;1/4,IF(X967="-",0,X967)&gt;8),"RSVD","")</f>
        <v/>
      </c>
      <c r="C967" s="125" t="s">
        <v>781</v>
      </c>
      <c r="D967" s="125" t="s">
        <v>704</v>
      </c>
      <c r="E967" s="125" t="str">
        <f t="shared" si="1621"/>
        <v>S2</v>
      </c>
      <c r="F967" s="125" t="str">
        <f t="shared" si="1622"/>
        <v>101</v>
      </c>
      <c r="H967" s="125" t="s">
        <v>1722</v>
      </c>
      <c r="I967" s="159">
        <f>VLOOKUP(H967,'V-Enc'!$B$38:$C$45,2,FALSE)</f>
        <v>8</v>
      </c>
      <c r="J967" s="125" t="s">
        <v>1739</v>
      </c>
      <c r="K967" s="159">
        <f>VLOOKUP(J967,'V-Enc'!$B$49:$C$56,2,FALSE)</f>
        <v>0.25</v>
      </c>
      <c r="L967" s="206" t="s">
        <v>548</v>
      </c>
      <c r="M967" s="125">
        <v>16</v>
      </c>
      <c r="N967" s="125" t="s">
        <v>1835</v>
      </c>
      <c r="O967" s="125">
        <f>VLOOKUP(N967,'V-Enc'!$B$130:$C$137,2,FALSE)</f>
        <v>8</v>
      </c>
      <c r="R967" s="125" t="s">
        <v>22</v>
      </c>
      <c r="S967" s="125" t="s">
        <v>44</v>
      </c>
      <c r="T967" s="125" t="s">
        <v>783</v>
      </c>
      <c r="U967" s="125">
        <f t="shared" si="1623"/>
        <v>16</v>
      </c>
      <c r="V967" s="179">
        <f t="shared" si="1624"/>
        <v>0.5</v>
      </c>
      <c r="W967" s="125" t="str">
        <f t="shared" si="1625"/>
        <v>-</v>
      </c>
      <c r="X967" s="179" t="str">
        <f>IF(L967="-1",W967/I966*K966,"-")</f>
        <v>-</v>
      </c>
      <c r="Z967" s="125" t="str">
        <f t="shared" si="1470"/>
        <v/>
      </c>
      <c r="AA967" s="125">
        <f t="shared" si="1582"/>
        <v>1</v>
      </c>
      <c r="AB967" s="179">
        <f t="shared" ref="AB967:AB983" si="1630">MAX(V967,X967,1)*IF(O967="",1,O967)</f>
        <v>8</v>
      </c>
      <c r="AC967" s="179" t="str">
        <f t="shared" si="1626"/>
        <v>000111</v>
      </c>
      <c r="AD967" s="179">
        <f t="shared" si="1627"/>
        <v>1</v>
      </c>
      <c r="AE967" s="179" t="str">
        <f t="shared" si="1628"/>
        <v>11111111</v>
      </c>
      <c r="AF967" s="125" t="s">
        <v>369</v>
      </c>
    </row>
    <row r="968" spans="1:32" x14ac:dyDescent="0.2">
      <c r="A968" s="125" t="s">
        <v>2600</v>
      </c>
      <c r="B968" s="58" t="str">
        <f t="shared" si="1629"/>
        <v/>
      </c>
      <c r="C968" s="125" t="s">
        <v>781</v>
      </c>
      <c r="D968" s="125" t="s">
        <v>704</v>
      </c>
      <c r="E968" s="125" t="str">
        <f t="shared" si="1621"/>
        <v>S2</v>
      </c>
      <c r="F968" s="125" t="str">
        <f t="shared" si="1622"/>
        <v>110</v>
      </c>
      <c r="H968" s="125" t="s">
        <v>1722</v>
      </c>
      <c r="I968" s="159">
        <f>VLOOKUP(H968,'V-Enc'!$B$38:$C$45,2,FALSE)</f>
        <v>8</v>
      </c>
      <c r="J968" s="125" t="s">
        <v>1739</v>
      </c>
      <c r="K968" s="159">
        <f>VLOOKUP(J968,'V-Enc'!$B$49:$C$56,2,FALSE)</f>
        <v>0.25</v>
      </c>
      <c r="L968" s="206" t="s">
        <v>548</v>
      </c>
      <c r="M968" s="125">
        <v>32</v>
      </c>
      <c r="N968" s="125" t="s">
        <v>1835</v>
      </c>
      <c r="O968" s="125">
        <f>VLOOKUP(N968,'V-Enc'!$B$130:$C$137,2,FALSE)</f>
        <v>8</v>
      </c>
      <c r="R968" s="125" t="s">
        <v>22</v>
      </c>
      <c r="S968" s="125" t="s">
        <v>44</v>
      </c>
      <c r="T968" s="125" t="s">
        <v>783</v>
      </c>
      <c r="U968" s="125">
        <f t="shared" si="1623"/>
        <v>32</v>
      </c>
      <c r="V968" s="179">
        <f t="shared" si="1624"/>
        <v>1</v>
      </c>
      <c r="W968" s="125" t="str">
        <f t="shared" si="1625"/>
        <v>-</v>
      </c>
      <c r="X968" s="179" t="str">
        <f>IF(L968="-1",W968/I967*K967,"-")</f>
        <v>-</v>
      </c>
      <c r="Z968" s="125" t="str">
        <f t="shared" si="1470"/>
        <v/>
      </c>
      <c r="AA968" s="125">
        <f t="shared" si="1582"/>
        <v>1</v>
      </c>
      <c r="AB968" s="179">
        <f t="shared" si="1630"/>
        <v>8</v>
      </c>
      <c r="AC968" s="179" t="str">
        <f t="shared" si="1626"/>
        <v>000111</v>
      </c>
      <c r="AD968" s="179">
        <f t="shared" si="1627"/>
        <v>1</v>
      </c>
      <c r="AE968" s="179" t="str">
        <f t="shared" si="1628"/>
        <v>11111111</v>
      </c>
      <c r="AF968" s="125" t="s">
        <v>369</v>
      </c>
    </row>
    <row r="969" spans="1:32" x14ac:dyDescent="0.2">
      <c r="A969" s="125" t="s">
        <v>2601</v>
      </c>
      <c r="B969" s="58" t="str">
        <f t="shared" si="1629"/>
        <v/>
      </c>
      <c r="C969" s="125" t="s">
        <v>781</v>
      </c>
      <c r="D969" s="125" t="s">
        <v>704</v>
      </c>
      <c r="E969" s="125" t="str">
        <f t="shared" si="1621"/>
        <v>S2</v>
      </c>
      <c r="F969" s="125" t="str">
        <f t="shared" si="1622"/>
        <v>000</v>
      </c>
      <c r="H969" s="125" t="s">
        <v>1722</v>
      </c>
      <c r="I969" s="159">
        <f>VLOOKUP(H969,'V-Enc'!$B$38:$C$45,2,FALSE)</f>
        <v>8</v>
      </c>
      <c r="J969" s="125" t="s">
        <v>1740</v>
      </c>
      <c r="K969" s="159">
        <f>VLOOKUP(J969,'V-Enc'!$B$49:$C$56,2,FALSE)</f>
        <v>0.5</v>
      </c>
      <c r="L969" s="206" t="s">
        <v>548</v>
      </c>
      <c r="M969" s="125">
        <v>8</v>
      </c>
      <c r="N969" s="125" t="s">
        <v>1835</v>
      </c>
      <c r="O969" s="125">
        <f>VLOOKUP(N969,'V-Enc'!$B$130:$C$137,2,FALSE)</f>
        <v>8</v>
      </c>
      <c r="R969" s="125" t="s">
        <v>22</v>
      </c>
      <c r="S969" s="125" t="s">
        <v>44</v>
      </c>
      <c r="T969" s="125" t="s">
        <v>783</v>
      </c>
      <c r="U969" s="125">
        <f t="shared" si="1623"/>
        <v>8</v>
      </c>
      <c r="V969" s="179">
        <f t="shared" si="1624"/>
        <v>0.5</v>
      </c>
      <c r="W969" s="125" t="str">
        <f t="shared" si="1625"/>
        <v>-</v>
      </c>
      <c r="X969" s="179" t="str">
        <f>IF(L969="-1",W969/#REF!*#REF!,"-")</f>
        <v>-</v>
      </c>
      <c r="Z969" s="125" t="str">
        <f t="shared" si="1470"/>
        <v/>
      </c>
      <c r="AA969" s="125">
        <f t="shared" si="1582"/>
        <v>1</v>
      </c>
      <c r="AB969" s="179">
        <f t="shared" si="1630"/>
        <v>8</v>
      </c>
      <c r="AC969" s="179" t="str">
        <f t="shared" si="1626"/>
        <v>000111</v>
      </c>
      <c r="AD969" s="179">
        <f t="shared" si="1627"/>
        <v>1</v>
      </c>
      <c r="AE969" s="179" t="str">
        <f t="shared" si="1628"/>
        <v>11111111</v>
      </c>
      <c r="AF969" s="125" t="s">
        <v>369</v>
      </c>
    </row>
    <row r="970" spans="1:32" x14ac:dyDescent="0.2">
      <c r="A970" s="125" t="s">
        <v>2602</v>
      </c>
      <c r="B970" s="58" t="str">
        <f t="shared" ref="B970" si="1631">IF(OR(MAX(1,O970)*MAX(V970,1)&gt;8,V970&lt;1/4,X970&lt;1/4,IF(X970="-",0,X970)&gt;8),"RSVD","")</f>
        <v/>
      </c>
      <c r="C970" s="125" t="s">
        <v>781</v>
      </c>
      <c r="D970" s="125" t="s">
        <v>704</v>
      </c>
      <c r="E970" s="125" t="str">
        <f t="shared" ref="E970" si="1632">IF(S970="rs2","S2",IF(S970="vs2","S3","S1"))</f>
        <v>S2</v>
      </c>
      <c r="F970" s="125" t="str">
        <f t="shared" ref="F970" si="1633">IF(M970=8,"000",IF(M970=16,"101","110"))</f>
        <v>101</v>
      </c>
      <c r="H970" s="125" t="s">
        <v>1722</v>
      </c>
      <c r="I970" s="159">
        <f>VLOOKUP(H970,'V-Enc'!$B$38:$C$45,2,FALSE)</f>
        <v>8</v>
      </c>
      <c r="J970" s="125" t="s">
        <v>1740</v>
      </c>
      <c r="K970" s="159">
        <f>VLOOKUP(J970,'V-Enc'!$B$49:$C$56,2,FALSE)</f>
        <v>0.5</v>
      </c>
      <c r="L970" s="206" t="s">
        <v>548</v>
      </c>
      <c r="M970" s="125">
        <v>16</v>
      </c>
      <c r="N970" s="125" t="s">
        <v>1835</v>
      </c>
      <c r="O970" s="125">
        <f>VLOOKUP(N970,'V-Enc'!$B$130:$C$137,2,FALSE)</f>
        <v>8</v>
      </c>
      <c r="R970" s="125" t="s">
        <v>22</v>
      </c>
      <c r="S970" s="125" t="s">
        <v>44</v>
      </c>
      <c r="T970" s="125" t="s">
        <v>783</v>
      </c>
      <c r="U970" s="125">
        <f t="shared" ref="U970" si="1634">IF(L970="-1",I970,M970)</f>
        <v>16</v>
      </c>
      <c r="V970" s="179">
        <f t="shared" ref="V970" si="1635">IF(L970="-1",K970,U970/I970*K970)</f>
        <v>1</v>
      </c>
      <c r="W970" s="125" t="str">
        <f t="shared" ref="W970" si="1636">IF(L970="-1",M970,"-")</f>
        <v>-</v>
      </c>
      <c r="X970" s="179" t="str">
        <f>IF(L970="-1",W970/I968*K968,"-")</f>
        <v>-</v>
      </c>
      <c r="Z970" s="125" t="str">
        <f t="shared" ref="Z970" si="1637">IF(S970="vs2",1,"")</f>
        <v/>
      </c>
      <c r="AA970" s="125">
        <f t="shared" ref="AA970" si="1638">IF(T970="vs3",1,"")</f>
        <v>1</v>
      </c>
      <c r="AB970" s="179">
        <f t="shared" si="1630"/>
        <v>8</v>
      </c>
      <c r="AC970" s="179" t="str">
        <f t="shared" si="1626"/>
        <v>000111</v>
      </c>
      <c r="AD970" s="179">
        <f t="shared" si="1627"/>
        <v>1</v>
      </c>
      <c r="AE970" s="179" t="str">
        <f t="shared" si="1628"/>
        <v>11111111</v>
      </c>
      <c r="AF970" s="125" t="s">
        <v>369</v>
      </c>
    </row>
    <row r="971" spans="1:32" s="58" customFormat="1" x14ac:dyDescent="0.2">
      <c r="A971" s="58" t="s">
        <v>4499</v>
      </c>
      <c r="B971" s="58" t="str">
        <f t="shared" si="1629"/>
        <v>RSVD</v>
      </c>
      <c r="C971" s="58" t="s">
        <v>781</v>
      </c>
      <c r="D971" s="58" t="s">
        <v>704</v>
      </c>
      <c r="E971" s="58" t="str">
        <f t="shared" si="1621"/>
        <v>S2</v>
      </c>
      <c r="F971" s="58" t="str">
        <f t="shared" si="1622"/>
        <v>110</v>
      </c>
      <c r="H971" s="58" t="s">
        <v>1722</v>
      </c>
      <c r="I971" s="247">
        <f>VLOOKUP(H971,'V-Enc'!$B$38:$C$45,2,FALSE)</f>
        <v>8</v>
      </c>
      <c r="J971" s="58" t="s">
        <v>1740</v>
      </c>
      <c r="K971" s="247">
        <f>VLOOKUP(J971,'V-Enc'!$B$49:$C$56,2,FALSE)</f>
        <v>0.5</v>
      </c>
      <c r="L971" s="248" t="s">
        <v>548</v>
      </c>
      <c r="M971" s="58">
        <v>32</v>
      </c>
      <c r="N971" s="58" t="s">
        <v>1835</v>
      </c>
      <c r="O971" s="58">
        <f>VLOOKUP(N971,'V-Enc'!$B$130:$C$137,2,FALSE)</f>
        <v>8</v>
      </c>
      <c r="R971" s="58" t="s">
        <v>22</v>
      </c>
      <c r="S971" s="58" t="s">
        <v>44</v>
      </c>
      <c r="T971" s="58" t="s">
        <v>783</v>
      </c>
      <c r="U971" s="58">
        <f t="shared" si="1623"/>
        <v>32</v>
      </c>
      <c r="V971" s="249">
        <f t="shared" si="1624"/>
        <v>2</v>
      </c>
      <c r="W971" s="58" t="str">
        <f t="shared" si="1625"/>
        <v>-</v>
      </c>
      <c r="X971" s="249" t="str">
        <f>IF(L971="-1",W971/I969*K969,"-")</f>
        <v>-</v>
      </c>
      <c r="Z971" s="58" t="str">
        <f t="shared" si="1470"/>
        <v/>
      </c>
      <c r="AA971" s="58">
        <f t="shared" si="1582"/>
        <v>1</v>
      </c>
      <c r="AB971" s="249">
        <f t="shared" si="1630"/>
        <v>16</v>
      </c>
      <c r="AC971" s="249" t="str">
        <f t="shared" si="1626"/>
        <v>001111</v>
      </c>
      <c r="AD971" s="249">
        <f t="shared" si="1627"/>
        <v>1</v>
      </c>
      <c r="AE971" s="249" t="str">
        <f t="shared" si="1628"/>
        <v>11111111</v>
      </c>
      <c r="AF971" s="58" t="s">
        <v>369</v>
      </c>
    </row>
    <row r="972" spans="1:32" x14ac:dyDescent="0.2">
      <c r="A972" s="125" t="s">
        <v>2603</v>
      </c>
      <c r="B972" s="58" t="str">
        <f t="shared" si="1629"/>
        <v/>
      </c>
      <c r="C972" s="125" t="s">
        <v>781</v>
      </c>
      <c r="D972" s="125" t="s">
        <v>704</v>
      </c>
      <c r="E972" s="125" t="str">
        <f t="shared" si="1621"/>
        <v>S2</v>
      </c>
      <c r="F972" s="125" t="str">
        <f t="shared" si="1622"/>
        <v>000</v>
      </c>
      <c r="H972" s="125" t="s">
        <v>1722</v>
      </c>
      <c r="I972" s="159">
        <f>VLOOKUP(H972,'V-Enc'!$B$38:$C$45,2,FALSE)</f>
        <v>8</v>
      </c>
      <c r="J972" s="125" t="s">
        <v>1733</v>
      </c>
      <c r="K972" s="159">
        <f>VLOOKUP(J972,'V-Enc'!$B$49:$C$56,2,FALSE)</f>
        <v>1</v>
      </c>
      <c r="L972" s="206" t="s">
        <v>548</v>
      </c>
      <c r="M972" s="125">
        <v>8</v>
      </c>
      <c r="N972" s="125" t="s">
        <v>1835</v>
      </c>
      <c r="O972" s="125">
        <f>VLOOKUP(N972,'V-Enc'!$B$130:$C$137,2,FALSE)</f>
        <v>8</v>
      </c>
      <c r="R972" s="125" t="s">
        <v>22</v>
      </c>
      <c r="S972" s="125" t="s">
        <v>44</v>
      </c>
      <c r="T972" s="125" t="s">
        <v>783</v>
      </c>
      <c r="U972" s="125">
        <f t="shared" si="1623"/>
        <v>8</v>
      </c>
      <c r="V972" s="179">
        <f t="shared" si="1624"/>
        <v>1</v>
      </c>
      <c r="W972" s="125" t="str">
        <f t="shared" si="1625"/>
        <v>-</v>
      </c>
      <c r="X972" s="179" t="str">
        <f>IF(L972="-1",W972/#REF!*#REF!,"-")</f>
        <v>-</v>
      </c>
      <c r="Z972" s="125" t="str">
        <f t="shared" si="1470"/>
        <v/>
      </c>
      <c r="AA972" s="125">
        <f t="shared" si="1582"/>
        <v>1</v>
      </c>
      <c r="AB972" s="179">
        <f t="shared" si="1630"/>
        <v>8</v>
      </c>
      <c r="AC972" s="179" t="str">
        <f t="shared" si="1626"/>
        <v>000111</v>
      </c>
      <c r="AD972" s="179">
        <f t="shared" si="1627"/>
        <v>1</v>
      </c>
      <c r="AE972" s="179" t="str">
        <f t="shared" si="1628"/>
        <v>11111111</v>
      </c>
      <c r="AF972" s="125" t="s">
        <v>369</v>
      </c>
    </row>
    <row r="973" spans="1:32" s="58" customFormat="1" x14ac:dyDescent="0.2">
      <c r="A973" s="58" t="s">
        <v>4500</v>
      </c>
      <c r="B973" s="58" t="str">
        <f t="shared" si="1629"/>
        <v>RSVD</v>
      </c>
      <c r="C973" s="58" t="s">
        <v>781</v>
      </c>
      <c r="D973" s="58" t="s">
        <v>704</v>
      </c>
      <c r="E973" s="58" t="str">
        <f t="shared" si="1621"/>
        <v>S2</v>
      </c>
      <c r="F973" s="58" t="str">
        <f t="shared" si="1622"/>
        <v>101</v>
      </c>
      <c r="H973" s="58" t="s">
        <v>1722</v>
      </c>
      <c r="I973" s="247">
        <f>VLOOKUP(H973,'V-Enc'!$B$38:$C$45,2,FALSE)</f>
        <v>8</v>
      </c>
      <c r="J973" s="58" t="s">
        <v>1733</v>
      </c>
      <c r="K973" s="247">
        <f>VLOOKUP(J973,'V-Enc'!$B$49:$C$56,2,FALSE)</f>
        <v>1</v>
      </c>
      <c r="L973" s="248" t="s">
        <v>548</v>
      </c>
      <c r="M973" s="58">
        <v>16</v>
      </c>
      <c r="N973" s="58" t="s">
        <v>1835</v>
      </c>
      <c r="O973" s="58">
        <f>VLOOKUP(N973,'V-Enc'!$B$130:$C$137,2,FALSE)</f>
        <v>8</v>
      </c>
      <c r="R973" s="58" t="s">
        <v>22</v>
      </c>
      <c r="S973" s="58" t="s">
        <v>44</v>
      </c>
      <c r="T973" s="58" t="s">
        <v>783</v>
      </c>
      <c r="U973" s="58">
        <f t="shared" si="1623"/>
        <v>16</v>
      </c>
      <c r="V973" s="249">
        <f t="shared" si="1624"/>
        <v>2</v>
      </c>
      <c r="W973" s="58" t="str">
        <f t="shared" si="1625"/>
        <v>-</v>
      </c>
      <c r="X973" s="249" t="str">
        <f>IF(L973="-1",W973/#REF!*#REF!,"-")</f>
        <v>-</v>
      </c>
      <c r="Z973" s="58" t="str">
        <f t="shared" si="1470"/>
        <v/>
      </c>
      <c r="AA973" s="58">
        <f t="shared" si="1582"/>
        <v>1</v>
      </c>
      <c r="AB973" s="249">
        <f t="shared" si="1630"/>
        <v>16</v>
      </c>
      <c r="AC973" s="249" t="str">
        <f t="shared" si="1626"/>
        <v>001111</v>
      </c>
      <c r="AD973" s="249">
        <f t="shared" si="1627"/>
        <v>1</v>
      </c>
      <c r="AE973" s="249" t="str">
        <f t="shared" si="1628"/>
        <v>11111111</v>
      </c>
      <c r="AF973" s="58" t="s">
        <v>369</v>
      </c>
    </row>
    <row r="974" spans="1:32" s="58" customFormat="1" x14ac:dyDescent="0.2">
      <c r="A974" s="58" t="s">
        <v>4501</v>
      </c>
      <c r="B974" s="58" t="str">
        <f t="shared" ref="B974:B980" si="1639">IF(OR(MAX(1,O974)*MAX(V974,1)&gt;8,V974&lt;1/4,X974&lt;1/4,IF(X974="-",0,X974)&gt;8),"RSVD","")</f>
        <v>RSVD</v>
      </c>
      <c r="C974" s="58" t="s">
        <v>781</v>
      </c>
      <c r="D974" s="58" t="s">
        <v>704</v>
      </c>
      <c r="E974" s="58" t="str">
        <f t="shared" ref="E974:E980" si="1640">IF(S974="rs2","S2",IF(S974="vs2","S3","S1"))</f>
        <v>S2</v>
      </c>
      <c r="F974" s="58" t="str">
        <f t="shared" ref="F974:F980" si="1641">IF(M974=8,"000",IF(M974=16,"101","110"))</f>
        <v>110</v>
      </c>
      <c r="H974" s="58" t="s">
        <v>1722</v>
      </c>
      <c r="I974" s="247">
        <f>VLOOKUP(H974,'V-Enc'!$B$38:$C$45,2,FALSE)</f>
        <v>8</v>
      </c>
      <c r="J974" s="58" t="s">
        <v>1733</v>
      </c>
      <c r="K974" s="247">
        <f>VLOOKUP(J974,'V-Enc'!$B$49:$C$56,2,FALSE)</f>
        <v>1</v>
      </c>
      <c r="L974" s="248" t="s">
        <v>548</v>
      </c>
      <c r="M974" s="58">
        <v>32</v>
      </c>
      <c r="N974" s="58" t="s">
        <v>1835</v>
      </c>
      <c r="O974" s="58">
        <f>VLOOKUP(N974,'V-Enc'!$B$130:$C$137,2,FALSE)</f>
        <v>8</v>
      </c>
      <c r="R974" s="58" t="s">
        <v>22</v>
      </c>
      <c r="S974" s="58" t="s">
        <v>44</v>
      </c>
      <c r="T974" s="58" t="s">
        <v>783</v>
      </c>
      <c r="U974" s="58">
        <f t="shared" ref="U974:U980" si="1642">IF(L974="-1",I974,M974)</f>
        <v>32</v>
      </c>
      <c r="V974" s="249">
        <f t="shared" ref="V974:V980" si="1643">IF(L974="-1",K974,U974/I974*K974)</f>
        <v>4</v>
      </c>
      <c r="W974" s="58" t="str">
        <f t="shared" ref="W974:W980" si="1644">IF(L974="-1",M974,"-")</f>
        <v>-</v>
      </c>
      <c r="X974" s="249" t="str">
        <f>IF(L974="-1",W974/#REF!*#REF!,"-")</f>
        <v>-</v>
      </c>
      <c r="Z974" s="58" t="str">
        <f t="shared" ref="Z974:Z980" si="1645">IF(S974="vs2",1,"")</f>
        <v/>
      </c>
      <c r="AA974" s="58">
        <f t="shared" ref="AA974:AA980" si="1646">IF(T974="vs3",1,"")</f>
        <v>1</v>
      </c>
      <c r="AB974" s="249">
        <f t="shared" si="1630"/>
        <v>32</v>
      </c>
      <c r="AC974" s="249" t="str">
        <f t="shared" si="1626"/>
        <v>011111</v>
      </c>
      <c r="AD974" s="249">
        <f t="shared" si="1627"/>
        <v>1</v>
      </c>
      <c r="AE974" s="249" t="str">
        <f t="shared" si="1628"/>
        <v>11111111</v>
      </c>
      <c r="AF974" s="58" t="s">
        <v>369</v>
      </c>
    </row>
    <row r="975" spans="1:32" s="58" customFormat="1" x14ac:dyDescent="0.2">
      <c r="A975" s="58" t="s">
        <v>4502</v>
      </c>
      <c r="B975" s="58" t="str">
        <f t="shared" si="1639"/>
        <v>RSVD</v>
      </c>
      <c r="C975" s="58" t="s">
        <v>781</v>
      </c>
      <c r="D975" s="58" t="s">
        <v>704</v>
      </c>
      <c r="E975" s="58" t="str">
        <f t="shared" si="1640"/>
        <v>S2</v>
      </c>
      <c r="F975" s="58" t="str">
        <f t="shared" si="1641"/>
        <v>000</v>
      </c>
      <c r="H975" s="58" t="s">
        <v>1722</v>
      </c>
      <c r="I975" s="247">
        <f>VLOOKUP(H975,'V-Enc'!$B$38:$C$45,2,FALSE)</f>
        <v>8</v>
      </c>
      <c r="J975" s="58" t="s">
        <v>1734</v>
      </c>
      <c r="K975" s="247">
        <f>VLOOKUP(J975,'V-Enc'!$B$49:$C$56,2,FALSE)</f>
        <v>2</v>
      </c>
      <c r="L975" s="248" t="s">
        <v>548</v>
      </c>
      <c r="M975" s="58">
        <v>8</v>
      </c>
      <c r="N975" s="58" t="s">
        <v>1835</v>
      </c>
      <c r="O975" s="58">
        <f>VLOOKUP(N975,'V-Enc'!$B$130:$C$137,2,FALSE)</f>
        <v>8</v>
      </c>
      <c r="R975" s="58" t="s">
        <v>22</v>
      </c>
      <c r="S975" s="58" t="s">
        <v>44</v>
      </c>
      <c r="T975" s="58" t="s">
        <v>783</v>
      </c>
      <c r="U975" s="58">
        <f t="shared" si="1642"/>
        <v>8</v>
      </c>
      <c r="V975" s="249">
        <f t="shared" si="1643"/>
        <v>2</v>
      </c>
      <c r="W975" s="58" t="str">
        <f t="shared" si="1644"/>
        <v>-</v>
      </c>
      <c r="X975" s="249" t="str">
        <f>IF(L975="-1",W975/#REF!*#REF!,"-")</f>
        <v>-</v>
      </c>
      <c r="Z975" s="58" t="str">
        <f t="shared" si="1645"/>
        <v/>
      </c>
      <c r="AA975" s="58">
        <f t="shared" si="1646"/>
        <v>1</v>
      </c>
      <c r="AB975" s="249">
        <f t="shared" si="1630"/>
        <v>16</v>
      </c>
      <c r="AC975" s="249" t="str">
        <f t="shared" si="1626"/>
        <v>001111</v>
      </c>
      <c r="AD975" s="249">
        <f t="shared" si="1627"/>
        <v>1</v>
      </c>
      <c r="AE975" s="249" t="str">
        <f t="shared" si="1628"/>
        <v>11111111</v>
      </c>
      <c r="AF975" s="58" t="s">
        <v>369</v>
      </c>
    </row>
    <row r="976" spans="1:32" s="58" customFormat="1" x14ac:dyDescent="0.2">
      <c r="A976" s="58" t="s">
        <v>4503</v>
      </c>
      <c r="B976" s="58" t="str">
        <f t="shared" si="1639"/>
        <v>RSVD</v>
      </c>
      <c r="C976" s="58" t="s">
        <v>781</v>
      </c>
      <c r="D976" s="58" t="s">
        <v>704</v>
      </c>
      <c r="E976" s="58" t="str">
        <f t="shared" si="1640"/>
        <v>S2</v>
      </c>
      <c r="F976" s="58" t="str">
        <f t="shared" si="1641"/>
        <v>101</v>
      </c>
      <c r="H976" s="58" t="s">
        <v>1722</v>
      </c>
      <c r="I976" s="247">
        <f>VLOOKUP(H976,'V-Enc'!$B$38:$C$45,2,FALSE)</f>
        <v>8</v>
      </c>
      <c r="J976" s="58" t="s">
        <v>1734</v>
      </c>
      <c r="K976" s="247">
        <f>VLOOKUP(J976,'V-Enc'!$B$49:$C$56,2,FALSE)</f>
        <v>2</v>
      </c>
      <c r="L976" s="248" t="s">
        <v>548</v>
      </c>
      <c r="M976" s="58">
        <v>16</v>
      </c>
      <c r="N976" s="58" t="s">
        <v>1835</v>
      </c>
      <c r="O976" s="58">
        <f>VLOOKUP(N976,'V-Enc'!$B$130:$C$137,2,FALSE)</f>
        <v>8</v>
      </c>
      <c r="R976" s="58" t="s">
        <v>22</v>
      </c>
      <c r="S976" s="58" t="s">
        <v>44</v>
      </c>
      <c r="T976" s="58" t="s">
        <v>783</v>
      </c>
      <c r="U976" s="58">
        <f t="shared" si="1642"/>
        <v>16</v>
      </c>
      <c r="V976" s="249">
        <f t="shared" si="1643"/>
        <v>4</v>
      </c>
      <c r="W976" s="58" t="str">
        <f t="shared" si="1644"/>
        <v>-</v>
      </c>
      <c r="X976" s="249" t="str">
        <f>IF(L976="-1",W976/#REF!*#REF!,"-")</f>
        <v>-</v>
      </c>
      <c r="Z976" s="58" t="str">
        <f t="shared" si="1645"/>
        <v/>
      </c>
      <c r="AA976" s="58">
        <f t="shared" si="1646"/>
        <v>1</v>
      </c>
      <c r="AB976" s="249">
        <f t="shared" si="1630"/>
        <v>32</v>
      </c>
      <c r="AC976" s="249" t="str">
        <f t="shared" si="1626"/>
        <v>011111</v>
      </c>
      <c r="AD976" s="249">
        <f t="shared" si="1627"/>
        <v>1</v>
      </c>
      <c r="AE976" s="249" t="str">
        <f t="shared" si="1628"/>
        <v>11111111</v>
      </c>
      <c r="AF976" s="58" t="s">
        <v>369</v>
      </c>
    </row>
    <row r="977" spans="1:34" s="58" customFormat="1" x14ac:dyDescent="0.2">
      <c r="A977" s="58" t="s">
        <v>4504</v>
      </c>
      <c r="B977" s="58" t="str">
        <f t="shared" si="1639"/>
        <v>RSVD</v>
      </c>
      <c r="C977" s="58" t="s">
        <v>781</v>
      </c>
      <c r="D977" s="58" t="s">
        <v>704</v>
      </c>
      <c r="E977" s="58" t="str">
        <f t="shared" si="1640"/>
        <v>S2</v>
      </c>
      <c r="F977" s="58" t="str">
        <f t="shared" si="1641"/>
        <v>110</v>
      </c>
      <c r="H977" s="58" t="s">
        <v>1722</v>
      </c>
      <c r="I977" s="247">
        <f>VLOOKUP(H977,'V-Enc'!$B$38:$C$45,2,FALSE)</f>
        <v>8</v>
      </c>
      <c r="J977" s="58" t="s">
        <v>1734</v>
      </c>
      <c r="K977" s="247">
        <f>VLOOKUP(J977,'V-Enc'!$B$49:$C$56,2,FALSE)</f>
        <v>2</v>
      </c>
      <c r="L977" s="248" t="s">
        <v>548</v>
      </c>
      <c r="M977" s="58">
        <v>32</v>
      </c>
      <c r="N977" s="58" t="s">
        <v>1835</v>
      </c>
      <c r="O977" s="58">
        <f>VLOOKUP(N977,'V-Enc'!$B$130:$C$137,2,FALSE)</f>
        <v>8</v>
      </c>
      <c r="R977" s="58" t="s">
        <v>22</v>
      </c>
      <c r="S977" s="58" t="s">
        <v>44</v>
      </c>
      <c r="T977" s="58" t="s">
        <v>783</v>
      </c>
      <c r="U977" s="58">
        <f t="shared" si="1642"/>
        <v>32</v>
      </c>
      <c r="V977" s="249">
        <f t="shared" si="1643"/>
        <v>8</v>
      </c>
      <c r="W977" s="58" t="str">
        <f t="shared" si="1644"/>
        <v>-</v>
      </c>
      <c r="X977" s="249" t="str">
        <f>IF(L977="-1",W977/#REF!*#REF!,"-")</f>
        <v>-</v>
      </c>
      <c r="Z977" s="58" t="str">
        <f t="shared" si="1645"/>
        <v/>
      </c>
      <c r="AA977" s="58">
        <f t="shared" si="1646"/>
        <v>1</v>
      </c>
      <c r="AB977" s="249">
        <f t="shared" si="1630"/>
        <v>64</v>
      </c>
      <c r="AC977" s="249" t="str">
        <f t="shared" si="1626"/>
        <v>111111</v>
      </c>
      <c r="AD977" s="249">
        <f t="shared" si="1627"/>
        <v>1</v>
      </c>
      <c r="AE977" s="249" t="str">
        <f t="shared" si="1628"/>
        <v>11111111</v>
      </c>
      <c r="AF977" s="58" t="s">
        <v>369</v>
      </c>
    </row>
    <row r="978" spans="1:34" s="58" customFormat="1" x14ac:dyDescent="0.2">
      <c r="A978" s="58" t="s">
        <v>4505</v>
      </c>
      <c r="B978" s="58" t="str">
        <f t="shared" si="1639"/>
        <v>RSVD</v>
      </c>
      <c r="C978" s="58" t="s">
        <v>781</v>
      </c>
      <c r="D978" s="58" t="s">
        <v>704</v>
      </c>
      <c r="E978" s="58" t="str">
        <f t="shared" si="1640"/>
        <v>S2</v>
      </c>
      <c r="F978" s="58" t="str">
        <f t="shared" si="1641"/>
        <v>000</v>
      </c>
      <c r="H978" s="58" t="s">
        <v>1722</v>
      </c>
      <c r="I978" s="247">
        <f>VLOOKUP(H978,'V-Enc'!$B$38:$C$45,2,FALSE)</f>
        <v>8</v>
      </c>
      <c r="J978" s="58" t="s">
        <v>1735</v>
      </c>
      <c r="K978" s="247">
        <f>VLOOKUP(J978,'V-Enc'!$B$49:$C$56,2,FALSE)</f>
        <v>4</v>
      </c>
      <c r="L978" s="248" t="s">
        <v>548</v>
      </c>
      <c r="M978" s="58">
        <v>8</v>
      </c>
      <c r="N978" s="58" t="s">
        <v>1835</v>
      </c>
      <c r="O978" s="58">
        <f>VLOOKUP(N978,'V-Enc'!$B$130:$C$137,2,FALSE)</f>
        <v>8</v>
      </c>
      <c r="R978" s="58" t="s">
        <v>22</v>
      </c>
      <c r="S978" s="58" t="s">
        <v>44</v>
      </c>
      <c r="T978" s="58" t="s">
        <v>783</v>
      </c>
      <c r="U978" s="58">
        <f t="shared" si="1642"/>
        <v>8</v>
      </c>
      <c r="V978" s="249">
        <f t="shared" si="1643"/>
        <v>4</v>
      </c>
      <c r="W978" s="58" t="str">
        <f t="shared" si="1644"/>
        <v>-</v>
      </c>
      <c r="X978" s="249" t="str">
        <f>IF(L978="-1",W978/#REF!*#REF!,"-")</f>
        <v>-</v>
      </c>
      <c r="Z978" s="58" t="str">
        <f t="shared" si="1645"/>
        <v/>
      </c>
      <c r="AA978" s="58">
        <f t="shared" si="1646"/>
        <v>1</v>
      </c>
      <c r="AB978" s="249">
        <f t="shared" si="1630"/>
        <v>32</v>
      </c>
      <c r="AC978" s="249" t="str">
        <f t="shared" si="1626"/>
        <v>011111</v>
      </c>
      <c r="AD978" s="249">
        <f t="shared" si="1627"/>
        <v>1</v>
      </c>
      <c r="AE978" s="249" t="str">
        <f t="shared" si="1628"/>
        <v>11111111</v>
      </c>
      <c r="AF978" s="58" t="s">
        <v>369</v>
      </c>
    </row>
    <row r="979" spans="1:34" s="58" customFormat="1" x14ac:dyDescent="0.2">
      <c r="A979" s="58" t="s">
        <v>4506</v>
      </c>
      <c r="B979" s="58" t="str">
        <f t="shared" si="1639"/>
        <v>RSVD</v>
      </c>
      <c r="C979" s="58" t="s">
        <v>781</v>
      </c>
      <c r="D979" s="58" t="s">
        <v>704</v>
      </c>
      <c r="E979" s="58" t="str">
        <f t="shared" si="1640"/>
        <v>S2</v>
      </c>
      <c r="F979" s="58" t="str">
        <f t="shared" si="1641"/>
        <v>101</v>
      </c>
      <c r="H979" s="58" t="s">
        <v>1722</v>
      </c>
      <c r="I979" s="247">
        <f>VLOOKUP(H979,'V-Enc'!$B$38:$C$45,2,FALSE)</f>
        <v>8</v>
      </c>
      <c r="J979" s="58" t="s">
        <v>1735</v>
      </c>
      <c r="K979" s="247">
        <f>VLOOKUP(J979,'V-Enc'!$B$49:$C$56,2,FALSE)</f>
        <v>4</v>
      </c>
      <c r="L979" s="248" t="s">
        <v>548</v>
      </c>
      <c r="M979" s="58">
        <v>16</v>
      </c>
      <c r="N979" s="58" t="s">
        <v>1835</v>
      </c>
      <c r="O979" s="58">
        <f>VLOOKUP(N979,'V-Enc'!$B$130:$C$137,2,FALSE)</f>
        <v>8</v>
      </c>
      <c r="R979" s="58" t="s">
        <v>22</v>
      </c>
      <c r="S979" s="58" t="s">
        <v>44</v>
      </c>
      <c r="T979" s="58" t="s">
        <v>783</v>
      </c>
      <c r="U979" s="58">
        <f t="shared" si="1642"/>
        <v>16</v>
      </c>
      <c r="V979" s="249">
        <f t="shared" si="1643"/>
        <v>8</v>
      </c>
      <c r="W979" s="58" t="str">
        <f t="shared" si="1644"/>
        <v>-</v>
      </c>
      <c r="X979" s="249" t="str">
        <f>IF(L979="-1",W979/#REF!*#REF!,"-")</f>
        <v>-</v>
      </c>
      <c r="Z979" s="58" t="str">
        <f t="shared" si="1645"/>
        <v/>
      </c>
      <c r="AA979" s="58">
        <f t="shared" si="1646"/>
        <v>1</v>
      </c>
      <c r="AB979" s="249">
        <f t="shared" si="1630"/>
        <v>64</v>
      </c>
      <c r="AC979" s="249" t="str">
        <f t="shared" si="1626"/>
        <v>111111</v>
      </c>
      <c r="AD979" s="249">
        <f t="shared" si="1627"/>
        <v>1</v>
      </c>
      <c r="AE979" s="249" t="str">
        <f t="shared" si="1628"/>
        <v>11111111</v>
      </c>
      <c r="AF979" s="58" t="s">
        <v>369</v>
      </c>
    </row>
    <row r="980" spans="1:34" s="58" customFormat="1" x14ac:dyDescent="0.2">
      <c r="A980" s="58" t="s">
        <v>4507</v>
      </c>
      <c r="B980" s="58" t="str">
        <f t="shared" si="1639"/>
        <v>RSVD</v>
      </c>
      <c r="C980" s="58" t="s">
        <v>781</v>
      </c>
      <c r="D980" s="58" t="s">
        <v>704</v>
      </c>
      <c r="E980" s="58" t="str">
        <f t="shared" si="1640"/>
        <v>S2</v>
      </c>
      <c r="F980" s="58" t="str">
        <f t="shared" si="1641"/>
        <v>110</v>
      </c>
      <c r="H980" s="58" t="s">
        <v>1722</v>
      </c>
      <c r="I980" s="247">
        <f>VLOOKUP(H980,'V-Enc'!$B$38:$C$45,2,FALSE)</f>
        <v>8</v>
      </c>
      <c r="J980" s="58" t="s">
        <v>1735</v>
      </c>
      <c r="K980" s="247">
        <f>VLOOKUP(J980,'V-Enc'!$B$49:$C$56,2,FALSE)</f>
        <v>4</v>
      </c>
      <c r="L980" s="248" t="s">
        <v>548</v>
      </c>
      <c r="M980" s="58">
        <v>32</v>
      </c>
      <c r="N980" s="58" t="s">
        <v>1835</v>
      </c>
      <c r="O980" s="58">
        <f>VLOOKUP(N980,'V-Enc'!$B$130:$C$137,2,FALSE)</f>
        <v>8</v>
      </c>
      <c r="R980" s="58" t="s">
        <v>22</v>
      </c>
      <c r="S980" s="58" t="s">
        <v>44</v>
      </c>
      <c r="T980" s="58" t="s">
        <v>783</v>
      </c>
      <c r="U980" s="58">
        <f t="shared" si="1642"/>
        <v>32</v>
      </c>
      <c r="V980" s="249">
        <f t="shared" si="1643"/>
        <v>16</v>
      </c>
      <c r="W980" s="58" t="str">
        <f t="shared" si="1644"/>
        <v>-</v>
      </c>
      <c r="X980" s="249" t="str">
        <f>IF(L980="-1",W980/#REF!*#REF!,"-")</f>
        <v>-</v>
      </c>
      <c r="Z980" s="58" t="str">
        <f t="shared" si="1645"/>
        <v/>
      </c>
      <c r="AA980" s="58">
        <f t="shared" si="1646"/>
        <v>1</v>
      </c>
      <c r="AB980" s="249">
        <f t="shared" si="1630"/>
        <v>128</v>
      </c>
      <c r="AC980" s="249" t="str">
        <f>DEC2BIN(MIN(64,AB980)-1,6)</f>
        <v>111111</v>
      </c>
      <c r="AD980" s="249">
        <f t="shared" si="1627"/>
        <v>1</v>
      </c>
      <c r="AE980" s="249" t="str">
        <f t="shared" si="1628"/>
        <v>11111111</v>
      </c>
      <c r="AF980" s="58" t="s">
        <v>369</v>
      </c>
    </row>
    <row r="981" spans="1:34" s="58" customFormat="1" x14ac:dyDescent="0.2">
      <c r="A981" s="58" t="s">
        <v>4508</v>
      </c>
      <c r="B981" s="58" t="str">
        <f t="shared" ref="B981:B982" si="1647">IF(OR(MAX(1,O981)*MAX(V981,1)&gt;8,V981&lt;1/4,X981&lt;1/4,IF(X981="-",0,X981)&gt;8),"RSVD","")</f>
        <v>RSVD</v>
      </c>
      <c r="C981" s="58" t="s">
        <v>781</v>
      </c>
      <c r="D981" s="58" t="s">
        <v>704</v>
      </c>
      <c r="E981" s="58" t="str">
        <f t="shared" ref="E981:E982" si="1648">IF(S981="rs2","S2",IF(S981="vs2","S3","S1"))</f>
        <v>S2</v>
      </c>
      <c r="F981" s="58" t="str">
        <f t="shared" ref="F981:F982" si="1649">IF(M981=8,"000",IF(M981=16,"101","110"))</f>
        <v>000</v>
      </c>
      <c r="H981" s="58" t="s">
        <v>1722</v>
      </c>
      <c r="I981" s="247">
        <f>VLOOKUP(H981,'V-Enc'!$B$38:$C$45,2,FALSE)</f>
        <v>8</v>
      </c>
      <c r="J981" s="58" t="s">
        <v>1736</v>
      </c>
      <c r="K981" s="247">
        <f>VLOOKUP(J981,'V-Enc'!$B$49:$C$56,2,FALSE)</f>
        <v>8</v>
      </c>
      <c r="L981" s="248" t="s">
        <v>548</v>
      </c>
      <c r="M981" s="58">
        <v>8</v>
      </c>
      <c r="N981" s="58" t="s">
        <v>1835</v>
      </c>
      <c r="O981" s="58">
        <f>VLOOKUP(N981,'V-Enc'!$B$130:$C$137,2,FALSE)</f>
        <v>8</v>
      </c>
      <c r="R981" s="58" t="s">
        <v>22</v>
      </c>
      <c r="S981" s="58" t="s">
        <v>44</v>
      </c>
      <c r="T981" s="58" t="s">
        <v>783</v>
      </c>
      <c r="U981" s="58">
        <f t="shared" ref="U981:U982" si="1650">IF(L981="-1",I981,M981)</f>
        <v>8</v>
      </c>
      <c r="V981" s="249">
        <f t="shared" ref="V981:V982" si="1651">IF(L981="-1",K981,U981/I981*K981)</f>
        <v>8</v>
      </c>
      <c r="W981" s="58" t="str">
        <f t="shared" ref="W981:W982" si="1652">IF(L981="-1",M981,"-")</f>
        <v>-</v>
      </c>
      <c r="X981" s="249" t="str">
        <f>IF(L981="-1",W981/#REF!*#REF!,"-")</f>
        <v>-</v>
      </c>
      <c r="Z981" s="58" t="str">
        <f t="shared" ref="Z981:Z982" si="1653">IF(S981="vs2",1,"")</f>
        <v/>
      </c>
      <c r="AA981" s="58">
        <f t="shared" ref="AA981:AA982" si="1654">IF(T981="vs3",1,"")</f>
        <v>1</v>
      </c>
      <c r="AB981" s="249">
        <f t="shared" si="1630"/>
        <v>64</v>
      </c>
      <c r="AC981" s="249" t="str">
        <f t="shared" ref="AC981:AC983" si="1655">DEC2BIN(MIN(64,AB981)-1,6)</f>
        <v>111111</v>
      </c>
      <c r="AD981" s="249">
        <f t="shared" si="1627"/>
        <v>1</v>
      </c>
      <c r="AE981" s="249" t="str">
        <f t="shared" si="1628"/>
        <v>11111111</v>
      </c>
      <c r="AF981" s="58" t="s">
        <v>369</v>
      </c>
    </row>
    <row r="982" spans="1:34" s="58" customFormat="1" x14ac:dyDescent="0.2">
      <c r="A982" s="58" t="s">
        <v>4509</v>
      </c>
      <c r="B982" s="58" t="str">
        <f t="shared" si="1647"/>
        <v>RSVD</v>
      </c>
      <c r="C982" s="58" t="s">
        <v>781</v>
      </c>
      <c r="D982" s="58" t="s">
        <v>704</v>
      </c>
      <c r="E982" s="58" t="str">
        <f t="shared" si="1648"/>
        <v>S2</v>
      </c>
      <c r="F982" s="58" t="str">
        <f t="shared" si="1649"/>
        <v>101</v>
      </c>
      <c r="H982" s="58" t="s">
        <v>1722</v>
      </c>
      <c r="I982" s="247">
        <f>VLOOKUP(H982,'V-Enc'!$B$38:$C$45,2,FALSE)</f>
        <v>8</v>
      </c>
      <c r="J982" s="58" t="s">
        <v>1736</v>
      </c>
      <c r="K982" s="247">
        <f>VLOOKUP(J982,'V-Enc'!$B$49:$C$56,2,FALSE)</f>
        <v>8</v>
      </c>
      <c r="L982" s="248" t="s">
        <v>548</v>
      </c>
      <c r="M982" s="58">
        <v>16</v>
      </c>
      <c r="N982" s="58" t="s">
        <v>1835</v>
      </c>
      <c r="O982" s="58">
        <f>VLOOKUP(N982,'V-Enc'!$B$130:$C$137,2,FALSE)</f>
        <v>8</v>
      </c>
      <c r="R982" s="58" t="s">
        <v>22</v>
      </c>
      <c r="S982" s="58" t="s">
        <v>44</v>
      </c>
      <c r="T982" s="58" t="s">
        <v>783</v>
      </c>
      <c r="U982" s="58">
        <f t="shared" si="1650"/>
        <v>16</v>
      </c>
      <c r="V982" s="249">
        <f t="shared" si="1651"/>
        <v>16</v>
      </c>
      <c r="W982" s="58" t="str">
        <f t="shared" si="1652"/>
        <v>-</v>
      </c>
      <c r="X982" s="249" t="str">
        <f>IF(L982="-1",W982/#REF!*#REF!,"-")</f>
        <v>-</v>
      </c>
      <c r="Z982" s="58" t="str">
        <f t="shared" si="1653"/>
        <v/>
      </c>
      <c r="AA982" s="58">
        <f t="shared" si="1654"/>
        <v>1</v>
      </c>
      <c r="AB982" s="249">
        <f t="shared" si="1630"/>
        <v>128</v>
      </c>
      <c r="AC982" s="249" t="str">
        <f t="shared" si="1655"/>
        <v>111111</v>
      </c>
      <c r="AD982" s="249">
        <f t="shared" si="1627"/>
        <v>1</v>
      </c>
      <c r="AE982" s="249" t="str">
        <f t="shared" si="1628"/>
        <v>11111111</v>
      </c>
      <c r="AF982" s="58" t="s">
        <v>369</v>
      </c>
    </row>
    <row r="983" spans="1:34" s="58" customFormat="1" x14ac:dyDescent="0.2">
      <c r="A983" s="58" t="s">
        <v>4510</v>
      </c>
      <c r="B983" s="58" t="str">
        <f t="shared" si="1629"/>
        <v>RSVD</v>
      </c>
      <c r="C983" s="58" t="s">
        <v>781</v>
      </c>
      <c r="D983" s="58" t="s">
        <v>704</v>
      </c>
      <c r="E983" s="58" t="str">
        <f t="shared" si="1621"/>
        <v>S2</v>
      </c>
      <c r="F983" s="58" t="str">
        <f t="shared" si="1622"/>
        <v>110</v>
      </c>
      <c r="H983" s="58" t="s">
        <v>1722</v>
      </c>
      <c r="I983" s="247">
        <f>VLOOKUP(H983,'V-Enc'!$B$38:$C$45,2,FALSE)</f>
        <v>8</v>
      </c>
      <c r="J983" s="58" t="s">
        <v>1736</v>
      </c>
      <c r="K983" s="247">
        <f>VLOOKUP(J983,'V-Enc'!$B$49:$C$56,2,FALSE)</f>
        <v>8</v>
      </c>
      <c r="L983" s="248" t="s">
        <v>548</v>
      </c>
      <c r="M983" s="58">
        <v>32</v>
      </c>
      <c r="N983" s="58" t="s">
        <v>1835</v>
      </c>
      <c r="O983" s="58">
        <f>VLOOKUP(N983,'V-Enc'!$B$130:$C$137,2,FALSE)</f>
        <v>8</v>
      </c>
      <c r="R983" s="58" t="s">
        <v>22</v>
      </c>
      <c r="S983" s="58" t="s">
        <v>44</v>
      </c>
      <c r="T983" s="58" t="s">
        <v>783</v>
      </c>
      <c r="U983" s="58">
        <f t="shared" si="1623"/>
        <v>32</v>
      </c>
      <c r="V983" s="249">
        <f t="shared" si="1624"/>
        <v>32</v>
      </c>
      <c r="W983" s="58" t="str">
        <f t="shared" si="1625"/>
        <v>-</v>
      </c>
      <c r="X983" s="249" t="str">
        <f>IF(L983="-1",W983/#REF!*#REF!,"-")</f>
        <v>-</v>
      </c>
      <c r="Z983" s="58" t="str">
        <f t="shared" si="1470"/>
        <v/>
      </c>
      <c r="AA983" s="58">
        <f t="shared" si="1582"/>
        <v>1</v>
      </c>
      <c r="AB983" s="249">
        <f t="shared" si="1630"/>
        <v>256</v>
      </c>
      <c r="AC983" s="249" t="str">
        <f t="shared" si="1655"/>
        <v>111111</v>
      </c>
      <c r="AD983" s="249">
        <f t="shared" si="1627"/>
        <v>1</v>
      </c>
      <c r="AE983" s="249" t="str">
        <f t="shared" si="1628"/>
        <v>11111111</v>
      </c>
      <c r="AF983" s="58" t="s">
        <v>369</v>
      </c>
    </row>
    <row r="984" spans="1:34" x14ac:dyDescent="0.2">
      <c r="I984" s="159"/>
      <c r="Z984" s="125" t="str">
        <f t="shared" si="1470"/>
        <v/>
      </c>
      <c r="AA984" s="125" t="str">
        <f t="shared" si="1582"/>
        <v/>
      </c>
      <c r="AC984" s="179"/>
      <c r="AE984" s="179"/>
    </row>
    <row r="985" spans="1:34" ht="19" x14ac:dyDescent="0.25">
      <c r="A985" s="225" t="s">
        <v>2604</v>
      </c>
      <c r="B985" s="225"/>
      <c r="C985" s="226"/>
      <c r="D985" s="226"/>
      <c r="E985" s="226"/>
      <c r="F985" s="226"/>
      <c r="G985" s="226"/>
      <c r="I985" s="159"/>
      <c r="Z985" s="125" t="str">
        <f t="shared" si="1470"/>
        <v/>
      </c>
      <c r="AA985" s="125" t="str">
        <f t="shared" si="1582"/>
        <v/>
      </c>
      <c r="AC985" s="179"/>
      <c r="AE985" s="179"/>
    </row>
    <row r="986" spans="1:34" x14ac:dyDescent="0.2">
      <c r="A986" s="125" t="s">
        <v>2605</v>
      </c>
      <c r="B986" s="58" t="str">
        <f>IF(OR(MAX(1,O986)*MAX(V986,1)&gt;8,V986&lt;1/4,X986&lt;1/4,IF(X986="-",0,X986)&gt;8),"RSVD","")</f>
        <v/>
      </c>
      <c r="C986" s="125" t="s">
        <v>781</v>
      </c>
      <c r="D986" s="125" t="s">
        <v>704</v>
      </c>
      <c r="E986" s="125" t="str">
        <f t="shared" ref="E986:E992" si="1656">IF(S986="rs2","S2",IF(S986="vs2","S3","S1"))</f>
        <v>S3</v>
      </c>
      <c r="F986" s="125" t="str">
        <f t="shared" ref="F986:F992" si="1657">IF(M986=8,"000",IF(M986=16,"101","110"))</f>
        <v>000</v>
      </c>
      <c r="H986" s="125" t="s">
        <v>1722</v>
      </c>
      <c r="I986" s="159">
        <f>VLOOKUP(H986,'V-Enc'!$B$38:$C$45,2,FALSE)</f>
        <v>8</v>
      </c>
      <c r="J986" s="125" t="s">
        <v>1739</v>
      </c>
      <c r="K986" s="159">
        <f>VLOOKUP(J986,'V-Enc'!$B$49:$C$56,2,FALSE)</f>
        <v>0.25</v>
      </c>
      <c r="L986" s="206" t="s">
        <v>2079</v>
      </c>
      <c r="M986" s="125">
        <v>8</v>
      </c>
      <c r="N986" s="125" t="s">
        <v>1835</v>
      </c>
      <c r="O986" s="125">
        <f>VLOOKUP(N986,'V-Enc'!$B$130:$C$137,2,FALSE)</f>
        <v>8</v>
      </c>
      <c r="R986" s="125" t="s">
        <v>22</v>
      </c>
      <c r="S986" s="125" t="s">
        <v>764</v>
      </c>
      <c r="T986" s="125" t="s">
        <v>783</v>
      </c>
      <c r="U986" s="125">
        <f t="shared" ref="U986:U992" si="1658">IF(L986="-1",I986,M986)</f>
        <v>8</v>
      </c>
      <c r="V986" s="179">
        <f t="shared" ref="V986:V992" si="1659">IF(L986="-1",K986,U986/I986*K986)</f>
        <v>0.25</v>
      </c>
      <c r="W986" s="125">
        <f t="shared" ref="W986:W992" si="1660">IF(L986="-1",M986,"-")</f>
        <v>8</v>
      </c>
      <c r="X986" s="179">
        <f t="shared" ref="X986:X992" si="1661">IF(L986="-1",W986/I986*K986,"-")</f>
        <v>0.25</v>
      </c>
      <c r="Z986" s="125">
        <f t="shared" si="1470"/>
        <v>1</v>
      </c>
      <c r="AA986" s="125">
        <f t="shared" si="1582"/>
        <v>1</v>
      </c>
      <c r="AB986" s="179">
        <f>MAX(V986,X986,1)*IF(O986="",1,O986)</f>
        <v>8</v>
      </c>
      <c r="AC986" s="179" t="str">
        <f t="shared" ref="AC986:AC999" si="1662">DEC2BIN(MIN(64,AB986)-1,6)</f>
        <v>000111</v>
      </c>
      <c r="AD986" s="179">
        <f t="shared" ref="AD986:AD1003" si="1663">AB986/(MAX(V986,1)*IF(O986="",1,O986))</f>
        <v>1</v>
      </c>
      <c r="AE986" s="179" t="str">
        <f t="shared" ref="AE986:AE1003" si="1664">RIGHT(_xlfn.CONCAT(REPT(0,8-MIN(AB986,8)),REPT(DEC2BIN(_xlfn.BITLSHIFT(1,AD986-1)),AB986/AD986)),8)</f>
        <v>11111111</v>
      </c>
      <c r="AF986" s="179">
        <f t="shared" ref="AF986:AF1003" si="1665">IF(X986&lt;=1,0,IF(V986&gt;=X986,V986/MAX(X986,1),1))</f>
        <v>0</v>
      </c>
      <c r="AG986" s="180" t="str">
        <f t="shared" ref="AG986:AG1001" si="1666">IF(AF986=0,"00000000",RIGHT(IF(X986&gt;=V986,DEC2BIN(_xlfn.BITXOR(BIN2DEC(AH986),255),8),REPT(DEC2BIN(_xlfn.BITLSHIFT(1,AF986-1)),8)),8))</f>
        <v>00000000</v>
      </c>
      <c r="AH986" s="179" t="str">
        <f t="shared" ref="AH986:AH998" si="1667">IF(AF986=0,"00000000",RIGHT(_xlfn.CONCAT(REPT(0,8-MIN(8,AB986)),REPT(DEC2BIN(_xlfn.BITLSHIFT(1,MAX(V986,X986,1)-1)),MAX(1,O986))),8))</f>
        <v>00000000</v>
      </c>
    </row>
    <row r="987" spans="1:34" x14ac:dyDescent="0.2">
      <c r="A987" s="125" t="s">
        <v>2606</v>
      </c>
      <c r="B987" s="58" t="str">
        <f t="shared" ref="B987:B1003" si="1668">IF(OR(MAX(1,O987)*MAX(V987,1)&gt;8,V987&lt;1/4,X987&lt;1/4,IF(X987="-",0,X987)&gt;8),"RSVD","")</f>
        <v/>
      </c>
      <c r="C987" s="125" t="s">
        <v>781</v>
      </c>
      <c r="D987" s="125" t="s">
        <v>704</v>
      </c>
      <c r="E987" s="125" t="str">
        <f t="shared" si="1656"/>
        <v>S3</v>
      </c>
      <c r="F987" s="125" t="str">
        <f t="shared" si="1657"/>
        <v>101</v>
      </c>
      <c r="H987" s="125" t="s">
        <v>1722</v>
      </c>
      <c r="I987" s="159">
        <f>VLOOKUP(H987,'V-Enc'!$B$38:$C$45,2,FALSE)</f>
        <v>8</v>
      </c>
      <c r="J987" s="125" t="s">
        <v>1739</v>
      </c>
      <c r="K987" s="159">
        <f>VLOOKUP(J987,'V-Enc'!$B$49:$C$56,2,FALSE)</f>
        <v>0.25</v>
      </c>
      <c r="L987" s="206" t="s">
        <v>2079</v>
      </c>
      <c r="M987" s="125">
        <v>16</v>
      </c>
      <c r="N987" s="125" t="s">
        <v>1835</v>
      </c>
      <c r="O987" s="125">
        <f>VLOOKUP(N987,'V-Enc'!$B$130:$C$137,2,FALSE)</f>
        <v>8</v>
      </c>
      <c r="R987" s="125" t="s">
        <v>22</v>
      </c>
      <c r="S987" s="125" t="s">
        <v>764</v>
      </c>
      <c r="T987" s="125" t="s">
        <v>783</v>
      </c>
      <c r="U987" s="125">
        <f t="shared" si="1658"/>
        <v>8</v>
      </c>
      <c r="V987" s="179">
        <f t="shared" si="1659"/>
        <v>0.25</v>
      </c>
      <c r="W987" s="125">
        <f t="shared" si="1660"/>
        <v>16</v>
      </c>
      <c r="X987" s="179">
        <f t="shared" si="1661"/>
        <v>0.5</v>
      </c>
      <c r="Z987" s="125">
        <f t="shared" si="1470"/>
        <v>1</v>
      </c>
      <c r="AA987" s="125">
        <f t="shared" si="1582"/>
        <v>1</v>
      </c>
      <c r="AB987" s="179">
        <f t="shared" ref="AB987:AB1003" si="1669">MAX(V987,X987,1)*IF(O987="",1,O987)</f>
        <v>8</v>
      </c>
      <c r="AC987" s="179" t="str">
        <f t="shared" si="1662"/>
        <v>000111</v>
      </c>
      <c r="AD987" s="179">
        <f t="shared" si="1663"/>
        <v>1</v>
      </c>
      <c r="AE987" s="179" t="str">
        <f t="shared" si="1664"/>
        <v>11111111</v>
      </c>
      <c r="AF987" s="179">
        <f t="shared" si="1665"/>
        <v>0</v>
      </c>
      <c r="AG987" s="180" t="str">
        <f t="shared" si="1666"/>
        <v>00000000</v>
      </c>
      <c r="AH987" s="179" t="str">
        <f t="shared" si="1667"/>
        <v>00000000</v>
      </c>
    </row>
    <row r="988" spans="1:34" x14ac:dyDescent="0.2">
      <c r="A988" s="125" t="s">
        <v>2607</v>
      </c>
      <c r="B988" s="58" t="str">
        <f t="shared" si="1668"/>
        <v/>
      </c>
      <c r="C988" s="125" t="s">
        <v>781</v>
      </c>
      <c r="D988" s="125" t="s">
        <v>704</v>
      </c>
      <c r="E988" s="125" t="str">
        <f t="shared" si="1656"/>
        <v>S3</v>
      </c>
      <c r="F988" s="125" t="str">
        <f t="shared" si="1657"/>
        <v>110</v>
      </c>
      <c r="H988" s="125" t="s">
        <v>1722</v>
      </c>
      <c r="I988" s="159">
        <f>VLOOKUP(H988,'V-Enc'!$B$38:$C$45,2,FALSE)</f>
        <v>8</v>
      </c>
      <c r="J988" s="125" t="s">
        <v>1739</v>
      </c>
      <c r="K988" s="159">
        <f>VLOOKUP(J988,'V-Enc'!$B$49:$C$56,2,FALSE)</f>
        <v>0.25</v>
      </c>
      <c r="L988" s="206" t="s">
        <v>2079</v>
      </c>
      <c r="M988" s="125">
        <v>32</v>
      </c>
      <c r="N988" s="125" t="s">
        <v>1835</v>
      </c>
      <c r="O988" s="125">
        <f>VLOOKUP(N988,'V-Enc'!$B$130:$C$137,2,FALSE)</f>
        <v>8</v>
      </c>
      <c r="R988" s="125" t="s">
        <v>22</v>
      </c>
      <c r="S988" s="125" t="s">
        <v>764</v>
      </c>
      <c r="T988" s="125" t="s">
        <v>783</v>
      </c>
      <c r="U988" s="125">
        <f t="shared" si="1658"/>
        <v>8</v>
      </c>
      <c r="V988" s="179">
        <f t="shared" si="1659"/>
        <v>0.25</v>
      </c>
      <c r="W988" s="125">
        <f t="shared" si="1660"/>
        <v>32</v>
      </c>
      <c r="X988" s="179">
        <f t="shared" si="1661"/>
        <v>1</v>
      </c>
      <c r="Z988" s="125">
        <f t="shared" si="1470"/>
        <v>1</v>
      </c>
      <c r="AA988" s="125">
        <f t="shared" si="1582"/>
        <v>1</v>
      </c>
      <c r="AB988" s="179">
        <f t="shared" si="1669"/>
        <v>8</v>
      </c>
      <c r="AC988" s="179" t="str">
        <f t="shared" si="1662"/>
        <v>000111</v>
      </c>
      <c r="AD988" s="179">
        <f t="shared" si="1663"/>
        <v>1</v>
      </c>
      <c r="AE988" s="179" t="str">
        <f t="shared" si="1664"/>
        <v>11111111</v>
      </c>
      <c r="AF988" s="179">
        <f t="shared" si="1665"/>
        <v>0</v>
      </c>
      <c r="AG988" s="180" t="str">
        <f t="shared" si="1666"/>
        <v>00000000</v>
      </c>
      <c r="AH988" s="179" t="str">
        <f t="shared" si="1667"/>
        <v>00000000</v>
      </c>
    </row>
    <row r="989" spans="1:34" x14ac:dyDescent="0.2">
      <c r="A989" s="125" t="s">
        <v>2608</v>
      </c>
      <c r="B989" s="58" t="str">
        <f t="shared" ref="B989" si="1670">IF(OR(MAX(1,O989)*MAX(V989,1)&gt;8,V989&lt;1/4,X989&lt;1/4,IF(X989="-",0,X989)&gt;8),"RSVD","")</f>
        <v/>
      </c>
      <c r="C989" s="125" t="s">
        <v>781</v>
      </c>
      <c r="D989" s="125" t="s">
        <v>704</v>
      </c>
      <c r="E989" s="125" t="str">
        <f t="shared" ref="E989" si="1671">IF(S989="rs2","S2",IF(S989="vs2","S3","S1"))</f>
        <v>S3</v>
      </c>
      <c r="F989" s="125" t="str">
        <f t="shared" ref="F989" si="1672">IF(M989=8,"000",IF(M989=16,"101","110"))</f>
        <v>000</v>
      </c>
      <c r="H989" s="125" t="s">
        <v>1722</v>
      </c>
      <c r="I989" s="159">
        <f>VLOOKUP(H989,'V-Enc'!$B$38:$C$45,2,FALSE)</f>
        <v>8</v>
      </c>
      <c r="J989" s="125" t="s">
        <v>1740</v>
      </c>
      <c r="K989" s="159">
        <f>VLOOKUP(J989,'V-Enc'!$B$49:$C$56,2,FALSE)</f>
        <v>0.5</v>
      </c>
      <c r="L989" s="206" t="s">
        <v>2079</v>
      </c>
      <c r="M989" s="125">
        <v>8</v>
      </c>
      <c r="N989" s="125" t="s">
        <v>1835</v>
      </c>
      <c r="O989" s="125">
        <f>VLOOKUP(N989,'V-Enc'!$B$130:$C$137,2,FALSE)</f>
        <v>8</v>
      </c>
      <c r="R989" s="125" t="s">
        <v>22</v>
      </c>
      <c r="S989" s="125" t="s">
        <v>764</v>
      </c>
      <c r="T989" s="125" t="s">
        <v>783</v>
      </c>
      <c r="U989" s="125">
        <f t="shared" ref="U989" si="1673">IF(L989="-1",I989,M989)</f>
        <v>8</v>
      </c>
      <c r="V989" s="179">
        <f t="shared" ref="V989" si="1674">IF(L989="-1",K989,U989/I989*K989)</f>
        <v>0.5</v>
      </c>
      <c r="W989" s="125">
        <f t="shared" ref="W989" si="1675">IF(L989="-1",M989,"-")</f>
        <v>8</v>
      </c>
      <c r="X989" s="179">
        <f t="shared" ref="X989" si="1676">IF(L989="-1",W989/I989*K989,"-")</f>
        <v>0.5</v>
      </c>
      <c r="Z989" s="125">
        <f t="shared" ref="Z989" si="1677">IF(S989="vs2",1,"")</f>
        <v>1</v>
      </c>
      <c r="AA989" s="125">
        <f t="shared" ref="AA989" si="1678">IF(T989="vs3",1,"")</f>
        <v>1</v>
      </c>
      <c r="AB989" s="179">
        <f t="shared" si="1669"/>
        <v>8</v>
      </c>
      <c r="AC989" s="179" t="str">
        <f t="shared" si="1662"/>
        <v>000111</v>
      </c>
      <c r="AD989" s="179">
        <f t="shared" si="1663"/>
        <v>1</v>
      </c>
      <c r="AE989" s="179" t="str">
        <f t="shared" si="1664"/>
        <v>11111111</v>
      </c>
      <c r="AF989" s="179">
        <f t="shared" si="1665"/>
        <v>0</v>
      </c>
      <c r="AG989" s="180" t="str">
        <f t="shared" si="1666"/>
        <v>00000000</v>
      </c>
      <c r="AH989" s="179" t="str">
        <f t="shared" si="1667"/>
        <v>00000000</v>
      </c>
    </row>
    <row r="990" spans="1:34" x14ac:dyDescent="0.2">
      <c r="A990" s="125" t="s">
        <v>2609</v>
      </c>
      <c r="B990" s="58" t="str">
        <f t="shared" si="1668"/>
        <v/>
      </c>
      <c r="C990" s="125" t="s">
        <v>781</v>
      </c>
      <c r="D990" s="125" t="s">
        <v>704</v>
      </c>
      <c r="E990" s="125" t="str">
        <f t="shared" si="1656"/>
        <v>S3</v>
      </c>
      <c r="F990" s="125" t="str">
        <f t="shared" si="1657"/>
        <v>101</v>
      </c>
      <c r="H990" s="125" t="s">
        <v>1722</v>
      </c>
      <c r="I990" s="159">
        <f>VLOOKUP(H990,'V-Enc'!$B$38:$C$45,2,FALSE)</f>
        <v>8</v>
      </c>
      <c r="J990" s="125" t="s">
        <v>1740</v>
      </c>
      <c r="K990" s="159">
        <f>VLOOKUP(J990,'V-Enc'!$B$49:$C$56,2,FALSE)</f>
        <v>0.5</v>
      </c>
      <c r="L990" s="206" t="s">
        <v>2079</v>
      </c>
      <c r="M990" s="125">
        <v>16</v>
      </c>
      <c r="N990" s="125" t="s">
        <v>1835</v>
      </c>
      <c r="O990" s="125">
        <f>VLOOKUP(N990,'V-Enc'!$B$130:$C$137,2,FALSE)</f>
        <v>8</v>
      </c>
      <c r="R990" s="125" t="s">
        <v>22</v>
      </c>
      <c r="S990" s="125" t="s">
        <v>764</v>
      </c>
      <c r="T990" s="125" t="s">
        <v>783</v>
      </c>
      <c r="U990" s="125">
        <f t="shared" si="1658"/>
        <v>8</v>
      </c>
      <c r="V990" s="179">
        <f t="shared" si="1659"/>
        <v>0.5</v>
      </c>
      <c r="W990" s="125">
        <f t="shared" si="1660"/>
        <v>16</v>
      </c>
      <c r="X990" s="179">
        <f t="shared" si="1661"/>
        <v>1</v>
      </c>
      <c r="Z990" s="125">
        <f t="shared" si="1470"/>
        <v>1</v>
      </c>
      <c r="AA990" s="125">
        <f t="shared" si="1582"/>
        <v>1</v>
      </c>
      <c r="AB990" s="179">
        <f t="shared" si="1669"/>
        <v>8</v>
      </c>
      <c r="AC990" s="179" t="str">
        <f t="shared" si="1662"/>
        <v>000111</v>
      </c>
      <c r="AD990" s="179">
        <f t="shared" si="1663"/>
        <v>1</v>
      </c>
      <c r="AE990" s="179" t="str">
        <f t="shared" si="1664"/>
        <v>11111111</v>
      </c>
      <c r="AF990" s="179">
        <f t="shared" si="1665"/>
        <v>0</v>
      </c>
      <c r="AG990" s="180" t="str">
        <f t="shared" si="1666"/>
        <v>00000000</v>
      </c>
      <c r="AH990" s="179" t="str">
        <f t="shared" si="1667"/>
        <v>00000000</v>
      </c>
    </row>
    <row r="991" spans="1:34" x14ac:dyDescent="0.2">
      <c r="A991" s="125" t="s">
        <v>4511</v>
      </c>
      <c r="B991" s="58" t="str">
        <f t="shared" si="1668"/>
        <v/>
      </c>
      <c r="C991" s="125" t="s">
        <v>781</v>
      </c>
      <c r="D991" s="125" t="s">
        <v>704</v>
      </c>
      <c r="E991" s="125" t="str">
        <f t="shared" si="1656"/>
        <v>S3</v>
      </c>
      <c r="F991" s="125" t="str">
        <f t="shared" si="1657"/>
        <v>110</v>
      </c>
      <c r="H991" s="125" t="s">
        <v>1722</v>
      </c>
      <c r="I991" s="159">
        <f>VLOOKUP(H991,'V-Enc'!$B$38:$C$45,2,FALSE)</f>
        <v>8</v>
      </c>
      <c r="J991" s="125" t="s">
        <v>1740</v>
      </c>
      <c r="K991" s="159">
        <f>VLOOKUP(J991,'V-Enc'!$B$49:$C$56,2,FALSE)</f>
        <v>0.5</v>
      </c>
      <c r="L991" s="206" t="s">
        <v>2079</v>
      </c>
      <c r="M991" s="125">
        <v>32</v>
      </c>
      <c r="N991" s="125" t="s">
        <v>1835</v>
      </c>
      <c r="O991" s="125">
        <f>VLOOKUP(N991,'V-Enc'!$B$130:$C$137,2,FALSE)</f>
        <v>8</v>
      </c>
      <c r="R991" s="125" t="s">
        <v>22</v>
      </c>
      <c r="S991" s="125" t="s">
        <v>764</v>
      </c>
      <c r="T991" s="125" t="s">
        <v>783</v>
      </c>
      <c r="U991" s="125">
        <f t="shared" si="1658"/>
        <v>8</v>
      </c>
      <c r="V991" s="179">
        <f t="shared" si="1659"/>
        <v>0.5</v>
      </c>
      <c r="W991" s="125">
        <f t="shared" si="1660"/>
        <v>32</v>
      </c>
      <c r="X991" s="179">
        <f t="shared" si="1661"/>
        <v>2</v>
      </c>
      <c r="Z991" s="125">
        <f t="shared" si="1470"/>
        <v>1</v>
      </c>
      <c r="AA991" s="125">
        <f t="shared" si="1582"/>
        <v>1</v>
      </c>
      <c r="AB991" s="179">
        <f t="shared" si="1669"/>
        <v>16</v>
      </c>
      <c r="AC991" s="179" t="str">
        <f t="shared" si="1662"/>
        <v>001111</v>
      </c>
      <c r="AD991" s="179">
        <f t="shared" si="1663"/>
        <v>2</v>
      </c>
      <c r="AE991" s="179" t="str">
        <f t="shared" si="1664"/>
        <v>10101010</v>
      </c>
      <c r="AF991" s="179">
        <f t="shared" si="1665"/>
        <v>1</v>
      </c>
      <c r="AG991" s="180" t="str">
        <f t="shared" si="1666"/>
        <v>01010101</v>
      </c>
      <c r="AH991" s="179" t="str">
        <f t="shared" si="1667"/>
        <v>10101010</v>
      </c>
    </row>
    <row r="992" spans="1:34" x14ac:dyDescent="0.2">
      <c r="A992" s="125" t="s">
        <v>2610</v>
      </c>
      <c r="B992" s="58" t="str">
        <f t="shared" si="1668"/>
        <v/>
      </c>
      <c r="C992" s="125" t="s">
        <v>781</v>
      </c>
      <c r="D992" s="125" t="s">
        <v>704</v>
      </c>
      <c r="E992" s="125" t="str">
        <f t="shared" si="1656"/>
        <v>S3</v>
      </c>
      <c r="F992" s="125" t="str">
        <f t="shared" si="1657"/>
        <v>000</v>
      </c>
      <c r="H992" s="125" t="s">
        <v>1722</v>
      </c>
      <c r="I992" s="159">
        <f>VLOOKUP(H992,'V-Enc'!$B$38:$C$45,2,FALSE)</f>
        <v>8</v>
      </c>
      <c r="J992" s="125" t="s">
        <v>1733</v>
      </c>
      <c r="K992" s="159">
        <f>VLOOKUP(J992,'V-Enc'!$B$49:$C$56,2,FALSE)</f>
        <v>1</v>
      </c>
      <c r="L992" s="206" t="s">
        <v>2079</v>
      </c>
      <c r="M992" s="125">
        <v>8</v>
      </c>
      <c r="N992" s="125" t="s">
        <v>1835</v>
      </c>
      <c r="O992" s="125">
        <f>VLOOKUP(N992,'V-Enc'!$B$130:$C$137,2,FALSE)</f>
        <v>8</v>
      </c>
      <c r="R992" s="125" t="s">
        <v>22</v>
      </c>
      <c r="S992" s="125" t="s">
        <v>764</v>
      </c>
      <c r="T992" s="125" t="s">
        <v>783</v>
      </c>
      <c r="U992" s="125">
        <f t="shared" si="1658"/>
        <v>8</v>
      </c>
      <c r="V992" s="179">
        <f t="shared" si="1659"/>
        <v>1</v>
      </c>
      <c r="W992" s="125">
        <f t="shared" si="1660"/>
        <v>8</v>
      </c>
      <c r="X992" s="179">
        <f t="shared" si="1661"/>
        <v>1</v>
      </c>
      <c r="Z992" s="125">
        <f t="shared" si="1470"/>
        <v>1</v>
      </c>
      <c r="AA992" s="125">
        <f t="shared" si="1582"/>
        <v>1</v>
      </c>
      <c r="AB992" s="179">
        <f t="shared" si="1669"/>
        <v>8</v>
      </c>
      <c r="AC992" s="179" t="str">
        <f t="shared" si="1662"/>
        <v>000111</v>
      </c>
      <c r="AD992" s="179">
        <f t="shared" si="1663"/>
        <v>1</v>
      </c>
      <c r="AE992" s="179" t="str">
        <f t="shared" si="1664"/>
        <v>11111111</v>
      </c>
      <c r="AF992" s="179">
        <f t="shared" si="1665"/>
        <v>0</v>
      </c>
      <c r="AG992" s="180" t="str">
        <f t="shared" si="1666"/>
        <v>00000000</v>
      </c>
      <c r="AH992" s="179" t="str">
        <f t="shared" si="1667"/>
        <v>00000000</v>
      </c>
    </row>
    <row r="993" spans="1:34" x14ac:dyDescent="0.2">
      <c r="A993" s="125" t="s">
        <v>2611</v>
      </c>
      <c r="B993" s="58" t="str">
        <f t="shared" si="1668"/>
        <v/>
      </c>
      <c r="C993" s="125" t="s">
        <v>781</v>
      </c>
      <c r="D993" s="125" t="s">
        <v>704</v>
      </c>
      <c r="E993" s="125" t="str">
        <f t="shared" ref="E993:E1003" si="1679">IF(S993="rs2","L2",IF(S993="vs2","S3","L1"))</f>
        <v>S3</v>
      </c>
      <c r="F993" s="125" t="str">
        <f t="shared" ref="F993:F1003" si="1680">IF(M993=8,"000",IF(M993=16,"101","110"))</f>
        <v>101</v>
      </c>
      <c r="H993" s="125" t="s">
        <v>1722</v>
      </c>
      <c r="I993" s="159">
        <f>VLOOKUP(H993,'V-Enc'!$B$38:$C$45,2,FALSE)</f>
        <v>8</v>
      </c>
      <c r="J993" s="125" t="s">
        <v>1733</v>
      </c>
      <c r="K993" s="159">
        <f>VLOOKUP(J993,'V-Enc'!$B$49:$C$56,2,FALSE)</f>
        <v>1</v>
      </c>
      <c r="L993" s="206" t="s">
        <v>2079</v>
      </c>
      <c r="M993" s="125">
        <v>16</v>
      </c>
      <c r="N993" s="125" t="s">
        <v>1835</v>
      </c>
      <c r="O993" s="125">
        <f>VLOOKUP(N993,'V-Enc'!$B$130:$C$137,2,FALSE)</f>
        <v>8</v>
      </c>
      <c r="R993" s="125" t="s">
        <v>22</v>
      </c>
      <c r="S993" s="125" t="s">
        <v>764</v>
      </c>
      <c r="T993" s="125" t="s">
        <v>783</v>
      </c>
      <c r="U993" s="125">
        <f t="shared" ref="U993:U1003" si="1681">IF(L993="-1",I993,M993)</f>
        <v>8</v>
      </c>
      <c r="V993" s="179">
        <f t="shared" ref="V993:V1003" si="1682">IF(L993="-1",K993,U993/I993*K993)</f>
        <v>1</v>
      </c>
      <c r="W993" s="125">
        <f t="shared" ref="W993:W1003" si="1683">IF(L993="-1",M993,"-")</f>
        <v>16</v>
      </c>
      <c r="X993" s="179">
        <f t="shared" ref="X993:X1003" si="1684">IF(L993="-1",W993/I993*K993,"-")</f>
        <v>2</v>
      </c>
      <c r="Z993" s="125">
        <f t="shared" si="1470"/>
        <v>1</v>
      </c>
      <c r="AA993" s="125">
        <v>1</v>
      </c>
      <c r="AB993" s="179">
        <f t="shared" si="1669"/>
        <v>16</v>
      </c>
      <c r="AC993" s="179" t="str">
        <f t="shared" si="1662"/>
        <v>001111</v>
      </c>
      <c r="AD993" s="179">
        <f t="shared" si="1663"/>
        <v>2</v>
      </c>
      <c r="AE993" s="179" t="str">
        <f t="shared" si="1664"/>
        <v>10101010</v>
      </c>
      <c r="AF993" s="179">
        <f t="shared" si="1665"/>
        <v>1</v>
      </c>
      <c r="AG993" s="180" t="str">
        <f t="shared" si="1666"/>
        <v>01010101</v>
      </c>
      <c r="AH993" s="179" t="str">
        <f t="shared" si="1667"/>
        <v>10101010</v>
      </c>
    </row>
    <row r="994" spans="1:34" x14ac:dyDescent="0.2">
      <c r="A994" s="125" t="s">
        <v>2612</v>
      </c>
      <c r="B994" s="58" t="str">
        <f t="shared" si="1668"/>
        <v/>
      </c>
      <c r="C994" s="125" t="s">
        <v>781</v>
      </c>
      <c r="D994" s="125" t="s">
        <v>704</v>
      </c>
      <c r="E994" s="125" t="str">
        <f t="shared" si="1679"/>
        <v>S3</v>
      </c>
      <c r="F994" s="125" t="str">
        <f t="shared" si="1680"/>
        <v>110</v>
      </c>
      <c r="H994" s="125" t="s">
        <v>1722</v>
      </c>
      <c r="I994" s="159">
        <f>VLOOKUP(H994,'V-Enc'!$B$38:$C$45,2,FALSE)</f>
        <v>8</v>
      </c>
      <c r="J994" s="125" t="s">
        <v>1733</v>
      </c>
      <c r="K994" s="159">
        <f>VLOOKUP(J994,'V-Enc'!$B$49:$C$56,2,FALSE)</f>
        <v>1</v>
      </c>
      <c r="L994" s="206" t="s">
        <v>2079</v>
      </c>
      <c r="M994" s="125">
        <v>32</v>
      </c>
      <c r="N994" s="125" t="s">
        <v>1835</v>
      </c>
      <c r="O994" s="125">
        <f>VLOOKUP(N994,'V-Enc'!$B$130:$C$137,2,FALSE)</f>
        <v>8</v>
      </c>
      <c r="R994" s="125" t="s">
        <v>22</v>
      </c>
      <c r="S994" s="125" t="s">
        <v>764</v>
      </c>
      <c r="T994" s="125" t="s">
        <v>783</v>
      </c>
      <c r="U994" s="125">
        <f t="shared" si="1681"/>
        <v>8</v>
      </c>
      <c r="V994" s="179">
        <f t="shared" si="1682"/>
        <v>1</v>
      </c>
      <c r="W994" s="125">
        <f t="shared" si="1683"/>
        <v>32</v>
      </c>
      <c r="X994" s="179">
        <f t="shared" si="1684"/>
        <v>4</v>
      </c>
      <c r="Z994" s="125">
        <f t="shared" si="1470"/>
        <v>1</v>
      </c>
      <c r="AA994" s="125">
        <v>1</v>
      </c>
      <c r="AB994" s="179">
        <f t="shared" si="1669"/>
        <v>32</v>
      </c>
      <c r="AC994" s="179" t="str">
        <f t="shared" si="1662"/>
        <v>011111</v>
      </c>
      <c r="AD994" s="179">
        <f t="shared" si="1663"/>
        <v>4</v>
      </c>
      <c r="AE994" s="179" t="str">
        <f t="shared" si="1664"/>
        <v>10001000</v>
      </c>
      <c r="AF994" s="179">
        <f t="shared" si="1665"/>
        <v>1</v>
      </c>
      <c r="AG994" s="180" t="str">
        <f t="shared" si="1666"/>
        <v>01110111</v>
      </c>
      <c r="AH994" s="179" t="str">
        <f t="shared" si="1667"/>
        <v>10001000</v>
      </c>
    </row>
    <row r="995" spans="1:34" s="58" customFormat="1" x14ac:dyDescent="0.2">
      <c r="A995" s="58" t="s">
        <v>2613</v>
      </c>
      <c r="B995" s="58" t="str">
        <f t="shared" si="1668"/>
        <v>RSVD</v>
      </c>
      <c r="C995" s="58" t="s">
        <v>781</v>
      </c>
      <c r="D995" s="58" t="s">
        <v>704</v>
      </c>
      <c r="E995" s="58" t="str">
        <f t="shared" si="1679"/>
        <v>S3</v>
      </c>
      <c r="F995" s="58" t="str">
        <f t="shared" si="1680"/>
        <v>000</v>
      </c>
      <c r="H995" s="58" t="s">
        <v>1722</v>
      </c>
      <c r="I995" s="247">
        <f>VLOOKUP(H995,'V-Enc'!$B$38:$C$45,2,FALSE)</f>
        <v>8</v>
      </c>
      <c r="J995" s="58" t="s">
        <v>1734</v>
      </c>
      <c r="K995" s="247">
        <f>VLOOKUP(J995,'V-Enc'!$B$49:$C$56,2,FALSE)</f>
        <v>2</v>
      </c>
      <c r="L995" s="248" t="s">
        <v>2079</v>
      </c>
      <c r="M995" s="58">
        <v>8</v>
      </c>
      <c r="N995" s="58" t="s">
        <v>1835</v>
      </c>
      <c r="O995" s="58">
        <f>VLOOKUP(N995,'V-Enc'!$B$130:$C$137,2,FALSE)</f>
        <v>8</v>
      </c>
      <c r="R995" s="58" t="s">
        <v>22</v>
      </c>
      <c r="S995" s="58" t="s">
        <v>764</v>
      </c>
      <c r="T995" s="58" t="s">
        <v>783</v>
      </c>
      <c r="U995" s="58">
        <f t="shared" si="1681"/>
        <v>8</v>
      </c>
      <c r="V995" s="249">
        <f t="shared" si="1682"/>
        <v>2</v>
      </c>
      <c r="W995" s="58">
        <f t="shared" si="1683"/>
        <v>8</v>
      </c>
      <c r="X995" s="249">
        <f t="shared" si="1684"/>
        <v>2</v>
      </c>
      <c r="Z995" s="58">
        <f t="shared" si="1470"/>
        <v>1</v>
      </c>
      <c r="AA995" s="58">
        <v>1</v>
      </c>
      <c r="AB995" s="249">
        <f t="shared" si="1669"/>
        <v>16</v>
      </c>
      <c r="AC995" s="249" t="str">
        <f t="shared" si="1662"/>
        <v>001111</v>
      </c>
      <c r="AD995" s="249">
        <f t="shared" si="1663"/>
        <v>1</v>
      </c>
      <c r="AE995" s="249" t="str">
        <f t="shared" si="1664"/>
        <v>11111111</v>
      </c>
      <c r="AF995" s="179">
        <f t="shared" si="1665"/>
        <v>1</v>
      </c>
      <c r="AG995" s="180" t="str">
        <f t="shared" si="1666"/>
        <v>01010101</v>
      </c>
      <c r="AH995" s="179" t="str">
        <f t="shared" si="1667"/>
        <v>10101010</v>
      </c>
    </row>
    <row r="996" spans="1:34" s="58" customFormat="1" x14ac:dyDescent="0.2">
      <c r="A996" s="58" t="s">
        <v>2614</v>
      </c>
      <c r="B996" s="58" t="str">
        <f t="shared" si="1668"/>
        <v>RSVD</v>
      </c>
      <c r="C996" s="58" t="s">
        <v>781</v>
      </c>
      <c r="D996" s="58" t="s">
        <v>704</v>
      </c>
      <c r="E996" s="58" t="str">
        <f t="shared" si="1679"/>
        <v>S3</v>
      </c>
      <c r="F996" s="58" t="str">
        <f t="shared" si="1680"/>
        <v>101</v>
      </c>
      <c r="H996" s="58" t="s">
        <v>1722</v>
      </c>
      <c r="I996" s="247">
        <f>VLOOKUP(H996,'V-Enc'!$B$38:$C$45,2,FALSE)</f>
        <v>8</v>
      </c>
      <c r="J996" s="58" t="s">
        <v>1734</v>
      </c>
      <c r="K996" s="247">
        <f>VLOOKUP(J996,'V-Enc'!$B$49:$C$56,2,FALSE)</f>
        <v>2</v>
      </c>
      <c r="L996" s="248" t="s">
        <v>2079</v>
      </c>
      <c r="M996" s="58">
        <v>16</v>
      </c>
      <c r="N996" s="58" t="s">
        <v>1835</v>
      </c>
      <c r="O996" s="58">
        <f>VLOOKUP(N996,'V-Enc'!$B$130:$C$137,2,FALSE)</f>
        <v>8</v>
      </c>
      <c r="R996" s="58" t="s">
        <v>22</v>
      </c>
      <c r="S996" s="58" t="s">
        <v>764</v>
      </c>
      <c r="T996" s="58" t="s">
        <v>783</v>
      </c>
      <c r="U996" s="58">
        <f t="shared" si="1681"/>
        <v>8</v>
      </c>
      <c r="V996" s="249">
        <f t="shared" si="1682"/>
        <v>2</v>
      </c>
      <c r="W996" s="58">
        <f t="shared" si="1683"/>
        <v>16</v>
      </c>
      <c r="X996" s="249">
        <f t="shared" si="1684"/>
        <v>4</v>
      </c>
      <c r="Z996" s="58">
        <f t="shared" si="1470"/>
        <v>1</v>
      </c>
      <c r="AA996" s="58">
        <v>1</v>
      </c>
      <c r="AB996" s="249">
        <f t="shared" si="1669"/>
        <v>32</v>
      </c>
      <c r="AC996" s="249" t="str">
        <f t="shared" si="1662"/>
        <v>011111</v>
      </c>
      <c r="AD996" s="249">
        <f t="shared" si="1663"/>
        <v>2</v>
      </c>
      <c r="AE996" s="249" t="str">
        <f t="shared" si="1664"/>
        <v>10101010</v>
      </c>
      <c r="AF996" s="179">
        <f t="shared" si="1665"/>
        <v>1</v>
      </c>
      <c r="AG996" s="180" t="str">
        <f t="shared" si="1666"/>
        <v>01110111</v>
      </c>
      <c r="AH996" s="179" t="str">
        <f t="shared" si="1667"/>
        <v>10001000</v>
      </c>
    </row>
    <row r="997" spans="1:34" s="58" customFormat="1" x14ac:dyDescent="0.2">
      <c r="A997" s="58" t="s">
        <v>2615</v>
      </c>
      <c r="B997" s="58" t="str">
        <f t="shared" si="1668"/>
        <v>RSVD</v>
      </c>
      <c r="C997" s="58" t="s">
        <v>781</v>
      </c>
      <c r="D997" s="58" t="s">
        <v>704</v>
      </c>
      <c r="E997" s="58" t="str">
        <f t="shared" si="1679"/>
        <v>S3</v>
      </c>
      <c r="F997" s="58" t="str">
        <f t="shared" si="1680"/>
        <v>110</v>
      </c>
      <c r="H997" s="58" t="s">
        <v>1722</v>
      </c>
      <c r="I997" s="247">
        <f>VLOOKUP(H997,'V-Enc'!$B$38:$C$45,2,FALSE)</f>
        <v>8</v>
      </c>
      <c r="J997" s="58" t="s">
        <v>1734</v>
      </c>
      <c r="K997" s="247">
        <f>VLOOKUP(J997,'V-Enc'!$B$49:$C$56,2,FALSE)</f>
        <v>2</v>
      </c>
      <c r="L997" s="248" t="s">
        <v>2079</v>
      </c>
      <c r="M997" s="58">
        <v>32</v>
      </c>
      <c r="N997" s="58" t="s">
        <v>1835</v>
      </c>
      <c r="O997" s="58">
        <f>VLOOKUP(N997,'V-Enc'!$B$130:$C$137,2,FALSE)</f>
        <v>8</v>
      </c>
      <c r="R997" s="58" t="s">
        <v>22</v>
      </c>
      <c r="S997" s="58" t="s">
        <v>764</v>
      </c>
      <c r="T997" s="58" t="s">
        <v>783</v>
      </c>
      <c r="U997" s="58">
        <f t="shared" si="1681"/>
        <v>8</v>
      </c>
      <c r="V997" s="249">
        <f t="shared" si="1682"/>
        <v>2</v>
      </c>
      <c r="W997" s="58">
        <f t="shared" si="1683"/>
        <v>32</v>
      </c>
      <c r="X997" s="249">
        <f t="shared" si="1684"/>
        <v>8</v>
      </c>
      <c r="Z997" s="58">
        <f t="shared" si="1470"/>
        <v>1</v>
      </c>
      <c r="AA997" s="58">
        <v>1</v>
      </c>
      <c r="AB997" s="249">
        <f t="shared" si="1669"/>
        <v>64</v>
      </c>
      <c r="AC997" s="249" t="str">
        <f t="shared" si="1662"/>
        <v>111111</v>
      </c>
      <c r="AD997" s="249">
        <f t="shared" si="1663"/>
        <v>4</v>
      </c>
      <c r="AE997" s="249" t="str">
        <f t="shared" si="1664"/>
        <v>10001000</v>
      </c>
      <c r="AF997" s="179">
        <f t="shared" si="1665"/>
        <v>1</v>
      </c>
      <c r="AG997" s="180" t="str">
        <f t="shared" si="1666"/>
        <v>01111111</v>
      </c>
      <c r="AH997" s="179" t="str">
        <f t="shared" si="1667"/>
        <v>10000000</v>
      </c>
    </row>
    <row r="998" spans="1:34" s="58" customFormat="1" x14ac:dyDescent="0.2">
      <c r="A998" s="58" t="s">
        <v>2616</v>
      </c>
      <c r="B998" s="58" t="str">
        <f t="shared" si="1668"/>
        <v>RSVD</v>
      </c>
      <c r="C998" s="58" t="s">
        <v>781</v>
      </c>
      <c r="D998" s="58" t="s">
        <v>704</v>
      </c>
      <c r="E998" s="58" t="str">
        <f t="shared" si="1679"/>
        <v>S3</v>
      </c>
      <c r="F998" s="58" t="str">
        <f t="shared" si="1680"/>
        <v>000</v>
      </c>
      <c r="H998" s="58" t="s">
        <v>1722</v>
      </c>
      <c r="I998" s="247">
        <f>VLOOKUP(H998,'V-Enc'!$B$38:$C$45,2,FALSE)</f>
        <v>8</v>
      </c>
      <c r="J998" s="58" t="s">
        <v>1735</v>
      </c>
      <c r="K998" s="247">
        <f>VLOOKUP(J998,'V-Enc'!$B$49:$C$56,2,FALSE)</f>
        <v>4</v>
      </c>
      <c r="L998" s="248" t="s">
        <v>2079</v>
      </c>
      <c r="M998" s="58">
        <v>8</v>
      </c>
      <c r="N998" s="58" t="s">
        <v>1835</v>
      </c>
      <c r="O998" s="58">
        <f>VLOOKUP(N998,'V-Enc'!$B$130:$C$137,2,FALSE)</f>
        <v>8</v>
      </c>
      <c r="R998" s="58" t="s">
        <v>22</v>
      </c>
      <c r="S998" s="58" t="s">
        <v>764</v>
      </c>
      <c r="T998" s="58" t="s">
        <v>783</v>
      </c>
      <c r="U998" s="58">
        <f t="shared" si="1681"/>
        <v>8</v>
      </c>
      <c r="V998" s="249">
        <f t="shared" si="1682"/>
        <v>4</v>
      </c>
      <c r="W998" s="58">
        <f t="shared" si="1683"/>
        <v>8</v>
      </c>
      <c r="X998" s="249">
        <f t="shared" si="1684"/>
        <v>4</v>
      </c>
      <c r="Z998" s="58">
        <f t="shared" si="1470"/>
        <v>1</v>
      </c>
      <c r="AA998" s="58">
        <v>1</v>
      </c>
      <c r="AB998" s="249">
        <f t="shared" si="1669"/>
        <v>32</v>
      </c>
      <c r="AC998" s="249" t="str">
        <f t="shared" si="1662"/>
        <v>011111</v>
      </c>
      <c r="AD998" s="249">
        <f t="shared" si="1663"/>
        <v>1</v>
      </c>
      <c r="AE998" s="249" t="str">
        <f t="shared" si="1664"/>
        <v>11111111</v>
      </c>
      <c r="AF998" s="179">
        <f t="shared" si="1665"/>
        <v>1</v>
      </c>
      <c r="AG998" s="180" t="str">
        <f t="shared" si="1666"/>
        <v>01110111</v>
      </c>
      <c r="AH998" s="179" t="str">
        <f t="shared" si="1667"/>
        <v>10001000</v>
      </c>
    </row>
    <row r="999" spans="1:34" s="58" customFormat="1" x14ac:dyDescent="0.2">
      <c r="A999" s="58" t="s">
        <v>2617</v>
      </c>
      <c r="B999" s="58" t="str">
        <f t="shared" ref="B999" si="1685">IF(OR(MAX(1,O999)*MAX(V999,1)&gt;8,V999&lt;1/4,X999&lt;1/4,IF(X999="-",0,X999)&gt;8),"RSVD","")</f>
        <v>RSVD</v>
      </c>
      <c r="C999" s="58" t="s">
        <v>781</v>
      </c>
      <c r="D999" s="58" t="s">
        <v>704</v>
      </c>
      <c r="E999" s="58" t="str">
        <f t="shared" ref="E999" si="1686">IF(S999="rs2","L2",IF(S999="vs2","S3","L1"))</f>
        <v>S3</v>
      </c>
      <c r="F999" s="58" t="str">
        <f t="shared" ref="F999" si="1687">IF(M999=8,"000",IF(M999=16,"101","110"))</f>
        <v>101</v>
      </c>
      <c r="H999" s="58" t="s">
        <v>1722</v>
      </c>
      <c r="I999" s="247">
        <f>VLOOKUP(H999,'V-Enc'!$B$38:$C$45,2,FALSE)</f>
        <v>8</v>
      </c>
      <c r="J999" s="58" t="s">
        <v>1735</v>
      </c>
      <c r="K999" s="247">
        <f>VLOOKUP(J999,'V-Enc'!$B$49:$C$56,2,FALSE)</f>
        <v>4</v>
      </c>
      <c r="L999" s="248" t="s">
        <v>2079</v>
      </c>
      <c r="M999" s="58">
        <v>16</v>
      </c>
      <c r="N999" s="58" t="s">
        <v>1835</v>
      </c>
      <c r="O999" s="58">
        <f>VLOOKUP(N999,'V-Enc'!$B$130:$C$137,2,FALSE)</f>
        <v>8</v>
      </c>
      <c r="R999" s="58" t="s">
        <v>22</v>
      </c>
      <c r="S999" s="58" t="s">
        <v>764</v>
      </c>
      <c r="T999" s="58" t="s">
        <v>783</v>
      </c>
      <c r="U999" s="58">
        <f t="shared" ref="U999" si="1688">IF(L999="-1",I999,M999)</f>
        <v>8</v>
      </c>
      <c r="V999" s="249">
        <f t="shared" ref="V999" si="1689">IF(L999="-1",K999,U999/I999*K999)</f>
        <v>4</v>
      </c>
      <c r="W999" s="58">
        <f t="shared" ref="W999" si="1690">IF(L999="-1",M999,"-")</f>
        <v>16</v>
      </c>
      <c r="X999" s="249">
        <f t="shared" ref="X999" si="1691">IF(L999="-1",W999/I999*K999,"-")</f>
        <v>8</v>
      </c>
      <c r="Z999" s="58">
        <f t="shared" ref="Z999" si="1692">IF(S999="vs2",1,"")</f>
        <v>1</v>
      </c>
      <c r="AA999" s="58">
        <v>1</v>
      </c>
      <c r="AB999" s="249">
        <f t="shared" si="1669"/>
        <v>64</v>
      </c>
      <c r="AC999" s="249" t="str">
        <f t="shared" si="1662"/>
        <v>111111</v>
      </c>
      <c r="AD999" s="249">
        <f t="shared" si="1663"/>
        <v>2</v>
      </c>
      <c r="AE999" s="249" t="str">
        <f t="shared" si="1664"/>
        <v>10101010</v>
      </c>
      <c r="AF999" s="179">
        <f t="shared" si="1665"/>
        <v>1</v>
      </c>
      <c r="AG999" s="180" t="str">
        <f t="shared" si="1666"/>
        <v>01111111</v>
      </c>
      <c r="AH999" s="179" t="str">
        <f>IF(AF999=0,"00000000",RIGHT(_xlfn.CONCAT(REPT(0,8-MIN(8,AB999)),REPT(DEC2BIN(_xlfn.BITLSHIFT(1,MAX(V999,X999,1)-1)),MAX(1,O999))),8))</f>
        <v>10000000</v>
      </c>
    </row>
    <row r="1000" spans="1:34" s="58" customFormat="1" x14ac:dyDescent="0.2">
      <c r="A1000" s="58" t="s">
        <v>4512</v>
      </c>
      <c r="B1000" s="58" t="str">
        <f t="shared" si="1668"/>
        <v>RSVD</v>
      </c>
      <c r="C1000" s="58" t="s">
        <v>781</v>
      </c>
      <c r="D1000" s="58" t="s">
        <v>704</v>
      </c>
      <c r="E1000" s="58" t="str">
        <f t="shared" si="1679"/>
        <v>S3</v>
      </c>
      <c r="F1000" s="58" t="str">
        <f t="shared" si="1680"/>
        <v>110</v>
      </c>
      <c r="H1000" s="58" t="s">
        <v>1722</v>
      </c>
      <c r="I1000" s="247">
        <f>VLOOKUP(H1000,'V-Enc'!$B$38:$C$45,2,FALSE)</f>
        <v>8</v>
      </c>
      <c r="J1000" s="58" t="s">
        <v>1735</v>
      </c>
      <c r="K1000" s="247">
        <f>VLOOKUP(J1000,'V-Enc'!$B$49:$C$56,2,FALSE)</f>
        <v>4</v>
      </c>
      <c r="L1000" s="248" t="s">
        <v>2079</v>
      </c>
      <c r="M1000" s="58">
        <v>32</v>
      </c>
      <c r="N1000" s="58" t="s">
        <v>1835</v>
      </c>
      <c r="O1000" s="58">
        <f>VLOOKUP(N1000,'V-Enc'!$B$130:$C$137,2,FALSE)</f>
        <v>8</v>
      </c>
      <c r="R1000" s="58" t="s">
        <v>22</v>
      </c>
      <c r="S1000" s="58" t="s">
        <v>764</v>
      </c>
      <c r="T1000" s="58" t="s">
        <v>783</v>
      </c>
      <c r="U1000" s="58">
        <f t="shared" si="1681"/>
        <v>8</v>
      </c>
      <c r="V1000" s="249">
        <f t="shared" si="1682"/>
        <v>4</v>
      </c>
      <c r="W1000" s="58">
        <f t="shared" si="1683"/>
        <v>32</v>
      </c>
      <c r="X1000" s="249">
        <f t="shared" si="1684"/>
        <v>16</v>
      </c>
      <c r="Z1000" s="58">
        <f t="shared" si="1470"/>
        <v>1</v>
      </c>
      <c r="AA1000" s="58">
        <v>1</v>
      </c>
      <c r="AB1000" s="249">
        <f t="shared" si="1669"/>
        <v>128</v>
      </c>
      <c r="AC1000" s="249" t="str">
        <f>DEC2BIN(MIN(64,AB1000)-1,6)</f>
        <v>111111</v>
      </c>
      <c r="AD1000" s="249">
        <f t="shared" si="1663"/>
        <v>4</v>
      </c>
      <c r="AE1000" s="249" t="str">
        <f t="shared" si="1664"/>
        <v>10001000</v>
      </c>
      <c r="AF1000" s="179">
        <f t="shared" si="1665"/>
        <v>1</v>
      </c>
      <c r="AG1000" s="180" t="e">
        <f t="shared" si="1666"/>
        <v>#NUM!</v>
      </c>
      <c r="AH1000" s="179" t="e">
        <f t="shared" ref="AH1000:AH1003" si="1693">IF(AF1000=0,"00000000",RIGHT(_xlfn.CONCAT(REPT(0,8-MIN(8,AB1000)),REPT(DEC2BIN(_xlfn.BITLSHIFT(1,MAX(V1000,X1000,1)-1)),MAX(1,O1000))),8))</f>
        <v>#NUM!</v>
      </c>
    </row>
    <row r="1001" spans="1:34" s="58" customFormat="1" x14ac:dyDescent="0.2">
      <c r="A1001" s="58" t="s">
        <v>2618</v>
      </c>
      <c r="B1001" s="58" t="str">
        <f t="shared" ref="B1001" si="1694">IF(OR(MAX(1,O1001)*MAX(V1001,1)&gt;8,V1001&lt;1/4,X1001&lt;1/4,IF(X1001="-",0,X1001)&gt;8),"RSVD","")</f>
        <v>RSVD</v>
      </c>
      <c r="C1001" s="58" t="s">
        <v>781</v>
      </c>
      <c r="D1001" s="58" t="s">
        <v>704</v>
      </c>
      <c r="E1001" s="58" t="str">
        <f t="shared" ref="E1001" si="1695">IF(S1001="rs2","L2",IF(S1001="vs2","S3","L1"))</f>
        <v>S3</v>
      </c>
      <c r="F1001" s="58" t="str">
        <f t="shared" ref="F1001" si="1696">IF(M1001=8,"000",IF(M1001=16,"101","110"))</f>
        <v>000</v>
      </c>
      <c r="H1001" s="58" t="s">
        <v>1722</v>
      </c>
      <c r="I1001" s="247">
        <f>VLOOKUP(H1001,'V-Enc'!$B$38:$C$45,2,FALSE)</f>
        <v>8</v>
      </c>
      <c r="J1001" s="58" t="s">
        <v>1736</v>
      </c>
      <c r="K1001" s="247">
        <f>VLOOKUP(J1001,'V-Enc'!$B$49:$C$56,2,FALSE)</f>
        <v>8</v>
      </c>
      <c r="L1001" s="248" t="s">
        <v>2079</v>
      </c>
      <c r="M1001" s="58">
        <v>8</v>
      </c>
      <c r="N1001" s="58" t="s">
        <v>1835</v>
      </c>
      <c r="O1001" s="58">
        <f>VLOOKUP(N1001,'V-Enc'!$B$130:$C$137,2,FALSE)</f>
        <v>8</v>
      </c>
      <c r="R1001" s="58" t="s">
        <v>22</v>
      </c>
      <c r="S1001" s="58" t="s">
        <v>764</v>
      </c>
      <c r="T1001" s="58" t="s">
        <v>783</v>
      </c>
      <c r="U1001" s="58">
        <f t="shared" ref="U1001" si="1697">IF(L1001="-1",I1001,M1001)</f>
        <v>8</v>
      </c>
      <c r="V1001" s="249">
        <f t="shared" ref="V1001" si="1698">IF(L1001="-1",K1001,U1001/I1001*K1001)</f>
        <v>8</v>
      </c>
      <c r="W1001" s="58">
        <f t="shared" ref="W1001" si="1699">IF(L1001="-1",M1001,"-")</f>
        <v>8</v>
      </c>
      <c r="X1001" s="249">
        <f t="shared" ref="X1001" si="1700">IF(L1001="-1",W1001/I1001*K1001,"-")</f>
        <v>8</v>
      </c>
      <c r="Z1001" s="58">
        <f t="shared" ref="Z1001" si="1701">IF(S1001="vs2",1,"")</f>
        <v>1</v>
      </c>
      <c r="AA1001" s="58">
        <v>1</v>
      </c>
      <c r="AB1001" s="249">
        <f t="shared" si="1669"/>
        <v>64</v>
      </c>
      <c r="AC1001" s="249" t="str">
        <f t="shared" ref="AC1001:AC1003" si="1702">DEC2BIN(MIN(64,AB1001)-1,6)</f>
        <v>111111</v>
      </c>
      <c r="AD1001" s="249">
        <f t="shared" si="1663"/>
        <v>1</v>
      </c>
      <c r="AE1001" s="249" t="str">
        <f t="shared" si="1664"/>
        <v>11111111</v>
      </c>
      <c r="AF1001" s="179">
        <f t="shared" si="1665"/>
        <v>1</v>
      </c>
      <c r="AG1001" s="180" t="str">
        <f t="shared" si="1666"/>
        <v>01111111</v>
      </c>
      <c r="AH1001" s="179" t="str">
        <f t="shared" si="1693"/>
        <v>10000000</v>
      </c>
    </row>
    <row r="1002" spans="1:34" s="58" customFormat="1" x14ac:dyDescent="0.2">
      <c r="A1002" s="58" t="s">
        <v>4513</v>
      </c>
      <c r="B1002" s="58" t="str">
        <f t="shared" ref="B1002" si="1703">IF(OR(MAX(1,O1002)*MAX(V1002,1)&gt;8,V1002&lt;1/4,X1002&lt;1/4,IF(X1002="-",0,X1002)&gt;8),"RSVD","")</f>
        <v>RSVD</v>
      </c>
      <c r="C1002" s="58" t="s">
        <v>781</v>
      </c>
      <c r="D1002" s="58" t="s">
        <v>704</v>
      </c>
      <c r="E1002" s="58" t="str">
        <f t="shared" ref="E1002" si="1704">IF(S1002="rs2","L2",IF(S1002="vs2","S3","L1"))</f>
        <v>S3</v>
      </c>
      <c r="F1002" s="58" t="str">
        <f t="shared" ref="F1002" si="1705">IF(M1002=8,"000",IF(M1002=16,"101","110"))</f>
        <v>101</v>
      </c>
      <c r="H1002" s="58" t="s">
        <v>1722</v>
      </c>
      <c r="I1002" s="247">
        <f>VLOOKUP(H1002,'V-Enc'!$B$38:$C$45,2,FALSE)</f>
        <v>8</v>
      </c>
      <c r="J1002" s="58" t="s">
        <v>1736</v>
      </c>
      <c r="K1002" s="247">
        <f>VLOOKUP(J1002,'V-Enc'!$B$49:$C$56,2,FALSE)</f>
        <v>8</v>
      </c>
      <c r="L1002" s="248" t="s">
        <v>2079</v>
      </c>
      <c r="M1002" s="58">
        <v>16</v>
      </c>
      <c r="N1002" s="58" t="s">
        <v>1835</v>
      </c>
      <c r="O1002" s="58">
        <f>VLOOKUP(N1002,'V-Enc'!$B$130:$C$137,2,FALSE)</f>
        <v>8</v>
      </c>
      <c r="R1002" s="58" t="s">
        <v>22</v>
      </c>
      <c r="S1002" s="58" t="s">
        <v>764</v>
      </c>
      <c r="T1002" s="58" t="s">
        <v>783</v>
      </c>
      <c r="U1002" s="58">
        <f t="shared" ref="U1002" si="1706">IF(L1002="-1",I1002,M1002)</f>
        <v>8</v>
      </c>
      <c r="V1002" s="249">
        <f t="shared" ref="V1002" si="1707">IF(L1002="-1",K1002,U1002/I1002*K1002)</f>
        <v>8</v>
      </c>
      <c r="W1002" s="58">
        <f t="shared" ref="W1002" si="1708">IF(L1002="-1",M1002,"-")</f>
        <v>16</v>
      </c>
      <c r="X1002" s="249">
        <f t="shared" ref="X1002" si="1709">IF(L1002="-1",W1002/I1002*K1002,"-")</f>
        <v>16</v>
      </c>
      <c r="Z1002" s="58">
        <f t="shared" ref="Z1002" si="1710">IF(S1002="vs2",1,"")</f>
        <v>1</v>
      </c>
      <c r="AA1002" s="58">
        <v>1</v>
      </c>
      <c r="AB1002" s="249">
        <f t="shared" si="1669"/>
        <v>128</v>
      </c>
      <c r="AC1002" s="249" t="str">
        <f t="shared" si="1702"/>
        <v>111111</v>
      </c>
      <c r="AD1002" s="249">
        <f t="shared" si="1663"/>
        <v>2</v>
      </c>
      <c r="AE1002" s="249" t="str">
        <f t="shared" si="1664"/>
        <v>10101010</v>
      </c>
      <c r="AF1002" s="179">
        <f t="shared" si="1665"/>
        <v>1</v>
      </c>
      <c r="AG1002" s="180" t="e">
        <f>IF(AF1002=0,"00000000",RIGHT(IF(X1002&gt;=V1002,DEC2BIN(_xlfn.BITXOR(BIN2DEC(AH1002),255),8),REPT(DEC2BIN(_xlfn.BITLSHIFT(1,AF1002-1)),8)),8))</f>
        <v>#NUM!</v>
      </c>
      <c r="AH1002" s="179" t="e">
        <f t="shared" si="1693"/>
        <v>#NUM!</v>
      </c>
    </row>
    <row r="1003" spans="1:34" s="58" customFormat="1" x14ac:dyDescent="0.2">
      <c r="A1003" s="58" t="s">
        <v>4514</v>
      </c>
      <c r="B1003" s="58" t="str">
        <f t="shared" si="1668"/>
        <v>RSVD</v>
      </c>
      <c r="C1003" s="58" t="s">
        <v>781</v>
      </c>
      <c r="D1003" s="58" t="s">
        <v>704</v>
      </c>
      <c r="E1003" s="58" t="str">
        <f t="shared" si="1679"/>
        <v>S3</v>
      </c>
      <c r="F1003" s="58" t="str">
        <f t="shared" si="1680"/>
        <v>110</v>
      </c>
      <c r="H1003" s="58" t="s">
        <v>1722</v>
      </c>
      <c r="I1003" s="247">
        <f>VLOOKUP(H1003,'V-Enc'!$B$38:$C$45,2,FALSE)</f>
        <v>8</v>
      </c>
      <c r="J1003" s="58" t="s">
        <v>1736</v>
      </c>
      <c r="K1003" s="247">
        <f>VLOOKUP(J1003,'V-Enc'!$B$49:$C$56,2,FALSE)</f>
        <v>8</v>
      </c>
      <c r="L1003" s="248" t="s">
        <v>2079</v>
      </c>
      <c r="M1003" s="58">
        <v>32</v>
      </c>
      <c r="N1003" s="58" t="s">
        <v>1835</v>
      </c>
      <c r="O1003" s="58">
        <f>VLOOKUP(N1003,'V-Enc'!$B$130:$C$137,2,FALSE)</f>
        <v>8</v>
      </c>
      <c r="R1003" s="58" t="s">
        <v>22</v>
      </c>
      <c r="S1003" s="58" t="s">
        <v>764</v>
      </c>
      <c r="T1003" s="58" t="s">
        <v>783</v>
      </c>
      <c r="U1003" s="58">
        <f t="shared" si="1681"/>
        <v>8</v>
      </c>
      <c r="V1003" s="249">
        <f t="shared" si="1682"/>
        <v>8</v>
      </c>
      <c r="W1003" s="58">
        <f t="shared" si="1683"/>
        <v>32</v>
      </c>
      <c r="X1003" s="249">
        <f t="shared" si="1684"/>
        <v>32</v>
      </c>
      <c r="Z1003" s="58">
        <f t="shared" si="1470"/>
        <v>1</v>
      </c>
      <c r="AA1003" s="58">
        <v>1</v>
      </c>
      <c r="AB1003" s="249">
        <f t="shared" si="1669"/>
        <v>256</v>
      </c>
      <c r="AC1003" s="249" t="str">
        <f t="shared" si="1702"/>
        <v>111111</v>
      </c>
      <c r="AD1003" s="249">
        <f t="shared" si="1663"/>
        <v>4</v>
      </c>
      <c r="AE1003" s="249" t="str">
        <f t="shared" si="1664"/>
        <v>10001000</v>
      </c>
      <c r="AF1003" s="179">
        <f t="shared" si="1665"/>
        <v>1</v>
      </c>
      <c r="AG1003" s="180" t="e">
        <f>IF(AF1003=0,"00000000",RIGHT(IF(X1003&gt;=V1003,DEC2BIN(_xlfn.BITXOR(BIN2DEC(AH1003),255),8),REPT(DEC2BIN(_xlfn.BITLSHIFT(1,AF1003-1)),8)),8))</f>
        <v>#NUM!</v>
      </c>
      <c r="AH1003" s="179" t="e">
        <f t="shared" si="1693"/>
        <v>#NUM!</v>
      </c>
    </row>
    <row r="1006" spans="1:34" ht="21" x14ac:dyDescent="0.25">
      <c r="A1006" s="223" t="s">
        <v>2619</v>
      </c>
      <c r="B1006" s="223"/>
      <c r="C1006" s="224"/>
      <c r="D1006" s="224"/>
      <c r="E1006" s="224"/>
      <c r="F1006" s="224"/>
      <c r="G1006" s="224"/>
      <c r="H1006" s="224"/>
      <c r="I1006" s="224"/>
      <c r="J1006" s="224"/>
    </row>
    <row r="1007" spans="1:34" ht="19" x14ac:dyDescent="0.25">
      <c r="A1007" s="225" t="s">
        <v>2038</v>
      </c>
      <c r="B1007" s="225"/>
      <c r="C1007" s="226"/>
      <c r="D1007" s="226"/>
      <c r="E1007" s="226"/>
      <c r="F1007" s="226"/>
      <c r="G1007" s="226"/>
      <c r="H1007" s="226"/>
    </row>
    <row r="1008" spans="1:34" s="58" customFormat="1" x14ac:dyDescent="0.2">
      <c r="A1008" s="58" t="s">
        <v>4515</v>
      </c>
      <c r="B1008" s="58" t="str">
        <f>IF(OR(MAX(1,O1008)*MAX(V1008,1)&gt;8,V1008&lt;1/4,X1008&lt;1/4,IF(X1008="-",0,X1008)&gt;8),"RSVD","")</f>
        <v>RSVD</v>
      </c>
      <c r="C1008" s="58" t="s">
        <v>727</v>
      </c>
      <c r="D1008" s="58" t="s">
        <v>704</v>
      </c>
      <c r="E1008" s="58" t="str">
        <f t="shared" ref="E1008" si="1711">IF(S1008="rs2","L2",IF(S1008="vs2","L3","L1"))</f>
        <v>L1</v>
      </c>
      <c r="F1008" s="58" t="str">
        <f t="shared" ref="F1008" si="1712">IF(M1008=8,"000",IF(M1008=16,"101","110"))</f>
        <v>000</v>
      </c>
      <c r="H1008" s="58" t="s">
        <v>1723</v>
      </c>
      <c r="I1008" s="247">
        <f>VLOOKUP(H1008,'V-Enc'!$B$38:$C$45,2,FALSE)</f>
        <v>16</v>
      </c>
      <c r="J1008" s="58" t="s">
        <v>1739</v>
      </c>
      <c r="K1008" s="247">
        <f>VLOOKUP(J1008,'V-Enc'!$B$49:$C$56,2,FALSE)</f>
        <v>0.25</v>
      </c>
      <c r="L1008" s="248" t="s">
        <v>76</v>
      </c>
      <c r="M1008" s="58">
        <v>8</v>
      </c>
      <c r="Q1008" s="58" t="s">
        <v>730</v>
      </c>
      <c r="R1008" s="58" t="s">
        <v>22</v>
      </c>
      <c r="S1008" s="248" t="s">
        <v>2040</v>
      </c>
      <c r="U1008" s="58">
        <f t="shared" ref="U1008" si="1713">IF(L1008="-1",I1008,M1008)</f>
        <v>8</v>
      </c>
      <c r="V1008" s="249">
        <f t="shared" ref="V1008" si="1714">IF(L1008="-1",K1008,U1008/I1008*K1008)</f>
        <v>0.125</v>
      </c>
      <c r="W1008" s="58" t="str">
        <f t="shared" ref="W1008" si="1715">IF(L1008="-1",M1008,"-")</f>
        <v>-</v>
      </c>
      <c r="X1008" s="249" t="str">
        <f>IF(L1008="-1",W1008/#REF!*#REF!,"-")</f>
        <v>-</v>
      </c>
      <c r="Z1008" s="58" t="str">
        <f t="shared" ref="Z1008" si="1716">IF(S1008="vs2",1,"")</f>
        <v/>
      </c>
      <c r="AA1008" s="58">
        <v>1</v>
      </c>
      <c r="AB1008" s="249">
        <f>MAX(V1008,X1008,1)*IF(O1008="",1,O1008)</f>
        <v>1</v>
      </c>
      <c r="AC1008" s="249" t="str">
        <f t="shared" ref="AC1008:AC1021" si="1717">DEC2BIN(MIN(64,AB1008)-1,6)</f>
        <v>000000</v>
      </c>
      <c r="AD1008" s="58">
        <f t="shared" ref="AD1008:AD1025" si="1718">AB1008/(MAX(V1008,1)*IF(O1008="",1,O1008))</f>
        <v>1</v>
      </c>
      <c r="AE1008" s="58" t="str">
        <f t="shared" ref="AE1008:AE1025" si="1719">RIGHT(_xlfn.CONCAT(REPT(0,8-MIN(AB1008,8)),REPT(DEC2BIN(_xlfn.BITLSHIFT(1,AD1008-1)),AB1008/AD1008)),8)</f>
        <v>00000001</v>
      </c>
      <c r="AF1008" s="58" t="s">
        <v>369</v>
      </c>
    </row>
    <row r="1009" spans="1:32" x14ac:dyDescent="0.2">
      <c r="A1009" s="125" t="s">
        <v>2620</v>
      </c>
      <c r="B1009" s="58" t="str">
        <f>IF(OR(MAX(1,O1009)*MAX(V1009,1)&gt;8,V1009&lt;1/4,X1009&lt;1/4,IF(X1009="-",0,X1009)&gt;8),"RSVD","")</f>
        <v/>
      </c>
      <c r="C1009" s="125" t="s">
        <v>727</v>
      </c>
      <c r="D1009" s="125" t="s">
        <v>704</v>
      </c>
      <c r="E1009" s="125" t="str">
        <f t="shared" ref="E1009:E1025" si="1720">IF(S1009="rs2","L2",IF(S1009="vs2","L3","L1"))</f>
        <v>L1</v>
      </c>
      <c r="F1009" s="125" t="str">
        <f t="shared" ref="F1009:F1025" si="1721">IF(M1009=8,"000",IF(M1009=16,"101","110"))</f>
        <v>101</v>
      </c>
      <c r="H1009" s="125" t="s">
        <v>1723</v>
      </c>
      <c r="I1009" s="159">
        <f>VLOOKUP(H1009,'V-Enc'!$B$38:$C$45,2,FALSE)</f>
        <v>16</v>
      </c>
      <c r="J1009" s="125" t="s">
        <v>1739</v>
      </c>
      <c r="K1009" s="159">
        <f>VLOOKUP(J1009,'V-Enc'!$B$49:$C$56,2,FALSE)</f>
        <v>0.25</v>
      </c>
      <c r="L1009" s="206" t="s">
        <v>76</v>
      </c>
      <c r="M1009" s="125">
        <v>16</v>
      </c>
      <c r="Q1009" s="125" t="s">
        <v>730</v>
      </c>
      <c r="R1009" s="125" t="s">
        <v>22</v>
      </c>
      <c r="S1009" s="206" t="s">
        <v>2040</v>
      </c>
      <c r="U1009" s="125">
        <f t="shared" ref="U1009:U1025" si="1722">IF(L1009="-1",I1009,M1009)</f>
        <v>16</v>
      </c>
      <c r="V1009" s="179">
        <f t="shared" ref="V1009:V1025" si="1723">IF(L1009="-1",K1009,U1009/I1009*K1009)</f>
        <v>0.25</v>
      </c>
      <c r="W1009" s="125" t="str">
        <f t="shared" ref="W1009:W1025" si="1724">IF(L1009="-1",M1009,"-")</f>
        <v>-</v>
      </c>
      <c r="X1009" s="179" t="str">
        <f>IF(L1009="-1",W1009/#REF!*#REF!,"-")</f>
        <v>-</v>
      </c>
      <c r="Z1009" s="125" t="str">
        <f t="shared" ref="Z1009:Z1077" si="1725">IF(S1009="vs2",1,"")</f>
        <v/>
      </c>
      <c r="AA1009" s="125">
        <v>1</v>
      </c>
      <c r="AB1009" s="179">
        <f t="shared" ref="AB1009:AB1025" si="1726">MAX(V1009,X1009,1)*IF(O1009="",1,O1009)</f>
        <v>1</v>
      </c>
      <c r="AC1009" s="179" t="str">
        <f t="shared" si="1717"/>
        <v>000000</v>
      </c>
      <c r="AD1009" s="125">
        <f t="shared" si="1718"/>
        <v>1</v>
      </c>
      <c r="AE1009" s="125" t="str">
        <f t="shared" si="1719"/>
        <v>00000001</v>
      </c>
      <c r="AF1009" s="125" t="s">
        <v>369</v>
      </c>
    </row>
    <row r="1010" spans="1:32" x14ac:dyDescent="0.2">
      <c r="A1010" s="125" t="s">
        <v>2621</v>
      </c>
      <c r="B1010" s="58" t="str">
        <f t="shared" ref="B1010" si="1727">IF(OR(MAX(1,O1010)*MAX(V1010,1)&gt;8,V1010&lt;1/4,X1010&lt;1/4,IF(X1010="-",0,X1010)&gt;8),"RSVD","")</f>
        <v/>
      </c>
      <c r="C1010" s="125" t="s">
        <v>727</v>
      </c>
      <c r="D1010" s="125" t="s">
        <v>704</v>
      </c>
      <c r="E1010" s="125" t="str">
        <f t="shared" ref="E1010" si="1728">IF(S1010="rs2","L2",IF(S1010="vs2","L3","L1"))</f>
        <v>L1</v>
      </c>
      <c r="F1010" s="125" t="str">
        <f t="shared" ref="F1010" si="1729">IF(M1010=8,"000",IF(M1010=16,"101","110"))</f>
        <v>110</v>
      </c>
      <c r="H1010" s="125" t="s">
        <v>1723</v>
      </c>
      <c r="I1010" s="159">
        <f>VLOOKUP(H1010,'V-Enc'!$B$38:$C$45,2,FALSE)</f>
        <v>16</v>
      </c>
      <c r="J1010" s="125" t="s">
        <v>1739</v>
      </c>
      <c r="K1010" s="159">
        <f>VLOOKUP(J1010,'V-Enc'!$B$49:$C$56,2,FALSE)</f>
        <v>0.25</v>
      </c>
      <c r="L1010" s="206" t="s">
        <v>76</v>
      </c>
      <c r="M1010" s="125">
        <v>32</v>
      </c>
      <c r="Q1010" s="125" t="s">
        <v>730</v>
      </c>
      <c r="R1010" s="125" t="s">
        <v>22</v>
      </c>
      <c r="S1010" s="206" t="s">
        <v>2040</v>
      </c>
      <c r="U1010" s="125">
        <f t="shared" ref="U1010" si="1730">IF(L1010="-1",I1010,M1010)</f>
        <v>32</v>
      </c>
      <c r="V1010" s="179">
        <f t="shared" ref="V1010" si="1731">IF(L1010="-1",K1010,U1010/I1010*K1010)</f>
        <v>0.5</v>
      </c>
      <c r="W1010" s="125" t="str">
        <f t="shared" ref="W1010" si="1732">IF(L1010="-1",M1010,"-")</f>
        <v>-</v>
      </c>
      <c r="X1010" s="179" t="str">
        <f>IF(L1010="-1",W1010/I1007*K1007,"-")</f>
        <v>-</v>
      </c>
      <c r="Z1010" s="125" t="str">
        <f t="shared" ref="Z1010" si="1733">IF(S1010="vs2",1,"")</f>
        <v/>
      </c>
      <c r="AA1010" s="125">
        <v>1</v>
      </c>
      <c r="AB1010" s="179">
        <f t="shared" si="1726"/>
        <v>1</v>
      </c>
      <c r="AC1010" s="179" t="str">
        <f t="shared" si="1717"/>
        <v>000000</v>
      </c>
      <c r="AD1010" s="125">
        <f t="shared" si="1718"/>
        <v>1</v>
      </c>
      <c r="AE1010" s="125" t="str">
        <f t="shared" si="1719"/>
        <v>00000001</v>
      </c>
      <c r="AF1010" s="125" t="s">
        <v>369</v>
      </c>
    </row>
    <row r="1011" spans="1:32" x14ac:dyDescent="0.2">
      <c r="A1011" s="125" t="s">
        <v>2622</v>
      </c>
      <c r="B1011" s="58" t="str">
        <f t="shared" ref="B1011:B1025" si="1734">IF(OR(MAX(1,O1011)*MAX(V1011,1)&gt;8,V1011&lt;1/4,X1011&lt;1/4,IF(X1011="-",0,X1011)&gt;8),"RSVD","")</f>
        <v/>
      </c>
      <c r="C1011" s="125" t="s">
        <v>727</v>
      </c>
      <c r="D1011" s="125" t="s">
        <v>704</v>
      </c>
      <c r="E1011" s="125" t="str">
        <f t="shared" si="1720"/>
        <v>L1</v>
      </c>
      <c r="F1011" s="125" t="str">
        <f t="shared" si="1721"/>
        <v>000</v>
      </c>
      <c r="H1011" s="125" t="s">
        <v>1723</v>
      </c>
      <c r="I1011" s="159">
        <f>VLOOKUP(H1011,'V-Enc'!$B$38:$C$45,2,FALSE)</f>
        <v>16</v>
      </c>
      <c r="J1011" s="125" t="s">
        <v>1740</v>
      </c>
      <c r="K1011" s="159">
        <f>VLOOKUP(J1011,'V-Enc'!$B$49:$C$56,2,FALSE)</f>
        <v>0.5</v>
      </c>
      <c r="L1011" s="206" t="s">
        <v>76</v>
      </c>
      <c r="M1011" s="125">
        <v>8</v>
      </c>
      <c r="Q1011" s="125" t="s">
        <v>730</v>
      </c>
      <c r="R1011" s="125" t="s">
        <v>22</v>
      </c>
      <c r="S1011" s="206" t="s">
        <v>2040</v>
      </c>
      <c r="U1011" s="125">
        <f t="shared" si="1722"/>
        <v>8</v>
      </c>
      <c r="V1011" s="179">
        <f t="shared" si="1723"/>
        <v>0.25</v>
      </c>
      <c r="W1011" s="125" t="str">
        <f t="shared" si="1724"/>
        <v>-</v>
      </c>
      <c r="X1011" s="179" t="str">
        <f>IF(L1011="-1",W1011/#REF!*#REF!,"-")</f>
        <v>-</v>
      </c>
      <c r="Z1011" s="125" t="str">
        <f t="shared" si="1725"/>
        <v/>
      </c>
      <c r="AA1011" s="125">
        <v>1</v>
      </c>
      <c r="AB1011" s="179">
        <f t="shared" si="1726"/>
        <v>1</v>
      </c>
      <c r="AC1011" s="179" t="str">
        <f t="shared" si="1717"/>
        <v>000000</v>
      </c>
      <c r="AD1011" s="125">
        <f t="shared" si="1718"/>
        <v>1</v>
      </c>
      <c r="AE1011" s="125" t="str">
        <f t="shared" si="1719"/>
        <v>00000001</v>
      </c>
      <c r="AF1011" s="125" t="s">
        <v>369</v>
      </c>
    </row>
    <row r="1012" spans="1:32" x14ac:dyDescent="0.2">
      <c r="A1012" s="125" t="s">
        <v>2623</v>
      </c>
      <c r="B1012" s="58" t="str">
        <f t="shared" si="1734"/>
        <v/>
      </c>
      <c r="C1012" s="125" t="s">
        <v>727</v>
      </c>
      <c r="D1012" s="125" t="s">
        <v>704</v>
      </c>
      <c r="E1012" s="125" t="str">
        <f t="shared" si="1720"/>
        <v>L1</v>
      </c>
      <c r="F1012" s="125" t="str">
        <f t="shared" si="1721"/>
        <v>101</v>
      </c>
      <c r="H1012" s="125" t="s">
        <v>1723</v>
      </c>
      <c r="I1012" s="159">
        <f>VLOOKUP(H1012,'V-Enc'!$B$38:$C$45,2,FALSE)</f>
        <v>16</v>
      </c>
      <c r="J1012" s="125" t="s">
        <v>1740</v>
      </c>
      <c r="K1012" s="159">
        <f>VLOOKUP(J1012,'V-Enc'!$B$49:$C$56,2,FALSE)</f>
        <v>0.5</v>
      </c>
      <c r="L1012" s="206" t="s">
        <v>76</v>
      </c>
      <c r="M1012" s="125">
        <v>16</v>
      </c>
      <c r="Q1012" s="125" t="s">
        <v>730</v>
      </c>
      <c r="R1012" s="125" t="s">
        <v>22</v>
      </c>
      <c r="S1012" s="206" t="s">
        <v>2040</v>
      </c>
      <c r="U1012" s="125">
        <f t="shared" si="1722"/>
        <v>16</v>
      </c>
      <c r="V1012" s="179">
        <f t="shared" si="1723"/>
        <v>0.5</v>
      </c>
      <c r="W1012" s="125" t="str">
        <f t="shared" si="1724"/>
        <v>-</v>
      </c>
      <c r="X1012" s="179" t="str">
        <f>IF(L1012="-1",W1012/I1011*K1011,"-")</f>
        <v>-</v>
      </c>
      <c r="Z1012" s="125" t="str">
        <f t="shared" si="1725"/>
        <v/>
      </c>
      <c r="AA1012" s="125">
        <v>1</v>
      </c>
      <c r="AB1012" s="179">
        <f t="shared" si="1726"/>
        <v>1</v>
      </c>
      <c r="AC1012" s="179" t="str">
        <f t="shared" si="1717"/>
        <v>000000</v>
      </c>
      <c r="AD1012" s="125">
        <f t="shared" si="1718"/>
        <v>1</v>
      </c>
      <c r="AE1012" s="125" t="str">
        <f t="shared" si="1719"/>
        <v>00000001</v>
      </c>
      <c r="AF1012" s="125" t="s">
        <v>369</v>
      </c>
    </row>
    <row r="1013" spans="1:32" x14ac:dyDescent="0.2">
      <c r="A1013" s="125" t="s">
        <v>2624</v>
      </c>
      <c r="B1013" s="58" t="str">
        <f t="shared" si="1734"/>
        <v/>
      </c>
      <c r="C1013" s="125" t="s">
        <v>727</v>
      </c>
      <c r="D1013" s="125" t="s">
        <v>704</v>
      </c>
      <c r="E1013" s="125" t="str">
        <f t="shared" si="1720"/>
        <v>L1</v>
      </c>
      <c r="F1013" s="125" t="str">
        <f t="shared" si="1721"/>
        <v>110</v>
      </c>
      <c r="H1013" s="125" t="s">
        <v>1723</v>
      </c>
      <c r="I1013" s="159">
        <f>VLOOKUP(H1013,'V-Enc'!$B$38:$C$45,2,FALSE)</f>
        <v>16</v>
      </c>
      <c r="J1013" s="125" t="s">
        <v>1740</v>
      </c>
      <c r="K1013" s="159">
        <f>VLOOKUP(J1013,'V-Enc'!$B$49:$C$56,2,FALSE)</f>
        <v>0.5</v>
      </c>
      <c r="L1013" s="206" t="s">
        <v>76</v>
      </c>
      <c r="M1013" s="125">
        <v>32</v>
      </c>
      <c r="Q1013" s="125" t="s">
        <v>730</v>
      </c>
      <c r="R1013" s="125" t="s">
        <v>22</v>
      </c>
      <c r="S1013" s="206" t="s">
        <v>2040</v>
      </c>
      <c r="U1013" s="125">
        <f t="shared" si="1722"/>
        <v>32</v>
      </c>
      <c r="V1013" s="179">
        <f t="shared" si="1723"/>
        <v>1</v>
      </c>
      <c r="W1013" s="125" t="str">
        <f t="shared" si="1724"/>
        <v>-</v>
      </c>
      <c r="X1013" s="179" t="str">
        <f>IF(L1013="-1",W1013/I1012*K1012,"-")</f>
        <v>-</v>
      </c>
      <c r="Z1013" s="125" t="str">
        <f t="shared" si="1725"/>
        <v/>
      </c>
      <c r="AA1013" s="125">
        <v>1</v>
      </c>
      <c r="AB1013" s="179">
        <f t="shared" si="1726"/>
        <v>1</v>
      </c>
      <c r="AC1013" s="179" t="str">
        <f t="shared" si="1717"/>
        <v>000000</v>
      </c>
      <c r="AD1013" s="179">
        <f t="shared" si="1718"/>
        <v>1</v>
      </c>
      <c r="AE1013" s="179" t="str">
        <f t="shared" si="1719"/>
        <v>00000001</v>
      </c>
      <c r="AF1013" s="125" t="s">
        <v>369</v>
      </c>
    </row>
    <row r="1014" spans="1:32" x14ac:dyDescent="0.2">
      <c r="A1014" s="125" t="s">
        <v>2625</v>
      </c>
      <c r="B1014" s="58" t="str">
        <f t="shared" si="1734"/>
        <v/>
      </c>
      <c r="C1014" s="125" t="s">
        <v>727</v>
      </c>
      <c r="D1014" s="125" t="s">
        <v>704</v>
      </c>
      <c r="E1014" s="125" t="str">
        <f t="shared" si="1720"/>
        <v>L1</v>
      </c>
      <c r="F1014" s="125" t="str">
        <f t="shared" si="1721"/>
        <v>000</v>
      </c>
      <c r="H1014" s="125" t="s">
        <v>1723</v>
      </c>
      <c r="I1014" s="159">
        <f>VLOOKUP(H1014,'V-Enc'!$B$38:$C$45,2,FALSE)</f>
        <v>16</v>
      </c>
      <c r="J1014" s="125" t="s">
        <v>1733</v>
      </c>
      <c r="K1014" s="159">
        <f>VLOOKUP(J1014,'V-Enc'!$B$49:$C$56,2,FALSE)</f>
        <v>1</v>
      </c>
      <c r="L1014" s="206" t="s">
        <v>76</v>
      </c>
      <c r="M1014" s="125">
        <v>8</v>
      </c>
      <c r="Q1014" s="125" t="s">
        <v>730</v>
      </c>
      <c r="R1014" s="125" t="s">
        <v>22</v>
      </c>
      <c r="S1014" s="206" t="s">
        <v>2040</v>
      </c>
      <c r="U1014" s="125">
        <f t="shared" si="1722"/>
        <v>8</v>
      </c>
      <c r="V1014" s="179">
        <f t="shared" si="1723"/>
        <v>0.5</v>
      </c>
      <c r="W1014" s="125" t="str">
        <f t="shared" si="1724"/>
        <v>-</v>
      </c>
      <c r="X1014" s="179" t="str">
        <f>IF(L1014="-1",W1014/#REF!*#REF!,"-")</f>
        <v>-</v>
      </c>
      <c r="Z1014" s="125" t="str">
        <f t="shared" si="1725"/>
        <v/>
      </c>
      <c r="AA1014" s="125">
        <v>1</v>
      </c>
      <c r="AB1014" s="179">
        <f t="shared" si="1726"/>
        <v>1</v>
      </c>
      <c r="AC1014" s="179" t="str">
        <f t="shared" si="1717"/>
        <v>000000</v>
      </c>
      <c r="AD1014" s="125">
        <f t="shared" si="1718"/>
        <v>1</v>
      </c>
      <c r="AE1014" s="179" t="str">
        <f t="shared" si="1719"/>
        <v>00000001</v>
      </c>
      <c r="AF1014" s="125" t="s">
        <v>369</v>
      </c>
    </row>
    <row r="1015" spans="1:32" x14ac:dyDescent="0.2">
      <c r="A1015" s="125" t="s">
        <v>2626</v>
      </c>
      <c r="B1015" s="58" t="str">
        <f t="shared" si="1734"/>
        <v/>
      </c>
      <c r="C1015" s="125" t="s">
        <v>727</v>
      </c>
      <c r="D1015" s="125" t="s">
        <v>704</v>
      </c>
      <c r="E1015" s="125" t="str">
        <f t="shared" si="1720"/>
        <v>L1</v>
      </c>
      <c r="F1015" s="125" t="str">
        <f t="shared" si="1721"/>
        <v>101</v>
      </c>
      <c r="H1015" s="125" t="s">
        <v>1723</v>
      </c>
      <c r="I1015" s="159">
        <f>VLOOKUP(H1015,'V-Enc'!$B$38:$C$45,2,FALSE)</f>
        <v>16</v>
      </c>
      <c r="J1015" s="125" t="s">
        <v>1733</v>
      </c>
      <c r="K1015" s="159">
        <f>VLOOKUP(J1015,'V-Enc'!$B$49:$C$56,2,FALSE)</f>
        <v>1</v>
      </c>
      <c r="L1015" s="206" t="s">
        <v>76</v>
      </c>
      <c r="M1015" s="125">
        <v>16</v>
      </c>
      <c r="Q1015" s="125" t="s">
        <v>730</v>
      </c>
      <c r="R1015" s="125" t="s">
        <v>22</v>
      </c>
      <c r="S1015" s="206" t="s">
        <v>2040</v>
      </c>
      <c r="U1015" s="125">
        <f t="shared" si="1722"/>
        <v>16</v>
      </c>
      <c r="V1015" s="179">
        <f t="shared" si="1723"/>
        <v>1</v>
      </c>
      <c r="W1015" s="125" t="str">
        <f t="shared" si="1724"/>
        <v>-</v>
      </c>
      <c r="X1015" s="179" t="str">
        <f>IF(L1015="-1",W1015/I1014*K1014,"-")</f>
        <v>-</v>
      </c>
      <c r="Z1015" s="125" t="str">
        <f t="shared" si="1725"/>
        <v/>
      </c>
      <c r="AA1015" s="125">
        <v>1</v>
      </c>
      <c r="AB1015" s="179">
        <f t="shared" si="1726"/>
        <v>1</v>
      </c>
      <c r="AC1015" s="179" t="str">
        <f t="shared" si="1717"/>
        <v>000000</v>
      </c>
      <c r="AD1015" s="179">
        <f t="shared" si="1718"/>
        <v>1</v>
      </c>
      <c r="AE1015" s="179" t="str">
        <f t="shared" si="1719"/>
        <v>00000001</v>
      </c>
      <c r="AF1015" s="125" t="s">
        <v>369</v>
      </c>
    </row>
    <row r="1016" spans="1:32" x14ac:dyDescent="0.2">
      <c r="A1016" s="125" t="s">
        <v>2627</v>
      </c>
      <c r="B1016" s="58" t="str">
        <f t="shared" si="1734"/>
        <v/>
      </c>
      <c r="C1016" s="125" t="s">
        <v>727</v>
      </c>
      <c r="D1016" s="125" t="s">
        <v>704</v>
      </c>
      <c r="E1016" s="125" t="str">
        <f t="shared" si="1720"/>
        <v>L1</v>
      </c>
      <c r="F1016" s="125" t="str">
        <f t="shared" si="1721"/>
        <v>110</v>
      </c>
      <c r="H1016" s="125" t="s">
        <v>1723</v>
      </c>
      <c r="I1016" s="159">
        <f>VLOOKUP(H1016,'V-Enc'!$B$38:$C$45,2,FALSE)</f>
        <v>16</v>
      </c>
      <c r="J1016" s="125" t="s">
        <v>1733</v>
      </c>
      <c r="K1016" s="159">
        <f>VLOOKUP(J1016,'V-Enc'!$B$49:$C$56,2,FALSE)</f>
        <v>1</v>
      </c>
      <c r="L1016" s="206" t="s">
        <v>76</v>
      </c>
      <c r="M1016" s="125">
        <v>32</v>
      </c>
      <c r="Q1016" s="125" t="s">
        <v>730</v>
      </c>
      <c r="R1016" s="125" t="s">
        <v>22</v>
      </c>
      <c r="S1016" s="206" t="s">
        <v>2040</v>
      </c>
      <c r="U1016" s="125">
        <f t="shared" si="1722"/>
        <v>32</v>
      </c>
      <c r="V1016" s="179">
        <f t="shared" si="1723"/>
        <v>2</v>
      </c>
      <c r="W1016" s="125" t="str">
        <f t="shared" si="1724"/>
        <v>-</v>
      </c>
      <c r="X1016" s="179" t="str">
        <f>IF(L1016="-1",W1016/I1015*K1015,"-")</f>
        <v>-</v>
      </c>
      <c r="Z1016" s="125" t="str">
        <f t="shared" si="1725"/>
        <v/>
      </c>
      <c r="AA1016" s="125">
        <v>1</v>
      </c>
      <c r="AB1016" s="179">
        <f t="shared" si="1726"/>
        <v>2</v>
      </c>
      <c r="AC1016" s="179" t="str">
        <f t="shared" si="1717"/>
        <v>000001</v>
      </c>
      <c r="AD1016" s="179">
        <f t="shared" si="1718"/>
        <v>1</v>
      </c>
      <c r="AE1016" s="179" t="str">
        <f t="shared" si="1719"/>
        <v>00000011</v>
      </c>
      <c r="AF1016" s="125" t="s">
        <v>369</v>
      </c>
    </row>
    <row r="1017" spans="1:32" x14ac:dyDescent="0.2">
      <c r="A1017" s="125" t="s">
        <v>2628</v>
      </c>
      <c r="B1017" s="58" t="str">
        <f t="shared" si="1734"/>
        <v/>
      </c>
      <c r="C1017" s="125" t="s">
        <v>727</v>
      </c>
      <c r="D1017" s="125" t="s">
        <v>704</v>
      </c>
      <c r="E1017" s="125" t="str">
        <f>IF(S1017="rs2","L2",IF(S1017="vs2","L3","L1"))</f>
        <v>L1</v>
      </c>
      <c r="F1017" s="125" t="str">
        <f>IF(M1017=8,"000",IF(M1017=16,"101","110"))</f>
        <v>000</v>
      </c>
      <c r="H1017" s="125" t="s">
        <v>1723</v>
      </c>
      <c r="I1017" s="159">
        <f>VLOOKUP(H1017,'V-Enc'!$B$38:$C$45,2,FALSE)</f>
        <v>16</v>
      </c>
      <c r="J1017" s="125" t="s">
        <v>1734</v>
      </c>
      <c r="K1017" s="159">
        <f>VLOOKUP(J1017,'V-Enc'!$B$49:$C$56,2,FALSE)</f>
        <v>2</v>
      </c>
      <c r="L1017" s="206" t="s">
        <v>76</v>
      </c>
      <c r="M1017" s="125">
        <v>8</v>
      </c>
      <c r="Q1017" s="125" t="s">
        <v>730</v>
      </c>
      <c r="R1017" s="125" t="s">
        <v>22</v>
      </c>
      <c r="S1017" s="206" t="s">
        <v>2040</v>
      </c>
      <c r="U1017" s="125">
        <f>IF(L1017="-1",I1017,M1017)</f>
        <v>8</v>
      </c>
      <c r="V1017" s="179">
        <f>IF(L1017="-1",K1017,U1017/I1017*K1017)</f>
        <v>1</v>
      </c>
      <c r="W1017" s="125" t="str">
        <f>IF(L1017="-1",M1017,"-")</f>
        <v>-</v>
      </c>
      <c r="X1017" s="179" t="str">
        <f>IF(L1017="-1",W1017/#REF!*#REF!,"-")</f>
        <v>-</v>
      </c>
      <c r="Z1017" s="125" t="str">
        <f>IF(S1017="vs2",1,"")</f>
        <v/>
      </c>
      <c r="AA1017" s="125">
        <v>1</v>
      </c>
      <c r="AB1017" s="179">
        <f t="shared" si="1726"/>
        <v>1</v>
      </c>
      <c r="AC1017" s="179" t="str">
        <f t="shared" si="1717"/>
        <v>000000</v>
      </c>
      <c r="AD1017" s="179">
        <f t="shared" si="1718"/>
        <v>1</v>
      </c>
      <c r="AE1017" s="179" t="str">
        <f t="shared" si="1719"/>
        <v>00000001</v>
      </c>
      <c r="AF1017" s="125" t="s">
        <v>369</v>
      </c>
    </row>
    <row r="1018" spans="1:32" x14ac:dyDescent="0.2">
      <c r="A1018" s="125" t="s">
        <v>2629</v>
      </c>
      <c r="B1018" s="58" t="str">
        <f t="shared" si="1734"/>
        <v/>
      </c>
      <c r="C1018" s="125" t="s">
        <v>727</v>
      </c>
      <c r="D1018" s="125" t="s">
        <v>704</v>
      </c>
      <c r="E1018" s="125" t="str">
        <f t="shared" si="1720"/>
        <v>L1</v>
      </c>
      <c r="F1018" s="125" t="str">
        <f t="shared" si="1721"/>
        <v>101</v>
      </c>
      <c r="H1018" s="125" t="s">
        <v>1723</v>
      </c>
      <c r="I1018" s="159">
        <f>VLOOKUP(H1018,'V-Enc'!$B$38:$C$45,2,FALSE)</f>
        <v>16</v>
      </c>
      <c r="J1018" s="125" t="s">
        <v>1734</v>
      </c>
      <c r="K1018" s="159">
        <f>VLOOKUP(J1018,'V-Enc'!$B$49:$C$56,2,FALSE)</f>
        <v>2</v>
      </c>
      <c r="L1018" s="206" t="s">
        <v>76</v>
      </c>
      <c r="M1018" s="125">
        <v>16</v>
      </c>
      <c r="Q1018" s="125" t="s">
        <v>730</v>
      </c>
      <c r="R1018" s="125" t="s">
        <v>22</v>
      </c>
      <c r="S1018" s="206" t="s">
        <v>2040</v>
      </c>
      <c r="U1018" s="125">
        <f t="shared" si="1722"/>
        <v>16</v>
      </c>
      <c r="V1018" s="179">
        <f t="shared" si="1723"/>
        <v>2</v>
      </c>
      <c r="W1018" s="125" t="str">
        <f t="shared" si="1724"/>
        <v>-</v>
      </c>
      <c r="X1018" s="179" t="str">
        <f>IF(L1018="-1",W1018/I1017*K1017,"-")</f>
        <v>-</v>
      </c>
      <c r="Z1018" s="125" t="str">
        <f t="shared" si="1725"/>
        <v/>
      </c>
      <c r="AA1018" s="125">
        <v>1</v>
      </c>
      <c r="AB1018" s="179">
        <f t="shared" si="1726"/>
        <v>2</v>
      </c>
      <c r="AC1018" s="179" t="str">
        <f t="shared" si="1717"/>
        <v>000001</v>
      </c>
      <c r="AD1018" s="179">
        <f t="shared" si="1718"/>
        <v>1</v>
      </c>
      <c r="AE1018" s="179" t="str">
        <f t="shared" si="1719"/>
        <v>00000011</v>
      </c>
      <c r="AF1018" s="125" t="s">
        <v>369</v>
      </c>
    </row>
    <row r="1019" spans="1:32" x14ac:dyDescent="0.2">
      <c r="A1019" s="125" t="s">
        <v>2630</v>
      </c>
      <c r="B1019" s="58" t="str">
        <f t="shared" si="1734"/>
        <v/>
      </c>
      <c r="C1019" s="125" t="s">
        <v>727</v>
      </c>
      <c r="D1019" s="125" t="s">
        <v>704</v>
      </c>
      <c r="E1019" s="125" t="str">
        <f t="shared" si="1720"/>
        <v>L1</v>
      </c>
      <c r="F1019" s="125" t="str">
        <f t="shared" si="1721"/>
        <v>110</v>
      </c>
      <c r="H1019" s="125" t="s">
        <v>1723</v>
      </c>
      <c r="I1019" s="159">
        <f>VLOOKUP(H1019,'V-Enc'!$B$38:$C$45,2,FALSE)</f>
        <v>16</v>
      </c>
      <c r="J1019" s="125" t="s">
        <v>1734</v>
      </c>
      <c r="K1019" s="159">
        <f>VLOOKUP(J1019,'V-Enc'!$B$49:$C$56,2,FALSE)</f>
        <v>2</v>
      </c>
      <c r="L1019" s="206" t="s">
        <v>76</v>
      </c>
      <c r="M1019" s="125">
        <v>32</v>
      </c>
      <c r="Q1019" s="125" t="s">
        <v>730</v>
      </c>
      <c r="R1019" s="125" t="s">
        <v>22</v>
      </c>
      <c r="S1019" s="206" t="s">
        <v>2040</v>
      </c>
      <c r="U1019" s="125">
        <f t="shared" si="1722"/>
        <v>32</v>
      </c>
      <c r="V1019" s="179">
        <f t="shared" si="1723"/>
        <v>4</v>
      </c>
      <c r="W1019" s="125" t="str">
        <f t="shared" si="1724"/>
        <v>-</v>
      </c>
      <c r="X1019" s="179" t="str">
        <f>IF(L1019="-1",W1019/I1018*K1018,"-")</f>
        <v>-</v>
      </c>
      <c r="Z1019" s="125" t="str">
        <f t="shared" si="1725"/>
        <v/>
      </c>
      <c r="AA1019" s="125">
        <v>1</v>
      </c>
      <c r="AB1019" s="179">
        <f t="shared" si="1726"/>
        <v>4</v>
      </c>
      <c r="AC1019" s="179" t="str">
        <f t="shared" si="1717"/>
        <v>000011</v>
      </c>
      <c r="AD1019" s="179">
        <f t="shared" si="1718"/>
        <v>1</v>
      </c>
      <c r="AE1019" s="179" t="str">
        <f t="shared" si="1719"/>
        <v>00001111</v>
      </c>
      <c r="AF1019" s="125" t="s">
        <v>369</v>
      </c>
    </row>
    <row r="1020" spans="1:32" x14ac:dyDescent="0.2">
      <c r="A1020" s="125" t="s">
        <v>2631</v>
      </c>
      <c r="B1020" s="58" t="str">
        <f t="shared" si="1734"/>
        <v/>
      </c>
      <c r="C1020" s="125" t="s">
        <v>727</v>
      </c>
      <c r="D1020" s="125" t="s">
        <v>704</v>
      </c>
      <c r="E1020" s="125" t="str">
        <f t="shared" si="1720"/>
        <v>L1</v>
      </c>
      <c r="F1020" s="125" t="str">
        <f t="shared" si="1721"/>
        <v>000</v>
      </c>
      <c r="H1020" s="125" t="s">
        <v>1723</v>
      </c>
      <c r="I1020" s="159">
        <f>VLOOKUP(H1020,'V-Enc'!$B$38:$C$45,2,FALSE)</f>
        <v>16</v>
      </c>
      <c r="J1020" s="125" t="s">
        <v>1735</v>
      </c>
      <c r="K1020" s="159">
        <f>VLOOKUP(J1020,'V-Enc'!$B$49:$C$56,2,FALSE)</f>
        <v>4</v>
      </c>
      <c r="L1020" s="206" t="s">
        <v>76</v>
      </c>
      <c r="M1020" s="125">
        <v>8</v>
      </c>
      <c r="Q1020" s="125" t="s">
        <v>730</v>
      </c>
      <c r="R1020" s="125" t="s">
        <v>22</v>
      </c>
      <c r="S1020" s="206" t="s">
        <v>2040</v>
      </c>
      <c r="U1020" s="125">
        <f t="shared" si="1722"/>
        <v>8</v>
      </c>
      <c r="V1020" s="179">
        <f t="shared" si="1723"/>
        <v>2</v>
      </c>
      <c r="W1020" s="125" t="str">
        <f t="shared" si="1724"/>
        <v>-</v>
      </c>
      <c r="X1020" s="179" t="str">
        <f>IF(L1020="-1",W1020/#REF!*#REF!,"-")</f>
        <v>-</v>
      </c>
      <c r="Z1020" s="125" t="str">
        <f t="shared" si="1725"/>
        <v/>
      </c>
      <c r="AA1020" s="125">
        <v>1</v>
      </c>
      <c r="AB1020" s="179">
        <f t="shared" si="1726"/>
        <v>2</v>
      </c>
      <c r="AC1020" s="179" t="str">
        <f t="shared" si="1717"/>
        <v>000001</v>
      </c>
      <c r="AD1020" s="179">
        <f t="shared" si="1718"/>
        <v>1</v>
      </c>
      <c r="AE1020" s="179" t="str">
        <f t="shared" si="1719"/>
        <v>00000011</v>
      </c>
      <c r="AF1020" s="125" t="s">
        <v>369</v>
      </c>
    </row>
    <row r="1021" spans="1:32" ht="17" customHeight="1" x14ac:dyDescent="0.2">
      <c r="A1021" s="125" t="s">
        <v>2632</v>
      </c>
      <c r="B1021" s="58" t="str">
        <f t="shared" si="1734"/>
        <v/>
      </c>
      <c r="C1021" s="125" t="s">
        <v>727</v>
      </c>
      <c r="D1021" s="125" t="s">
        <v>704</v>
      </c>
      <c r="E1021" s="125" t="str">
        <f t="shared" si="1720"/>
        <v>L1</v>
      </c>
      <c r="F1021" s="125" t="str">
        <f t="shared" si="1721"/>
        <v>101</v>
      </c>
      <c r="H1021" s="125" t="s">
        <v>1723</v>
      </c>
      <c r="I1021" s="159">
        <f>VLOOKUP(H1021,'V-Enc'!$B$38:$C$45,2,FALSE)</f>
        <v>16</v>
      </c>
      <c r="J1021" s="125" t="s">
        <v>1735</v>
      </c>
      <c r="K1021" s="159">
        <f>VLOOKUP(J1021,'V-Enc'!$B$49:$C$56,2,FALSE)</f>
        <v>4</v>
      </c>
      <c r="L1021" s="206" t="s">
        <v>76</v>
      </c>
      <c r="M1021" s="125">
        <v>16</v>
      </c>
      <c r="Q1021" s="125" t="s">
        <v>730</v>
      </c>
      <c r="R1021" s="125" t="s">
        <v>22</v>
      </c>
      <c r="S1021" s="206" t="s">
        <v>2040</v>
      </c>
      <c r="U1021" s="125">
        <f t="shared" si="1722"/>
        <v>16</v>
      </c>
      <c r="V1021" s="179">
        <f t="shared" si="1723"/>
        <v>4</v>
      </c>
      <c r="W1021" s="125" t="str">
        <f t="shared" si="1724"/>
        <v>-</v>
      </c>
      <c r="X1021" s="179" t="str">
        <f>IF(L1021="-1",W1021/I1020*K1020,"-")</f>
        <v>-</v>
      </c>
      <c r="Z1021" s="125" t="str">
        <f t="shared" si="1725"/>
        <v/>
      </c>
      <c r="AA1021" s="125">
        <v>1</v>
      </c>
      <c r="AB1021" s="179">
        <f t="shared" si="1726"/>
        <v>4</v>
      </c>
      <c r="AC1021" s="179" t="str">
        <f t="shared" si="1717"/>
        <v>000011</v>
      </c>
      <c r="AD1021" s="179">
        <f t="shared" si="1718"/>
        <v>1</v>
      </c>
      <c r="AE1021" s="179" t="str">
        <f t="shared" si="1719"/>
        <v>00001111</v>
      </c>
      <c r="AF1021" s="125" t="s">
        <v>369</v>
      </c>
    </row>
    <row r="1022" spans="1:32" x14ac:dyDescent="0.2">
      <c r="A1022" s="125" t="s">
        <v>2633</v>
      </c>
      <c r="B1022" s="58" t="str">
        <f t="shared" si="1734"/>
        <v/>
      </c>
      <c r="C1022" s="125" t="s">
        <v>727</v>
      </c>
      <c r="D1022" s="125" t="s">
        <v>704</v>
      </c>
      <c r="E1022" s="125" t="str">
        <f t="shared" si="1720"/>
        <v>L1</v>
      </c>
      <c r="F1022" s="125" t="str">
        <f t="shared" si="1721"/>
        <v>110</v>
      </c>
      <c r="H1022" s="125" t="s">
        <v>1723</v>
      </c>
      <c r="I1022" s="159">
        <f>VLOOKUP(H1022,'V-Enc'!$B$38:$C$45,2,FALSE)</f>
        <v>16</v>
      </c>
      <c r="J1022" s="125" t="s">
        <v>1735</v>
      </c>
      <c r="K1022" s="159">
        <f>VLOOKUP(J1022,'V-Enc'!$B$49:$C$56,2,FALSE)</f>
        <v>4</v>
      </c>
      <c r="L1022" s="206" t="s">
        <v>76</v>
      </c>
      <c r="M1022" s="125">
        <v>32</v>
      </c>
      <c r="Q1022" s="125" t="s">
        <v>730</v>
      </c>
      <c r="R1022" s="125" t="s">
        <v>22</v>
      </c>
      <c r="S1022" s="206" t="s">
        <v>2040</v>
      </c>
      <c r="U1022" s="125">
        <f t="shared" si="1722"/>
        <v>32</v>
      </c>
      <c r="V1022" s="179">
        <f t="shared" si="1723"/>
        <v>8</v>
      </c>
      <c r="W1022" s="125" t="str">
        <f t="shared" si="1724"/>
        <v>-</v>
      </c>
      <c r="X1022" s="179" t="str">
        <f>IF(L1022="-1",W1022/I1021*K1021,"-")</f>
        <v>-</v>
      </c>
      <c r="Z1022" s="125" t="str">
        <f t="shared" si="1725"/>
        <v/>
      </c>
      <c r="AA1022" s="125">
        <v>1</v>
      </c>
      <c r="AB1022" s="179">
        <f t="shared" si="1726"/>
        <v>8</v>
      </c>
      <c r="AC1022" s="179" t="str">
        <f>DEC2BIN(MIN(64,AB1022)-1,6)</f>
        <v>000111</v>
      </c>
      <c r="AD1022" s="179">
        <f t="shared" si="1718"/>
        <v>1</v>
      </c>
      <c r="AE1022" s="179" t="str">
        <f t="shared" si="1719"/>
        <v>11111111</v>
      </c>
      <c r="AF1022" s="125" t="s">
        <v>369</v>
      </c>
    </row>
    <row r="1023" spans="1:32" x14ac:dyDescent="0.2">
      <c r="A1023" s="125" t="s">
        <v>2634</v>
      </c>
      <c r="B1023" s="58" t="str">
        <f t="shared" si="1734"/>
        <v/>
      </c>
      <c r="C1023" s="125" t="s">
        <v>727</v>
      </c>
      <c r="D1023" s="125" t="s">
        <v>704</v>
      </c>
      <c r="E1023" s="125" t="str">
        <f t="shared" si="1720"/>
        <v>L1</v>
      </c>
      <c r="F1023" s="125" t="str">
        <f t="shared" si="1721"/>
        <v>000</v>
      </c>
      <c r="H1023" s="125" t="s">
        <v>1723</v>
      </c>
      <c r="I1023" s="159">
        <f>VLOOKUP(H1023,'V-Enc'!$B$38:$C$45,2,FALSE)</f>
        <v>16</v>
      </c>
      <c r="J1023" s="125" t="s">
        <v>1736</v>
      </c>
      <c r="K1023" s="159">
        <f>VLOOKUP(J1023,'V-Enc'!$B$49:$C$56,2,FALSE)</f>
        <v>8</v>
      </c>
      <c r="L1023" s="206" t="s">
        <v>76</v>
      </c>
      <c r="M1023" s="125">
        <v>8</v>
      </c>
      <c r="Q1023" s="125" t="s">
        <v>730</v>
      </c>
      <c r="R1023" s="125" t="s">
        <v>22</v>
      </c>
      <c r="S1023" s="206" t="s">
        <v>2040</v>
      </c>
      <c r="U1023" s="125">
        <f t="shared" si="1722"/>
        <v>8</v>
      </c>
      <c r="V1023" s="179">
        <f t="shared" si="1723"/>
        <v>4</v>
      </c>
      <c r="W1023" s="125" t="str">
        <f t="shared" si="1724"/>
        <v>-</v>
      </c>
      <c r="X1023" s="179" t="str">
        <f>IF(L1023="-1",W1023/#REF!*#REF!,"-")</f>
        <v>-</v>
      </c>
      <c r="Z1023" s="125" t="str">
        <f t="shared" si="1725"/>
        <v/>
      </c>
      <c r="AA1023" s="125">
        <v>1</v>
      </c>
      <c r="AB1023" s="179">
        <f t="shared" si="1726"/>
        <v>4</v>
      </c>
      <c r="AC1023" s="179" t="str">
        <f t="shared" ref="AC1023:AC1025" si="1735">DEC2BIN(MIN(64,AB1023)-1,6)</f>
        <v>000011</v>
      </c>
      <c r="AD1023" s="179">
        <f t="shared" si="1718"/>
        <v>1</v>
      </c>
      <c r="AE1023" s="179" t="str">
        <f t="shared" si="1719"/>
        <v>00001111</v>
      </c>
      <c r="AF1023" s="125" t="s">
        <v>369</v>
      </c>
    </row>
    <row r="1024" spans="1:32" x14ac:dyDescent="0.2">
      <c r="A1024" s="125" t="s">
        <v>2635</v>
      </c>
      <c r="B1024" s="58" t="str">
        <f t="shared" ref="B1024" si="1736">IF(OR(MAX(1,O1024)*MAX(V1024,1)&gt;8,V1024&lt;1/4,X1024&lt;1/4,IF(X1024="-",0,X1024)&gt;8),"RSVD","")</f>
        <v/>
      </c>
      <c r="C1024" s="125" t="s">
        <v>727</v>
      </c>
      <c r="D1024" s="125" t="s">
        <v>704</v>
      </c>
      <c r="E1024" s="125" t="str">
        <f t="shared" ref="E1024" si="1737">IF(S1024="rs2","L2",IF(S1024="vs2","L3","L1"))</f>
        <v>L1</v>
      </c>
      <c r="F1024" s="125" t="str">
        <f t="shared" ref="F1024" si="1738">IF(M1024=8,"000",IF(M1024=16,"101","110"))</f>
        <v>101</v>
      </c>
      <c r="H1024" s="125" t="s">
        <v>1723</v>
      </c>
      <c r="I1024" s="159">
        <f>VLOOKUP(H1024,'V-Enc'!$B$38:$C$45,2,FALSE)</f>
        <v>16</v>
      </c>
      <c r="J1024" s="125" t="s">
        <v>1736</v>
      </c>
      <c r="K1024" s="159">
        <f>VLOOKUP(J1024,'V-Enc'!$B$49:$C$56,2,FALSE)</f>
        <v>8</v>
      </c>
      <c r="L1024" s="206" t="s">
        <v>76</v>
      </c>
      <c r="M1024" s="125">
        <v>16</v>
      </c>
      <c r="Q1024" s="125" t="s">
        <v>730</v>
      </c>
      <c r="R1024" s="125" t="s">
        <v>22</v>
      </c>
      <c r="S1024" s="206" t="s">
        <v>2040</v>
      </c>
      <c r="U1024" s="125">
        <f t="shared" ref="U1024" si="1739">IF(L1024="-1",I1024,M1024)</f>
        <v>16</v>
      </c>
      <c r="V1024" s="179">
        <f t="shared" ref="V1024" si="1740">IF(L1024="-1",K1024,U1024/I1024*K1024)</f>
        <v>8</v>
      </c>
      <c r="W1024" s="125" t="str">
        <f t="shared" ref="W1024" si="1741">IF(L1024="-1",M1024,"-")</f>
        <v>-</v>
      </c>
      <c r="X1024" s="179" t="str">
        <f>IF(L1024="-1",W1024/#REF!*#REF!,"-")</f>
        <v>-</v>
      </c>
      <c r="Z1024" s="125" t="str">
        <f t="shared" ref="Z1024" si="1742">IF(S1024="vs2",1,"")</f>
        <v/>
      </c>
      <c r="AA1024" s="125">
        <v>1</v>
      </c>
      <c r="AB1024" s="179">
        <f t="shared" si="1726"/>
        <v>8</v>
      </c>
      <c r="AC1024" s="179" t="str">
        <f t="shared" si="1735"/>
        <v>000111</v>
      </c>
      <c r="AD1024" s="179">
        <f t="shared" si="1718"/>
        <v>1</v>
      </c>
      <c r="AE1024" s="179" t="str">
        <f t="shared" si="1719"/>
        <v>11111111</v>
      </c>
      <c r="AF1024" s="125" t="s">
        <v>369</v>
      </c>
    </row>
    <row r="1025" spans="1:32" s="58" customFormat="1" x14ac:dyDescent="0.2">
      <c r="A1025" s="58" t="s">
        <v>4516</v>
      </c>
      <c r="B1025" s="58" t="str">
        <f t="shared" si="1734"/>
        <v>RSVD</v>
      </c>
      <c r="C1025" s="58" t="s">
        <v>727</v>
      </c>
      <c r="D1025" s="58" t="s">
        <v>704</v>
      </c>
      <c r="E1025" s="58" t="str">
        <f t="shared" si="1720"/>
        <v>L1</v>
      </c>
      <c r="F1025" s="58" t="str">
        <f t="shared" si="1721"/>
        <v>110</v>
      </c>
      <c r="H1025" s="58" t="s">
        <v>1723</v>
      </c>
      <c r="I1025" s="247">
        <f>VLOOKUP(H1025,'V-Enc'!$B$38:$C$45,2,FALSE)</f>
        <v>16</v>
      </c>
      <c r="J1025" s="58" t="s">
        <v>1736</v>
      </c>
      <c r="K1025" s="247">
        <f>VLOOKUP(J1025,'V-Enc'!$B$49:$C$56,2,FALSE)</f>
        <v>8</v>
      </c>
      <c r="L1025" s="248" t="s">
        <v>76</v>
      </c>
      <c r="M1025" s="58">
        <v>32</v>
      </c>
      <c r="Q1025" s="58" t="s">
        <v>730</v>
      </c>
      <c r="R1025" s="58" t="s">
        <v>22</v>
      </c>
      <c r="S1025" s="248" t="s">
        <v>2040</v>
      </c>
      <c r="U1025" s="58">
        <f t="shared" si="1722"/>
        <v>32</v>
      </c>
      <c r="V1025" s="249">
        <f t="shared" si="1723"/>
        <v>16</v>
      </c>
      <c r="W1025" s="58" t="str">
        <f t="shared" si="1724"/>
        <v>-</v>
      </c>
      <c r="X1025" s="249" t="str">
        <f>IF(L1025="-1",W1025/#REF!*#REF!,"-")</f>
        <v>-</v>
      </c>
      <c r="Z1025" s="58" t="str">
        <f t="shared" si="1725"/>
        <v/>
      </c>
      <c r="AA1025" s="58">
        <v>1</v>
      </c>
      <c r="AB1025" s="249">
        <f t="shared" si="1726"/>
        <v>16</v>
      </c>
      <c r="AC1025" s="249" t="str">
        <f t="shared" si="1735"/>
        <v>001111</v>
      </c>
      <c r="AD1025" s="249">
        <f t="shared" si="1718"/>
        <v>1</v>
      </c>
      <c r="AE1025" s="249" t="str">
        <f t="shared" si="1719"/>
        <v>11111111</v>
      </c>
      <c r="AF1025" s="58" t="s">
        <v>369</v>
      </c>
    </row>
    <row r="1026" spans="1:32" x14ac:dyDescent="0.2">
      <c r="I1026" s="159"/>
      <c r="Z1026" s="125" t="str">
        <f t="shared" si="1725"/>
        <v/>
      </c>
      <c r="AC1026" s="179"/>
    </row>
    <row r="1027" spans="1:32" ht="19" x14ac:dyDescent="0.25">
      <c r="A1027" s="225" t="s">
        <v>2055</v>
      </c>
      <c r="B1027" s="225"/>
      <c r="I1027" s="159"/>
      <c r="Z1027" s="125" t="str">
        <f t="shared" si="1725"/>
        <v/>
      </c>
      <c r="AC1027" s="179"/>
    </row>
    <row r="1028" spans="1:32" x14ac:dyDescent="0.2">
      <c r="A1028" s="125" t="s">
        <v>2636</v>
      </c>
      <c r="B1028" s="58" t="str">
        <f>IF(OR(MAX(1,O1028)*MAX(V1028,1)&gt;8,V1028&lt;1/4,X1028&lt;1/4,IF(X1028="-",0,X1028)&gt;8),"RSVD","")</f>
        <v/>
      </c>
      <c r="C1028" s="125" t="s">
        <v>727</v>
      </c>
      <c r="D1028" s="125" t="s">
        <v>704</v>
      </c>
      <c r="E1028" s="125" t="s">
        <v>731</v>
      </c>
      <c r="F1028" s="125" t="str">
        <f>IF(M1028=8,"000",IF(M1028=16,"101","110"))</f>
        <v>101</v>
      </c>
      <c r="H1028" s="125" t="s">
        <v>1723</v>
      </c>
      <c r="I1028" s="159">
        <f>VLOOKUP(H1028,'V-Enc'!$B$38:$C$45,2,FALSE)</f>
        <v>16</v>
      </c>
      <c r="K1028" s="157" t="s">
        <v>369</v>
      </c>
      <c r="L1028" s="206" t="s">
        <v>76</v>
      </c>
      <c r="M1028" s="125">
        <v>16</v>
      </c>
      <c r="Q1028" s="125" t="s">
        <v>730</v>
      </c>
      <c r="R1028" s="125" t="s">
        <v>22</v>
      </c>
      <c r="S1028" s="206" t="s">
        <v>239</v>
      </c>
      <c r="U1028" s="125">
        <f>IF(L1028="-1",I1028,M1028)</f>
        <v>16</v>
      </c>
      <c r="V1028" s="179">
        <f>IF(L1028="-1",K1028,U1028/I1028*1)</f>
        <v>1</v>
      </c>
      <c r="W1028" s="125" t="str">
        <f>IF(L1028="-1",M1028,"-")</f>
        <v>-</v>
      </c>
      <c r="X1028" s="179" t="str">
        <f>IF(L1028="-1",W1028/#REF!*#REF!,"-")</f>
        <v>-</v>
      </c>
      <c r="Z1028" s="125" t="str">
        <f t="shared" si="1725"/>
        <v/>
      </c>
      <c r="AB1028" s="179">
        <f>MAX(V1028,X1028,1)*IF(O1028="",1,O1028)</f>
        <v>1</v>
      </c>
      <c r="AC1028" s="179" t="str">
        <f t="shared" ref="AC1028" si="1743">DEC2BIN(MIN(64,AB1028)-1,6)</f>
        <v>000000</v>
      </c>
      <c r="AD1028" s="125">
        <f t="shared" ref="AD1028" si="1744">AB1028/(MAX(V1028,1)*IF(O1028="",1,O1028))</f>
        <v>1</v>
      </c>
      <c r="AE1028" s="125" t="str">
        <f t="shared" ref="AE1028" si="1745">RIGHT(_xlfn.CONCAT(REPT(0,8-MIN(AB1028,8)),REPT(DEC2BIN(_xlfn.BITLSHIFT(1,AD1028-1)),AB1028/AD1028)),8)</f>
        <v>00000001</v>
      </c>
      <c r="AF1028" s="125" t="s">
        <v>369</v>
      </c>
    </row>
    <row r="1029" spans="1:32" x14ac:dyDescent="0.2">
      <c r="I1029" s="159"/>
      <c r="K1029" s="159"/>
      <c r="V1029" s="179"/>
      <c r="X1029" s="179"/>
      <c r="Z1029" s="125" t="str">
        <f t="shared" si="1725"/>
        <v/>
      </c>
      <c r="AB1029" s="179"/>
      <c r="AC1029" s="179"/>
      <c r="AD1029" s="179"/>
      <c r="AE1029" s="179"/>
    </row>
    <row r="1030" spans="1:32" ht="19" x14ac:dyDescent="0.25">
      <c r="A1030" s="225" t="s">
        <v>2057</v>
      </c>
      <c r="B1030" s="225"/>
      <c r="I1030" s="159"/>
      <c r="Z1030" s="125" t="str">
        <f t="shared" si="1725"/>
        <v/>
      </c>
      <c r="AC1030" s="179"/>
    </row>
    <row r="1031" spans="1:32" x14ac:dyDescent="0.2">
      <c r="A1031" s="125" t="s">
        <v>2637</v>
      </c>
      <c r="B1031" s="58" t="str">
        <f>IF(OR(MAX(1,O1031)*MAX(V1031,1)&gt;8,V1031&lt;1/4,X1031&lt;1/4,IF(X1031="-",0,X1031)&gt;8),"RSVD","")</f>
        <v/>
      </c>
      <c r="C1031" s="125" t="s">
        <v>727</v>
      </c>
      <c r="D1031" s="125" t="s">
        <v>704</v>
      </c>
      <c r="E1031" s="125" t="s">
        <v>731</v>
      </c>
      <c r="F1031" s="125" t="str">
        <f>IF(M1031=8,"000",IF(M1031=16,"101","110"))</f>
        <v>000</v>
      </c>
      <c r="H1031" s="125" t="s">
        <v>1723</v>
      </c>
      <c r="I1031" s="159">
        <f>VLOOKUP(H1031,'V-Enc'!$B$38:$C$45,2,FALSE)</f>
        <v>16</v>
      </c>
      <c r="K1031" s="157" t="s">
        <v>369</v>
      </c>
      <c r="L1031" s="206" t="s">
        <v>76</v>
      </c>
      <c r="M1031" s="125">
        <v>8</v>
      </c>
      <c r="Q1031" s="125" t="s">
        <v>730</v>
      </c>
      <c r="R1031" s="125" t="s">
        <v>22</v>
      </c>
      <c r="S1031" s="206" t="s">
        <v>228</v>
      </c>
      <c r="U1031" s="125">
        <f>IF(L1031="-1",I1031,M1031)</f>
        <v>8</v>
      </c>
      <c r="V1031" s="179">
        <v>1</v>
      </c>
      <c r="W1031" s="125" t="str">
        <f>IF(L1031="-1",M1031,"-")</f>
        <v>-</v>
      </c>
      <c r="X1031" s="179" t="str">
        <f>IF(L1031="-1",W1031/#REF!*#REF!,"-")</f>
        <v>-</v>
      </c>
      <c r="Z1031" s="125" t="str">
        <f t="shared" si="1725"/>
        <v/>
      </c>
      <c r="AB1031" s="179">
        <f>MAX(V1031,X1031,1)*IF(O1031="",1,O1031)</f>
        <v>1</v>
      </c>
      <c r="AC1031" s="179" t="str">
        <f t="shared" ref="AC1031:AC1033" si="1746">DEC2BIN(MIN(64,AB1031)-1,6)</f>
        <v>000000</v>
      </c>
      <c r="AD1031" s="125">
        <f t="shared" ref="AD1031:AD1033" si="1747">AB1031/(MAX(V1031,1)*IF(O1031="",1,O1031))</f>
        <v>1</v>
      </c>
      <c r="AE1031" s="125" t="str">
        <f t="shared" ref="AE1031:AE1033" si="1748">RIGHT(_xlfn.CONCAT(REPT(0,8-MIN(AB1031,8)),REPT(DEC2BIN(_xlfn.BITLSHIFT(1,AD1031-1)),AB1031/AD1031)),8)</f>
        <v>00000001</v>
      </c>
      <c r="AF1031" s="125" t="s">
        <v>369</v>
      </c>
    </row>
    <row r="1032" spans="1:32" x14ac:dyDescent="0.2">
      <c r="A1032" s="125" t="s">
        <v>2638</v>
      </c>
      <c r="B1032" s="58" t="str">
        <f t="shared" ref="B1032:B1033" si="1749">IF(OR(MAX(1,O1032)*MAX(V1032,1)&gt;8,V1032&lt;1/4,X1032&lt;1/4,IF(X1032="-",0,X1032)&gt;8),"RSVD","")</f>
        <v/>
      </c>
      <c r="C1032" s="125" t="s">
        <v>727</v>
      </c>
      <c r="D1032" s="125" t="s">
        <v>704</v>
      </c>
      <c r="E1032" s="125" t="s">
        <v>731</v>
      </c>
      <c r="F1032" s="125" t="str">
        <f>IF(M1032=8,"000",IF(M1032=16,"101","110"))</f>
        <v>101</v>
      </c>
      <c r="H1032" s="125" t="s">
        <v>1723</v>
      </c>
      <c r="I1032" s="159">
        <f>VLOOKUP(H1032,'V-Enc'!$B$38:$C$45,2,FALSE)</f>
        <v>16</v>
      </c>
      <c r="K1032" s="157" t="s">
        <v>369</v>
      </c>
      <c r="L1032" s="206" t="s">
        <v>76</v>
      </c>
      <c r="M1032" s="125">
        <v>16</v>
      </c>
      <c r="Q1032" s="125" t="s">
        <v>730</v>
      </c>
      <c r="R1032" s="125" t="s">
        <v>22</v>
      </c>
      <c r="S1032" s="206" t="s">
        <v>228</v>
      </c>
      <c r="U1032" s="125">
        <f>IF(L1032="-1",I1032,M1032)</f>
        <v>16</v>
      </c>
      <c r="V1032" s="179">
        <v>1</v>
      </c>
      <c r="W1032" s="125" t="str">
        <f>IF(L1032="-1",M1032,"-")</f>
        <v>-</v>
      </c>
      <c r="X1032" s="179" t="str">
        <f>IF(L1032="-1",W1032/I1031*K1031,"-")</f>
        <v>-</v>
      </c>
      <c r="Z1032" s="125" t="str">
        <f t="shared" si="1725"/>
        <v/>
      </c>
      <c r="AB1032" s="179">
        <f>MAX(V1032,X1032,1)*IF(O1032="",1,O1032)</f>
        <v>1</v>
      </c>
      <c r="AC1032" s="179" t="str">
        <f t="shared" si="1746"/>
        <v>000000</v>
      </c>
      <c r="AD1032" s="125">
        <f t="shared" si="1747"/>
        <v>1</v>
      </c>
      <c r="AE1032" s="125" t="str">
        <f t="shared" si="1748"/>
        <v>00000001</v>
      </c>
      <c r="AF1032" s="125" t="s">
        <v>369</v>
      </c>
    </row>
    <row r="1033" spans="1:32" x14ac:dyDescent="0.2">
      <c r="A1033" s="125" t="s">
        <v>2639</v>
      </c>
      <c r="B1033" s="58" t="str">
        <f t="shared" si="1749"/>
        <v/>
      </c>
      <c r="C1033" s="125" t="s">
        <v>727</v>
      </c>
      <c r="D1033" s="125" t="s">
        <v>704</v>
      </c>
      <c r="E1033" s="125" t="s">
        <v>731</v>
      </c>
      <c r="F1033" s="125" t="str">
        <f>IF(M1033=8,"000",IF(M1033=16,"101","110"))</f>
        <v>110</v>
      </c>
      <c r="H1033" s="125" t="s">
        <v>1723</v>
      </c>
      <c r="I1033" s="159">
        <f>VLOOKUP(H1033,'V-Enc'!$B$38:$C$45,2,FALSE)</f>
        <v>16</v>
      </c>
      <c r="K1033" s="157" t="s">
        <v>369</v>
      </c>
      <c r="L1033" s="206" t="s">
        <v>76</v>
      </c>
      <c r="M1033" s="125">
        <v>32</v>
      </c>
      <c r="Q1033" s="125" t="s">
        <v>730</v>
      </c>
      <c r="R1033" s="125" t="s">
        <v>22</v>
      </c>
      <c r="S1033" s="206" t="s">
        <v>228</v>
      </c>
      <c r="U1033" s="125">
        <f>IF(L1033="-1",I1033,M1033)</f>
        <v>32</v>
      </c>
      <c r="V1033" s="179">
        <v>1</v>
      </c>
      <c r="W1033" s="125" t="str">
        <f>IF(L1033="-1",M1033,"-")</f>
        <v>-</v>
      </c>
      <c r="X1033" s="179" t="str">
        <f>IF(L1033="-1",W1033/I1032*K1032,"-")</f>
        <v>-</v>
      </c>
      <c r="Z1033" s="125" t="str">
        <f t="shared" si="1725"/>
        <v/>
      </c>
      <c r="AB1033" s="179">
        <f>MAX(V1033,X1033,1)*IF(O1033="",1,O1033)</f>
        <v>1</v>
      </c>
      <c r="AC1033" s="179" t="str">
        <f t="shared" si="1746"/>
        <v>000000</v>
      </c>
      <c r="AD1033" s="125">
        <f t="shared" si="1747"/>
        <v>1</v>
      </c>
      <c r="AE1033" s="125" t="str">
        <f t="shared" si="1748"/>
        <v>00000001</v>
      </c>
      <c r="AF1033" s="125" t="s">
        <v>369</v>
      </c>
    </row>
    <row r="1034" spans="1:32" x14ac:dyDescent="0.2">
      <c r="I1034" s="159"/>
      <c r="K1034" s="159"/>
      <c r="V1034" s="179"/>
      <c r="X1034" s="179"/>
      <c r="Z1034" s="125" t="str">
        <f t="shared" si="1725"/>
        <v/>
      </c>
      <c r="AB1034" s="179"/>
      <c r="AC1034" s="179"/>
      <c r="AD1034" s="179"/>
      <c r="AE1034" s="179"/>
    </row>
    <row r="1035" spans="1:32" ht="19" x14ac:dyDescent="0.25">
      <c r="A1035" s="225" t="s">
        <v>2061</v>
      </c>
      <c r="B1035" s="225"/>
      <c r="C1035" s="226"/>
      <c r="D1035" s="226"/>
      <c r="E1035" s="226"/>
      <c r="F1035" s="226"/>
      <c r="G1035" s="226"/>
      <c r="I1035" s="159"/>
      <c r="Z1035" s="125" t="str">
        <f t="shared" si="1725"/>
        <v/>
      </c>
      <c r="AC1035" s="179"/>
    </row>
    <row r="1036" spans="1:32" x14ac:dyDescent="0.2">
      <c r="A1036" s="125" t="s">
        <v>4517</v>
      </c>
      <c r="B1036" s="58" t="str">
        <f>IF(OR(MAX(1,O1036)*MAX(V1036,1)&gt;8,V1036&lt;1/4,X1036&lt;1/4,IF(X1036="-",0,X1036)&gt;8),"RSVD","")</f>
        <v>RSVD</v>
      </c>
      <c r="C1036" s="125" t="s">
        <v>727</v>
      </c>
      <c r="D1036" s="125" t="s">
        <v>704</v>
      </c>
      <c r="E1036" s="125" t="str">
        <f t="shared" ref="E1036" si="1750">IF(S1036="rs2","L2",IF(S1036="vs2","L3","L1"))</f>
        <v>L2</v>
      </c>
      <c r="F1036" s="125" t="str">
        <f t="shared" ref="F1036" si="1751">IF(M1036=8,"000",IF(M1036=16,"101","110"))</f>
        <v>000</v>
      </c>
      <c r="H1036" s="125" t="s">
        <v>1723</v>
      </c>
      <c r="I1036" s="159">
        <f>VLOOKUP(H1036,'V-Enc'!$B$38:$C$45,2,FALSE)</f>
        <v>16</v>
      </c>
      <c r="J1036" s="125" t="s">
        <v>1739</v>
      </c>
      <c r="K1036" s="159">
        <f>VLOOKUP(J1036,'V-Enc'!$B$49:$C$56,2,FALSE)</f>
        <v>0.25</v>
      </c>
      <c r="L1036" s="206" t="s">
        <v>548</v>
      </c>
      <c r="M1036" s="125">
        <v>8</v>
      </c>
      <c r="Q1036" s="125" t="s">
        <v>730</v>
      </c>
      <c r="R1036" s="125" t="s">
        <v>22</v>
      </c>
      <c r="S1036" s="125" t="s">
        <v>44</v>
      </c>
      <c r="U1036" s="125">
        <f t="shared" ref="U1036" si="1752">IF(L1036="-1",I1036,M1036)</f>
        <v>8</v>
      </c>
      <c r="V1036" s="179">
        <f t="shared" ref="V1036" si="1753">IF(L1036="-1",K1036,U1036/I1036*K1036)</f>
        <v>0.125</v>
      </c>
      <c r="W1036" s="125" t="str">
        <f t="shared" ref="W1036" si="1754">IF(L1036="-1",M1036,"-")</f>
        <v>-</v>
      </c>
      <c r="X1036" s="179" t="str">
        <f>IF(L1036="-1",W1036/#REF!*#REF!,"-")</f>
        <v>-</v>
      </c>
      <c r="Z1036" s="125" t="str">
        <f t="shared" si="1725"/>
        <v/>
      </c>
      <c r="AA1036" s="125">
        <v>1</v>
      </c>
      <c r="AB1036" s="179">
        <f>MAX(V1036,X1036,1)*IF(O1036="",1,O1036)</f>
        <v>1</v>
      </c>
      <c r="AC1036" s="179" t="str">
        <f t="shared" ref="AC1036:AC1049" si="1755">DEC2BIN(MIN(64,AB1036)-1,6)</f>
        <v>000000</v>
      </c>
      <c r="AD1036" s="125">
        <f t="shared" ref="AD1036:AD1053" si="1756">AB1036/(MAX(V1036,1)*IF(O1036="",1,O1036))</f>
        <v>1</v>
      </c>
      <c r="AE1036" s="125" t="str">
        <f t="shared" ref="AE1036:AE1053" si="1757">RIGHT(_xlfn.CONCAT(REPT(0,8-MIN(AB1036,8)),REPT(DEC2BIN(_xlfn.BITLSHIFT(1,AD1036-1)),AB1036/AD1036)),8)</f>
        <v>00000001</v>
      </c>
      <c r="AF1036" s="125" t="s">
        <v>369</v>
      </c>
    </row>
    <row r="1037" spans="1:32" x14ac:dyDescent="0.2">
      <c r="A1037" s="125" t="s">
        <v>2640</v>
      </c>
      <c r="B1037" s="58" t="str">
        <f>IF(OR(MAX(1,O1037)*MAX(V1037,1)&gt;8,V1037&lt;1/4,X1037&lt;1/4,IF(X1037="-",0,X1037)&gt;8),"RSVD","")</f>
        <v/>
      </c>
      <c r="C1037" s="125" t="s">
        <v>727</v>
      </c>
      <c r="D1037" s="125" t="s">
        <v>704</v>
      </c>
      <c r="E1037" s="125" t="str">
        <f t="shared" ref="E1037:E1053" si="1758">IF(S1037="rs2","L2",IF(S1037="vs2","L3","L1"))</f>
        <v>L2</v>
      </c>
      <c r="F1037" s="125" t="str">
        <f t="shared" ref="F1037:F1053" si="1759">IF(M1037=8,"000",IF(M1037=16,"101","110"))</f>
        <v>101</v>
      </c>
      <c r="H1037" s="125" t="s">
        <v>1723</v>
      </c>
      <c r="I1037" s="159">
        <f>VLOOKUP(H1037,'V-Enc'!$B$38:$C$45,2,FALSE)</f>
        <v>16</v>
      </c>
      <c r="J1037" s="125" t="s">
        <v>1739</v>
      </c>
      <c r="K1037" s="159">
        <f>VLOOKUP(J1037,'V-Enc'!$B$49:$C$56,2,FALSE)</f>
        <v>0.25</v>
      </c>
      <c r="L1037" s="206" t="s">
        <v>548</v>
      </c>
      <c r="M1037" s="125">
        <v>16</v>
      </c>
      <c r="Q1037" s="125" t="s">
        <v>730</v>
      </c>
      <c r="R1037" s="125" t="s">
        <v>22</v>
      </c>
      <c r="S1037" s="125" t="s">
        <v>44</v>
      </c>
      <c r="U1037" s="125">
        <f t="shared" ref="U1037:U1053" si="1760">IF(L1037="-1",I1037,M1037)</f>
        <v>16</v>
      </c>
      <c r="V1037" s="179">
        <f t="shared" ref="V1037:V1053" si="1761">IF(L1037="-1",K1037,U1037/I1037*K1037)</f>
        <v>0.25</v>
      </c>
      <c r="W1037" s="125" t="str">
        <f t="shared" ref="W1037:W1053" si="1762">IF(L1037="-1",M1037,"-")</f>
        <v>-</v>
      </c>
      <c r="X1037" s="179" t="str">
        <f>IF(L1037="-1",W1037/#REF!*#REF!,"-")</f>
        <v>-</v>
      </c>
      <c r="Z1037" s="125" t="str">
        <f t="shared" si="1725"/>
        <v/>
      </c>
      <c r="AA1037" s="125">
        <v>1</v>
      </c>
      <c r="AB1037" s="179">
        <f t="shared" ref="AB1037:AB1053" si="1763">MAX(V1037,X1037,1)*IF(O1037="",1,O1037)</f>
        <v>1</v>
      </c>
      <c r="AC1037" s="179" t="str">
        <f t="shared" si="1755"/>
        <v>000000</v>
      </c>
      <c r="AD1037" s="125">
        <f t="shared" si="1756"/>
        <v>1</v>
      </c>
      <c r="AE1037" s="125" t="str">
        <f t="shared" si="1757"/>
        <v>00000001</v>
      </c>
      <c r="AF1037" s="125" t="s">
        <v>369</v>
      </c>
    </row>
    <row r="1038" spans="1:32" x14ac:dyDescent="0.2">
      <c r="A1038" s="125" t="s">
        <v>2641</v>
      </c>
      <c r="B1038" s="58" t="str">
        <f t="shared" ref="B1038:B1053" si="1764">IF(OR(MAX(1,O1038)*MAX(V1038,1)&gt;8,V1038&lt;1/4,X1038&lt;1/4,IF(X1038="-",0,X1038)&gt;8),"RSVD","")</f>
        <v/>
      </c>
      <c r="C1038" s="125" t="s">
        <v>727</v>
      </c>
      <c r="D1038" s="125" t="s">
        <v>704</v>
      </c>
      <c r="E1038" s="125" t="str">
        <f t="shared" si="1758"/>
        <v>L2</v>
      </c>
      <c r="F1038" s="125" t="str">
        <f t="shared" si="1759"/>
        <v>110</v>
      </c>
      <c r="H1038" s="125" t="s">
        <v>1723</v>
      </c>
      <c r="I1038" s="159">
        <f>VLOOKUP(H1038,'V-Enc'!$B$38:$C$45,2,FALSE)</f>
        <v>16</v>
      </c>
      <c r="J1038" s="125" t="s">
        <v>1739</v>
      </c>
      <c r="K1038" s="159">
        <f>VLOOKUP(J1038,'V-Enc'!$B$49:$C$56,2,FALSE)</f>
        <v>0.25</v>
      </c>
      <c r="L1038" s="206" t="s">
        <v>548</v>
      </c>
      <c r="M1038" s="125">
        <v>32</v>
      </c>
      <c r="Q1038" s="125" t="s">
        <v>730</v>
      </c>
      <c r="R1038" s="125" t="s">
        <v>22</v>
      </c>
      <c r="S1038" s="125" t="s">
        <v>44</v>
      </c>
      <c r="U1038" s="125">
        <f t="shared" si="1760"/>
        <v>32</v>
      </c>
      <c r="V1038" s="179">
        <f t="shared" si="1761"/>
        <v>0.5</v>
      </c>
      <c r="W1038" s="125" t="str">
        <f t="shared" si="1762"/>
        <v>-</v>
      </c>
      <c r="X1038" s="179" t="str">
        <f>IF(L1038="-1",W1038/I1037*K1037,"-")</f>
        <v>-</v>
      </c>
      <c r="Z1038" s="125" t="str">
        <f t="shared" si="1725"/>
        <v/>
      </c>
      <c r="AA1038" s="125">
        <v>1</v>
      </c>
      <c r="AB1038" s="179">
        <f t="shared" si="1763"/>
        <v>1</v>
      </c>
      <c r="AC1038" s="179" t="str">
        <f t="shared" si="1755"/>
        <v>000000</v>
      </c>
      <c r="AD1038" s="125">
        <f t="shared" si="1756"/>
        <v>1</v>
      </c>
      <c r="AE1038" s="125" t="str">
        <f t="shared" si="1757"/>
        <v>00000001</v>
      </c>
      <c r="AF1038" s="125" t="s">
        <v>369</v>
      </c>
    </row>
    <row r="1039" spans="1:32" x14ac:dyDescent="0.2">
      <c r="A1039" s="125" t="s">
        <v>2642</v>
      </c>
      <c r="B1039" s="58" t="str">
        <f t="shared" si="1764"/>
        <v/>
      </c>
      <c r="C1039" s="125" t="s">
        <v>727</v>
      </c>
      <c r="D1039" s="125" t="s">
        <v>704</v>
      </c>
      <c r="E1039" s="125" t="str">
        <f t="shared" si="1758"/>
        <v>L2</v>
      </c>
      <c r="F1039" s="125" t="str">
        <f t="shared" si="1759"/>
        <v>000</v>
      </c>
      <c r="H1039" s="125" t="s">
        <v>1723</v>
      </c>
      <c r="I1039" s="159">
        <f>VLOOKUP(H1039,'V-Enc'!$B$38:$C$45,2,FALSE)</f>
        <v>16</v>
      </c>
      <c r="J1039" s="125" t="s">
        <v>1740</v>
      </c>
      <c r="K1039" s="159">
        <f>VLOOKUP(J1039,'V-Enc'!$B$49:$C$56,2,FALSE)</f>
        <v>0.5</v>
      </c>
      <c r="L1039" s="206" t="s">
        <v>548</v>
      </c>
      <c r="M1039" s="125">
        <v>8</v>
      </c>
      <c r="Q1039" s="125" t="s">
        <v>730</v>
      </c>
      <c r="R1039" s="125" t="s">
        <v>22</v>
      </c>
      <c r="S1039" s="125" t="s">
        <v>44</v>
      </c>
      <c r="U1039" s="125">
        <f t="shared" si="1760"/>
        <v>8</v>
      </c>
      <c r="V1039" s="179">
        <f t="shared" si="1761"/>
        <v>0.25</v>
      </c>
      <c r="W1039" s="125" t="str">
        <f t="shared" si="1762"/>
        <v>-</v>
      </c>
      <c r="X1039" s="179" t="str">
        <f>IF(L1039="-1",W1039/#REF!*#REF!,"-")</f>
        <v>-</v>
      </c>
      <c r="Z1039" s="125" t="str">
        <f t="shared" si="1725"/>
        <v/>
      </c>
      <c r="AA1039" s="125">
        <v>1</v>
      </c>
      <c r="AB1039" s="179">
        <f t="shared" si="1763"/>
        <v>1</v>
      </c>
      <c r="AC1039" s="179" t="str">
        <f t="shared" si="1755"/>
        <v>000000</v>
      </c>
      <c r="AD1039" s="125">
        <f t="shared" si="1756"/>
        <v>1</v>
      </c>
      <c r="AE1039" s="125" t="str">
        <f t="shared" si="1757"/>
        <v>00000001</v>
      </c>
      <c r="AF1039" s="125" t="s">
        <v>369</v>
      </c>
    </row>
    <row r="1040" spans="1:32" x14ac:dyDescent="0.2">
      <c r="A1040" s="125" t="s">
        <v>2643</v>
      </c>
      <c r="B1040" s="58" t="str">
        <f t="shared" si="1764"/>
        <v/>
      </c>
      <c r="C1040" s="125" t="s">
        <v>727</v>
      </c>
      <c r="D1040" s="125" t="s">
        <v>704</v>
      </c>
      <c r="E1040" s="125" t="str">
        <f t="shared" si="1758"/>
        <v>L2</v>
      </c>
      <c r="F1040" s="125" t="str">
        <f t="shared" si="1759"/>
        <v>101</v>
      </c>
      <c r="H1040" s="125" t="s">
        <v>1723</v>
      </c>
      <c r="I1040" s="159">
        <f>VLOOKUP(H1040,'V-Enc'!$B$38:$C$45,2,FALSE)</f>
        <v>16</v>
      </c>
      <c r="J1040" s="125" t="s">
        <v>1740</v>
      </c>
      <c r="K1040" s="159">
        <f>VLOOKUP(J1040,'V-Enc'!$B$49:$C$56,2,FALSE)</f>
        <v>0.5</v>
      </c>
      <c r="L1040" s="206" t="s">
        <v>548</v>
      </c>
      <c r="M1040" s="125">
        <v>16</v>
      </c>
      <c r="Q1040" s="125" t="s">
        <v>730</v>
      </c>
      <c r="R1040" s="125" t="s">
        <v>22</v>
      </c>
      <c r="S1040" s="125" t="s">
        <v>44</v>
      </c>
      <c r="U1040" s="125">
        <f t="shared" si="1760"/>
        <v>16</v>
      </c>
      <c r="V1040" s="179">
        <f t="shared" si="1761"/>
        <v>0.5</v>
      </c>
      <c r="W1040" s="125" t="str">
        <f t="shared" si="1762"/>
        <v>-</v>
      </c>
      <c r="X1040" s="179" t="str">
        <f>IF(L1040="-1",W1040/I1039*K1039,"-")</f>
        <v>-</v>
      </c>
      <c r="Z1040" s="125" t="str">
        <f t="shared" si="1725"/>
        <v/>
      </c>
      <c r="AA1040" s="125">
        <v>1</v>
      </c>
      <c r="AB1040" s="179">
        <f t="shared" si="1763"/>
        <v>1</v>
      </c>
      <c r="AC1040" s="179" t="str">
        <f t="shared" si="1755"/>
        <v>000000</v>
      </c>
      <c r="AD1040" s="125">
        <f t="shared" si="1756"/>
        <v>1</v>
      </c>
      <c r="AE1040" s="125" t="str">
        <f t="shared" si="1757"/>
        <v>00000001</v>
      </c>
      <c r="AF1040" s="125" t="s">
        <v>369</v>
      </c>
    </row>
    <row r="1041" spans="1:34" x14ac:dyDescent="0.2">
      <c r="A1041" s="125" t="s">
        <v>2644</v>
      </c>
      <c r="B1041" s="58" t="str">
        <f t="shared" si="1764"/>
        <v/>
      </c>
      <c r="C1041" s="125" t="s">
        <v>727</v>
      </c>
      <c r="D1041" s="125" t="s">
        <v>704</v>
      </c>
      <c r="E1041" s="125" t="str">
        <f t="shared" si="1758"/>
        <v>L2</v>
      </c>
      <c r="F1041" s="125" t="str">
        <f t="shared" si="1759"/>
        <v>110</v>
      </c>
      <c r="H1041" s="125" t="s">
        <v>1723</v>
      </c>
      <c r="I1041" s="159">
        <f>VLOOKUP(H1041,'V-Enc'!$B$38:$C$45,2,FALSE)</f>
        <v>16</v>
      </c>
      <c r="J1041" s="125" t="s">
        <v>1740</v>
      </c>
      <c r="K1041" s="159">
        <f>VLOOKUP(J1041,'V-Enc'!$B$49:$C$56,2,FALSE)</f>
        <v>0.5</v>
      </c>
      <c r="L1041" s="206" t="s">
        <v>548</v>
      </c>
      <c r="M1041" s="125">
        <v>32</v>
      </c>
      <c r="Q1041" s="125" t="s">
        <v>730</v>
      </c>
      <c r="R1041" s="125" t="s">
        <v>22</v>
      </c>
      <c r="S1041" s="125" t="s">
        <v>44</v>
      </c>
      <c r="U1041" s="125">
        <f t="shared" si="1760"/>
        <v>32</v>
      </c>
      <c r="V1041" s="179">
        <f t="shared" si="1761"/>
        <v>1</v>
      </c>
      <c r="W1041" s="125" t="str">
        <f t="shared" si="1762"/>
        <v>-</v>
      </c>
      <c r="X1041" s="179" t="str">
        <f>IF(L1041="-1",W1041/I1040*K1040,"-")</f>
        <v>-</v>
      </c>
      <c r="Z1041" s="125" t="str">
        <f t="shared" si="1725"/>
        <v/>
      </c>
      <c r="AA1041" s="125">
        <v>1</v>
      </c>
      <c r="AB1041" s="179">
        <f t="shared" si="1763"/>
        <v>1</v>
      </c>
      <c r="AC1041" s="179" t="str">
        <f t="shared" si="1755"/>
        <v>000000</v>
      </c>
      <c r="AD1041" s="179">
        <f t="shared" si="1756"/>
        <v>1</v>
      </c>
      <c r="AE1041" s="179" t="str">
        <f t="shared" si="1757"/>
        <v>00000001</v>
      </c>
      <c r="AF1041" s="125" t="s">
        <v>369</v>
      </c>
    </row>
    <row r="1042" spans="1:34" x14ac:dyDescent="0.2">
      <c r="A1042" s="125" t="s">
        <v>2645</v>
      </c>
      <c r="B1042" s="58" t="str">
        <f t="shared" si="1764"/>
        <v/>
      </c>
      <c r="C1042" s="125" t="s">
        <v>727</v>
      </c>
      <c r="D1042" s="125" t="s">
        <v>704</v>
      </c>
      <c r="E1042" s="125" t="str">
        <f t="shared" si="1758"/>
        <v>L2</v>
      </c>
      <c r="F1042" s="125" t="str">
        <f t="shared" si="1759"/>
        <v>000</v>
      </c>
      <c r="H1042" s="125" t="s">
        <v>1723</v>
      </c>
      <c r="I1042" s="159">
        <f>VLOOKUP(H1042,'V-Enc'!$B$38:$C$45,2,FALSE)</f>
        <v>16</v>
      </c>
      <c r="J1042" s="125" t="s">
        <v>1733</v>
      </c>
      <c r="K1042" s="159">
        <f>VLOOKUP(J1042,'V-Enc'!$B$49:$C$56,2,FALSE)</f>
        <v>1</v>
      </c>
      <c r="L1042" s="206" t="s">
        <v>548</v>
      </c>
      <c r="M1042" s="125">
        <v>8</v>
      </c>
      <c r="Q1042" s="125" t="s">
        <v>730</v>
      </c>
      <c r="R1042" s="125" t="s">
        <v>22</v>
      </c>
      <c r="S1042" s="125" t="s">
        <v>44</v>
      </c>
      <c r="U1042" s="125">
        <f t="shared" si="1760"/>
        <v>8</v>
      </c>
      <c r="V1042" s="179">
        <f t="shared" si="1761"/>
        <v>0.5</v>
      </c>
      <c r="W1042" s="125" t="str">
        <f t="shared" si="1762"/>
        <v>-</v>
      </c>
      <c r="X1042" s="179" t="str">
        <f>IF(L1042="-1",W1042/#REF!*#REF!,"-")</f>
        <v>-</v>
      </c>
      <c r="Z1042" s="125" t="str">
        <f t="shared" si="1725"/>
        <v/>
      </c>
      <c r="AA1042" s="125">
        <v>1</v>
      </c>
      <c r="AB1042" s="179">
        <f t="shared" si="1763"/>
        <v>1</v>
      </c>
      <c r="AC1042" s="179" t="str">
        <f t="shared" si="1755"/>
        <v>000000</v>
      </c>
      <c r="AD1042" s="125">
        <f t="shared" si="1756"/>
        <v>1</v>
      </c>
      <c r="AE1042" s="179" t="str">
        <f t="shared" si="1757"/>
        <v>00000001</v>
      </c>
      <c r="AF1042" s="125" t="s">
        <v>369</v>
      </c>
    </row>
    <row r="1043" spans="1:34" x14ac:dyDescent="0.2">
      <c r="A1043" s="125" t="s">
        <v>2646</v>
      </c>
      <c r="B1043" s="58" t="str">
        <f t="shared" si="1764"/>
        <v/>
      </c>
      <c r="C1043" s="125" t="s">
        <v>727</v>
      </c>
      <c r="D1043" s="125" t="s">
        <v>704</v>
      </c>
      <c r="E1043" s="125" t="str">
        <f t="shared" si="1758"/>
        <v>L2</v>
      </c>
      <c r="F1043" s="125" t="str">
        <f t="shared" si="1759"/>
        <v>101</v>
      </c>
      <c r="H1043" s="125" t="s">
        <v>1723</v>
      </c>
      <c r="I1043" s="159">
        <f>VLOOKUP(H1043,'V-Enc'!$B$38:$C$45,2,FALSE)</f>
        <v>16</v>
      </c>
      <c r="J1043" s="125" t="s">
        <v>1733</v>
      </c>
      <c r="K1043" s="159">
        <f>VLOOKUP(J1043,'V-Enc'!$B$49:$C$56,2,FALSE)</f>
        <v>1</v>
      </c>
      <c r="L1043" s="206" t="s">
        <v>548</v>
      </c>
      <c r="M1043" s="125">
        <v>16</v>
      </c>
      <c r="Q1043" s="125" t="s">
        <v>730</v>
      </c>
      <c r="R1043" s="125" t="s">
        <v>22</v>
      </c>
      <c r="S1043" s="125" t="s">
        <v>44</v>
      </c>
      <c r="U1043" s="125">
        <f t="shared" si="1760"/>
        <v>16</v>
      </c>
      <c r="V1043" s="179">
        <f t="shared" si="1761"/>
        <v>1</v>
      </c>
      <c r="W1043" s="125" t="str">
        <f t="shared" si="1762"/>
        <v>-</v>
      </c>
      <c r="X1043" s="179" t="str">
        <f>IF(L1043="-1",W1043/I1042*K1042,"-")</f>
        <v>-</v>
      </c>
      <c r="Z1043" s="125" t="str">
        <f t="shared" si="1725"/>
        <v/>
      </c>
      <c r="AA1043" s="125">
        <v>1</v>
      </c>
      <c r="AB1043" s="179">
        <f t="shared" si="1763"/>
        <v>1</v>
      </c>
      <c r="AC1043" s="179" t="str">
        <f t="shared" si="1755"/>
        <v>000000</v>
      </c>
      <c r="AD1043" s="179">
        <f t="shared" si="1756"/>
        <v>1</v>
      </c>
      <c r="AE1043" s="179" t="str">
        <f t="shared" si="1757"/>
        <v>00000001</v>
      </c>
      <c r="AF1043" s="125" t="s">
        <v>369</v>
      </c>
    </row>
    <row r="1044" spans="1:34" x14ac:dyDescent="0.2">
      <c r="A1044" s="125" t="s">
        <v>2647</v>
      </c>
      <c r="B1044" s="58" t="str">
        <f t="shared" si="1764"/>
        <v/>
      </c>
      <c r="C1044" s="125" t="s">
        <v>727</v>
      </c>
      <c r="D1044" s="125" t="s">
        <v>704</v>
      </c>
      <c r="E1044" s="125" t="str">
        <f t="shared" si="1758"/>
        <v>L2</v>
      </c>
      <c r="F1044" s="125" t="str">
        <f t="shared" si="1759"/>
        <v>110</v>
      </c>
      <c r="H1044" s="125" t="s">
        <v>1723</v>
      </c>
      <c r="I1044" s="159">
        <f>VLOOKUP(H1044,'V-Enc'!$B$38:$C$45,2,FALSE)</f>
        <v>16</v>
      </c>
      <c r="J1044" s="125" t="s">
        <v>1733</v>
      </c>
      <c r="K1044" s="159">
        <f>VLOOKUP(J1044,'V-Enc'!$B$49:$C$56,2,FALSE)</f>
        <v>1</v>
      </c>
      <c r="L1044" s="206" t="s">
        <v>548</v>
      </c>
      <c r="M1044" s="125">
        <v>32</v>
      </c>
      <c r="Q1044" s="125" t="s">
        <v>730</v>
      </c>
      <c r="R1044" s="125" t="s">
        <v>22</v>
      </c>
      <c r="S1044" s="125" t="s">
        <v>44</v>
      </c>
      <c r="U1044" s="125">
        <f t="shared" si="1760"/>
        <v>32</v>
      </c>
      <c r="V1044" s="179">
        <f t="shared" si="1761"/>
        <v>2</v>
      </c>
      <c r="W1044" s="125" t="str">
        <f t="shared" si="1762"/>
        <v>-</v>
      </c>
      <c r="X1044" s="179" t="str">
        <f>IF(L1044="-1",W1044/I1043*K1043,"-")</f>
        <v>-</v>
      </c>
      <c r="Z1044" s="125" t="str">
        <f t="shared" si="1725"/>
        <v/>
      </c>
      <c r="AA1044" s="125">
        <v>1</v>
      </c>
      <c r="AB1044" s="179">
        <f t="shared" si="1763"/>
        <v>2</v>
      </c>
      <c r="AC1044" s="179" t="str">
        <f t="shared" si="1755"/>
        <v>000001</v>
      </c>
      <c r="AD1044" s="179">
        <f t="shared" si="1756"/>
        <v>1</v>
      </c>
      <c r="AE1044" s="179" t="str">
        <f t="shared" si="1757"/>
        <v>00000011</v>
      </c>
      <c r="AF1044" s="125" t="s">
        <v>369</v>
      </c>
    </row>
    <row r="1045" spans="1:34" x14ac:dyDescent="0.2">
      <c r="A1045" s="125" t="s">
        <v>2648</v>
      </c>
      <c r="B1045" s="58" t="str">
        <f t="shared" si="1764"/>
        <v/>
      </c>
      <c r="C1045" s="125" t="s">
        <v>727</v>
      </c>
      <c r="D1045" s="125" t="s">
        <v>704</v>
      </c>
      <c r="E1045" s="125" t="str">
        <f t="shared" si="1758"/>
        <v>L2</v>
      </c>
      <c r="F1045" s="125" t="str">
        <f t="shared" si="1759"/>
        <v>000</v>
      </c>
      <c r="H1045" s="125" t="s">
        <v>1723</v>
      </c>
      <c r="I1045" s="159">
        <f>VLOOKUP(H1045,'V-Enc'!$B$38:$C$45,2,FALSE)</f>
        <v>16</v>
      </c>
      <c r="J1045" s="125" t="s">
        <v>1734</v>
      </c>
      <c r="K1045" s="159">
        <f>VLOOKUP(J1045,'V-Enc'!$B$49:$C$56,2,FALSE)</f>
        <v>2</v>
      </c>
      <c r="L1045" s="206" t="s">
        <v>548</v>
      </c>
      <c r="M1045" s="125">
        <v>8</v>
      </c>
      <c r="Q1045" s="125" t="s">
        <v>730</v>
      </c>
      <c r="R1045" s="125" t="s">
        <v>22</v>
      </c>
      <c r="S1045" s="125" t="s">
        <v>44</v>
      </c>
      <c r="U1045" s="125">
        <f t="shared" si="1760"/>
        <v>8</v>
      </c>
      <c r="V1045" s="179">
        <f t="shared" si="1761"/>
        <v>1</v>
      </c>
      <c r="W1045" s="125" t="str">
        <f t="shared" si="1762"/>
        <v>-</v>
      </c>
      <c r="X1045" s="179" t="str">
        <f>IF(L1045="-1",W1045/#REF!*#REF!,"-")</f>
        <v>-</v>
      </c>
      <c r="Z1045" s="125" t="str">
        <f t="shared" si="1725"/>
        <v/>
      </c>
      <c r="AA1045" s="125">
        <v>1</v>
      </c>
      <c r="AB1045" s="179">
        <f t="shared" si="1763"/>
        <v>1</v>
      </c>
      <c r="AC1045" s="179" t="str">
        <f t="shared" si="1755"/>
        <v>000000</v>
      </c>
      <c r="AD1045" s="179">
        <f t="shared" si="1756"/>
        <v>1</v>
      </c>
      <c r="AE1045" s="179" t="str">
        <f t="shared" si="1757"/>
        <v>00000001</v>
      </c>
      <c r="AF1045" s="125" t="s">
        <v>369</v>
      </c>
    </row>
    <row r="1046" spans="1:34" x14ac:dyDescent="0.2">
      <c r="A1046" s="125" t="s">
        <v>2649</v>
      </c>
      <c r="B1046" s="58" t="str">
        <f t="shared" si="1764"/>
        <v/>
      </c>
      <c r="C1046" s="125" t="s">
        <v>727</v>
      </c>
      <c r="D1046" s="125" t="s">
        <v>704</v>
      </c>
      <c r="E1046" s="125" t="str">
        <f t="shared" si="1758"/>
        <v>L2</v>
      </c>
      <c r="F1046" s="125" t="str">
        <f t="shared" si="1759"/>
        <v>101</v>
      </c>
      <c r="H1046" s="125" t="s">
        <v>1723</v>
      </c>
      <c r="I1046" s="159">
        <f>VLOOKUP(H1046,'V-Enc'!$B$38:$C$45,2,FALSE)</f>
        <v>16</v>
      </c>
      <c r="J1046" s="125" t="s">
        <v>1734</v>
      </c>
      <c r="K1046" s="159">
        <f>VLOOKUP(J1046,'V-Enc'!$B$49:$C$56,2,FALSE)</f>
        <v>2</v>
      </c>
      <c r="L1046" s="206" t="s">
        <v>548</v>
      </c>
      <c r="M1046" s="125">
        <v>16</v>
      </c>
      <c r="Q1046" s="125" t="s">
        <v>730</v>
      </c>
      <c r="R1046" s="125" t="s">
        <v>22</v>
      </c>
      <c r="S1046" s="125" t="s">
        <v>44</v>
      </c>
      <c r="U1046" s="125">
        <f t="shared" si="1760"/>
        <v>16</v>
      </c>
      <c r="V1046" s="179">
        <f t="shared" si="1761"/>
        <v>2</v>
      </c>
      <c r="W1046" s="125" t="str">
        <f t="shared" si="1762"/>
        <v>-</v>
      </c>
      <c r="X1046" s="179" t="str">
        <f>IF(L1046="-1",W1046/I1045*K1045,"-")</f>
        <v>-</v>
      </c>
      <c r="Z1046" s="125" t="str">
        <f t="shared" si="1725"/>
        <v/>
      </c>
      <c r="AA1046" s="125">
        <v>1</v>
      </c>
      <c r="AB1046" s="179">
        <f t="shared" si="1763"/>
        <v>2</v>
      </c>
      <c r="AC1046" s="179" t="str">
        <f t="shared" si="1755"/>
        <v>000001</v>
      </c>
      <c r="AD1046" s="179">
        <f t="shared" si="1756"/>
        <v>1</v>
      </c>
      <c r="AE1046" s="179" t="str">
        <f t="shared" si="1757"/>
        <v>00000011</v>
      </c>
      <c r="AF1046" s="125" t="s">
        <v>369</v>
      </c>
    </row>
    <row r="1047" spans="1:34" x14ac:dyDescent="0.2">
      <c r="A1047" s="125" t="s">
        <v>2650</v>
      </c>
      <c r="B1047" s="58" t="str">
        <f t="shared" si="1764"/>
        <v/>
      </c>
      <c r="C1047" s="125" t="s">
        <v>727</v>
      </c>
      <c r="D1047" s="125" t="s">
        <v>704</v>
      </c>
      <c r="E1047" s="125" t="str">
        <f t="shared" si="1758"/>
        <v>L2</v>
      </c>
      <c r="F1047" s="125" t="str">
        <f t="shared" si="1759"/>
        <v>110</v>
      </c>
      <c r="H1047" s="125" t="s">
        <v>1723</v>
      </c>
      <c r="I1047" s="159">
        <f>VLOOKUP(H1047,'V-Enc'!$B$38:$C$45,2,FALSE)</f>
        <v>16</v>
      </c>
      <c r="J1047" s="125" t="s">
        <v>1734</v>
      </c>
      <c r="K1047" s="159">
        <f>VLOOKUP(J1047,'V-Enc'!$B$49:$C$56,2,FALSE)</f>
        <v>2</v>
      </c>
      <c r="L1047" s="206" t="s">
        <v>548</v>
      </c>
      <c r="M1047" s="125">
        <v>32</v>
      </c>
      <c r="Q1047" s="125" t="s">
        <v>730</v>
      </c>
      <c r="R1047" s="125" t="s">
        <v>22</v>
      </c>
      <c r="S1047" s="125" t="s">
        <v>44</v>
      </c>
      <c r="U1047" s="125">
        <f t="shared" si="1760"/>
        <v>32</v>
      </c>
      <c r="V1047" s="179">
        <f t="shared" si="1761"/>
        <v>4</v>
      </c>
      <c r="W1047" s="125" t="str">
        <f t="shared" si="1762"/>
        <v>-</v>
      </c>
      <c r="X1047" s="179" t="str">
        <f>IF(L1047="-1",W1047/I1046*K1046,"-")</f>
        <v>-</v>
      </c>
      <c r="Z1047" s="125" t="str">
        <f t="shared" si="1725"/>
        <v/>
      </c>
      <c r="AA1047" s="125">
        <v>1</v>
      </c>
      <c r="AB1047" s="179">
        <f t="shared" si="1763"/>
        <v>4</v>
      </c>
      <c r="AC1047" s="179" t="str">
        <f t="shared" si="1755"/>
        <v>000011</v>
      </c>
      <c r="AD1047" s="179">
        <f t="shared" si="1756"/>
        <v>1</v>
      </c>
      <c r="AE1047" s="179" t="str">
        <f t="shared" si="1757"/>
        <v>00001111</v>
      </c>
      <c r="AF1047" s="125" t="s">
        <v>369</v>
      </c>
    </row>
    <row r="1048" spans="1:34" x14ac:dyDescent="0.2">
      <c r="A1048" s="125" t="s">
        <v>2651</v>
      </c>
      <c r="B1048" s="58" t="str">
        <f t="shared" si="1764"/>
        <v/>
      </c>
      <c r="C1048" s="125" t="s">
        <v>727</v>
      </c>
      <c r="D1048" s="125" t="s">
        <v>704</v>
      </c>
      <c r="E1048" s="125" t="str">
        <f t="shared" si="1758"/>
        <v>L2</v>
      </c>
      <c r="F1048" s="125" t="str">
        <f t="shared" si="1759"/>
        <v>000</v>
      </c>
      <c r="H1048" s="125" t="s">
        <v>1723</v>
      </c>
      <c r="I1048" s="159">
        <f>VLOOKUP(H1048,'V-Enc'!$B$38:$C$45,2,FALSE)</f>
        <v>16</v>
      </c>
      <c r="J1048" s="125" t="s">
        <v>1735</v>
      </c>
      <c r="K1048" s="159">
        <f>VLOOKUP(J1048,'V-Enc'!$B$49:$C$56,2,FALSE)</f>
        <v>4</v>
      </c>
      <c r="L1048" s="206" t="s">
        <v>548</v>
      </c>
      <c r="M1048" s="125">
        <v>8</v>
      </c>
      <c r="Q1048" s="125" t="s">
        <v>730</v>
      </c>
      <c r="R1048" s="125" t="s">
        <v>22</v>
      </c>
      <c r="S1048" s="125" t="s">
        <v>44</v>
      </c>
      <c r="U1048" s="125">
        <f t="shared" si="1760"/>
        <v>8</v>
      </c>
      <c r="V1048" s="179">
        <f t="shared" si="1761"/>
        <v>2</v>
      </c>
      <c r="W1048" s="125" t="str">
        <f t="shared" si="1762"/>
        <v>-</v>
      </c>
      <c r="X1048" s="179" t="str">
        <f>IF(L1048="-1",W1048/#REF!*#REF!,"-")</f>
        <v>-</v>
      </c>
      <c r="Z1048" s="125" t="str">
        <f t="shared" si="1725"/>
        <v/>
      </c>
      <c r="AA1048" s="125">
        <v>1</v>
      </c>
      <c r="AB1048" s="179">
        <f t="shared" si="1763"/>
        <v>2</v>
      </c>
      <c r="AC1048" s="179" t="str">
        <f t="shared" si="1755"/>
        <v>000001</v>
      </c>
      <c r="AD1048" s="179">
        <f t="shared" si="1756"/>
        <v>1</v>
      </c>
      <c r="AE1048" s="179" t="str">
        <f t="shared" si="1757"/>
        <v>00000011</v>
      </c>
      <c r="AF1048" s="125" t="s">
        <v>369</v>
      </c>
    </row>
    <row r="1049" spans="1:34" x14ac:dyDescent="0.2">
      <c r="A1049" s="125" t="s">
        <v>2652</v>
      </c>
      <c r="B1049" s="58" t="str">
        <f t="shared" si="1764"/>
        <v/>
      </c>
      <c r="C1049" s="125" t="s">
        <v>727</v>
      </c>
      <c r="D1049" s="125" t="s">
        <v>704</v>
      </c>
      <c r="E1049" s="125" t="str">
        <f t="shared" si="1758"/>
        <v>L2</v>
      </c>
      <c r="F1049" s="125" t="str">
        <f t="shared" si="1759"/>
        <v>101</v>
      </c>
      <c r="H1049" s="125" t="s">
        <v>1723</v>
      </c>
      <c r="I1049" s="159">
        <f>VLOOKUP(H1049,'V-Enc'!$B$38:$C$45,2,FALSE)</f>
        <v>16</v>
      </c>
      <c r="J1049" s="125" t="s">
        <v>1735</v>
      </c>
      <c r="K1049" s="159">
        <f>VLOOKUP(J1049,'V-Enc'!$B$49:$C$56,2,FALSE)</f>
        <v>4</v>
      </c>
      <c r="L1049" s="206" t="s">
        <v>548</v>
      </c>
      <c r="M1049" s="125">
        <v>16</v>
      </c>
      <c r="Q1049" s="125" t="s">
        <v>730</v>
      </c>
      <c r="R1049" s="125" t="s">
        <v>22</v>
      </c>
      <c r="S1049" s="125" t="s">
        <v>44</v>
      </c>
      <c r="U1049" s="125">
        <f t="shared" si="1760"/>
        <v>16</v>
      </c>
      <c r="V1049" s="179">
        <f t="shared" si="1761"/>
        <v>4</v>
      </c>
      <c r="W1049" s="125" t="str">
        <f t="shared" si="1762"/>
        <v>-</v>
      </c>
      <c r="X1049" s="179" t="str">
        <f>IF(L1049="-1",W1049/I1048*K1048,"-")</f>
        <v>-</v>
      </c>
      <c r="Z1049" s="125" t="str">
        <f t="shared" si="1725"/>
        <v/>
      </c>
      <c r="AA1049" s="125">
        <v>1</v>
      </c>
      <c r="AB1049" s="179">
        <f t="shared" si="1763"/>
        <v>4</v>
      </c>
      <c r="AC1049" s="179" t="str">
        <f t="shared" si="1755"/>
        <v>000011</v>
      </c>
      <c r="AD1049" s="179">
        <f t="shared" si="1756"/>
        <v>1</v>
      </c>
      <c r="AE1049" s="179" t="str">
        <f t="shared" si="1757"/>
        <v>00001111</v>
      </c>
      <c r="AF1049" s="125" t="s">
        <v>369</v>
      </c>
    </row>
    <row r="1050" spans="1:34" x14ac:dyDescent="0.2">
      <c r="A1050" s="125" t="s">
        <v>2653</v>
      </c>
      <c r="B1050" s="58" t="str">
        <f t="shared" si="1764"/>
        <v/>
      </c>
      <c r="C1050" s="125" t="s">
        <v>727</v>
      </c>
      <c r="D1050" s="125" t="s">
        <v>704</v>
      </c>
      <c r="E1050" s="125" t="str">
        <f t="shared" si="1758"/>
        <v>L2</v>
      </c>
      <c r="F1050" s="125" t="str">
        <f t="shared" si="1759"/>
        <v>110</v>
      </c>
      <c r="H1050" s="125" t="s">
        <v>1723</v>
      </c>
      <c r="I1050" s="159">
        <f>VLOOKUP(H1050,'V-Enc'!$B$38:$C$45,2,FALSE)</f>
        <v>16</v>
      </c>
      <c r="J1050" s="125" t="s">
        <v>1735</v>
      </c>
      <c r="K1050" s="159">
        <f>VLOOKUP(J1050,'V-Enc'!$B$49:$C$56,2,FALSE)</f>
        <v>4</v>
      </c>
      <c r="L1050" s="206" t="s">
        <v>548</v>
      </c>
      <c r="M1050" s="125">
        <v>32</v>
      </c>
      <c r="Q1050" s="125" t="s">
        <v>730</v>
      </c>
      <c r="R1050" s="125" t="s">
        <v>22</v>
      </c>
      <c r="S1050" s="125" t="s">
        <v>44</v>
      </c>
      <c r="U1050" s="125">
        <f t="shared" si="1760"/>
        <v>32</v>
      </c>
      <c r="V1050" s="179">
        <f t="shared" si="1761"/>
        <v>8</v>
      </c>
      <c r="W1050" s="125" t="str">
        <f t="shared" si="1762"/>
        <v>-</v>
      </c>
      <c r="X1050" s="179" t="str">
        <f>IF(L1050="-1",W1050/I1049*K1049,"-")</f>
        <v>-</v>
      </c>
      <c r="Z1050" s="125" t="str">
        <f t="shared" si="1725"/>
        <v/>
      </c>
      <c r="AA1050" s="125">
        <v>1</v>
      </c>
      <c r="AB1050" s="179">
        <f t="shared" si="1763"/>
        <v>8</v>
      </c>
      <c r="AC1050" s="179" t="str">
        <f>DEC2BIN(MIN(64,AB1050)-1,6)</f>
        <v>000111</v>
      </c>
      <c r="AD1050" s="179">
        <f t="shared" si="1756"/>
        <v>1</v>
      </c>
      <c r="AE1050" s="179" t="str">
        <f t="shared" si="1757"/>
        <v>11111111</v>
      </c>
      <c r="AF1050" s="125" t="s">
        <v>369</v>
      </c>
    </row>
    <row r="1051" spans="1:34" x14ac:dyDescent="0.2">
      <c r="A1051" s="125" t="s">
        <v>2654</v>
      </c>
      <c r="B1051" s="58" t="str">
        <f t="shared" si="1764"/>
        <v/>
      </c>
      <c r="C1051" s="125" t="s">
        <v>727</v>
      </c>
      <c r="D1051" s="125" t="s">
        <v>704</v>
      </c>
      <c r="E1051" s="125" t="str">
        <f t="shared" si="1758"/>
        <v>L2</v>
      </c>
      <c r="F1051" s="125" t="str">
        <f t="shared" si="1759"/>
        <v>000</v>
      </c>
      <c r="H1051" s="125" t="s">
        <v>1723</v>
      </c>
      <c r="I1051" s="159">
        <f>VLOOKUP(H1051,'V-Enc'!$B$38:$C$45,2,FALSE)</f>
        <v>16</v>
      </c>
      <c r="J1051" s="125" t="s">
        <v>1736</v>
      </c>
      <c r="K1051" s="159">
        <f>VLOOKUP(J1051,'V-Enc'!$B$49:$C$56,2,FALSE)</f>
        <v>8</v>
      </c>
      <c r="L1051" s="206" t="s">
        <v>548</v>
      </c>
      <c r="M1051" s="125">
        <v>8</v>
      </c>
      <c r="Q1051" s="125" t="s">
        <v>730</v>
      </c>
      <c r="R1051" s="125" t="s">
        <v>22</v>
      </c>
      <c r="S1051" s="125" t="s">
        <v>44</v>
      </c>
      <c r="U1051" s="125">
        <f t="shared" si="1760"/>
        <v>8</v>
      </c>
      <c r="V1051" s="179">
        <f t="shared" si="1761"/>
        <v>4</v>
      </c>
      <c r="W1051" s="125" t="str">
        <f t="shared" si="1762"/>
        <v>-</v>
      </c>
      <c r="X1051" s="179" t="str">
        <f>IF(L1051="-1",W1051/#REF!*#REF!,"-")</f>
        <v>-</v>
      </c>
      <c r="Z1051" s="125" t="str">
        <f t="shared" si="1725"/>
        <v/>
      </c>
      <c r="AA1051" s="125">
        <v>1</v>
      </c>
      <c r="AB1051" s="179">
        <f t="shared" si="1763"/>
        <v>4</v>
      </c>
      <c r="AC1051" s="179" t="str">
        <f t="shared" ref="AC1051:AC1053" si="1765">DEC2BIN(MIN(64,AB1051)-1,6)</f>
        <v>000011</v>
      </c>
      <c r="AD1051" s="179">
        <f t="shared" si="1756"/>
        <v>1</v>
      </c>
      <c r="AE1051" s="179" t="str">
        <f t="shared" si="1757"/>
        <v>00001111</v>
      </c>
      <c r="AF1051" s="125" t="s">
        <v>369</v>
      </c>
    </row>
    <row r="1052" spans="1:34" x14ac:dyDescent="0.2">
      <c r="A1052" s="125" t="s">
        <v>2655</v>
      </c>
      <c r="B1052" s="58" t="str">
        <f t="shared" ref="B1052" si="1766">IF(OR(MAX(1,O1052)*MAX(V1052,1)&gt;8,V1052&lt;1/4,X1052&lt;1/4,IF(X1052="-",0,X1052)&gt;8),"RSVD","")</f>
        <v/>
      </c>
      <c r="C1052" s="125" t="s">
        <v>727</v>
      </c>
      <c r="D1052" s="125" t="s">
        <v>704</v>
      </c>
      <c r="E1052" s="125" t="str">
        <f t="shared" ref="E1052" si="1767">IF(S1052="rs2","L2",IF(S1052="vs2","L3","L1"))</f>
        <v>L2</v>
      </c>
      <c r="F1052" s="125" t="str">
        <f t="shared" ref="F1052" si="1768">IF(M1052=8,"000",IF(M1052=16,"101","110"))</f>
        <v>101</v>
      </c>
      <c r="H1052" s="125" t="s">
        <v>1723</v>
      </c>
      <c r="I1052" s="159">
        <f>VLOOKUP(H1052,'V-Enc'!$B$38:$C$45,2,FALSE)</f>
        <v>16</v>
      </c>
      <c r="J1052" s="125" t="s">
        <v>1736</v>
      </c>
      <c r="K1052" s="159">
        <f>VLOOKUP(J1052,'V-Enc'!$B$49:$C$56,2,FALSE)</f>
        <v>8</v>
      </c>
      <c r="L1052" s="206" t="s">
        <v>548</v>
      </c>
      <c r="M1052" s="125">
        <v>16</v>
      </c>
      <c r="Q1052" s="125" t="s">
        <v>730</v>
      </c>
      <c r="R1052" s="125" t="s">
        <v>22</v>
      </c>
      <c r="S1052" s="125" t="s">
        <v>44</v>
      </c>
      <c r="U1052" s="125">
        <f t="shared" ref="U1052" si="1769">IF(L1052="-1",I1052,M1052)</f>
        <v>16</v>
      </c>
      <c r="V1052" s="179">
        <f t="shared" ref="V1052" si="1770">IF(L1052="-1",K1052,U1052/I1052*K1052)</f>
        <v>8</v>
      </c>
      <c r="W1052" s="125" t="str">
        <f t="shared" ref="W1052" si="1771">IF(L1052="-1",M1052,"-")</f>
        <v>-</v>
      </c>
      <c r="X1052" s="179" t="str">
        <f>IF(L1052="-1",W1052/#REF!*#REF!,"-")</f>
        <v>-</v>
      </c>
      <c r="Z1052" s="125" t="str">
        <f t="shared" ref="Z1052" si="1772">IF(S1052="vs2",1,"")</f>
        <v/>
      </c>
      <c r="AA1052" s="125">
        <v>1</v>
      </c>
      <c r="AB1052" s="179">
        <f t="shared" si="1763"/>
        <v>8</v>
      </c>
      <c r="AC1052" s="179" t="str">
        <f t="shared" si="1765"/>
        <v>000111</v>
      </c>
      <c r="AD1052" s="179">
        <f t="shared" si="1756"/>
        <v>1</v>
      </c>
      <c r="AE1052" s="179" t="str">
        <f t="shared" si="1757"/>
        <v>11111111</v>
      </c>
      <c r="AF1052" s="125" t="s">
        <v>369</v>
      </c>
    </row>
    <row r="1053" spans="1:34" x14ac:dyDescent="0.2">
      <c r="A1053" s="125" t="s">
        <v>4518</v>
      </c>
      <c r="B1053" s="58" t="str">
        <f t="shared" si="1764"/>
        <v>RSVD</v>
      </c>
      <c r="C1053" s="125" t="s">
        <v>727</v>
      </c>
      <c r="D1053" s="125" t="s">
        <v>704</v>
      </c>
      <c r="E1053" s="125" t="str">
        <f t="shared" si="1758"/>
        <v>L2</v>
      </c>
      <c r="F1053" s="125" t="str">
        <f t="shared" si="1759"/>
        <v>110</v>
      </c>
      <c r="H1053" s="125" t="s">
        <v>1723</v>
      </c>
      <c r="I1053" s="159">
        <f>VLOOKUP(H1053,'V-Enc'!$B$38:$C$45,2,FALSE)</f>
        <v>16</v>
      </c>
      <c r="J1053" s="125" t="s">
        <v>1736</v>
      </c>
      <c r="K1053" s="159">
        <f>VLOOKUP(J1053,'V-Enc'!$B$49:$C$56,2,FALSE)</f>
        <v>8</v>
      </c>
      <c r="L1053" s="206" t="s">
        <v>548</v>
      </c>
      <c r="M1053" s="125">
        <v>32</v>
      </c>
      <c r="Q1053" s="125" t="s">
        <v>730</v>
      </c>
      <c r="R1053" s="125" t="s">
        <v>22</v>
      </c>
      <c r="S1053" s="125" t="s">
        <v>44</v>
      </c>
      <c r="U1053" s="125">
        <f t="shared" si="1760"/>
        <v>32</v>
      </c>
      <c r="V1053" s="179">
        <f t="shared" si="1761"/>
        <v>16</v>
      </c>
      <c r="W1053" s="125" t="str">
        <f t="shared" si="1762"/>
        <v>-</v>
      </c>
      <c r="X1053" s="179" t="str">
        <f>IF(L1053="-1",W1053/#REF!*#REF!,"-")</f>
        <v>-</v>
      </c>
      <c r="Z1053" s="125" t="str">
        <f t="shared" si="1725"/>
        <v/>
      </c>
      <c r="AA1053" s="125">
        <v>1</v>
      </c>
      <c r="AB1053" s="179">
        <f t="shared" si="1763"/>
        <v>16</v>
      </c>
      <c r="AC1053" s="179" t="str">
        <f t="shared" si="1765"/>
        <v>001111</v>
      </c>
      <c r="AD1053" s="179">
        <f t="shared" si="1756"/>
        <v>1</v>
      </c>
      <c r="AE1053" s="179" t="str">
        <f t="shared" si="1757"/>
        <v>11111111</v>
      </c>
      <c r="AF1053" s="125" t="s">
        <v>369</v>
      </c>
    </row>
    <row r="1054" spans="1:34" x14ac:dyDescent="0.2">
      <c r="I1054" s="159"/>
      <c r="Z1054" s="125" t="str">
        <f t="shared" si="1725"/>
        <v/>
      </c>
      <c r="AC1054" s="179"/>
    </row>
    <row r="1055" spans="1:34" ht="19" x14ac:dyDescent="0.25">
      <c r="A1055" s="225" t="s">
        <v>2077</v>
      </c>
      <c r="B1055" s="225"/>
      <c r="C1055" s="226"/>
      <c r="D1055" s="226"/>
      <c r="E1055" s="226"/>
      <c r="F1055" s="226"/>
      <c r="G1055" s="226"/>
      <c r="I1055" s="159"/>
      <c r="Z1055" s="125" t="str">
        <f t="shared" si="1725"/>
        <v/>
      </c>
      <c r="AC1055" s="179"/>
    </row>
    <row r="1056" spans="1:34" x14ac:dyDescent="0.2">
      <c r="A1056" s="125" t="s">
        <v>4519</v>
      </c>
      <c r="B1056" s="58" t="str">
        <f>IF(OR(MAX(1,O1056)*MAX(V1056,1)&gt;8,V1056&lt;1/4,X1056&lt;1/4,IF(X1056="-",0,X1056)&gt;8),"RSVD","")</f>
        <v>RSVD</v>
      </c>
      <c r="C1056" s="125" t="s">
        <v>727</v>
      </c>
      <c r="D1056" s="125" t="s">
        <v>704</v>
      </c>
      <c r="E1056" s="125" t="str">
        <f t="shared" ref="E1056" si="1773">IF(S1056="rs2","L2",IF(S1056="vs2","L3","L1"))</f>
        <v>L3</v>
      </c>
      <c r="F1056" s="125" t="str">
        <f t="shared" ref="F1056" si="1774">IF(M1056=8,"000",IF(M1056=16,"101","110"))</f>
        <v>000</v>
      </c>
      <c r="H1056" s="125" t="s">
        <v>1723</v>
      </c>
      <c r="I1056" s="159">
        <f>VLOOKUP(H1056,'V-Enc'!$B$38:$C$45,2,FALSE)</f>
        <v>16</v>
      </c>
      <c r="J1056" s="125" t="s">
        <v>1739</v>
      </c>
      <c r="K1056" s="159">
        <f>VLOOKUP(J1056,'V-Enc'!$B$49:$C$56,2,FALSE)</f>
        <v>0.25</v>
      </c>
      <c r="L1056" s="206" t="s">
        <v>2079</v>
      </c>
      <c r="M1056" s="125">
        <v>8</v>
      </c>
      <c r="Q1056" s="125" t="s">
        <v>730</v>
      </c>
      <c r="R1056" s="125" t="s">
        <v>22</v>
      </c>
      <c r="S1056" s="125" t="s">
        <v>764</v>
      </c>
      <c r="U1056" s="125">
        <f t="shared" ref="U1056" si="1775">IF(L1056="-1",I1056,M1056)</f>
        <v>16</v>
      </c>
      <c r="V1056" s="179">
        <f t="shared" ref="V1056" si="1776">IF(L1056="-1",K1056,U1056/I1056*K1056)</f>
        <v>0.25</v>
      </c>
      <c r="W1056" s="125">
        <f t="shared" ref="W1056" si="1777">IF(L1056="-1",M1056,"-")</f>
        <v>8</v>
      </c>
      <c r="X1056" s="179">
        <f t="shared" ref="X1056" si="1778">IF(L1056="-1",W1056/I1056*K1056,"-")</f>
        <v>0.125</v>
      </c>
      <c r="Z1056" s="125">
        <f t="shared" ref="Z1056" si="1779">IF(S1056="vs2",1,"")</f>
        <v>1</v>
      </c>
      <c r="AA1056" s="125">
        <v>1</v>
      </c>
      <c r="AB1056" s="179">
        <f>MAX(V1056,X1056,1)*IF(O1056="",1,O1056)</f>
        <v>1</v>
      </c>
      <c r="AC1056" s="179" t="str">
        <f t="shared" ref="AC1056:AC1069" si="1780">DEC2BIN(MIN(64,AB1056)-1,6)</f>
        <v>000000</v>
      </c>
      <c r="AD1056" s="179">
        <f t="shared" ref="AD1056:AD1073" si="1781">AB1056/(MAX(V1056,1)*IF(O1056="",1,O1056))</f>
        <v>1</v>
      </c>
      <c r="AE1056" s="179" t="str">
        <f t="shared" ref="AE1056:AE1073" si="1782">RIGHT(_xlfn.CONCAT(REPT(0,8-MIN(AB1056,8)),REPT(DEC2BIN(_xlfn.BITLSHIFT(1,AD1056-1)),AB1056/AD1056)),8)</f>
        <v>00000001</v>
      </c>
      <c r="AF1056" s="179">
        <f t="shared" ref="AF1056:AF1073" si="1783">IF(X1056&lt;=1,0,IF(V1056&gt;=X1056,V1056/MAX(X1056,1),1))</f>
        <v>0</v>
      </c>
      <c r="AG1056" s="180" t="str">
        <f t="shared" ref="AG1056:AG1071" si="1784">IF(AF1056=0,"00000000",RIGHT(IF(X1056&gt;=V1056,DEC2BIN(_xlfn.BITXOR(BIN2DEC(AH1056),255),8),REPT(DEC2BIN(_xlfn.BITLSHIFT(1,AF1056-1)),8)),8))</f>
        <v>00000000</v>
      </c>
      <c r="AH1056" s="179" t="str">
        <f t="shared" ref="AH1056:AH1068" si="1785">IF(AF1056=0,"00000000",RIGHT(_xlfn.CONCAT(REPT(0,8-MIN(8,AB1056)),REPT(DEC2BIN(_xlfn.BITLSHIFT(1,MAX(V1056,X1056,1)-1)),MAX(1,O1056))),8))</f>
        <v>00000000</v>
      </c>
    </row>
    <row r="1057" spans="1:34" x14ac:dyDescent="0.2">
      <c r="A1057" s="125" t="s">
        <v>2656</v>
      </c>
      <c r="B1057" s="58" t="str">
        <f>IF(OR(MAX(1,O1057)*MAX(V1057,1)&gt;8,V1057&lt;1/4,X1057&lt;1/4,IF(X1057="-",0,X1057)&gt;8),"RSVD","")</f>
        <v/>
      </c>
      <c r="C1057" s="125" t="s">
        <v>727</v>
      </c>
      <c r="D1057" s="125" t="s">
        <v>704</v>
      </c>
      <c r="E1057" s="125" t="str">
        <f t="shared" ref="E1057:E1072" si="1786">IF(S1057="rs2","L2",IF(S1057="vs2","L3","L1"))</f>
        <v>L3</v>
      </c>
      <c r="F1057" s="125" t="str">
        <f t="shared" ref="F1057:F1072" si="1787">IF(M1057=8,"000",IF(M1057=16,"101","110"))</f>
        <v>101</v>
      </c>
      <c r="H1057" s="125" t="s">
        <v>1723</v>
      </c>
      <c r="I1057" s="159">
        <f>VLOOKUP(H1057,'V-Enc'!$B$38:$C$45,2,FALSE)</f>
        <v>16</v>
      </c>
      <c r="J1057" s="125" t="s">
        <v>1739</v>
      </c>
      <c r="K1057" s="159">
        <f>VLOOKUP(J1057,'V-Enc'!$B$49:$C$56,2,FALSE)</f>
        <v>0.25</v>
      </c>
      <c r="L1057" s="206" t="s">
        <v>2079</v>
      </c>
      <c r="M1057" s="125">
        <v>16</v>
      </c>
      <c r="Q1057" s="125" t="s">
        <v>730</v>
      </c>
      <c r="R1057" s="125" t="s">
        <v>22</v>
      </c>
      <c r="S1057" s="125" t="s">
        <v>764</v>
      </c>
      <c r="U1057" s="125">
        <f t="shared" ref="U1057:U1072" si="1788">IF(L1057="-1",I1057,M1057)</f>
        <v>16</v>
      </c>
      <c r="V1057" s="179">
        <f t="shared" ref="V1057:V1072" si="1789">IF(L1057="-1",K1057,U1057/I1057*K1057)</f>
        <v>0.25</v>
      </c>
      <c r="W1057" s="125">
        <f t="shared" ref="W1057:W1072" si="1790">IF(L1057="-1",M1057,"-")</f>
        <v>16</v>
      </c>
      <c r="X1057" s="179">
        <f t="shared" ref="X1057:X1072" si="1791">IF(L1057="-1",W1057/I1057*K1057,"-")</f>
        <v>0.25</v>
      </c>
      <c r="Z1057" s="125">
        <f t="shared" si="1725"/>
        <v>1</v>
      </c>
      <c r="AA1057" s="125">
        <v>1</v>
      </c>
      <c r="AB1057" s="179">
        <f t="shared" ref="AB1057:AB1073" si="1792">MAX(V1057,X1057,1)*IF(O1057="",1,O1057)</f>
        <v>1</v>
      </c>
      <c r="AC1057" s="179" t="str">
        <f t="shared" si="1780"/>
        <v>000000</v>
      </c>
      <c r="AD1057" s="179">
        <f t="shared" si="1781"/>
        <v>1</v>
      </c>
      <c r="AE1057" s="179" t="str">
        <f t="shared" si="1782"/>
        <v>00000001</v>
      </c>
      <c r="AF1057" s="179">
        <f t="shared" si="1783"/>
        <v>0</v>
      </c>
      <c r="AG1057" s="180" t="str">
        <f t="shared" si="1784"/>
        <v>00000000</v>
      </c>
      <c r="AH1057" s="179" t="str">
        <f t="shared" si="1785"/>
        <v>00000000</v>
      </c>
    </row>
    <row r="1058" spans="1:34" x14ac:dyDescent="0.2">
      <c r="A1058" s="125" t="s">
        <v>2657</v>
      </c>
      <c r="B1058" s="58" t="str">
        <f t="shared" ref="B1058:B1073" si="1793">IF(OR(MAX(1,O1058)*MAX(V1058,1)&gt;8,V1058&lt;1/4,X1058&lt;1/4,IF(X1058="-",0,X1058)&gt;8),"RSVD","")</f>
        <v/>
      </c>
      <c r="C1058" s="125" t="s">
        <v>727</v>
      </c>
      <c r="D1058" s="125" t="s">
        <v>704</v>
      </c>
      <c r="E1058" s="125" t="str">
        <f t="shared" si="1786"/>
        <v>L3</v>
      </c>
      <c r="F1058" s="125" t="str">
        <f t="shared" si="1787"/>
        <v>110</v>
      </c>
      <c r="H1058" s="125" t="s">
        <v>1723</v>
      </c>
      <c r="I1058" s="159">
        <f>VLOOKUP(H1058,'V-Enc'!$B$38:$C$45,2,FALSE)</f>
        <v>16</v>
      </c>
      <c r="J1058" s="125" t="s">
        <v>1739</v>
      </c>
      <c r="K1058" s="159">
        <f>VLOOKUP(J1058,'V-Enc'!$B$49:$C$56,2,FALSE)</f>
        <v>0.25</v>
      </c>
      <c r="L1058" s="206" t="s">
        <v>2079</v>
      </c>
      <c r="M1058" s="125">
        <v>32</v>
      </c>
      <c r="Q1058" s="125" t="s">
        <v>730</v>
      </c>
      <c r="R1058" s="125" t="s">
        <v>22</v>
      </c>
      <c r="S1058" s="125" t="s">
        <v>764</v>
      </c>
      <c r="U1058" s="125">
        <f t="shared" si="1788"/>
        <v>16</v>
      </c>
      <c r="V1058" s="179">
        <f t="shared" si="1789"/>
        <v>0.25</v>
      </c>
      <c r="W1058" s="125">
        <f t="shared" si="1790"/>
        <v>32</v>
      </c>
      <c r="X1058" s="179">
        <f t="shared" si="1791"/>
        <v>0.5</v>
      </c>
      <c r="Z1058" s="125">
        <f t="shared" si="1725"/>
        <v>1</v>
      </c>
      <c r="AA1058" s="125">
        <v>1</v>
      </c>
      <c r="AB1058" s="179">
        <f t="shared" si="1792"/>
        <v>1</v>
      </c>
      <c r="AC1058" s="179" t="str">
        <f t="shared" si="1780"/>
        <v>000000</v>
      </c>
      <c r="AD1058" s="179">
        <f t="shared" si="1781"/>
        <v>1</v>
      </c>
      <c r="AE1058" s="179" t="str">
        <f t="shared" si="1782"/>
        <v>00000001</v>
      </c>
      <c r="AF1058" s="179">
        <f t="shared" si="1783"/>
        <v>0</v>
      </c>
      <c r="AG1058" s="180" t="str">
        <f t="shared" si="1784"/>
        <v>00000000</v>
      </c>
      <c r="AH1058" s="179" t="str">
        <f t="shared" si="1785"/>
        <v>00000000</v>
      </c>
    </row>
    <row r="1059" spans="1:34" x14ac:dyDescent="0.2">
      <c r="A1059" s="125" t="s">
        <v>2658</v>
      </c>
      <c r="B1059" s="58" t="str">
        <f t="shared" si="1793"/>
        <v/>
      </c>
      <c r="C1059" s="125" t="s">
        <v>727</v>
      </c>
      <c r="D1059" s="125" t="s">
        <v>704</v>
      </c>
      <c r="E1059" s="125" t="str">
        <f t="shared" si="1786"/>
        <v>L3</v>
      </c>
      <c r="F1059" s="125" t="str">
        <f t="shared" si="1787"/>
        <v>000</v>
      </c>
      <c r="H1059" s="125" t="s">
        <v>1723</v>
      </c>
      <c r="I1059" s="159">
        <f>VLOOKUP(H1059,'V-Enc'!$B$38:$C$45,2,FALSE)</f>
        <v>16</v>
      </c>
      <c r="J1059" s="125" t="s">
        <v>1740</v>
      </c>
      <c r="K1059" s="159">
        <f>VLOOKUP(J1059,'V-Enc'!$B$49:$C$56,2,FALSE)</f>
        <v>0.5</v>
      </c>
      <c r="L1059" s="206" t="s">
        <v>2079</v>
      </c>
      <c r="M1059" s="125">
        <v>8</v>
      </c>
      <c r="Q1059" s="125" t="s">
        <v>730</v>
      </c>
      <c r="R1059" s="125" t="s">
        <v>22</v>
      </c>
      <c r="S1059" s="125" t="s">
        <v>764</v>
      </c>
      <c r="U1059" s="125">
        <f t="shared" si="1788"/>
        <v>16</v>
      </c>
      <c r="V1059" s="179">
        <f t="shared" si="1789"/>
        <v>0.5</v>
      </c>
      <c r="W1059" s="125">
        <f t="shared" si="1790"/>
        <v>8</v>
      </c>
      <c r="X1059" s="179">
        <f t="shared" si="1791"/>
        <v>0.25</v>
      </c>
      <c r="Z1059" s="125">
        <f t="shared" si="1725"/>
        <v>1</v>
      </c>
      <c r="AA1059" s="125">
        <v>1</v>
      </c>
      <c r="AB1059" s="179">
        <f t="shared" si="1792"/>
        <v>1</v>
      </c>
      <c r="AC1059" s="179" t="str">
        <f t="shared" si="1780"/>
        <v>000000</v>
      </c>
      <c r="AD1059" s="179">
        <f t="shared" si="1781"/>
        <v>1</v>
      </c>
      <c r="AE1059" s="179" t="str">
        <f t="shared" si="1782"/>
        <v>00000001</v>
      </c>
      <c r="AF1059" s="179">
        <f t="shared" si="1783"/>
        <v>0</v>
      </c>
      <c r="AG1059" s="180" t="str">
        <f t="shared" si="1784"/>
        <v>00000000</v>
      </c>
      <c r="AH1059" s="179" t="str">
        <f t="shared" si="1785"/>
        <v>00000000</v>
      </c>
    </row>
    <row r="1060" spans="1:34" x14ac:dyDescent="0.2">
      <c r="A1060" s="125" t="s">
        <v>2659</v>
      </c>
      <c r="B1060" s="58" t="str">
        <f t="shared" si="1793"/>
        <v/>
      </c>
      <c r="C1060" s="125" t="s">
        <v>727</v>
      </c>
      <c r="D1060" s="125" t="s">
        <v>704</v>
      </c>
      <c r="E1060" s="125" t="str">
        <f t="shared" si="1786"/>
        <v>L3</v>
      </c>
      <c r="F1060" s="125" t="str">
        <f t="shared" si="1787"/>
        <v>101</v>
      </c>
      <c r="H1060" s="125" t="s">
        <v>1723</v>
      </c>
      <c r="I1060" s="159">
        <f>VLOOKUP(H1060,'V-Enc'!$B$38:$C$45,2,FALSE)</f>
        <v>16</v>
      </c>
      <c r="J1060" s="125" t="s">
        <v>1740</v>
      </c>
      <c r="K1060" s="159">
        <f>VLOOKUP(J1060,'V-Enc'!$B$49:$C$56,2,FALSE)</f>
        <v>0.5</v>
      </c>
      <c r="L1060" s="206" t="s">
        <v>2079</v>
      </c>
      <c r="M1060" s="125">
        <v>16</v>
      </c>
      <c r="Q1060" s="125" t="s">
        <v>730</v>
      </c>
      <c r="R1060" s="125" t="s">
        <v>22</v>
      </c>
      <c r="S1060" s="125" t="s">
        <v>764</v>
      </c>
      <c r="U1060" s="125">
        <f t="shared" si="1788"/>
        <v>16</v>
      </c>
      <c r="V1060" s="179">
        <f t="shared" si="1789"/>
        <v>0.5</v>
      </c>
      <c r="W1060" s="125">
        <f t="shared" si="1790"/>
        <v>16</v>
      </c>
      <c r="X1060" s="179">
        <f t="shared" si="1791"/>
        <v>0.5</v>
      </c>
      <c r="Z1060" s="125">
        <f t="shared" si="1725"/>
        <v>1</v>
      </c>
      <c r="AA1060" s="125">
        <v>1</v>
      </c>
      <c r="AB1060" s="179">
        <f t="shared" si="1792"/>
        <v>1</v>
      </c>
      <c r="AC1060" s="179" t="str">
        <f t="shared" si="1780"/>
        <v>000000</v>
      </c>
      <c r="AD1060" s="179">
        <f t="shared" si="1781"/>
        <v>1</v>
      </c>
      <c r="AE1060" s="179" t="str">
        <f t="shared" si="1782"/>
        <v>00000001</v>
      </c>
      <c r="AF1060" s="179">
        <f t="shared" si="1783"/>
        <v>0</v>
      </c>
      <c r="AG1060" s="180" t="str">
        <f t="shared" si="1784"/>
        <v>00000000</v>
      </c>
      <c r="AH1060" s="179" t="str">
        <f t="shared" si="1785"/>
        <v>00000000</v>
      </c>
    </row>
    <row r="1061" spans="1:34" x14ac:dyDescent="0.2">
      <c r="A1061" s="125" t="s">
        <v>2660</v>
      </c>
      <c r="B1061" s="58" t="str">
        <f t="shared" si="1793"/>
        <v/>
      </c>
      <c r="C1061" s="125" t="s">
        <v>727</v>
      </c>
      <c r="D1061" s="125" t="s">
        <v>704</v>
      </c>
      <c r="E1061" s="125" t="str">
        <f t="shared" si="1786"/>
        <v>L3</v>
      </c>
      <c r="F1061" s="125" t="str">
        <f t="shared" si="1787"/>
        <v>110</v>
      </c>
      <c r="H1061" s="125" t="s">
        <v>1723</v>
      </c>
      <c r="I1061" s="159">
        <f>VLOOKUP(H1061,'V-Enc'!$B$38:$C$45,2,FALSE)</f>
        <v>16</v>
      </c>
      <c r="J1061" s="125" t="s">
        <v>1740</v>
      </c>
      <c r="K1061" s="159">
        <f>VLOOKUP(J1061,'V-Enc'!$B$49:$C$56,2,FALSE)</f>
        <v>0.5</v>
      </c>
      <c r="L1061" s="206" t="s">
        <v>2079</v>
      </c>
      <c r="M1061" s="125">
        <v>32</v>
      </c>
      <c r="Q1061" s="125" t="s">
        <v>730</v>
      </c>
      <c r="R1061" s="125" t="s">
        <v>22</v>
      </c>
      <c r="S1061" s="125" t="s">
        <v>764</v>
      </c>
      <c r="U1061" s="125">
        <f t="shared" si="1788"/>
        <v>16</v>
      </c>
      <c r="V1061" s="179">
        <f t="shared" si="1789"/>
        <v>0.5</v>
      </c>
      <c r="W1061" s="125">
        <f t="shared" si="1790"/>
        <v>32</v>
      </c>
      <c r="X1061" s="179">
        <f t="shared" si="1791"/>
        <v>1</v>
      </c>
      <c r="Z1061" s="125">
        <f t="shared" si="1725"/>
        <v>1</v>
      </c>
      <c r="AA1061" s="125">
        <v>1</v>
      </c>
      <c r="AB1061" s="179">
        <f t="shared" si="1792"/>
        <v>1</v>
      </c>
      <c r="AC1061" s="179" t="str">
        <f t="shared" si="1780"/>
        <v>000000</v>
      </c>
      <c r="AD1061" s="179">
        <f t="shared" si="1781"/>
        <v>1</v>
      </c>
      <c r="AE1061" s="179" t="str">
        <f t="shared" si="1782"/>
        <v>00000001</v>
      </c>
      <c r="AF1061" s="179">
        <f t="shared" si="1783"/>
        <v>0</v>
      </c>
      <c r="AG1061" s="180" t="str">
        <f t="shared" si="1784"/>
        <v>00000000</v>
      </c>
      <c r="AH1061" s="179" t="str">
        <f t="shared" si="1785"/>
        <v>00000000</v>
      </c>
    </row>
    <row r="1062" spans="1:34" x14ac:dyDescent="0.2">
      <c r="A1062" s="125" t="s">
        <v>2661</v>
      </c>
      <c r="B1062" s="58" t="str">
        <f t="shared" si="1793"/>
        <v/>
      </c>
      <c r="C1062" s="125" t="s">
        <v>727</v>
      </c>
      <c r="D1062" s="125" t="s">
        <v>704</v>
      </c>
      <c r="E1062" s="125" t="str">
        <f t="shared" si="1786"/>
        <v>L3</v>
      </c>
      <c r="F1062" s="125" t="str">
        <f t="shared" si="1787"/>
        <v>000</v>
      </c>
      <c r="H1062" s="125" t="s">
        <v>1723</v>
      </c>
      <c r="I1062" s="159">
        <f>VLOOKUP(H1062,'V-Enc'!$B$38:$C$45,2,FALSE)</f>
        <v>16</v>
      </c>
      <c r="J1062" s="125" t="s">
        <v>1733</v>
      </c>
      <c r="K1062" s="159">
        <f>VLOOKUP(J1062,'V-Enc'!$B$49:$C$56,2,FALSE)</f>
        <v>1</v>
      </c>
      <c r="L1062" s="206" t="s">
        <v>2079</v>
      </c>
      <c r="M1062" s="125">
        <v>8</v>
      </c>
      <c r="Q1062" s="125" t="s">
        <v>730</v>
      </c>
      <c r="R1062" s="125" t="s">
        <v>22</v>
      </c>
      <c r="S1062" s="125" t="s">
        <v>764</v>
      </c>
      <c r="U1062" s="125">
        <f t="shared" si="1788"/>
        <v>16</v>
      </c>
      <c r="V1062" s="179">
        <f t="shared" si="1789"/>
        <v>1</v>
      </c>
      <c r="W1062" s="125">
        <f t="shared" si="1790"/>
        <v>8</v>
      </c>
      <c r="X1062" s="179">
        <f t="shared" si="1791"/>
        <v>0.5</v>
      </c>
      <c r="Z1062" s="125">
        <f t="shared" si="1725"/>
        <v>1</v>
      </c>
      <c r="AA1062" s="125">
        <v>1</v>
      </c>
      <c r="AB1062" s="179">
        <f t="shared" si="1792"/>
        <v>1</v>
      </c>
      <c r="AC1062" s="179" t="str">
        <f t="shared" si="1780"/>
        <v>000000</v>
      </c>
      <c r="AD1062" s="179">
        <f t="shared" si="1781"/>
        <v>1</v>
      </c>
      <c r="AE1062" s="179" t="str">
        <f t="shared" si="1782"/>
        <v>00000001</v>
      </c>
      <c r="AF1062" s="179">
        <f t="shared" si="1783"/>
        <v>0</v>
      </c>
      <c r="AG1062" s="180" t="str">
        <f t="shared" si="1784"/>
        <v>00000000</v>
      </c>
      <c r="AH1062" s="179" t="str">
        <f t="shared" si="1785"/>
        <v>00000000</v>
      </c>
    </row>
    <row r="1063" spans="1:34" x14ac:dyDescent="0.2">
      <c r="A1063" s="125" t="s">
        <v>2662</v>
      </c>
      <c r="B1063" s="58" t="str">
        <f t="shared" si="1793"/>
        <v/>
      </c>
      <c r="C1063" s="125" t="s">
        <v>727</v>
      </c>
      <c r="D1063" s="125" t="s">
        <v>704</v>
      </c>
      <c r="E1063" s="125" t="str">
        <f t="shared" si="1786"/>
        <v>L3</v>
      </c>
      <c r="F1063" s="125" t="str">
        <f t="shared" si="1787"/>
        <v>101</v>
      </c>
      <c r="H1063" s="125" t="s">
        <v>1723</v>
      </c>
      <c r="I1063" s="159">
        <f>VLOOKUP(H1063,'V-Enc'!$B$38:$C$45,2,FALSE)</f>
        <v>16</v>
      </c>
      <c r="J1063" s="125" t="s">
        <v>1733</v>
      </c>
      <c r="K1063" s="159">
        <f>VLOOKUP(J1063,'V-Enc'!$B$49:$C$56,2,FALSE)</f>
        <v>1</v>
      </c>
      <c r="L1063" s="206" t="s">
        <v>2079</v>
      </c>
      <c r="M1063" s="125">
        <v>16</v>
      </c>
      <c r="Q1063" s="125" t="s">
        <v>730</v>
      </c>
      <c r="R1063" s="125" t="s">
        <v>22</v>
      </c>
      <c r="S1063" s="125" t="s">
        <v>764</v>
      </c>
      <c r="U1063" s="125">
        <f t="shared" si="1788"/>
        <v>16</v>
      </c>
      <c r="V1063" s="179">
        <f t="shared" si="1789"/>
        <v>1</v>
      </c>
      <c r="W1063" s="125">
        <f t="shared" si="1790"/>
        <v>16</v>
      </c>
      <c r="X1063" s="179">
        <f t="shared" si="1791"/>
        <v>1</v>
      </c>
      <c r="Z1063" s="125">
        <f t="shared" si="1725"/>
        <v>1</v>
      </c>
      <c r="AA1063" s="125">
        <v>1</v>
      </c>
      <c r="AB1063" s="179">
        <f t="shared" si="1792"/>
        <v>1</v>
      </c>
      <c r="AC1063" s="179" t="str">
        <f t="shared" si="1780"/>
        <v>000000</v>
      </c>
      <c r="AD1063" s="179">
        <f t="shared" si="1781"/>
        <v>1</v>
      </c>
      <c r="AE1063" s="179" t="str">
        <f t="shared" si="1782"/>
        <v>00000001</v>
      </c>
      <c r="AF1063" s="179">
        <f t="shared" si="1783"/>
        <v>0</v>
      </c>
      <c r="AG1063" s="180" t="str">
        <f t="shared" si="1784"/>
        <v>00000000</v>
      </c>
      <c r="AH1063" s="179" t="str">
        <f t="shared" si="1785"/>
        <v>00000000</v>
      </c>
    </row>
    <row r="1064" spans="1:34" x14ac:dyDescent="0.2">
      <c r="A1064" s="125" t="s">
        <v>2663</v>
      </c>
      <c r="B1064" s="58" t="str">
        <f t="shared" si="1793"/>
        <v/>
      </c>
      <c r="C1064" s="125" t="s">
        <v>727</v>
      </c>
      <c r="D1064" s="125" t="s">
        <v>704</v>
      </c>
      <c r="E1064" s="125" t="str">
        <f t="shared" si="1786"/>
        <v>L3</v>
      </c>
      <c r="F1064" s="125" t="str">
        <f t="shared" si="1787"/>
        <v>110</v>
      </c>
      <c r="H1064" s="125" t="s">
        <v>1723</v>
      </c>
      <c r="I1064" s="159">
        <f>VLOOKUP(H1064,'V-Enc'!$B$38:$C$45,2,FALSE)</f>
        <v>16</v>
      </c>
      <c r="J1064" s="125" t="s">
        <v>1733</v>
      </c>
      <c r="K1064" s="159">
        <f>VLOOKUP(J1064,'V-Enc'!$B$49:$C$56,2,FALSE)</f>
        <v>1</v>
      </c>
      <c r="L1064" s="206" t="s">
        <v>2079</v>
      </c>
      <c r="M1064" s="125">
        <v>32</v>
      </c>
      <c r="Q1064" s="125" t="s">
        <v>730</v>
      </c>
      <c r="R1064" s="125" t="s">
        <v>22</v>
      </c>
      <c r="S1064" s="125" t="s">
        <v>764</v>
      </c>
      <c r="U1064" s="125">
        <f t="shared" si="1788"/>
        <v>16</v>
      </c>
      <c r="V1064" s="179">
        <f t="shared" si="1789"/>
        <v>1</v>
      </c>
      <c r="W1064" s="125">
        <f t="shared" si="1790"/>
        <v>32</v>
      </c>
      <c r="X1064" s="179">
        <f t="shared" si="1791"/>
        <v>2</v>
      </c>
      <c r="Z1064" s="125">
        <f t="shared" si="1725"/>
        <v>1</v>
      </c>
      <c r="AA1064" s="125">
        <v>1</v>
      </c>
      <c r="AB1064" s="179">
        <f t="shared" si="1792"/>
        <v>2</v>
      </c>
      <c r="AC1064" s="179" t="str">
        <f t="shared" si="1780"/>
        <v>000001</v>
      </c>
      <c r="AD1064" s="179">
        <f t="shared" si="1781"/>
        <v>2</v>
      </c>
      <c r="AE1064" s="179" t="str">
        <f t="shared" si="1782"/>
        <v>00000010</v>
      </c>
      <c r="AF1064" s="179">
        <f t="shared" si="1783"/>
        <v>1</v>
      </c>
      <c r="AG1064" s="180" t="str">
        <f t="shared" si="1784"/>
        <v>11111101</v>
      </c>
      <c r="AH1064" s="179" t="str">
        <f t="shared" si="1785"/>
        <v>00000010</v>
      </c>
    </row>
    <row r="1065" spans="1:34" x14ac:dyDescent="0.2">
      <c r="A1065" s="125" t="s">
        <v>2664</v>
      </c>
      <c r="B1065" s="58" t="str">
        <f t="shared" si="1793"/>
        <v/>
      </c>
      <c r="C1065" s="125" t="s">
        <v>727</v>
      </c>
      <c r="D1065" s="125" t="s">
        <v>704</v>
      </c>
      <c r="E1065" s="125" t="str">
        <f t="shared" si="1786"/>
        <v>L3</v>
      </c>
      <c r="F1065" s="125" t="str">
        <f t="shared" si="1787"/>
        <v>000</v>
      </c>
      <c r="H1065" s="125" t="s">
        <v>1723</v>
      </c>
      <c r="I1065" s="159">
        <f>VLOOKUP(H1065,'V-Enc'!$B$38:$C$45,2,FALSE)</f>
        <v>16</v>
      </c>
      <c r="J1065" s="125" t="s">
        <v>1734</v>
      </c>
      <c r="K1065" s="159">
        <f>VLOOKUP(J1065,'V-Enc'!$B$49:$C$56,2,FALSE)</f>
        <v>2</v>
      </c>
      <c r="L1065" s="206" t="s">
        <v>2079</v>
      </c>
      <c r="M1065" s="125">
        <v>8</v>
      </c>
      <c r="Q1065" s="125" t="s">
        <v>730</v>
      </c>
      <c r="R1065" s="125" t="s">
        <v>22</v>
      </c>
      <c r="S1065" s="125" t="s">
        <v>764</v>
      </c>
      <c r="U1065" s="125">
        <f t="shared" si="1788"/>
        <v>16</v>
      </c>
      <c r="V1065" s="179">
        <f t="shared" si="1789"/>
        <v>2</v>
      </c>
      <c r="W1065" s="125">
        <f t="shared" si="1790"/>
        <v>8</v>
      </c>
      <c r="X1065" s="179">
        <f t="shared" si="1791"/>
        <v>1</v>
      </c>
      <c r="Z1065" s="125">
        <f t="shared" si="1725"/>
        <v>1</v>
      </c>
      <c r="AA1065" s="125">
        <v>1</v>
      </c>
      <c r="AB1065" s="179">
        <f t="shared" si="1792"/>
        <v>2</v>
      </c>
      <c r="AC1065" s="179" t="str">
        <f t="shared" si="1780"/>
        <v>000001</v>
      </c>
      <c r="AD1065" s="179">
        <f t="shared" si="1781"/>
        <v>1</v>
      </c>
      <c r="AE1065" s="179" t="str">
        <f t="shared" si="1782"/>
        <v>00000011</v>
      </c>
      <c r="AF1065" s="179">
        <f t="shared" si="1783"/>
        <v>0</v>
      </c>
      <c r="AG1065" s="180" t="str">
        <f t="shared" si="1784"/>
        <v>00000000</v>
      </c>
      <c r="AH1065" s="179" t="str">
        <f t="shared" si="1785"/>
        <v>00000000</v>
      </c>
    </row>
    <row r="1066" spans="1:34" x14ac:dyDescent="0.2">
      <c r="A1066" s="125" t="s">
        <v>2665</v>
      </c>
      <c r="B1066" s="58" t="str">
        <f t="shared" si="1793"/>
        <v/>
      </c>
      <c r="C1066" s="125" t="s">
        <v>727</v>
      </c>
      <c r="D1066" s="125" t="s">
        <v>704</v>
      </c>
      <c r="E1066" s="125" t="str">
        <f t="shared" si="1786"/>
        <v>L3</v>
      </c>
      <c r="F1066" s="125" t="str">
        <f t="shared" si="1787"/>
        <v>101</v>
      </c>
      <c r="H1066" s="125" t="s">
        <v>1723</v>
      </c>
      <c r="I1066" s="159">
        <f>VLOOKUP(H1066,'V-Enc'!$B$38:$C$45,2,FALSE)</f>
        <v>16</v>
      </c>
      <c r="J1066" s="125" t="s">
        <v>1734</v>
      </c>
      <c r="K1066" s="159">
        <f>VLOOKUP(J1066,'V-Enc'!$B$49:$C$56,2,FALSE)</f>
        <v>2</v>
      </c>
      <c r="L1066" s="206" t="s">
        <v>2079</v>
      </c>
      <c r="M1066" s="125">
        <v>16</v>
      </c>
      <c r="Q1066" s="125" t="s">
        <v>730</v>
      </c>
      <c r="R1066" s="125" t="s">
        <v>22</v>
      </c>
      <c r="S1066" s="125" t="s">
        <v>764</v>
      </c>
      <c r="U1066" s="125">
        <f t="shared" si="1788"/>
        <v>16</v>
      </c>
      <c r="V1066" s="179">
        <f t="shared" si="1789"/>
        <v>2</v>
      </c>
      <c r="W1066" s="125">
        <f t="shared" si="1790"/>
        <v>16</v>
      </c>
      <c r="X1066" s="179">
        <f t="shared" si="1791"/>
        <v>2</v>
      </c>
      <c r="Z1066" s="125">
        <f t="shared" si="1725"/>
        <v>1</v>
      </c>
      <c r="AA1066" s="125">
        <v>1</v>
      </c>
      <c r="AB1066" s="179">
        <f t="shared" si="1792"/>
        <v>2</v>
      </c>
      <c r="AC1066" s="179" t="str">
        <f t="shared" si="1780"/>
        <v>000001</v>
      </c>
      <c r="AD1066" s="179">
        <f t="shared" si="1781"/>
        <v>1</v>
      </c>
      <c r="AE1066" s="179" t="str">
        <f t="shared" si="1782"/>
        <v>00000011</v>
      </c>
      <c r="AF1066" s="179">
        <f t="shared" si="1783"/>
        <v>1</v>
      </c>
      <c r="AG1066" s="180" t="str">
        <f t="shared" si="1784"/>
        <v>11111101</v>
      </c>
      <c r="AH1066" s="179" t="str">
        <f t="shared" si="1785"/>
        <v>00000010</v>
      </c>
    </row>
    <row r="1067" spans="1:34" x14ac:dyDescent="0.2">
      <c r="A1067" s="125" t="s">
        <v>2666</v>
      </c>
      <c r="B1067" s="58" t="str">
        <f t="shared" si="1793"/>
        <v/>
      </c>
      <c r="C1067" s="125" t="s">
        <v>727</v>
      </c>
      <c r="D1067" s="125" t="s">
        <v>704</v>
      </c>
      <c r="E1067" s="125" t="str">
        <f t="shared" si="1786"/>
        <v>L3</v>
      </c>
      <c r="F1067" s="125" t="str">
        <f t="shared" si="1787"/>
        <v>110</v>
      </c>
      <c r="H1067" s="125" t="s">
        <v>1723</v>
      </c>
      <c r="I1067" s="159">
        <f>VLOOKUP(H1067,'V-Enc'!$B$38:$C$45,2,FALSE)</f>
        <v>16</v>
      </c>
      <c r="J1067" s="125" t="s">
        <v>1734</v>
      </c>
      <c r="K1067" s="159">
        <f>VLOOKUP(J1067,'V-Enc'!$B$49:$C$56,2,FALSE)</f>
        <v>2</v>
      </c>
      <c r="L1067" s="206" t="s">
        <v>2079</v>
      </c>
      <c r="M1067" s="125">
        <v>32</v>
      </c>
      <c r="Q1067" s="125" t="s">
        <v>730</v>
      </c>
      <c r="R1067" s="125" t="s">
        <v>22</v>
      </c>
      <c r="S1067" s="125" t="s">
        <v>764</v>
      </c>
      <c r="U1067" s="125">
        <f t="shared" si="1788"/>
        <v>16</v>
      </c>
      <c r="V1067" s="179">
        <f t="shared" si="1789"/>
        <v>2</v>
      </c>
      <c r="W1067" s="125">
        <f t="shared" si="1790"/>
        <v>32</v>
      </c>
      <c r="X1067" s="179">
        <f t="shared" si="1791"/>
        <v>4</v>
      </c>
      <c r="Z1067" s="125">
        <f t="shared" si="1725"/>
        <v>1</v>
      </c>
      <c r="AA1067" s="125">
        <v>1</v>
      </c>
      <c r="AB1067" s="179">
        <f t="shared" si="1792"/>
        <v>4</v>
      </c>
      <c r="AC1067" s="179" t="str">
        <f t="shared" si="1780"/>
        <v>000011</v>
      </c>
      <c r="AD1067" s="179">
        <f t="shared" si="1781"/>
        <v>2</v>
      </c>
      <c r="AE1067" s="179" t="str">
        <f t="shared" si="1782"/>
        <v>00001010</v>
      </c>
      <c r="AF1067" s="179">
        <f t="shared" si="1783"/>
        <v>1</v>
      </c>
      <c r="AG1067" s="180" t="str">
        <f t="shared" si="1784"/>
        <v>11110111</v>
      </c>
      <c r="AH1067" s="179" t="str">
        <f t="shared" si="1785"/>
        <v>00001000</v>
      </c>
    </row>
    <row r="1068" spans="1:34" x14ac:dyDescent="0.2">
      <c r="A1068" s="125" t="s">
        <v>2667</v>
      </c>
      <c r="B1068" s="58" t="str">
        <f t="shared" si="1793"/>
        <v/>
      </c>
      <c r="C1068" s="125" t="s">
        <v>727</v>
      </c>
      <c r="D1068" s="125" t="s">
        <v>704</v>
      </c>
      <c r="E1068" s="125" t="str">
        <f t="shared" si="1786"/>
        <v>L3</v>
      </c>
      <c r="F1068" s="125" t="str">
        <f t="shared" si="1787"/>
        <v>000</v>
      </c>
      <c r="H1068" s="125" t="s">
        <v>1723</v>
      </c>
      <c r="I1068" s="159">
        <f>VLOOKUP(H1068,'V-Enc'!$B$38:$C$45,2,FALSE)</f>
        <v>16</v>
      </c>
      <c r="J1068" s="125" t="s">
        <v>1735</v>
      </c>
      <c r="K1068" s="159">
        <f>VLOOKUP(J1068,'V-Enc'!$B$49:$C$56,2,FALSE)</f>
        <v>4</v>
      </c>
      <c r="L1068" s="206" t="s">
        <v>2079</v>
      </c>
      <c r="M1068" s="125">
        <v>8</v>
      </c>
      <c r="Q1068" s="125" t="s">
        <v>730</v>
      </c>
      <c r="R1068" s="125" t="s">
        <v>22</v>
      </c>
      <c r="S1068" s="125" t="s">
        <v>764</v>
      </c>
      <c r="U1068" s="125">
        <f t="shared" si="1788"/>
        <v>16</v>
      </c>
      <c r="V1068" s="179">
        <f t="shared" si="1789"/>
        <v>4</v>
      </c>
      <c r="W1068" s="125">
        <f t="shared" si="1790"/>
        <v>8</v>
      </c>
      <c r="X1068" s="179">
        <f t="shared" si="1791"/>
        <v>2</v>
      </c>
      <c r="Z1068" s="125">
        <f t="shared" si="1725"/>
        <v>1</v>
      </c>
      <c r="AA1068" s="125">
        <v>1</v>
      </c>
      <c r="AB1068" s="179">
        <f t="shared" si="1792"/>
        <v>4</v>
      </c>
      <c r="AC1068" s="179" t="str">
        <f t="shared" si="1780"/>
        <v>000011</v>
      </c>
      <c r="AD1068" s="179">
        <f t="shared" si="1781"/>
        <v>1</v>
      </c>
      <c r="AE1068" s="179" t="str">
        <f t="shared" si="1782"/>
        <v>00001111</v>
      </c>
      <c r="AF1068" s="179">
        <f t="shared" si="1783"/>
        <v>2</v>
      </c>
      <c r="AG1068" s="180" t="str">
        <f t="shared" si="1784"/>
        <v>10101010</v>
      </c>
      <c r="AH1068" s="179" t="str">
        <f t="shared" si="1785"/>
        <v>00001000</v>
      </c>
    </row>
    <row r="1069" spans="1:34" x14ac:dyDescent="0.2">
      <c r="A1069" s="125" t="s">
        <v>2668</v>
      </c>
      <c r="B1069" s="58" t="str">
        <f t="shared" si="1793"/>
        <v/>
      </c>
      <c r="C1069" s="125" t="s">
        <v>727</v>
      </c>
      <c r="D1069" s="125" t="s">
        <v>704</v>
      </c>
      <c r="E1069" s="125" t="str">
        <f t="shared" si="1786"/>
        <v>L3</v>
      </c>
      <c r="F1069" s="125" t="str">
        <f t="shared" si="1787"/>
        <v>101</v>
      </c>
      <c r="H1069" s="125" t="s">
        <v>1723</v>
      </c>
      <c r="I1069" s="159">
        <f>VLOOKUP(H1069,'V-Enc'!$B$38:$C$45,2,FALSE)</f>
        <v>16</v>
      </c>
      <c r="J1069" s="125" t="s">
        <v>1735</v>
      </c>
      <c r="K1069" s="159">
        <f>VLOOKUP(J1069,'V-Enc'!$B$49:$C$56,2,FALSE)</f>
        <v>4</v>
      </c>
      <c r="L1069" s="206" t="s">
        <v>2079</v>
      </c>
      <c r="M1069" s="125">
        <v>16</v>
      </c>
      <c r="Q1069" s="125" t="s">
        <v>730</v>
      </c>
      <c r="R1069" s="125" t="s">
        <v>22</v>
      </c>
      <c r="S1069" s="125" t="s">
        <v>764</v>
      </c>
      <c r="U1069" s="125">
        <f t="shared" si="1788"/>
        <v>16</v>
      </c>
      <c r="V1069" s="179">
        <f t="shared" si="1789"/>
        <v>4</v>
      </c>
      <c r="W1069" s="125">
        <f t="shared" si="1790"/>
        <v>16</v>
      </c>
      <c r="X1069" s="179">
        <f t="shared" si="1791"/>
        <v>4</v>
      </c>
      <c r="Z1069" s="125">
        <f t="shared" si="1725"/>
        <v>1</v>
      </c>
      <c r="AA1069" s="125">
        <v>1</v>
      </c>
      <c r="AB1069" s="179">
        <f t="shared" si="1792"/>
        <v>4</v>
      </c>
      <c r="AC1069" s="179" t="str">
        <f t="shared" si="1780"/>
        <v>000011</v>
      </c>
      <c r="AD1069" s="179">
        <f t="shared" si="1781"/>
        <v>1</v>
      </c>
      <c r="AE1069" s="179" t="str">
        <f t="shared" si="1782"/>
        <v>00001111</v>
      </c>
      <c r="AF1069" s="179">
        <f t="shared" si="1783"/>
        <v>1</v>
      </c>
      <c r="AG1069" s="180" t="str">
        <f t="shared" si="1784"/>
        <v>11110111</v>
      </c>
      <c r="AH1069" s="179" t="str">
        <f>IF(AF1069=0,"00000000",RIGHT(_xlfn.CONCAT(REPT(0,8-MIN(8,AB1069)),REPT(DEC2BIN(_xlfn.BITLSHIFT(1,MAX(V1069,X1069,1)-1)),MAX(1,O1069))),8))</f>
        <v>00001000</v>
      </c>
    </row>
    <row r="1070" spans="1:34" x14ac:dyDescent="0.2">
      <c r="A1070" s="125" t="s">
        <v>2669</v>
      </c>
      <c r="B1070" s="58" t="str">
        <f t="shared" si="1793"/>
        <v/>
      </c>
      <c r="C1070" s="125" t="s">
        <v>727</v>
      </c>
      <c r="D1070" s="125" t="s">
        <v>704</v>
      </c>
      <c r="E1070" s="125" t="str">
        <f t="shared" si="1786"/>
        <v>L3</v>
      </c>
      <c r="F1070" s="125" t="str">
        <f t="shared" si="1787"/>
        <v>110</v>
      </c>
      <c r="H1070" s="125" t="s">
        <v>1723</v>
      </c>
      <c r="I1070" s="159">
        <f>VLOOKUP(H1070,'V-Enc'!$B$38:$C$45,2,FALSE)</f>
        <v>16</v>
      </c>
      <c r="J1070" s="125" t="s">
        <v>1735</v>
      </c>
      <c r="K1070" s="159">
        <f>VLOOKUP(J1070,'V-Enc'!$B$49:$C$56,2,FALSE)</f>
        <v>4</v>
      </c>
      <c r="L1070" s="206" t="s">
        <v>2079</v>
      </c>
      <c r="M1070" s="125">
        <v>32</v>
      </c>
      <c r="Q1070" s="125" t="s">
        <v>730</v>
      </c>
      <c r="R1070" s="125" t="s">
        <v>22</v>
      </c>
      <c r="S1070" s="125" t="s">
        <v>764</v>
      </c>
      <c r="U1070" s="125">
        <f t="shared" si="1788"/>
        <v>16</v>
      </c>
      <c r="V1070" s="179">
        <f t="shared" si="1789"/>
        <v>4</v>
      </c>
      <c r="W1070" s="125">
        <f t="shared" si="1790"/>
        <v>32</v>
      </c>
      <c r="X1070" s="179">
        <f t="shared" si="1791"/>
        <v>8</v>
      </c>
      <c r="Z1070" s="125">
        <f t="shared" si="1725"/>
        <v>1</v>
      </c>
      <c r="AA1070" s="125">
        <v>1</v>
      </c>
      <c r="AB1070" s="179">
        <f t="shared" si="1792"/>
        <v>8</v>
      </c>
      <c r="AC1070" s="179" t="str">
        <f>DEC2BIN(MIN(64,AB1070)-1,6)</f>
        <v>000111</v>
      </c>
      <c r="AD1070" s="179">
        <f t="shared" si="1781"/>
        <v>2</v>
      </c>
      <c r="AE1070" s="179" t="str">
        <f t="shared" si="1782"/>
        <v>10101010</v>
      </c>
      <c r="AF1070" s="179">
        <f t="shared" si="1783"/>
        <v>1</v>
      </c>
      <c r="AG1070" s="180" t="str">
        <f t="shared" si="1784"/>
        <v>01111111</v>
      </c>
      <c r="AH1070" s="179" t="str">
        <f t="shared" ref="AH1070:AH1073" si="1794">IF(AF1070=0,"00000000",RIGHT(_xlfn.CONCAT(REPT(0,8-MIN(8,AB1070)),REPT(DEC2BIN(_xlfn.BITLSHIFT(1,MAX(V1070,X1070,1)-1)),MAX(1,O1070))),8))</f>
        <v>10000000</v>
      </c>
    </row>
    <row r="1071" spans="1:34" x14ac:dyDescent="0.2">
      <c r="A1071" s="125" t="s">
        <v>2670</v>
      </c>
      <c r="B1071" s="58" t="str">
        <f t="shared" si="1793"/>
        <v/>
      </c>
      <c r="C1071" s="125" t="s">
        <v>727</v>
      </c>
      <c r="D1071" s="125" t="s">
        <v>704</v>
      </c>
      <c r="E1071" s="125" t="str">
        <f t="shared" si="1786"/>
        <v>L3</v>
      </c>
      <c r="F1071" s="125" t="str">
        <f t="shared" si="1787"/>
        <v>000</v>
      </c>
      <c r="H1071" s="125" t="s">
        <v>1723</v>
      </c>
      <c r="I1071" s="159">
        <f>VLOOKUP(H1071,'V-Enc'!$B$38:$C$45,2,FALSE)</f>
        <v>16</v>
      </c>
      <c r="J1071" s="125" t="s">
        <v>1736</v>
      </c>
      <c r="K1071" s="159">
        <f>VLOOKUP(J1071,'V-Enc'!$B$49:$C$56,2,FALSE)</f>
        <v>8</v>
      </c>
      <c r="L1071" s="206" t="s">
        <v>2079</v>
      </c>
      <c r="M1071" s="125">
        <v>8</v>
      </c>
      <c r="Q1071" s="125" t="s">
        <v>730</v>
      </c>
      <c r="R1071" s="125" t="s">
        <v>22</v>
      </c>
      <c r="S1071" s="125" t="s">
        <v>764</v>
      </c>
      <c r="U1071" s="125">
        <f t="shared" si="1788"/>
        <v>16</v>
      </c>
      <c r="V1071" s="179">
        <f t="shared" si="1789"/>
        <v>8</v>
      </c>
      <c r="W1071" s="125">
        <f t="shared" si="1790"/>
        <v>8</v>
      </c>
      <c r="X1071" s="179">
        <f t="shared" si="1791"/>
        <v>4</v>
      </c>
      <c r="Z1071" s="125">
        <f t="shared" si="1725"/>
        <v>1</v>
      </c>
      <c r="AA1071" s="125">
        <v>1</v>
      </c>
      <c r="AB1071" s="179">
        <f t="shared" si="1792"/>
        <v>8</v>
      </c>
      <c r="AC1071" s="179" t="str">
        <f t="shared" ref="AC1071:AC1073" si="1795">DEC2BIN(MIN(64,AB1071)-1,6)</f>
        <v>000111</v>
      </c>
      <c r="AD1071" s="179">
        <f t="shared" si="1781"/>
        <v>1</v>
      </c>
      <c r="AE1071" s="179" t="str">
        <f t="shared" si="1782"/>
        <v>11111111</v>
      </c>
      <c r="AF1071" s="179">
        <f t="shared" si="1783"/>
        <v>2</v>
      </c>
      <c r="AG1071" s="180" t="str">
        <f t="shared" si="1784"/>
        <v>10101010</v>
      </c>
      <c r="AH1071" s="179" t="str">
        <f t="shared" si="1794"/>
        <v>10000000</v>
      </c>
    </row>
    <row r="1072" spans="1:34" x14ac:dyDescent="0.2">
      <c r="A1072" s="125" t="s">
        <v>2671</v>
      </c>
      <c r="B1072" s="58" t="str">
        <f t="shared" si="1793"/>
        <v/>
      </c>
      <c r="C1072" s="125" t="s">
        <v>727</v>
      </c>
      <c r="D1072" s="125" t="s">
        <v>704</v>
      </c>
      <c r="E1072" s="125" t="str">
        <f t="shared" si="1786"/>
        <v>L3</v>
      </c>
      <c r="F1072" s="125" t="str">
        <f t="shared" si="1787"/>
        <v>101</v>
      </c>
      <c r="H1072" s="125" t="s">
        <v>1723</v>
      </c>
      <c r="I1072" s="159">
        <f>VLOOKUP(H1072,'V-Enc'!$B$38:$C$45,2,FALSE)</f>
        <v>16</v>
      </c>
      <c r="J1072" s="125" t="s">
        <v>1736</v>
      </c>
      <c r="K1072" s="159">
        <f>VLOOKUP(J1072,'V-Enc'!$B$49:$C$56,2,FALSE)</f>
        <v>8</v>
      </c>
      <c r="L1072" s="206" t="s">
        <v>2079</v>
      </c>
      <c r="M1072" s="125">
        <v>16</v>
      </c>
      <c r="Q1072" s="125" t="s">
        <v>730</v>
      </c>
      <c r="R1072" s="125" t="s">
        <v>22</v>
      </c>
      <c r="S1072" s="125" t="s">
        <v>764</v>
      </c>
      <c r="U1072" s="125">
        <f t="shared" si="1788"/>
        <v>16</v>
      </c>
      <c r="V1072" s="179">
        <f t="shared" si="1789"/>
        <v>8</v>
      </c>
      <c r="W1072" s="125">
        <f t="shared" si="1790"/>
        <v>16</v>
      </c>
      <c r="X1072" s="179">
        <f t="shared" si="1791"/>
        <v>8</v>
      </c>
      <c r="Z1072" s="125">
        <f t="shared" si="1725"/>
        <v>1</v>
      </c>
      <c r="AA1072" s="125">
        <v>1</v>
      </c>
      <c r="AB1072" s="179">
        <f t="shared" si="1792"/>
        <v>8</v>
      </c>
      <c r="AC1072" s="179" t="str">
        <f t="shared" si="1795"/>
        <v>000111</v>
      </c>
      <c r="AD1072" s="179">
        <f t="shared" si="1781"/>
        <v>1</v>
      </c>
      <c r="AE1072" s="179" t="str">
        <f t="shared" si="1782"/>
        <v>11111111</v>
      </c>
      <c r="AF1072" s="179">
        <f t="shared" si="1783"/>
        <v>1</v>
      </c>
      <c r="AG1072" s="180" t="str">
        <f>IF(AF1072=0,"00000000",RIGHT(IF(X1072&gt;=V1072,DEC2BIN(_xlfn.BITXOR(BIN2DEC(AH1072),255),8),REPT(DEC2BIN(_xlfn.BITLSHIFT(1,AF1072-1)),8)),8))</f>
        <v>01111111</v>
      </c>
      <c r="AH1072" s="179" t="str">
        <f t="shared" si="1794"/>
        <v>10000000</v>
      </c>
    </row>
    <row r="1073" spans="1:34" x14ac:dyDescent="0.2">
      <c r="A1073" s="125" t="s">
        <v>2672</v>
      </c>
      <c r="B1073" s="58" t="str">
        <f t="shared" si="1793"/>
        <v>RSVD</v>
      </c>
      <c r="C1073" s="125" t="s">
        <v>727</v>
      </c>
      <c r="D1073" s="125" t="s">
        <v>704</v>
      </c>
      <c r="E1073" s="125" t="str">
        <f>IF(S1073="rs2","L2",IF(S1073="vs2","L3","L1"))</f>
        <v>L3</v>
      </c>
      <c r="F1073" s="125" t="str">
        <f>IF(M1073=8,"000",IF(M1073=16,"101","110"))</f>
        <v>110</v>
      </c>
      <c r="H1073" s="125" t="s">
        <v>1723</v>
      </c>
      <c r="I1073" s="159">
        <f>VLOOKUP(H1073,'V-Enc'!$B$38:$C$45,2,FALSE)</f>
        <v>16</v>
      </c>
      <c r="J1073" s="125" t="s">
        <v>1736</v>
      </c>
      <c r="K1073" s="159">
        <f>VLOOKUP(J1073,'V-Enc'!$B$49:$C$56,2,FALSE)</f>
        <v>8</v>
      </c>
      <c r="L1073" s="206" t="s">
        <v>2079</v>
      </c>
      <c r="M1073" s="125">
        <v>32</v>
      </c>
      <c r="Q1073" s="125" t="s">
        <v>730</v>
      </c>
      <c r="R1073" s="125" t="s">
        <v>22</v>
      </c>
      <c r="S1073" s="125" t="s">
        <v>764</v>
      </c>
      <c r="U1073" s="125">
        <f>IF(L1073="-1",I1073,M1073)</f>
        <v>16</v>
      </c>
      <c r="V1073" s="179">
        <f>IF(L1073="-1",K1073,U1073/I1073*K1073)</f>
        <v>8</v>
      </c>
      <c r="W1073" s="125">
        <f>IF(L1073="-1",M1073,"-")</f>
        <v>32</v>
      </c>
      <c r="X1073" s="179">
        <f>IF(L1073="-1",W1073/I1073*K1073,"-")</f>
        <v>16</v>
      </c>
      <c r="Z1073" s="125">
        <f t="shared" si="1725"/>
        <v>1</v>
      </c>
      <c r="AA1073" s="125">
        <v>1</v>
      </c>
      <c r="AB1073" s="179">
        <f t="shared" si="1792"/>
        <v>16</v>
      </c>
      <c r="AC1073" s="179" t="str">
        <f t="shared" si="1795"/>
        <v>001111</v>
      </c>
      <c r="AD1073" s="179">
        <f t="shared" si="1781"/>
        <v>2</v>
      </c>
      <c r="AE1073" s="179" t="str">
        <f t="shared" si="1782"/>
        <v>10101010</v>
      </c>
      <c r="AF1073" s="179">
        <f t="shared" si="1783"/>
        <v>1</v>
      </c>
      <c r="AG1073" s="180" t="e">
        <f>IF(AF1073=0,"00000000",RIGHT(IF(X1073&gt;=V1073,DEC2BIN(_xlfn.BITXOR(BIN2DEC(AH1073),255),8),REPT(DEC2BIN(_xlfn.BITLSHIFT(1,AF1073-1)),8)),8))</f>
        <v>#NUM!</v>
      </c>
      <c r="AH1073" s="179" t="e">
        <f t="shared" si="1794"/>
        <v>#NUM!</v>
      </c>
    </row>
    <row r="1074" spans="1:34" x14ac:dyDescent="0.2">
      <c r="I1074" s="159"/>
      <c r="Z1074" s="125" t="str">
        <f t="shared" si="1725"/>
        <v/>
      </c>
      <c r="AC1074" s="179"/>
    </row>
    <row r="1075" spans="1:34" ht="19" x14ac:dyDescent="0.25">
      <c r="A1075" s="225" t="s">
        <v>2094</v>
      </c>
      <c r="B1075" s="225"/>
      <c r="C1075" s="226"/>
      <c r="D1075" s="226"/>
      <c r="E1075" s="226"/>
      <c r="F1075" s="226"/>
      <c r="G1075" s="226"/>
      <c r="I1075" s="159"/>
      <c r="O1075" s="126"/>
      <c r="P1075" s="126"/>
      <c r="Z1075" s="125" t="str">
        <f t="shared" si="1725"/>
        <v/>
      </c>
      <c r="AC1075" s="179"/>
    </row>
    <row r="1076" spans="1:34" x14ac:dyDescent="0.2">
      <c r="A1076" s="125" t="s">
        <v>4520</v>
      </c>
      <c r="B1076" s="58" t="str">
        <f>IF(OR(MAX(1,O1076)*MAX(V1076,1)&gt;8,V1076&lt;1/4,X1076&lt;1/4,IF(X1076="-",0,X1076)&gt;8),"RSVD","")</f>
        <v>RSVD</v>
      </c>
      <c r="C1076" s="125" t="s">
        <v>727</v>
      </c>
      <c r="D1076" s="125" t="s">
        <v>704</v>
      </c>
      <c r="E1076" s="125" t="str">
        <f t="shared" ref="E1076" si="1796">IF(S1076="rs2","L2",IF(S1076="vs2","L3","L1"))</f>
        <v>L1</v>
      </c>
      <c r="F1076" s="125" t="str">
        <f t="shared" ref="F1076" si="1797">IF(M1076=8,"000",IF(M1076=16,"101","110"))</f>
        <v>000</v>
      </c>
      <c r="H1076" s="125" t="s">
        <v>1723</v>
      </c>
      <c r="I1076" s="159">
        <f>VLOOKUP(H1076,'V-Enc'!$B$38:$C$45,2,FALSE)</f>
        <v>16</v>
      </c>
      <c r="J1076" s="125" t="s">
        <v>1739</v>
      </c>
      <c r="K1076" s="159">
        <f>VLOOKUP(J1076,'V-Enc'!$B$49:$C$56,2,FALSE)</f>
        <v>0.25</v>
      </c>
      <c r="L1076" s="206" t="s">
        <v>76</v>
      </c>
      <c r="M1076" s="125">
        <v>8</v>
      </c>
      <c r="N1076" s="125" t="s">
        <v>1829</v>
      </c>
      <c r="O1076" s="125">
        <f>VLOOKUP(N1076,'V-Enc'!$B$130:$C$137,2,FALSE)</f>
        <v>2</v>
      </c>
      <c r="Q1076" s="125" t="s">
        <v>730</v>
      </c>
      <c r="R1076" s="125" t="s">
        <v>22</v>
      </c>
      <c r="S1076" s="206" t="s">
        <v>2040</v>
      </c>
      <c r="U1076" s="125">
        <f t="shared" ref="U1076" si="1798">IF(L1076="-1",I1076,M1076)</f>
        <v>8</v>
      </c>
      <c r="V1076" s="179">
        <f t="shared" ref="V1076" si="1799">IF(L1076="-1",K1076,U1076/I1076*K1076)</f>
        <v>0.125</v>
      </c>
      <c r="W1076" s="125" t="str">
        <f t="shared" ref="W1076" si="1800">IF(L1076="-1",M1076,"-")</f>
        <v>-</v>
      </c>
      <c r="X1076" s="179" t="str">
        <f>IF(L1076="-1",W1076/#REF!*#REF!,"-")</f>
        <v>-</v>
      </c>
      <c r="Z1076" s="125" t="str">
        <f t="shared" ref="Z1076" si="1801">IF(S1076="vs2",1,"")</f>
        <v/>
      </c>
      <c r="AA1076" s="125">
        <v>1</v>
      </c>
      <c r="AB1076" s="179">
        <f>MAX(V1076,X1076,1)*IF(O1076="",1,O1076)</f>
        <v>2</v>
      </c>
      <c r="AC1076" s="179" t="str">
        <f t="shared" ref="AC1076:AC1089" si="1802">DEC2BIN(MIN(64,AB1076)-1,6)</f>
        <v>000001</v>
      </c>
      <c r="AD1076" s="179">
        <f t="shared" ref="AD1076:AD1093" si="1803">AB1076/(MAX(V1076,1)*IF(O1076="",1,O1076))</f>
        <v>1</v>
      </c>
      <c r="AE1076" s="179" t="str">
        <f t="shared" ref="AE1076:AE1093" si="1804">RIGHT(_xlfn.CONCAT(REPT(0,8-MIN(AB1076,8)),REPT(DEC2BIN(_xlfn.BITLSHIFT(1,AD1076-1)),AB1076/AD1076)),8)</f>
        <v>00000011</v>
      </c>
      <c r="AF1076" s="125" t="s">
        <v>369</v>
      </c>
    </row>
    <row r="1077" spans="1:34" x14ac:dyDescent="0.2">
      <c r="A1077" s="125" t="s">
        <v>2673</v>
      </c>
      <c r="B1077" s="58" t="str">
        <f>IF(OR(MAX(1,O1077)*MAX(V1077,1)&gt;8,V1077&lt;1/4,X1077&lt;1/4,IF(X1077="-",0,X1077)&gt;8),"RSVD","")</f>
        <v/>
      </c>
      <c r="C1077" s="125" t="s">
        <v>727</v>
      </c>
      <c r="D1077" s="125" t="s">
        <v>704</v>
      </c>
      <c r="E1077" s="125" t="str">
        <f t="shared" ref="E1077:E1090" si="1805">IF(S1077="rs2","L2",IF(S1077="vs2","L3","L1"))</f>
        <v>L1</v>
      </c>
      <c r="F1077" s="125" t="str">
        <f t="shared" ref="F1077:F1090" si="1806">IF(M1077=8,"000",IF(M1077=16,"101","110"))</f>
        <v>101</v>
      </c>
      <c r="H1077" s="125" t="s">
        <v>1723</v>
      </c>
      <c r="I1077" s="159">
        <f>VLOOKUP(H1077,'V-Enc'!$B$38:$C$45,2,FALSE)</f>
        <v>16</v>
      </c>
      <c r="J1077" s="125" t="s">
        <v>1739</v>
      </c>
      <c r="K1077" s="159">
        <f>VLOOKUP(J1077,'V-Enc'!$B$49:$C$56,2,FALSE)</f>
        <v>0.25</v>
      </c>
      <c r="L1077" s="206" t="s">
        <v>76</v>
      </c>
      <c r="M1077" s="125">
        <v>16</v>
      </c>
      <c r="N1077" s="125" t="s">
        <v>1829</v>
      </c>
      <c r="O1077" s="125">
        <f>VLOOKUP(N1077,'V-Enc'!$B$130:$C$137,2,FALSE)</f>
        <v>2</v>
      </c>
      <c r="Q1077" s="125" t="s">
        <v>730</v>
      </c>
      <c r="R1077" s="125" t="s">
        <v>22</v>
      </c>
      <c r="S1077" s="206" t="s">
        <v>2040</v>
      </c>
      <c r="U1077" s="125">
        <f t="shared" ref="U1077:U1090" si="1807">IF(L1077="-1",I1077,M1077)</f>
        <v>16</v>
      </c>
      <c r="V1077" s="179">
        <f t="shared" ref="V1077:V1090" si="1808">IF(L1077="-1",K1077,U1077/I1077*K1077)</f>
        <v>0.25</v>
      </c>
      <c r="W1077" s="125" t="str">
        <f t="shared" ref="W1077:W1090" si="1809">IF(L1077="-1",M1077,"-")</f>
        <v>-</v>
      </c>
      <c r="X1077" s="179" t="str">
        <f>IF(L1077="-1",W1077/#REF!*#REF!,"-")</f>
        <v>-</v>
      </c>
      <c r="Z1077" s="125" t="str">
        <f t="shared" si="1725"/>
        <v/>
      </c>
      <c r="AA1077" s="125">
        <v>1</v>
      </c>
      <c r="AB1077" s="179">
        <f t="shared" ref="AB1077:AB1093" si="1810">MAX(V1077,X1077,1)*IF(O1077="",1,O1077)</f>
        <v>2</v>
      </c>
      <c r="AC1077" s="179" t="str">
        <f t="shared" si="1802"/>
        <v>000001</v>
      </c>
      <c r="AD1077" s="179">
        <f t="shared" si="1803"/>
        <v>1</v>
      </c>
      <c r="AE1077" s="179" t="str">
        <f t="shared" si="1804"/>
        <v>00000011</v>
      </c>
      <c r="AF1077" s="125" t="s">
        <v>369</v>
      </c>
    </row>
    <row r="1078" spans="1:34" x14ac:dyDescent="0.2">
      <c r="A1078" s="125" t="s">
        <v>2674</v>
      </c>
      <c r="B1078" s="58" t="str">
        <f t="shared" ref="B1078:B1090" si="1811">IF(OR(MAX(1,O1078)*MAX(V1078,1)&gt;8,V1078&lt;1/4,X1078&lt;1/4,IF(X1078="-",0,X1078)&gt;8),"RSVD","")</f>
        <v/>
      </c>
      <c r="C1078" s="125" t="s">
        <v>727</v>
      </c>
      <c r="D1078" s="125" t="s">
        <v>704</v>
      </c>
      <c r="E1078" s="125" t="str">
        <f t="shared" si="1805"/>
        <v>L1</v>
      </c>
      <c r="F1078" s="125" t="str">
        <f t="shared" si="1806"/>
        <v>110</v>
      </c>
      <c r="H1078" s="125" t="s">
        <v>1723</v>
      </c>
      <c r="I1078" s="159">
        <f>VLOOKUP(H1078,'V-Enc'!$B$38:$C$45,2,FALSE)</f>
        <v>16</v>
      </c>
      <c r="J1078" s="125" t="s">
        <v>1739</v>
      </c>
      <c r="K1078" s="159">
        <f>VLOOKUP(J1078,'V-Enc'!$B$49:$C$56,2,FALSE)</f>
        <v>0.25</v>
      </c>
      <c r="L1078" s="206" t="s">
        <v>76</v>
      </c>
      <c r="M1078" s="125">
        <v>32</v>
      </c>
      <c r="N1078" s="125" t="s">
        <v>1829</v>
      </c>
      <c r="O1078" s="125">
        <f>VLOOKUP(N1078,'V-Enc'!$B$130:$C$137,2,FALSE)</f>
        <v>2</v>
      </c>
      <c r="Q1078" s="125" t="s">
        <v>730</v>
      </c>
      <c r="R1078" s="125" t="s">
        <v>22</v>
      </c>
      <c r="S1078" s="206" t="s">
        <v>2040</v>
      </c>
      <c r="U1078" s="125">
        <f t="shared" si="1807"/>
        <v>32</v>
      </c>
      <c r="V1078" s="179">
        <f t="shared" si="1808"/>
        <v>0.5</v>
      </c>
      <c r="W1078" s="125" t="str">
        <f t="shared" si="1809"/>
        <v>-</v>
      </c>
      <c r="X1078" s="179" t="str">
        <f>IF(L1078="-1",W1078/I1077*K1077,"-")</f>
        <v>-</v>
      </c>
      <c r="Z1078" s="125" t="str">
        <f t="shared" ref="Z1078:Z1160" si="1812">IF(S1078="vs2",1,"")</f>
        <v/>
      </c>
      <c r="AA1078" s="125">
        <v>1</v>
      </c>
      <c r="AB1078" s="179">
        <f t="shared" si="1810"/>
        <v>2</v>
      </c>
      <c r="AC1078" s="179" t="str">
        <f t="shared" si="1802"/>
        <v>000001</v>
      </c>
      <c r="AD1078" s="179">
        <f t="shared" si="1803"/>
        <v>1</v>
      </c>
      <c r="AE1078" s="179" t="str">
        <f t="shared" si="1804"/>
        <v>00000011</v>
      </c>
      <c r="AF1078" s="125" t="s">
        <v>369</v>
      </c>
    </row>
    <row r="1079" spans="1:34" x14ac:dyDescent="0.2">
      <c r="A1079" s="125" t="s">
        <v>2675</v>
      </c>
      <c r="B1079" s="58" t="str">
        <f t="shared" si="1811"/>
        <v/>
      </c>
      <c r="C1079" s="125" t="s">
        <v>727</v>
      </c>
      <c r="D1079" s="125" t="s">
        <v>704</v>
      </c>
      <c r="E1079" s="125" t="str">
        <f t="shared" si="1805"/>
        <v>L1</v>
      </c>
      <c r="F1079" s="125" t="str">
        <f t="shared" si="1806"/>
        <v>000</v>
      </c>
      <c r="H1079" s="125" t="s">
        <v>1723</v>
      </c>
      <c r="I1079" s="159">
        <f>VLOOKUP(H1079,'V-Enc'!$B$38:$C$45,2,FALSE)</f>
        <v>16</v>
      </c>
      <c r="J1079" s="125" t="s">
        <v>1740</v>
      </c>
      <c r="K1079" s="159">
        <f>VLOOKUP(J1079,'V-Enc'!$B$49:$C$56,2,FALSE)</f>
        <v>0.5</v>
      </c>
      <c r="L1079" s="206" t="s">
        <v>76</v>
      </c>
      <c r="M1079" s="125">
        <v>8</v>
      </c>
      <c r="N1079" s="125" t="s">
        <v>1829</v>
      </c>
      <c r="O1079" s="125">
        <f>VLOOKUP(N1079,'V-Enc'!$B$130:$C$137,2,FALSE)</f>
        <v>2</v>
      </c>
      <c r="Q1079" s="125" t="s">
        <v>730</v>
      </c>
      <c r="R1079" s="125" t="s">
        <v>22</v>
      </c>
      <c r="S1079" s="206" t="s">
        <v>2040</v>
      </c>
      <c r="U1079" s="125">
        <f t="shared" si="1807"/>
        <v>8</v>
      </c>
      <c r="V1079" s="179">
        <f t="shared" si="1808"/>
        <v>0.25</v>
      </c>
      <c r="W1079" s="125" t="str">
        <f t="shared" si="1809"/>
        <v>-</v>
      </c>
      <c r="X1079" s="179" t="str">
        <f>IF(L1079="-1",W1079/#REF!*#REF!,"-")</f>
        <v>-</v>
      </c>
      <c r="Z1079" s="125" t="str">
        <f t="shared" si="1812"/>
        <v/>
      </c>
      <c r="AA1079" s="125">
        <v>1</v>
      </c>
      <c r="AB1079" s="179">
        <f t="shared" si="1810"/>
        <v>2</v>
      </c>
      <c r="AC1079" s="179" t="str">
        <f t="shared" si="1802"/>
        <v>000001</v>
      </c>
      <c r="AD1079" s="179">
        <f t="shared" si="1803"/>
        <v>1</v>
      </c>
      <c r="AE1079" s="179" t="str">
        <f t="shared" si="1804"/>
        <v>00000011</v>
      </c>
      <c r="AF1079" s="125" t="s">
        <v>369</v>
      </c>
    </row>
    <row r="1080" spans="1:34" x14ac:dyDescent="0.2">
      <c r="A1080" s="125" t="s">
        <v>2676</v>
      </c>
      <c r="B1080" s="58" t="str">
        <f t="shared" si="1811"/>
        <v/>
      </c>
      <c r="C1080" s="125" t="s">
        <v>727</v>
      </c>
      <c r="D1080" s="125" t="s">
        <v>704</v>
      </c>
      <c r="E1080" s="125" t="str">
        <f t="shared" si="1805"/>
        <v>L1</v>
      </c>
      <c r="F1080" s="125" t="str">
        <f t="shared" si="1806"/>
        <v>101</v>
      </c>
      <c r="H1080" s="125" t="s">
        <v>1723</v>
      </c>
      <c r="I1080" s="159">
        <f>VLOOKUP(H1080,'V-Enc'!$B$38:$C$45,2,FALSE)</f>
        <v>16</v>
      </c>
      <c r="J1080" s="125" t="s">
        <v>1740</v>
      </c>
      <c r="K1080" s="159">
        <f>VLOOKUP(J1080,'V-Enc'!$B$49:$C$56,2,FALSE)</f>
        <v>0.5</v>
      </c>
      <c r="L1080" s="206" t="s">
        <v>76</v>
      </c>
      <c r="M1080" s="125">
        <v>16</v>
      </c>
      <c r="N1080" s="125" t="s">
        <v>1829</v>
      </c>
      <c r="O1080" s="125">
        <f>VLOOKUP(N1080,'V-Enc'!$B$130:$C$137,2,FALSE)</f>
        <v>2</v>
      </c>
      <c r="Q1080" s="125" t="s">
        <v>730</v>
      </c>
      <c r="R1080" s="125" t="s">
        <v>22</v>
      </c>
      <c r="S1080" s="206" t="s">
        <v>2040</v>
      </c>
      <c r="U1080" s="125">
        <f t="shared" si="1807"/>
        <v>16</v>
      </c>
      <c r="V1080" s="179">
        <f t="shared" si="1808"/>
        <v>0.5</v>
      </c>
      <c r="W1080" s="125" t="str">
        <f t="shared" si="1809"/>
        <v>-</v>
      </c>
      <c r="X1080" s="179" t="str">
        <f>IF(L1080="-1",W1080/I1079*K1079,"-")</f>
        <v>-</v>
      </c>
      <c r="Z1080" s="125" t="str">
        <f t="shared" si="1812"/>
        <v/>
      </c>
      <c r="AA1080" s="125">
        <v>1</v>
      </c>
      <c r="AB1080" s="179">
        <f t="shared" si="1810"/>
        <v>2</v>
      </c>
      <c r="AC1080" s="179" t="str">
        <f t="shared" si="1802"/>
        <v>000001</v>
      </c>
      <c r="AD1080" s="179">
        <f t="shared" si="1803"/>
        <v>1</v>
      </c>
      <c r="AE1080" s="179" t="str">
        <f t="shared" si="1804"/>
        <v>00000011</v>
      </c>
      <c r="AF1080" s="125" t="s">
        <v>369</v>
      </c>
    </row>
    <row r="1081" spans="1:34" x14ac:dyDescent="0.2">
      <c r="A1081" s="125" t="s">
        <v>2677</v>
      </c>
      <c r="B1081" s="58" t="str">
        <f t="shared" si="1811"/>
        <v/>
      </c>
      <c r="C1081" s="125" t="s">
        <v>727</v>
      </c>
      <c r="D1081" s="125" t="s">
        <v>704</v>
      </c>
      <c r="E1081" s="125" t="str">
        <f t="shared" si="1805"/>
        <v>L1</v>
      </c>
      <c r="F1081" s="125" t="str">
        <f t="shared" si="1806"/>
        <v>110</v>
      </c>
      <c r="H1081" s="125" t="s">
        <v>1723</v>
      </c>
      <c r="I1081" s="159">
        <f>VLOOKUP(H1081,'V-Enc'!$B$38:$C$45,2,FALSE)</f>
        <v>16</v>
      </c>
      <c r="J1081" s="125" t="s">
        <v>1740</v>
      </c>
      <c r="K1081" s="159">
        <f>VLOOKUP(J1081,'V-Enc'!$B$49:$C$56,2,FALSE)</f>
        <v>0.5</v>
      </c>
      <c r="L1081" s="206" t="s">
        <v>76</v>
      </c>
      <c r="M1081" s="125">
        <v>32</v>
      </c>
      <c r="N1081" s="125" t="s">
        <v>1829</v>
      </c>
      <c r="O1081" s="125">
        <f>VLOOKUP(N1081,'V-Enc'!$B$130:$C$137,2,FALSE)</f>
        <v>2</v>
      </c>
      <c r="Q1081" s="125" t="s">
        <v>730</v>
      </c>
      <c r="R1081" s="125" t="s">
        <v>22</v>
      </c>
      <c r="S1081" s="206" t="s">
        <v>2040</v>
      </c>
      <c r="U1081" s="125">
        <f t="shared" si="1807"/>
        <v>32</v>
      </c>
      <c r="V1081" s="179">
        <f t="shared" si="1808"/>
        <v>1</v>
      </c>
      <c r="W1081" s="125" t="str">
        <f t="shared" si="1809"/>
        <v>-</v>
      </c>
      <c r="X1081" s="179" t="str">
        <f>IF(L1081="-1",W1081/I1080*K1080,"-")</f>
        <v>-</v>
      </c>
      <c r="Z1081" s="125" t="str">
        <f t="shared" si="1812"/>
        <v/>
      </c>
      <c r="AA1081" s="125">
        <v>1</v>
      </c>
      <c r="AB1081" s="179">
        <f t="shared" si="1810"/>
        <v>2</v>
      </c>
      <c r="AC1081" s="179" t="str">
        <f t="shared" si="1802"/>
        <v>000001</v>
      </c>
      <c r="AD1081" s="179">
        <f t="shared" si="1803"/>
        <v>1</v>
      </c>
      <c r="AE1081" s="179" t="str">
        <f t="shared" si="1804"/>
        <v>00000011</v>
      </c>
      <c r="AF1081" s="125" t="s">
        <v>369</v>
      </c>
    </row>
    <row r="1082" spans="1:34" x14ac:dyDescent="0.2">
      <c r="A1082" s="125" t="s">
        <v>2678</v>
      </c>
      <c r="B1082" s="58" t="str">
        <f t="shared" si="1811"/>
        <v/>
      </c>
      <c r="C1082" s="125" t="s">
        <v>727</v>
      </c>
      <c r="D1082" s="125" t="s">
        <v>704</v>
      </c>
      <c r="E1082" s="125" t="str">
        <f t="shared" si="1805"/>
        <v>L1</v>
      </c>
      <c r="F1082" s="125" t="str">
        <f t="shared" si="1806"/>
        <v>000</v>
      </c>
      <c r="H1082" s="125" t="s">
        <v>1723</v>
      </c>
      <c r="I1082" s="159">
        <f>VLOOKUP(H1082,'V-Enc'!$B$38:$C$45,2,FALSE)</f>
        <v>16</v>
      </c>
      <c r="J1082" s="125" t="s">
        <v>1733</v>
      </c>
      <c r="K1082" s="159">
        <f>VLOOKUP(J1082,'V-Enc'!$B$49:$C$56,2,FALSE)</f>
        <v>1</v>
      </c>
      <c r="L1082" s="206" t="s">
        <v>76</v>
      </c>
      <c r="M1082" s="125">
        <v>8</v>
      </c>
      <c r="N1082" s="125" t="s">
        <v>1829</v>
      </c>
      <c r="O1082" s="125">
        <f>VLOOKUP(N1082,'V-Enc'!$B$130:$C$137,2,FALSE)</f>
        <v>2</v>
      </c>
      <c r="Q1082" s="125" t="s">
        <v>730</v>
      </c>
      <c r="R1082" s="125" t="s">
        <v>22</v>
      </c>
      <c r="S1082" s="206" t="s">
        <v>2040</v>
      </c>
      <c r="U1082" s="125">
        <f t="shared" si="1807"/>
        <v>8</v>
      </c>
      <c r="V1082" s="179">
        <f t="shared" si="1808"/>
        <v>0.5</v>
      </c>
      <c r="W1082" s="125" t="str">
        <f t="shared" si="1809"/>
        <v>-</v>
      </c>
      <c r="X1082" s="179" t="str">
        <f>IF(L1082="-1",W1082/#REF!*#REF!,"-")</f>
        <v>-</v>
      </c>
      <c r="Z1082" s="125" t="str">
        <f t="shared" si="1812"/>
        <v/>
      </c>
      <c r="AA1082" s="125">
        <v>1</v>
      </c>
      <c r="AB1082" s="179">
        <f t="shared" si="1810"/>
        <v>2</v>
      </c>
      <c r="AC1082" s="179" t="str">
        <f t="shared" si="1802"/>
        <v>000001</v>
      </c>
      <c r="AD1082" s="179">
        <f t="shared" si="1803"/>
        <v>1</v>
      </c>
      <c r="AE1082" s="179" t="str">
        <f t="shared" si="1804"/>
        <v>00000011</v>
      </c>
      <c r="AF1082" s="125" t="s">
        <v>369</v>
      </c>
    </row>
    <row r="1083" spans="1:34" x14ac:dyDescent="0.2">
      <c r="A1083" s="125" t="s">
        <v>2679</v>
      </c>
      <c r="B1083" s="58" t="str">
        <f t="shared" si="1811"/>
        <v/>
      </c>
      <c r="C1083" s="125" t="s">
        <v>727</v>
      </c>
      <c r="D1083" s="125" t="s">
        <v>704</v>
      </c>
      <c r="E1083" s="125" t="str">
        <f t="shared" si="1805"/>
        <v>L1</v>
      </c>
      <c r="F1083" s="125" t="str">
        <f t="shared" si="1806"/>
        <v>101</v>
      </c>
      <c r="H1083" s="125" t="s">
        <v>1723</v>
      </c>
      <c r="I1083" s="159">
        <f>VLOOKUP(H1083,'V-Enc'!$B$38:$C$45,2,FALSE)</f>
        <v>16</v>
      </c>
      <c r="J1083" s="125" t="s">
        <v>1733</v>
      </c>
      <c r="K1083" s="159">
        <f>VLOOKUP(J1083,'V-Enc'!$B$49:$C$56,2,FALSE)</f>
        <v>1</v>
      </c>
      <c r="L1083" s="206" t="s">
        <v>76</v>
      </c>
      <c r="M1083" s="125">
        <v>16</v>
      </c>
      <c r="N1083" s="125" t="s">
        <v>1829</v>
      </c>
      <c r="O1083" s="125">
        <f>VLOOKUP(N1083,'V-Enc'!$B$130:$C$137,2,FALSE)</f>
        <v>2</v>
      </c>
      <c r="Q1083" s="125" t="s">
        <v>730</v>
      </c>
      <c r="R1083" s="125" t="s">
        <v>22</v>
      </c>
      <c r="S1083" s="206" t="s">
        <v>2040</v>
      </c>
      <c r="U1083" s="125">
        <f t="shared" si="1807"/>
        <v>16</v>
      </c>
      <c r="V1083" s="179">
        <f t="shared" si="1808"/>
        <v>1</v>
      </c>
      <c r="W1083" s="125" t="str">
        <f t="shared" si="1809"/>
        <v>-</v>
      </c>
      <c r="X1083" s="179" t="str">
        <f>IF(L1083="-1",W1083/I1082*K1082,"-")</f>
        <v>-</v>
      </c>
      <c r="Z1083" s="125" t="str">
        <f t="shared" si="1812"/>
        <v/>
      </c>
      <c r="AA1083" s="125">
        <v>1</v>
      </c>
      <c r="AB1083" s="179">
        <f t="shared" si="1810"/>
        <v>2</v>
      </c>
      <c r="AC1083" s="179" t="str">
        <f t="shared" si="1802"/>
        <v>000001</v>
      </c>
      <c r="AD1083" s="179">
        <f t="shared" si="1803"/>
        <v>1</v>
      </c>
      <c r="AE1083" s="179" t="str">
        <f t="shared" si="1804"/>
        <v>00000011</v>
      </c>
      <c r="AF1083" s="125" t="s">
        <v>369</v>
      </c>
    </row>
    <row r="1084" spans="1:34" x14ac:dyDescent="0.2">
      <c r="A1084" s="125" t="s">
        <v>2680</v>
      </c>
      <c r="B1084" s="58" t="str">
        <f t="shared" si="1811"/>
        <v/>
      </c>
      <c r="C1084" s="125" t="s">
        <v>727</v>
      </c>
      <c r="D1084" s="125" t="s">
        <v>704</v>
      </c>
      <c r="E1084" s="125" t="str">
        <f t="shared" si="1805"/>
        <v>L1</v>
      </c>
      <c r="F1084" s="125" t="str">
        <f t="shared" si="1806"/>
        <v>110</v>
      </c>
      <c r="H1084" s="125" t="s">
        <v>1723</v>
      </c>
      <c r="I1084" s="159">
        <f>VLOOKUP(H1084,'V-Enc'!$B$38:$C$45,2,FALSE)</f>
        <v>16</v>
      </c>
      <c r="J1084" s="125" t="s">
        <v>1733</v>
      </c>
      <c r="K1084" s="159">
        <f>VLOOKUP(J1084,'V-Enc'!$B$49:$C$56,2,FALSE)</f>
        <v>1</v>
      </c>
      <c r="L1084" s="206" t="s">
        <v>76</v>
      </c>
      <c r="M1084" s="125">
        <v>32</v>
      </c>
      <c r="N1084" s="125" t="s">
        <v>1829</v>
      </c>
      <c r="O1084" s="125">
        <f>VLOOKUP(N1084,'V-Enc'!$B$130:$C$137,2,FALSE)</f>
        <v>2</v>
      </c>
      <c r="Q1084" s="125" t="s">
        <v>730</v>
      </c>
      <c r="R1084" s="125" t="s">
        <v>22</v>
      </c>
      <c r="S1084" s="206" t="s">
        <v>2040</v>
      </c>
      <c r="U1084" s="125">
        <f t="shared" si="1807"/>
        <v>32</v>
      </c>
      <c r="V1084" s="179">
        <f t="shared" si="1808"/>
        <v>2</v>
      </c>
      <c r="W1084" s="125" t="str">
        <f t="shared" si="1809"/>
        <v>-</v>
      </c>
      <c r="X1084" s="179" t="str">
        <f>IF(L1084="-1",W1084/I1083*K1083,"-")</f>
        <v>-</v>
      </c>
      <c r="Z1084" s="125" t="str">
        <f t="shared" si="1812"/>
        <v/>
      </c>
      <c r="AA1084" s="125">
        <v>1</v>
      </c>
      <c r="AB1084" s="179">
        <f t="shared" si="1810"/>
        <v>4</v>
      </c>
      <c r="AC1084" s="179" t="str">
        <f t="shared" si="1802"/>
        <v>000011</v>
      </c>
      <c r="AD1084" s="179">
        <f t="shared" si="1803"/>
        <v>1</v>
      </c>
      <c r="AE1084" s="179" t="str">
        <f t="shared" si="1804"/>
        <v>00001111</v>
      </c>
      <c r="AF1084" s="125" t="s">
        <v>369</v>
      </c>
    </row>
    <row r="1085" spans="1:34" x14ac:dyDescent="0.2">
      <c r="A1085" s="125" t="s">
        <v>2681</v>
      </c>
      <c r="B1085" s="58" t="str">
        <f t="shared" si="1811"/>
        <v/>
      </c>
      <c r="C1085" s="125" t="s">
        <v>727</v>
      </c>
      <c r="D1085" s="125" t="s">
        <v>704</v>
      </c>
      <c r="E1085" s="125" t="str">
        <f t="shared" si="1805"/>
        <v>L1</v>
      </c>
      <c r="F1085" s="125" t="str">
        <f t="shared" si="1806"/>
        <v>000</v>
      </c>
      <c r="H1085" s="125" t="s">
        <v>1723</v>
      </c>
      <c r="I1085" s="159">
        <f>VLOOKUP(H1085,'V-Enc'!$B$38:$C$45,2,FALSE)</f>
        <v>16</v>
      </c>
      <c r="J1085" s="125" t="s">
        <v>1734</v>
      </c>
      <c r="K1085" s="159">
        <f>VLOOKUP(J1085,'V-Enc'!$B$49:$C$56,2,FALSE)</f>
        <v>2</v>
      </c>
      <c r="L1085" s="206" t="s">
        <v>76</v>
      </c>
      <c r="M1085" s="125">
        <v>8</v>
      </c>
      <c r="N1085" s="125" t="s">
        <v>1829</v>
      </c>
      <c r="O1085" s="125">
        <f>VLOOKUP(N1085,'V-Enc'!$B$130:$C$137,2,FALSE)</f>
        <v>2</v>
      </c>
      <c r="Q1085" s="125" t="s">
        <v>730</v>
      </c>
      <c r="R1085" s="125" t="s">
        <v>22</v>
      </c>
      <c r="S1085" s="206" t="s">
        <v>2040</v>
      </c>
      <c r="U1085" s="125">
        <f t="shared" si="1807"/>
        <v>8</v>
      </c>
      <c r="V1085" s="179">
        <f t="shared" si="1808"/>
        <v>1</v>
      </c>
      <c r="W1085" s="125" t="str">
        <f t="shared" si="1809"/>
        <v>-</v>
      </c>
      <c r="X1085" s="179" t="str">
        <f>IF(L1085="-1",W1085/#REF!*#REF!,"-")</f>
        <v>-</v>
      </c>
      <c r="Z1085" s="125" t="str">
        <f t="shared" si="1812"/>
        <v/>
      </c>
      <c r="AA1085" s="125">
        <v>1</v>
      </c>
      <c r="AB1085" s="179">
        <f t="shared" si="1810"/>
        <v>2</v>
      </c>
      <c r="AC1085" s="179" t="str">
        <f t="shared" si="1802"/>
        <v>000001</v>
      </c>
      <c r="AD1085" s="179">
        <f t="shared" si="1803"/>
        <v>1</v>
      </c>
      <c r="AE1085" s="179" t="str">
        <f t="shared" si="1804"/>
        <v>00000011</v>
      </c>
      <c r="AF1085" s="125" t="s">
        <v>369</v>
      </c>
    </row>
    <row r="1086" spans="1:34" x14ac:dyDescent="0.2">
      <c r="A1086" s="125" t="s">
        <v>2682</v>
      </c>
      <c r="B1086" s="58" t="str">
        <f t="shared" si="1811"/>
        <v/>
      </c>
      <c r="C1086" s="125" t="s">
        <v>727</v>
      </c>
      <c r="D1086" s="125" t="s">
        <v>704</v>
      </c>
      <c r="E1086" s="125" t="str">
        <f t="shared" si="1805"/>
        <v>L1</v>
      </c>
      <c r="F1086" s="125" t="str">
        <f t="shared" si="1806"/>
        <v>101</v>
      </c>
      <c r="H1086" s="125" t="s">
        <v>1723</v>
      </c>
      <c r="I1086" s="159">
        <f>VLOOKUP(H1086,'V-Enc'!$B$38:$C$45,2,FALSE)</f>
        <v>16</v>
      </c>
      <c r="J1086" s="125" t="s">
        <v>1734</v>
      </c>
      <c r="K1086" s="159">
        <f>VLOOKUP(J1086,'V-Enc'!$B$49:$C$56,2,FALSE)</f>
        <v>2</v>
      </c>
      <c r="L1086" s="206" t="s">
        <v>76</v>
      </c>
      <c r="M1086" s="125">
        <v>16</v>
      </c>
      <c r="N1086" s="125" t="s">
        <v>1829</v>
      </c>
      <c r="O1086" s="125">
        <f>VLOOKUP(N1086,'V-Enc'!$B$130:$C$137,2,FALSE)</f>
        <v>2</v>
      </c>
      <c r="Q1086" s="125" t="s">
        <v>730</v>
      </c>
      <c r="R1086" s="125" t="s">
        <v>22</v>
      </c>
      <c r="S1086" s="206" t="s">
        <v>2040</v>
      </c>
      <c r="U1086" s="125">
        <f t="shared" si="1807"/>
        <v>16</v>
      </c>
      <c r="V1086" s="179">
        <f t="shared" si="1808"/>
        <v>2</v>
      </c>
      <c r="W1086" s="125" t="str">
        <f t="shared" si="1809"/>
        <v>-</v>
      </c>
      <c r="X1086" s="179" t="str">
        <f>IF(L1086="-1",W1086/I1085*K1085,"-")</f>
        <v>-</v>
      </c>
      <c r="Z1086" s="125" t="str">
        <f t="shared" si="1812"/>
        <v/>
      </c>
      <c r="AA1086" s="125">
        <v>1</v>
      </c>
      <c r="AB1086" s="179">
        <f t="shared" si="1810"/>
        <v>4</v>
      </c>
      <c r="AC1086" s="179" t="str">
        <f t="shared" si="1802"/>
        <v>000011</v>
      </c>
      <c r="AD1086" s="179">
        <f t="shared" si="1803"/>
        <v>1</v>
      </c>
      <c r="AE1086" s="179" t="str">
        <f t="shared" si="1804"/>
        <v>00001111</v>
      </c>
      <c r="AF1086" s="125" t="s">
        <v>369</v>
      </c>
    </row>
    <row r="1087" spans="1:34" x14ac:dyDescent="0.2">
      <c r="A1087" s="125" t="s">
        <v>2683</v>
      </c>
      <c r="B1087" s="58" t="str">
        <f t="shared" si="1811"/>
        <v/>
      </c>
      <c r="C1087" s="125" t="s">
        <v>727</v>
      </c>
      <c r="D1087" s="125" t="s">
        <v>704</v>
      </c>
      <c r="E1087" s="125" t="str">
        <f t="shared" si="1805"/>
        <v>L1</v>
      </c>
      <c r="F1087" s="125" t="str">
        <f t="shared" si="1806"/>
        <v>110</v>
      </c>
      <c r="H1087" s="125" t="s">
        <v>1723</v>
      </c>
      <c r="I1087" s="159">
        <f>VLOOKUP(H1087,'V-Enc'!$B$38:$C$45,2,FALSE)</f>
        <v>16</v>
      </c>
      <c r="J1087" s="125" t="s">
        <v>1734</v>
      </c>
      <c r="K1087" s="159">
        <f>VLOOKUP(J1087,'V-Enc'!$B$49:$C$56,2,FALSE)</f>
        <v>2</v>
      </c>
      <c r="L1087" s="206" t="s">
        <v>76</v>
      </c>
      <c r="M1087" s="125">
        <v>32</v>
      </c>
      <c r="N1087" s="125" t="s">
        <v>1829</v>
      </c>
      <c r="O1087" s="125">
        <f>VLOOKUP(N1087,'V-Enc'!$B$130:$C$137,2,FALSE)</f>
        <v>2</v>
      </c>
      <c r="Q1087" s="125" t="s">
        <v>730</v>
      </c>
      <c r="R1087" s="125" t="s">
        <v>22</v>
      </c>
      <c r="S1087" s="206" t="s">
        <v>2040</v>
      </c>
      <c r="U1087" s="125">
        <f t="shared" si="1807"/>
        <v>32</v>
      </c>
      <c r="V1087" s="179">
        <f t="shared" si="1808"/>
        <v>4</v>
      </c>
      <c r="W1087" s="125" t="str">
        <f t="shared" si="1809"/>
        <v>-</v>
      </c>
      <c r="X1087" s="179" t="str">
        <f>IF(L1087="-1",W1087/I1086*K1086,"-")</f>
        <v>-</v>
      </c>
      <c r="Z1087" s="125" t="str">
        <f t="shared" si="1812"/>
        <v/>
      </c>
      <c r="AA1087" s="125">
        <v>1</v>
      </c>
      <c r="AB1087" s="179">
        <f t="shared" si="1810"/>
        <v>8</v>
      </c>
      <c r="AC1087" s="179" t="str">
        <f t="shared" si="1802"/>
        <v>000111</v>
      </c>
      <c r="AD1087" s="179">
        <f t="shared" si="1803"/>
        <v>1</v>
      </c>
      <c r="AE1087" s="179" t="str">
        <f t="shared" si="1804"/>
        <v>11111111</v>
      </c>
      <c r="AF1087" s="125" t="s">
        <v>369</v>
      </c>
    </row>
    <row r="1088" spans="1:34" x14ac:dyDescent="0.2">
      <c r="A1088" s="125" t="s">
        <v>2684</v>
      </c>
      <c r="B1088" s="58" t="str">
        <f t="shared" si="1811"/>
        <v/>
      </c>
      <c r="C1088" s="125" t="s">
        <v>727</v>
      </c>
      <c r="D1088" s="125" t="s">
        <v>704</v>
      </c>
      <c r="E1088" s="125" t="str">
        <f t="shared" si="1805"/>
        <v>L1</v>
      </c>
      <c r="F1088" s="125" t="str">
        <f t="shared" si="1806"/>
        <v>000</v>
      </c>
      <c r="H1088" s="125" t="s">
        <v>1723</v>
      </c>
      <c r="I1088" s="159">
        <f>VLOOKUP(H1088,'V-Enc'!$B$38:$C$45,2,FALSE)</f>
        <v>16</v>
      </c>
      <c r="J1088" s="125" t="s">
        <v>1735</v>
      </c>
      <c r="K1088" s="159">
        <f>VLOOKUP(J1088,'V-Enc'!$B$49:$C$56,2,FALSE)</f>
        <v>4</v>
      </c>
      <c r="L1088" s="206" t="s">
        <v>76</v>
      </c>
      <c r="M1088" s="125">
        <v>8</v>
      </c>
      <c r="N1088" s="125" t="s">
        <v>1829</v>
      </c>
      <c r="O1088" s="125">
        <f>VLOOKUP(N1088,'V-Enc'!$B$130:$C$137,2,FALSE)</f>
        <v>2</v>
      </c>
      <c r="Q1088" s="125" t="s">
        <v>730</v>
      </c>
      <c r="R1088" s="125" t="s">
        <v>22</v>
      </c>
      <c r="S1088" s="206" t="s">
        <v>2040</v>
      </c>
      <c r="U1088" s="125">
        <f t="shared" si="1807"/>
        <v>8</v>
      </c>
      <c r="V1088" s="179">
        <f t="shared" si="1808"/>
        <v>2</v>
      </c>
      <c r="W1088" s="125" t="str">
        <f t="shared" si="1809"/>
        <v>-</v>
      </c>
      <c r="X1088" s="179" t="str">
        <f>IF(L1088="-1",W1088/#REF!*#REF!,"-")</f>
        <v>-</v>
      </c>
      <c r="Z1088" s="125" t="str">
        <f t="shared" si="1812"/>
        <v/>
      </c>
      <c r="AA1088" s="125">
        <v>1</v>
      </c>
      <c r="AB1088" s="179">
        <f t="shared" si="1810"/>
        <v>4</v>
      </c>
      <c r="AC1088" s="179" t="str">
        <f t="shared" si="1802"/>
        <v>000011</v>
      </c>
      <c r="AD1088" s="179">
        <f t="shared" si="1803"/>
        <v>1</v>
      </c>
      <c r="AE1088" s="179" t="str">
        <f t="shared" si="1804"/>
        <v>00001111</v>
      </c>
      <c r="AF1088" s="125" t="s">
        <v>369</v>
      </c>
    </row>
    <row r="1089" spans="1:32" x14ac:dyDescent="0.2">
      <c r="A1089" s="125" t="s">
        <v>2685</v>
      </c>
      <c r="B1089" s="58" t="str">
        <f t="shared" ref="B1089" si="1813">IF(OR(MAX(1,O1089)*MAX(V1089,1)&gt;8,V1089&lt;1/4,X1089&lt;1/4,IF(X1089="-",0,X1089)&gt;8),"RSVD","")</f>
        <v/>
      </c>
      <c r="C1089" s="125" t="s">
        <v>727</v>
      </c>
      <c r="D1089" s="125" t="s">
        <v>704</v>
      </c>
      <c r="E1089" s="125" t="str">
        <f t="shared" ref="E1089" si="1814">IF(S1089="rs2","L2",IF(S1089="vs2","L3","L1"))</f>
        <v>L1</v>
      </c>
      <c r="F1089" s="125" t="str">
        <f t="shared" ref="F1089" si="1815">IF(M1089=8,"000",IF(M1089=16,"101","110"))</f>
        <v>101</v>
      </c>
      <c r="H1089" s="125" t="s">
        <v>1723</v>
      </c>
      <c r="I1089" s="159">
        <f>VLOOKUP(H1089,'V-Enc'!$B$38:$C$45,2,FALSE)</f>
        <v>16</v>
      </c>
      <c r="J1089" s="125" t="s">
        <v>1735</v>
      </c>
      <c r="K1089" s="159">
        <f>VLOOKUP(J1089,'V-Enc'!$B$49:$C$56,2,FALSE)</f>
        <v>4</v>
      </c>
      <c r="L1089" s="206" t="s">
        <v>76</v>
      </c>
      <c r="M1089" s="125">
        <v>16</v>
      </c>
      <c r="N1089" s="125" t="s">
        <v>1829</v>
      </c>
      <c r="O1089" s="125">
        <f>VLOOKUP(N1089,'V-Enc'!$B$130:$C$137,2,FALSE)</f>
        <v>2</v>
      </c>
      <c r="Q1089" s="125" t="s">
        <v>730</v>
      </c>
      <c r="R1089" s="125" t="s">
        <v>22</v>
      </c>
      <c r="S1089" s="206" t="s">
        <v>2040</v>
      </c>
      <c r="U1089" s="125">
        <f t="shared" ref="U1089" si="1816">IF(L1089="-1",I1089,M1089)</f>
        <v>16</v>
      </c>
      <c r="V1089" s="179">
        <f t="shared" ref="V1089" si="1817">IF(L1089="-1",K1089,U1089/I1089*K1089)</f>
        <v>4</v>
      </c>
      <c r="W1089" s="125" t="str">
        <f t="shared" ref="W1089" si="1818">IF(L1089="-1",M1089,"-")</f>
        <v>-</v>
      </c>
      <c r="X1089" s="179" t="str">
        <f>IF(L1089="-1",W1089/#REF!*#REF!,"-")</f>
        <v>-</v>
      </c>
      <c r="Z1089" s="125" t="str">
        <f t="shared" ref="Z1089" si="1819">IF(S1089="vs2",1,"")</f>
        <v/>
      </c>
      <c r="AA1089" s="125">
        <v>1</v>
      </c>
      <c r="AB1089" s="179">
        <f t="shared" si="1810"/>
        <v>8</v>
      </c>
      <c r="AC1089" s="179" t="str">
        <f t="shared" si="1802"/>
        <v>000111</v>
      </c>
      <c r="AD1089" s="179">
        <f t="shared" si="1803"/>
        <v>1</v>
      </c>
      <c r="AE1089" s="179" t="str">
        <f t="shared" si="1804"/>
        <v>11111111</v>
      </c>
      <c r="AF1089" s="125" t="s">
        <v>369</v>
      </c>
    </row>
    <row r="1090" spans="1:32" x14ac:dyDescent="0.2">
      <c r="A1090" s="125" t="s">
        <v>4521</v>
      </c>
      <c r="B1090" s="58" t="str">
        <f t="shared" si="1811"/>
        <v>RSVD</v>
      </c>
      <c r="C1090" s="125" t="s">
        <v>727</v>
      </c>
      <c r="D1090" s="125" t="s">
        <v>704</v>
      </c>
      <c r="E1090" s="125" t="str">
        <f t="shared" si="1805"/>
        <v>L1</v>
      </c>
      <c r="F1090" s="125" t="str">
        <f t="shared" si="1806"/>
        <v>110</v>
      </c>
      <c r="H1090" s="125" t="s">
        <v>1723</v>
      </c>
      <c r="I1090" s="159">
        <f>VLOOKUP(H1090,'V-Enc'!$B$38:$C$45,2,FALSE)</f>
        <v>16</v>
      </c>
      <c r="J1090" s="125" t="s">
        <v>1735</v>
      </c>
      <c r="K1090" s="159">
        <f>VLOOKUP(J1090,'V-Enc'!$B$49:$C$56,2,FALSE)</f>
        <v>4</v>
      </c>
      <c r="L1090" s="206" t="s">
        <v>76</v>
      </c>
      <c r="M1090" s="125">
        <v>32</v>
      </c>
      <c r="N1090" s="125" t="s">
        <v>1829</v>
      </c>
      <c r="O1090" s="125">
        <f>VLOOKUP(N1090,'V-Enc'!$B$130:$C$137,2,FALSE)</f>
        <v>2</v>
      </c>
      <c r="Q1090" s="125" t="s">
        <v>730</v>
      </c>
      <c r="R1090" s="125" t="s">
        <v>22</v>
      </c>
      <c r="S1090" s="206" t="s">
        <v>2040</v>
      </c>
      <c r="U1090" s="125">
        <f t="shared" si="1807"/>
        <v>32</v>
      </c>
      <c r="V1090" s="179">
        <f t="shared" si="1808"/>
        <v>8</v>
      </c>
      <c r="W1090" s="125" t="str">
        <f t="shared" si="1809"/>
        <v>-</v>
      </c>
      <c r="X1090" s="179" t="str">
        <f>IF(L1090="-1",W1090/#REF!*#REF!,"-")</f>
        <v>-</v>
      </c>
      <c r="Z1090" s="125" t="str">
        <f t="shared" si="1812"/>
        <v/>
      </c>
      <c r="AA1090" s="125">
        <v>1</v>
      </c>
      <c r="AB1090" s="179">
        <f t="shared" si="1810"/>
        <v>16</v>
      </c>
      <c r="AC1090" s="179" t="str">
        <f>DEC2BIN(MIN(64,AB1090)-1,6)</f>
        <v>001111</v>
      </c>
      <c r="AD1090" s="179">
        <f t="shared" si="1803"/>
        <v>1</v>
      </c>
      <c r="AE1090" s="179" t="str">
        <f t="shared" si="1804"/>
        <v>11111111</v>
      </c>
      <c r="AF1090" s="125" t="s">
        <v>369</v>
      </c>
    </row>
    <row r="1091" spans="1:32" x14ac:dyDescent="0.2">
      <c r="A1091" s="125" t="s">
        <v>4522</v>
      </c>
      <c r="B1091" s="58" t="str">
        <f t="shared" ref="B1091:B1093" si="1820">IF(OR(MAX(1,O1091)*MAX(V1091,1)&gt;8,V1091&lt;1/4,X1091&lt;1/4,IF(X1091="-",0,X1091)&gt;8),"RSVD","")</f>
        <v/>
      </c>
      <c r="C1091" s="125" t="s">
        <v>727</v>
      </c>
      <c r="D1091" s="125" t="s">
        <v>704</v>
      </c>
      <c r="E1091" s="125" t="str">
        <f t="shared" ref="E1091:E1093" si="1821">IF(S1091="rs2","L2",IF(S1091="vs2","L3","L1"))</f>
        <v>L1</v>
      </c>
      <c r="F1091" s="125" t="str">
        <f t="shared" ref="F1091:F1093" si="1822">IF(M1091=8,"000",IF(M1091=16,"101","110"))</f>
        <v>000</v>
      </c>
      <c r="H1091" s="125" t="s">
        <v>1723</v>
      </c>
      <c r="I1091" s="159">
        <f>VLOOKUP(H1091,'V-Enc'!$B$38:$C$45,2,FALSE)</f>
        <v>16</v>
      </c>
      <c r="J1091" s="125" t="s">
        <v>1736</v>
      </c>
      <c r="K1091" s="159">
        <f>VLOOKUP(J1091,'V-Enc'!$B$49:$C$56,2,FALSE)</f>
        <v>8</v>
      </c>
      <c r="L1091" s="206" t="s">
        <v>76</v>
      </c>
      <c r="M1091" s="125">
        <v>8</v>
      </c>
      <c r="N1091" s="125" t="s">
        <v>1829</v>
      </c>
      <c r="O1091" s="125">
        <f>VLOOKUP(N1091,'V-Enc'!$B$130:$C$137,2,FALSE)</f>
        <v>2</v>
      </c>
      <c r="Q1091" s="125" t="s">
        <v>730</v>
      </c>
      <c r="R1091" s="125" t="s">
        <v>22</v>
      </c>
      <c r="S1091" s="206" t="s">
        <v>2040</v>
      </c>
      <c r="U1091" s="125">
        <f t="shared" ref="U1091:U1093" si="1823">IF(L1091="-1",I1091,M1091)</f>
        <v>8</v>
      </c>
      <c r="V1091" s="179">
        <f t="shared" ref="V1091:V1093" si="1824">IF(L1091="-1",K1091,U1091/I1091*K1091)</f>
        <v>4</v>
      </c>
      <c r="W1091" s="125" t="str">
        <f t="shared" ref="W1091:W1093" si="1825">IF(L1091="-1",M1091,"-")</f>
        <v>-</v>
      </c>
      <c r="X1091" s="179" t="str">
        <f>IF(L1091="-1",W1091/#REF!*#REF!,"-")</f>
        <v>-</v>
      </c>
      <c r="Z1091" s="125" t="str">
        <f t="shared" ref="Z1091:Z1093" si="1826">IF(S1091="vs2",1,"")</f>
        <v/>
      </c>
      <c r="AA1091" s="125">
        <v>1</v>
      </c>
      <c r="AB1091" s="179">
        <f t="shared" si="1810"/>
        <v>8</v>
      </c>
      <c r="AC1091" s="179" t="str">
        <f t="shared" ref="AC1091:AC1093" si="1827">DEC2BIN(MIN(64,AB1091)-1,6)</f>
        <v>000111</v>
      </c>
      <c r="AD1091" s="179">
        <f t="shared" si="1803"/>
        <v>1</v>
      </c>
      <c r="AE1091" s="179" t="str">
        <f t="shared" si="1804"/>
        <v>11111111</v>
      </c>
      <c r="AF1091" s="125" t="s">
        <v>369</v>
      </c>
    </row>
    <row r="1092" spans="1:32" x14ac:dyDescent="0.2">
      <c r="A1092" s="125" t="s">
        <v>4523</v>
      </c>
      <c r="B1092" s="58" t="str">
        <f t="shared" si="1820"/>
        <v>RSVD</v>
      </c>
      <c r="C1092" s="125" t="s">
        <v>727</v>
      </c>
      <c r="D1092" s="125" t="s">
        <v>704</v>
      </c>
      <c r="E1092" s="125" t="str">
        <f t="shared" si="1821"/>
        <v>L1</v>
      </c>
      <c r="F1092" s="125" t="str">
        <f t="shared" si="1822"/>
        <v>101</v>
      </c>
      <c r="H1092" s="125" t="s">
        <v>1723</v>
      </c>
      <c r="I1092" s="159">
        <f>VLOOKUP(H1092,'V-Enc'!$B$38:$C$45,2,FALSE)</f>
        <v>16</v>
      </c>
      <c r="J1092" s="125" t="s">
        <v>1736</v>
      </c>
      <c r="K1092" s="159">
        <f>VLOOKUP(J1092,'V-Enc'!$B$49:$C$56,2,FALSE)</f>
        <v>8</v>
      </c>
      <c r="L1092" s="206" t="s">
        <v>76</v>
      </c>
      <c r="M1092" s="125">
        <v>16</v>
      </c>
      <c r="N1092" s="125" t="s">
        <v>1829</v>
      </c>
      <c r="O1092" s="125">
        <f>VLOOKUP(N1092,'V-Enc'!$B$130:$C$137,2,FALSE)</f>
        <v>2</v>
      </c>
      <c r="Q1092" s="125" t="s">
        <v>730</v>
      </c>
      <c r="R1092" s="125" t="s">
        <v>22</v>
      </c>
      <c r="S1092" s="206" t="s">
        <v>2040</v>
      </c>
      <c r="U1092" s="125">
        <f t="shared" si="1823"/>
        <v>16</v>
      </c>
      <c r="V1092" s="179">
        <f t="shared" si="1824"/>
        <v>8</v>
      </c>
      <c r="W1092" s="125" t="str">
        <f t="shared" si="1825"/>
        <v>-</v>
      </c>
      <c r="X1092" s="179" t="str">
        <f>IF(L1092="-1",W1092/#REF!*#REF!,"-")</f>
        <v>-</v>
      </c>
      <c r="Z1092" s="125" t="str">
        <f t="shared" si="1826"/>
        <v/>
      </c>
      <c r="AA1092" s="125">
        <v>1</v>
      </c>
      <c r="AB1092" s="179">
        <f t="shared" si="1810"/>
        <v>16</v>
      </c>
      <c r="AC1092" s="179" t="str">
        <f t="shared" si="1827"/>
        <v>001111</v>
      </c>
      <c r="AD1092" s="179">
        <f t="shared" si="1803"/>
        <v>1</v>
      </c>
      <c r="AE1092" s="179" t="str">
        <f t="shared" si="1804"/>
        <v>11111111</v>
      </c>
      <c r="AF1092" s="125" t="s">
        <v>369</v>
      </c>
    </row>
    <row r="1093" spans="1:32" x14ac:dyDescent="0.2">
      <c r="A1093" s="125" t="s">
        <v>4524</v>
      </c>
      <c r="B1093" s="58" t="str">
        <f t="shared" si="1820"/>
        <v>RSVD</v>
      </c>
      <c r="C1093" s="125" t="s">
        <v>727</v>
      </c>
      <c r="D1093" s="125" t="s">
        <v>704</v>
      </c>
      <c r="E1093" s="125" t="str">
        <f t="shared" si="1821"/>
        <v>L1</v>
      </c>
      <c r="F1093" s="125" t="str">
        <f t="shared" si="1822"/>
        <v>110</v>
      </c>
      <c r="H1093" s="125" t="s">
        <v>1723</v>
      </c>
      <c r="I1093" s="159">
        <f>VLOOKUP(H1093,'V-Enc'!$B$38:$C$45,2,FALSE)</f>
        <v>16</v>
      </c>
      <c r="J1093" s="125" t="s">
        <v>1736</v>
      </c>
      <c r="K1093" s="159">
        <f>VLOOKUP(J1093,'V-Enc'!$B$49:$C$56,2,FALSE)</f>
        <v>8</v>
      </c>
      <c r="L1093" s="206" t="s">
        <v>76</v>
      </c>
      <c r="M1093" s="125">
        <v>32</v>
      </c>
      <c r="N1093" s="125" t="s">
        <v>1829</v>
      </c>
      <c r="O1093" s="125">
        <f>VLOOKUP(N1093,'V-Enc'!$B$130:$C$137,2,FALSE)</f>
        <v>2</v>
      </c>
      <c r="Q1093" s="125" t="s">
        <v>730</v>
      </c>
      <c r="R1093" s="125" t="s">
        <v>22</v>
      </c>
      <c r="S1093" s="206" t="s">
        <v>2040</v>
      </c>
      <c r="U1093" s="125">
        <f t="shared" si="1823"/>
        <v>32</v>
      </c>
      <c r="V1093" s="179">
        <f t="shared" si="1824"/>
        <v>16</v>
      </c>
      <c r="W1093" s="125" t="str">
        <f t="shared" si="1825"/>
        <v>-</v>
      </c>
      <c r="X1093" s="179" t="str">
        <f>IF(L1093="-1",W1093/#REF!*#REF!,"-")</f>
        <v>-</v>
      </c>
      <c r="Z1093" s="125" t="str">
        <f t="shared" si="1826"/>
        <v/>
      </c>
      <c r="AA1093" s="125">
        <v>1</v>
      </c>
      <c r="AB1093" s="179">
        <f t="shared" si="1810"/>
        <v>32</v>
      </c>
      <c r="AC1093" s="179" t="str">
        <f t="shared" si="1827"/>
        <v>011111</v>
      </c>
      <c r="AD1093" s="179">
        <f t="shared" si="1803"/>
        <v>1</v>
      </c>
      <c r="AE1093" s="179" t="str">
        <f t="shared" si="1804"/>
        <v>11111111</v>
      </c>
      <c r="AF1093" s="125" t="s">
        <v>369</v>
      </c>
    </row>
    <row r="1094" spans="1:32" x14ac:dyDescent="0.2">
      <c r="I1094" s="159"/>
      <c r="V1094" s="179"/>
      <c r="X1094" s="179"/>
      <c r="Z1094" s="125" t="str">
        <f t="shared" si="1812"/>
        <v/>
      </c>
      <c r="AC1094" s="179"/>
      <c r="AE1094" s="179"/>
    </row>
    <row r="1095" spans="1:32" ht="19" x14ac:dyDescent="0.25">
      <c r="A1095" s="225" t="s">
        <v>2107</v>
      </c>
      <c r="B1095" s="225"/>
      <c r="I1095" s="159"/>
      <c r="Z1095" s="125" t="str">
        <f t="shared" si="1812"/>
        <v/>
      </c>
      <c r="AC1095" s="179"/>
      <c r="AE1095" s="179"/>
    </row>
    <row r="1096" spans="1:32" x14ac:dyDescent="0.2">
      <c r="A1096" s="125" t="s">
        <v>2686</v>
      </c>
      <c r="B1096" s="58" t="str">
        <f>IF(OR(MAX(1,O1096)*MAX(V1096,1)&gt;8,V1096&lt;1/4,X1096&lt;1/4,IF(X1096="-",0,X1096)&gt;8),"RSVD","")</f>
        <v/>
      </c>
      <c r="C1096" s="125" t="s">
        <v>727</v>
      </c>
      <c r="D1096" s="125" t="s">
        <v>704</v>
      </c>
      <c r="E1096" s="125" t="str">
        <f>IF(S1096="rs2","L2",IF(S1096="vs2","L3","L1"))</f>
        <v>L1</v>
      </c>
      <c r="F1096" s="125" t="str">
        <f>IF(M1096=8,"000",IF(M1096=16,"101","110"))</f>
        <v>000</v>
      </c>
      <c r="H1096" s="125" t="s">
        <v>1723</v>
      </c>
      <c r="I1096" s="159">
        <f>VLOOKUP(H1096,'V-Enc'!$B$38:$C$45,2,FALSE)</f>
        <v>16</v>
      </c>
      <c r="K1096" s="157" t="s">
        <v>369</v>
      </c>
      <c r="L1096" s="206" t="s">
        <v>76</v>
      </c>
      <c r="M1096" s="125">
        <v>8</v>
      </c>
      <c r="N1096" s="125" t="s">
        <v>1829</v>
      </c>
      <c r="O1096" s="125">
        <f>VLOOKUP(N1096,'V-Enc'!$B$130:$C$137,2,FALSE)</f>
        <v>2</v>
      </c>
      <c r="Q1096" s="125" t="s">
        <v>730</v>
      </c>
      <c r="R1096" s="125" t="s">
        <v>22</v>
      </c>
      <c r="S1096" s="206" t="s">
        <v>228</v>
      </c>
      <c r="U1096" s="125">
        <f>IF(L1096="-1",I1096,M1096)</f>
        <v>8</v>
      </c>
      <c r="V1096" s="179">
        <v>1</v>
      </c>
      <c r="W1096" s="125" t="str">
        <f>IF(L1096="-1",M1096,"-")</f>
        <v>-</v>
      </c>
      <c r="X1096" s="179" t="str">
        <f>IF(L1096="-1",W1096/#REF!*#REF!,"-")</f>
        <v>-</v>
      </c>
      <c r="Z1096" s="125" t="str">
        <f t="shared" si="1812"/>
        <v/>
      </c>
      <c r="AB1096" s="179">
        <f t="shared" ref="AB1096:AB1098" si="1828">MAX(V1096,X1096,1)*IF(O1096="",1,O1096)</f>
        <v>2</v>
      </c>
      <c r="AC1096" s="179" t="str">
        <f>DEC2BIN(AB1096-1,6)</f>
        <v>000001</v>
      </c>
      <c r="AD1096" s="179">
        <f t="shared" ref="AD1096:AD1098" si="1829">AB1096/(MAX(V1096,1)*IF(O1096="",1,O1096))</f>
        <v>1</v>
      </c>
      <c r="AE1096" s="179" t="str">
        <f t="shared" ref="AE1096:AE1098" si="1830">RIGHT(_xlfn.CONCAT(REPT(0,8-MIN(AB1096,8)),REPT(DEC2BIN(_xlfn.BITLSHIFT(1,AD1096-1)),AB1096/AD1096)),8)</f>
        <v>00000011</v>
      </c>
      <c r="AF1096" s="125" t="s">
        <v>369</v>
      </c>
    </row>
    <row r="1097" spans="1:32" x14ac:dyDescent="0.2">
      <c r="A1097" s="125" t="s">
        <v>2687</v>
      </c>
      <c r="B1097" s="58" t="str">
        <f t="shared" ref="B1097:B1098" si="1831">IF(OR(MAX(1,O1097)*MAX(V1097,1)&gt;8,V1097&lt;1/4,X1097&lt;1/4,IF(X1097="-",0,X1097)&gt;8),"RSVD","")</f>
        <v/>
      </c>
      <c r="C1097" s="125" t="s">
        <v>727</v>
      </c>
      <c r="D1097" s="125" t="s">
        <v>704</v>
      </c>
      <c r="E1097" s="125" t="str">
        <f>IF(S1097="rs2","L2",IF(S1097="vs2","L3","L1"))</f>
        <v>L1</v>
      </c>
      <c r="F1097" s="125" t="str">
        <f>IF(M1097=8,"000",IF(M1097=16,"101","110"))</f>
        <v>101</v>
      </c>
      <c r="H1097" s="125" t="s">
        <v>1723</v>
      </c>
      <c r="I1097" s="159">
        <f>VLOOKUP(H1097,'V-Enc'!$B$38:$C$45,2,FALSE)</f>
        <v>16</v>
      </c>
      <c r="K1097" s="157" t="s">
        <v>369</v>
      </c>
      <c r="L1097" s="206" t="s">
        <v>76</v>
      </c>
      <c r="M1097" s="125">
        <v>16</v>
      </c>
      <c r="N1097" s="125" t="s">
        <v>1829</v>
      </c>
      <c r="O1097" s="125">
        <f>VLOOKUP(N1097,'V-Enc'!$B$130:$C$137,2,FALSE)</f>
        <v>2</v>
      </c>
      <c r="Q1097" s="125" t="s">
        <v>730</v>
      </c>
      <c r="R1097" s="125" t="s">
        <v>22</v>
      </c>
      <c r="S1097" s="206" t="s">
        <v>228</v>
      </c>
      <c r="U1097" s="125">
        <f>IF(L1097="-1",I1097,M1097)</f>
        <v>16</v>
      </c>
      <c r="V1097" s="179">
        <v>1</v>
      </c>
      <c r="W1097" s="125" t="str">
        <f>IF(L1097="-1",M1097,"-")</f>
        <v>-</v>
      </c>
      <c r="X1097" s="179" t="str">
        <f>IF(L1097="-1",W1097/I1096*K1096,"-")</f>
        <v>-</v>
      </c>
      <c r="Z1097" s="125" t="str">
        <f t="shared" si="1812"/>
        <v/>
      </c>
      <c r="AB1097" s="179">
        <f t="shared" si="1828"/>
        <v>2</v>
      </c>
      <c r="AC1097" s="179" t="str">
        <f>DEC2BIN(AB1097-1,6)</f>
        <v>000001</v>
      </c>
      <c r="AD1097" s="179">
        <f t="shared" si="1829"/>
        <v>1</v>
      </c>
      <c r="AE1097" s="179" t="str">
        <f t="shared" si="1830"/>
        <v>00000011</v>
      </c>
      <c r="AF1097" s="125" t="s">
        <v>369</v>
      </c>
    </row>
    <row r="1098" spans="1:32" x14ac:dyDescent="0.2">
      <c r="A1098" s="125" t="s">
        <v>2688</v>
      </c>
      <c r="B1098" s="58" t="str">
        <f t="shared" si="1831"/>
        <v/>
      </c>
      <c r="C1098" s="125" t="s">
        <v>727</v>
      </c>
      <c r="D1098" s="125" t="s">
        <v>704</v>
      </c>
      <c r="E1098" s="125" t="str">
        <f>IF(S1098="rs2","L2",IF(S1098="vs2","L3","L1"))</f>
        <v>L1</v>
      </c>
      <c r="F1098" s="125" t="str">
        <f>IF(M1098=8,"000",IF(M1098=16,"101","110"))</f>
        <v>110</v>
      </c>
      <c r="H1098" s="125" t="s">
        <v>1723</v>
      </c>
      <c r="I1098" s="159">
        <f>VLOOKUP(H1098,'V-Enc'!$B$38:$C$45,2,FALSE)</f>
        <v>16</v>
      </c>
      <c r="K1098" s="157" t="s">
        <v>369</v>
      </c>
      <c r="L1098" s="206" t="s">
        <v>76</v>
      </c>
      <c r="M1098" s="125">
        <v>32</v>
      </c>
      <c r="N1098" s="125" t="s">
        <v>1829</v>
      </c>
      <c r="O1098" s="125">
        <f>VLOOKUP(N1098,'V-Enc'!$B$130:$C$137,2,FALSE)</f>
        <v>2</v>
      </c>
      <c r="Q1098" s="125" t="s">
        <v>730</v>
      </c>
      <c r="R1098" s="125" t="s">
        <v>22</v>
      </c>
      <c r="S1098" s="206" t="s">
        <v>228</v>
      </c>
      <c r="U1098" s="125">
        <f>IF(L1098="-1",I1098,M1098)</f>
        <v>32</v>
      </c>
      <c r="V1098" s="179">
        <v>1</v>
      </c>
      <c r="W1098" s="125" t="str">
        <f>IF(L1098="-1",M1098,"-")</f>
        <v>-</v>
      </c>
      <c r="X1098" s="179" t="str">
        <f>IF(L1098="-1",W1098/I1097*K1097,"-")</f>
        <v>-</v>
      </c>
      <c r="Z1098" s="125" t="str">
        <f t="shared" si="1812"/>
        <v/>
      </c>
      <c r="AB1098" s="179">
        <f t="shared" si="1828"/>
        <v>2</v>
      </c>
      <c r="AC1098" s="179" t="str">
        <f>DEC2BIN(AB1098-1,6)</f>
        <v>000001</v>
      </c>
      <c r="AD1098" s="179">
        <f t="shared" si="1829"/>
        <v>1</v>
      </c>
      <c r="AE1098" s="179" t="str">
        <f t="shared" si="1830"/>
        <v>00000011</v>
      </c>
      <c r="AF1098" s="125" t="s">
        <v>369</v>
      </c>
    </row>
    <row r="1099" spans="1:32" x14ac:dyDescent="0.2">
      <c r="I1099" s="159"/>
      <c r="K1099" s="159"/>
      <c r="V1099" s="179"/>
      <c r="X1099" s="179"/>
      <c r="Z1099" s="125" t="str">
        <f t="shared" si="1812"/>
        <v/>
      </c>
      <c r="AB1099" s="179"/>
      <c r="AC1099" s="179"/>
      <c r="AD1099" s="179"/>
      <c r="AE1099" s="179"/>
    </row>
    <row r="1100" spans="1:32" ht="19" x14ac:dyDescent="0.25">
      <c r="A1100" s="225" t="s">
        <v>2111</v>
      </c>
      <c r="B1100" s="225"/>
      <c r="C1100" s="226"/>
      <c r="D1100" s="226"/>
      <c r="E1100" s="226"/>
      <c r="F1100" s="226"/>
      <c r="G1100" s="226"/>
      <c r="I1100" s="159"/>
      <c r="V1100" s="179"/>
      <c r="X1100" s="179"/>
      <c r="Z1100" s="125" t="str">
        <f t="shared" si="1812"/>
        <v/>
      </c>
      <c r="AC1100" s="179"/>
      <c r="AE1100" s="179"/>
    </row>
    <row r="1101" spans="1:32" x14ac:dyDescent="0.2">
      <c r="A1101" s="125" t="s">
        <v>4525</v>
      </c>
      <c r="B1101" s="58" t="str">
        <f>IF(OR(MAX(1,O1101)*MAX(V1101,1)&gt;8,V1101&lt;1/4,X1101&lt;1/4,IF(X1101="-",0,X1101)&gt;8),"RSVD","")</f>
        <v>RSVD</v>
      </c>
      <c r="C1101" s="125" t="s">
        <v>727</v>
      </c>
      <c r="D1101" s="125" t="s">
        <v>704</v>
      </c>
      <c r="E1101" s="125" t="str">
        <f t="shared" ref="E1101" si="1832">IF(S1101="rs2","L2",IF(S1101="vs2","L3","L1"))</f>
        <v>L2</v>
      </c>
      <c r="F1101" s="125" t="str">
        <f t="shared" ref="F1101" si="1833">IF(M1101=8,"000",IF(M1101=16,"101","110"))</f>
        <v>000</v>
      </c>
      <c r="H1101" s="125" t="s">
        <v>1723</v>
      </c>
      <c r="I1101" s="159">
        <f>VLOOKUP(H1101,'V-Enc'!$B$38:$C$45,2,FALSE)</f>
        <v>16</v>
      </c>
      <c r="J1101" s="125" t="s">
        <v>1739</v>
      </c>
      <c r="K1101" s="159">
        <f>VLOOKUP(J1101,'V-Enc'!$B$49:$C$56,2,FALSE)</f>
        <v>0.25</v>
      </c>
      <c r="L1101" s="206" t="s">
        <v>548</v>
      </c>
      <c r="M1101" s="125">
        <v>8</v>
      </c>
      <c r="N1101" s="125" t="s">
        <v>1829</v>
      </c>
      <c r="O1101" s="125">
        <f>VLOOKUP(N1101,'V-Enc'!$B$130:$C$137,2,FALSE)</f>
        <v>2</v>
      </c>
      <c r="Q1101" s="125" t="s">
        <v>730</v>
      </c>
      <c r="R1101" s="125" t="s">
        <v>22</v>
      </c>
      <c r="S1101" s="125" t="s">
        <v>44</v>
      </c>
      <c r="U1101" s="125">
        <f t="shared" ref="U1101" si="1834">IF(L1101="-1",I1101,M1101)</f>
        <v>8</v>
      </c>
      <c r="V1101" s="179">
        <f t="shared" ref="V1101" si="1835">IF(L1101="-1",K1101,U1101/I1101*K1101)</f>
        <v>0.125</v>
      </c>
      <c r="W1101" s="125" t="str">
        <f t="shared" ref="W1101" si="1836">IF(L1101="-1",M1101,"-")</f>
        <v>-</v>
      </c>
      <c r="X1101" s="179" t="str">
        <f>IF(L1101="-1",W1101/#REF!*#REF!,"-")</f>
        <v>-</v>
      </c>
      <c r="Z1101" s="125" t="str">
        <f t="shared" ref="Z1101" si="1837">IF(S1101="vs2",1,"")</f>
        <v/>
      </c>
      <c r="AA1101" s="125">
        <v>1</v>
      </c>
      <c r="AB1101" s="179">
        <f>MAX(V1101,X1101,1)*IF(O1101="",1,O1101)</f>
        <v>2</v>
      </c>
      <c r="AC1101" s="179" t="str">
        <f t="shared" ref="AC1101:AC1114" si="1838">DEC2BIN(MIN(64,AB1101)-1,6)</f>
        <v>000001</v>
      </c>
      <c r="AD1101" s="179">
        <f t="shared" ref="AD1101:AD1118" si="1839">AB1101/(MAX(V1101,1)*IF(O1101="",1,O1101))</f>
        <v>1</v>
      </c>
      <c r="AE1101" s="179" t="str">
        <f t="shared" ref="AE1101:AE1118" si="1840">RIGHT(_xlfn.CONCAT(REPT(0,8-MIN(AB1101,8)),REPT(DEC2BIN(_xlfn.BITLSHIFT(1,AD1101-1)),AB1101/AD1101)),8)</f>
        <v>00000011</v>
      </c>
      <c r="AF1101" s="125" t="s">
        <v>369</v>
      </c>
    </row>
    <row r="1102" spans="1:32" x14ac:dyDescent="0.2">
      <c r="A1102" s="125" t="s">
        <v>2689</v>
      </c>
      <c r="B1102" s="58" t="str">
        <f>IF(OR(MAX(1,O1102)*MAX(V1102,1)&gt;8,V1102&lt;1/4,X1102&lt;1/4,IF(X1102="-",0,X1102)&gt;8),"RSVD","")</f>
        <v/>
      </c>
      <c r="C1102" s="125" t="s">
        <v>727</v>
      </c>
      <c r="D1102" s="125" t="s">
        <v>704</v>
      </c>
      <c r="E1102" s="125" t="str">
        <f t="shared" ref="E1102:E1115" si="1841">IF(S1102="rs2","L2",IF(S1102="vs2","L3","L1"))</f>
        <v>L2</v>
      </c>
      <c r="F1102" s="125" t="str">
        <f t="shared" ref="F1102:F1115" si="1842">IF(M1102=8,"000",IF(M1102=16,"101","110"))</f>
        <v>101</v>
      </c>
      <c r="H1102" s="125" t="s">
        <v>1723</v>
      </c>
      <c r="I1102" s="159">
        <f>VLOOKUP(H1102,'V-Enc'!$B$38:$C$45,2,FALSE)</f>
        <v>16</v>
      </c>
      <c r="J1102" s="125" t="s">
        <v>1739</v>
      </c>
      <c r="K1102" s="159">
        <f>VLOOKUP(J1102,'V-Enc'!$B$49:$C$56,2,FALSE)</f>
        <v>0.25</v>
      </c>
      <c r="L1102" s="206" t="s">
        <v>548</v>
      </c>
      <c r="M1102" s="125">
        <v>16</v>
      </c>
      <c r="N1102" s="125" t="s">
        <v>1829</v>
      </c>
      <c r="O1102" s="125">
        <f>VLOOKUP(N1102,'V-Enc'!$B$130:$C$137,2,FALSE)</f>
        <v>2</v>
      </c>
      <c r="Q1102" s="125" t="s">
        <v>730</v>
      </c>
      <c r="R1102" s="125" t="s">
        <v>22</v>
      </c>
      <c r="S1102" s="125" t="s">
        <v>44</v>
      </c>
      <c r="U1102" s="125">
        <f t="shared" ref="U1102:U1115" si="1843">IF(L1102="-1",I1102,M1102)</f>
        <v>16</v>
      </c>
      <c r="V1102" s="179">
        <f t="shared" ref="V1102:V1115" si="1844">IF(L1102="-1",K1102,U1102/I1102*K1102)</f>
        <v>0.25</v>
      </c>
      <c r="W1102" s="125" t="str">
        <f t="shared" ref="W1102:W1115" si="1845">IF(L1102="-1",M1102,"-")</f>
        <v>-</v>
      </c>
      <c r="X1102" s="179" t="str">
        <f>IF(L1102="-1",W1102/#REF!*#REF!,"-")</f>
        <v>-</v>
      </c>
      <c r="Z1102" s="125" t="str">
        <f t="shared" si="1812"/>
        <v/>
      </c>
      <c r="AA1102" s="125">
        <v>1</v>
      </c>
      <c r="AB1102" s="179">
        <f t="shared" ref="AB1102:AB1118" si="1846">MAX(V1102,X1102,1)*IF(O1102="",1,O1102)</f>
        <v>2</v>
      </c>
      <c r="AC1102" s="179" t="str">
        <f t="shared" si="1838"/>
        <v>000001</v>
      </c>
      <c r="AD1102" s="179">
        <f t="shared" si="1839"/>
        <v>1</v>
      </c>
      <c r="AE1102" s="179" t="str">
        <f t="shared" si="1840"/>
        <v>00000011</v>
      </c>
      <c r="AF1102" s="125" t="s">
        <v>369</v>
      </c>
    </row>
    <row r="1103" spans="1:32" x14ac:dyDescent="0.2">
      <c r="A1103" s="125" t="s">
        <v>2690</v>
      </c>
      <c r="B1103" s="58" t="str">
        <f t="shared" ref="B1103:B1115" si="1847">IF(OR(MAX(1,O1103)*MAX(V1103,1)&gt;8,V1103&lt;1/4,X1103&lt;1/4,IF(X1103="-",0,X1103)&gt;8),"RSVD","")</f>
        <v/>
      </c>
      <c r="C1103" s="125" t="s">
        <v>727</v>
      </c>
      <c r="D1103" s="125" t="s">
        <v>704</v>
      </c>
      <c r="E1103" s="125" t="str">
        <f t="shared" si="1841"/>
        <v>L2</v>
      </c>
      <c r="F1103" s="125" t="str">
        <f t="shared" si="1842"/>
        <v>110</v>
      </c>
      <c r="H1103" s="125" t="s">
        <v>1723</v>
      </c>
      <c r="I1103" s="159">
        <f>VLOOKUP(H1103,'V-Enc'!$B$38:$C$45,2,FALSE)</f>
        <v>16</v>
      </c>
      <c r="J1103" s="125" t="s">
        <v>1739</v>
      </c>
      <c r="K1103" s="159">
        <f>VLOOKUP(J1103,'V-Enc'!$B$49:$C$56,2,FALSE)</f>
        <v>0.25</v>
      </c>
      <c r="L1103" s="206" t="s">
        <v>548</v>
      </c>
      <c r="M1103" s="125">
        <v>32</v>
      </c>
      <c r="N1103" s="125" t="s">
        <v>1829</v>
      </c>
      <c r="O1103" s="125">
        <f>VLOOKUP(N1103,'V-Enc'!$B$130:$C$137,2,FALSE)</f>
        <v>2</v>
      </c>
      <c r="Q1103" s="125" t="s">
        <v>730</v>
      </c>
      <c r="R1103" s="125" t="s">
        <v>22</v>
      </c>
      <c r="S1103" s="125" t="s">
        <v>44</v>
      </c>
      <c r="U1103" s="125">
        <f t="shared" si="1843"/>
        <v>32</v>
      </c>
      <c r="V1103" s="179">
        <f t="shared" si="1844"/>
        <v>0.5</v>
      </c>
      <c r="W1103" s="125" t="str">
        <f t="shared" si="1845"/>
        <v>-</v>
      </c>
      <c r="X1103" s="179" t="str">
        <f>IF(L1103="-1",W1103/I1102*K1102,"-")</f>
        <v>-</v>
      </c>
      <c r="Z1103" s="125" t="str">
        <f t="shared" si="1812"/>
        <v/>
      </c>
      <c r="AA1103" s="125">
        <v>1</v>
      </c>
      <c r="AB1103" s="179">
        <f t="shared" si="1846"/>
        <v>2</v>
      </c>
      <c r="AC1103" s="179" t="str">
        <f t="shared" si="1838"/>
        <v>000001</v>
      </c>
      <c r="AD1103" s="179">
        <f t="shared" si="1839"/>
        <v>1</v>
      </c>
      <c r="AE1103" s="179" t="str">
        <f t="shared" si="1840"/>
        <v>00000011</v>
      </c>
      <c r="AF1103" s="125" t="s">
        <v>369</v>
      </c>
    </row>
    <row r="1104" spans="1:32" x14ac:dyDescent="0.2">
      <c r="A1104" s="125" t="s">
        <v>2691</v>
      </c>
      <c r="B1104" s="58" t="str">
        <f t="shared" si="1847"/>
        <v/>
      </c>
      <c r="C1104" s="125" t="s">
        <v>727</v>
      </c>
      <c r="D1104" s="125" t="s">
        <v>704</v>
      </c>
      <c r="E1104" s="125" t="str">
        <f t="shared" si="1841"/>
        <v>L2</v>
      </c>
      <c r="F1104" s="125" t="str">
        <f t="shared" si="1842"/>
        <v>000</v>
      </c>
      <c r="H1104" s="125" t="s">
        <v>1723</v>
      </c>
      <c r="I1104" s="159">
        <f>VLOOKUP(H1104,'V-Enc'!$B$38:$C$45,2,FALSE)</f>
        <v>16</v>
      </c>
      <c r="J1104" s="125" t="s">
        <v>1740</v>
      </c>
      <c r="K1104" s="159">
        <f>VLOOKUP(J1104,'V-Enc'!$B$49:$C$56,2,FALSE)</f>
        <v>0.5</v>
      </c>
      <c r="L1104" s="206" t="s">
        <v>548</v>
      </c>
      <c r="M1104" s="125">
        <v>8</v>
      </c>
      <c r="N1104" s="125" t="s">
        <v>1829</v>
      </c>
      <c r="O1104" s="125">
        <f>VLOOKUP(N1104,'V-Enc'!$B$130:$C$137,2,FALSE)</f>
        <v>2</v>
      </c>
      <c r="Q1104" s="125" t="s">
        <v>730</v>
      </c>
      <c r="R1104" s="125" t="s">
        <v>22</v>
      </c>
      <c r="S1104" s="125" t="s">
        <v>44</v>
      </c>
      <c r="U1104" s="125">
        <f t="shared" si="1843"/>
        <v>8</v>
      </c>
      <c r="V1104" s="179">
        <f t="shared" si="1844"/>
        <v>0.25</v>
      </c>
      <c r="W1104" s="125" t="str">
        <f t="shared" si="1845"/>
        <v>-</v>
      </c>
      <c r="X1104" s="179" t="str">
        <f>IF(L1104="-1",W1104/#REF!*#REF!,"-")</f>
        <v>-</v>
      </c>
      <c r="Z1104" s="125" t="str">
        <f t="shared" si="1812"/>
        <v/>
      </c>
      <c r="AA1104" s="125">
        <v>1</v>
      </c>
      <c r="AB1104" s="179">
        <f t="shared" si="1846"/>
        <v>2</v>
      </c>
      <c r="AC1104" s="179" t="str">
        <f t="shared" si="1838"/>
        <v>000001</v>
      </c>
      <c r="AD1104" s="179">
        <f t="shared" si="1839"/>
        <v>1</v>
      </c>
      <c r="AE1104" s="179" t="str">
        <f t="shared" si="1840"/>
        <v>00000011</v>
      </c>
      <c r="AF1104" s="125" t="s">
        <v>369</v>
      </c>
    </row>
    <row r="1105" spans="1:32" x14ac:dyDescent="0.2">
      <c r="A1105" s="125" t="s">
        <v>2692</v>
      </c>
      <c r="B1105" s="58" t="str">
        <f t="shared" si="1847"/>
        <v/>
      </c>
      <c r="C1105" s="125" t="s">
        <v>727</v>
      </c>
      <c r="D1105" s="125" t="s">
        <v>704</v>
      </c>
      <c r="E1105" s="125" t="str">
        <f t="shared" si="1841"/>
        <v>L2</v>
      </c>
      <c r="F1105" s="125" t="str">
        <f t="shared" si="1842"/>
        <v>101</v>
      </c>
      <c r="H1105" s="125" t="s">
        <v>1723</v>
      </c>
      <c r="I1105" s="159">
        <f>VLOOKUP(H1105,'V-Enc'!$B$38:$C$45,2,FALSE)</f>
        <v>16</v>
      </c>
      <c r="J1105" s="125" t="s">
        <v>1740</v>
      </c>
      <c r="K1105" s="159">
        <f>VLOOKUP(J1105,'V-Enc'!$B$49:$C$56,2,FALSE)</f>
        <v>0.5</v>
      </c>
      <c r="L1105" s="206" t="s">
        <v>548</v>
      </c>
      <c r="M1105" s="125">
        <v>16</v>
      </c>
      <c r="N1105" s="125" t="s">
        <v>1829</v>
      </c>
      <c r="O1105" s="125">
        <f>VLOOKUP(N1105,'V-Enc'!$B$130:$C$137,2,FALSE)</f>
        <v>2</v>
      </c>
      <c r="Q1105" s="125" t="s">
        <v>730</v>
      </c>
      <c r="R1105" s="125" t="s">
        <v>22</v>
      </c>
      <c r="S1105" s="125" t="s">
        <v>44</v>
      </c>
      <c r="U1105" s="125">
        <f t="shared" si="1843"/>
        <v>16</v>
      </c>
      <c r="V1105" s="179">
        <f t="shared" si="1844"/>
        <v>0.5</v>
      </c>
      <c r="W1105" s="125" t="str">
        <f t="shared" si="1845"/>
        <v>-</v>
      </c>
      <c r="X1105" s="179" t="str">
        <f>IF(L1105="-1",W1105/I1104*K1104,"-")</f>
        <v>-</v>
      </c>
      <c r="Z1105" s="125" t="str">
        <f t="shared" si="1812"/>
        <v/>
      </c>
      <c r="AA1105" s="125">
        <v>1</v>
      </c>
      <c r="AB1105" s="179">
        <f t="shared" si="1846"/>
        <v>2</v>
      </c>
      <c r="AC1105" s="179" t="str">
        <f t="shared" si="1838"/>
        <v>000001</v>
      </c>
      <c r="AD1105" s="179">
        <f t="shared" si="1839"/>
        <v>1</v>
      </c>
      <c r="AE1105" s="179" t="str">
        <f t="shared" si="1840"/>
        <v>00000011</v>
      </c>
      <c r="AF1105" s="125" t="s">
        <v>369</v>
      </c>
    </row>
    <row r="1106" spans="1:32" x14ac:dyDescent="0.2">
      <c r="A1106" s="125" t="s">
        <v>2693</v>
      </c>
      <c r="B1106" s="58" t="str">
        <f t="shared" si="1847"/>
        <v/>
      </c>
      <c r="C1106" s="125" t="s">
        <v>727</v>
      </c>
      <c r="D1106" s="125" t="s">
        <v>704</v>
      </c>
      <c r="E1106" s="125" t="str">
        <f t="shared" si="1841"/>
        <v>L2</v>
      </c>
      <c r="F1106" s="125" t="str">
        <f t="shared" si="1842"/>
        <v>110</v>
      </c>
      <c r="H1106" s="125" t="s">
        <v>1723</v>
      </c>
      <c r="I1106" s="159">
        <f>VLOOKUP(H1106,'V-Enc'!$B$38:$C$45,2,FALSE)</f>
        <v>16</v>
      </c>
      <c r="J1106" s="125" t="s">
        <v>1740</v>
      </c>
      <c r="K1106" s="159">
        <f>VLOOKUP(J1106,'V-Enc'!$B$49:$C$56,2,FALSE)</f>
        <v>0.5</v>
      </c>
      <c r="L1106" s="206" t="s">
        <v>548</v>
      </c>
      <c r="M1106" s="125">
        <v>32</v>
      </c>
      <c r="N1106" s="125" t="s">
        <v>1829</v>
      </c>
      <c r="O1106" s="125">
        <f>VLOOKUP(N1106,'V-Enc'!$B$130:$C$137,2,FALSE)</f>
        <v>2</v>
      </c>
      <c r="Q1106" s="125" t="s">
        <v>730</v>
      </c>
      <c r="R1106" s="125" t="s">
        <v>22</v>
      </c>
      <c r="S1106" s="125" t="s">
        <v>44</v>
      </c>
      <c r="U1106" s="125">
        <f t="shared" si="1843"/>
        <v>32</v>
      </c>
      <c r="V1106" s="179">
        <f t="shared" si="1844"/>
        <v>1</v>
      </c>
      <c r="W1106" s="125" t="str">
        <f t="shared" si="1845"/>
        <v>-</v>
      </c>
      <c r="X1106" s="179" t="str">
        <f>IF(L1106="-1",W1106/I1105*K1105,"-")</f>
        <v>-</v>
      </c>
      <c r="Z1106" s="125" t="str">
        <f t="shared" si="1812"/>
        <v/>
      </c>
      <c r="AA1106" s="125">
        <v>1</v>
      </c>
      <c r="AB1106" s="179">
        <f t="shared" si="1846"/>
        <v>2</v>
      </c>
      <c r="AC1106" s="179" t="str">
        <f t="shared" si="1838"/>
        <v>000001</v>
      </c>
      <c r="AD1106" s="179">
        <f t="shared" si="1839"/>
        <v>1</v>
      </c>
      <c r="AE1106" s="179" t="str">
        <f t="shared" si="1840"/>
        <v>00000011</v>
      </c>
      <c r="AF1106" s="125" t="s">
        <v>369</v>
      </c>
    </row>
    <row r="1107" spans="1:32" x14ac:dyDescent="0.2">
      <c r="A1107" s="125" t="s">
        <v>2694</v>
      </c>
      <c r="B1107" s="58" t="str">
        <f t="shared" si="1847"/>
        <v/>
      </c>
      <c r="C1107" s="125" t="s">
        <v>727</v>
      </c>
      <c r="D1107" s="125" t="s">
        <v>704</v>
      </c>
      <c r="E1107" s="125" t="str">
        <f t="shared" si="1841"/>
        <v>L2</v>
      </c>
      <c r="F1107" s="125" t="str">
        <f t="shared" si="1842"/>
        <v>000</v>
      </c>
      <c r="H1107" s="125" t="s">
        <v>1723</v>
      </c>
      <c r="I1107" s="159">
        <f>VLOOKUP(H1107,'V-Enc'!$B$38:$C$45,2,FALSE)</f>
        <v>16</v>
      </c>
      <c r="J1107" s="125" t="s">
        <v>1733</v>
      </c>
      <c r="K1107" s="159">
        <f>VLOOKUP(J1107,'V-Enc'!$B$49:$C$56,2,FALSE)</f>
        <v>1</v>
      </c>
      <c r="L1107" s="206" t="s">
        <v>548</v>
      </c>
      <c r="M1107" s="125">
        <v>8</v>
      </c>
      <c r="N1107" s="125" t="s">
        <v>1829</v>
      </c>
      <c r="O1107" s="125">
        <f>VLOOKUP(N1107,'V-Enc'!$B$130:$C$137,2,FALSE)</f>
        <v>2</v>
      </c>
      <c r="Q1107" s="125" t="s">
        <v>730</v>
      </c>
      <c r="R1107" s="125" t="s">
        <v>22</v>
      </c>
      <c r="S1107" s="125" t="s">
        <v>44</v>
      </c>
      <c r="U1107" s="125">
        <f t="shared" si="1843"/>
        <v>8</v>
      </c>
      <c r="V1107" s="179">
        <f t="shared" si="1844"/>
        <v>0.5</v>
      </c>
      <c r="W1107" s="125" t="str">
        <f t="shared" si="1845"/>
        <v>-</v>
      </c>
      <c r="X1107" s="179" t="str">
        <f>IF(L1107="-1",W1107/#REF!*#REF!,"-")</f>
        <v>-</v>
      </c>
      <c r="Z1107" s="125" t="str">
        <f t="shared" si="1812"/>
        <v/>
      </c>
      <c r="AA1107" s="125">
        <v>1</v>
      </c>
      <c r="AB1107" s="179">
        <f t="shared" si="1846"/>
        <v>2</v>
      </c>
      <c r="AC1107" s="179" t="str">
        <f t="shared" si="1838"/>
        <v>000001</v>
      </c>
      <c r="AD1107" s="179">
        <f t="shared" si="1839"/>
        <v>1</v>
      </c>
      <c r="AE1107" s="179" t="str">
        <f t="shared" si="1840"/>
        <v>00000011</v>
      </c>
      <c r="AF1107" s="125" t="s">
        <v>369</v>
      </c>
    </row>
    <row r="1108" spans="1:32" x14ac:dyDescent="0.2">
      <c r="A1108" s="125" t="s">
        <v>2695</v>
      </c>
      <c r="B1108" s="58" t="str">
        <f t="shared" si="1847"/>
        <v/>
      </c>
      <c r="C1108" s="125" t="s">
        <v>727</v>
      </c>
      <c r="D1108" s="125" t="s">
        <v>704</v>
      </c>
      <c r="E1108" s="125" t="str">
        <f t="shared" si="1841"/>
        <v>L2</v>
      </c>
      <c r="F1108" s="125" t="str">
        <f t="shared" si="1842"/>
        <v>101</v>
      </c>
      <c r="H1108" s="125" t="s">
        <v>1723</v>
      </c>
      <c r="I1108" s="159">
        <f>VLOOKUP(H1108,'V-Enc'!$B$38:$C$45,2,FALSE)</f>
        <v>16</v>
      </c>
      <c r="J1108" s="125" t="s">
        <v>1733</v>
      </c>
      <c r="K1108" s="159">
        <f>VLOOKUP(J1108,'V-Enc'!$B$49:$C$56,2,FALSE)</f>
        <v>1</v>
      </c>
      <c r="L1108" s="206" t="s">
        <v>548</v>
      </c>
      <c r="M1108" s="125">
        <v>16</v>
      </c>
      <c r="N1108" s="125" t="s">
        <v>1829</v>
      </c>
      <c r="O1108" s="125">
        <f>VLOOKUP(N1108,'V-Enc'!$B$130:$C$137,2,FALSE)</f>
        <v>2</v>
      </c>
      <c r="Q1108" s="125" t="s">
        <v>730</v>
      </c>
      <c r="R1108" s="125" t="s">
        <v>22</v>
      </c>
      <c r="S1108" s="125" t="s">
        <v>44</v>
      </c>
      <c r="U1108" s="125">
        <f t="shared" si="1843"/>
        <v>16</v>
      </c>
      <c r="V1108" s="179">
        <f t="shared" si="1844"/>
        <v>1</v>
      </c>
      <c r="W1108" s="125" t="str">
        <f t="shared" si="1845"/>
        <v>-</v>
      </c>
      <c r="X1108" s="179" t="str">
        <f>IF(L1108="-1",W1108/I1107*K1107,"-")</f>
        <v>-</v>
      </c>
      <c r="Z1108" s="125" t="str">
        <f t="shared" si="1812"/>
        <v/>
      </c>
      <c r="AA1108" s="125">
        <v>1</v>
      </c>
      <c r="AB1108" s="179">
        <f t="shared" si="1846"/>
        <v>2</v>
      </c>
      <c r="AC1108" s="179" t="str">
        <f t="shared" si="1838"/>
        <v>000001</v>
      </c>
      <c r="AD1108" s="179">
        <f t="shared" si="1839"/>
        <v>1</v>
      </c>
      <c r="AE1108" s="179" t="str">
        <f t="shared" si="1840"/>
        <v>00000011</v>
      </c>
      <c r="AF1108" s="125" t="s">
        <v>369</v>
      </c>
    </row>
    <row r="1109" spans="1:32" x14ac:dyDescent="0.2">
      <c r="A1109" s="125" t="s">
        <v>2696</v>
      </c>
      <c r="B1109" s="58" t="str">
        <f t="shared" si="1847"/>
        <v/>
      </c>
      <c r="C1109" s="125" t="s">
        <v>727</v>
      </c>
      <c r="D1109" s="125" t="s">
        <v>704</v>
      </c>
      <c r="E1109" s="125" t="str">
        <f t="shared" si="1841"/>
        <v>L2</v>
      </c>
      <c r="F1109" s="125" t="str">
        <f t="shared" si="1842"/>
        <v>110</v>
      </c>
      <c r="H1109" s="125" t="s">
        <v>1723</v>
      </c>
      <c r="I1109" s="159">
        <f>VLOOKUP(H1109,'V-Enc'!$B$38:$C$45,2,FALSE)</f>
        <v>16</v>
      </c>
      <c r="J1109" s="125" t="s">
        <v>1733</v>
      </c>
      <c r="K1109" s="159">
        <f>VLOOKUP(J1109,'V-Enc'!$B$49:$C$56,2,FALSE)</f>
        <v>1</v>
      </c>
      <c r="L1109" s="206" t="s">
        <v>548</v>
      </c>
      <c r="M1109" s="125">
        <v>32</v>
      </c>
      <c r="N1109" s="125" t="s">
        <v>1829</v>
      </c>
      <c r="O1109" s="125">
        <f>VLOOKUP(N1109,'V-Enc'!$B$130:$C$137,2,FALSE)</f>
        <v>2</v>
      </c>
      <c r="Q1109" s="125" t="s">
        <v>730</v>
      </c>
      <c r="R1109" s="125" t="s">
        <v>22</v>
      </c>
      <c r="S1109" s="125" t="s">
        <v>44</v>
      </c>
      <c r="U1109" s="125">
        <f t="shared" si="1843"/>
        <v>32</v>
      </c>
      <c r="V1109" s="179">
        <f t="shared" si="1844"/>
        <v>2</v>
      </c>
      <c r="W1109" s="125" t="str">
        <f t="shared" si="1845"/>
        <v>-</v>
      </c>
      <c r="X1109" s="179" t="str">
        <f>IF(L1109="-1",W1109/I1108*K1108,"-")</f>
        <v>-</v>
      </c>
      <c r="Z1109" s="125" t="str">
        <f t="shared" si="1812"/>
        <v/>
      </c>
      <c r="AA1109" s="125">
        <v>1</v>
      </c>
      <c r="AB1109" s="179">
        <f t="shared" si="1846"/>
        <v>4</v>
      </c>
      <c r="AC1109" s="179" t="str">
        <f t="shared" si="1838"/>
        <v>000011</v>
      </c>
      <c r="AD1109" s="179">
        <f t="shared" si="1839"/>
        <v>1</v>
      </c>
      <c r="AE1109" s="179" t="str">
        <f t="shared" si="1840"/>
        <v>00001111</v>
      </c>
      <c r="AF1109" s="125" t="s">
        <v>369</v>
      </c>
    </row>
    <row r="1110" spans="1:32" x14ac:dyDescent="0.2">
      <c r="A1110" s="125" t="s">
        <v>2697</v>
      </c>
      <c r="B1110" s="58" t="str">
        <f t="shared" si="1847"/>
        <v/>
      </c>
      <c r="C1110" s="125" t="s">
        <v>727</v>
      </c>
      <c r="D1110" s="125" t="s">
        <v>704</v>
      </c>
      <c r="E1110" s="125" t="str">
        <f t="shared" si="1841"/>
        <v>L2</v>
      </c>
      <c r="F1110" s="125" t="str">
        <f t="shared" si="1842"/>
        <v>000</v>
      </c>
      <c r="H1110" s="125" t="s">
        <v>1723</v>
      </c>
      <c r="I1110" s="159">
        <f>VLOOKUP(H1110,'V-Enc'!$B$38:$C$45,2,FALSE)</f>
        <v>16</v>
      </c>
      <c r="J1110" s="125" t="s">
        <v>1734</v>
      </c>
      <c r="K1110" s="159">
        <f>VLOOKUP(J1110,'V-Enc'!$B$49:$C$56,2,FALSE)</f>
        <v>2</v>
      </c>
      <c r="L1110" s="206" t="s">
        <v>548</v>
      </c>
      <c r="M1110" s="125">
        <v>8</v>
      </c>
      <c r="N1110" s="125" t="s">
        <v>1829</v>
      </c>
      <c r="O1110" s="125">
        <f>VLOOKUP(N1110,'V-Enc'!$B$130:$C$137,2,FALSE)</f>
        <v>2</v>
      </c>
      <c r="Q1110" s="125" t="s">
        <v>730</v>
      </c>
      <c r="R1110" s="125" t="s">
        <v>22</v>
      </c>
      <c r="S1110" s="125" t="s">
        <v>44</v>
      </c>
      <c r="U1110" s="125">
        <f t="shared" si="1843"/>
        <v>8</v>
      </c>
      <c r="V1110" s="179">
        <f t="shared" si="1844"/>
        <v>1</v>
      </c>
      <c r="W1110" s="125" t="str">
        <f t="shared" si="1845"/>
        <v>-</v>
      </c>
      <c r="X1110" s="179" t="str">
        <f>IF(L1110="-1",W1110/#REF!*#REF!,"-")</f>
        <v>-</v>
      </c>
      <c r="Z1110" s="125" t="str">
        <f t="shared" si="1812"/>
        <v/>
      </c>
      <c r="AA1110" s="125">
        <v>1</v>
      </c>
      <c r="AB1110" s="179">
        <f t="shared" si="1846"/>
        <v>2</v>
      </c>
      <c r="AC1110" s="179" t="str">
        <f t="shared" si="1838"/>
        <v>000001</v>
      </c>
      <c r="AD1110" s="179">
        <f t="shared" si="1839"/>
        <v>1</v>
      </c>
      <c r="AE1110" s="179" t="str">
        <f t="shared" si="1840"/>
        <v>00000011</v>
      </c>
      <c r="AF1110" s="125" t="s">
        <v>369</v>
      </c>
    </row>
    <row r="1111" spans="1:32" x14ac:dyDescent="0.2">
      <c r="A1111" s="125" t="s">
        <v>2698</v>
      </c>
      <c r="B1111" s="58" t="str">
        <f t="shared" si="1847"/>
        <v/>
      </c>
      <c r="C1111" s="125" t="s">
        <v>727</v>
      </c>
      <c r="D1111" s="125" t="s">
        <v>704</v>
      </c>
      <c r="E1111" s="125" t="str">
        <f t="shared" si="1841"/>
        <v>L2</v>
      </c>
      <c r="F1111" s="125" t="str">
        <f t="shared" si="1842"/>
        <v>101</v>
      </c>
      <c r="H1111" s="125" t="s">
        <v>1723</v>
      </c>
      <c r="I1111" s="159">
        <f>VLOOKUP(H1111,'V-Enc'!$B$38:$C$45,2,FALSE)</f>
        <v>16</v>
      </c>
      <c r="J1111" s="125" t="s">
        <v>1734</v>
      </c>
      <c r="K1111" s="159">
        <f>VLOOKUP(J1111,'V-Enc'!$B$49:$C$56,2,FALSE)</f>
        <v>2</v>
      </c>
      <c r="L1111" s="206" t="s">
        <v>548</v>
      </c>
      <c r="M1111" s="125">
        <v>16</v>
      </c>
      <c r="N1111" s="125" t="s">
        <v>1829</v>
      </c>
      <c r="O1111" s="125">
        <f>VLOOKUP(N1111,'V-Enc'!$B$130:$C$137,2,FALSE)</f>
        <v>2</v>
      </c>
      <c r="Q1111" s="125" t="s">
        <v>730</v>
      </c>
      <c r="R1111" s="125" t="s">
        <v>22</v>
      </c>
      <c r="S1111" s="125" t="s">
        <v>44</v>
      </c>
      <c r="U1111" s="125">
        <f t="shared" si="1843"/>
        <v>16</v>
      </c>
      <c r="V1111" s="179">
        <f t="shared" si="1844"/>
        <v>2</v>
      </c>
      <c r="W1111" s="125" t="str">
        <f t="shared" si="1845"/>
        <v>-</v>
      </c>
      <c r="X1111" s="179" t="str">
        <f>IF(L1111="-1",W1111/I1110*K1110,"-")</f>
        <v>-</v>
      </c>
      <c r="Z1111" s="125" t="str">
        <f t="shared" si="1812"/>
        <v/>
      </c>
      <c r="AA1111" s="125">
        <v>1</v>
      </c>
      <c r="AB1111" s="179">
        <f t="shared" si="1846"/>
        <v>4</v>
      </c>
      <c r="AC1111" s="179" t="str">
        <f t="shared" si="1838"/>
        <v>000011</v>
      </c>
      <c r="AD1111" s="179">
        <f t="shared" si="1839"/>
        <v>1</v>
      </c>
      <c r="AE1111" s="179" t="str">
        <f t="shared" si="1840"/>
        <v>00001111</v>
      </c>
      <c r="AF1111" s="125" t="s">
        <v>369</v>
      </c>
    </row>
    <row r="1112" spans="1:32" x14ac:dyDescent="0.2">
      <c r="A1112" s="125" t="s">
        <v>2699</v>
      </c>
      <c r="B1112" s="58" t="str">
        <f t="shared" si="1847"/>
        <v/>
      </c>
      <c r="C1112" s="125" t="s">
        <v>727</v>
      </c>
      <c r="D1112" s="125" t="s">
        <v>704</v>
      </c>
      <c r="E1112" s="125" t="str">
        <f t="shared" si="1841"/>
        <v>L2</v>
      </c>
      <c r="F1112" s="125" t="str">
        <f t="shared" si="1842"/>
        <v>110</v>
      </c>
      <c r="H1112" s="125" t="s">
        <v>1723</v>
      </c>
      <c r="I1112" s="159">
        <f>VLOOKUP(H1112,'V-Enc'!$B$38:$C$45,2,FALSE)</f>
        <v>16</v>
      </c>
      <c r="J1112" s="125" t="s">
        <v>1734</v>
      </c>
      <c r="K1112" s="159">
        <f>VLOOKUP(J1112,'V-Enc'!$B$49:$C$56,2,FALSE)</f>
        <v>2</v>
      </c>
      <c r="L1112" s="206" t="s">
        <v>548</v>
      </c>
      <c r="M1112" s="125">
        <v>32</v>
      </c>
      <c r="N1112" s="125" t="s">
        <v>1829</v>
      </c>
      <c r="O1112" s="125">
        <f>VLOOKUP(N1112,'V-Enc'!$B$130:$C$137,2,FALSE)</f>
        <v>2</v>
      </c>
      <c r="Q1112" s="125" t="s">
        <v>730</v>
      </c>
      <c r="R1112" s="125" t="s">
        <v>22</v>
      </c>
      <c r="S1112" s="125" t="s">
        <v>44</v>
      </c>
      <c r="U1112" s="125">
        <f t="shared" si="1843"/>
        <v>32</v>
      </c>
      <c r="V1112" s="179">
        <f t="shared" si="1844"/>
        <v>4</v>
      </c>
      <c r="W1112" s="125" t="str">
        <f t="shared" si="1845"/>
        <v>-</v>
      </c>
      <c r="X1112" s="179" t="str">
        <f>IF(L1112="-1",W1112/I1111*K1111,"-")</f>
        <v>-</v>
      </c>
      <c r="Z1112" s="125" t="str">
        <f t="shared" si="1812"/>
        <v/>
      </c>
      <c r="AA1112" s="125">
        <v>1</v>
      </c>
      <c r="AB1112" s="179">
        <f t="shared" si="1846"/>
        <v>8</v>
      </c>
      <c r="AC1112" s="179" t="str">
        <f t="shared" si="1838"/>
        <v>000111</v>
      </c>
      <c r="AD1112" s="179">
        <f t="shared" si="1839"/>
        <v>1</v>
      </c>
      <c r="AE1112" s="179" t="str">
        <f t="shared" si="1840"/>
        <v>11111111</v>
      </c>
      <c r="AF1112" s="125" t="s">
        <v>369</v>
      </c>
    </row>
    <row r="1113" spans="1:32" x14ac:dyDescent="0.2">
      <c r="A1113" s="125" t="s">
        <v>2700</v>
      </c>
      <c r="B1113" s="58" t="str">
        <f t="shared" si="1847"/>
        <v/>
      </c>
      <c r="C1113" s="125" t="s">
        <v>727</v>
      </c>
      <c r="D1113" s="125" t="s">
        <v>704</v>
      </c>
      <c r="E1113" s="125" t="str">
        <f t="shared" si="1841"/>
        <v>L2</v>
      </c>
      <c r="F1113" s="125" t="str">
        <f t="shared" si="1842"/>
        <v>000</v>
      </c>
      <c r="H1113" s="125" t="s">
        <v>1723</v>
      </c>
      <c r="I1113" s="159">
        <f>VLOOKUP(H1113,'V-Enc'!$B$38:$C$45,2,FALSE)</f>
        <v>16</v>
      </c>
      <c r="J1113" s="125" t="s">
        <v>1735</v>
      </c>
      <c r="K1113" s="159">
        <f>VLOOKUP(J1113,'V-Enc'!$B$49:$C$56,2,FALSE)</f>
        <v>4</v>
      </c>
      <c r="L1113" s="206" t="s">
        <v>548</v>
      </c>
      <c r="M1113" s="125">
        <v>8</v>
      </c>
      <c r="N1113" s="125" t="s">
        <v>1829</v>
      </c>
      <c r="O1113" s="125">
        <f>VLOOKUP(N1113,'V-Enc'!$B$130:$C$137,2,FALSE)</f>
        <v>2</v>
      </c>
      <c r="Q1113" s="125" t="s">
        <v>730</v>
      </c>
      <c r="R1113" s="125" t="s">
        <v>22</v>
      </c>
      <c r="S1113" s="125" t="s">
        <v>44</v>
      </c>
      <c r="U1113" s="125">
        <f t="shared" si="1843"/>
        <v>8</v>
      </c>
      <c r="V1113" s="179">
        <f t="shared" si="1844"/>
        <v>2</v>
      </c>
      <c r="W1113" s="125" t="str">
        <f t="shared" si="1845"/>
        <v>-</v>
      </c>
      <c r="X1113" s="179" t="str">
        <f>IF(L1113="-1",W1113/#REF!*#REF!,"-")</f>
        <v>-</v>
      </c>
      <c r="Z1113" s="125" t="str">
        <f t="shared" si="1812"/>
        <v/>
      </c>
      <c r="AA1113" s="125">
        <v>1</v>
      </c>
      <c r="AB1113" s="179">
        <f t="shared" si="1846"/>
        <v>4</v>
      </c>
      <c r="AC1113" s="179" t="str">
        <f t="shared" si="1838"/>
        <v>000011</v>
      </c>
      <c r="AD1113" s="179">
        <f t="shared" si="1839"/>
        <v>1</v>
      </c>
      <c r="AE1113" s="179" t="str">
        <f t="shared" si="1840"/>
        <v>00001111</v>
      </c>
      <c r="AF1113" s="125" t="s">
        <v>369</v>
      </c>
    </row>
    <row r="1114" spans="1:32" x14ac:dyDescent="0.2">
      <c r="A1114" s="125" t="s">
        <v>2701</v>
      </c>
      <c r="B1114" s="58" t="str">
        <f t="shared" ref="B1114" si="1848">IF(OR(MAX(1,O1114)*MAX(V1114,1)&gt;8,V1114&lt;1/4,X1114&lt;1/4,IF(X1114="-",0,X1114)&gt;8),"RSVD","")</f>
        <v/>
      </c>
      <c r="C1114" s="125" t="s">
        <v>727</v>
      </c>
      <c r="D1114" s="125" t="s">
        <v>704</v>
      </c>
      <c r="E1114" s="125" t="str">
        <f t="shared" ref="E1114" si="1849">IF(S1114="rs2","L2",IF(S1114="vs2","L3","L1"))</f>
        <v>L2</v>
      </c>
      <c r="F1114" s="125" t="str">
        <f t="shared" ref="F1114" si="1850">IF(M1114=8,"000",IF(M1114=16,"101","110"))</f>
        <v>101</v>
      </c>
      <c r="H1114" s="125" t="s">
        <v>1723</v>
      </c>
      <c r="I1114" s="159">
        <f>VLOOKUP(H1114,'V-Enc'!$B$38:$C$45,2,FALSE)</f>
        <v>16</v>
      </c>
      <c r="J1114" s="125" t="s">
        <v>1735</v>
      </c>
      <c r="K1114" s="159">
        <f>VLOOKUP(J1114,'V-Enc'!$B$49:$C$56,2,FALSE)</f>
        <v>4</v>
      </c>
      <c r="L1114" s="206" t="s">
        <v>548</v>
      </c>
      <c r="M1114" s="125">
        <v>16</v>
      </c>
      <c r="N1114" s="125" t="s">
        <v>1829</v>
      </c>
      <c r="O1114" s="125">
        <f>VLOOKUP(N1114,'V-Enc'!$B$130:$C$137,2,FALSE)</f>
        <v>2</v>
      </c>
      <c r="Q1114" s="125" t="s">
        <v>730</v>
      </c>
      <c r="R1114" s="125" t="s">
        <v>22</v>
      </c>
      <c r="S1114" s="125" t="s">
        <v>44</v>
      </c>
      <c r="U1114" s="125">
        <f t="shared" ref="U1114" si="1851">IF(L1114="-1",I1114,M1114)</f>
        <v>16</v>
      </c>
      <c r="V1114" s="179">
        <f t="shared" ref="V1114" si="1852">IF(L1114="-1",K1114,U1114/I1114*K1114)</f>
        <v>4</v>
      </c>
      <c r="W1114" s="125" t="str">
        <f t="shared" ref="W1114" si="1853">IF(L1114="-1",M1114,"-")</f>
        <v>-</v>
      </c>
      <c r="X1114" s="179" t="str">
        <f>IF(L1114="-1",W1114/#REF!*#REF!,"-")</f>
        <v>-</v>
      </c>
      <c r="Z1114" s="125" t="str">
        <f t="shared" ref="Z1114" si="1854">IF(S1114="vs2",1,"")</f>
        <v/>
      </c>
      <c r="AA1114" s="125">
        <v>1</v>
      </c>
      <c r="AB1114" s="179">
        <f t="shared" si="1846"/>
        <v>8</v>
      </c>
      <c r="AC1114" s="179" t="str">
        <f t="shared" si="1838"/>
        <v>000111</v>
      </c>
      <c r="AD1114" s="179">
        <f t="shared" si="1839"/>
        <v>1</v>
      </c>
      <c r="AE1114" s="179" t="str">
        <f t="shared" si="1840"/>
        <v>11111111</v>
      </c>
      <c r="AF1114" s="125" t="s">
        <v>369</v>
      </c>
    </row>
    <row r="1115" spans="1:32" x14ac:dyDescent="0.2">
      <c r="A1115" s="125" t="s">
        <v>4526</v>
      </c>
      <c r="B1115" s="58" t="str">
        <f t="shared" si="1847"/>
        <v>RSVD</v>
      </c>
      <c r="C1115" s="125" t="s">
        <v>727</v>
      </c>
      <c r="D1115" s="125" t="s">
        <v>704</v>
      </c>
      <c r="E1115" s="125" t="str">
        <f t="shared" si="1841"/>
        <v>L2</v>
      </c>
      <c r="F1115" s="125" t="str">
        <f t="shared" si="1842"/>
        <v>110</v>
      </c>
      <c r="H1115" s="125" t="s">
        <v>1723</v>
      </c>
      <c r="I1115" s="159">
        <f>VLOOKUP(H1115,'V-Enc'!$B$38:$C$45,2,FALSE)</f>
        <v>16</v>
      </c>
      <c r="J1115" s="125" t="s">
        <v>1735</v>
      </c>
      <c r="K1115" s="159">
        <f>VLOOKUP(J1115,'V-Enc'!$B$49:$C$56,2,FALSE)</f>
        <v>4</v>
      </c>
      <c r="L1115" s="206" t="s">
        <v>548</v>
      </c>
      <c r="M1115" s="125">
        <v>32</v>
      </c>
      <c r="N1115" s="125" t="s">
        <v>1829</v>
      </c>
      <c r="O1115" s="125">
        <f>VLOOKUP(N1115,'V-Enc'!$B$130:$C$137,2,FALSE)</f>
        <v>2</v>
      </c>
      <c r="Q1115" s="125" t="s">
        <v>730</v>
      </c>
      <c r="R1115" s="125" t="s">
        <v>22</v>
      </c>
      <c r="S1115" s="125" t="s">
        <v>44</v>
      </c>
      <c r="U1115" s="125">
        <f t="shared" si="1843"/>
        <v>32</v>
      </c>
      <c r="V1115" s="179">
        <f t="shared" si="1844"/>
        <v>8</v>
      </c>
      <c r="W1115" s="125" t="str">
        <f t="shared" si="1845"/>
        <v>-</v>
      </c>
      <c r="X1115" s="179" t="str">
        <f>IF(L1115="-1",W1115/#REF!*#REF!,"-")</f>
        <v>-</v>
      </c>
      <c r="Z1115" s="125" t="str">
        <f t="shared" si="1812"/>
        <v/>
      </c>
      <c r="AA1115" s="125">
        <v>1</v>
      </c>
      <c r="AB1115" s="179">
        <f t="shared" si="1846"/>
        <v>16</v>
      </c>
      <c r="AC1115" s="179" t="str">
        <f>DEC2BIN(MIN(64,AB1115)-1,6)</f>
        <v>001111</v>
      </c>
      <c r="AD1115" s="179">
        <f t="shared" si="1839"/>
        <v>1</v>
      </c>
      <c r="AE1115" s="179" t="str">
        <f t="shared" si="1840"/>
        <v>11111111</v>
      </c>
      <c r="AF1115" s="125" t="s">
        <v>369</v>
      </c>
    </row>
    <row r="1116" spans="1:32" x14ac:dyDescent="0.2">
      <c r="A1116" s="125" t="s">
        <v>4527</v>
      </c>
      <c r="B1116" s="58" t="str">
        <f t="shared" ref="B1116:B1118" si="1855">IF(OR(MAX(1,O1116)*MAX(V1116,1)&gt;8,V1116&lt;1/4,X1116&lt;1/4,IF(X1116="-",0,X1116)&gt;8),"RSVD","")</f>
        <v/>
      </c>
      <c r="C1116" s="125" t="s">
        <v>727</v>
      </c>
      <c r="D1116" s="125" t="s">
        <v>704</v>
      </c>
      <c r="E1116" s="125" t="str">
        <f t="shared" ref="E1116:E1118" si="1856">IF(S1116="rs2","L2",IF(S1116="vs2","L3","L1"))</f>
        <v>L2</v>
      </c>
      <c r="F1116" s="125" t="str">
        <f t="shared" ref="F1116:F1118" si="1857">IF(M1116=8,"000",IF(M1116=16,"101","110"))</f>
        <v>000</v>
      </c>
      <c r="H1116" s="125" t="s">
        <v>1723</v>
      </c>
      <c r="I1116" s="159">
        <f>VLOOKUP(H1116,'V-Enc'!$B$38:$C$45,2,FALSE)</f>
        <v>16</v>
      </c>
      <c r="J1116" s="125" t="s">
        <v>1736</v>
      </c>
      <c r="K1116" s="159">
        <f>VLOOKUP(J1116,'V-Enc'!$B$49:$C$56,2,FALSE)</f>
        <v>8</v>
      </c>
      <c r="L1116" s="206" t="s">
        <v>548</v>
      </c>
      <c r="M1116" s="125">
        <v>8</v>
      </c>
      <c r="N1116" s="125" t="s">
        <v>1829</v>
      </c>
      <c r="O1116" s="125">
        <f>VLOOKUP(N1116,'V-Enc'!$B$130:$C$137,2,FALSE)</f>
        <v>2</v>
      </c>
      <c r="Q1116" s="125" t="s">
        <v>730</v>
      </c>
      <c r="R1116" s="125" t="s">
        <v>22</v>
      </c>
      <c r="S1116" s="125" t="s">
        <v>44</v>
      </c>
      <c r="U1116" s="125">
        <f t="shared" ref="U1116:U1118" si="1858">IF(L1116="-1",I1116,M1116)</f>
        <v>8</v>
      </c>
      <c r="V1116" s="179">
        <f t="shared" ref="V1116:V1118" si="1859">IF(L1116="-1",K1116,U1116/I1116*K1116)</f>
        <v>4</v>
      </c>
      <c r="W1116" s="125" t="str">
        <f t="shared" ref="W1116:W1118" si="1860">IF(L1116="-1",M1116,"-")</f>
        <v>-</v>
      </c>
      <c r="X1116" s="179" t="str">
        <f>IF(L1116="-1",W1116/#REF!*#REF!,"-")</f>
        <v>-</v>
      </c>
      <c r="Z1116" s="125" t="str">
        <f t="shared" ref="Z1116:Z1118" si="1861">IF(S1116="vs2",1,"")</f>
        <v/>
      </c>
      <c r="AA1116" s="125">
        <v>1</v>
      </c>
      <c r="AB1116" s="179">
        <f t="shared" si="1846"/>
        <v>8</v>
      </c>
      <c r="AC1116" s="179" t="str">
        <f t="shared" ref="AC1116:AC1118" si="1862">DEC2BIN(MIN(64,AB1116)-1,6)</f>
        <v>000111</v>
      </c>
      <c r="AD1116" s="179">
        <f t="shared" si="1839"/>
        <v>1</v>
      </c>
      <c r="AE1116" s="179" t="str">
        <f t="shared" si="1840"/>
        <v>11111111</v>
      </c>
      <c r="AF1116" s="125" t="s">
        <v>369</v>
      </c>
    </row>
    <row r="1117" spans="1:32" x14ac:dyDescent="0.2">
      <c r="A1117" s="125" t="s">
        <v>4528</v>
      </c>
      <c r="B1117" s="58" t="str">
        <f t="shared" si="1855"/>
        <v>RSVD</v>
      </c>
      <c r="C1117" s="125" t="s">
        <v>727</v>
      </c>
      <c r="D1117" s="125" t="s">
        <v>704</v>
      </c>
      <c r="E1117" s="125" t="str">
        <f t="shared" si="1856"/>
        <v>L2</v>
      </c>
      <c r="F1117" s="125" t="str">
        <f t="shared" si="1857"/>
        <v>101</v>
      </c>
      <c r="H1117" s="125" t="s">
        <v>1723</v>
      </c>
      <c r="I1117" s="159">
        <f>VLOOKUP(H1117,'V-Enc'!$B$38:$C$45,2,FALSE)</f>
        <v>16</v>
      </c>
      <c r="J1117" s="125" t="s">
        <v>1736</v>
      </c>
      <c r="K1117" s="159">
        <f>VLOOKUP(J1117,'V-Enc'!$B$49:$C$56,2,FALSE)</f>
        <v>8</v>
      </c>
      <c r="L1117" s="206" t="s">
        <v>548</v>
      </c>
      <c r="M1117" s="125">
        <v>16</v>
      </c>
      <c r="N1117" s="125" t="s">
        <v>1829</v>
      </c>
      <c r="O1117" s="125">
        <f>VLOOKUP(N1117,'V-Enc'!$B$130:$C$137,2,FALSE)</f>
        <v>2</v>
      </c>
      <c r="Q1117" s="125" t="s">
        <v>730</v>
      </c>
      <c r="R1117" s="125" t="s">
        <v>22</v>
      </c>
      <c r="S1117" s="125" t="s">
        <v>44</v>
      </c>
      <c r="U1117" s="125">
        <f t="shared" si="1858"/>
        <v>16</v>
      </c>
      <c r="V1117" s="179">
        <f t="shared" si="1859"/>
        <v>8</v>
      </c>
      <c r="W1117" s="125" t="str">
        <f t="shared" si="1860"/>
        <v>-</v>
      </c>
      <c r="X1117" s="179" t="str">
        <f>IF(L1117="-1",W1117/#REF!*#REF!,"-")</f>
        <v>-</v>
      </c>
      <c r="Z1117" s="125" t="str">
        <f t="shared" si="1861"/>
        <v/>
      </c>
      <c r="AA1117" s="125">
        <v>1</v>
      </c>
      <c r="AB1117" s="179">
        <f t="shared" si="1846"/>
        <v>16</v>
      </c>
      <c r="AC1117" s="179" t="str">
        <f t="shared" si="1862"/>
        <v>001111</v>
      </c>
      <c r="AD1117" s="179">
        <f t="shared" si="1839"/>
        <v>1</v>
      </c>
      <c r="AE1117" s="179" t="str">
        <f t="shared" si="1840"/>
        <v>11111111</v>
      </c>
      <c r="AF1117" s="125" t="s">
        <v>369</v>
      </c>
    </row>
    <row r="1118" spans="1:32" x14ac:dyDescent="0.2">
      <c r="A1118" s="125" t="s">
        <v>4529</v>
      </c>
      <c r="B1118" s="58" t="str">
        <f t="shared" si="1855"/>
        <v>RSVD</v>
      </c>
      <c r="C1118" s="125" t="s">
        <v>727</v>
      </c>
      <c r="D1118" s="125" t="s">
        <v>704</v>
      </c>
      <c r="E1118" s="125" t="str">
        <f t="shared" si="1856"/>
        <v>L2</v>
      </c>
      <c r="F1118" s="125" t="str">
        <f t="shared" si="1857"/>
        <v>110</v>
      </c>
      <c r="H1118" s="125" t="s">
        <v>1723</v>
      </c>
      <c r="I1118" s="159">
        <f>VLOOKUP(H1118,'V-Enc'!$B$38:$C$45,2,FALSE)</f>
        <v>16</v>
      </c>
      <c r="J1118" s="125" t="s">
        <v>1736</v>
      </c>
      <c r="K1118" s="159">
        <f>VLOOKUP(J1118,'V-Enc'!$B$49:$C$56,2,FALSE)</f>
        <v>8</v>
      </c>
      <c r="L1118" s="206" t="s">
        <v>548</v>
      </c>
      <c r="M1118" s="125">
        <v>32</v>
      </c>
      <c r="N1118" s="125" t="s">
        <v>1829</v>
      </c>
      <c r="O1118" s="125">
        <f>VLOOKUP(N1118,'V-Enc'!$B$130:$C$137,2,FALSE)</f>
        <v>2</v>
      </c>
      <c r="Q1118" s="125" t="s">
        <v>730</v>
      </c>
      <c r="R1118" s="125" t="s">
        <v>22</v>
      </c>
      <c r="S1118" s="125" t="s">
        <v>44</v>
      </c>
      <c r="U1118" s="125">
        <f t="shared" si="1858"/>
        <v>32</v>
      </c>
      <c r="V1118" s="179">
        <f t="shared" si="1859"/>
        <v>16</v>
      </c>
      <c r="W1118" s="125" t="str">
        <f t="shared" si="1860"/>
        <v>-</v>
      </c>
      <c r="X1118" s="179" t="str">
        <f>IF(L1118="-1",W1118/#REF!*#REF!,"-")</f>
        <v>-</v>
      </c>
      <c r="Z1118" s="125" t="str">
        <f t="shared" si="1861"/>
        <v/>
      </c>
      <c r="AA1118" s="125">
        <v>1</v>
      </c>
      <c r="AB1118" s="179">
        <f t="shared" si="1846"/>
        <v>32</v>
      </c>
      <c r="AC1118" s="179" t="str">
        <f t="shared" si="1862"/>
        <v>011111</v>
      </c>
      <c r="AD1118" s="179">
        <f t="shared" si="1839"/>
        <v>1</v>
      </c>
      <c r="AE1118" s="179" t="str">
        <f t="shared" si="1840"/>
        <v>11111111</v>
      </c>
      <c r="AF1118" s="125" t="s">
        <v>369</v>
      </c>
    </row>
    <row r="1119" spans="1:32" x14ac:dyDescent="0.2">
      <c r="I1119" s="159"/>
      <c r="Z1119" s="125" t="str">
        <f t="shared" si="1812"/>
        <v/>
      </c>
      <c r="AC1119" s="179"/>
    </row>
    <row r="1120" spans="1:32" ht="19" x14ac:dyDescent="0.25">
      <c r="A1120" s="225" t="s">
        <v>2124</v>
      </c>
      <c r="B1120" s="225"/>
      <c r="C1120" s="226"/>
      <c r="D1120" s="226"/>
      <c r="E1120" s="226"/>
      <c r="F1120" s="226"/>
      <c r="G1120" s="226"/>
      <c r="I1120" s="159"/>
      <c r="Z1120" s="125" t="str">
        <f t="shared" si="1812"/>
        <v/>
      </c>
      <c r="AC1120" s="179"/>
    </row>
    <row r="1121" spans="1:34" x14ac:dyDescent="0.2">
      <c r="A1121" s="125" t="s">
        <v>4530</v>
      </c>
      <c r="B1121" s="58" t="str">
        <f>IF(OR(MAX(1,O1121)*MAX(V1121,1)&gt;8,V1121&lt;1/4,X1121&lt;1/4,IF(X1121="-",0,X1121)&gt;8),"RSVD","")</f>
        <v>RSVD</v>
      </c>
      <c r="C1121" s="125" t="s">
        <v>727</v>
      </c>
      <c r="D1121" s="125" t="s">
        <v>704</v>
      </c>
      <c r="E1121" s="125" t="str">
        <f t="shared" ref="E1121" si="1863">IF(S1121="rs2","L2",IF(S1121="vs2","L3","L1"))</f>
        <v>L3</v>
      </c>
      <c r="F1121" s="125" t="str">
        <f t="shared" ref="F1121" si="1864">IF(M1121=8,"000",IF(M1121=16,"101","110"))</f>
        <v>000</v>
      </c>
      <c r="H1121" s="125" t="s">
        <v>1723</v>
      </c>
      <c r="I1121" s="159">
        <f>VLOOKUP(H1121,'V-Enc'!$B$38:$C$45,2,FALSE)</f>
        <v>16</v>
      </c>
      <c r="J1121" s="125" t="s">
        <v>1739</v>
      </c>
      <c r="K1121" s="159">
        <f>VLOOKUP(J1121,'V-Enc'!$B$49:$C$56,2,FALSE)</f>
        <v>0.25</v>
      </c>
      <c r="L1121" s="206" t="s">
        <v>2079</v>
      </c>
      <c r="M1121" s="125">
        <v>8</v>
      </c>
      <c r="N1121" s="125" t="s">
        <v>1829</v>
      </c>
      <c r="O1121" s="125">
        <f>VLOOKUP(N1121,'V-Enc'!$B$130:$C$137,2,FALSE)</f>
        <v>2</v>
      </c>
      <c r="Q1121" s="125" t="s">
        <v>730</v>
      </c>
      <c r="R1121" s="125" t="s">
        <v>22</v>
      </c>
      <c r="S1121" s="125" t="s">
        <v>764</v>
      </c>
      <c r="U1121" s="125">
        <f t="shared" ref="U1121" si="1865">IF(L1121="-1",I1121,M1121)</f>
        <v>16</v>
      </c>
      <c r="V1121" s="179">
        <f t="shared" ref="V1121" si="1866">IF(L1121="-1",K1121,U1121/I1121*K1121)</f>
        <v>0.25</v>
      </c>
      <c r="W1121" s="125">
        <f t="shared" ref="W1121" si="1867">IF(L1121="-1",M1121,"-")</f>
        <v>8</v>
      </c>
      <c r="X1121" s="179">
        <f t="shared" ref="X1121" si="1868">IF(L1121="-1",W1121/I1121*K1121,"-")</f>
        <v>0.125</v>
      </c>
      <c r="Z1121" s="125">
        <f t="shared" ref="Z1121" si="1869">IF(S1121="vs2",1,"")</f>
        <v>1</v>
      </c>
      <c r="AA1121" s="125">
        <v>1</v>
      </c>
      <c r="AB1121" s="179">
        <f>MAX(V1121,X1121,1)*IF(O1121="",1,O1121)</f>
        <v>2</v>
      </c>
      <c r="AC1121" s="179" t="str">
        <f t="shared" ref="AC1121:AC1134" si="1870">DEC2BIN(MIN(64,AB1121)-1,6)</f>
        <v>000001</v>
      </c>
      <c r="AD1121" s="179">
        <f t="shared" ref="AD1121:AD1138" si="1871">AB1121/(MAX(V1121,1)*IF(O1121="",1,O1121))</f>
        <v>1</v>
      </c>
      <c r="AE1121" s="179" t="str">
        <f t="shared" ref="AE1121:AE1138" si="1872">RIGHT(_xlfn.CONCAT(REPT(0,8-MIN(AB1121,8)),REPT(DEC2BIN(_xlfn.BITLSHIFT(1,AD1121-1)),AB1121/AD1121)),8)</f>
        <v>00000011</v>
      </c>
      <c r="AF1121" s="179">
        <f t="shared" ref="AF1121:AF1138" si="1873">IF(X1121&lt;=1,0,IF(V1121&gt;=X1121,V1121/MAX(X1121,1),1))</f>
        <v>0</v>
      </c>
      <c r="AG1121" s="180" t="str">
        <f t="shared" ref="AG1121:AG1136" si="1874">IF(AF1121=0,"00000000",RIGHT(IF(X1121&gt;=V1121,DEC2BIN(_xlfn.BITXOR(BIN2DEC(AH1121),255),8),REPT(DEC2BIN(_xlfn.BITLSHIFT(1,AF1121-1)),8)),8))</f>
        <v>00000000</v>
      </c>
      <c r="AH1121" s="179" t="str">
        <f t="shared" ref="AH1121:AH1133" si="1875">IF(AF1121=0,"00000000",RIGHT(_xlfn.CONCAT(REPT(0,8-MIN(8,AB1121)),REPT(DEC2BIN(_xlfn.BITLSHIFT(1,MAX(V1121,X1121,1)-1)),MAX(1,O1121))),8))</f>
        <v>00000000</v>
      </c>
    </row>
    <row r="1122" spans="1:34" x14ac:dyDescent="0.2">
      <c r="A1122" s="125" t="s">
        <v>2702</v>
      </c>
      <c r="B1122" s="58" t="str">
        <f>IF(OR(MAX(1,O1122)*MAX(V1122,1)&gt;8,V1122&lt;1/4,X1122&lt;1/4,IF(X1122="-",0,X1122)&gt;8),"RSVD","")</f>
        <v/>
      </c>
      <c r="C1122" s="125" t="s">
        <v>727</v>
      </c>
      <c r="D1122" s="125" t="s">
        <v>704</v>
      </c>
      <c r="E1122" s="125" t="str">
        <f t="shared" ref="E1122:E1134" si="1876">IF(S1122="rs2","L2",IF(S1122="vs2","L3","L1"))</f>
        <v>L3</v>
      </c>
      <c r="F1122" s="125" t="str">
        <f t="shared" ref="F1122:F1134" si="1877">IF(M1122=8,"000",IF(M1122=16,"101","110"))</f>
        <v>101</v>
      </c>
      <c r="H1122" s="125" t="s">
        <v>1723</v>
      </c>
      <c r="I1122" s="159">
        <f>VLOOKUP(H1122,'V-Enc'!$B$38:$C$45,2,FALSE)</f>
        <v>16</v>
      </c>
      <c r="J1122" s="125" t="s">
        <v>1739</v>
      </c>
      <c r="K1122" s="159">
        <f>VLOOKUP(J1122,'V-Enc'!$B$49:$C$56,2,FALSE)</f>
        <v>0.25</v>
      </c>
      <c r="L1122" s="206" t="s">
        <v>2079</v>
      </c>
      <c r="M1122" s="125">
        <v>16</v>
      </c>
      <c r="N1122" s="125" t="s">
        <v>1829</v>
      </c>
      <c r="O1122" s="125">
        <f>VLOOKUP(N1122,'V-Enc'!$B$130:$C$137,2,FALSE)</f>
        <v>2</v>
      </c>
      <c r="Q1122" s="125" t="s">
        <v>730</v>
      </c>
      <c r="R1122" s="125" t="s">
        <v>22</v>
      </c>
      <c r="S1122" s="125" t="s">
        <v>764</v>
      </c>
      <c r="U1122" s="125">
        <f t="shared" ref="U1122:U1134" si="1878">IF(L1122="-1",I1122,M1122)</f>
        <v>16</v>
      </c>
      <c r="V1122" s="179">
        <f t="shared" ref="V1122:V1134" si="1879">IF(L1122="-1",K1122,U1122/I1122*K1122)</f>
        <v>0.25</v>
      </c>
      <c r="W1122" s="125">
        <f t="shared" ref="W1122:W1134" si="1880">IF(L1122="-1",M1122,"-")</f>
        <v>16</v>
      </c>
      <c r="X1122" s="179">
        <f t="shared" ref="X1122:X1134" si="1881">IF(L1122="-1",W1122/I1122*K1122,"-")</f>
        <v>0.25</v>
      </c>
      <c r="Z1122" s="125">
        <f t="shared" si="1812"/>
        <v>1</v>
      </c>
      <c r="AA1122" s="125">
        <v>1</v>
      </c>
      <c r="AB1122" s="179">
        <f t="shared" ref="AB1122:AB1138" si="1882">MAX(V1122,X1122,1)*IF(O1122="",1,O1122)</f>
        <v>2</v>
      </c>
      <c r="AC1122" s="179" t="str">
        <f t="shared" si="1870"/>
        <v>000001</v>
      </c>
      <c r="AD1122" s="179">
        <f t="shared" si="1871"/>
        <v>1</v>
      </c>
      <c r="AE1122" s="179" t="str">
        <f t="shared" si="1872"/>
        <v>00000011</v>
      </c>
      <c r="AF1122" s="179">
        <f t="shared" si="1873"/>
        <v>0</v>
      </c>
      <c r="AG1122" s="180" t="str">
        <f t="shared" si="1874"/>
        <v>00000000</v>
      </c>
      <c r="AH1122" s="179" t="str">
        <f t="shared" si="1875"/>
        <v>00000000</v>
      </c>
    </row>
    <row r="1123" spans="1:34" x14ac:dyDescent="0.2">
      <c r="A1123" s="125" t="s">
        <v>2703</v>
      </c>
      <c r="B1123" s="58" t="str">
        <f t="shared" ref="B1123:B1138" si="1883">IF(OR(MAX(1,O1123)*MAX(V1123,1)&gt;8,V1123&lt;1/4,X1123&lt;1/4,IF(X1123="-",0,X1123)&gt;8),"RSVD","")</f>
        <v/>
      </c>
      <c r="C1123" s="125" t="s">
        <v>727</v>
      </c>
      <c r="D1123" s="125" t="s">
        <v>704</v>
      </c>
      <c r="E1123" s="125" t="str">
        <f t="shared" si="1876"/>
        <v>L3</v>
      </c>
      <c r="F1123" s="125" t="str">
        <f t="shared" si="1877"/>
        <v>110</v>
      </c>
      <c r="H1123" s="125" t="s">
        <v>1723</v>
      </c>
      <c r="I1123" s="159">
        <f>VLOOKUP(H1123,'V-Enc'!$B$38:$C$45,2,FALSE)</f>
        <v>16</v>
      </c>
      <c r="J1123" s="125" t="s">
        <v>1739</v>
      </c>
      <c r="K1123" s="159">
        <f>VLOOKUP(J1123,'V-Enc'!$B$49:$C$56,2,FALSE)</f>
        <v>0.25</v>
      </c>
      <c r="L1123" s="206" t="s">
        <v>2079</v>
      </c>
      <c r="M1123" s="125">
        <v>32</v>
      </c>
      <c r="N1123" s="125" t="s">
        <v>1829</v>
      </c>
      <c r="O1123" s="125">
        <f>VLOOKUP(N1123,'V-Enc'!$B$130:$C$137,2,FALSE)</f>
        <v>2</v>
      </c>
      <c r="Q1123" s="125" t="s">
        <v>730</v>
      </c>
      <c r="R1123" s="125" t="s">
        <v>22</v>
      </c>
      <c r="S1123" s="125" t="s">
        <v>764</v>
      </c>
      <c r="U1123" s="125">
        <f t="shared" si="1878"/>
        <v>16</v>
      </c>
      <c r="V1123" s="179">
        <f t="shared" si="1879"/>
        <v>0.25</v>
      </c>
      <c r="W1123" s="125">
        <f t="shared" si="1880"/>
        <v>32</v>
      </c>
      <c r="X1123" s="179">
        <f t="shared" si="1881"/>
        <v>0.5</v>
      </c>
      <c r="Z1123" s="125">
        <f t="shared" si="1812"/>
        <v>1</v>
      </c>
      <c r="AA1123" s="125">
        <v>1</v>
      </c>
      <c r="AB1123" s="179">
        <f t="shared" si="1882"/>
        <v>2</v>
      </c>
      <c r="AC1123" s="179" t="str">
        <f t="shared" si="1870"/>
        <v>000001</v>
      </c>
      <c r="AD1123" s="179">
        <f t="shared" si="1871"/>
        <v>1</v>
      </c>
      <c r="AE1123" s="179" t="str">
        <f t="shared" si="1872"/>
        <v>00000011</v>
      </c>
      <c r="AF1123" s="179">
        <f t="shared" si="1873"/>
        <v>0</v>
      </c>
      <c r="AG1123" s="180" t="str">
        <f t="shared" si="1874"/>
        <v>00000000</v>
      </c>
      <c r="AH1123" s="179" t="str">
        <f t="shared" si="1875"/>
        <v>00000000</v>
      </c>
    </row>
    <row r="1124" spans="1:34" x14ac:dyDescent="0.2">
      <c r="A1124" s="125" t="s">
        <v>2704</v>
      </c>
      <c r="B1124" s="58" t="str">
        <f t="shared" si="1883"/>
        <v/>
      </c>
      <c r="C1124" s="125" t="s">
        <v>727</v>
      </c>
      <c r="D1124" s="125" t="s">
        <v>704</v>
      </c>
      <c r="E1124" s="125" t="str">
        <f t="shared" si="1876"/>
        <v>L3</v>
      </c>
      <c r="F1124" s="125" t="str">
        <f t="shared" si="1877"/>
        <v>000</v>
      </c>
      <c r="H1124" s="125" t="s">
        <v>1723</v>
      </c>
      <c r="I1124" s="159">
        <f>VLOOKUP(H1124,'V-Enc'!$B$38:$C$45,2,FALSE)</f>
        <v>16</v>
      </c>
      <c r="J1124" s="125" t="s">
        <v>1740</v>
      </c>
      <c r="K1124" s="159">
        <f>VLOOKUP(J1124,'V-Enc'!$B$49:$C$56,2,FALSE)</f>
        <v>0.5</v>
      </c>
      <c r="L1124" s="206" t="s">
        <v>2079</v>
      </c>
      <c r="M1124" s="125">
        <v>8</v>
      </c>
      <c r="N1124" s="125" t="s">
        <v>1829</v>
      </c>
      <c r="O1124" s="125">
        <f>VLOOKUP(N1124,'V-Enc'!$B$130:$C$137,2,FALSE)</f>
        <v>2</v>
      </c>
      <c r="Q1124" s="125" t="s">
        <v>730</v>
      </c>
      <c r="R1124" s="125" t="s">
        <v>22</v>
      </c>
      <c r="S1124" s="125" t="s">
        <v>764</v>
      </c>
      <c r="U1124" s="125">
        <f t="shared" si="1878"/>
        <v>16</v>
      </c>
      <c r="V1124" s="179">
        <f t="shared" si="1879"/>
        <v>0.5</v>
      </c>
      <c r="W1124" s="125">
        <f t="shared" si="1880"/>
        <v>8</v>
      </c>
      <c r="X1124" s="179">
        <f t="shared" si="1881"/>
        <v>0.25</v>
      </c>
      <c r="Z1124" s="125">
        <f t="shared" si="1812"/>
        <v>1</v>
      </c>
      <c r="AA1124" s="125">
        <v>1</v>
      </c>
      <c r="AB1124" s="179">
        <f t="shared" si="1882"/>
        <v>2</v>
      </c>
      <c r="AC1124" s="179" t="str">
        <f t="shared" si="1870"/>
        <v>000001</v>
      </c>
      <c r="AD1124" s="179">
        <f t="shared" si="1871"/>
        <v>1</v>
      </c>
      <c r="AE1124" s="179" t="str">
        <f t="shared" si="1872"/>
        <v>00000011</v>
      </c>
      <c r="AF1124" s="179">
        <f t="shared" si="1873"/>
        <v>0</v>
      </c>
      <c r="AG1124" s="180" t="str">
        <f t="shared" si="1874"/>
        <v>00000000</v>
      </c>
      <c r="AH1124" s="179" t="str">
        <f t="shared" si="1875"/>
        <v>00000000</v>
      </c>
    </row>
    <row r="1125" spans="1:34" x14ac:dyDescent="0.2">
      <c r="A1125" s="125" t="s">
        <v>2705</v>
      </c>
      <c r="B1125" s="58" t="str">
        <f t="shared" si="1883"/>
        <v/>
      </c>
      <c r="C1125" s="125" t="s">
        <v>727</v>
      </c>
      <c r="D1125" s="125" t="s">
        <v>704</v>
      </c>
      <c r="E1125" s="125" t="str">
        <f t="shared" si="1876"/>
        <v>L3</v>
      </c>
      <c r="F1125" s="125" t="str">
        <f t="shared" si="1877"/>
        <v>101</v>
      </c>
      <c r="H1125" s="125" t="s">
        <v>1723</v>
      </c>
      <c r="I1125" s="159">
        <f>VLOOKUP(H1125,'V-Enc'!$B$38:$C$45,2,FALSE)</f>
        <v>16</v>
      </c>
      <c r="J1125" s="125" t="s">
        <v>1740</v>
      </c>
      <c r="K1125" s="159">
        <f>VLOOKUP(J1125,'V-Enc'!$B$49:$C$56,2,FALSE)</f>
        <v>0.5</v>
      </c>
      <c r="L1125" s="206" t="s">
        <v>2079</v>
      </c>
      <c r="M1125" s="125">
        <v>16</v>
      </c>
      <c r="N1125" s="125" t="s">
        <v>1829</v>
      </c>
      <c r="O1125" s="125">
        <f>VLOOKUP(N1125,'V-Enc'!$B$130:$C$137,2,FALSE)</f>
        <v>2</v>
      </c>
      <c r="Q1125" s="125" t="s">
        <v>730</v>
      </c>
      <c r="R1125" s="125" t="s">
        <v>22</v>
      </c>
      <c r="S1125" s="125" t="s">
        <v>764</v>
      </c>
      <c r="U1125" s="125">
        <f t="shared" si="1878"/>
        <v>16</v>
      </c>
      <c r="V1125" s="179">
        <f t="shared" si="1879"/>
        <v>0.5</v>
      </c>
      <c r="W1125" s="125">
        <f t="shared" si="1880"/>
        <v>16</v>
      </c>
      <c r="X1125" s="179">
        <f t="shared" si="1881"/>
        <v>0.5</v>
      </c>
      <c r="Z1125" s="125">
        <f t="shared" si="1812"/>
        <v>1</v>
      </c>
      <c r="AA1125" s="125">
        <v>1</v>
      </c>
      <c r="AB1125" s="179">
        <f t="shared" si="1882"/>
        <v>2</v>
      </c>
      <c r="AC1125" s="179" t="str">
        <f t="shared" si="1870"/>
        <v>000001</v>
      </c>
      <c r="AD1125" s="179">
        <f t="shared" si="1871"/>
        <v>1</v>
      </c>
      <c r="AE1125" s="179" t="str">
        <f t="shared" si="1872"/>
        <v>00000011</v>
      </c>
      <c r="AF1125" s="179">
        <f t="shared" si="1873"/>
        <v>0</v>
      </c>
      <c r="AG1125" s="180" t="str">
        <f t="shared" si="1874"/>
        <v>00000000</v>
      </c>
      <c r="AH1125" s="179" t="str">
        <f t="shared" si="1875"/>
        <v>00000000</v>
      </c>
    </row>
    <row r="1126" spans="1:34" x14ac:dyDescent="0.2">
      <c r="A1126" s="125" t="s">
        <v>2706</v>
      </c>
      <c r="B1126" s="58" t="str">
        <f t="shared" si="1883"/>
        <v/>
      </c>
      <c r="C1126" s="125" t="s">
        <v>727</v>
      </c>
      <c r="D1126" s="125" t="s">
        <v>704</v>
      </c>
      <c r="E1126" s="125" t="str">
        <f t="shared" si="1876"/>
        <v>L3</v>
      </c>
      <c r="F1126" s="125" t="str">
        <f t="shared" si="1877"/>
        <v>110</v>
      </c>
      <c r="H1126" s="125" t="s">
        <v>1723</v>
      </c>
      <c r="I1126" s="159">
        <f>VLOOKUP(H1126,'V-Enc'!$B$38:$C$45,2,FALSE)</f>
        <v>16</v>
      </c>
      <c r="J1126" s="125" t="s">
        <v>1740</v>
      </c>
      <c r="K1126" s="159">
        <f>VLOOKUP(J1126,'V-Enc'!$B$49:$C$56,2,FALSE)</f>
        <v>0.5</v>
      </c>
      <c r="L1126" s="206" t="s">
        <v>2079</v>
      </c>
      <c r="M1126" s="125">
        <v>32</v>
      </c>
      <c r="N1126" s="125" t="s">
        <v>1829</v>
      </c>
      <c r="O1126" s="125">
        <f>VLOOKUP(N1126,'V-Enc'!$B$130:$C$137,2,FALSE)</f>
        <v>2</v>
      </c>
      <c r="Q1126" s="125" t="s">
        <v>730</v>
      </c>
      <c r="R1126" s="125" t="s">
        <v>22</v>
      </c>
      <c r="S1126" s="125" t="s">
        <v>764</v>
      </c>
      <c r="U1126" s="125">
        <f t="shared" si="1878"/>
        <v>16</v>
      </c>
      <c r="V1126" s="179">
        <f t="shared" si="1879"/>
        <v>0.5</v>
      </c>
      <c r="W1126" s="125">
        <f t="shared" si="1880"/>
        <v>32</v>
      </c>
      <c r="X1126" s="179">
        <f t="shared" si="1881"/>
        <v>1</v>
      </c>
      <c r="Z1126" s="125">
        <f t="shared" si="1812"/>
        <v>1</v>
      </c>
      <c r="AA1126" s="125">
        <v>1</v>
      </c>
      <c r="AB1126" s="179">
        <f t="shared" si="1882"/>
        <v>2</v>
      </c>
      <c r="AC1126" s="179" t="str">
        <f t="shared" si="1870"/>
        <v>000001</v>
      </c>
      <c r="AD1126" s="179">
        <f t="shared" si="1871"/>
        <v>1</v>
      </c>
      <c r="AE1126" s="179" t="str">
        <f t="shared" si="1872"/>
        <v>00000011</v>
      </c>
      <c r="AF1126" s="179">
        <f t="shared" si="1873"/>
        <v>0</v>
      </c>
      <c r="AG1126" s="180" t="str">
        <f t="shared" si="1874"/>
        <v>00000000</v>
      </c>
      <c r="AH1126" s="179" t="str">
        <f t="shared" si="1875"/>
        <v>00000000</v>
      </c>
    </row>
    <row r="1127" spans="1:34" x14ac:dyDescent="0.2">
      <c r="A1127" s="125" t="s">
        <v>2707</v>
      </c>
      <c r="B1127" s="58" t="str">
        <f t="shared" si="1883"/>
        <v/>
      </c>
      <c r="C1127" s="125" t="s">
        <v>727</v>
      </c>
      <c r="D1127" s="125" t="s">
        <v>704</v>
      </c>
      <c r="E1127" s="125" t="str">
        <f t="shared" si="1876"/>
        <v>L3</v>
      </c>
      <c r="F1127" s="125" t="str">
        <f t="shared" si="1877"/>
        <v>000</v>
      </c>
      <c r="H1127" s="125" t="s">
        <v>1723</v>
      </c>
      <c r="I1127" s="159">
        <f>VLOOKUP(H1127,'V-Enc'!$B$38:$C$45,2,FALSE)</f>
        <v>16</v>
      </c>
      <c r="J1127" s="125" t="s">
        <v>1733</v>
      </c>
      <c r="K1127" s="159">
        <f>VLOOKUP(J1127,'V-Enc'!$B$49:$C$56,2,FALSE)</f>
        <v>1</v>
      </c>
      <c r="L1127" s="206" t="s">
        <v>2079</v>
      </c>
      <c r="M1127" s="125">
        <v>8</v>
      </c>
      <c r="N1127" s="125" t="s">
        <v>1829</v>
      </c>
      <c r="O1127" s="125">
        <f>VLOOKUP(N1127,'V-Enc'!$B$130:$C$137,2,FALSE)</f>
        <v>2</v>
      </c>
      <c r="Q1127" s="125" t="s">
        <v>730</v>
      </c>
      <c r="R1127" s="125" t="s">
        <v>22</v>
      </c>
      <c r="S1127" s="125" t="s">
        <v>764</v>
      </c>
      <c r="U1127" s="125">
        <f t="shared" si="1878"/>
        <v>16</v>
      </c>
      <c r="V1127" s="179">
        <f t="shared" si="1879"/>
        <v>1</v>
      </c>
      <c r="W1127" s="125">
        <f t="shared" si="1880"/>
        <v>8</v>
      </c>
      <c r="X1127" s="179">
        <f t="shared" si="1881"/>
        <v>0.5</v>
      </c>
      <c r="Z1127" s="125">
        <f t="shared" si="1812"/>
        <v>1</v>
      </c>
      <c r="AA1127" s="125">
        <v>1</v>
      </c>
      <c r="AB1127" s="179">
        <f t="shared" si="1882"/>
        <v>2</v>
      </c>
      <c r="AC1127" s="179" t="str">
        <f t="shared" si="1870"/>
        <v>000001</v>
      </c>
      <c r="AD1127" s="179">
        <f t="shared" si="1871"/>
        <v>1</v>
      </c>
      <c r="AE1127" s="179" t="str">
        <f t="shared" si="1872"/>
        <v>00000011</v>
      </c>
      <c r="AF1127" s="179">
        <f t="shared" si="1873"/>
        <v>0</v>
      </c>
      <c r="AG1127" s="180" t="str">
        <f t="shared" si="1874"/>
        <v>00000000</v>
      </c>
      <c r="AH1127" s="179" t="str">
        <f t="shared" si="1875"/>
        <v>00000000</v>
      </c>
    </row>
    <row r="1128" spans="1:34" x14ac:dyDescent="0.2">
      <c r="A1128" s="125" t="s">
        <v>2708</v>
      </c>
      <c r="B1128" s="58" t="str">
        <f t="shared" si="1883"/>
        <v/>
      </c>
      <c r="C1128" s="125" t="s">
        <v>727</v>
      </c>
      <c r="D1128" s="125" t="s">
        <v>704</v>
      </c>
      <c r="E1128" s="125" t="str">
        <f t="shared" si="1876"/>
        <v>L3</v>
      </c>
      <c r="F1128" s="125" t="str">
        <f t="shared" si="1877"/>
        <v>101</v>
      </c>
      <c r="H1128" s="125" t="s">
        <v>1723</v>
      </c>
      <c r="I1128" s="159">
        <f>VLOOKUP(H1128,'V-Enc'!$B$38:$C$45,2,FALSE)</f>
        <v>16</v>
      </c>
      <c r="J1128" s="125" t="s">
        <v>1733</v>
      </c>
      <c r="K1128" s="159">
        <f>VLOOKUP(J1128,'V-Enc'!$B$49:$C$56,2,FALSE)</f>
        <v>1</v>
      </c>
      <c r="L1128" s="206" t="s">
        <v>2079</v>
      </c>
      <c r="M1128" s="125">
        <v>16</v>
      </c>
      <c r="N1128" s="125" t="s">
        <v>1829</v>
      </c>
      <c r="O1128" s="125">
        <f>VLOOKUP(N1128,'V-Enc'!$B$130:$C$137,2,FALSE)</f>
        <v>2</v>
      </c>
      <c r="Q1128" s="125" t="s">
        <v>730</v>
      </c>
      <c r="R1128" s="125" t="s">
        <v>22</v>
      </c>
      <c r="S1128" s="125" t="s">
        <v>764</v>
      </c>
      <c r="U1128" s="125">
        <f t="shared" si="1878"/>
        <v>16</v>
      </c>
      <c r="V1128" s="179">
        <f t="shared" si="1879"/>
        <v>1</v>
      </c>
      <c r="W1128" s="125">
        <f t="shared" si="1880"/>
        <v>16</v>
      </c>
      <c r="X1128" s="179">
        <f t="shared" si="1881"/>
        <v>1</v>
      </c>
      <c r="Z1128" s="125">
        <f t="shared" si="1812"/>
        <v>1</v>
      </c>
      <c r="AA1128" s="125">
        <v>1</v>
      </c>
      <c r="AB1128" s="179">
        <f t="shared" si="1882"/>
        <v>2</v>
      </c>
      <c r="AC1128" s="179" t="str">
        <f t="shared" si="1870"/>
        <v>000001</v>
      </c>
      <c r="AD1128" s="179">
        <f t="shared" si="1871"/>
        <v>1</v>
      </c>
      <c r="AE1128" s="179" t="str">
        <f t="shared" si="1872"/>
        <v>00000011</v>
      </c>
      <c r="AF1128" s="179">
        <f t="shared" si="1873"/>
        <v>0</v>
      </c>
      <c r="AG1128" s="180" t="str">
        <f t="shared" si="1874"/>
        <v>00000000</v>
      </c>
      <c r="AH1128" s="179" t="str">
        <f t="shared" si="1875"/>
        <v>00000000</v>
      </c>
    </row>
    <row r="1129" spans="1:34" x14ac:dyDescent="0.2">
      <c r="A1129" s="125" t="s">
        <v>2709</v>
      </c>
      <c r="B1129" s="58" t="str">
        <f t="shared" si="1883"/>
        <v/>
      </c>
      <c r="C1129" s="125" t="s">
        <v>727</v>
      </c>
      <c r="D1129" s="125" t="s">
        <v>704</v>
      </c>
      <c r="E1129" s="125" t="str">
        <f t="shared" si="1876"/>
        <v>L3</v>
      </c>
      <c r="F1129" s="125" t="str">
        <f t="shared" si="1877"/>
        <v>110</v>
      </c>
      <c r="H1129" s="125" t="s">
        <v>1723</v>
      </c>
      <c r="I1129" s="159">
        <f>VLOOKUP(H1129,'V-Enc'!$B$38:$C$45,2,FALSE)</f>
        <v>16</v>
      </c>
      <c r="J1129" s="125" t="s">
        <v>1733</v>
      </c>
      <c r="K1129" s="159">
        <f>VLOOKUP(J1129,'V-Enc'!$B$49:$C$56,2,FALSE)</f>
        <v>1</v>
      </c>
      <c r="L1129" s="206" t="s">
        <v>2079</v>
      </c>
      <c r="M1129" s="125">
        <v>32</v>
      </c>
      <c r="N1129" s="125" t="s">
        <v>1829</v>
      </c>
      <c r="O1129" s="125">
        <f>VLOOKUP(N1129,'V-Enc'!$B$130:$C$137,2,FALSE)</f>
        <v>2</v>
      </c>
      <c r="Q1129" s="125" t="s">
        <v>730</v>
      </c>
      <c r="R1129" s="125" t="s">
        <v>22</v>
      </c>
      <c r="S1129" s="125" t="s">
        <v>764</v>
      </c>
      <c r="U1129" s="125">
        <f t="shared" si="1878"/>
        <v>16</v>
      </c>
      <c r="V1129" s="179">
        <f t="shared" si="1879"/>
        <v>1</v>
      </c>
      <c r="W1129" s="125">
        <f t="shared" si="1880"/>
        <v>32</v>
      </c>
      <c r="X1129" s="179">
        <f t="shared" si="1881"/>
        <v>2</v>
      </c>
      <c r="Z1129" s="125">
        <f t="shared" si="1812"/>
        <v>1</v>
      </c>
      <c r="AA1129" s="125">
        <v>1</v>
      </c>
      <c r="AB1129" s="179">
        <f t="shared" si="1882"/>
        <v>4</v>
      </c>
      <c r="AC1129" s="179" t="str">
        <f t="shared" si="1870"/>
        <v>000011</v>
      </c>
      <c r="AD1129" s="179">
        <f t="shared" si="1871"/>
        <v>2</v>
      </c>
      <c r="AE1129" s="179" t="str">
        <f t="shared" si="1872"/>
        <v>00001010</v>
      </c>
      <c r="AF1129" s="179">
        <f t="shared" si="1873"/>
        <v>1</v>
      </c>
      <c r="AG1129" s="180" t="str">
        <f t="shared" si="1874"/>
        <v>11110101</v>
      </c>
      <c r="AH1129" s="179" t="str">
        <f t="shared" si="1875"/>
        <v>00001010</v>
      </c>
    </row>
    <row r="1130" spans="1:34" x14ac:dyDescent="0.2">
      <c r="A1130" s="125" t="s">
        <v>2710</v>
      </c>
      <c r="B1130" s="58" t="str">
        <f t="shared" si="1883"/>
        <v/>
      </c>
      <c r="C1130" s="125" t="s">
        <v>727</v>
      </c>
      <c r="D1130" s="125" t="s">
        <v>704</v>
      </c>
      <c r="E1130" s="125" t="str">
        <f t="shared" si="1876"/>
        <v>L3</v>
      </c>
      <c r="F1130" s="125" t="str">
        <f t="shared" si="1877"/>
        <v>000</v>
      </c>
      <c r="H1130" s="125" t="s">
        <v>1723</v>
      </c>
      <c r="I1130" s="159">
        <f>VLOOKUP(H1130,'V-Enc'!$B$38:$C$45,2,FALSE)</f>
        <v>16</v>
      </c>
      <c r="J1130" s="125" t="s">
        <v>1734</v>
      </c>
      <c r="K1130" s="159">
        <f>VLOOKUP(J1130,'V-Enc'!$B$49:$C$56,2,FALSE)</f>
        <v>2</v>
      </c>
      <c r="L1130" s="206" t="s">
        <v>2079</v>
      </c>
      <c r="M1130" s="125">
        <v>8</v>
      </c>
      <c r="N1130" s="125" t="s">
        <v>1829</v>
      </c>
      <c r="O1130" s="125">
        <f>VLOOKUP(N1130,'V-Enc'!$B$130:$C$137,2,FALSE)</f>
        <v>2</v>
      </c>
      <c r="Q1130" s="125" t="s">
        <v>730</v>
      </c>
      <c r="R1130" s="125" t="s">
        <v>22</v>
      </c>
      <c r="S1130" s="125" t="s">
        <v>764</v>
      </c>
      <c r="U1130" s="125">
        <f t="shared" si="1878"/>
        <v>16</v>
      </c>
      <c r="V1130" s="179">
        <f t="shared" si="1879"/>
        <v>2</v>
      </c>
      <c r="W1130" s="125">
        <f t="shared" si="1880"/>
        <v>8</v>
      </c>
      <c r="X1130" s="179">
        <f t="shared" si="1881"/>
        <v>1</v>
      </c>
      <c r="Z1130" s="125">
        <f t="shared" si="1812"/>
        <v>1</v>
      </c>
      <c r="AA1130" s="125">
        <v>1</v>
      </c>
      <c r="AB1130" s="179">
        <f t="shared" si="1882"/>
        <v>4</v>
      </c>
      <c r="AC1130" s="179" t="str">
        <f t="shared" si="1870"/>
        <v>000011</v>
      </c>
      <c r="AD1130" s="179">
        <f t="shared" si="1871"/>
        <v>1</v>
      </c>
      <c r="AE1130" s="179" t="str">
        <f t="shared" si="1872"/>
        <v>00001111</v>
      </c>
      <c r="AF1130" s="179">
        <f t="shared" si="1873"/>
        <v>0</v>
      </c>
      <c r="AG1130" s="180" t="str">
        <f t="shared" si="1874"/>
        <v>00000000</v>
      </c>
      <c r="AH1130" s="179" t="str">
        <f t="shared" si="1875"/>
        <v>00000000</v>
      </c>
    </row>
    <row r="1131" spans="1:34" x14ac:dyDescent="0.2">
      <c r="A1131" s="125" t="s">
        <v>2711</v>
      </c>
      <c r="B1131" s="58" t="str">
        <f t="shared" si="1883"/>
        <v/>
      </c>
      <c r="C1131" s="125" t="s">
        <v>727</v>
      </c>
      <c r="D1131" s="125" t="s">
        <v>704</v>
      </c>
      <c r="E1131" s="125" t="str">
        <f t="shared" si="1876"/>
        <v>L3</v>
      </c>
      <c r="F1131" s="125" t="str">
        <f t="shared" si="1877"/>
        <v>101</v>
      </c>
      <c r="H1131" s="125" t="s">
        <v>1723</v>
      </c>
      <c r="I1131" s="159">
        <f>VLOOKUP(H1131,'V-Enc'!$B$38:$C$45,2,FALSE)</f>
        <v>16</v>
      </c>
      <c r="J1131" s="125" t="s">
        <v>1734</v>
      </c>
      <c r="K1131" s="159">
        <f>VLOOKUP(J1131,'V-Enc'!$B$49:$C$56,2,FALSE)</f>
        <v>2</v>
      </c>
      <c r="L1131" s="206" t="s">
        <v>2079</v>
      </c>
      <c r="M1131" s="125">
        <v>16</v>
      </c>
      <c r="N1131" s="125" t="s">
        <v>1829</v>
      </c>
      <c r="O1131" s="125">
        <f>VLOOKUP(N1131,'V-Enc'!$B$130:$C$137,2,FALSE)</f>
        <v>2</v>
      </c>
      <c r="Q1131" s="125" t="s">
        <v>730</v>
      </c>
      <c r="R1131" s="125" t="s">
        <v>22</v>
      </c>
      <c r="S1131" s="125" t="s">
        <v>764</v>
      </c>
      <c r="U1131" s="125">
        <f t="shared" si="1878"/>
        <v>16</v>
      </c>
      <c r="V1131" s="179">
        <f t="shared" si="1879"/>
        <v>2</v>
      </c>
      <c r="W1131" s="125">
        <f t="shared" si="1880"/>
        <v>16</v>
      </c>
      <c r="X1131" s="179">
        <f t="shared" si="1881"/>
        <v>2</v>
      </c>
      <c r="Z1131" s="125">
        <f t="shared" si="1812"/>
        <v>1</v>
      </c>
      <c r="AA1131" s="125">
        <v>1</v>
      </c>
      <c r="AB1131" s="179">
        <f t="shared" si="1882"/>
        <v>4</v>
      </c>
      <c r="AC1131" s="179" t="str">
        <f t="shared" si="1870"/>
        <v>000011</v>
      </c>
      <c r="AD1131" s="179">
        <f t="shared" si="1871"/>
        <v>1</v>
      </c>
      <c r="AE1131" s="179" t="str">
        <f t="shared" si="1872"/>
        <v>00001111</v>
      </c>
      <c r="AF1131" s="179">
        <f t="shared" si="1873"/>
        <v>1</v>
      </c>
      <c r="AG1131" s="180" t="str">
        <f t="shared" si="1874"/>
        <v>11110101</v>
      </c>
      <c r="AH1131" s="179" t="str">
        <f t="shared" si="1875"/>
        <v>00001010</v>
      </c>
    </row>
    <row r="1132" spans="1:34" x14ac:dyDescent="0.2">
      <c r="A1132" s="125" t="s">
        <v>2712</v>
      </c>
      <c r="B1132" s="58" t="str">
        <f t="shared" si="1883"/>
        <v/>
      </c>
      <c r="C1132" s="125" t="s">
        <v>727</v>
      </c>
      <c r="D1132" s="125" t="s">
        <v>704</v>
      </c>
      <c r="E1132" s="125" t="str">
        <f t="shared" si="1876"/>
        <v>L3</v>
      </c>
      <c r="F1132" s="125" t="str">
        <f t="shared" si="1877"/>
        <v>110</v>
      </c>
      <c r="H1132" s="125" t="s">
        <v>1723</v>
      </c>
      <c r="I1132" s="159">
        <f>VLOOKUP(H1132,'V-Enc'!$B$38:$C$45,2,FALSE)</f>
        <v>16</v>
      </c>
      <c r="J1132" s="125" t="s">
        <v>1734</v>
      </c>
      <c r="K1132" s="159">
        <f>VLOOKUP(J1132,'V-Enc'!$B$49:$C$56,2,FALSE)</f>
        <v>2</v>
      </c>
      <c r="L1132" s="206" t="s">
        <v>2079</v>
      </c>
      <c r="M1132" s="125">
        <v>32</v>
      </c>
      <c r="N1132" s="125" t="s">
        <v>1829</v>
      </c>
      <c r="O1132" s="125">
        <f>VLOOKUP(N1132,'V-Enc'!$B$130:$C$137,2,FALSE)</f>
        <v>2</v>
      </c>
      <c r="Q1132" s="125" t="s">
        <v>730</v>
      </c>
      <c r="R1132" s="125" t="s">
        <v>22</v>
      </c>
      <c r="S1132" s="125" t="s">
        <v>764</v>
      </c>
      <c r="U1132" s="125">
        <f t="shared" si="1878"/>
        <v>16</v>
      </c>
      <c r="V1132" s="179">
        <f t="shared" si="1879"/>
        <v>2</v>
      </c>
      <c r="W1132" s="125">
        <f t="shared" si="1880"/>
        <v>32</v>
      </c>
      <c r="X1132" s="179">
        <f t="shared" si="1881"/>
        <v>4</v>
      </c>
      <c r="Z1132" s="125">
        <f t="shared" si="1812"/>
        <v>1</v>
      </c>
      <c r="AA1132" s="125">
        <v>1</v>
      </c>
      <c r="AB1132" s="179">
        <f t="shared" si="1882"/>
        <v>8</v>
      </c>
      <c r="AC1132" s="179" t="str">
        <f t="shared" si="1870"/>
        <v>000111</v>
      </c>
      <c r="AD1132" s="179">
        <f t="shared" si="1871"/>
        <v>2</v>
      </c>
      <c r="AE1132" s="179" t="str">
        <f t="shared" si="1872"/>
        <v>10101010</v>
      </c>
      <c r="AF1132" s="179">
        <f t="shared" si="1873"/>
        <v>1</v>
      </c>
      <c r="AG1132" s="180" t="str">
        <f t="shared" si="1874"/>
        <v>01110111</v>
      </c>
      <c r="AH1132" s="179" t="str">
        <f t="shared" si="1875"/>
        <v>10001000</v>
      </c>
    </row>
    <row r="1133" spans="1:34" x14ac:dyDescent="0.2">
      <c r="A1133" s="125" t="s">
        <v>2713</v>
      </c>
      <c r="B1133" s="58" t="str">
        <f t="shared" si="1883"/>
        <v/>
      </c>
      <c r="C1133" s="125" t="s">
        <v>727</v>
      </c>
      <c r="D1133" s="125" t="s">
        <v>704</v>
      </c>
      <c r="E1133" s="125" t="str">
        <f t="shared" si="1876"/>
        <v>L3</v>
      </c>
      <c r="F1133" s="125" t="str">
        <f t="shared" si="1877"/>
        <v>000</v>
      </c>
      <c r="H1133" s="125" t="s">
        <v>1723</v>
      </c>
      <c r="I1133" s="159">
        <f>VLOOKUP(H1133,'V-Enc'!$B$38:$C$45,2,FALSE)</f>
        <v>16</v>
      </c>
      <c r="J1133" s="125" t="s">
        <v>1735</v>
      </c>
      <c r="K1133" s="159">
        <f>VLOOKUP(J1133,'V-Enc'!$B$49:$C$56,2,FALSE)</f>
        <v>4</v>
      </c>
      <c r="L1133" s="206" t="s">
        <v>2079</v>
      </c>
      <c r="M1133" s="125">
        <v>8</v>
      </c>
      <c r="N1133" s="125" t="s">
        <v>1829</v>
      </c>
      <c r="O1133" s="125">
        <f>VLOOKUP(N1133,'V-Enc'!$B$130:$C$137,2,FALSE)</f>
        <v>2</v>
      </c>
      <c r="Q1133" s="125" t="s">
        <v>730</v>
      </c>
      <c r="R1133" s="125" t="s">
        <v>22</v>
      </c>
      <c r="S1133" s="125" t="s">
        <v>764</v>
      </c>
      <c r="U1133" s="125">
        <f t="shared" si="1878"/>
        <v>16</v>
      </c>
      <c r="V1133" s="179">
        <f t="shared" si="1879"/>
        <v>4</v>
      </c>
      <c r="W1133" s="125">
        <f t="shared" si="1880"/>
        <v>8</v>
      </c>
      <c r="X1133" s="179">
        <f t="shared" si="1881"/>
        <v>2</v>
      </c>
      <c r="Z1133" s="125">
        <f t="shared" si="1812"/>
        <v>1</v>
      </c>
      <c r="AA1133" s="125">
        <v>1</v>
      </c>
      <c r="AB1133" s="179">
        <f t="shared" si="1882"/>
        <v>8</v>
      </c>
      <c r="AC1133" s="179" t="str">
        <f t="shared" si="1870"/>
        <v>000111</v>
      </c>
      <c r="AD1133" s="179">
        <f t="shared" si="1871"/>
        <v>1</v>
      </c>
      <c r="AE1133" s="179" t="str">
        <f t="shared" si="1872"/>
        <v>11111111</v>
      </c>
      <c r="AF1133" s="179">
        <f t="shared" si="1873"/>
        <v>2</v>
      </c>
      <c r="AG1133" s="180" t="str">
        <f t="shared" si="1874"/>
        <v>10101010</v>
      </c>
      <c r="AH1133" s="179" t="str">
        <f t="shared" si="1875"/>
        <v>10001000</v>
      </c>
    </row>
    <row r="1134" spans="1:34" x14ac:dyDescent="0.2">
      <c r="A1134" s="125" t="s">
        <v>2714</v>
      </c>
      <c r="B1134" s="58" t="str">
        <f t="shared" si="1883"/>
        <v/>
      </c>
      <c r="C1134" s="125" t="s">
        <v>727</v>
      </c>
      <c r="D1134" s="125" t="s">
        <v>704</v>
      </c>
      <c r="E1134" s="125" t="str">
        <f t="shared" si="1876"/>
        <v>L3</v>
      </c>
      <c r="F1134" s="125" t="str">
        <f t="shared" si="1877"/>
        <v>101</v>
      </c>
      <c r="H1134" s="125" t="s">
        <v>1723</v>
      </c>
      <c r="I1134" s="159">
        <f>VLOOKUP(H1134,'V-Enc'!$B$38:$C$45,2,FALSE)</f>
        <v>16</v>
      </c>
      <c r="J1134" s="125" t="s">
        <v>1735</v>
      </c>
      <c r="K1134" s="159">
        <f>VLOOKUP(J1134,'V-Enc'!$B$49:$C$56,2,FALSE)</f>
        <v>4</v>
      </c>
      <c r="L1134" s="206" t="s">
        <v>2079</v>
      </c>
      <c r="M1134" s="125">
        <v>16</v>
      </c>
      <c r="N1134" s="125" t="s">
        <v>1829</v>
      </c>
      <c r="O1134" s="125">
        <f>VLOOKUP(N1134,'V-Enc'!$B$130:$C$137,2,FALSE)</f>
        <v>2</v>
      </c>
      <c r="Q1134" s="125" t="s">
        <v>730</v>
      </c>
      <c r="R1134" s="125" t="s">
        <v>22</v>
      </c>
      <c r="S1134" s="125" t="s">
        <v>764</v>
      </c>
      <c r="U1134" s="125">
        <f t="shared" si="1878"/>
        <v>16</v>
      </c>
      <c r="V1134" s="179">
        <f t="shared" si="1879"/>
        <v>4</v>
      </c>
      <c r="W1134" s="125">
        <f t="shared" si="1880"/>
        <v>16</v>
      </c>
      <c r="X1134" s="179">
        <f t="shared" si="1881"/>
        <v>4</v>
      </c>
      <c r="Z1134" s="125">
        <f t="shared" si="1812"/>
        <v>1</v>
      </c>
      <c r="AA1134" s="125">
        <v>1</v>
      </c>
      <c r="AB1134" s="179">
        <f t="shared" si="1882"/>
        <v>8</v>
      </c>
      <c r="AC1134" s="179" t="str">
        <f t="shared" si="1870"/>
        <v>000111</v>
      </c>
      <c r="AD1134" s="179">
        <f t="shared" si="1871"/>
        <v>1</v>
      </c>
      <c r="AE1134" s="179" t="str">
        <f t="shared" si="1872"/>
        <v>11111111</v>
      </c>
      <c r="AF1134" s="179">
        <f t="shared" si="1873"/>
        <v>1</v>
      </c>
      <c r="AG1134" s="180" t="str">
        <f t="shared" si="1874"/>
        <v>01110111</v>
      </c>
      <c r="AH1134" s="179" t="str">
        <f>IF(AF1134=0,"00000000",RIGHT(_xlfn.CONCAT(REPT(0,8-MIN(8,AB1134)),REPT(DEC2BIN(_xlfn.BITLSHIFT(1,MAX(V1134,X1134,1)-1)),MAX(1,O1134))),8))</f>
        <v>10001000</v>
      </c>
    </row>
    <row r="1135" spans="1:34" x14ac:dyDescent="0.2">
      <c r="A1135" s="125" t="s">
        <v>2715</v>
      </c>
      <c r="B1135" s="58" t="str">
        <f t="shared" si="1883"/>
        <v/>
      </c>
      <c r="C1135" s="125" t="s">
        <v>727</v>
      </c>
      <c r="D1135" s="125" t="s">
        <v>704</v>
      </c>
      <c r="E1135" s="125" t="str">
        <f>IF(S1135="rs2","L2",IF(S1135="vs2","L3","L1"))</f>
        <v>L3</v>
      </c>
      <c r="F1135" s="125" t="str">
        <f>IF(M1135=8,"000",IF(M1135=16,"101","110"))</f>
        <v>110</v>
      </c>
      <c r="H1135" s="125" t="s">
        <v>1723</v>
      </c>
      <c r="I1135" s="159">
        <f>VLOOKUP(H1135,'V-Enc'!$B$38:$C$45,2,FALSE)</f>
        <v>16</v>
      </c>
      <c r="J1135" s="125" t="s">
        <v>1735</v>
      </c>
      <c r="K1135" s="159">
        <f>VLOOKUP(J1135,'V-Enc'!$B$49:$C$56,2,FALSE)</f>
        <v>4</v>
      </c>
      <c r="L1135" s="206" t="s">
        <v>2079</v>
      </c>
      <c r="M1135" s="125">
        <v>32</v>
      </c>
      <c r="N1135" s="125" t="s">
        <v>1829</v>
      </c>
      <c r="O1135" s="125">
        <f>VLOOKUP(N1135,'V-Enc'!$B$130:$C$137,2,FALSE)</f>
        <v>2</v>
      </c>
      <c r="Q1135" s="125" t="s">
        <v>730</v>
      </c>
      <c r="R1135" s="125" t="s">
        <v>22</v>
      </c>
      <c r="S1135" s="125" t="s">
        <v>764</v>
      </c>
      <c r="U1135" s="125">
        <f>IF(L1135="-1",I1135,M1135)</f>
        <v>16</v>
      </c>
      <c r="V1135" s="179">
        <f>IF(L1135="-1",K1135,U1135/I1135*K1135)</f>
        <v>4</v>
      </c>
      <c r="W1135" s="125">
        <f>IF(L1135="-1",M1135,"-")</f>
        <v>32</v>
      </c>
      <c r="X1135" s="179">
        <f>IF(L1135="-1",W1135/I1135*K1135,"-")</f>
        <v>8</v>
      </c>
      <c r="Z1135" s="125">
        <f t="shared" si="1812"/>
        <v>1</v>
      </c>
      <c r="AA1135" s="125">
        <v>1</v>
      </c>
      <c r="AB1135" s="179">
        <f t="shared" si="1882"/>
        <v>16</v>
      </c>
      <c r="AC1135" s="179" t="str">
        <f>DEC2BIN(MIN(64,AB1135)-1,6)</f>
        <v>001111</v>
      </c>
      <c r="AD1135" s="179">
        <f t="shared" si="1871"/>
        <v>2</v>
      </c>
      <c r="AE1135" s="179" t="str">
        <f t="shared" si="1872"/>
        <v>10101010</v>
      </c>
      <c r="AF1135" s="179">
        <f t="shared" si="1873"/>
        <v>1</v>
      </c>
      <c r="AG1135" s="180" t="str">
        <f t="shared" si="1874"/>
        <v>01111111</v>
      </c>
      <c r="AH1135" s="179" t="str">
        <f t="shared" ref="AH1135:AH1138" si="1884">IF(AF1135=0,"00000000",RIGHT(_xlfn.CONCAT(REPT(0,8-MIN(8,AB1135)),REPT(DEC2BIN(_xlfn.BITLSHIFT(1,MAX(V1135,X1135,1)-1)),MAX(1,O1135))),8))</f>
        <v>10000000</v>
      </c>
    </row>
    <row r="1136" spans="1:34" x14ac:dyDescent="0.2">
      <c r="A1136" s="125" t="s">
        <v>2716</v>
      </c>
      <c r="B1136" s="58" t="str">
        <f t="shared" si="1883"/>
        <v>RSVD</v>
      </c>
      <c r="C1136" s="125" t="s">
        <v>727</v>
      </c>
      <c r="D1136" s="125" t="s">
        <v>704</v>
      </c>
      <c r="E1136" s="125" t="str">
        <f>IF(S1136="rs2","L2",IF(S1136="vs2","L3","L1"))</f>
        <v>L3</v>
      </c>
      <c r="F1136" s="125" t="str">
        <f>IF(M1136=8,"000",IF(M1136=16,"101","110"))</f>
        <v>000</v>
      </c>
      <c r="H1136" s="125" t="s">
        <v>1723</v>
      </c>
      <c r="I1136" s="159">
        <f>VLOOKUP(H1136,'V-Enc'!$B$38:$C$45,2,FALSE)</f>
        <v>16</v>
      </c>
      <c r="J1136" s="125" t="s">
        <v>1736</v>
      </c>
      <c r="K1136" s="159">
        <f>VLOOKUP(J1136,'V-Enc'!$B$49:$C$56,2,FALSE)</f>
        <v>8</v>
      </c>
      <c r="L1136" s="206" t="s">
        <v>2079</v>
      </c>
      <c r="M1136" s="125">
        <v>8</v>
      </c>
      <c r="N1136" s="125" t="s">
        <v>1829</v>
      </c>
      <c r="O1136" s="125">
        <f>VLOOKUP(N1136,'V-Enc'!$B$130:$C$137,2,FALSE)</f>
        <v>2</v>
      </c>
      <c r="Q1136" s="125" t="s">
        <v>730</v>
      </c>
      <c r="R1136" s="125" t="s">
        <v>22</v>
      </c>
      <c r="S1136" s="125" t="s">
        <v>764</v>
      </c>
      <c r="U1136" s="125">
        <f>IF(L1136="-1",I1136,M1136)</f>
        <v>16</v>
      </c>
      <c r="V1136" s="179">
        <f>IF(L1136="-1",K1136,U1136/I1136*K1136)</f>
        <v>8</v>
      </c>
      <c r="W1136" s="125">
        <f>IF(L1136="-1",M1136,"-")</f>
        <v>8</v>
      </c>
      <c r="X1136" s="179">
        <f>IF(L1136="-1",W1136/I1136*K1136,"-")</f>
        <v>4</v>
      </c>
      <c r="Z1136" s="125">
        <f t="shared" si="1812"/>
        <v>1</v>
      </c>
      <c r="AA1136" s="125">
        <v>1</v>
      </c>
      <c r="AB1136" s="179">
        <f t="shared" si="1882"/>
        <v>16</v>
      </c>
      <c r="AC1136" s="179" t="str">
        <f t="shared" ref="AC1136:AC1138" si="1885">DEC2BIN(MIN(64,AB1136)-1,6)</f>
        <v>001111</v>
      </c>
      <c r="AD1136" s="179">
        <f t="shared" si="1871"/>
        <v>1</v>
      </c>
      <c r="AE1136" s="179" t="str">
        <f t="shared" si="1872"/>
        <v>11111111</v>
      </c>
      <c r="AF1136" s="179">
        <f t="shared" si="1873"/>
        <v>2</v>
      </c>
      <c r="AG1136" s="180" t="str">
        <f t="shared" si="1874"/>
        <v>10101010</v>
      </c>
      <c r="AH1136" s="179" t="str">
        <f t="shared" si="1884"/>
        <v>10000000</v>
      </c>
    </row>
    <row r="1137" spans="1:34" x14ac:dyDescent="0.2">
      <c r="A1137" s="125" t="s">
        <v>2717</v>
      </c>
      <c r="B1137" s="58" t="str">
        <f t="shared" ref="B1137" si="1886">IF(OR(MAX(1,O1137)*MAX(V1137,1)&gt;8,V1137&lt;1/4,X1137&lt;1/4,IF(X1137="-",0,X1137)&gt;8),"RSVD","")</f>
        <v>RSVD</v>
      </c>
      <c r="C1137" s="125" t="s">
        <v>727</v>
      </c>
      <c r="D1137" s="125" t="s">
        <v>704</v>
      </c>
      <c r="E1137" s="125" t="str">
        <f>IF(S1137="rs2","L2",IF(S1137="vs2","L3","L1"))</f>
        <v>L3</v>
      </c>
      <c r="F1137" s="125" t="str">
        <f>IF(M1137=8,"000",IF(M1137=16,"101","110"))</f>
        <v>101</v>
      </c>
      <c r="H1137" s="125" t="s">
        <v>1723</v>
      </c>
      <c r="I1137" s="159">
        <f>VLOOKUP(H1137,'V-Enc'!$B$38:$C$45,2,FALSE)</f>
        <v>16</v>
      </c>
      <c r="J1137" s="125" t="s">
        <v>1736</v>
      </c>
      <c r="K1137" s="159">
        <f>VLOOKUP(J1137,'V-Enc'!$B$49:$C$56,2,FALSE)</f>
        <v>8</v>
      </c>
      <c r="L1137" s="206" t="s">
        <v>2079</v>
      </c>
      <c r="M1137" s="125">
        <v>16</v>
      </c>
      <c r="N1137" s="125" t="s">
        <v>1829</v>
      </c>
      <c r="O1137" s="125">
        <f>VLOOKUP(N1137,'V-Enc'!$B$130:$C$137,2,FALSE)</f>
        <v>2</v>
      </c>
      <c r="Q1137" s="125" t="s">
        <v>730</v>
      </c>
      <c r="R1137" s="125" t="s">
        <v>22</v>
      </c>
      <c r="S1137" s="125" t="s">
        <v>764</v>
      </c>
      <c r="U1137" s="125">
        <f>IF(L1137="-1",I1137,M1137)</f>
        <v>16</v>
      </c>
      <c r="V1137" s="179">
        <f>IF(L1137="-1",K1137,U1137/I1137*K1137)</f>
        <v>8</v>
      </c>
      <c r="W1137" s="125">
        <f>IF(L1137="-1",M1137,"-")</f>
        <v>16</v>
      </c>
      <c r="X1137" s="179">
        <f>IF(L1137="-1",W1137/I1137*K1137,"-")</f>
        <v>8</v>
      </c>
      <c r="Z1137" s="125">
        <f t="shared" ref="Z1137" si="1887">IF(S1137="vs2",1,"")</f>
        <v>1</v>
      </c>
      <c r="AA1137" s="125">
        <v>1</v>
      </c>
      <c r="AB1137" s="179">
        <f t="shared" si="1882"/>
        <v>16</v>
      </c>
      <c r="AC1137" s="179" t="str">
        <f t="shared" si="1885"/>
        <v>001111</v>
      </c>
      <c r="AD1137" s="179">
        <f t="shared" si="1871"/>
        <v>1</v>
      </c>
      <c r="AE1137" s="179" t="str">
        <f t="shared" si="1872"/>
        <v>11111111</v>
      </c>
      <c r="AF1137" s="179">
        <f t="shared" si="1873"/>
        <v>1</v>
      </c>
      <c r="AG1137" s="180" t="str">
        <f>IF(AF1137=0,"00000000",RIGHT(IF(X1137&gt;=V1137,DEC2BIN(_xlfn.BITXOR(BIN2DEC(AH1137),255),8),REPT(DEC2BIN(_xlfn.BITLSHIFT(1,AF1137-1)),8)),8))</f>
        <v>01111111</v>
      </c>
      <c r="AH1137" s="179" t="str">
        <f t="shared" si="1884"/>
        <v>10000000</v>
      </c>
    </row>
    <row r="1138" spans="1:34" x14ac:dyDescent="0.2">
      <c r="A1138" s="125" t="s">
        <v>4531</v>
      </c>
      <c r="B1138" s="58" t="str">
        <f t="shared" si="1883"/>
        <v>RSVD</v>
      </c>
      <c r="C1138" s="125" t="s">
        <v>727</v>
      </c>
      <c r="D1138" s="125" t="s">
        <v>704</v>
      </c>
      <c r="E1138" s="125" t="str">
        <f>IF(S1138="rs2","L2",IF(S1138="vs2","L3","L1"))</f>
        <v>L3</v>
      </c>
      <c r="F1138" s="125" t="str">
        <f>IF(M1138=8,"000",IF(M1138=16,"101","110"))</f>
        <v>110</v>
      </c>
      <c r="H1138" s="125" t="s">
        <v>1723</v>
      </c>
      <c r="I1138" s="159">
        <f>VLOOKUP(H1138,'V-Enc'!$B$38:$C$45,2,FALSE)</f>
        <v>16</v>
      </c>
      <c r="J1138" s="125" t="s">
        <v>1736</v>
      </c>
      <c r="K1138" s="159">
        <f>VLOOKUP(J1138,'V-Enc'!$B$49:$C$56,2,FALSE)</f>
        <v>8</v>
      </c>
      <c r="L1138" s="206" t="s">
        <v>2079</v>
      </c>
      <c r="M1138" s="125">
        <v>32</v>
      </c>
      <c r="N1138" s="125" t="s">
        <v>1829</v>
      </c>
      <c r="O1138" s="125">
        <f>VLOOKUP(N1138,'V-Enc'!$B$130:$C$137,2,FALSE)</f>
        <v>2</v>
      </c>
      <c r="Q1138" s="125" t="s">
        <v>730</v>
      </c>
      <c r="R1138" s="125" t="s">
        <v>22</v>
      </c>
      <c r="S1138" s="125" t="s">
        <v>764</v>
      </c>
      <c r="U1138" s="125">
        <f>IF(L1138="-1",I1138,M1138)</f>
        <v>16</v>
      </c>
      <c r="V1138" s="179">
        <f>IF(L1138="-1",K1138,U1138/I1138*K1138)</f>
        <v>8</v>
      </c>
      <c r="W1138" s="125">
        <f>IF(L1138="-1",M1138,"-")</f>
        <v>32</v>
      </c>
      <c r="X1138" s="179">
        <f>IF(L1138="-1",W1138/I1138*K1138,"-")</f>
        <v>16</v>
      </c>
      <c r="Z1138" s="125">
        <f t="shared" si="1812"/>
        <v>1</v>
      </c>
      <c r="AA1138" s="125">
        <v>1</v>
      </c>
      <c r="AB1138" s="179">
        <f t="shared" si="1882"/>
        <v>32</v>
      </c>
      <c r="AC1138" s="179" t="str">
        <f t="shared" si="1885"/>
        <v>011111</v>
      </c>
      <c r="AD1138" s="179">
        <f t="shared" si="1871"/>
        <v>2</v>
      </c>
      <c r="AE1138" s="179" t="str">
        <f t="shared" si="1872"/>
        <v>10101010</v>
      </c>
      <c r="AF1138" s="179">
        <f t="shared" si="1873"/>
        <v>1</v>
      </c>
      <c r="AG1138" s="180" t="e">
        <f>IF(AF1138=0,"00000000",RIGHT(IF(X1138&gt;=V1138,DEC2BIN(_xlfn.BITXOR(BIN2DEC(AH1138),255),8),REPT(DEC2BIN(_xlfn.BITLSHIFT(1,AF1138-1)),8)),8))</f>
        <v>#NUM!</v>
      </c>
      <c r="AH1138" s="179" t="e">
        <f t="shared" si="1884"/>
        <v>#NUM!</v>
      </c>
    </row>
    <row r="1139" spans="1:34" x14ac:dyDescent="0.2">
      <c r="I1139" s="159"/>
      <c r="Z1139" s="125" t="str">
        <f t="shared" si="1812"/>
        <v/>
      </c>
      <c r="AC1139" s="179"/>
      <c r="AE1139" s="179"/>
    </row>
    <row r="1140" spans="1:34" ht="19" x14ac:dyDescent="0.25">
      <c r="A1140" s="225" t="s">
        <v>2140</v>
      </c>
      <c r="B1140" s="225"/>
      <c r="C1140" s="226"/>
      <c r="D1140" s="226"/>
      <c r="E1140" s="226"/>
      <c r="F1140" s="226"/>
      <c r="G1140" s="226"/>
      <c r="I1140" s="159"/>
      <c r="P1140" s="126"/>
      <c r="Z1140" s="125" t="str">
        <f t="shared" si="1812"/>
        <v/>
      </c>
      <c r="AC1140" s="179"/>
      <c r="AE1140" s="179"/>
    </row>
    <row r="1141" spans="1:34" x14ac:dyDescent="0.2">
      <c r="A1141" s="125" t="s">
        <v>4532</v>
      </c>
      <c r="B1141" s="58" t="str">
        <f>IF(OR(MAX(1,O1141)*MAX(V1141,1)&gt;8,V1141&lt;1/4,X1141&lt;1/4,IF(X1141="-",0,X1141)&gt;8),"RSVD","")</f>
        <v>RSVD</v>
      </c>
      <c r="C1141" s="125" t="s">
        <v>727</v>
      </c>
      <c r="D1141" s="125" t="s">
        <v>704</v>
      </c>
      <c r="E1141" s="125" t="str">
        <f t="shared" ref="E1141" si="1888">IF(S1141="rs2","L2",IF(S1141="vs2","L3","L1"))</f>
        <v>L1</v>
      </c>
      <c r="F1141" s="125" t="str">
        <f t="shared" ref="F1141" si="1889">IF(M1141=8,"000",IF(M1141=16,"101","110"))</f>
        <v>000</v>
      </c>
      <c r="H1141" s="125" t="s">
        <v>1723</v>
      </c>
      <c r="I1141" s="159">
        <f>VLOOKUP(H1141,'V-Enc'!$B$38:$C$45,2,FALSE)</f>
        <v>16</v>
      </c>
      <c r="J1141" s="125" t="s">
        <v>1739</v>
      </c>
      <c r="K1141" s="159">
        <f>VLOOKUP(J1141,'V-Enc'!$B$49:$C$56,2,FALSE)</f>
        <v>0.25</v>
      </c>
      <c r="L1141" s="206" t="s">
        <v>76</v>
      </c>
      <c r="M1141" s="125">
        <v>8</v>
      </c>
      <c r="N1141" s="125" t="s">
        <v>1830</v>
      </c>
      <c r="O1141" s="125">
        <f>VLOOKUP(N1141,'V-Enc'!$B$130:$C$137,2,FALSE)</f>
        <v>3</v>
      </c>
      <c r="Q1141" s="125" t="s">
        <v>730</v>
      </c>
      <c r="R1141" s="125" t="s">
        <v>22</v>
      </c>
      <c r="S1141" s="206" t="s">
        <v>2040</v>
      </c>
      <c r="U1141" s="125">
        <f t="shared" ref="U1141" si="1890">IF(L1141="-1",I1141,M1141)</f>
        <v>8</v>
      </c>
      <c r="V1141" s="179">
        <f t="shared" ref="V1141" si="1891">IF(L1141="-1",K1141,U1141/I1141*K1141)</f>
        <v>0.125</v>
      </c>
      <c r="W1141" s="125" t="str">
        <f t="shared" ref="W1141" si="1892">IF(L1141="-1",M1141,"-")</f>
        <v>-</v>
      </c>
      <c r="X1141" s="179" t="str">
        <f>IF(L1141="-1",W1141/#REF!*#REF!,"-")</f>
        <v>-</v>
      </c>
      <c r="Z1141" s="125" t="str">
        <f t="shared" ref="Z1141" si="1893">IF(S1141="vs2",1,"")</f>
        <v/>
      </c>
      <c r="AA1141" s="125">
        <v>1</v>
      </c>
      <c r="AB1141" s="179">
        <f>MAX(V1141,X1141,1)*IF(O1141="",1,O1141)</f>
        <v>3</v>
      </c>
      <c r="AC1141" s="179" t="str">
        <f t="shared" ref="AC1141:AC1154" si="1894">DEC2BIN(MIN(64,AB1141)-1,6)</f>
        <v>000010</v>
      </c>
      <c r="AD1141" s="179">
        <f t="shared" ref="AD1141:AD1158" si="1895">AB1141/(MAX(V1141,1)*IF(O1141="",1,O1141))</f>
        <v>1</v>
      </c>
      <c r="AE1141" s="179" t="str">
        <f t="shared" ref="AE1141:AE1158" si="1896">RIGHT(_xlfn.CONCAT(REPT(0,8-MIN(AB1141,8)),REPT(DEC2BIN(_xlfn.BITLSHIFT(1,AD1141-1)),AB1141/AD1141)),8)</f>
        <v>00000111</v>
      </c>
      <c r="AF1141" s="125" t="s">
        <v>369</v>
      </c>
    </row>
    <row r="1142" spans="1:34" x14ac:dyDescent="0.2">
      <c r="A1142" s="125" t="s">
        <v>2718</v>
      </c>
      <c r="B1142" s="58" t="str">
        <f>IF(OR(MAX(1,O1142)*MAX(V1142,1)&gt;8,V1142&lt;1/4,X1142&lt;1/4,IF(X1142="-",0,X1142)&gt;8),"RSVD","")</f>
        <v/>
      </c>
      <c r="C1142" s="125" t="s">
        <v>727</v>
      </c>
      <c r="D1142" s="125" t="s">
        <v>704</v>
      </c>
      <c r="E1142" s="125" t="str">
        <f t="shared" ref="E1142:E1155" si="1897">IF(S1142="rs2","L2",IF(S1142="vs2","L3","L1"))</f>
        <v>L1</v>
      </c>
      <c r="F1142" s="125" t="str">
        <f t="shared" ref="F1142:F1155" si="1898">IF(M1142=8,"000",IF(M1142=16,"101","110"))</f>
        <v>101</v>
      </c>
      <c r="H1142" s="125" t="s">
        <v>1723</v>
      </c>
      <c r="I1142" s="159">
        <f>VLOOKUP(H1142,'V-Enc'!$B$38:$C$45,2,FALSE)</f>
        <v>16</v>
      </c>
      <c r="J1142" s="125" t="s">
        <v>1739</v>
      </c>
      <c r="K1142" s="159">
        <f>VLOOKUP(J1142,'V-Enc'!$B$49:$C$56,2,FALSE)</f>
        <v>0.25</v>
      </c>
      <c r="L1142" s="206" t="s">
        <v>76</v>
      </c>
      <c r="M1142" s="125">
        <v>16</v>
      </c>
      <c r="N1142" s="125" t="s">
        <v>1830</v>
      </c>
      <c r="O1142" s="125">
        <f>VLOOKUP(N1142,'V-Enc'!$B$130:$C$137,2,FALSE)</f>
        <v>3</v>
      </c>
      <c r="Q1142" s="125" t="s">
        <v>730</v>
      </c>
      <c r="R1142" s="125" t="s">
        <v>22</v>
      </c>
      <c r="S1142" s="206" t="s">
        <v>2040</v>
      </c>
      <c r="U1142" s="125">
        <f t="shared" ref="U1142:U1155" si="1899">IF(L1142="-1",I1142,M1142)</f>
        <v>16</v>
      </c>
      <c r="V1142" s="179">
        <f t="shared" ref="V1142:V1155" si="1900">IF(L1142="-1",K1142,U1142/I1142*K1142)</f>
        <v>0.25</v>
      </c>
      <c r="W1142" s="125" t="str">
        <f t="shared" ref="W1142:W1155" si="1901">IF(L1142="-1",M1142,"-")</f>
        <v>-</v>
      </c>
      <c r="X1142" s="179" t="str">
        <f>IF(L1142="-1",W1142/#REF!*#REF!,"-")</f>
        <v>-</v>
      </c>
      <c r="Z1142" s="125" t="str">
        <f t="shared" si="1812"/>
        <v/>
      </c>
      <c r="AA1142" s="125">
        <v>1</v>
      </c>
      <c r="AB1142" s="179">
        <f t="shared" ref="AB1142:AB1158" si="1902">MAX(V1142,X1142,1)*IF(O1142="",1,O1142)</f>
        <v>3</v>
      </c>
      <c r="AC1142" s="179" t="str">
        <f t="shared" si="1894"/>
        <v>000010</v>
      </c>
      <c r="AD1142" s="179">
        <f t="shared" si="1895"/>
        <v>1</v>
      </c>
      <c r="AE1142" s="179" t="str">
        <f t="shared" si="1896"/>
        <v>00000111</v>
      </c>
      <c r="AF1142" s="125" t="s">
        <v>369</v>
      </c>
    </row>
    <row r="1143" spans="1:34" x14ac:dyDescent="0.2">
      <c r="A1143" s="125" t="s">
        <v>2719</v>
      </c>
      <c r="B1143" s="58" t="str">
        <f t="shared" ref="B1143:B1155" si="1903">IF(OR(MAX(1,O1143)*MAX(V1143,1)&gt;8,V1143&lt;1/4,X1143&lt;1/4,IF(X1143="-",0,X1143)&gt;8),"RSVD","")</f>
        <v/>
      </c>
      <c r="C1143" s="125" t="s">
        <v>727</v>
      </c>
      <c r="D1143" s="125" t="s">
        <v>704</v>
      </c>
      <c r="E1143" s="125" t="str">
        <f t="shared" si="1897"/>
        <v>L1</v>
      </c>
      <c r="F1143" s="125" t="str">
        <f t="shared" si="1898"/>
        <v>110</v>
      </c>
      <c r="H1143" s="125" t="s">
        <v>1723</v>
      </c>
      <c r="I1143" s="159">
        <f>VLOOKUP(H1143,'V-Enc'!$B$38:$C$45,2,FALSE)</f>
        <v>16</v>
      </c>
      <c r="J1143" s="125" t="s">
        <v>1739</v>
      </c>
      <c r="K1143" s="159">
        <f>VLOOKUP(J1143,'V-Enc'!$B$49:$C$56,2,FALSE)</f>
        <v>0.25</v>
      </c>
      <c r="L1143" s="206" t="s">
        <v>76</v>
      </c>
      <c r="M1143" s="125">
        <v>32</v>
      </c>
      <c r="N1143" s="125" t="s">
        <v>1830</v>
      </c>
      <c r="O1143" s="125">
        <f>VLOOKUP(N1143,'V-Enc'!$B$130:$C$137,2,FALSE)</f>
        <v>3</v>
      </c>
      <c r="Q1143" s="125" t="s">
        <v>730</v>
      </c>
      <c r="R1143" s="125" t="s">
        <v>22</v>
      </c>
      <c r="S1143" s="206" t="s">
        <v>2040</v>
      </c>
      <c r="U1143" s="125">
        <f t="shared" si="1899"/>
        <v>32</v>
      </c>
      <c r="V1143" s="179">
        <f t="shared" si="1900"/>
        <v>0.5</v>
      </c>
      <c r="W1143" s="125" t="str">
        <f t="shared" si="1901"/>
        <v>-</v>
      </c>
      <c r="X1143" s="179" t="str">
        <f>IF(L1143="-1",W1143/I1142*K1142,"-")</f>
        <v>-</v>
      </c>
      <c r="Z1143" s="125" t="str">
        <f t="shared" si="1812"/>
        <v/>
      </c>
      <c r="AA1143" s="125">
        <v>1</v>
      </c>
      <c r="AB1143" s="179">
        <f t="shared" si="1902"/>
        <v>3</v>
      </c>
      <c r="AC1143" s="179" t="str">
        <f t="shared" si="1894"/>
        <v>000010</v>
      </c>
      <c r="AD1143" s="179">
        <f t="shared" si="1895"/>
        <v>1</v>
      </c>
      <c r="AE1143" s="179" t="str">
        <f t="shared" si="1896"/>
        <v>00000111</v>
      </c>
      <c r="AF1143" s="125" t="s">
        <v>369</v>
      </c>
    </row>
    <row r="1144" spans="1:34" x14ac:dyDescent="0.2">
      <c r="A1144" s="125" t="s">
        <v>2720</v>
      </c>
      <c r="B1144" s="58" t="str">
        <f t="shared" si="1903"/>
        <v/>
      </c>
      <c r="C1144" s="125" t="s">
        <v>727</v>
      </c>
      <c r="D1144" s="125" t="s">
        <v>704</v>
      </c>
      <c r="E1144" s="125" t="str">
        <f t="shared" si="1897"/>
        <v>L1</v>
      </c>
      <c r="F1144" s="125" t="str">
        <f t="shared" si="1898"/>
        <v>000</v>
      </c>
      <c r="H1144" s="125" t="s">
        <v>1723</v>
      </c>
      <c r="I1144" s="159">
        <f>VLOOKUP(H1144,'V-Enc'!$B$38:$C$45,2,FALSE)</f>
        <v>16</v>
      </c>
      <c r="J1144" s="125" t="s">
        <v>1740</v>
      </c>
      <c r="K1144" s="159">
        <f>VLOOKUP(J1144,'V-Enc'!$B$49:$C$56,2,FALSE)</f>
        <v>0.5</v>
      </c>
      <c r="L1144" s="206" t="s">
        <v>76</v>
      </c>
      <c r="M1144" s="125">
        <v>8</v>
      </c>
      <c r="N1144" s="125" t="s">
        <v>1830</v>
      </c>
      <c r="O1144" s="125">
        <f>VLOOKUP(N1144,'V-Enc'!$B$130:$C$137,2,FALSE)</f>
        <v>3</v>
      </c>
      <c r="Q1144" s="125" t="s">
        <v>730</v>
      </c>
      <c r="R1144" s="125" t="s">
        <v>22</v>
      </c>
      <c r="S1144" s="206" t="s">
        <v>2040</v>
      </c>
      <c r="U1144" s="125">
        <f t="shared" si="1899"/>
        <v>8</v>
      </c>
      <c r="V1144" s="179">
        <f t="shared" si="1900"/>
        <v>0.25</v>
      </c>
      <c r="W1144" s="125" t="str">
        <f t="shared" si="1901"/>
        <v>-</v>
      </c>
      <c r="X1144" s="179" t="str">
        <f>IF(L1144="-1",W1144/#REF!*#REF!,"-")</f>
        <v>-</v>
      </c>
      <c r="Z1144" s="125" t="str">
        <f t="shared" si="1812"/>
        <v/>
      </c>
      <c r="AA1144" s="125">
        <v>1</v>
      </c>
      <c r="AB1144" s="179">
        <f t="shared" si="1902"/>
        <v>3</v>
      </c>
      <c r="AC1144" s="179" t="str">
        <f t="shared" si="1894"/>
        <v>000010</v>
      </c>
      <c r="AD1144" s="179">
        <f t="shared" si="1895"/>
        <v>1</v>
      </c>
      <c r="AE1144" s="179" t="str">
        <f t="shared" si="1896"/>
        <v>00000111</v>
      </c>
      <c r="AF1144" s="125" t="s">
        <v>369</v>
      </c>
    </row>
    <row r="1145" spans="1:34" x14ac:dyDescent="0.2">
      <c r="A1145" s="125" t="s">
        <v>2721</v>
      </c>
      <c r="B1145" s="58" t="str">
        <f t="shared" si="1903"/>
        <v/>
      </c>
      <c r="C1145" s="125" t="s">
        <v>727</v>
      </c>
      <c r="D1145" s="125" t="s">
        <v>704</v>
      </c>
      <c r="E1145" s="125" t="str">
        <f t="shared" si="1897"/>
        <v>L1</v>
      </c>
      <c r="F1145" s="125" t="str">
        <f t="shared" si="1898"/>
        <v>101</v>
      </c>
      <c r="H1145" s="125" t="s">
        <v>1723</v>
      </c>
      <c r="I1145" s="159">
        <f>VLOOKUP(H1145,'V-Enc'!$B$38:$C$45,2,FALSE)</f>
        <v>16</v>
      </c>
      <c r="J1145" s="125" t="s">
        <v>1740</v>
      </c>
      <c r="K1145" s="159">
        <f>VLOOKUP(J1145,'V-Enc'!$B$49:$C$56,2,FALSE)</f>
        <v>0.5</v>
      </c>
      <c r="L1145" s="206" t="s">
        <v>76</v>
      </c>
      <c r="M1145" s="125">
        <v>16</v>
      </c>
      <c r="N1145" s="125" t="s">
        <v>1830</v>
      </c>
      <c r="O1145" s="125">
        <f>VLOOKUP(N1145,'V-Enc'!$B$130:$C$137,2,FALSE)</f>
        <v>3</v>
      </c>
      <c r="Q1145" s="125" t="s">
        <v>730</v>
      </c>
      <c r="R1145" s="125" t="s">
        <v>22</v>
      </c>
      <c r="S1145" s="206" t="s">
        <v>2040</v>
      </c>
      <c r="U1145" s="125">
        <f t="shared" si="1899"/>
        <v>16</v>
      </c>
      <c r="V1145" s="179">
        <f t="shared" si="1900"/>
        <v>0.5</v>
      </c>
      <c r="W1145" s="125" t="str">
        <f t="shared" si="1901"/>
        <v>-</v>
      </c>
      <c r="X1145" s="179" t="str">
        <f>IF(L1145="-1",W1145/I1144*K1144,"-")</f>
        <v>-</v>
      </c>
      <c r="Z1145" s="125" t="str">
        <f t="shared" si="1812"/>
        <v/>
      </c>
      <c r="AA1145" s="125">
        <v>1</v>
      </c>
      <c r="AB1145" s="179">
        <f t="shared" si="1902"/>
        <v>3</v>
      </c>
      <c r="AC1145" s="179" t="str">
        <f t="shared" si="1894"/>
        <v>000010</v>
      </c>
      <c r="AD1145" s="179">
        <f t="shared" si="1895"/>
        <v>1</v>
      </c>
      <c r="AE1145" s="179" t="str">
        <f t="shared" si="1896"/>
        <v>00000111</v>
      </c>
      <c r="AF1145" s="125" t="s">
        <v>369</v>
      </c>
    </row>
    <row r="1146" spans="1:34" x14ac:dyDescent="0.2">
      <c r="A1146" s="125" t="s">
        <v>2722</v>
      </c>
      <c r="B1146" s="58" t="str">
        <f t="shared" si="1903"/>
        <v/>
      </c>
      <c r="C1146" s="125" t="s">
        <v>727</v>
      </c>
      <c r="D1146" s="125" t="s">
        <v>704</v>
      </c>
      <c r="E1146" s="125" t="str">
        <f t="shared" si="1897"/>
        <v>L1</v>
      </c>
      <c r="F1146" s="125" t="str">
        <f t="shared" si="1898"/>
        <v>110</v>
      </c>
      <c r="H1146" s="125" t="s">
        <v>1723</v>
      </c>
      <c r="I1146" s="159">
        <f>VLOOKUP(H1146,'V-Enc'!$B$38:$C$45,2,FALSE)</f>
        <v>16</v>
      </c>
      <c r="J1146" s="125" t="s">
        <v>1740</v>
      </c>
      <c r="K1146" s="159">
        <f>VLOOKUP(J1146,'V-Enc'!$B$49:$C$56,2,FALSE)</f>
        <v>0.5</v>
      </c>
      <c r="L1146" s="206" t="s">
        <v>76</v>
      </c>
      <c r="M1146" s="125">
        <v>32</v>
      </c>
      <c r="N1146" s="125" t="s">
        <v>1830</v>
      </c>
      <c r="O1146" s="125">
        <f>VLOOKUP(N1146,'V-Enc'!$B$130:$C$137,2,FALSE)</f>
        <v>3</v>
      </c>
      <c r="Q1146" s="125" t="s">
        <v>730</v>
      </c>
      <c r="R1146" s="125" t="s">
        <v>22</v>
      </c>
      <c r="S1146" s="206" t="s">
        <v>2040</v>
      </c>
      <c r="U1146" s="125">
        <f t="shared" si="1899"/>
        <v>32</v>
      </c>
      <c r="V1146" s="179">
        <f t="shared" si="1900"/>
        <v>1</v>
      </c>
      <c r="W1146" s="125" t="str">
        <f t="shared" si="1901"/>
        <v>-</v>
      </c>
      <c r="X1146" s="179" t="str">
        <f>IF(L1146="-1",W1146/I1145*K1145,"-")</f>
        <v>-</v>
      </c>
      <c r="Z1146" s="125" t="str">
        <f t="shared" si="1812"/>
        <v/>
      </c>
      <c r="AA1146" s="125">
        <v>1</v>
      </c>
      <c r="AB1146" s="179">
        <f t="shared" si="1902"/>
        <v>3</v>
      </c>
      <c r="AC1146" s="179" t="str">
        <f t="shared" si="1894"/>
        <v>000010</v>
      </c>
      <c r="AD1146" s="179">
        <f t="shared" si="1895"/>
        <v>1</v>
      </c>
      <c r="AE1146" s="179" t="str">
        <f t="shared" si="1896"/>
        <v>00000111</v>
      </c>
      <c r="AF1146" s="125" t="s">
        <v>369</v>
      </c>
    </row>
    <row r="1147" spans="1:34" x14ac:dyDescent="0.2">
      <c r="A1147" s="125" t="s">
        <v>2723</v>
      </c>
      <c r="B1147" s="58" t="str">
        <f t="shared" si="1903"/>
        <v/>
      </c>
      <c r="C1147" s="125" t="s">
        <v>727</v>
      </c>
      <c r="D1147" s="125" t="s">
        <v>704</v>
      </c>
      <c r="E1147" s="125" t="str">
        <f t="shared" si="1897"/>
        <v>L1</v>
      </c>
      <c r="F1147" s="125" t="str">
        <f t="shared" si="1898"/>
        <v>000</v>
      </c>
      <c r="H1147" s="125" t="s">
        <v>1723</v>
      </c>
      <c r="I1147" s="159">
        <f>VLOOKUP(H1147,'V-Enc'!$B$38:$C$45,2,FALSE)</f>
        <v>16</v>
      </c>
      <c r="J1147" s="125" t="s">
        <v>1733</v>
      </c>
      <c r="K1147" s="159">
        <f>VLOOKUP(J1147,'V-Enc'!$B$49:$C$56,2,FALSE)</f>
        <v>1</v>
      </c>
      <c r="L1147" s="206" t="s">
        <v>76</v>
      </c>
      <c r="M1147" s="125">
        <v>8</v>
      </c>
      <c r="N1147" s="125" t="s">
        <v>1830</v>
      </c>
      <c r="O1147" s="125">
        <f>VLOOKUP(N1147,'V-Enc'!$B$130:$C$137,2,FALSE)</f>
        <v>3</v>
      </c>
      <c r="Q1147" s="125" t="s">
        <v>730</v>
      </c>
      <c r="R1147" s="125" t="s">
        <v>22</v>
      </c>
      <c r="S1147" s="206" t="s">
        <v>2040</v>
      </c>
      <c r="U1147" s="125">
        <f t="shared" si="1899"/>
        <v>8</v>
      </c>
      <c r="V1147" s="179">
        <f t="shared" si="1900"/>
        <v>0.5</v>
      </c>
      <c r="W1147" s="125" t="str">
        <f t="shared" si="1901"/>
        <v>-</v>
      </c>
      <c r="X1147" s="179" t="str">
        <f>IF(L1147="-1",W1147/#REF!*#REF!,"-")</f>
        <v>-</v>
      </c>
      <c r="Z1147" s="125" t="str">
        <f t="shared" si="1812"/>
        <v/>
      </c>
      <c r="AA1147" s="125">
        <v>1</v>
      </c>
      <c r="AB1147" s="179">
        <f t="shared" si="1902"/>
        <v>3</v>
      </c>
      <c r="AC1147" s="179" t="str">
        <f t="shared" si="1894"/>
        <v>000010</v>
      </c>
      <c r="AD1147" s="179">
        <f t="shared" si="1895"/>
        <v>1</v>
      </c>
      <c r="AE1147" s="179" t="str">
        <f t="shared" si="1896"/>
        <v>00000111</v>
      </c>
      <c r="AF1147" s="125" t="s">
        <v>369</v>
      </c>
    </row>
    <row r="1148" spans="1:34" x14ac:dyDescent="0.2">
      <c r="A1148" s="125" t="s">
        <v>2724</v>
      </c>
      <c r="B1148" s="58" t="str">
        <f t="shared" si="1903"/>
        <v/>
      </c>
      <c r="C1148" s="125" t="s">
        <v>727</v>
      </c>
      <c r="D1148" s="125" t="s">
        <v>704</v>
      </c>
      <c r="E1148" s="125" t="str">
        <f t="shared" si="1897"/>
        <v>L1</v>
      </c>
      <c r="F1148" s="125" t="str">
        <f t="shared" si="1898"/>
        <v>101</v>
      </c>
      <c r="H1148" s="125" t="s">
        <v>1723</v>
      </c>
      <c r="I1148" s="159">
        <f>VLOOKUP(H1148,'V-Enc'!$B$38:$C$45,2,FALSE)</f>
        <v>16</v>
      </c>
      <c r="J1148" s="125" t="s">
        <v>1733</v>
      </c>
      <c r="K1148" s="159">
        <f>VLOOKUP(J1148,'V-Enc'!$B$49:$C$56,2,FALSE)</f>
        <v>1</v>
      </c>
      <c r="L1148" s="206" t="s">
        <v>76</v>
      </c>
      <c r="M1148" s="125">
        <v>16</v>
      </c>
      <c r="N1148" s="125" t="s">
        <v>1830</v>
      </c>
      <c r="O1148" s="125">
        <f>VLOOKUP(N1148,'V-Enc'!$B$130:$C$137,2,FALSE)</f>
        <v>3</v>
      </c>
      <c r="Q1148" s="125" t="s">
        <v>730</v>
      </c>
      <c r="R1148" s="125" t="s">
        <v>22</v>
      </c>
      <c r="S1148" s="206" t="s">
        <v>2040</v>
      </c>
      <c r="U1148" s="125">
        <f t="shared" si="1899"/>
        <v>16</v>
      </c>
      <c r="V1148" s="179">
        <f t="shared" si="1900"/>
        <v>1</v>
      </c>
      <c r="W1148" s="125" t="str">
        <f t="shared" si="1901"/>
        <v>-</v>
      </c>
      <c r="X1148" s="179" t="str">
        <f>IF(L1148="-1",W1148/I1147*K1147,"-")</f>
        <v>-</v>
      </c>
      <c r="Z1148" s="125" t="str">
        <f t="shared" si="1812"/>
        <v/>
      </c>
      <c r="AA1148" s="125">
        <v>1</v>
      </c>
      <c r="AB1148" s="179">
        <f t="shared" si="1902"/>
        <v>3</v>
      </c>
      <c r="AC1148" s="179" t="str">
        <f t="shared" si="1894"/>
        <v>000010</v>
      </c>
      <c r="AD1148" s="179">
        <f t="shared" si="1895"/>
        <v>1</v>
      </c>
      <c r="AE1148" s="179" t="str">
        <f t="shared" si="1896"/>
        <v>00000111</v>
      </c>
      <c r="AF1148" s="125" t="s">
        <v>369</v>
      </c>
    </row>
    <row r="1149" spans="1:34" x14ac:dyDescent="0.2">
      <c r="A1149" s="125" t="s">
        <v>2725</v>
      </c>
      <c r="B1149" s="58" t="str">
        <f t="shared" si="1903"/>
        <v/>
      </c>
      <c r="C1149" s="125" t="s">
        <v>727</v>
      </c>
      <c r="D1149" s="125" t="s">
        <v>704</v>
      </c>
      <c r="E1149" s="125" t="str">
        <f t="shared" si="1897"/>
        <v>L1</v>
      </c>
      <c r="F1149" s="125" t="str">
        <f t="shared" si="1898"/>
        <v>110</v>
      </c>
      <c r="H1149" s="125" t="s">
        <v>1723</v>
      </c>
      <c r="I1149" s="159">
        <f>VLOOKUP(H1149,'V-Enc'!$B$38:$C$45,2,FALSE)</f>
        <v>16</v>
      </c>
      <c r="J1149" s="125" t="s">
        <v>1733</v>
      </c>
      <c r="K1149" s="159">
        <f>VLOOKUP(J1149,'V-Enc'!$B$49:$C$56,2,FALSE)</f>
        <v>1</v>
      </c>
      <c r="L1149" s="206" t="s">
        <v>76</v>
      </c>
      <c r="M1149" s="125">
        <v>32</v>
      </c>
      <c r="N1149" s="125" t="s">
        <v>1830</v>
      </c>
      <c r="O1149" s="125">
        <f>VLOOKUP(N1149,'V-Enc'!$B$130:$C$137,2,FALSE)</f>
        <v>3</v>
      </c>
      <c r="Q1149" s="125" t="s">
        <v>730</v>
      </c>
      <c r="R1149" s="125" t="s">
        <v>22</v>
      </c>
      <c r="S1149" s="206" t="s">
        <v>2040</v>
      </c>
      <c r="U1149" s="125">
        <f t="shared" si="1899"/>
        <v>32</v>
      </c>
      <c r="V1149" s="179">
        <f t="shared" si="1900"/>
        <v>2</v>
      </c>
      <c r="W1149" s="125" t="str">
        <f t="shared" si="1901"/>
        <v>-</v>
      </c>
      <c r="X1149" s="179" t="str">
        <f>IF(L1149="-1",W1149/I1148*K1148,"-")</f>
        <v>-</v>
      </c>
      <c r="Z1149" s="125" t="str">
        <f t="shared" si="1812"/>
        <v/>
      </c>
      <c r="AA1149" s="125">
        <v>1</v>
      </c>
      <c r="AB1149" s="179">
        <f t="shared" si="1902"/>
        <v>6</v>
      </c>
      <c r="AC1149" s="179" t="str">
        <f t="shared" si="1894"/>
        <v>000101</v>
      </c>
      <c r="AD1149" s="179">
        <f t="shared" si="1895"/>
        <v>1</v>
      </c>
      <c r="AE1149" s="179" t="str">
        <f t="shared" si="1896"/>
        <v>00111111</v>
      </c>
      <c r="AF1149" s="125" t="s">
        <v>369</v>
      </c>
    </row>
    <row r="1150" spans="1:34" x14ac:dyDescent="0.2">
      <c r="A1150" s="125" t="s">
        <v>2726</v>
      </c>
      <c r="B1150" s="58" t="str">
        <f t="shared" ref="B1150:B1152" si="1904">IF(OR(MAX(1,O1150)*MAX(V1150,1)&gt;8,V1150&lt;1/4,X1150&lt;1/4,IF(X1150="-",0,X1150)&gt;8),"RSVD","")</f>
        <v/>
      </c>
      <c r="C1150" s="125" t="s">
        <v>727</v>
      </c>
      <c r="D1150" s="125" t="s">
        <v>704</v>
      </c>
      <c r="E1150" s="125" t="str">
        <f t="shared" ref="E1150:E1152" si="1905">IF(S1150="rs2","L2",IF(S1150="vs2","L3","L1"))</f>
        <v>L1</v>
      </c>
      <c r="F1150" s="125" t="str">
        <f t="shared" ref="F1150:F1152" si="1906">IF(M1150=8,"000",IF(M1150=16,"101","110"))</f>
        <v>000</v>
      </c>
      <c r="H1150" s="125" t="s">
        <v>1723</v>
      </c>
      <c r="I1150" s="159">
        <f>VLOOKUP(H1150,'V-Enc'!$B$38:$C$45,2,FALSE)</f>
        <v>16</v>
      </c>
      <c r="J1150" s="125" t="s">
        <v>1734</v>
      </c>
      <c r="K1150" s="159">
        <f>VLOOKUP(J1150,'V-Enc'!$B$49:$C$56,2,FALSE)</f>
        <v>2</v>
      </c>
      <c r="L1150" s="206" t="s">
        <v>76</v>
      </c>
      <c r="M1150" s="125">
        <v>8</v>
      </c>
      <c r="N1150" s="125" t="s">
        <v>1830</v>
      </c>
      <c r="O1150" s="125">
        <f>VLOOKUP(N1150,'V-Enc'!$B$130:$C$137,2,FALSE)</f>
        <v>3</v>
      </c>
      <c r="Q1150" s="125" t="s">
        <v>730</v>
      </c>
      <c r="R1150" s="125" t="s">
        <v>22</v>
      </c>
      <c r="S1150" s="206" t="s">
        <v>2040</v>
      </c>
      <c r="U1150" s="125">
        <f t="shared" ref="U1150:U1152" si="1907">IF(L1150="-1",I1150,M1150)</f>
        <v>8</v>
      </c>
      <c r="V1150" s="179">
        <f t="shared" ref="V1150:V1152" si="1908">IF(L1150="-1",K1150,U1150/I1150*K1150)</f>
        <v>1</v>
      </c>
      <c r="W1150" s="125" t="str">
        <f t="shared" ref="W1150:W1152" si="1909">IF(L1150="-1",M1150,"-")</f>
        <v>-</v>
      </c>
      <c r="X1150" s="179" t="str">
        <f>IF(L1150="-1",W1150/#REF!*#REF!,"-")</f>
        <v>-</v>
      </c>
      <c r="Z1150" s="125" t="str">
        <f t="shared" ref="Z1150:Z1152" si="1910">IF(S1150="vs2",1,"")</f>
        <v/>
      </c>
      <c r="AA1150" s="125">
        <v>1</v>
      </c>
      <c r="AB1150" s="179">
        <f t="shared" si="1902"/>
        <v>3</v>
      </c>
      <c r="AC1150" s="179" t="str">
        <f t="shared" si="1894"/>
        <v>000010</v>
      </c>
      <c r="AD1150" s="179">
        <f t="shared" si="1895"/>
        <v>1</v>
      </c>
      <c r="AE1150" s="179" t="str">
        <f t="shared" si="1896"/>
        <v>00000111</v>
      </c>
      <c r="AF1150" s="125" t="s">
        <v>369</v>
      </c>
    </row>
    <row r="1151" spans="1:34" x14ac:dyDescent="0.2">
      <c r="A1151" s="125" t="s">
        <v>2727</v>
      </c>
      <c r="B1151" s="58" t="str">
        <f t="shared" si="1904"/>
        <v/>
      </c>
      <c r="C1151" s="125" t="s">
        <v>727</v>
      </c>
      <c r="D1151" s="125" t="s">
        <v>704</v>
      </c>
      <c r="E1151" s="125" t="str">
        <f t="shared" si="1905"/>
        <v>L1</v>
      </c>
      <c r="F1151" s="125" t="str">
        <f t="shared" si="1906"/>
        <v>101</v>
      </c>
      <c r="H1151" s="125" t="s">
        <v>1723</v>
      </c>
      <c r="I1151" s="159">
        <f>VLOOKUP(H1151,'V-Enc'!$B$38:$C$45,2,FALSE)</f>
        <v>16</v>
      </c>
      <c r="J1151" s="125" t="s">
        <v>1734</v>
      </c>
      <c r="K1151" s="159">
        <f>VLOOKUP(J1151,'V-Enc'!$B$49:$C$56,2,FALSE)</f>
        <v>2</v>
      </c>
      <c r="L1151" s="206" t="s">
        <v>76</v>
      </c>
      <c r="M1151" s="125">
        <v>16</v>
      </c>
      <c r="N1151" s="125" t="s">
        <v>1830</v>
      </c>
      <c r="O1151" s="125">
        <f>VLOOKUP(N1151,'V-Enc'!$B$130:$C$137,2,FALSE)</f>
        <v>3</v>
      </c>
      <c r="Q1151" s="125" t="s">
        <v>730</v>
      </c>
      <c r="R1151" s="125" t="s">
        <v>22</v>
      </c>
      <c r="S1151" s="206" t="s">
        <v>2040</v>
      </c>
      <c r="U1151" s="125">
        <f t="shared" si="1907"/>
        <v>16</v>
      </c>
      <c r="V1151" s="179">
        <f t="shared" si="1908"/>
        <v>2</v>
      </c>
      <c r="W1151" s="125" t="str">
        <f t="shared" si="1909"/>
        <v>-</v>
      </c>
      <c r="X1151" s="179" t="str">
        <f>IF(L1151="-1",W1151/#REF!*#REF!,"-")</f>
        <v>-</v>
      </c>
      <c r="Z1151" s="125" t="str">
        <f t="shared" si="1910"/>
        <v/>
      </c>
      <c r="AA1151" s="125">
        <v>1</v>
      </c>
      <c r="AB1151" s="179">
        <f t="shared" si="1902"/>
        <v>6</v>
      </c>
      <c r="AC1151" s="179" t="str">
        <f t="shared" si="1894"/>
        <v>000101</v>
      </c>
      <c r="AD1151" s="179">
        <f t="shared" si="1895"/>
        <v>1</v>
      </c>
      <c r="AE1151" s="179" t="str">
        <f t="shared" si="1896"/>
        <v>00111111</v>
      </c>
      <c r="AF1151" s="125" t="s">
        <v>369</v>
      </c>
    </row>
    <row r="1152" spans="1:34" x14ac:dyDescent="0.2">
      <c r="A1152" s="125" t="s">
        <v>4533</v>
      </c>
      <c r="B1152" s="58" t="str">
        <f t="shared" si="1904"/>
        <v>RSVD</v>
      </c>
      <c r="C1152" s="125" t="s">
        <v>727</v>
      </c>
      <c r="D1152" s="125" t="s">
        <v>704</v>
      </c>
      <c r="E1152" s="125" t="str">
        <f t="shared" si="1905"/>
        <v>L1</v>
      </c>
      <c r="F1152" s="125" t="str">
        <f t="shared" si="1906"/>
        <v>110</v>
      </c>
      <c r="H1152" s="125" t="s">
        <v>1723</v>
      </c>
      <c r="I1152" s="159">
        <f>VLOOKUP(H1152,'V-Enc'!$B$38:$C$45,2,FALSE)</f>
        <v>16</v>
      </c>
      <c r="J1152" s="125" t="s">
        <v>1734</v>
      </c>
      <c r="K1152" s="159">
        <f>VLOOKUP(J1152,'V-Enc'!$B$49:$C$56,2,FALSE)</f>
        <v>2</v>
      </c>
      <c r="L1152" s="206" t="s">
        <v>76</v>
      </c>
      <c r="M1152" s="125">
        <v>32</v>
      </c>
      <c r="N1152" s="125" t="s">
        <v>1830</v>
      </c>
      <c r="O1152" s="125">
        <f>VLOOKUP(N1152,'V-Enc'!$B$130:$C$137,2,FALSE)</f>
        <v>3</v>
      </c>
      <c r="Q1152" s="125" t="s">
        <v>730</v>
      </c>
      <c r="R1152" s="125" t="s">
        <v>22</v>
      </c>
      <c r="S1152" s="206" t="s">
        <v>2040</v>
      </c>
      <c r="U1152" s="125">
        <f t="shared" si="1907"/>
        <v>32</v>
      </c>
      <c r="V1152" s="179">
        <f t="shared" si="1908"/>
        <v>4</v>
      </c>
      <c r="W1152" s="125" t="str">
        <f t="shared" si="1909"/>
        <v>-</v>
      </c>
      <c r="X1152" s="179" t="str">
        <f>IF(L1152="-1",W1152/#REF!*#REF!,"-")</f>
        <v>-</v>
      </c>
      <c r="Z1152" s="125" t="str">
        <f t="shared" si="1910"/>
        <v/>
      </c>
      <c r="AA1152" s="125">
        <v>1</v>
      </c>
      <c r="AB1152" s="179">
        <f t="shared" si="1902"/>
        <v>12</v>
      </c>
      <c r="AC1152" s="179" t="str">
        <f t="shared" si="1894"/>
        <v>001011</v>
      </c>
      <c r="AD1152" s="179">
        <f t="shared" si="1895"/>
        <v>1</v>
      </c>
      <c r="AE1152" s="179" t="str">
        <f t="shared" si="1896"/>
        <v>11111111</v>
      </c>
      <c r="AF1152" s="125" t="s">
        <v>369</v>
      </c>
    </row>
    <row r="1153" spans="1:32" x14ac:dyDescent="0.2">
      <c r="A1153" s="125" t="s">
        <v>4534</v>
      </c>
      <c r="B1153" s="58" t="str">
        <f t="shared" si="1903"/>
        <v/>
      </c>
      <c r="C1153" s="125" t="s">
        <v>727</v>
      </c>
      <c r="D1153" s="125" t="s">
        <v>704</v>
      </c>
      <c r="E1153" s="125" t="str">
        <f t="shared" si="1897"/>
        <v>L1</v>
      </c>
      <c r="F1153" s="125" t="str">
        <f t="shared" si="1898"/>
        <v>000</v>
      </c>
      <c r="H1153" s="125" t="s">
        <v>1723</v>
      </c>
      <c r="I1153" s="159">
        <f>VLOOKUP(H1153,'V-Enc'!$B$38:$C$45,2,FALSE)</f>
        <v>16</v>
      </c>
      <c r="J1153" s="125" t="s">
        <v>1735</v>
      </c>
      <c r="K1153" s="159">
        <f>VLOOKUP(J1153,'V-Enc'!$B$49:$C$56,2,FALSE)</f>
        <v>4</v>
      </c>
      <c r="L1153" s="206" t="s">
        <v>76</v>
      </c>
      <c r="M1153" s="125">
        <v>8</v>
      </c>
      <c r="N1153" s="125" t="s">
        <v>1830</v>
      </c>
      <c r="O1153" s="125">
        <f>VLOOKUP(N1153,'V-Enc'!$B$130:$C$137,2,FALSE)</f>
        <v>3</v>
      </c>
      <c r="Q1153" s="125" t="s">
        <v>730</v>
      </c>
      <c r="R1153" s="125" t="s">
        <v>22</v>
      </c>
      <c r="S1153" s="206" t="s">
        <v>2040</v>
      </c>
      <c r="U1153" s="125">
        <f t="shared" si="1899"/>
        <v>8</v>
      </c>
      <c r="V1153" s="179">
        <f t="shared" si="1900"/>
        <v>2</v>
      </c>
      <c r="W1153" s="125" t="str">
        <f t="shared" si="1901"/>
        <v>-</v>
      </c>
      <c r="X1153" s="179" t="str">
        <f>IF(L1153="-1",W1153/#REF!*#REF!,"-")</f>
        <v>-</v>
      </c>
      <c r="Z1153" s="125" t="str">
        <f t="shared" si="1812"/>
        <v/>
      </c>
      <c r="AA1153" s="125">
        <v>1</v>
      </c>
      <c r="AB1153" s="179">
        <f t="shared" si="1902"/>
        <v>6</v>
      </c>
      <c r="AC1153" s="179" t="str">
        <f t="shared" si="1894"/>
        <v>000101</v>
      </c>
      <c r="AD1153" s="179">
        <f t="shared" si="1895"/>
        <v>1</v>
      </c>
      <c r="AE1153" s="179" t="str">
        <f t="shared" si="1896"/>
        <v>00111111</v>
      </c>
      <c r="AF1153" s="125" t="s">
        <v>369</v>
      </c>
    </row>
    <row r="1154" spans="1:32" x14ac:dyDescent="0.2">
      <c r="A1154" s="125" t="s">
        <v>4535</v>
      </c>
      <c r="B1154" s="58" t="str">
        <f t="shared" ref="B1154" si="1911">IF(OR(MAX(1,O1154)*MAX(V1154,1)&gt;8,V1154&lt;1/4,X1154&lt;1/4,IF(X1154="-",0,X1154)&gt;8),"RSVD","")</f>
        <v>RSVD</v>
      </c>
      <c r="C1154" s="125" t="s">
        <v>727</v>
      </c>
      <c r="D1154" s="125" t="s">
        <v>704</v>
      </c>
      <c r="E1154" s="125" t="str">
        <f t="shared" ref="E1154" si="1912">IF(S1154="rs2","L2",IF(S1154="vs2","L3","L1"))</f>
        <v>L1</v>
      </c>
      <c r="F1154" s="125" t="str">
        <f t="shared" ref="F1154" si="1913">IF(M1154=8,"000",IF(M1154=16,"101","110"))</f>
        <v>101</v>
      </c>
      <c r="H1154" s="125" t="s">
        <v>1723</v>
      </c>
      <c r="I1154" s="159">
        <f>VLOOKUP(H1154,'V-Enc'!$B$38:$C$45,2,FALSE)</f>
        <v>16</v>
      </c>
      <c r="J1154" s="125" t="s">
        <v>1735</v>
      </c>
      <c r="K1154" s="159">
        <f>VLOOKUP(J1154,'V-Enc'!$B$49:$C$56,2,FALSE)</f>
        <v>4</v>
      </c>
      <c r="L1154" s="206" t="s">
        <v>76</v>
      </c>
      <c r="M1154" s="125">
        <v>16</v>
      </c>
      <c r="N1154" s="125" t="s">
        <v>1830</v>
      </c>
      <c r="O1154" s="125">
        <f>VLOOKUP(N1154,'V-Enc'!$B$130:$C$137,2,FALSE)</f>
        <v>3</v>
      </c>
      <c r="Q1154" s="125" t="s">
        <v>730</v>
      </c>
      <c r="R1154" s="125" t="s">
        <v>22</v>
      </c>
      <c r="S1154" s="206" t="s">
        <v>2040</v>
      </c>
      <c r="U1154" s="125">
        <f t="shared" ref="U1154" si="1914">IF(L1154="-1",I1154,M1154)</f>
        <v>16</v>
      </c>
      <c r="V1154" s="179">
        <f t="shared" ref="V1154" si="1915">IF(L1154="-1",K1154,U1154/I1154*K1154)</f>
        <v>4</v>
      </c>
      <c r="W1154" s="125" t="str">
        <f t="shared" ref="W1154" si="1916">IF(L1154="-1",M1154,"-")</f>
        <v>-</v>
      </c>
      <c r="X1154" s="179" t="str">
        <f>IF(L1154="-1",W1154/#REF!*#REF!,"-")</f>
        <v>-</v>
      </c>
      <c r="Z1154" s="125" t="str">
        <f t="shared" ref="Z1154" si="1917">IF(S1154="vs2",1,"")</f>
        <v/>
      </c>
      <c r="AA1154" s="125">
        <v>1</v>
      </c>
      <c r="AB1154" s="179">
        <f t="shared" si="1902"/>
        <v>12</v>
      </c>
      <c r="AC1154" s="179" t="str">
        <f t="shared" si="1894"/>
        <v>001011</v>
      </c>
      <c r="AD1154" s="179">
        <f t="shared" si="1895"/>
        <v>1</v>
      </c>
      <c r="AE1154" s="179" t="str">
        <f t="shared" si="1896"/>
        <v>11111111</v>
      </c>
      <c r="AF1154" s="125" t="s">
        <v>369</v>
      </c>
    </row>
    <row r="1155" spans="1:32" x14ac:dyDescent="0.2">
      <c r="A1155" s="125" t="s">
        <v>4536</v>
      </c>
      <c r="B1155" s="58" t="str">
        <f t="shared" si="1903"/>
        <v>RSVD</v>
      </c>
      <c r="C1155" s="125" t="s">
        <v>727</v>
      </c>
      <c r="D1155" s="125" t="s">
        <v>704</v>
      </c>
      <c r="E1155" s="125" t="str">
        <f t="shared" si="1897"/>
        <v>L1</v>
      </c>
      <c r="F1155" s="125" t="str">
        <f t="shared" si="1898"/>
        <v>110</v>
      </c>
      <c r="H1155" s="125" t="s">
        <v>1723</v>
      </c>
      <c r="I1155" s="159">
        <f>VLOOKUP(H1155,'V-Enc'!$B$38:$C$45,2,FALSE)</f>
        <v>16</v>
      </c>
      <c r="J1155" s="125" t="s">
        <v>1735</v>
      </c>
      <c r="K1155" s="159">
        <f>VLOOKUP(J1155,'V-Enc'!$B$49:$C$56,2,FALSE)</f>
        <v>4</v>
      </c>
      <c r="L1155" s="206" t="s">
        <v>76</v>
      </c>
      <c r="M1155" s="125">
        <v>32</v>
      </c>
      <c r="N1155" s="125" t="s">
        <v>1830</v>
      </c>
      <c r="O1155" s="125">
        <f>VLOOKUP(N1155,'V-Enc'!$B$130:$C$137,2,FALSE)</f>
        <v>3</v>
      </c>
      <c r="Q1155" s="125" t="s">
        <v>730</v>
      </c>
      <c r="R1155" s="125" t="s">
        <v>22</v>
      </c>
      <c r="S1155" s="206" t="s">
        <v>2040</v>
      </c>
      <c r="U1155" s="125">
        <f t="shared" si="1899"/>
        <v>32</v>
      </c>
      <c r="V1155" s="179">
        <f t="shared" si="1900"/>
        <v>8</v>
      </c>
      <c r="W1155" s="125" t="str">
        <f t="shared" si="1901"/>
        <v>-</v>
      </c>
      <c r="X1155" s="179" t="str">
        <f>IF(L1155="-1",W1155/#REF!*#REF!,"-")</f>
        <v>-</v>
      </c>
      <c r="Z1155" s="125" t="str">
        <f t="shared" si="1812"/>
        <v/>
      </c>
      <c r="AA1155" s="125">
        <v>1</v>
      </c>
      <c r="AB1155" s="179">
        <f t="shared" si="1902"/>
        <v>24</v>
      </c>
      <c r="AC1155" s="179" t="str">
        <f>DEC2BIN(MIN(64,AB1155)-1,6)</f>
        <v>010111</v>
      </c>
      <c r="AD1155" s="179">
        <f t="shared" si="1895"/>
        <v>1</v>
      </c>
      <c r="AE1155" s="179" t="str">
        <f t="shared" si="1896"/>
        <v>11111111</v>
      </c>
      <c r="AF1155" s="125" t="s">
        <v>369</v>
      </c>
    </row>
    <row r="1156" spans="1:32" x14ac:dyDescent="0.2">
      <c r="A1156" s="125" t="s">
        <v>4537</v>
      </c>
      <c r="B1156" s="58" t="str">
        <f t="shared" ref="B1156:B1158" si="1918">IF(OR(MAX(1,O1156)*MAX(V1156,1)&gt;8,V1156&lt;1/4,X1156&lt;1/4,IF(X1156="-",0,X1156)&gt;8),"RSVD","")</f>
        <v>RSVD</v>
      </c>
      <c r="C1156" s="125" t="s">
        <v>727</v>
      </c>
      <c r="D1156" s="125" t="s">
        <v>704</v>
      </c>
      <c r="E1156" s="125" t="str">
        <f t="shared" ref="E1156:E1158" si="1919">IF(S1156="rs2","L2",IF(S1156="vs2","L3","L1"))</f>
        <v>L1</v>
      </c>
      <c r="F1156" s="125" t="str">
        <f t="shared" ref="F1156:F1158" si="1920">IF(M1156=8,"000",IF(M1156=16,"101","110"))</f>
        <v>000</v>
      </c>
      <c r="H1156" s="125" t="s">
        <v>1723</v>
      </c>
      <c r="I1156" s="159">
        <f>VLOOKUP(H1156,'V-Enc'!$B$38:$C$45,2,FALSE)</f>
        <v>16</v>
      </c>
      <c r="J1156" s="125" t="s">
        <v>1736</v>
      </c>
      <c r="K1156" s="159">
        <f>VLOOKUP(J1156,'V-Enc'!$B$49:$C$56,2,FALSE)</f>
        <v>8</v>
      </c>
      <c r="L1156" s="206" t="s">
        <v>76</v>
      </c>
      <c r="M1156" s="125">
        <v>8</v>
      </c>
      <c r="N1156" s="125" t="s">
        <v>1830</v>
      </c>
      <c r="O1156" s="125">
        <f>VLOOKUP(N1156,'V-Enc'!$B$130:$C$137,2,FALSE)</f>
        <v>3</v>
      </c>
      <c r="Q1156" s="125" t="s">
        <v>730</v>
      </c>
      <c r="R1156" s="125" t="s">
        <v>22</v>
      </c>
      <c r="S1156" s="206" t="s">
        <v>2040</v>
      </c>
      <c r="U1156" s="125">
        <f t="shared" ref="U1156:U1158" si="1921">IF(L1156="-1",I1156,M1156)</f>
        <v>8</v>
      </c>
      <c r="V1156" s="179">
        <f t="shared" ref="V1156:V1158" si="1922">IF(L1156="-1",K1156,U1156/I1156*K1156)</f>
        <v>4</v>
      </c>
      <c r="W1156" s="125" t="str">
        <f t="shared" ref="W1156:W1158" si="1923">IF(L1156="-1",M1156,"-")</f>
        <v>-</v>
      </c>
      <c r="X1156" s="179" t="str">
        <f>IF(L1156="-1",W1156/#REF!*#REF!,"-")</f>
        <v>-</v>
      </c>
      <c r="Z1156" s="125" t="str">
        <f t="shared" ref="Z1156:Z1158" si="1924">IF(S1156="vs2",1,"")</f>
        <v/>
      </c>
      <c r="AA1156" s="125">
        <v>1</v>
      </c>
      <c r="AB1156" s="179">
        <f t="shared" si="1902"/>
        <v>12</v>
      </c>
      <c r="AC1156" s="179" t="str">
        <f t="shared" ref="AC1156:AC1158" si="1925">DEC2BIN(MIN(64,AB1156)-1,6)</f>
        <v>001011</v>
      </c>
      <c r="AD1156" s="179">
        <f t="shared" si="1895"/>
        <v>1</v>
      </c>
      <c r="AE1156" s="179" t="str">
        <f t="shared" si="1896"/>
        <v>11111111</v>
      </c>
      <c r="AF1156" s="125" t="s">
        <v>369</v>
      </c>
    </row>
    <row r="1157" spans="1:32" x14ac:dyDescent="0.2">
      <c r="A1157" s="125" t="s">
        <v>4538</v>
      </c>
      <c r="B1157" s="58" t="str">
        <f t="shared" si="1918"/>
        <v>RSVD</v>
      </c>
      <c r="C1157" s="125" t="s">
        <v>727</v>
      </c>
      <c r="D1157" s="125" t="s">
        <v>704</v>
      </c>
      <c r="E1157" s="125" t="str">
        <f t="shared" si="1919"/>
        <v>L1</v>
      </c>
      <c r="F1157" s="125" t="str">
        <f t="shared" si="1920"/>
        <v>101</v>
      </c>
      <c r="H1157" s="125" t="s">
        <v>1723</v>
      </c>
      <c r="I1157" s="159">
        <f>VLOOKUP(H1157,'V-Enc'!$B$38:$C$45,2,FALSE)</f>
        <v>16</v>
      </c>
      <c r="J1157" s="125" t="s">
        <v>1736</v>
      </c>
      <c r="K1157" s="159">
        <f>VLOOKUP(J1157,'V-Enc'!$B$49:$C$56,2,FALSE)</f>
        <v>8</v>
      </c>
      <c r="L1157" s="206" t="s">
        <v>76</v>
      </c>
      <c r="M1157" s="125">
        <v>16</v>
      </c>
      <c r="N1157" s="125" t="s">
        <v>1830</v>
      </c>
      <c r="O1157" s="125">
        <f>VLOOKUP(N1157,'V-Enc'!$B$130:$C$137,2,FALSE)</f>
        <v>3</v>
      </c>
      <c r="Q1157" s="125" t="s">
        <v>730</v>
      </c>
      <c r="R1157" s="125" t="s">
        <v>22</v>
      </c>
      <c r="S1157" s="206" t="s">
        <v>2040</v>
      </c>
      <c r="U1157" s="125">
        <f t="shared" si="1921"/>
        <v>16</v>
      </c>
      <c r="V1157" s="179">
        <f t="shared" si="1922"/>
        <v>8</v>
      </c>
      <c r="W1157" s="125" t="str">
        <f t="shared" si="1923"/>
        <v>-</v>
      </c>
      <c r="X1157" s="179" t="str">
        <f>IF(L1157="-1",W1157/#REF!*#REF!,"-")</f>
        <v>-</v>
      </c>
      <c r="Z1157" s="125" t="str">
        <f t="shared" si="1924"/>
        <v/>
      </c>
      <c r="AA1157" s="125">
        <v>1</v>
      </c>
      <c r="AB1157" s="179">
        <f t="shared" si="1902"/>
        <v>24</v>
      </c>
      <c r="AC1157" s="179" t="str">
        <f t="shared" si="1925"/>
        <v>010111</v>
      </c>
      <c r="AD1157" s="179">
        <f t="shared" si="1895"/>
        <v>1</v>
      </c>
      <c r="AE1157" s="179" t="str">
        <f t="shared" si="1896"/>
        <v>11111111</v>
      </c>
      <c r="AF1157" s="125" t="s">
        <v>369</v>
      </c>
    </row>
    <row r="1158" spans="1:32" x14ac:dyDescent="0.2">
      <c r="A1158" s="125" t="s">
        <v>4539</v>
      </c>
      <c r="B1158" s="58" t="str">
        <f t="shared" si="1918"/>
        <v>RSVD</v>
      </c>
      <c r="C1158" s="125" t="s">
        <v>727</v>
      </c>
      <c r="D1158" s="125" t="s">
        <v>704</v>
      </c>
      <c r="E1158" s="125" t="str">
        <f t="shared" si="1919"/>
        <v>L1</v>
      </c>
      <c r="F1158" s="125" t="str">
        <f t="shared" si="1920"/>
        <v>110</v>
      </c>
      <c r="H1158" s="125" t="s">
        <v>1723</v>
      </c>
      <c r="I1158" s="159">
        <f>VLOOKUP(H1158,'V-Enc'!$B$38:$C$45,2,FALSE)</f>
        <v>16</v>
      </c>
      <c r="J1158" s="125" t="s">
        <v>1736</v>
      </c>
      <c r="K1158" s="159">
        <f>VLOOKUP(J1158,'V-Enc'!$B$49:$C$56,2,FALSE)</f>
        <v>8</v>
      </c>
      <c r="L1158" s="206" t="s">
        <v>76</v>
      </c>
      <c r="M1158" s="125">
        <v>32</v>
      </c>
      <c r="N1158" s="125" t="s">
        <v>1830</v>
      </c>
      <c r="O1158" s="125">
        <f>VLOOKUP(N1158,'V-Enc'!$B$130:$C$137,2,FALSE)</f>
        <v>3</v>
      </c>
      <c r="Q1158" s="125" t="s">
        <v>730</v>
      </c>
      <c r="R1158" s="125" t="s">
        <v>22</v>
      </c>
      <c r="S1158" s="206" t="s">
        <v>2040</v>
      </c>
      <c r="U1158" s="125">
        <f t="shared" si="1921"/>
        <v>32</v>
      </c>
      <c r="V1158" s="179">
        <f t="shared" si="1922"/>
        <v>16</v>
      </c>
      <c r="W1158" s="125" t="str">
        <f t="shared" si="1923"/>
        <v>-</v>
      </c>
      <c r="X1158" s="179" t="str">
        <f>IF(L1158="-1",W1158/#REF!*#REF!,"-")</f>
        <v>-</v>
      </c>
      <c r="Z1158" s="125" t="str">
        <f t="shared" si="1924"/>
        <v/>
      </c>
      <c r="AA1158" s="125">
        <v>1</v>
      </c>
      <c r="AB1158" s="179">
        <f t="shared" si="1902"/>
        <v>48</v>
      </c>
      <c r="AC1158" s="179" t="str">
        <f t="shared" si="1925"/>
        <v>101111</v>
      </c>
      <c r="AD1158" s="179">
        <f t="shared" si="1895"/>
        <v>1</v>
      </c>
      <c r="AE1158" s="179" t="str">
        <f t="shared" si="1896"/>
        <v>11111111</v>
      </c>
      <c r="AF1158" s="125" t="s">
        <v>369</v>
      </c>
    </row>
    <row r="1159" spans="1:32" x14ac:dyDescent="0.2">
      <c r="I1159" s="159"/>
      <c r="V1159" s="179"/>
      <c r="X1159" s="179"/>
      <c r="Z1159" s="125" t="str">
        <f t="shared" si="1812"/>
        <v/>
      </c>
      <c r="AC1159" s="179"/>
      <c r="AE1159" s="179"/>
    </row>
    <row r="1160" spans="1:32" ht="19" x14ac:dyDescent="0.25">
      <c r="A1160" s="225" t="s">
        <v>2150</v>
      </c>
      <c r="B1160" s="225"/>
      <c r="G1160" s="226"/>
      <c r="I1160" s="159"/>
      <c r="V1160" s="179"/>
      <c r="Z1160" s="125" t="str">
        <f t="shared" si="1812"/>
        <v/>
      </c>
      <c r="AC1160" s="179"/>
      <c r="AE1160" s="179"/>
    </row>
    <row r="1161" spans="1:32" x14ac:dyDescent="0.2">
      <c r="A1161" s="125" t="s">
        <v>4540</v>
      </c>
      <c r="B1161" s="58" t="str">
        <f>IF(OR(MAX(1,O1161)*MAX(V1161,1)&gt;8,V1161&lt;1/4,X1161&lt;1/4,IF(X1161="-",0,X1161)&gt;8),"RSVD","")</f>
        <v>RSVD</v>
      </c>
      <c r="C1161" s="125" t="s">
        <v>727</v>
      </c>
      <c r="D1161" s="125" t="s">
        <v>704</v>
      </c>
      <c r="E1161" s="125" t="str">
        <f t="shared" ref="E1161" si="1926">IF(S1161="rs2","L2",IF(S1161="vs2","L3","L1"))</f>
        <v>L2</v>
      </c>
      <c r="F1161" s="125" t="str">
        <f t="shared" ref="F1161" si="1927">IF(M1161=8,"000",IF(M1161=16,"101","110"))</f>
        <v>000</v>
      </c>
      <c r="H1161" s="125" t="s">
        <v>1723</v>
      </c>
      <c r="I1161" s="159">
        <f>VLOOKUP(H1161,'V-Enc'!$B$38:$C$45,2,FALSE)</f>
        <v>16</v>
      </c>
      <c r="J1161" s="125" t="s">
        <v>1739</v>
      </c>
      <c r="K1161" s="159">
        <f>VLOOKUP(J1161,'V-Enc'!$B$49:$C$56,2,FALSE)</f>
        <v>0.25</v>
      </c>
      <c r="L1161" s="206" t="s">
        <v>548</v>
      </c>
      <c r="M1161" s="125">
        <v>8</v>
      </c>
      <c r="N1161" s="125" t="s">
        <v>1830</v>
      </c>
      <c r="O1161" s="125">
        <f>VLOOKUP(N1161,'V-Enc'!$B$130:$C$137,2,FALSE)</f>
        <v>3</v>
      </c>
      <c r="Q1161" s="125" t="s">
        <v>730</v>
      </c>
      <c r="R1161" s="125" t="s">
        <v>22</v>
      </c>
      <c r="S1161" s="125" t="s">
        <v>44</v>
      </c>
      <c r="U1161" s="125">
        <f t="shared" ref="U1161" si="1928">IF(L1161="-1",I1161,M1161)</f>
        <v>8</v>
      </c>
      <c r="V1161" s="179">
        <f t="shared" ref="V1161" si="1929">IF(L1161="-1",K1161,U1161/I1161*K1161)</f>
        <v>0.125</v>
      </c>
      <c r="W1161" s="125" t="str">
        <f t="shared" ref="W1161" si="1930">IF(L1161="-1",M1161,"-")</f>
        <v>-</v>
      </c>
      <c r="X1161" s="179" t="str">
        <f>IF(L1161="-1",W1161/#REF!*#REF!,"-")</f>
        <v>-</v>
      </c>
      <c r="Z1161" s="125" t="str">
        <f t="shared" ref="Z1161" si="1931">IF(S1161="vs2",1,"")</f>
        <v/>
      </c>
      <c r="AA1161" s="125">
        <v>1</v>
      </c>
      <c r="AB1161" s="179">
        <f>MAX(V1161,X1161,1)*IF(O1161="",1,O1161)</f>
        <v>3</v>
      </c>
      <c r="AC1161" s="179" t="str">
        <f t="shared" ref="AC1161:AC1174" si="1932">DEC2BIN(MIN(64,AB1161)-1,6)</f>
        <v>000010</v>
      </c>
      <c r="AD1161" s="179">
        <f t="shared" ref="AD1161:AD1178" si="1933">AB1161/(MAX(V1161,1)*IF(O1161="",1,O1161))</f>
        <v>1</v>
      </c>
      <c r="AE1161" s="179" t="str">
        <f t="shared" ref="AE1161:AE1178" si="1934">RIGHT(_xlfn.CONCAT(REPT(0,8-MIN(AB1161,8)),REPT(DEC2BIN(_xlfn.BITLSHIFT(1,AD1161-1)),AB1161/AD1161)),8)</f>
        <v>00000111</v>
      </c>
      <c r="AF1161" s="125" t="s">
        <v>369</v>
      </c>
    </row>
    <row r="1162" spans="1:32" x14ac:dyDescent="0.2">
      <c r="A1162" s="125" t="s">
        <v>2728</v>
      </c>
      <c r="B1162" s="58" t="str">
        <f>IF(OR(MAX(1,O1162)*MAX(V1162,1)&gt;8,V1162&lt;1/4,X1162&lt;1/4,IF(X1162="-",0,X1162)&gt;8),"RSVD","")</f>
        <v/>
      </c>
      <c r="C1162" s="125" t="s">
        <v>727</v>
      </c>
      <c r="D1162" s="125" t="s">
        <v>704</v>
      </c>
      <c r="E1162" s="125" t="str">
        <f t="shared" ref="E1162:E1172" si="1935">IF(S1162="rs2","L2",IF(S1162="vs2","L3","L1"))</f>
        <v>L2</v>
      </c>
      <c r="F1162" s="125" t="str">
        <f t="shared" ref="F1162:F1172" si="1936">IF(M1162=8,"000",IF(M1162=16,"101","110"))</f>
        <v>101</v>
      </c>
      <c r="H1162" s="125" t="s">
        <v>1723</v>
      </c>
      <c r="I1162" s="159">
        <f>VLOOKUP(H1162,'V-Enc'!$B$38:$C$45,2,FALSE)</f>
        <v>16</v>
      </c>
      <c r="J1162" s="125" t="s">
        <v>1739</v>
      </c>
      <c r="K1162" s="159">
        <f>VLOOKUP(J1162,'V-Enc'!$B$49:$C$56,2,FALSE)</f>
        <v>0.25</v>
      </c>
      <c r="L1162" s="206" t="s">
        <v>548</v>
      </c>
      <c r="M1162" s="125">
        <v>16</v>
      </c>
      <c r="N1162" s="125" t="s">
        <v>1830</v>
      </c>
      <c r="O1162" s="125">
        <f>VLOOKUP(N1162,'V-Enc'!$B$130:$C$137,2,FALSE)</f>
        <v>3</v>
      </c>
      <c r="Q1162" s="125" t="s">
        <v>730</v>
      </c>
      <c r="R1162" s="125" t="s">
        <v>22</v>
      </c>
      <c r="S1162" s="125" t="s">
        <v>44</v>
      </c>
      <c r="U1162" s="125">
        <f t="shared" ref="U1162:U1172" si="1937">IF(L1162="-1",I1162,M1162)</f>
        <v>16</v>
      </c>
      <c r="V1162" s="179">
        <f t="shared" ref="V1162:V1172" si="1938">IF(L1162="-1",K1162,U1162/I1162*K1162)</f>
        <v>0.25</v>
      </c>
      <c r="W1162" s="125" t="str">
        <f t="shared" ref="W1162:W1172" si="1939">IF(L1162="-1",M1162,"-")</f>
        <v>-</v>
      </c>
      <c r="X1162" s="179" t="str">
        <f>IF(L1162="-1",W1162/#REF!*#REF!,"-")</f>
        <v>-</v>
      </c>
      <c r="Z1162" s="125" t="str">
        <f t="shared" ref="Z1162:Z1251" si="1940">IF(S1162="vs2",1,"")</f>
        <v/>
      </c>
      <c r="AA1162" s="125">
        <v>1</v>
      </c>
      <c r="AB1162" s="179">
        <f t="shared" ref="AB1162:AB1178" si="1941">MAX(V1162,X1162,1)*IF(O1162="",1,O1162)</f>
        <v>3</v>
      </c>
      <c r="AC1162" s="179" t="str">
        <f t="shared" si="1932"/>
        <v>000010</v>
      </c>
      <c r="AD1162" s="179">
        <f t="shared" si="1933"/>
        <v>1</v>
      </c>
      <c r="AE1162" s="179" t="str">
        <f t="shared" si="1934"/>
        <v>00000111</v>
      </c>
      <c r="AF1162" s="125" t="s">
        <v>369</v>
      </c>
    </row>
    <row r="1163" spans="1:32" x14ac:dyDescent="0.2">
      <c r="A1163" s="125" t="s">
        <v>2729</v>
      </c>
      <c r="B1163" s="58" t="str">
        <f t="shared" ref="B1163:B1172" si="1942">IF(OR(MAX(1,O1163)*MAX(V1163,1)&gt;8,V1163&lt;1/4,X1163&lt;1/4,IF(X1163="-",0,X1163)&gt;8),"RSVD","")</f>
        <v/>
      </c>
      <c r="C1163" s="125" t="s">
        <v>727</v>
      </c>
      <c r="D1163" s="125" t="s">
        <v>704</v>
      </c>
      <c r="E1163" s="125" t="str">
        <f t="shared" si="1935"/>
        <v>L2</v>
      </c>
      <c r="F1163" s="125" t="str">
        <f t="shared" si="1936"/>
        <v>110</v>
      </c>
      <c r="H1163" s="125" t="s">
        <v>1723</v>
      </c>
      <c r="I1163" s="159">
        <f>VLOOKUP(H1163,'V-Enc'!$B$38:$C$45,2,FALSE)</f>
        <v>16</v>
      </c>
      <c r="J1163" s="125" t="s">
        <v>1739</v>
      </c>
      <c r="K1163" s="159">
        <f>VLOOKUP(J1163,'V-Enc'!$B$49:$C$56,2,FALSE)</f>
        <v>0.25</v>
      </c>
      <c r="L1163" s="206" t="s">
        <v>548</v>
      </c>
      <c r="M1163" s="125">
        <v>32</v>
      </c>
      <c r="N1163" s="125" t="s">
        <v>1830</v>
      </c>
      <c r="O1163" s="125">
        <f>VLOOKUP(N1163,'V-Enc'!$B$130:$C$137,2,FALSE)</f>
        <v>3</v>
      </c>
      <c r="Q1163" s="125" t="s">
        <v>730</v>
      </c>
      <c r="R1163" s="125" t="s">
        <v>22</v>
      </c>
      <c r="S1163" s="125" t="s">
        <v>44</v>
      </c>
      <c r="U1163" s="125">
        <f t="shared" si="1937"/>
        <v>32</v>
      </c>
      <c r="V1163" s="179">
        <f t="shared" si="1938"/>
        <v>0.5</v>
      </c>
      <c r="W1163" s="125" t="str">
        <f t="shared" si="1939"/>
        <v>-</v>
      </c>
      <c r="X1163" s="179" t="str">
        <f>IF(L1163="-1",W1163/I1162*K1162,"-")</f>
        <v>-</v>
      </c>
      <c r="Z1163" s="125" t="str">
        <f t="shared" si="1940"/>
        <v/>
      </c>
      <c r="AA1163" s="125">
        <v>1</v>
      </c>
      <c r="AB1163" s="179">
        <f t="shared" si="1941"/>
        <v>3</v>
      </c>
      <c r="AC1163" s="179" t="str">
        <f t="shared" si="1932"/>
        <v>000010</v>
      </c>
      <c r="AD1163" s="179">
        <f t="shared" si="1933"/>
        <v>1</v>
      </c>
      <c r="AE1163" s="179" t="str">
        <f t="shared" si="1934"/>
        <v>00000111</v>
      </c>
      <c r="AF1163" s="125" t="s">
        <v>369</v>
      </c>
    </row>
    <row r="1164" spans="1:32" x14ac:dyDescent="0.2">
      <c r="A1164" s="125" t="s">
        <v>2730</v>
      </c>
      <c r="B1164" s="58" t="str">
        <f t="shared" si="1942"/>
        <v/>
      </c>
      <c r="C1164" s="125" t="s">
        <v>727</v>
      </c>
      <c r="D1164" s="125" t="s">
        <v>704</v>
      </c>
      <c r="E1164" s="125" t="str">
        <f t="shared" si="1935"/>
        <v>L2</v>
      </c>
      <c r="F1164" s="125" t="str">
        <f t="shared" si="1936"/>
        <v>000</v>
      </c>
      <c r="H1164" s="125" t="s">
        <v>1723</v>
      </c>
      <c r="I1164" s="159">
        <f>VLOOKUP(H1164,'V-Enc'!$B$38:$C$45,2,FALSE)</f>
        <v>16</v>
      </c>
      <c r="J1164" s="125" t="s">
        <v>1740</v>
      </c>
      <c r="K1164" s="159">
        <f>VLOOKUP(J1164,'V-Enc'!$B$49:$C$56,2,FALSE)</f>
        <v>0.5</v>
      </c>
      <c r="L1164" s="206" t="s">
        <v>548</v>
      </c>
      <c r="M1164" s="125">
        <v>8</v>
      </c>
      <c r="N1164" s="125" t="s">
        <v>1830</v>
      </c>
      <c r="O1164" s="125">
        <f>VLOOKUP(N1164,'V-Enc'!$B$130:$C$137,2,FALSE)</f>
        <v>3</v>
      </c>
      <c r="Q1164" s="125" t="s">
        <v>730</v>
      </c>
      <c r="R1164" s="125" t="s">
        <v>22</v>
      </c>
      <c r="S1164" s="125" t="s">
        <v>44</v>
      </c>
      <c r="U1164" s="125">
        <f t="shared" si="1937"/>
        <v>8</v>
      </c>
      <c r="V1164" s="179">
        <f t="shared" si="1938"/>
        <v>0.25</v>
      </c>
      <c r="W1164" s="125" t="str">
        <f t="shared" si="1939"/>
        <v>-</v>
      </c>
      <c r="X1164" s="179" t="str">
        <f>IF(L1164="-1",W1164/#REF!*#REF!,"-")</f>
        <v>-</v>
      </c>
      <c r="Z1164" s="125" t="str">
        <f t="shared" si="1940"/>
        <v/>
      </c>
      <c r="AA1164" s="125">
        <v>1</v>
      </c>
      <c r="AB1164" s="179">
        <f t="shared" si="1941"/>
        <v>3</v>
      </c>
      <c r="AC1164" s="179" t="str">
        <f t="shared" si="1932"/>
        <v>000010</v>
      </c>
      <c r="AD1164" s="179">
        <f t="shared" si="1933"/>
        <v>1</v>
      </c>
      <c r="AE1164" s="179" t="str">
        <f t="shared" si="1934"/>
        <v>00000111</v>
      </c>
      <c r="AF1164" s="125" t="s">
        <v>369</v>
      </c>
    </row>
    <row r="1165" spans="1:32" x14ac:dyDescent="0.2">
      <c r="A1165" s="125" t="s">
        <v>2731</v>
      </c>
      <c r="B1165" s="58" t="str">
        <f t="shared" si="1942"/>
        <v/>
      </c>
      <c r="C1165" s="125" t="s">
        <v>727</v>
      </c>
      <c r="D1165" s="125" t="s">
        <v>704</v>
      </c>
      <c r="E1165" s="125" t="str">
        <f t="shared" si="1935"/>
        <v>L2</v>
      </c>
      <c r="F1165" s="125" t="str">
        <f t="shared" si="1936"/>
        <v>101</v>
      </c>
      <c r="H1165" s="125" t="s">
        <v>1723</v>
      </c>
      <c r="I1165" s="159">
        <f>VLOOKUP(H1165,'V-Enc'!$B$38:$C$45,2,FALSE)</f>
        <v>16</v>
      </c>
      <c r="J1165" s="125" t="s">
        <v>1740</v>
      </c>
      <c r="K1165" s="159">
        <f>VLOOKUP(J1165,'V-Enc'!$B$49:$C$56,2,FALSE)</f>
        <v>0.5</v>
      </c>
      <c r="L1165" s="206" t="s">
        <v>548</v>
      </c>
      <c r="M1165" s="125">
        <v>16</v>
      </c>
      <c r="N1165" s="125" t="s">
        <v>1830</v>
      </c>
      <c r="O1165" s="125">
        <f>VLOOKUP(N1165,'V-Enc'!$B$130:$C$137,2,FALSE)</f>
        <v>3</v>
      </c>
      <c r="Q1165" s="125" t="s">
        <v>730</v>
      </c>
      <c r="R1165" s="125" t="s">
        <v>22</v>
      </c>
      <c r="S1165" s="125" t="s">
        <v>44</v>
      </c>
      <c r="U1165" s="125">
        <f t="shared" si="1937"/>
        <v>16</v>
      </c>
      <c r="V1165" s="179">
        <f t="shared" si="1938"/>
        <v>0.5</v>
      </c>
      <c r="W1165" s="125" t="str">
        <f t="shared" si="1939"/>
        <v>-</v>
      </c>
      <c r="X1165" s="179" t="str">
        <f>IF(L1165="-1",W1165/I1164*K1164,"-")</f>
        <v>-</v>
      </c>
      <c r="Z1165" s="125" t="str">
        <f t="shared" si="1940"/>
        <v/>
      </c>
      <c r="AA1165" s="125">
        <v>1</v>
      </c>
      <c r="AB1165" s="179">
        <f t="shared" si="1941"/>
        <v>3</v>
      </c>
      <c r="AC1165" s="179" t="str">
        <f t="shared" si="1932"/>
        <v>000010</v>
      </c>
      <c r="AD1165" s="179">
        <f t="shared" si="1933"/>
        <v>1</v>
      </c>
      <c r="AE1165" s="179" t="str">
        <f t="shared" si="1934"/>
        <v>00000111</v>
      </c>
      <c r="AF1165" s="125" t="s">
        <v>369</v>
      </c>
    </row>
    <row r="1166" spans="1:32" x14ac:dyDescent="0.2">
      <c r="A1166" s="125" t="s">
        <v>2732</v>
      </c>
      <c r="B1166" s="58" t="str">
        <f t="shared" si="1942"/>
        <v/>
      </c>
      <c r="C1166" s="125" t="s">
        <v>727</v>
      </c>
      <c r="D1166" s="125" t="s">
        <v>704</v>
      </c>
      <c r="E1166" s="125" t="str">
        <f t="shared" si="1935"/>
        <v>L2</v>
      </c>
      <c r="F1166" s="125" t="str">
        <f t="shared" si="1936"/>
        <v>110</v>
      </c>
      <c r="H1166" s="125" t="s">
        <v>1723</v>
      </c>
      <c r="I1166" s="159">
        <f>VLOOKUP(H1166,'V-Enc'!$B$38:$C$45,2,FALSE)</f>
        <v>16</v>
      </c>
      <c r="J1166" s="125" t="s">
        <v>1740</v>
      </c>
      <c r="K1166" s="159">
        <f>VLOOKUP(J1166,'V-Enc'!$B$49:$C$56,2,FALSE)</f>
        <v>0.5</v>
      </c>
      <c r="L1166" s="206" t="s">
        <v>548</v>
      </c>
      <c r="M1166" s="125">
        <v>32</v>
      </c>
      <c r="N1166" s="125" t="s">
        <v>1830</v>
      </c>
      <c r="O1166" s="125">
        <f>VLOOKUP(N1166,'V-Enc'!$B$130:$C$137,2,FALSE)</f>
        <v>3</v>
      </c>
      <c r="Q1166" s="125" t="s">
        <v>730</v>
      </c>
      <c r="R1166" s="125" t="s">
        <v>22</v>
      </c>
      <c r="S1166" s="125" t="s">
        <v>44</v>
      </c>
      <c r="U1166" s="125">
        <f t="shared" si="1937"/>
        <v>32</v>
      </c>
      <c r="V1166" s="179">
        <f t="shared" si="1938"/>
        <v>1</v>
      </c>
      <c r="W1166" s="125" t="str">
        <f t="shared" si="1939"/>
        <v>-</v>
      </c>
      <c r="X1166" s="179" t="str">
        <f>IF(L1166="-1",W1166/I1165*K1165,"-")</f>
        <v>-</v>
      </c>
      <c r="Z1166" s="125" t="str">
        <f t="shared" si="1940"/>
        <v/>
      </c>
      <c r="AA1166" s="125">
        <v>1</v>
      </c>
      <c r="AB1166" s="179">
        <f t="shared" si="1941"/>
        <v>3</v>
      </c>
      <c r="AC1166" s="179" t="str">
        <f t="shared" si="1932"/>
        <v>000010</v>
      </c>
      <c r="AD1166" s="179">
        <f t="shared" si="1933"/>
        <v>1</v>
      </c>
      <c r="AE1166" s="179" t="str">
        <f t="shared" si="1934"/>
        <v>00000111</v>
      </c>
      <c r="AF1166" s="125" t="s">
        <v>369</v>
      </c>
    </row>
    <row r="1167" spans="1:32" x14ac:dyDescent="0.2">
      <c r="A1167" s="125" t="s">
        <v>2733</v>
      </c>
      <c r="B1167" s="58" t="str">
        <f t="shared" si="1942"/>
        <v/>
      </c>
      <c r="C1167" s="125" t="s">
        <v>727</v>
      </c>
      <c r="D1167" s="125" t="s">
        <v>704</v>
      </c>
      <c r="E1167" s="125" t="str">
        <f t="shared" si="1935"/>
        <v>L2</v>
      </c>
      <c r="F1167" s="125" t="str">
        <f t="shared" si="1936"/>
        <v>000</v>
      </c>
      <c r="H1167" s="125" t="s">
        <v>1723</v>
      </c>
      <c r="I1167" s="159">
        <f>VLOOKUP(H1167,'V-Enc'!$B$38:$C$45,2,FALSE)</f>
        <v>16</v>
      </c>
      <c r="J1167" s="125" t="s">
        <v>1733</v>
      </c>
      <c r="K1167" s="159">
        <f>VLOOKUP(J1167,'V-Enc'!$B$49:$C$56,2,FALSE)</f>
        <v>1</v>
      </c>
      <c r="L1167" s="206" t="s">
        <v>548</v>
      </c>
      <c r="M1167" s="125">
        <v>8</v>
      </c>
      <c r="N1167" s="125" t="s">
        <v>1830</v>
      </c>
      <c r="O1167" s="125">
        <f>VLOOKUP(N1167,'V-Enc'!$B$130:$C$137,2,FALSE)</f>
        <v>3</v>
      </c>
      <c r="Q1167" s="125" t="s">
        <v>730</v>
      </c>
      <c r="R1167" s="125" t="s">
        <v>22</v>
      </c>
      <c r="S1167" s="125" t="s">
        <v>44</v>
      </c>
      <c r="U1167" s="125">
        <f t="shared" si="1937"/>
        <v>8</v>
      </c>
      <c r="V1167" s="179">
        <f t="shared" si="1938"/>
        <v>0.5</v>
      </c>
      <c r="W1167" s="125" t="str">
        <f t="shared" si="1939"/>
        <v>-</v>
      </c>
      <c r="X1167" s="179" t="str">
        <f>IF(L1167="-1",W1167/#REF!*#REF!,"-")</f>
        <v>-</v>
      </c>
      <c r="Z1167" s="125" t="str">
        <f t="shared" si="1940"/>
        <v/>
      </c>
      <c r="AA1167" s="125">
        <v>1</v>
      </c>
      <c r="AB1167" s="179">
        <f t="shared" si="1941"/>
        <v>3</v>
      </c>
      <c r="AC1167" s="179" t="str">
        <f t="shared" si="1932"/>
        <v>000010</v>
      </c>
      <c r="AD1167" s="179">
        <f t="shared" si="1933"/>
        <v>1</v>
      </c>
      <c r="AE1167" s="179" t="str">
        <f t="shared" si="1934"/>
        <v>00000111</v>
      </c>
      <c r="AF1167" s="125" t="s">
        <v>369</v>
      </c>
    </row>
    <row r="1168" spans="1:32" x14ac:dyDescent="0.2">
      <c r="A1168" s="125" t="s">
        <v>2734</v>
      </c>
      <c r="B1168" s="58" t="str">
        <f t="shared" si="1942"/>
        <v/>
      </c>
      <c r="C1168" s="125" t="s">
        <v>727</v>
      </c>
      <c r="D1168" s="125" t="s">
        <v>704</v>
      </c>
      <c r="E1168" s="125" t="str">
        <f t="shared" si="1935"/>
        <v>L2</v>
      </c>
      <c r="F1168" s="125" t="str">
        <f t="shared" si="1936"/>
        <v>101</v>
      </c>
      <c r="H1168" s="125" t="s">
        <v>1723</v>
      </c>
      <c r="I1168" s="159">
        <f>VLOOKUP(H1168,'V-Enc'!$B$38:$C$45,2,FALSE)</f>
        <v>16</v>
      </c>
      <c r="J1168" s="125" t="s">
        <v>1733</v>
      </c>
      <c r="K1168" s="159">
        <f>VLOOKUP(J1168,'V-Enc'!$B$49:$C$56,2,FALSE)</f>
        <v>1</v>
      </c>
      <c r="L1168" s="206" t="s">
        <v>548</v>
      </c>
      <c r="M1168" s="125">
        <v>16</v>
      </c>
      <c r="N1168" s="125" t="s">
        <v>1830</v>
      </c>
      <c r="O1168" s="125">
        <f>VLOOKUP(N1168,'V-Enc'!$B$130:$C$137,2,FALSE)</f>
        <v>3</v>
      </c>
      <c r="Q1168" s="125" t="s">
        <v>730</v>
      </c>
      <c r="R1168" s="125" t="s">
        <v>22</v>
      </c>
      <c r="S1168" s="125" t="s">
        <v>44</v>
      </c>
      <c r="U1168" s="125">
        <f t="shared" si="1937"/>
        <v>16</v>
      </c>
      <c r="V1168" s="179">
        <f t="shared" si="1938"/>
        <v>1</v>
      </c>
      <c r="W1168" s="125" t="str">
        <f t="shared" si="1939"/>
        <v>-</v>
      </c>
      <c r="X1168" s="179" t="str">
        <f>IF(L1168="-1",W1168/I1167*K1167,"-")</f>
        <v>-</v>
      </c>
      <c r="Z1168" s="125" t="str">
        <f t="shared" si="1940"/>
        <v/>
      </c>
      <c r="AA1168" s="125">
        <v>1</v>
      </c>
      <c r="AB1168" s="179">
        <f t="shared" si="1941"/>
        <v>3</v>
      </c>
      <c r="AC1168" s="179" t="str">
        <f t="shared" si="1932"/>
        <v>000010</v>
      </c>
      <c r="AD1168" s="179">
        <f t="shared" si="1933"/>
        <v>1</v>
      </c>
      <c r="AE1168" s="179" t="str">
        <f t="shared" si="1934"/>
        <v>00000111</v>
      </c>
      <c r="AF1168" s="125" t="s">
        <v>369</v>
      </c>
    </row>
    <row r="1169" spans="1:34" x14ac:dyDescent="0.2">
      <c r="A1169" s="125" t="s">
        <v>2735</v>
      </c>
      <c r="B1169" s="58" t="str">
        <f t="shared" si="1942"/>
        <v/>
      </c>
      <c r="C1169" s="125" t="s">
        <v>727</v>
      </c>
      <c r="D1169" s="125" t="s">
        <v>704</v>
      </c>
      <c r="E1169" s="125" t="str">
        <f t="shared" si="1935"/>
        <v>L2</v>
      </c>
      <c r="F1169" s="125" t="str">
        <f t="shared" si="1936"/>
        <v>110</v>
      </c>
      <c r="H1169" s="125" t="s">
        <v>1723</v>
      </c>
      <c r="I1169" s="159">
        <f>VLOOKUP(H1169,'V-Enc'!$B$38:$C$45,2,FALSE)</f>
        <v>16</v>
      </c>
      <c r="J1169" s="125" t="s">
        <v>1733</v>
      </c>
      <c r="K1169" s="159">
        <f>VLOOKUP(J1169,'V-Enc'!$B$49:$C$56,2,FALSE)</f>
        <v>1</v>
      </c>
      <c r="L1169" s="206" t="s">
        <v>548</v>
      </c>
      <c r="M1169" s="125">
        <v>32</v>
      </c>
      <c r="N1169" s="125" t="s">
        <v>1830</v>
      </c>
      <c r="O1169" s="125">
        <f>VLOOKUP(N1169,'V-Enc'!$B$130:$C$137,2,FALSE)</f>
        <v>3</v>
      </c>
      <c r="Q1169" s="125" t="s">
        <v>730</v>
      </c>
      <c r="R1169" s="125" t="s">
        <v>22</v>
      </c>
      <c r="S1169" s="125" t="s">
        <v>44</v>
      </c>
      <c r="U1169" s="125">
        <f t="shared" si="1937"/>
        <v>32</v>
      </c>
      <c r="V1169" s="179">
        <f t="shared" si="1938"/>
        <v>2</v>
      </c>
      <c r="W1169" s="125" t="str">
        <f t="shared" si="1939"/>
        <v>-</v>
      </c>
      <c r="X1169" s="179" t="str">
        <f>IF(L1169="-1",W1169/I1168*K1168,"-")</f>
        <v>-</v>
      </c>
      <c r="Z1169" s="125" t="str">
        <f t="shared" si="1940"/>
        <v/>
      </c>
      <c r="AA1169" s="125">
        <v>1</v>
      </c>
      <c r="AB1169" s="179">
        <f t="shared" si="1941"/>
        <v>6</v>
      </c>
      <c r="AC1169" s="179" t="str">
        <f t="shared" si="1932"/>
        <v>000101</v>
      </c>
      <c r="AD1169" s="179">
        <f t="shared" si="1933"/>
        <v>1</v>
      </c>
      <c r="AE1169" s="179" t="str">
        <f t="shared" si="1934"/>
        <v>00111111</v>
      </c>
      <c r="AF1169" s="125" t="s">
        <v>369</v>
      </c>
    </row>
    <row r="1170" spans="1:34" x14ac:dyDescent="0.2">
      <c r="A1170" s="125" t="s">
        <v>2736</v>
      </c>
      <c r="B1170" s="58" t="str">
        <f t="shared" si="1942"/>
        <v/>
      </c>
      <c r="C1170" s="125" t="s">
        <v>727</v>
      </c>
      <c r="D1170" s="125" t="s">
        <v>704</v>
      </c>
      <c r="E1170" s="125" t="str">
        <f t="shared" si="1935"/>
        <v>L2</v>
      </c>
      <c r="F1170" s="125" t="str">
        <f t="shared" si="1936"/>
        <v>000</v>
      </c>
      <c r="H1170" s="125" t="s">
        <v>1723</v>
      </c>
      <c r="I1170" s="159">
        <f>VLOOKUP(H1170,'V-Enc'!$B$38:$C$45,2,FALSE)</f>
        <v>16</v>
      </c>
      <c r="J1170" s="125" t="s">
        <v>1734</v>
      </c>
      <c r="K1170" s="159">
        <f>VLOOKUP(J1170,'V-Enc'!$B$49:$C$56,2,FALSE)</f>
        <v>2</v>
      </c>
      <c r="L1170" s="206" t="s">
        <v>548</v>
      </c>
      <c r="M1170" s="125">
        <v>8</v>
      </c>
      <c r="N1170" s="125" t="s">
        <v>1830</v>
      </c>
      <c r="O1170" s="125">
        <f>VLOOKUP(N1170,'V-Enc'!$B$130:$C$137,2,FALSE)</f>
        <v>3</v>
      </c>
      <c r="Q1170" s="125" t="s">
        <v>730</v>
      </c>
      <c r="R1170" s="125" t="s">
        <v>22</v>
      </c>
      <c r="S1170" s="125" t="s">
        <v>44</v>
      </c>
      <c r="U1170" s="125">
        <f t="shared" si="1937"/>
        <v>8</v>
      </c>
      <c r="V1170" s="179">
        <f t="shared" si="1938"/>
        <v>1</v>
      </c>
      <c r="W1170" s="125" t="str">
        <f t="shared" si="1939"/>
        <v>-</v>
      </c>
      <c r="X1170" s="179" t="str">
        <f>IF(L1170="-1",W1170/#REF!*#REF!,"-")</f>
        <v>-</v>
      </c>
      <c r="Z1170" s="125" t="str">
        <f t="shared" si="1940"/>
        <v/>
      </c>
      <c r="AA1170" s="125">
        <v>1</v>
      </c>
      <c r="AB1170" s="179">
        <f t="shared" si="1941"/>
        <v>3</v>
      </c>
      <c r="AC1170" s="179" t="str">
        <f t="shared" si="1932"/>
        <v>000010</v>
      </c>
      <c r="AD1170" s="179">
        <f t="shared" si="1933"/>
        <v>1</v>
      </c>
      <c r="AE1170" s="179" t="str">
        <f t="shared" si="1934"/>
        <v>00000111</v>
      </c>
      <c r="AF1170" s="125" t="s">
        <v>369</v>
      </c>
    </row>
    <row r="1171" spans="1:34" x14ac:dyDescent="0.2">
      <c r="A1171" s="125" t="s">
        <v>2737</v>
      </c>
      <c r="B1171" s="58" t="str">
        <f t="shared" ref="B1171" si="1943">IF(OR(MAX(1,O1171)*MAX(V1171,1)&gt;8,V1171&lt;1/4,X1171&lt;1/4,IF(X1171="-",0,X1171)&gt;8),"RSVD","")</f>
        <v/>
      </c>
      <c r="C1171" s="125" t="s">
        <v>727</v>
      </c>
      <c r="D1171" s="125" t="s">
        <v>704</v>
      </c>
      <c r="E1171" s="125" t="str">
        <f t="shared" ref="E1171" si="1944">IF(S1171="rs2","L2",IF(S1171="vs2","L3","L1"))</f>
        <v>L2</v>
      </c>
      <c r="F1171" s="125" t="str">
        <f t="shared" ref="F1171" si="1945">IF(M1171=8,"000",IF(M1171=16,"101","110"))</f>
        <v>101</v>
      </c>
      <c r="H1171" s="125" t="s">
        <v>1723</v>
      </c>
      <c r="I1171" s="159">
        <f>VLOOKUP(H1171,'V-Enc'!$B$38:$C$45,2,FALSE)</f>
        <v>16</v>
      </c>
      <c r="J1171" s="125" t="s">
        <v>1734</v>
      </c>
      <c r="K1171" s="159">
        <f>VLOOKUP(J1171,'V-Enc'!$B$49:$C$56,2,FALSE)</f>
        <v>2</v>
      </c>
      <c r="L1171" s="206" t="s">
        <v>548</v>
      </c>
      <c r="M1171" s="125">
        <v>16</v>
      </c>
      <c r="N1171" s="125" t="s">
        <v>1830</v>
      </c>
      <c r="O1171" s="125">
        <f>VLOOKUP(N1171,'V-Enc'!$B$130:$C$137,2,FALSE)</f>
        <v>3</v>
      </c>
      <c r="Q1171" s="125" t="s">
        <v>730</v>
      </c>
      <c r="R1171" s="125" t="s">
        <v>22</v>
      </c>
      <c r="S1171" s="125" t="s">
        <v>44</v>
      </c>
      <c r="U1171" s="125">
        <f t="shared" ref="U1171" si="1946">IF(L1171="-1",I1171,M1171)</f>
        <v>16</v>
      </c>
      <c r="V1171" s="179">
        <f t="shared" ref="V1171" si="1947">IF(L1171="-1",K1171,U1171/I1171*K1171)</f>
        <v>2</v>
      </c>
      <c r="W1171" s="125" t="str">
        <f t="shared" ref="W1171" si="1948">IF(L1171="-1",M1171,"-")</f>
        <v>-</v>
      </c>
      <c r="X1171" s="179" t="str">
        <f>IF(L1171="-1",W1171/#REF!*#REF!,"-")</f>
        <v>-</v>
      </c>
      <c r="Z1171" s="125" t="str">
        <f t="shared" ref="Z1171" si="1949">IF(S1171="vs2",1,"")</f>
        <v/>
      </c>
      <c r="AA1171" s="125">
        <v>1</v>
      </c>
      <c r="AB1171" s="179">
        <f t="shared" si="1941"/>
        <v>6</v>
      </c>
      <c r="AC1171" s="179" t="str">
        <f t="shared" si="1932"/>
        <v>000101</v>
      </c>
      <c r="AD1171" s="179">
        <f t="shared" si="1933"/>
        <v>1</v>
      </c>
      <c r="AE1171" s="179" t="str">
        <f t="shared" si="1934"/>
        <v>00111111</v>
      </c>
      <c r="AF1171" s="125" t="s">
        <v>369</v>
      </c>
    </row>
    <row r="1172" spans="1:34" x14ac:dyDescent="0.2">
      <c r="A1172" s="125" t="s">
        <v>4541</v>
      </c>
      <c r="B1172" s="58" t="str">
        <f t="shared" si="1942"/>
        <v>RSVD</v>
      </c>
      <c r="C1172" s="125" t="s">
        <v>727</v>
      </c>
      <c r="D1172" s="125" t="s">
        <v>704</v>
      </c>
      <c r="E1172" s="125" t="str">
        <f t="shared" si="1935"/>
        <v>L2</v>
      </c>
      <c r="F1172" s="125" t="str">
        <f t="shared" si="1936"/>
        <v>110</v>
      </c>
      <c r="H1172" s="125" t="s">
        <v>1723</v>
      </c>
      <c r="I1172" s="159">
        <f>VLOOKUP(H1172,'V-Enc'!$B$38:$C$45,2,FALSE)</f>
        <v>16</v>
      </c>
      <c r="J1172" s="125" t="s">
        <v>1734</v>
      </c>
      <c r="K1172" s="159">
        <f>VLOOKUP(J1172,'V-Enc'!$B$49:$C$56,2,FALSE)</f>
        <v>2</v>
      </c>
      <c r="L1172" s="206" t="s">
        <v>548</v>
      </c>
      <c r="M1172" s="125">
        <v>32</v>
      </c>
      <c r="N1172" s="125" t="s">
        <v>1830</v>
      </c>
      <c r="O1172" s="125">
        <f>VLOOKUP(N1172,'V-Enc'!$B$130:$C$137,2,FALSE)</f>
        <v>3</v>
      </c>
      <c r="Q1172" s="125" t="s">
        <v>730</v>
      </c>
      <c r="R1172" s="125" t="s">
        <v>22</v>
      </c>
      <c r="S1172" s="125" t="s">
        <v>44</v>
      </c>
      <c r="U1172" s="125">
        <f t="shared" si="1937"/>
        <v>32</v>
      </c>
      <c r="V1172" s="179">
        <f t="shared" si="1938"/>
        <v>4</v>
      </c>
      <c r="W1172" s="125" t="str">
        <f t="shared" si="1939"/>
        <v>-</v>
      </c>
      <c r="X1172" s="179" t="str">
        <f>IF(L1172="-1",W1172/#REF!*#REF!,"-")</f>
        <v>-</v>
      </c>
      <c r="Z1172" s="125" t="str">
        <f t="shared" si="1940"/>
        <v/>
      </c>
      <c r="AA1172" s="125">
        <v>1</v>
      </c>
      <c r="AB1172" s="179">
        <f t="shared" si="1941"/>
        <v>12</v>
      </c>
      <c r="AC1172" s="179" t="str">
        <f t="shared" si="1932"/>
        <v>001011</v>
      </c>
      <c r="AD1172" s="179">
        <f t="shared" si="1933"/>
        <v>1</v>
      </c>
      <c r="AE1172" s="179" t="str">
        <f t="shared" si="1934"/>
        <v>11111111</v>
      </c>
      <c r="AF1172" s="125" t="s">
        <v>369</v>
      </c>
    </row>
    <row r="1173" spans="1:34" x14ac:dyDescent="0.2">
      <c r="A1173" s="125" t="s">
        <v>4542</v>
      </c>
      <c r="B1173" s="58" t="str">
        <f t="shared" ref="B1173:B1175" si="1950">IF(OR(MAX(1,O1173)*MAX(V1173,1)&gt;8,V1173&lt;1/4,X1173&lt;1/4,IF(X1173="-",0,X1173)&gt;8),"RSVD","")</f>
        <v/>
      </c>
      <c r="C1173" s="125" t="s">
        <v>727</v>
      </c>
      <c r="D1173" s="125" t="s">
        <v>704</v>
      </c>
      <c r="E1173" s="125" t="str">
        <f t="shared" ref="E1173:E1175" si="1951">IF(S1173="rs2","L2",IF(S1173="vs2","L3","L1"))</f>
        <v>L2</v>
      </c>
      <c r="F1173" s="125" t="str">
        <f t="shared" ref="F1173:F1175" si="1952">IF(M1173=8,"000",IF(M1173=16,"101","110"))</f>
        <v>000</v>
      </c>
      <c r="H1173" s="125" t="s">
        <v>1723</v>
      </c>
      <c r="I1173" s="159">
        <f>VLOOKUP(H1173,'V-Enc'!$B$38:$C$45,2,FALSE)</f>
        <v>16</v>
      </c>
      <c r="J1173" s="125" t="s">
        <v>1735</v>
      </c>
      <c r="K1173" s="159">
        <f>VLOOKUP(J1173,'V-Enc'!$B$49:$C$56,2,FALSE)</f>
        <v>4</v>
      </c>
      <c r="L1173" s="206" t="s">
        <v>548</v>
      </c>
      <c r="M1173" s="125">
        <v>8</v>
      </c>
      <c r="N1173" s="125" t="s">
        <v>1830</v>
      </c>
      <c r="O1173" s="125">
        <f>VLOOKUP(N1173,'V-Enc'!$B$130:$C$137,2,FALSE)</f>
        <v>3</v>
      </c>
      <c r="Q1173" s="125" t="s">
        <v>730</v>
      </c>
      <c r="R1173" s="125" t="s">
        <v>22</v>
      </c>
      <c r="S1173" s="125" t="s">
        <v>44</v>
      </c>
      <c r="U1173" s="125">
        <f t="shared" ref="U1173:U1175" si="1953">IF(L1173="-1",I1173,M1173)</f>
        <v>8</v>
      </c>
      <c r="V1173" s="179">
        <f t="shared" ref="V1173:V1175" si="1954">IF(L1173="-1",K1173,U1173/I1173*K1173)</f>
        <v>2</v>
      </c>
      <c r="W1173" s="125" t="str">
        <f t="shared" ref="W1173:W1175" si="1955">IF(L1173="-1",M1173,"-")</f>
        <v>-</v>
      </c>
      <c r="X1173" s="179" t="str">
        <f>IF(L1173="-1",W1173/#REF!*#REF!,"-")</f>
        <v>-</v>
      </c>
      <c r="Z1173" s="125" t="str">
        <f t="shared" ref="Z1173:Z1175" si="1956">IF(S1173="vs2",1,"")</f>
        <v/>
      </c>
      <c r="AA1173" s="125">
        <v>1</v>
      </c>
      <c r="AB1173" s="179">
        <f t="shared" si="1941"/>
        <v>6</v>
      </c>
      <c r="AC1173" s="179" t="str">
        <f t="shared" si="1932"/>
        <v>000101</v>
      </c>
      <c r="AD1173" s="179">
        <f t="shared" si="1933"/>
        <v>1</v>
      </c>
      <c r="AE1173" s="179" t="str">
        <f t="shared" si="1934"/>
        <v>00111111</v>
      </c>
      <c r="AF1173" s="125" t="s">
        <v>369</v>
      </c>
    </row>
    <row r="1174" spans="1:34" x14ac:dyDescent="0.2">
      <c r="A1174" s="125" t="s">
        <v>4543</v>
      </c>
      <c r="B1174" s="58" t="str">
        <f t="shared" si="1950"/>
        <v>RSVD</v>
      </c>
      <c r="C1174" s="125" t="s">
        <v>727</v>
      </c>
      <c r="D1174" s="125" t="s">
        <v>704</v>
      </c>
      <c r="E1174" s="125" t="str">
        <f t="shared" si="1951"/>
        <v>L2</v>
      </c>
      <c r="F1174" s="125" t="str">
        <f t="shared" si="1952"/>
        <v>101</v>
      </c>
      <c r="H1174" s="125" t="s">
        <v>1723</v>
      </c>
      <c r="I1174" s="159">
        <f>VLOOKUP(H1174,'V-Enc'!$B$38:$C$45,2,FALSE)</f>
        <v>16</v>
      </c>
      <c r="J1174" s="125" t="s">
        <v>1735</v>
      </c>
      <c r="K1174" s="159">
        <f>VLOOKUP(J1174,'V-Enc'!$B$49:$C$56,2,FALSE)</f>
        <v>4</v>
      </c>
      <c r="L1174" s="206" t="s">
        <v>548</v>
      </c>
      <c r="M1174" s="125">
        <v>16</v>
      </c>
      <c r="N1174" s="125" t="s">
        <v>1830</v>
      </c>
      <c r="O1174" s="125">
        <f>VLOOKUP(N1174,'V-Enc'!$B$130:$C$137,2,FALSE)</f>
        <v>3</v>
      </c>
      <c r="Q1174" s="125" t="s">
        <v>730</v>
      </c>
      <c r="R1174" s="125" t="s">
        <v>22</v>
      </c>
      <c r="S1174" s="125" t="s">
        <v>44</v>
      </c>
      <c r="U1174" s="125">
        <f t="shared" si="1953"/>
        <v>16</v>
      </c>
      <c r="V1174" s="179">
        <f t="shared" si="1954"/>
        <v>4</v>
      </c>
      <c r="W1174" s="125" t="str">
        <f t="shared" si="1955"/>
        <v>-</v>
      </c>
      <c r="X1174" s="179" t="str">
        <f>IF(L1174="-1",W1174/#REF!*#REF!,"-")</f>
        <v>-</v>
      </c>
      <c r="Z1174" s="125" t="str">
        <f t="shared" si="1956"/>
        <v/>
      </c>
      <c r="AA1174" s="125">
        <v>1</v>
      </c>
      <c r="AB1174" s="179">
        <f t="shared" si="1941"/>
        <v>12</v>
      </c>
      <c r="AC1174" s="179" t="str">
        <f t="shared" si="1932"/>
        <v>001011</v>
      </c>
      <c r="AD1174" s="179">
        <f t="shared" si="1933"/>
        <v>1</v>
      </c>
      <c r="AE1174" s="179" t="str">
        <f t="shared" si="1934"/>
        <v>11111111</v>
      </c>
      <c r="AF1174" s="125" t="s">
        <v>369</v>
      </c>
    </row>
    <row r="1175" spans="1:34" x14ac:dyDescent="0.2">
      <c r="A1175" s="125" t="s">
        <v>4544</v>
      </c>
      <c r="B1175" s="58" t="str">
        <f t="shared" si="1950"/>
        <v>RSVD</v>
      </c>
      <c r="C1175" s="125" t="s">
        <v>727</v>
      </c>
      <c r="D1175" s="125" t="s">
        <v>704</v>
      </c>
      <c r="E1175" s="125" t="str">
        <f t="shared" si="1951"/>
        <v>L2</v>
      </c>
      <c r="F1175" s="125" t="str">
        <f t="shared" si="1952"/>
        <v>110</v>
      </c>
      <c r="H1175" s="125" t="s">
        <v>1723</v>
      </c>
      <c r="I1175" s="159">
        <f>VLOOKUP(H1175,'V-Enc'!$B$38:$C$45,2,FALSE)</f>
        <v>16</v>
      </c>
      <c r="J1175" s="125" t="s">
        <v>1735</v>
      </c>
      <c r="K1175" s="159">
        <f>VLOOKUP(J1175,'V-Enc'!$B$49:$C$56,2,FALSE)</f>
        <v>4</v>
      </c>
      <c r="L1175" s="206" t="s">
        <v>548</v>
      </c>
      <c r="M1175" s="125">
        <v>32</v>
      </c>
      <c r="N1175" s="125" t="s">
        <v>1830</v>
      </c>
      <c r="O1175" s="125">
        <f>VLOOKUP(N1175,'V-Enc'!$B$130:$C$137,2,FALSE)</f>
        <v>3</v>
      </c>
      <c r="Q1175" s="125" t="s">
        <v>730</v>
      </c>
      <c r="R1175" s="125" t="s">
        <v>22</v>
      </c>
      <c r="S1175" s="125" t="s">
        <v>44</v>
      </c>
      <c r="U1175" s="125">
        <f t="shared" si="1953"/>
        <v>32</v>
      </c>
      <c r="V1175" s="179">
        <f t="shared" si="1954"/>
        <v>8</v>
      </c>
      <c r="W1175" s="125" t="str">
        <f t="shared" si="1955"/>
        <v>-</v>
      </c>
      <c r="X1175" s="179" t="str">
        <f>IF(L1175="-1",W1175/#REF!*#REF!,"-")</f>
        <v>-</v>
      </c>
      <c r="Z1175" s="125" t="str">
        <f t="shared" si="1956"/>
        <v/>
      </c>
      <c r="AA1175" s="125">
        <v>1</v>
      </c>
      <c r="AB1175" s="179">
        <f t="shared" si="1941"/>
        <v>24</v>
      </c>
      <c r="AC1175" s="179" t="str">
        <f>DEC2BIN(MIN(64,AB1175)-1,6)</f>
        <v>010111</v>
      </c>
      <c r="AD1175" s="179">
        <f t="shared" si="1933"/>
        <v>1</v>
      </c>
      <c r="AE1175" s="179" t="str">
        <f t="shared" si="1934"/>
        <v>11111111</v>
      </c>
      <c r="AF1175" s="125" t="s">
        <v>369</v>
      </c>
    </row>
    <row r="1176" spans="1:34" x14ac:dyDescent="0.2">
      <c r="A1176" s="125" t="s">
        <v>4545</v>
      </c>
      <c r="B1176" s="58" t="str">
        <f t="shared" ref="B1176:B1178" si="1957">IF(OR(MAX(1,O1176)*MAX(V1176,1)&gt;8,V1176&lt;1/4,X1176&lt;1/4,IF(X1176="-",0,X1176)&gt;8),"RSVD","")</f>
        <v>RSVD</v>
      </c>
      <c r="C1176" s="125" t="s">
        <v>727</v>
      </c>
      <c r="D1176" s="125" t="s">
        <v>704</v>
      </c>
      <c r="E1176" s="125" t="str">
        <f t="shared" ref="E1176:E1178" si="1958">IF(S1176="rs2","L2",IF(S1176="vs2","L3","L1"))</f>
        <v>L2</v>
      </c>
      <c r="F1176" s="125" t="str">
        <f t="shared" ref="F1176:F1178" si="1959">IF(M1176=8,"000",IF(M1176=16,"101","110"))</f>
        <v>000</v>
      </c>
      <c r="H1176" s="125" t="s">
        <v>1723</v>
      </c>
      <c r="I1176" s="159">
        <f>VLOOKUP(H1176,'V-Enc'!$B$38:$C$45,2,FALSE)</f>
        <v>16</v>
      </c>
      <c r="J1176" s="125" t="s">
        <v>1736</v>
      </c>
      <c r="K1176" s="159">
        <f>VLOOKUP(J1176,'V-Enc'!$B$49:$C$56,2,FALSE)</f>
        <v>8</v>
      </c>
      <c r="L1176" s="206" t="s">
        <v>548</v>
      </c>
      <c r="M1176" s="125">
        <v>8</v>
      </c>
      <c r="N1176" s="125" t="s">
        <v>1830</v>
      </c>
      <c r="O1176" s="125">
        <f>VLOOKUP(N1176,'V-Enc'!$B$130:$C$137,2,FALSE)</f>
        <v>3</v>
      </c>
      <c r="Q1176" s="125" t="s">
        <v>730</v>
      </c>
      <c r="R1176" s="125" t="s">
        <v>22</v>
      </c>
      <c r="S1176" s="125" t="s">
        <v>44</v>
      </c>
      <c r="U1176" s="125">
        <f t="shared" ref="U1176:U1178" si="1960">IF(L1176="-1",I1176,M1176)</f>
        <v>8</v>
      </c>
      <c r="V1176" s="179">
        <f t="shared" ref="V1176:V1178" si="1961">IF(L1176="-1",K1176,U1176/I1176*K1176)</f>
        <v>4</v>
      </c>
      <c r="W1176" s="125" t="str">
        <f t="shared" ref="W1176:W1178" si="1962">IF(L1176="-1",M1176,"-")</f>
        <v>-</v>
      </c>
      <c r="X1176" s="179" t="str">
        <f>IF(L1176="-1",W1176/#REF!*#REF!,"-")</f>
        <v>-</v>
      </c>
      <c r="Z1176" s="125" t="str">
        <f t="shared" ref="Z1176:Z1178" si="1963">IF(S1176="vs2",1,"")</f>
        <v/>
      </c>
      <c r="AA1176" s="125">
        <v>1</v>
      </c>
      <c r="AB1176" s="179">
        <f t="shared" si="1941"/>
        <v>12</v>
      </c>
      <c r="AC1176" s="179" t="str">
        <f t="shared" ref="AC1176:AC1178" si="1964">DEC2BIN(MIN(64,AB1176)-1,6)</f>
        <v>001011</v>
      </c>
      <c r="AD1176" s="179">
        <f t="shared" si="1933"/>
        <v>1</v>
      </c>
      <c r="AE1176" s="179" t="str">
        <f t="shared" si="1934"/>
        <v>11111111</v>
      </c>
      <c r="AF1176" s="125" t="s">
        <v>369</v>
      </c>
    </row>
    <row r="1177" spans="1:34" x14ac:dyDescent="0.2">
      <c r="A1177" s="125" t="s">
        <v>4546</v>
      </c>
      <c r="B1177" s="58" t="str">
        <f t="shared" si="1957"/>
        <v>RSVD</v>
      </c>
      <c r="C1177" s="125" t="s">
        <v>727</v>
      </c>
      <c r="D1177" s="125" t="s">
        <v>704</v>
      </c>
      <c r="E1177" s="125" t="str">
        <f t="shared" si="1958"/>
        <v>L2</v>
      </c>
      <c r="F1177" s="125" t="str">
        <f t="shared" si="1959"/>
        <v>101</v>
      </c>
      <c r="H1177" s="125" t="s">
        <v>1723</v>
      </c>
      <c r="I1177" s="159">
        <f>VLOOKUP(H1177,'V-Enc'!$B$38:$C$45,2,FALSE)</f>
        <v>16</v>
      </c>
      <c r="J1177" s="125" t="s">
        <v>1736</v>
      </c>
      <c r="K1177" s="159">
        <f>VLOOKUP(J1177,'V-Enc'!$B$49:$C$56,2,FALSE)</f>
        <v>8</v>
      </c>
      <c r="L1177" s="206" t="s">
        <v>548</v>
      </c>
      <c r="M1177" s="125">
        <v>16</v>
      </c>
      <c r="N1177" s="125" t="s">
        <v>1830</v>
      </c>
      <c r="O1177" s="125">
        <f>VLOOKUP(N1177,'V-Enc'!$B$130:$C$137,2,FALSE)</f>
        <v>3</v>
      </c>
      <c r="Q1177" s="125" t="s">
        <v>730</v>
      </c>
      <c r="R1177" s="125" t="s">
        <v>22</v>
      </c>
      <c r="S1177" s="125" t="s">
        <v>44</v>
      </c>
      <c r="U1177" s="125">
        <f t="shared" si="1960"/>
        <v>16</v>
      </c>
      <c r="V1177" s="179">
        <f t="shared" si="1961"/>
        <v>8</v>
      </c>
      <c r="W1177" s="125" t="str">
        <f t="shared" si="1962"/>
        <v>-</v>
      </c>
      <c r="X1177" s="179" t="str">
        <f>IF(L1177="-1",W1177/#REF!*#REF!,"-")</f>
        <v>-</v>
      </c>
      <c r="Z1177" s="125" t="str">
        <f t="shared" si="1963"/>
        <v/>
      </c>
      <c r="AA1177" s="125">
        <v>1</v>
      </c>
      <c r="AB1177" s="179">
        <f t="shared" si="1941"/>
        <v>24</v>
      </c>
      <c r="AC1177" s="179" t="str">
        <f t="shared" si="1964"/>
        <v>010111</v>
      </c>
      <c r="AD1177" s="179">
        <f t="shared" si="1933"/>
        <v>1</v>
      </c>
      <c r="AE1177" s="179" t="str">
        <f t="shared" si="1934"/>
        <v>11111111</v>
      </c>
      <c r="AF1177" s="125" t="s">
        <v>369</v>
      </c>
    </row>
    <row r="1178" spans="1:34" x14ac:dyDescent="0.2">
      <c r="A1178" s="125" t="s">
        <v>4547</v>
      </c>
      <c r="B1178" s="58" t="str">
        <f t="shared" si="1957"/>
        <v>RSVD</v>
      </c>
      <c r="C1178" s="125" t="s">
        <v>727</v>
      </c>
      <c r="D1178" s="125" t="s">
        <v>704</v>
      </c>
      <c r="E1178" s="125" t="str">
        <f t="shared" si="1958"/>
        <v>L2</v>
      </c>
      <c r="F1178" s="125" t="str">
        <f t="shared" si="1959"/>
        <v>110</v>
      </c>
      <c r="H1178" s="125" t="s">
        <v>1723</v>
      </c>
      <c r="I1178" s="159">
        <f>VLOOKUP(H1178,'V-Enc'!$B$38:$C$45,2,FALSE)</f>
        <v>16</v>
      </c>
      <c r="J1178" s="125" t="s">
        <v>1736</v>
      </c>
      <c r="K1178" s="159">
        <f>VLOOKUP(J1178,'V-Enc'!$B$49:$C$56,2,FALSE)</f>
        <v>8</v>
      </c>
      <c r="L1178" s="206" t="s">
        <v>548</v>
      </c>
      <c r="M1178" s="125">
        <v>32</v>
      </c>
      <c r="N1178" s="125" t="s">
        <v>1830</v>
      </c>
      <c r="O1178" s="125">
        <f>VLOOKUP(N1178,'V-Enc'!$B$130:$C$137,2,FALSE)</f>
        <v>3</v>
      </c>
      <c r="Q1178" s="125" t="s">
        <v>730</v>
      </c>
      <c r="R1178" s="125" t="s">
        <v>22</v>
      </c>
      <c r="S1178" s="125" t="s">
        <v>44</v>
      </c>
      <c r="U1178" s="125">
        <f t="shared" si="1960"/>
        <v>32</v>
      </c>
      <c r="V1178" s="179">
        <f t="shared" si="1961"/>
        <v>16</v>
      </c>
      <c r="W1178" s="125" t="str">
        <f t="shared" si="1962"/>
        <v>-</v>
      </c>
      <c r="X1178" s="179" t="str">
        <f>IF(L1178="-1",W1178/#REF!*#REF!,"-")</f>
        <v>-</v>
      </c>
      <c r="Z1178" s="125" t="str">
        <f t="shared" si="1963"/>
        <v/>
      </c>
      <c r="AA1178" s="125">
        <v>1</v>
      </c>
      <c r="AB1178" s="179">
        <f t="shared" si="1941"/>
        <v>48</v>
      </c>
      <c r="AC1178" s="179" t="str">
        <f t="shared" si="1964"/>
        <v>101111</v>
      </c>
      <c r="AD1178" s="179">
        <f t="shared" si="1933"/>
        <v>1</v>
      </c>
      <c r="AE1178" s="179" t="str">
        <f t="shared" si="1934"/>
        <v>11111111</v>
      </c>
      <c r="AF1178" s="125" t="s">
        <v>369</v>
      </c>
    </row>
    <row r="1179" spans="1:34" x14ac:dyDescent="0.2">
      <c r="I1179" s="159"/>
      <c r="Z1179" s="125" t="str">
        <f t="shared" si="1940"/>
        <v/>
      </c>
      <c r="AC1179" s="179"/>
    </row>
    <row r="1180" spans="1:34" ht="19" x14ac:dyDescent="0.25">
      <c r="A1180" s="225" t="s">
        <v>2160</v>
      </c>
      <c r="B1180" s="225"/>
      <c r="C1180" s="226"/>
      <c r="D1180" s="226"/>
      <c r="E1180" s="226"/>
      <c r="F1180" s="226"/>
      <c r="G1180" s="226"/>
      <c r="I1180" s="159"/>
      <c r="Z1180" s="125" t="str">
        <f t="shared" si="1940"/>
        <v/>
      </c>
      <c r="AC1180" s="179"/>
    </row>
    <row r="1181" spans="1:34" x14ac:dyDescent="0.2">
      <c r="A1181" s="125" t="s">
        <v>4548</v>
      </c>
      <c r="B1181" s="58" t="str">
        <f>IF(OR(MAX(1,O1181)*MAX(V1181,1)&gt;8,V1181&lt;1/4,X1181&lt;1/4,IF(X1181="-",0,X1181)&gt;8),"RSVD","")</f>
        <v>RSVD</v>
      </c>
      <c r="C1181" s="125" t="s">
        <v>727</v>
      </c>
      <c r="D1181" s="125" t="s">
        <v>704</v>
      </c>
      <c r="E1181" s="125" t="str">
        <f t="shared" ref="E1181" si="1965">IF(S1181="rs2","L2",IF(S1181="vs2","L3","L1"))</f>
        <v>L3</v>
      </c>
      <c r="F1181" s="125" t="str">
        <f t="shared" ref="F1181" si="1966">IF(M1181=8,"000",IF(M1181=16,"101","110"))</f>
        <v>000</v>
      </c>
      <c r="H1181" s="125" t="s">
        <v>1723</v>
      </c>
      <c r="I1181" s="159">
        <f>VLOOKUP(H1181,'V-Enc'!$B$38:$C$45,2,FALSE)</f>
        <v>16</v>
      </c>
      <c r="J1181" s="125" t="s">
        <v>1739</v>
      </c>
      <c r="K1181" s="159">
        <f>VLOOKUP(J1181,'V-Enc'!$B$49:$C$56,2,FALSE)</f>
        <v>0.25</v>
      </c>
      <c r="L1181" s="206" t="s">
        <v>2079</v>
      </c>
      <c r="M1181" s="125">
        <v>8</v>
      </c>
      <c r="N1181" s="125" t="s">
        <v>1830</v>
      </c>
      <c r="O1181" s="125">
        <f>VLOOKUP(N1181,'V-Enc'!$B$130:$C$137,2,FALSE)</f>
        <v>3</v>
      </c>
      <c r="Q1181" s="125" t="s">
        <v>730</v>
      </c>
      <c r="R1181" s="125" t="s">
        <v>22</v>
      </c>
      <c r="S1181" s="125" t="s">
        <v>764</v>
      </c>
      <c r="U1181" s="125">
        <f t="shared" ref="U1181" si="1967">IF(L1181="-1",I1181,M1181)</f>
        <v>16</v>
      </c>
      <c r="V1181" s="179">
        <f t="shared" ref="V1181" si="1968">IF(L1181="-1",K1181,U1181/I1181*K1181)</f>
        <v>0.25</v>
      </c>
      <c r="W1181" s="125">
        <f t="shared" ref="W1181" si="1969">IF(L1181="-1",M1181,"-")</f>
        <v>8</v>
      </c>
      <c r="X1181" s="179">
        <f t="shared" ref="X1181" si="1970">IF(L1181="-1",W1181/I1181*K1181,"-")</f>
        <v>0.125</v>
      </c>
      <c r="Z1181" s="125">
        <f t="shared" ref="Z1181" si="1971">IF(S1181="vs2",1,"")</f>
        <v>1</v>
      </c>
      <c r="AA1181" s="125">
        <v>1</v>
      </c>
      <c r="AB1181" s="179">
        <f>MAX(V1181,X1181,1)*IF(O1181="",1,O1181)</f>
        <v>3</v>
      </c>
      <c r="AC1181" s="179" t="str">
        <f t="shared" ref="AC1181:AC1194" si="1972">DEC2BIN(MIN(64,AB1181)-1,6)</f>
        <v>000010</v>
      </c>
      <c r="AD1181" s="179">
        <f t="shared" ref="AD1181:AD1198" si="1973">AB1181/(MAX(V1181,1)*IF(O1181="",1,O1181))</f>
        <v>1</v>
      </c>
      <c r="AE1181" s="179" t="str">
        <f t="shared" ref="AE1181:AE1198" si="1974">RIGHT(_xlfn.CONCAT(REPT(0,8-MIN(AB1181,8)),REPT(DEC2BIN(_xlfn.BITLSHIFT(1,AD1181-1)),AB1181/AD1181)),8)</f>
        <v>00000111</v>
      </c>
      <c r="AF1181" s="179">
        <f t="shared" ref="AF1181:AF1198" si="1975">IF(X1181&lt;=1,0,IF(V1181&gt;=X1181,V1181/MAX(X1181,1),1))</f>
        <v>0</v>
      </c>
      <c r="AG1181" s="180" t="str">
        <f t="shared" ref="AG1181:AG1196" si="1976">IF(AF1181=0,"00000000",RIGHT(IF(X1181&gt;=V1181,DEC2BIN(_xlfn.BITXOR(BIN2DEC(AH1181),255),8),REPT(DEC2BIN(_xlfn.BITLSHIFT(1,AF1181-1)),8)),8))</f>
        <v>00000000</v>
      </c>
      <c r="AH1181" s="179" t="str">
        <f t="shared" ref="AH1181:AH1193" si="1977">IF(AF1181=0,"00000000",RIGHT(_xlfn.CONCAT(REPT(0,8-MIN(8,AB1181)),REPT(DEC2BIN(_xlfn.BITLSHIFT(1,MAX(V1181,X1181,1)-1)),MAX(1,O1181))),8))</f>
        <v>00000000</v>
      </c>
    </row>
    <row r="1182" spans="1:34" x14ac:dyDescent="0.2">
      <c r="A1182" s="125" t="s">
        <v>2738</v>
      </c>
      <c r="B1182" s="58" t="str">
        <f t="shared" ref="B1182:B1198" si="1978">IF(OR(MAX(1,O1182)*MAX(V1182,1)&gt;8,V1182&lt;1/4,X1182&lt;1/4,IF(X1182="-",0,X1182)&gt;8),"RSVD","")</f>
        <v/>
      </c>
      <c r="C1182" s="125" t="s">
        <v>727</v>
      </c>
      <c r="D1182" s="125" t="s">
        <v>704</v>
      </c>
      <c r="E1182" s="125" t="str">
        <f t="shared" ref="E1182:E1191" si="1979">IF(S1182="rs2","L2",IF(S1182="vs2","L3","L1"))</f>
        <v>L3</v>
      </c>
      <c r="F1182" s="125" t="str">
        <f t="shared" ref="F1182:F1191" si="1980">IF(M1182=8,"000",IF(M1182=16,"101","110"))</f>
        <v>101</v>
      </c>
      <c r="H1182" s="125" t="s">
        <v>1723</v>
      </c>
      <c r="I1182" s="159">
        <f>VLOOKUP(H1182,'V-Enc'!$B$38:$C$45,2,FALSE)</f>
        <v>16</v>
      </c>
      <c r="J1182" s="125" t="s">
        <v>1739</v>
      </c>
      <c r="K1182" s="159">
        <f>VLOOKUP(J1182,'V-Enc'!$B$49:$C$56,2,FALSE)</f>
        <v>0.25</v>
      </c>
      <c r="L1182" s="206" t="s">
        <v>2079</v>
      </c>
      <c r="M1182" s="125">
        <v>16</v>
      </c>
      <c r="N1182" s="125" t="s">
        <v>1830</v>
      </c>
      <c r="O1182" s="125">
        <f>VLOOKUP(N1182,'V-Enc'!$B$130:$C$137,2,FALSE)</f>
        <v>3</v>
      </c>
      <c r="Q1182" s="125" t="s">
        <v>730</v>
      </c>
      <c r="R1182" s="125" t="s">
        <v>22</v>
      </c>
      <c r="S1182" s="125" t="s">
        <v>764</v>
      </c>
      <c r="U1182" s="125">
        <f t="shared" ref="U1182:U1191" si="1981">IF(L1182="-1",I1182,M1182)</f>
        <v>16</v>
      </c>
      <c r="V1182" s="179">
        <f t="shared" ref="V1182:V1191" si="1982">IF(L1182="-1",K1182,U1182/I1182*K1182)</f>
        <v>0.25</v>
      </c>
      <c r="W1182" s="125">
        <f t="shared" ref="W1182:W1191" si="1983">IF(L1182="-1",M1182,"-")</f>
        <v>16</v>
      </c>
      <c r="X1182" s="179">
        <f t="shared" ref="X1182:X1191" si="1984">IF(L1182="-1",W1182/I1182*K1182,"-")</f>
        <v>0.25</v>
      </c>
      <c r="Z1182" s="125">
        <f t="shared" si="1940"/>
        <v>1</v>
      </c>
      <c r="AA1182" s="125">
        <v>1</v>
      </c>
      <c r="AB1182" s="179">
        <f t="shared" ref="AB1182:AB1198" si="1985">MAX(V1182,X1182,1)*IF(O1182="",1,O1182)</f>
        <v>3</v>
      </c>
      <c r="AC1182" s="179" t="str">
        <f t="shared" si="1972"/>
        <v>000010</v>
      </c>
      <c r="AD1182" s="179">
        <f t="shared" si="1973"/>
        <v>1</v>
      </c>
      <c r="AE1182" s="179" t="str">
        <f t="shared" si="1974"/>
        <v>00000111</v>
      </c>
      <c r="AF1182" s="179">
        <f t="shared" si="1975"/>
        <v>0</v>
      </c>
      <c r="AG1182" s="180" t="str">
        <f t="shared" si="1976"/>
        <v>00000000</v>
      </c>
      <c r="AH1182" s="179" t="str">
        <f t="shared" si="1977"/>
        <v>00000000</v>
      </c>
    </row>
    <row r="1183" spans="1:34" x14ac:dyDescent="0.2">
      <c r="A1183" s="125" t="s">
        <v>2739</v>
      </c>
      <c r="B1183" s="58" t="str">
        <f t="shared" si="1978"/>
        <v/>
      </c>
      <c r="C1183" s="125" t="s">
        <v>727</v>
      </c>
      <c r="D1183" s="125" t="s">
        <v>704</v>
      </c>
      <c r="E1183" s="125" t="str">
        <f t="shared" si="1979"/>
        <v>L3</v>
      </c>
      <c r="F1183" s="125" t="str">
        <f t="shared" si="1980"/>
        <v>110</v>
      </c>
      <c r="H1183" s="125" t="s">
        <v>1723</v>
      </c>
      <c r="I1183" s="159">
        <f>VLOOKUP(H1183,'V-Enc'!$B$38:$C$45,2,FALSE)</f>
        <v>16</v>
      </c>
      <c r="J1183" s="125" t="s">
        <v>1739</v>
      </c>
      <c r="K1183" s="159">
        <f>VLOOKUP(J1183,'V-Enc'!$B$49:$C$56,2,FALSE)</f>
        <v>0.25</v>
      </c>
      <c r="L1183" s="206" t="s">
        <v>2079</v>
      </c>
      <c r="M1183" s="125">
        <v>32</v>
      </c>
      <c r="N1183" s="125" t="s">
        <v>1830</v>
      </c>
      <c r="O1183" s="125">
        <f>VLOOKUP(N1183,'V-Enc'!$B$130:$C$137,2,FALSE)</f>
        <v>3</v>
      </c>
      <c r="Q1183" s="125" t="s">
        <v>730</v>
      </c>
      <c r="R1183" s="125" t="s">
        <v>22</v>
      </c>
      <c r="S1183" s="125" t="s">
        <v>764</v>
      </c>
      <c r="U1183" s="125">
        <f t="shared" si="1981"/>
        <v>16</v>
      </c>
      <c r="V1183" s="179">
        <f t="shared" si="1982"/>
        <v>0.25</v>
      </c>
      <c r="W1183" s="125">
        <f t="shared" si="1983"/>
        <v>32</v>
      </c>
      <c r="X1183" s="179">
        <f t="shared" si="1984"/>
        <v>0.5</v>
      </c>
      <c r="Z1183" s="125">
        <f t="shared" si="1940"/>
        <v>1</v>
      </c>
      <c r="AA1183" s="125">
        <v>1</v>
      </c>
      <c r="AB1183" s="179">
        <f t="shared" si="1985"/>
        <v>3</v>
      </c>
      <c r="AC1183" s="179" t="str">
        <f t="shared" si="1972"/>
        <v>000010</v>
      </c>
      <c r="AD1183" s="179">
        <f t="shared" si="1973"/>
        <v>1</v>
      </c>
      <c r="AE1183" s="179" t="str">
        <f t="shared" si="1974"/>
        <v>00000111</v>
      </c>
      <c r="AF1183" s="179">
        <f t="shared" si="1975"/>
        <v>0</v>
      </c>
      <c r="AG1183" s="180" t="str">
        <f t="shared" si="1976"/>
        <v>00000000</v>
      </c>
      <c r="AH1183" s="179" t="str">
        <f t="shared" si="1977"/>
        <v>00000000</v>
      </c>
    </row>
    <row r="1184" spans="1:34" x14ac:dyDescent="0.2">
      <c r="A1184" s="125" t="s">
        <v>2740</v>
      </c>
      <c r="B1184" s="58" t="str">
        <f t="shared" si="1978"/>
        <v/>
      </c>
      <c r="C1184" s="125" t="s">
        <v>727</v>
      </c>
      <c r="D1184" s="125" t="s">
        <v>704</v>
      </c>
      <c r="E1184" s="125" t="str">
        <f t="shared" si="1979"/>
        <v>L3</v>
      </c>
      <c r="F1184" s="125" t="str">
        <f t="shared" si="1980"/>
        <v>000</v>
      </c>
      <c r="H1184" s="125" t="s">
        <v>1723</v>
      </c>
      <c r="I1184" s="159">
        <f>VLOOKUP(H1184,'V-Enc'!$B$38:$C$45,2,FALSE)</f>
        <v>16</v>
      </c>
      <c r="J1184" s="125" t="s">
        <v>1740</v>
      </c>
      <c r="K1184" s="159">
        <f>VLOOKUP(J1184,'V-Enc'!$B$49:$C$56,2,FALSE)</f>
        <v>0.5</v>
      </c>
      <c r="L1184" s="206" t="s">
        <v>2079</v>
      </c>
      <c r="M1184" s="125">
        <v>8</v>
      </c>
      <c r="N1184" s="125" t="s">
        <v>1830</v>
      </c>
      <c r="O1184" s="125">
        <f>VLOOKUP(N1184,'V-Enc'!$B$130:$C$137,2,FALSE)</f>
        <v>3</v>
      </c>
      <c r="Q1184" s="125" t="s">
        <v>730</v>
      </c>
      <c r="R1184" s="125" t="s">
        <v>22</v>
      </c>
      <c r="S1184" s="125" t="s">
        <v>764</v>
      </c>
      <c r="U1184" s="125">
        <f t="shared" si="1981"/>
        <v>16</v>
      </c>
      <c r="V1184" s="179">
        <f t="shared" si="1982"/>
        <v>0.5</v>
      </c>
      <c r="W1184" s="125">
        <f t="shared" si="1983"/>
        <v>8</v>
      </c>
      <c r="X1184" s="179">
        <f t="shared" si="1984"/>
        <v>0.25</v>
      </c>
      <c r="Z1184" s="125">
        <f t="shared" si="1940"/>
        <v>1</v>
      </c>
      <c r="AA1184" s="125">
        <v>1</v>
      </c>
      <c r="AB1184" s="179">
        <f t="shared" si="1985"/>
        <v>3</v>
      </c>
      <c r="AC1184" s="179" t="str">
        <f t="shared" si="1972"/>
        <v>000010</v>
      </c>
      <c r="AD1184" s="179">
        <f t="shared" si="1973"/>
        <v>1</v>
      </c>
      <c r="AE1184" s="179" t="str">
        <f t="shared" si="1974"/>
        <v>00000111</v>
      </c>
      <c r="AF1184" s="179">
        <f t="shared" si="1975"/>
        <v>0</v>
      </c>
      <c r="AG1184" s="180" t="str">
        <f t="shared" si="1976"/>
        <v>00000000</v>
      </c>
      <c r="AH1184" s="179" t="str">
        <f t="shared" si="1977"/>
        <v>00000000</v>
      </c>
    </row>
    <row r="1185" spans="1:34" x14ac:dyDescent="0.2">
      <c r="A1185" s="125" t="s">
        <v>2741</v>
      </c>
      <c r="B1185" s="58" t="str">
        <f t="shared" si="1978"/>
        <v/>
      </c>
      <c r="C1185" s="125" t="s">
        <v>727</v>
      </c>
      <c r="D1185" s="125" t="s">
        <v>704</v>
      </c>
      <c r="E1185" s="125" t="str">
        <f t="shared" si="1979"/>
        <v>L3</v>
      </c>
      <c r="F1185" s="125" t="str">
        <f t="shared" si="1980"/>
        <v>101</v>
      </c>
      <c r="H1185" s="125" t="s">
        <v>1723</v>
      </c>
      <c r="I1185" s="159">
        <f>VLOOKUP(H1185,'V-Enc'!$B$38:$C$45,2,FALSE)</f>
        <v>16</v>
      </c>
      <c r="J1185" s="125" t="s">
        <v>1740</v>
      </c>
      <c r="K1185" s="159">
        <f>VLOOKUP(J1185,'V-Enc'!$B$49:$C$56,2,FALSE)</f>
        <v>0.5</v>
      </c>
      <c r="L1185" s="206" t="s">
        <v>2079</v>
      </c>
      <c r="M1185" s="125">
        <v>16</v>
      </c>
      <c r="N1185" s="125" t="s">
        <v>1830</v>
      </c>
      <c r="O1185" s="125">
        <f>VLOOKUP(N1185,'V-Enc'!$B$130:$C$137,2,FALSE)</f>
        <v>3</v>
      </c>
      <c r="Q1185" s="125" t="s">
        <v>730</v>
      </c>
      <c r="R1185" s="125" t="s">
        <v>22</v>
      </c>
      <c r="S1185" s="125" t="s">
        <v>764</v>
      </c>
      <c r="U1185" s="125">
        <f t="shared" si="1981"/>
        <v>16</v>
      </c>
      <c r="V1185" s="179">
        <f t="shared" si="1982"/>
        <v>0.5</v>
      </c>
      <c r="W1185" s="125">
        <f t="shared" si="1983"/>
        <v>16</v>
      </c>
      <c r="X1185" s="179">
        <f t="shared" si="1984"/>
        <v>0.5</v>
      </c>
      <c r="Z1185" s="125">
        <f t="shared" si="1940"/>
        <v>1</v>
      </c>
      <c r="AA1185" s="125">
        <v>1</v>
      </c>
      <c r="AB1185" s="179">
        <f t="shared" si="1985"/>
        <v>3</v>
      </c>
      <c r="AC1185" s="179" t="str">
        <f t="shared" si="1972"/>
        <v>000010</v>
      </c>
      <c r="AD1185" s="179">
        <f t="shared" si="1973"/>
        <v>1</v>
      </c>
      <c r="AE1185" s="179" t="str">
        <f t="shared" si="1974"/>
        <v>00000111</v>
      </c>
      <c r="AF1185" s="179">
        <f t="shared" si="1975"/>
        <v>0</v>
      </c>
      <c r="AG1185" s="180" t="str">
        <f t="shared" si="1976"/>
        <v>00000000</v>
      </c>
      <c r="AH1185" s="179" t="str">
        <f t="shared" si="1977"/>
        <v>00000000</v>
      </c>
    </row>
    <row r="1186" spans="1:34" x14ac:dyDescent="0.2">
      <c r="A1186" s="125" t="s">
        <v>2742</v>
      </c>
      <c r="B1186" s="58" t="str">
        <f t="shared" si="1978"/>
        <v/>
      </c>
      <c r="C1186" s="125" t="s">
        <v>727</v>
      </c>
      <c r="D1186" s="125" t="s">
        <v>704</v>
      </c>
      <c r="E1186" s="125" t="str">
        <f t="shared" si="1979"/>
        <v>L3</v>
      </c>
      <c r="F1186" s="125" t="str">
        <f t="shared" si="1980"/>
        <v>110</v>
      </c>
      <c r="H1186" s="125" t="s">
        <v>1723</v>
      </c>
      <c r="I1186" s="159">
        <f>VLOOKUP(H1186,'V-Enc'!$B$38:$C$45,2,FALSE)</f>
        <v>16</v>
      </c>
      <c r="J1186" s="125" t="s">
        <v>1740</v>
      </c>
      <c r="K1186" s="159">
        <f>VLOOKUP(J1186,'V-Enc'!$B$49:$C$56,2,FALSE)</f>
        <v>0.5</v>
      </c>
      <c r="L1186" s="206" t="s">
        <v>2079</v>
      </c>
      <c r="M1186" s="125">
        <v>32</v>
      </c>
      <c r="N1186" s="125" t="s">
        <v>1830</v>
      </c>
      <c r="O1186" s="125">
        <f>VLOOKUP(N1186,'V-Enc'!$B$130:$C$137,2,FALSE)</f>
        <v>3</v>
      </c>
      <c r="Q1186" s="125" t="s">
        <v>730</v>
      </c>
      <c r="R1186" s="125" t="s">
        <v>22</v>
      </c>
      <c r="S1186" s="125" t="s">
        <v>764</v>
      </c>
      <c r="U1186" s="125">
        <f t="shared" si="1981"/>
        <v>16</v>
      </c>
      <c r="V1186" s="179">
        <f t="shared" si="1982"/>
        <v>0.5</v>
      </c>
      <c r="W1186" s="125">
        <f t="shared" si="1983"/>
        <v>32</v>
      </c>
      <c r="X1186" s="179">
        <f t="shared" si="1984"/>
        <v>1</v>
      </c>
      <c r="Z1186" s="125">
        <f t="shared" si="1940"/>
        <v>1</v>
      </c>
      <c r="AA1186" s="125">
        <v>1</v>
      </c>
      <c r="AB1186" s="179">
        <f t="shared" si="1985"/>
        <v>3</v>
      </c>
      <c r="AC1186" s="179" t="str">
        <f t="shared" si="1972"/>
        <v>000010</v>
      </c>
      <c r="AD1186" s="179">
        <f t="shared" si="1973"/>
        <v>1</v>
      </c>
      <c r="AE1186" s="179" t="str">
        <f t="shared" si="1974"/>
        <v>00000111</v>
      </c>
      <c r="AF1186" s="179">
        <f t="shared" si="1975"/>
        <v>0</v>
      </c>
      <c r="AG1186" s="180" t="str">
        <f t="shared" si="1976"/>
        <v>00000000</v>
      </c>
      <c r="AH1186" s="179" t="str">
        <f t="shared" si="1977"/>
        <v>00000000</v>
      </c>
    </row>
    <row r="1187" spans="1:34" x14ac:dyDescent="0.2">
      <c r="A1187" s="125" t="s">
        <v>2743</v>
      </c>
      <c r="B1187" s="58" t="str">
        <f t="shared" si="1978"/>
        <v/>
      </c>
      <c r="C1187" s="125" t="s">
        <v>727</v>
      </c>
      <c r="D1187" s="125" t="s">
        <v>704</v>
      </c>
      <c r="E1187" s="125" t="str">
        <f t="shared" si="1979"/>
        <v>L3</v>
      </c>
      <c r="F1187" s="125" t="str">
        <f t="shared" si="1980"/>
        <v>000</v>
      </c>
      <c r="H1187" s="125" t="s">
        <v>1723</v>
      </c>
      <c r="I1187" s="159">
        <f>VLOOKUP(H1187,'V-Enc'!$B$38:$C$45,2,FALSE)</f>
        <v>16</v>
      </c>
      <c r="J1187" s="125" t="s">
        <v>1733</v>
      </c>
      <c r="K1187" s="159">
        <f>VLOOKUP(J1187,'V-Enc'!$B$49:$C$56,2,FALSE)</f>
        <v>1</v>
      </c>
      <c r="L1187" s="206" t="s">
        <v>2079</v>
      </c>
      <c r="M1187" s="125">
        <v>8</v>
      </c>
      <c r="N1187" s="125" t="s">
        <v>1830</v>
      </c>
      <c r="O1187" s="125">
        <f>VLOOKUP(N1187,'V-Enc'!$B$130:$C$137,2,FALSE)</f>
        <v>3</v>
      </c>
      <c r="Q1187" s="125" t="s">
        <v>730</v>
      </c>
      <c r="R1187" s="125" t="s">
        <v>22</v>
      </c>
      <c r="S1187" s="125" t="s">
        <v>764</v>
      </c>
      <c r="U1187" s="125">
        <f t="shared" si="1981"/>
        <v>16</v>
      </c>
      <c r="V1187" s="179">
        <f t="shared" si="1982"/>
        <v>1</v>
      </c>
      <c r="W1187" s="125">
        <f t="shared" si="1983"/>
        <v>8</v>
      </c>
      <c r="X1187" s="179">
        <f t="shared" si="1984"/>
        <v>0.5</v>
      </c>
      <c r="Z1187" s="125">
        <f t="shared" si="1940"/>
        <v>1</v>
      </c>
      <c r="AA1187" s="125">
        <v>1</v>
      </c>
      <c r="AB1187" s="179">
        <f t="shared" si="1985"/>
        <v>3</v>
      </c>
      <c r="AC1187" s="179" t="str">
        <f t="shared" si="1972"/>
        <v>000010</v>
      </c>
      <c r="AD1187" s="179">
        <f t="shared" si="1973"/>
        <v>1</v>
      </c>
      <c r="AE1187" s="179" t="str">
        <f t="shared" si="1974"/>
        <v>00000111</v>
      </c>
      <c r="AF1187" s="179">
        <f t="shared" si="1975"/>
        <v>0</v>
      </c>
      <c r="AG1187" s="180" t="str">
        <f t="shared" si="1976"/>
        <v>00000000</v>
      </c>
      <c r="AH1187" s="179" t="str">
        <f t="shared" si="1977"/>
        <v>00000000</v>
      </c>
    </row>
    <row r="1188" spans="1:34" x14ac:dyDescent="0.2">
      <c r="A1188" s="125" t="s">
        <v>2744</v>
      </c>
      <c r="B1188" s="58" t="str">
        <f t="shared" si="1978"/>
        <v/>
      </c>
      <c r="C1188" s="125" t="s">
        <v>727</v>
      </c>
      <c r="D1188" s="125" t="s">
        <v>704</v>
      </c>
      <c r="E1188" s="125" t="str">
        <f t="shared" si="1979"/>
        <v>L3</v>
      </c>
      <c r="F1188" s="125" t="str">
        <f t="shared" si="1980"/>
        <v>101</v>
      </c>
      <c r="H1188" s="125" t="s">
        <v>1723</v>
      </c>
      <c r="I1188" s="159">
        <f>VLOOKUP(H1188,'V-Enc'!$B$38:$C$45,2,FALSE)</f>
        <v>16</v>
      </c>
      <c r="J1188" s="125" t="s">
        <v>1733</v>
      </c>
      <c r="K1188" s="159">
        <f>VLOOKUP(J1188,'V-Enc'!$B$49:$C$56,2,FALSE)</f>
        <v>1</v>
      </c>
      <c r="L1188" s="206" t="s">
        <v>2079</v>
      </c>
      <c r="M1188" s="125">
        <v>16</v>
      </c>
      <c r="N1188" s="125" t="s">
        <v>1830</v>
      </c>
      <c r="O1188" s="125">
        <f>VLOOKUP(N1188,'V-Enc'!$B$130:$C$137,2,FALSE)</f>
        <v>3</v>
      </c>
      <c r="Q1188" s="125" t="s">
        <v>730</v>
      </c>
      <c r="R1188" s="125" t="s">
        <v>22</v>
      </c>
      <c r="S1188" s="125" t="s">
        <v>764</v>
      </c>
      <c r="U1188" s="125">
        <f t="shared" si="1981"/>
        <v>16</v>
      </c>
      <c r="V1188" s="179">
        <f t="shared" si="1982"/>
        <v>1</v>
      </c>
      <c r="W1188" s="125">
        <f t="shared" si="1983"/>
        <v>16</v>
      </c>
      <c r="X1188" s="179">
        <f t="shared" si="1984"/>
        <v>1</v>
      </c>
      <c r="Z1188" s="125">
        <f t="shared" si="1940"/>
        <v>1</v>
      </c>
      <c r="AA1188" s="125">
        <v>1</v>
      </c>
      <c r="AB1188" s="179">
        <f t="shared" si="1985"/>
        <v>3</v>
      </c>
      <c r="AC1188" s="179" t="str">
        <f t="shared" si="1972"/>
        <v>000010</v>
      </c>
      <c r="AD1188" s="179">
        <f t="shared" si="1973"/>
        <v>1</v>
      </c>
      <c r="AE1188" s="179" t="str">
        <f t="shared" si="1974"/>
        <v>00000111</v>
      </c>
      <c r="AF1188" s="179">
        <f t="shared" si="1975"/>
        <v>0</v>
      </c>
      <c r="AG1188" s="180" t="str">
        <f t="shared" si="1976"/>
        <v>00000000</v>
      </c>
      <c r="AH1188" s="179" t="str">
        <f t="shared" si="1977"/>
        <v>00000000</v>
      </c>
    </row>
    <row r="1189" spans="1:34" x14ac:dyDescent="0.2">
      <c r="A1189" s="125" t="s">
        <v>2745</v>
      </c>
      <c r="B1189" s="58" t="str">
        <f t="shared" si="1978"/>
        <v/>
      </c>
      <c r="C1189" s="125" t="s">
        <v>727</v>
      </c>
      <c r="D1189" s="125" t="s">
        <v>704</v>
      </c>
      <c r="E1189" s="125" t="str">
        <f t="shared" si="1979"/>
        <v>L3</v>
      </c>
      <c r="F1189" s="125" t="str">
        <f t="shared" si="1980"/>
        <v>110</v>
      </c>
      <c r="H1189" s="125" t="s">
        <v>1723</v>
      </c>
      <c r="I1189" s="159">
        <f>VLOOKUP(H1189,'V-Enc'!$B$38:$C$45,2,FALSE)</f>
        <v>16</v>
      </c>
      <c r="J1189" s="125" t="s">
        <v>1733</v>
      </c>
      <c r="K1189" s="159">
        <f>VLOOKUP(J1189,'V-Enc'!$B$49:$C$56,2,FALSE)</f>
        <v>1</v>
      </c>
      <c r="L1189" s="206" t="s">
        <v>2079</v>
      </c>
      <c r="M1189" s="125">
        <v>32</v>
      </c>
      <c r="N1189" s="125" t="s">
        <v>1830</v>
      </c>
      <c r="O1189" s="125">
        <f>VLOOKUP(N1189,'V-Enc'!$B$130:$C$137,2,FALSE)</f>
        <v>3</v>
      </c>
      <c r="Q1189" s="125" t="s">
        <v>730</v>
      </c>
      <c r="R1189" s="125" t="s">
        <v>22</v>
      </c>
      <c r="S1189" s="125" t="s">
        <v>764</v>
      </c>
      <c r="U1189" s="125">
        <f t="shared" si="1981"/>
        <v>16</v>
      </c>
      <c r="V1189" s="179">
        <f t="shared" si="1982"/>
        <v>1</v>
      </c>
      <c r="W1189" s="125">
        <f t="shared" si="1983"/>
        <v>32</v>
      </c>
      <c r="X1189" s="179">
        <f t="shared" si="1984"/>
        <v>2</v>
      </c>
      <c r="Z1189" s="125">
        <f t="shared" si="1940"/>
        <v>1</v>
      </c>
      <c r="AA1189" s="125">
        <v>1</v>
      </c>
      <c r="AB1189" s="179">
        <f t="shared" si="1985"/>
        <v>6</v>
      </c>
      <c r="AC1189" s="179" t="str">
        <f t="shared" si="1972"/>
        <v>000101</v>
      </c>
      <c r="AD1189" s="179">
        <f t="shared" si="1973"/>
        <v>2</v>
      </c>
      <c r="AE1189" s="179" t="str">
        <f t="shared" si="1974"/>
        <v>00101010</v>
      </c>
      <c r="AF1189" s="179">
        <f t="shared" si="1975"/>
        <v>1</v>
      </c>
      <c r="AG1189" s="180" t="str">
        <f t="shared" si="1976"/>
        <v>11010101</v>
      </c>
      <c r="AH1189" s="179" t="str">
        <f t="shared" si="1977"/>
        <v>00101010</v>
      </c>
    </row>
    <row r="1190" spans="1:34" x14ac:dyDescent="0.2">
      <c r="A1190" s="125" t="s">
        <v>2746</v>
      </c>
      <c r="B1190" s="58" t="str">
        <f t="shared" si="1978"/>
        <v/>
      </c>
      <c r="C1190" s="125" t="s">
        <v>727</v>
      </c>
      <c r="D1190" s="125" t="s">
        <v>704</v>
      </c>
      <c r="E1190" s="125" t="str">
        <f t="shared" si="1979"/>
        <v>L3</v>
      </c>
      <c r="F1190" s="125" t="str">
        <f t="shared" si="1980"/>
        <v>000</v>
      </c>
      <c r="H1190" s="125" t="s">
        <v>1723</v>
      </c>
      <c r="I1190" s="159">
        <f>VLOOKUP(H1190,'V-Enc'!$B$38:$C$45,2,FALSE)</f>
        <v>16</v>
      </c>
      <c r="J1190" s="125" t="s">
        <v>1734</v>
      </c>
      <c r="K1190" s="159">
        <f>VLOOKUP(J1190,'V-Enc'!$B$49:$C$56,2,FALSE)</f>
        <v>2</v>
      </c>
      <c r="L1190" s="206" t="s">
        <v>2079</v>
      </c>
      <c r="M1190" s="125">
        <v>8</v>
      </c>
      <c r="N1190" s="125" t="s">
        <v>1830</v>
      </c>
      <c r="O1190" s="125">
        <f>VLOOKUP(N1190,'V-Enc'!$B$130:$C$137,2,FALSE)</f>
        <v>3</v>
      </c>
      <c r="Q1190" s="125" t="s">
        <v>730</v>
      </c>
      <c r="R1190" s="125" t="s">
        <v>22</v>
      </c>
      <c r="S1190" s="125" t="s">
        <v>764</v>
      </c>
      <c r="U1190" s="125">
        <f t="shared" si="1981"/>
        <v>16</v>
      </c>
      <c r="V1190" s="179">
        <f t="shared" si="1982"/>
        <v>2</v>
      </c>
      <c r="W1190" s="125">
        <f t="shared" si="1983"/>
        <v>8</v>
      </c>
      <c r="X1190" s="179">
        <f t="shared" si="1984"/>
        <v>1</v>
      </c>
      <c r="Z1190" s="125">
        <f t="shared" si="1940"/>
        <v>1</v>
      </c>
      <c r="AA1190" s="125">
        <v>1</v>
      </c>
      <c r="AB1190" s="179">
        <f t="shared" si="1985"/>
        <v>6</v>
      </c>
      <c r="AC1190" s="179" t="str">
        <f t="shared" si="1972"/>
        <v>000101</v>
      </c>
      <c r="AD1190" s="179">
        <f t="shared" si="1973"/>
        <v>1</v>
      </c>
      <c r="AE1190" s="179" t="str">
        <f t="shared" si="1974"/>
        <v>00111111</v>
      </c>
      <c r="AF1190" s="179">
        <f t="shared" si="1975"/>
        <v>0</v>
      </c>
      <c r="AG1190" s="180" t="str">
        <f t="shared" si="1976"/>
        <v>00000000</v>
      </c>
      <c r="AH1190" s="179" t="str">
        <f t="shared" si="1977"/>
        <v>00000000</v>
      </c>
    </row>
    <row r="1191" spans="1:34" x14ac:dyDescent="0.2">
      <c r="A1191" s="125" t="s">
        <v>2747</v>
      </c>
      <c r="B1191" s="58" t="str">
        <f t="shared" si="1978"/>
        <v/>
      </c>
      <c r="C1191" s="125" t="s">
        <v>727</v>
      </c>
      <c r="D1191" s="125" t="s">
        <v>704</v>
      </c>
      <c r="E1191" s="125" t="str">
        <f t="shared" si="1979"/>
        <v>L3</v>
      </c>
      <c r="F1191" s="125" t="str">
        <f t="shared" si="1980"/>
        <v>101</v>
      </c>
      <c r="H1191" s="125" t="s">
        <v>1723</v>
      </c>
      <c r="I1191" s="159">
        <f>VLOOKUP(H1191,'V-Enc'!$B$38:$C$45,2,FALSE)</f>
        <v>16</v>
      </c>
      <c r="J1191" s="125" t="s">
        <v>1734</v>
      </c>
      <c r="K1191" s="159">
        <f>VLOOKUP(J1191,'V-Enc'!$B$49:$C$56,2,FALSE)</f>
        <v>2</v>
      </c>
      <c r="L1191" s="206" t="s">
        <v>2079</v>
      </c>
      <c r="M1191" s="125">
        <v>16</v>
      </c>
      <c r="N1191" s="125" t="s">
        <v>1830</v>
      </c>
      <c r="O1191" s="125">
        <f>VLOOKUP(N1191,'V-Enc'!$B$130:$C$137,2,FALSE)</f>
        <v>3</v>
      </c>
      <c r="Q1191" s="125" t="s">
        <v>730</v>
      </c>
      <c r="R1191" s="125" t="s">
        <v>22</v>
      </c>
      <c r="S1191" s="125" t="s">
        <v>764</v>
      </c>
      <c r="U1191" s="125">
        <f t="shared" si="1981"/>
        <v>16</v>
      </c>
      <c r="V1191" s="179">
        <f t="shared" si="1982"/>
        <v>2</v>
      </c>
      <c r="W1191" s="125">
        <f t="shared" si="1983"/>
        <v>16</v>
      </c>
      <c r="X1191" s="179">
        <f t="shared" si="1984"/>
        <v>2</v>
      </c>
      <c r="Z1191" s="125">
        <f t="shared" si="1940"/>
        <v>1</v>
      </c>
      <c r="AA1191" s="125">
        <v>1</v>
      </c>
      <c r="AB1191" s="179">
        <f t="shared" si="1985"/>
        <v>6</v>
      </c>
      <c r="AC1191" s="179" t="str">
        <f t="shared" si="1972"/>
        <v>000101</v>
      </c>
      <c r="AD1191" s="179">
        <f t="shared" si="1973"/>
        <v>1</v>
      </c>
      <c r="AE1191" s="179" t="str">
        <f t="shared" si="1974"/>
        <v>00111111</v>
      </c>
      <c r="AF1191" s="179">
        <f t="shared" si="1975"/>
        <v>1</v>
      </c>
      <c r="AG1191" s="180" t="str">
        <f t="shared" si="1976"/>
        <v>11010101</v>
      </c>
      <c r="AH1191" s="179" t="str">
        <f t="shared" si="1977"/>
        <v>00101010</v>
      </c>
    </row>
    <row r="1192" spans="1:34" x14ac:dyDescent="0.2">
      <c r="A1192" s="125" t="s">
        <v>2748</v>
      </c>
      <c r="B1192" s="58" t="str">
        <f t="shared" si="1978"/>
        <v/>
      </c>
      <c r="C1192" s="125" t="s">
        <v>727</v>
      </c>
      <c r="D1192" s="125" t="s">
        <v>704</v>
      </c>
      <c r="E1192" s="125" t="str">
        <f t="shared" ref="E1192:E1198" si="1986">IF(S1192="rs2","L2",IF(S1192="vs2","L3","L1"))</f>
        <v>L3</v>
      </c>
      <c r="F1192" s="125" t="str">
        <f t="shared" ref="F1192:F1198" si="1987">IF(M1192=8,"000",IF(M1192=16,"101","110"))</f>
        <v>110</v>
      </c>
      <c r="H1192" s="125" t="s">
        <v>1723</v>
      </c>
      <c r="I1192" s="159">
        <f>VLOOKUP(H1192,'V-Enc'!$B$38:$C$45,2,FALSE)</f>
        <v>16</v>
      </c>
      <c r="J1192" s="125" t="s">
        <v>1734</v>
      </c>
      <c r="K1192" s="159">
        <f>VLOOKUP(J1192,'V-Enc'!$B$49:$C$56,2,FALSE)</f>
        <v>2</v>
      </c>
      <c r="L1192" s="206" t="s">
        <v>2079</v>
      </c>
      <c r="M1192" s="125">
        <v>32</v>
      </c>
      <c r="N1192" s="125" t="s">
        <v>1830</v>
      </c>
      <c r="O1192" s="125">
        <f>VLOOKUP(N1192,'V-Enc'!$B$130:$C$137,2,FALSE)</f>
        <v>3</v>
      </c>
      <c r="Q1192" s="125" t="s">
        <v>730</v>
      </c>
      <c r="R1192" s="125" t="s">
        <v>22</v>
      </c>
      <c r="S1192" s="125" t="s">
        <v>764</v>
      </c>
      <c r="U1192" s="125">
        <f t="shared" ref="U1192:U1198" si="1988">IF(L1192="-1",I1192,M1192)</f>
        <v>16</v>
      </c>
      <c r="V1192" s="179">
        <f t="shared" ref="V1192:V1198" si="1989">IF(L1192="-1",K1192,U1192/I1192*K1192)</f>
        <v>2</v>
      </c>
      <c r="W1192" s="125">
        <f t="shared" ref="W1192:W1198" si="1990">IF(L1192="-1",M1192,"-")</f>
        <v>32</v>
      </c>
      <c r="X1192" s="179">
        <f t="shared" ref="X1192:X1198" si="1991">IF(L1192="-1",W1192/I1192*K1192,"-")</f>
        <v>4</v>
      </c>
      <c r="Z1192" s="125">
        <f t="shared" si="1940"/>
        <v>1</v>
      </c>
      <c r="AA1192" s="125">
        <v>1</v>
      </c>
      <c r="AB1192" s="179">
        <f t="shared" si="1985"/>
        <v>12</v>
      </c>
      <c r="AC1192" s="179" t="str">
        <f t="shared" si="1972"/>
        <v>001011</v>
      </c>
      <c r="AD1192" s="179">
        <f t="shared" si="1973"/>
        <v>2</v>
      </c>
      <c r="AE1192" s="179" t="str">
        <f t="shared" si="1974"/>
        <v>10101010</v>
      </c>
      <c r="AF1192" s="179">
        <f t="shared" si="1975"/>
        <v>1</v>
      </c>
      <c r="AG1192" s="180" t="str">
        <f t="shared" si="1976"/>
        <v>01110111</v>
      </c>
      <c r="AH1192" s="179" t="str">
        <f t="shared" si="1977"/>
        <v>10001000</v>
      </c>
    </row>
    <row r="1193" spans="1:34" x14ac:dyDescent="0.2">
      <c r="A1193" s="125" t="s">
        <v>2749</v>
      </c>
      <c r="B1193" s="58" t="str">
        <f t="shared" si="1978"/>
        <v>RSVD</v>
      </c>
      <c r="C1193" s="125" t="s">
        <v>727</v>
      </c>
      <c r="D1193" s="125" t="s">
        <v>704</v>
      </c>
      <c r="E1193" s="125" t="str">
        <f t="shared" si="1986"/>
        <v>L3</v>
      </c>
      <c r="F1193" s="125" t="str">
        <f t="shared" si="1987"/>
        <v>000</v>
      </c>
      <c r="H1193" s="125" t="s">
        <v>1723</v>
      </c>
      <c r="I1193" s="159">
        <f>VLOOKUP(H1193,'V-Enc'!$B$38:$C$45,2,FALSE)</f>
        <v>16</v>
      </c>
      <c r="J1193" s="125" t="s">
        <v>1735</v>
      </c>
      <c r="K1193" s="159">
        <f>VLOOKUP(J1193,'V-Enc'!$B$49:$C$56,2,FALSE)</f>
        <v>4</v>
      </c>
      <c r="L1193" s="206" t="s">
        <v>2079</v>
      </c>
      <c r="M1193" s="125">
        <v>8</v>
      </c>
      <c r="N1193" s="125" t="s">
        <v>1830</v>
      </c>
      <c r="O1193" s="125">
        <f>VLOOKUP(N1193,'V-Enc'!$B$130:$C$137,2,FALSE)</f>
        <v>3</v>
      </c>
      <c r="Q1193" s="125" t="s">
        <v>730</v>
      </c>
      <c r="R1193" s="125" t="s">
        <v>22</v>
      </c>
      <c r="S1193" s="125" t="s">
        <v>764</v>
      </c>
      <c r="U1193" s="125">
        <f t="shared" si="1988"/>
        <v>16</v>
      </c>
      <c r="V1193" s="179">
        <f t="shared" si="1989"/>
        <v>4</v>
      </c>
      <c r="W1193" s="125">
        <f t="shared" si="1990"/>
        <v>8</v>
      </c>
      <c r="X1193" s="179">
        <f t="shared" si="1991"/>
        <v>2</v>
      </c>
      <c r="Z1193" s="125">
        <f t="shared" si="1940"/>
        <v>1</v>
      </c>
      <c r="AA1193" s="125">
        <v>1</v>
      </c>
      <c r="AB1193" s="179">
        <f t="shared" si="1985"/>
        <v>12</v>
      </c>
      <c r="AC1193" s="179" t="str">
        <f t="shared" si="1972"/>
        <v>001011</v>
      </c>
      <c r="AD1193" s="179">
        <f t="shared" si="1973"/>
        <v>1</v>
      </c>
      <c r="AE1193" s="179" t="str">
        <f t="shared" si="1974"/>
        <v>11111111</v>
      </c>
      <c r="AF1193" s="179">
        <f t="shared" si="1975"/>
        <v>2</v>
      </c>
      <c r="AG1193" s="180" t="str">
        <f t="shared" si="1976"/>
        <v>10101010</v>
      </c>
      <c r="AH1193" s="179" t="str">
        <f t="shared" si="1977"/>
        <v>10001000</v>
      </c>
    </row>
    <row r="1194" spans="1:34" x14ac:dyDescent="0.2">
      <c r="A1194" s="125" t="s">
        <v>2750</v>
      </c>
      <c r="B1194" s="58" t="str">
        <f t="shared" si="1978"/>
        <v>RSVD</v>
      </c>
      <c r="C1194" s="125" t="s">
        <v>727</v>
      </c>
      <c r="D1194" s="125" t="s">
        <v>704</v>
      </c>
      <c r="E1194" s="125" t="str">
        <f t="shared" si="1986"/>
        <v>L3</v>
      </c>
      <c r="F1194" s="125" t="str">
        <f t="shared" si="1987"/>
        <v>101</v>
      </c>
      <c r="H1194" s="125" t="s">
        <v>1723</v>
      </c>
      <c r="I1194" s="159">
        <f>VLOOKUP(H1194,'V-Enc'!$B$38:$C$45,2,FALSE)</f>
        <v>16</v>
      </c>
      <c r="J1194" s="125" t="s">
        <v>1735</v>
      </c>
      <c r="K1194" s="159">
        <f>VLOOKUP(J1194,'V-Enc'!$B$49:$C$56,2,FALSE)</f>
        <v>4</v>
      </c>
      <c r="L1194" s="206" t="s">
        <v>2079</v>
      </c>
      <c r="M1194" s="125">
        <v>16</v>
      </c>
      <c r="N1194" s="125" t="s">
        <v>1830</v>
      </c>
      <c r="O1194" s="125">
        <f>VLOOKUP(N1194,'V-Enc'!$B$130:$C$137,2,FALSE)</f>
        <v>3</v>
      </c>
      <c r="Q1194" s="125" t="s">
        <v>730</v>
      </c>
      <c r="R1194" s="125" t="s">
        <v>22</v>
      </c>
      <c r="S1194" s="125" t="s">
        <v>764</v>
      </c>
      <c r="U1194" s="125">
        <f t="shared" si="1988"/>
        <v>16</v>
      </c>
      <c r="V1194" s="179">
        <f t="shared" si="1989"/>
        <v>4</v>
      </c>
      <c r="W1194" s="125">
        <f t="shared" si="1990"/>
        <v>16</v>
      </c>
      <c r="X1194" s="179">
        <f t="shared" si="1991"/>
        <v>4</v>
      </c>
      <c r="Z1194" s="125">
        <f t="shared" si="1940"/>
        <v>1</v>
      </c>
      <c r="AA1194" s="125">
        <v>1</v>
      </c>
      <c r="AB1194" s="179">
        <f t="shared" si="1985"/>
        <v>12</v>
      </c>
      <c r="AC1194" s="179" t="str">
        <f t="shared" si="1972"/>
        <v>001011</v>
      </c>
      <c r="AD1194" s="179">
        <f t="shared" si="1973"/>
        <v>1</v>
      </c>
      <c r="AE1194" s="179" t="str">
        <f t="shared" si="1974"/>
        <v>11111111</v>
      </c>
      <c r="AF1194" s="179">
        <f t="shared" si="1975"/>
        <v>1</v>
      </c>
      <c r="AG1194" s="180" t="str">
        <f t="shared" si="1976"/>
        <v>01110111</v>
      </c>
      <c r="AH1194" s="179" t="str">
        <f>IF(AF1194=0,"00000000",RIGHT(_xlfn.CONCAT(REPT(0,8-MIN(8,AB1194)),REPT(DEC2BIN(_xlfn.BITLSHIFT(1,MAX(V1194,X1194,1)-1)),MAX(1,O1194))),8))</f>
        <v>10001000</v>
      </c>
    </row>
    <row r="1195" spans="1:34" x14ac:dyDescent="0.2">
      <c r="A1195" s="125" t="s">
        <v>2751</v>
      </c>
      <c r="B1195" s="58" t="str">
        <f t="shared" si="1978"/>
        <v>RSVD</v>
      </c>
      <c r="C1195" s="125" t="s">
        <v>727</v>
      </c>
      <c r="D1195" s="125" t="s">
        <v>704</v>
      </c>
      <c r="E1195" s="125" t="str">
        <f t="shared" si="1986"/>
        <v>L3</v>
      </c>
      <c r="F1195" s="125" t="str">
        <f t="shared" si="1987"/>
        <v>110</v>
      </c>
      <c r="H1195" s="125" t="s">
        <v>1723</v>
      </c>
      <c r="I1195" s="159">
        <f>VLOOKUP(H1195,'V-Enc'!$B$38:$C$45,2,FALSE)</f>
        <v>16</v>
      </c>
      <c r="J1195" s="125" t="s">
        <v>1735</v>
      </c>
      <c r="K1195" s="159">
        <f>VLOOKUP(J1195,'V-Enc'!$B$49:$C$56,2,FALSE)</f>
        <v>4</v>
      </c>
      <c r="L1195" s="206" t="s">
        <v>2079</v>
      </c>
      <c r="M1195" s="125">
        <v>32</v>
      </c>
      <c r="N1195" s="125" t="s">
        <v>1830</v>
      </c>
      <c r="O1195" s="125">
        <f>VLOOKUP(N1195,'V-Enc'!$B$130:$C$137,2,FALSE)</f>
        <v>3</v>
      </c>
      <c r="Q1195" s="125" t="s">
        <v>730</v>
      </c>
      <c r="R1195" s="125" t="s">
        <v>22</v>
      </c>
      <c r="S1195" s="125" t="s">
        <v>764</v>
      </c>
      <c r="U1195" s="125">
        <f t="shared" si="1988"/>
        <v>16</v>
      </c>
      <c r="V1195" s="179">
        <f t="shared" si="1989"/>
        <v>4</v>
      </c>
      <c r="W1195" s="125">
        <f t="shared" si="1990"/>
        <v>32</v>
      </c>
      <c r="X1195" s="179">
        <f t="shared" si="1991"/>
        <v>8</v>
      </c>
      <c r="Z1195" s="125">
        <f t="shared" si="1940"/>
        <v>1</v>
      </c>
      <c r="AA1195" s="125">
        <v>1</v>
      </c>
      <c r="AB1195" s="179">
        <f t="shared" si="1985"/>
        <v>24</v>
      </c>
      <c r="AC1195" s="179" t="str">
        <f>DEC2BIN(MIN(64,AB1195)-1,6)</f>
        <v>010111</v>
      </c>
      <c r="AD1195" s="179">
        <f t="shared" si="1973"/>
        <v>2</v>
      </c>
      <c r="AE1195" s="179" t="str">
        <f t="shared" si="1974"/>
        <v>10101010</v>
      </c>
      <c r="AF1195" s="179">
        <f t="shared" si="1975"/>
        <v>1</v>
      </c>
      <c r="AG1195" s="180" t="str">
        <f t="shared" si="1976"/>
        <v>01111111</v>
      </c>
      <c r="AH1195" s="179" t="str">
        <f t="shared" ref="AH1195:AH1198" si="1992">IF(AF1195=0,"00000000",RIGHT(_xlfn.CONCAT(REPT(0,8-MIN(8,AB1195)),REPT(DEC2BIN(_xlfn.BITLSHIFT(1,MAX(V1195,X1195,1)-1)),MAX(1,O1195))),8))</f>
        <v>10000000</v>
      </c>
    </row>
    <row r="1196" spans="1:34" x14ac:dyDescent="0.2">
      <c r="A1196" s="125" t="s">
        <v>2752</v>
      </c>
      <c r="B1196" s="58" t="str">
        <f t="shared" si="1978"/>
        <v>RSVD</v>
      </c>
      <c r="C1196" s="125" t="s">
        <v>727</v>
      </c>
      <c r="D1196" s="125" t="s">
        <v>704</v>
      </c>
      <c r="E1196" s="125" t="str">
        <f t="shared" si="1986"/>
        <v>L3</v>
      </c>
      <c r="F1196" s="125" t="str">
        <f t="shared" si="1987"/>
        <v>000</v>
      </c>
      <c r="H1196" s="125" t="s">
        <v>1723</v>
      </c>
      <c r="I1196" s="159">
        <f>VLOOKUP(H1196,'V-Enc'!$B$38:$C$45,2,FALSE)</f>
        <v>16</v>
      </c>
      <c r="J1196" s="125" t="s">
        <v>1736</v>
      </c>
      <c r="K1196" s="159">
        <f>VLOOKUP(J1196,'V-Enc'!$B$49:$C$56,2,FALSE)</f>
        <v>8</v>
      </c>
      <c r="L1196" s="206" t="s">
        <v>2079</v>
      </c>
      <c r="M1196" s="125">
        <v>8</v>
      </c>
      <c r="N1196" s="125" t="s">
        <v>1830</v>
      </c>
      <c r="O1196" s="125">
        <f>VLOOKUP(N1196,'V-Enc'!$B$130:$C$137,2,FALSE)</f>
        <v>3</v>
      </c>
      <c r="Q1196" s="125" t="s">
        <v>730</v>
      </c>
      <c r="R1196" s="125" t="s">
        <v>22</v>
      </c>
      <c r="S1196" s="125" t="s">
        <v>764</v>
      </c>
      <c r="U1196" s="125">
        <f t="shared" si="1988"/>
        <v>16</v>
      </c>
      <c r="V1196" s="179">
        <f t="shared" si="1989"/>
        <v>8</v>
      </c>
      <c r="W1196" s="125">
        <f t="shared" si="1990"/>
        <v>8</v>
      </c>
      <c r="X1196" s="179">
        <f t="shared" si="1991"/>
        <v>4</v>
      </c>
      <c r="Z1196" s="125">
        <f t="shared" si="1940"/>
        <v>1</v>
      </c>
      <c r="AA1196" s="125">
        <v>1</v>
      </c>
      <c r="AB1196" s="179">
        <f t="shared" si="1985"/>
        <v>24</v>
      </c>
      <c r="AC1196" s="179" t="str">
        <f t="shared" ref="AC1196:AC1198" si="1993">DEC2BIN(MIN(64,AB1196)-1,6)</f>
        <v>010111</v>
      </c>
      <c r="AD1196" s="179">
        <f t="shared" si="1973"/>
        <v>1</v>
      </c>
      <c r="AE1196" s="179" t="str">
        <f t="shared" si="1974"/>
        <v>11111111</v>
      </c>
      <c r="AF1196" s="179">
        <f t="shared" si="1975"/>
        <v>2</v>
      </c>
      <c r="AG1196" s="180" t="str">
        <f t="shared" si="1976"/>
        <v>10101010</v>
      </c>
      <c r="AH1196" s="179" t="str">
        <f t="shared" si="1992"/>
        <v>10000000</v>
      </c>
    </row>
    <row r="1197" spans="1:34" x14ac:dyDescent="0.2">
      <c r="A1197" s="125" t="s">
        <v>2753</v>
      </c>
      <c r="B1197" s="58" t="str">
        <f t="shared" ref="B1197" si="1994">IF(OR(MAX(1,O1197)*MAX(V1197,1)&gt;8,V1197&lt;1/4,X1197&lt;1/4,IF(X1197="-",0,X1197)&gt;8),"RSVD","")</f>
        <v>RSVD</v>
      </c>
      <c r="C1197" s="125" t="s">
        <v>727</v>
      </c>
      <c r="D1197" s="125" t="s">
        <v>704</v>
      </c>
      <c r="E1197" s="125" t="str">
        <f t="shared" ref="E1197" si="1995">IF(S1197="rs2","L2",IF(S1197="vs2","L3","L1"))</f>
        <v>L3</v>
      </c>
      <c r="F1197" s="125" t="str">
        <f t="shared" ref="F1197" si="1996">IF(M1197=8,"000",IF(M1197=16,"101","110"))</f>
        <v>101</v>
      </c>
      <c r="H1197" s="125" t="s">
        <v>1723</v>
      </c>
      <c r="I1197" s="159">
        <f>VLOOKUP(H1197,'V-Enc'!$B$38:$C$45,2,FALSE)</f>
        <v>16</v>
      </c>
      <c r="J1197" s="125" t="s">
        <v>1736</v>
      </c>
      <c r="K1197" s="159">
        <f>VLOOKUP(J1197,'V-Enc'!$B$49:$C$56,2,FALSE)</f>
        <v>8</v>
      </c>
      <c r="L1197" s="206" t="s">
        <v>2079</v>
      </c>
      <c r="M1197" s="125">
        <v>16</v>
      </c>
      <c r="N1197" s="125" t="s">
        <v>1830</v>
      </c>
      <c r="O1197" s="125">
        <f>VLOOKUP(N1197,'V-Enc'!$B$130:$C$137,2,FALSE)</f>
        <v>3</v>
      </c>
      <c r="Q1197" s="125" t="s">
        <v>730</v>
      </c>
      <c r="R1197" s="125" t="s">
        <v>22</v>
      </c>
      <c r="S1197" s="125" t="s">
        <v>764</v>
      </c>
      <c r="U1197" s="125">
        <f t="shared" ref="U1197" si="1997">IF(L1197="-1",I1197,M1197)</f>
        <v>16</v>
      </c>
      <c r="V1197" s="179">
        <f t="shared" ref="V1197" si="1998">IF(L1197="-1",K1197,U1197/I1197*K1197)</f>
        <v>8</v>
      </c>
      <c r="W1197" s="125">
        <f t="shared" ref="W1197" si="1999">IF(L1197="-1",M1197,"-")</f>
        <v>16</v>
      </c>
      <c r="X1197" s="179">
        <f t="shared" ref="X1197" si="2000">IF(L1197="-1",W1197/I1197*K1197,"-")</f>
        <v>8</v>
      </c>
      <c r="Z1197" s="125">
        <f t="shared" ref="Z1197" si="2001">IF(S1197="vs2",1,"")</f>
        <v>1</v>
      </c>
      <c r="AA1197" s="125">
        <v>1</v>
      </c>
      <c r="AB1197" s="179">
        <f t="shared" si="1985"/>
        <v>24</v>
      </c>
      <c r="AC1197" s="179" t="str">
        <f t="shared" si="1993"/>
        <v>010111</v>
      </c>
      <c r="AD1197" s="179">
        <f t="shared" si="1973"/>
        <v>1</v>
      </c>
      <c r="AE1197" s="179" t="str">
        <f t="shared" si="1974"/>
        <v>11111111</v>
      </c>
      <c r="AF1197" s="179">
        <f t="shared" si="1975"/>
        <v>1</v>
      </c>
      <c r="AG1197" s="180" t="str">
        <f>IF(AF1197=0,"00000000",RIGHT(IF(X1197&gt;=V1197,DEC2BIN(_xlfn.BITXOR(BIN2DEC(AH1197),255),8),REPT(DEC2BIN(_xlfn.BITLSHIFT(1,AF1197-1)),8)),8))</f>
        <v>01111111</v>
      </c>
      <c r="AH1197" s="179" t="str">
        <f t="shared" si="1992"/>
        <v>10000000</v>
      </c>
    </row>
    <row r="1198" spans="1:34" x14ac:dyDescent="0.2">
      <c r="A1198" s="125" t="s">
        <v>4549</v>
      </c>
      <c r="B1198" s="58" t="str">
        <f t="shared" si="1978"/>
        <v>RSVD</v>
      </c>
      <c r="C1198" s="125" t="s">
        <v>727</v>
      </c>
      <c r="D1198" s="125" t="s">
        <v>704</v>
      </c>
      <c r="E1198" s="125" t="str">
        <f t="shared" si="1986"/>
        <v>L3</v>
      </c>
      <c r="F1198" s="125" t="str">
        <f t="shared" si="1987"/>
        <v>110</v>
      </c>
      <c r="H1198" s="125" t="s">
        <v>1723</v>
      </c>
      <c r="I1198" s="159">
        <f>VLOOKUP(H1198,'V-Enc'!$B$38:$C$45,2,FALSE)</f>
        <v>16</v>
      </c>
      <c r="J1198" s="125" t="s">
        <v>1736</v>
      </c>
      <c r="K1198" s="159">
        <f>VLOOKUP(J1198,'V-Enc'!$B$49:$C$56,2,FALSE)</f>
        <v>8</v>
      </c>
      <c r="L1198" s="206" t="s">
        <v>2079</v>
      </c>
      <c r="M1198" s="125">
        <v>32</v>
      </c>
      <c r="N1198" s="125" t="s">
        <v>1830</v>
      </c>
      <c r="O1198" s="125">
        <f>VLOOKUP(N1198,'V-Enc'!$B$130:$C$137,2,FALSE)</f>
        <v>3</v>
      </c>
      <c r="Q1198" s="125" t="s">
        <v>730</v>
      </c>
      <c r="R1198" s="125" t="s">
        <v>22</v>
      </c>
      <c r="S1198" s="125" t="s">
        <v>764</v>
      </c>
      <c r="U1198" s="125">
        <f t="shared" si="1988"/>
        <v>16</v>
      </c>
      <c r="V1198" s="179">
        <f t="shared" si="1989"/>
        <v>8</v>
      </c>
      <c r="W1198" s="125">
        <f t="shared" si="1990"/>
        <v>32</v>
      </c>
      <c r="X1198" s="179">
        <f t="shared" si="1991"/>
        <v>16</v>
      </c>
      <c r="Z1198" s="125">
        <f t="shared" si="1940"/>
        <v>1</v>
      </c>
      <c r="AA1198" s="125">
        <v>1</v>
      </c>
      <c r="AB1198" s="179">
        <f t="shared" si="1985"/>
        <v>48</v>
      </c>
      <c r="AC1198" s="179" t="str">
        <f t="shared" si="1993"/>
        <v>101111</v>
      </c>
      <c r="AD1198" s="179">
        <f t="shared" si="1973"/>
        <v>2</v>
      </c>
      <c r="AE1198" s="179" t="str">
        <f t="shared" si="1974"/>
        <v>10101010</v>
      </c>
      <c r="AF1198" s="179">
        <f t="shared" si="1975"/>
        <v>1</v>
      </c>
      <c r="AG1198" s="180" t="e">
        <f>IF(AF1198=0,"00000000",RIGHT(IF(X1198&gt;=V1198,DEC2BIN(_xlfn.BITXOR(BIN2DEC(AH1198),255),8),REPT(DEC2BIN(_xlfn.BITLSHIFT(1,AF1198-1)),8)),8))</f>
        <v>#NUM!</v>
      </c>
      <c r="AH1198" s="179" t="e">
        <f t="shared" si="1992"/>
        <v>#NUM!</v>
      </c>
    </row>
    <row r="1199" spans="1:34" x14ac:dyDescent="0.2">
      <c r="I1199" s="159"/>
      <c r="Z1199" s="125" t="str">
        <f t="shared" si="1940"/>
        <v/>
      </c>
      <c r="AC1199" s="179"/>
      <c r="AE1199" s="179"/>
    </row>
    <row r="1200" spans="1:34" ht="19" x14ac:dyDescent="0.25">
      <c r="A1200" s="225" t="s">
        <v>2176</v>
      </c>
      <c r="B1200" s="225"/>
      <c r="C1200" s="226"/>
      <c r="D1200" s="226"/>
      <c r="E1200" s="226"/>
      <c r="F1200" s="226"/>
      <c r="G1200" s="226"/>
      <c r="I1200" s="159"/>
      <c r="P1200" s="126"/>
      <c r="Z1200" s="125" t="str">
        <f t="shared" si="1940"/>
        <v/>
      </c>
      <c r="AC1200" s="179"/>
      <c r="AE1200" s="179"/>
    </row>
    <row r="1201" spans="1:32" x14ac:dyDescent="0.2">
      <c r="A1201" s="125" t="s">
        <v>4550</v>
      </c>
      <c r="B1201" s="58" t="str">
        <f t="shared" ref="B1201" si="2002">IF(OR(MAX(1,O1201)*MAX(V1201,1)&gt;8,V1201&lt;1/4,X1201&lt;1/4,IF(X1201="-",0,X1201)&gt;8),"RSVD","")</f>
        <v>RSVD</v>
      </c>
      <c r="C1201" s="125" t="s">
        <v>727</v>
      </c>
      <c r="D1201" s="125" t="s">
        <v>704</v>
      </c>
      <c r="E1201" s="125" t="str">
        <f t="shared" ref="E1201" si="2003">IF(S1201="rs2","L2",IF(S1201="vs2","L3","L1"))</f>
        <v>L1</v>
      </c>
      <c r="F1201" s="125" t="str">
        <f t="shared" ref="F1201" si="2004">IF(M1201=8,"000",IF(M1201=16,"101","110"))</f>
        <v>000</v>
      </c>
      <c r="H1201" s="125" t="s">
        <v>1723</v>
      </c>
      <c r="I1201" s="159">
        <f>VLOOKUP(H1201,'V-Enc'!$B$38:$C$45,2,FALSE)</f>
        <v>16</v>
      </c>
      <c r="J1201" s="125" t="s">
        <v>1739</v>
      </c>
      <c r="K1201" s="159">
        <f>VLOOKUP(J1201,'V-Enc'!$B$49:$C$56,2,FALSE)</f>
        <v>0.25</v>
      </c>
      <c r="L1201" s="206" t="s">
        <v>76</v>
      </c>
      <c r="M1201" s="125">
        <v>8</v>
      </c>
      <c r="N1201" s="125" t="s">
        <v>1831</v>
      </c>
      <c r="O1201" s="125">
        <f>VLOOKUP(N1201,'V-Enc'!$B$130:$C$137,2,FALSE)</f>
        <v>4</v>
      </c>
      <c r="Q1201" s="125" t="s">
        <v>730</v>
      </c>
      <c r="R1201" s="125" t="s">
        <v>22</v>
      </c>
      <c r="S1201" s="206" t="s">
        <v>2040</v>
      </c>
      <c r="U1201" s="125">
        <f t="shared" ref="U1201" si="2005">IF(L1201="-1",I1201,M1201)</f>
        <v>8</v>
      </c>
      <c r="V1201" s="179">
        <f t="shared" ref="V1201" si="2006">IF(L1201="-1",K1201,U1201/I1201*K1201)</f>
        <v>0.125</v>
      </c>
      <c r="W1201" s="125" t="str">
        <f t="shared" ref="W1201" si="2007">IF(L1201="-1",M1201,"-")</f>
        <v>-</v>
      </c>
      <c r="X1201" s="179" t="str">
        <f>IF(L1201="-1",W1201/#REF!*#REF!,"-")</f>
        <v>-</v>
      </c>
      <c r="Z1201" s="125" t="str">
        <f t="shared" ref="Z1201" si="2008">IF(S1201="vs2",1,"")</f>
        <v/>
      </c>
      <c r="AA1201" s="125">
        <v>1</v>
      </c>
      <c r="AB1201" s="179">
        <f>MAX(V1201,X1201,1)*IF(O1201="",1,O1201)</f>
        <v>4</v>
      </c>
      <c r="AC1201" s="179" t="str">
        <f t="shared" ref="AC1201:AC1214" si="2009">DEC2BIN(MIN(64,AB1201)-1,6)</f>
        <v>000011</v>
      </c>
      <c r="AD1201" s="179">
        <f t="shared" ref="AD1201:AD1218" si="2010">AB1201/(MAX(V1201,1)*IF(O1201="",1,O1201))</f>
        <v>1</v>
      </c>
      <c r="AE1201" s="179" t="str">
        <f t="shared" ref="AE1201:AE1218" si="2011">RIGHT(_xlfn.CONCAT(REPT(0,8-MIN(AB1201,8)),REPT(DEC2BIN(_xlfn.BITLSHIFT(1,AD1201-1)),AB1201/AD1201)),8)</f>
        <v>00001111</v>
      </c>
      <c r="AF1201" s="125" t="s">
        <v>369</v>
      </c>
    </row>
    <row r="1202" spans="1:32" x14ac:dyDescent="0.2">
      <c r="A1202" s="125" t="s">
        <v>2754</v>
      </c>
      <c r="B1202" s="58" t="str">
        <f t="shared" ref="B1202:B1212" si="2012">IF(OR(MAX(1,O1202)*MAX(V1202,1)&gt;8,V1202&lt;1/4,X1202&lt;1/4,IF(X1202="-",0,X1202)&gt;8),"RSVD","")</f>
        <v/>
      </c>
      <c r="C1202" s="125" t="s">
        <v>727</v>
      </c>
      <c r="D1202" s="125" t="s">
        <v>704</v>
      </c>
      <c r="E1202" s="125" t="str">
        <f t="shared" ref="E1202:E1212" si="2013">IF(S1202="rs2","L2",IF(S1202="vs2","L3","L1"))</f>
        <v>L1</v>
      </c>
      <c r="F1202" s="125" t="str">
        <f t="shared" ref="F1202:F1212" si="2014">IF(M1202=8,"000",IF(M1202=16,"101","110"))</f>
        <v>101</v>
      </c>
      <c r="H1202" s="125" t="s">
        <v>1723</v>
      </c>
      <c r="I1202" s="159">
        <f>VLOOKUP(H1202,'V-Enc'!$B$38:$C$45,2,FALSE)</f>
        <v>16</v>
      </c>
      <c r="J1202" s="125" t="s">
        <v>1739</v>
      </c>
      <c r="K1202" s="159">
        <f>VLOOKUP(J1202,'V-Enc'!$B$49:$C$56,2,FALSE)</f>
        <v>0.25</v>
      </c>
      <c r="L1202" s="206" t="s">
        <v>76</v>
      </c>
      <c r="M1202" s="125">
        <v>16</v>
      </c>
      <c r="N1202" s="125" t="s">
        <v>1831</v>
      </c>
      <c r="O1202" s="125">
        <f>VLOOKUP(N1202,'V-Enc'!$B$130:$C$137,2,FALSE)</f>
        <v>4</v>
      </c>
      <c r="Q1202" s="125" t="s">
        <v>730</v>
      </c>
      <c r="R1202" s="125" t="s">
        <v>22</v>
      </c>
      <c r="S1202" s="206" t="s">
        <v>2040</v>
      </c>
      <c r="U1202" s="125">
        <f t="shared" ref="U1202:U1212" si="2015">IF(L1202="-1",I1202,M1202)</f>
        <v>16</v>
      </c>
      <c r="V1202" s="179">
        <f t="shared" ref="V1202:V1212" si="2016">IF(L1202="-1",K1202,U1202/I1202*K1202)</f>
        <v>0.25</v>
      </c>
      <c r="W1202" s="125" t="str">
        <f t="shared" ref="W1202:W1212" si="2017">IF(L1202="-1",M1202,"-")</f>
        <v>-</v>
      </c>
      <c r="X1202" s="179" t="str">
        <f>IF(L1202="-1",W1202/#REF!*#REF!,"-")</f>
        <v>-</v>
      </c>
      <c r="Z1202" s="125" t="str">
        <f t="shared" si="1940"/>
        <v/>
      </c>
      <c r="AA1202" s="125">
        <v>1</v>
      </c>
      <c r="AB1202" s="179">
        <f t="shared" ref="AB1202:AB1218" si="2018">MAX(V1202,X1202,1)*IF(O1202="",1,O1202)</f>
        <v>4</v>
      </c>
      <c r="AC1202" s="179" t="str">
        <f t="shared" si="2009"/>
        <v>000011</v>
      </c>
      <c r="AD1202" s="179">
        <f t="shared" si="2010"/>
        <v>1</v>
      </c>
      <c r="AE1202" s="179" t="str">
        <f t="shared" si="2011"/>
        <v>00001111</v>
      </c>
      <c r="AF1202" s="125" t="s">
        <v>369</v>
      </c>
    </row>
    <row r="1203" spans="1:32" x14ac:dyDescent="0.2">
      <c r="A1203" s="125" t="s">
        <v>2755</v>
      </c>
      <c r="B1203" s="58" t="str">
        <f t="shared" si="2012"/>
        <v/>
      </c>
      <c r="C1203" s="125" t="s">
        <v>727</v>
      </c>
      <c r="D1203" s="125" t="s">
        <v>704</v>
      </c>
      <c r="E1203" s="125" t="str">
        <f t="shared" si="2013"/>
        <v>L1</v>
      </c>
      <c r="F1203" s="125" t="str">
        <f t="shared" si="2014"/>
        <v>110</v>
      </c>
      <c r="H1203" s="125" t="s">
        <v>1723</v>
      </c>
      <c r="I1203" s="159">
        <f>VLOOKUP(H1203,'V-Enc'!$B$38:$C$45,2,FALSE)</f>
        <v>16</v>
      </c>
      <c r="J1203" s="125" t="s">
        <v>1739</v>
      </c>
      <c r="K1203" s="159">
        <f>VLOOKUP(J1203,'V-Enc'!$B$49:$C$56,2,FALSE)</f>
        <v>0.25</v>
      </c>
      <c r="L1203" s="206" t="s">
        <v>76</v>
      </c>
      <c r="M1203" s="125">
        <v>32</v>
      </c>
      <c r="N1203" s="125" t="s">
        <v>1831</v>
      </c>
      <c r="O1203" s="125">
        <f>VLOOKUP(N1203,'V-Enc'!$B$130:$C$137,2,FALSE)</f>
        <v>4</v>
      </c>
      <c r="Q1203" s="125" t="s">
        <v>730</v>
      </c>
      <c r="R1203" s="125" t="s">
        <v>22</v>
      </c>
      <c r="S1203" s="206" t="s">
        <v>2040</v>
      </c>
      <c r="U1203" s="125">
        <f t="shared" si="2015"/>
        <v>32</v>
      </c>
      <c r="V1203" s="179">
        <f t="shared" si="2016"/>
        <v>0.5</v>
      </c>
      <c r="W1203" s="125" t="str">
        <f t="shared" si="2017"/>
        <v>-</v>
      </c>
      <c r="X1203" s="179" t="str">
        <f>IF(L1203="-1",W1203/I1202*K1202,"-")</f>
        <v>-</v>
      </c>
      <c r="Z1203" s="125" t="str">
        <f t="shared" si="1940"/>
        <v/>
      </c>
      <c r="AA1203" s="125">
        <v>1</v>
      </c>
      <c r="AB1203" s="179">
        <f t="shared" si="2018"/>
        <v>4</v>
      </c>
      <c r="AC1203" s="179" t="str">
        <f t="shared" si="2009"/>
        <v>000011</v>
      </c>
      <c r="AD1203" s="179">
        <f t="shared" si="2010"/>
        <v>1</v>
      </c>
      <c r="AE1203" s="179" t="str">
        <f t="shared" si="2011"/>
        <v>00001111</v>
      </c>
      <c r="AF1203" s="125" t="s">
        <v>369</v>
      </c>
    </row>
    <row r="1204" spans="1:32" x14ac:dyDescent="0.2">
      <c r="A1204" s="125" t="s">
        <v>2756</v>
      </c>
      <c r="B1204" s="58" t="str">
        <f t="shared" si="2012"/>
        <v/>
      </c>
      <c r="C1204" s="125" t="s">
        <v>727</v>
      </c>
      <c r="D1204" s="125" t="s">
        <v>704</v>
      </c>
      <c r="E1204" s="125" t="str">
        <f t="shared" si="2013"/>
        <v>L1</v>
      </c>
      <c r="F1204" s="125" t="str">
        <f t="shared" si="2014"/>
        <v>000</v>
      </c>
      <c r="H1204" s="125" t="s">
        <v>1723</v>
      </c>
      <c r="I1204" s="159">
        <f>VLOOKUP(H1204,'V-Enc'!$B$38:$C$45,2,FALSE)</f>
        <v>16</v>
      </c>
      <c r="J1204" s="125" t="s">
        <v>1740</v>
      </c>
      <c r="K1204" s="159">
        <f>VLOOKUP(J1204,'V-Enc'!$B$49:$C$56,2,FALSE)</f>
        <v>0.5</v>
      </c>
      <c r="L1204" s="206" t="s">
        <v>76</v>
      </c>
      <c r="M1204" s="125">
        <v>8</v>
      </c>
      <c r="N1204" s="125" t="s">
        <v>1831</v>
      </c>
      <c r="O1204" s="125">
        <f>VLOOKUP(N1204,'V-Enc'!$B$130:$C$137,2,FALSE)</f>
        <v>4</v>
      </c>
      <c r="Q1204" s="125" t="s">
        <v>730</v>
      </c>
      <c r="R1204" s="125" t="s">
        <v>22</v>
      </c>
      <c r="S1204" s="206" t="s">
        <v>2040</v>
      </c>
      <c r="U1204" s="125">
        <f t="shared" si="2015"/>
        <v>8</v>
      </c>
      <c r="V1204" s="179">
        <f t="shared" si="2016"/>
        <v>0.25</v>
      </c>
      <c r="W1204" s="125" t="str">
        <f t="shared" si="2017"/>
        <v>-</v>
      </c>
      <c r="X1204" s="179" t="str">
        <f>IF(L1204="-1",W1204/#REF!*#REF!,"-")</f>
        <v>-</v>
      </c>
      <c r="Z1204" s="125" t="str">
        <f t="shared" si="1940"/>
        <v/>
      </c>
      <c r="AA1204" s="125">
        <v>1</v>
      </c>
      <c r="AB1204" s="179">
        <f t="shared" si="2018"/>
        <v>4</v>
      </c>
      <c r="AC1204" s="179" t="str">
        <f t="shared" si="2009"/>
        <v>000011</v>
      </c>
      <c r="AD1204" s="179">
        <f t="shared" si="2010"/>
        <v>1</v>
      </c>
      <c r="AE1204" s="179" t="str">
        <f t="shared" si="2011"/>
        <v>00001111</v>
      </c>
      <c r="AF1204" s="125" t="s">
        <v>369</v>
      </c>
    </row>
    <row r="1205" spans="1:32" x14ac:dyDescent="0.2">
      <c r="A1205" s="125" t="s">
        <v>2757</v>
      </c>
      <c r="B1205" s="58" t="str">
        <f t="shared" si="2012"/>
        <v/>
      </c>
      <c r="C1205" s="125" t="s">
        <v>727</v>
      </c>
      <c r="D1205" s="125" t="s">
        <v>704</v>
      </c>
      <c r="E1205" s="125" t="str">
        <f t="shared" si="2013"/>
        <v>L1</v>
      </c>
      <c r="F1205" s="125" t="str">
        <f t="shared" si="2014"/>
        <v>101</v>
      </c>
      <c r="H1205" s="125" t="s">
        <v>1723</v>
      </c>
      <c r="I1205" s="159">
        <f>VLOOKUP(H1205,'V-Enc'!$B$38:$C$45,2,FALSE)</f>
        <v>16</v>
      </c>
      <c r="J1205" s="125" t="s">
        <v>1740</v>
      </c>
      <c r="K1205" s="159">
        <f>VLOOKUP(J1205,'V-Enc'!$B$49:$C$56,2,FALSE)</f>
        <v>0.5</v>
      </c>
      <c r="L1205" s="206" t="s">
        <v>76</v>
      </c>
      <c r="M1205" s="125">
        <v>16</v>
      </c>
      <c r="N1205" s="125" t="s">
        <v>1831</v>
      </c>
      <c r="O1205" s="125">
        <f>VLOOKUP(N1205,'V-Enc'!$B$130:$C$137,2,FALSE)</f>
        <v>4</v>
      </c>
      <c r="Q1205" s="125" t="s">
        <v>730</v>
      </c>
      <c r="R1205" s="125" t="s">
        <v>22</v>
      </c>
      <c r="S1205" s="206" t="s">
        <v>2040</v>
      </c>
      <c r="U1205" s="125">
        <f t="shared" si="2015"/>
        <v>16</v>
      </c>
      <c r="V1205" s="179">
        <f t="shared" si="2016"/>
        <v>0.5</v>
      </c>
      <c r="W1205" s="125" t="str">
        <f t="shared" si="2017"/>
        <v>-</v>
      </c>
      <c r="X1205" s="179" t="str">
        <f>IF(L1205="-1",W1205/I1204*K1204,"-")</f>
        <v>-</v>
      </c>
      <c r="Z1205" s="125" t="str">
        <f t="shared" si="1940"/>
        <v/>
      </c>
      <c r="AA1205" s="125">
        <v>1</v>
      </c>
      <c r="AB1205" s="179">
        <f t="shared" si="2018"/>
        <v>4</v>
      </c>
      <c r="AC1205" s="179" t="str">
        <f t="shared" si="2009"/>
        <v>000011</v>
      </c>
      <c r="AD1205" s="179">
        <f t="shared" si="2010"/>
        <v>1</v>
      </c>
      <c r="AE1205" s="179" t="str">
        <f t="shared" si="2011"/>
        <v>00001111</v>
      </c>
      <c r="AF1205" s="125" t="s">
        <v>369</v>
      </c>
    </row>
    <row r="1206" spans="1:32" x14ac:dyDescent="0.2">
      <c r="A1206" s="125" t="s">
        <v>2758</v>
      </c>
      <c r="B1206" s="58" t="str">
        <f t="shared" si="2012"/>
        <v/>
      </c>
      <c r="C1206" s="125" t="s">
        <v>727</v>
      </c>
      <c r="D1206" s="125" t="s">
        <v>704</v>
      </c>
      <c r="E1206" s="125" t="str">
        <f t="shared" si="2013"/>
        <v>L1</v>
      </c>
      <c r="F1206" s="125" t="str">
        <f t="shared" si="2014"/>
        <v>110</v>
      </c>
      <c r="H1206" s="125" t="s">
        <v>1723</v>
      </c>
      <c r="I1206" s="159">
        <f>VLOOKUP(H1206,'V-Enc'!$B$38:$C$45,2,FALSE)</f>
        <v>16</v>
      </c>
      <c r="J1206" s="125" t="s">
        <v>1740</v>
      </c>
      <c r="K1206" s="159">
        <f>VLOOKUP(J1206,'V-Enc'!$B$49:$C$56,2,FALSE)</f>
        <v>0.5</v>
      </c>
      <c r="L1206" s="206" t="s">
        <v>76</v>
      </c>
      <c r="M1206" s="125">
        <v>32</v>
      </c>
      <c r="N1206" s="125" t="s">
        <v>1831</v>
      </c>
      <c r="O1206" s="125">
        <f>VLOOKUP(N1206,'V-Enc'!$B$130:$C$137,2,FALSE)</f>
        <v>4</v>
      </c>
      <c r="Q1206" s="125" t="s">
        <v>730</v>
      </c>
      <c r="R1206" s="125" t="s">
        <v>22</v>
      </c>
      <c r="S1206" s="206" t="s">
        <v>2040</v>
      </c>
      <c r="U1206" s="125">
        <f t="shared" si="2015"/>
        <v>32</v>
      </c>
      <c r="V1206" s="179">
        <f t="shared" si="2016"/>
        <v>1</v>
      </c>
      <c r="W1206" s="125" t="str">
        <f t="shared" si="2017"/>
        <v>-</v>
      </c>
      <c r="X1206" s="179" t="str">
        <f>IF(L1206="-1",W1206/I1205*K1205,"-")</f>
        <v>-</v>
      </c>
      <c r="Z1206" s="125" t="str">
        <f t="shared" si="1940"/>
        <v/>
      </c>
      <c r="AA1206" s="125">
        <v>1</v>
      </c>
      <c r="AB1206" s="179">
        <f t="shared" si="2018"/>
        <v>4</v>
      </c>
      <c r="AC1206" s="179" t="str">
        <f t="shared" si="2009"/>
        <v>000011</v>
      </c>
      <c r="AD1206" s="179">
        <f t="shared" si="2010"/>
        <v>1</v>
      </c>
      <c r="AE1206" s="179" t="str">
        <f t="shared" si="2011"/>
        <v>00001111</v>
      </c>
      <c r="AF1206" s="125" t="s">
        <v>369</v>
      </c>
    </row>
    <row r="1207" spans="1:32" x14ac:dyDescent="0.2">
      <c r="A1207" s="125" t="s">
        <v>2759</v>
      </c>
      <c r="B1207" s="58" t="str">
        <f t="shared" si="2012"/>
        <v/>
      </c>
      <c r="C1207" s="125" t="s">
        <v>727</v>
      </c>
      <c r="D1207" s="125" t="s">
        <v>704</v>
      </c>
      <c r="E1207" s="125" t="str">
        <f t="shared" si="2013"/>
        <v>L1</v>
      </c>
      <c r="F1207" s="125" t="str">
        <f t="shared" si="2014"/>
        <v>000</v>
      </c>
      <c r="H1207" s="125" t="s">
        <v>1723</v>
      </c>
      <c r="I1207" s="159">
        <f>VLOOKUP(H1207,'V-Enc'!$B$38:$C$45,2,FALSE)</f>
        <v>16</v>
      </c>
      <c r="J1207" s="125" t="s">
        <v>1733</v>
      </c>
      <c r="K1207" s="159">
        <f>VLOOKUP(J1207,'V-Enc'!$B$49:$C$56,2,FALSE)</f>
        <v>1</v>
      </c>
      <c r="L1207" s="206" t="s">
        <v>76</v>
      </c>
      <c r="M1207" s="125">
        <v>8</v>
      </c>
      <c r="N1207" s="125" t="s">
        <v>1831</v>
      </c>
      <c r="O1207" s="125">
        <f>VLOOKUP(N1207,'V-Enc'!$B$130:$C$137,2,FALSE)</f>
        <v>4</v>
      </c>
      <c r="Q1207" s="125" t="s">
        <v>730</v>
      </c>
      <c r="R1207" s="125" t="s">
        <v>22</v>
      </c>
      <c r="S1207" s="206" t="s">
        <v>2040</v>
      </c>
      <c r="U1207" s="125">
        <f t="shared" si="2015"/>
        <v>8</v>
      </c>
      <c r="V1207" s="179">
        <f t="shared" si="2016"/>
        <v>0.5</v>
      </c>
      <c r="W1207" s="125" t="str">
        <f t="shared" si="2017"/>
        <v>-</v>
      </c>
      <c r="X1207" s="179" t="str">
        <f>IF(L1207="-1",W1207/#REF!*#REF!,"-")</f>
        <v>-</v>
      </c>
      <c r="Z1207" s="125" t="str">
        <f t="shared" si="1940"/>
        <v/>
      </c>
      <c r="AA1207" s="125">
        <v>1</v>
      </c>
      <c r="AB1207" s="179">
        <f t="shared" si="2018"/>
        <v>4</v>
      </c>
      <c r="AC1207" s="179" t="str">
        <f t="shared" si="2009"/>
        <v>000011</v>
      </c>
      <c r="AD1207" s="179">
        <f t="shared" si="2010"/>
        <v>1</v>
      </c>
      <c r="AE1207" s="179" t="str">
        <f t="shared" si="2011"/>
        <v>00001111</v>
      </c>
      <c r="AF1207" s="125" t="s">
        <v>369</v>
      </c>
    </row>
    <row r="1208" spans="1:32" x14ac:dyDescent="0.2">
      <c r="A1208" s="125" t="s">
        <v>2760</v>
      </c>
      <c r="B1208" s="58" t="str">
        <f t="shared" si="2012"/>
        <v/>
      </c>
      <c r="C1208" s="125" t="s">
        <v>727</v>
      </c>
      <c r="D1208" s="125" t="s">
        <v>704</v>
      </c>
      <c r="E1208" s="125" t="str">
        <f t="shared" si="2013"/>
        <v>L1</v>
      </c>
      <c r="F1208" s="125" t="str">
        <f t="shared" si="2014"/>
        <v>101</v>
      </c>
      <c r="H1208" s="125" t="s">
        <v>1723</v>
      </c>
      <c r="I1208" s="159">
        <f>VLOOKUP(H1208,'V-Enc'!$B$38:$C$45,2,FALSE)</f>
        <v>16</v>
      </c>
      <c r="J1208" s="125" t="s">
        <v>1733</v>
      </c>
      <c r="K1208" s="159">
        <f>VLOOKUP(J1208,'V-Enc'!$B$49:$C$56,2,FALSE)</f>
        <v>1</v>
      </c>
      <c r="L1208" s="206" t="s">
        <v>76</v>
      </c>
      <c r="M1208" s="125">
        <v>16</v>
      </c>
      <c r="N1208" s="125" t="s">
        <v>1831</v>
      </c>
      <c r="O1208" s="125">
        <f>VLOOKUP(N1208,'V-Enc'!$B$130:$C$137,2,FALSE)</f>
        <v>4</v>
      </c>
      <c r="Q1208" s="125" t="s">
        <v>730</v>
      </c>
      <c r="R1208" s="125" t="s">
        <v>22</v>
      </c>
      <c r="S1208" s="206" t="s">
        <v>2040</v>
      </c>
      <c r="U1208" s="125">
        <f t="shared" si="2015"/>
        <v>16</v>
      </c>
      <c r="V1208" s="179">
        <f t="shared" si="2016"/>
        <v>1</v>
      </c>
      <c r="W1208" s="125" t="str">
        <f t="shared" si="2017"/>
        <v>-</v>
      </c>
      <c r="X1208" s="179" t="str">
        <f>IF(L1208="-1",W1208/I1207*K1207,"-")</f>
        <v>-</v>
      </c>
      <c r="Z1208" s="125" t="str">
        <f t="shared" si="1940"/>
        <v/>
      </c>
      <c r="AA1208" s="125">
        <v>1</v>
      </c>
      <c r="AB1208" s="179">
        <f t="shared" si="2018"/>
        <v>4</v>
      </c>
      <c r="AC1208" s="179" t="str">
        <f t="shared" si="2009"/>
        <v>000011</v>
      </c>
      <c r="AD1208" s="179">
        <f t="shared" si="2010"/>
        <v>1</v>
      </c>
      <c r="AE1208" s="179" t="str">
        <f t="shared" si="2011"/>
        <v>00001111</v>
      </c>
      <c r="AF1208" s="125" t="s">
        <v>369</v>
      </c>
    </row>
    <row r="1209" spans="1:32" x14ac:dyDescent="0.2">
      <c r="A1209" s="125" t="s">
        <v>2761</v>
      </c>
      <c r="B1209" s="58" t="str">
        <f t="shared" si="2012"/>
        <v/>
      </c>
      <c r="C1209" s="125" t="s">
        <v>727</v>
      </c>
      <c r="D1209" s="125" t="s">
        <v>704</v>
      </c>
      <c r="E1209" s="125" t="str">
        <f t="shared" si="2013"/>
        <v>L1</v>
      </c>
      <c r="F1209" s="125" t="str">
        <f t="shared" si="2014"/>
        <v>110</v>
      </c>
      <c r="H1209" s="125" t="s">
        <v>1723</v>
      </c>
      <c r="I1209" s="159">
        <f>VLOOKUP(H1209,'V-Enc'!$B$38:$C$45,2,FALSE)</f>
        <v>16</v>
      </c>
      <c r="J1209" s="125" t="s">
        <v>1733</v>
      </c>
      <c r="K1209" s="159">
        <f>VLOOKUP(J1209,'V-Enc'!$B$49:$C$56,2,FALSE)</f>
        <v>1</v>
      </c>
      <c r="L1209" s="206" t="s">
        <v>76</v>
      </c>
      <c r="M1209" s="125">
        <v>32</v>
      </c>
      <c r="N1209" s="125" t="s">
        <v>1831</v>
      </c>
      <c r="O1209" s="125">
        <f>VLOOKUP(N1209,'V-Enc'!$B$130:$C$137,2,FALSE)</f>
        <v>4</v>
      </c>
      <c r="Q1209" s="125" t="s">
        <v>730</v>
      </c>
      <c r="R1209" s="125" t="s">
        <v>22</v>
      </c>
      <c r="S1209" s="206" t="s">
        <v>2040</v>
      </c>
      <c r="U1209" s="125">
        <f t="shared" si="2015"/>
        <v>32</v>
      </c>
      <c r="V1209" s="179">
        <f t="shared" si="2016"/>
        <v>2</v>
      </c>
      <c r="W1209" s="125" t="str">
        <f t="shared" si="2017"/>
        <v>-</v>
      </c>
      <c r="X1209" s="179" t="str">
        <f>IF(L1209="-1",W1209/I1208*K1208,"-")</f>
        <v>-</v>
      </c>
      <c r="Z1209" s="125" t="str">
        <f t="shared" si="1940"/>
        <v/>
      </c>
      <c r="AA1209" s="125">
        <v>1</v>
      </c>
      <c r="AB1209" s="179">
        <f t="shared" si="2018"/>
        <v>8</v>
      </c>
      <c r="AC1209" s="179" t="str">
        <f t="shared" si="2009"/>
        <v>000111</v>
      </c>
      <c r="AD1209" s="179">
        <f t="shared" si="2010"/>
        <v>1</v>
      </c>
      <c r="AE1209" s="179" t="str">
        <f t="shared" si="2011"/>
        <v>11111111</v>
      </c>
      <c r="AF1209" s="125" t="s">
        <v>369</v>
      </c>
    </row>
    <row r="1210" spans="1:32" x14ac:dyDescent="0.2">
      <c r="A1210" s="125" t="s">
        <v>2762</v>
      </c>
      <c r="B1210" s="58" t="str">
        <f t="shared" si="2012"/>
        <v/>
      </c>
      <c r="C1210" s="125" t="s">
        <v>727</v>
      </c>
      <c r="D1210" s="125" t="s">
        <v>704</v>
      </c>
      <c r="E1210" s="125" t="str">
        <f t="shared" si="2013"/>
        <v>L1</v>
      </c>
      <c r="F1210" s="125" t="str">
        <f t="shared" si="2014"/>
        <v>000</v>
      </c>
      <c r="H1210" s="125" t="s">
        <v>1723</v>
      </c>
      <c r="I1210" s="159">
        <f>VLOOKUP(H1210,'V-Enc'!$B$38:$C$45,2,FALSE)</f>
        <v>16</v>
      </c>
      <c r="J1210" s="125" t="s">
        <v>1734</v>
      </c>
      <c r="K1210" s="159">
        <f>VLOOKUP(J1210,'V-Enc'!$B$49:$C$56,2,FALSE)</f>
        <v>2</v>
      </c>
      <c r="L1210" s="206" t="s">
        <v>76</v>
      </c>
      <c r="M1210" s="125">
        <v>8</v>
      </c>
      <c r="N1210" s="125" t="s">
        <v>1831</v>
      </c>
      <c r="O1210" s="125">
        <f>VLOOKUP(N1210,'V-Enc'!$B$130:$C$137,2,FALSE)</f>
        <v>4</v>
      </c>
      <c r="Q1210" s="125" t="s">
        <v>730</v>
      </c>
      <c r="R1210" s="125" t="s">
        <v>22</v>
      </c>
      <c r="S1210" s="206" t="s">
        <v>2040</v>
      </c>
      <c r="U1210" s="125">
        <f t="shared" si="2015"/>
        <v>8</v>
      </c>
      <c r="V1210" s="179">
        <f t="shared" si="2016"/>
        <v>1</v>
      </c>
      <c r="W1210" s="125" t="str">
        <f t="shared" si="2017"/>
        <v>-</v>
      </c>
      <c r="X1210" s="179" t="str">
        <f>IF(L1210="-1",W1210/#REF!*#REF!,"-")</f>
        <v>-</v>
      </c>
      <c r="Z1210" s="125" t="str">
        <f t="shared" si="1940"/>
        <v/>
      </c>
      <c r="AA1210" s="125">
        <v>1</v>
      </c>
      <c r="AB1210" s="179">
        <f t="shared" si="2018"/>
        <v>4</v>
      </c>
      <c r="AC1210" s="179" t="str">
        <f t="shared" si="2009"/>
        <v>000011</v>
      </c>
      <c r="AD1210" s="179">
        <f t="shared" si="2010"/>
        <v>1</v>
      </c>
      <c r="AE1210" s="179" t="str">
        <f t="shared" si="2011"/>
        <v>00001111</v>
      </c>
      <c r="AF1210" s="125" t="s">
        <v>369</v>
      </c>
    </row>
    <row r="1211" spans="1:32" x14ac:dyDescent="0.2">
      <c r="A1211" s="125" t="s">
        <v>2763</v>
      </c>
      <c r="B1211" s="58" t="str">
        <f t="shared" ref="B1211" si="2019">IF(OR(MAX(1,O1211)*MAX(V1211,1)&gt;8,V1211&lt;1/4,X1211&lt;1/4,IF(X1211="-",0,X1211)&gt;8),"RSVD","")</f>
        <v/>
      </c>
      <c r="C1211" s="125" t="s">
        <v>727</v>
      </c>
      <c r="D1211" s="125" t="s">
        <v>704</v>
      </c>
      <c r="E1211" s="125" t="str">
        <f t="shared" ref="E1211" si="2020">IF(S1211="rs2","L2",IF(S1211="vs2","L3","L1"))</f>
        <v>L1</v>
      </c>
      <c r="F1211" s="125" t="str">
        <f t="shared" ref="F1211" si="2021">IF(M1211=8,"000",IF(M1211=16,"101","110"))</f>
        <v>101</v>
      </c>
      <c r="H1211" s="125" t="s">
        <v>1723</v>
      </c>
      <c r="I1211" s="159">
        <f>VLOOKUP(H1211,'V-Enc'!$B$38:$C$45,2,FALSE)</f>
        <v>16</v>
      </c>
      <c r="J1211" s="125" t="s">
        <v>1734</v>
      </c>
      <c r="K1211" s="159">
        <f>VLOOKUP(J1211,'V-Enc'!$B$49:$C$56,2,FALSE)</f>
        <v>2</v>
      </c>
      <c r="L1211" s="206" t="s">
        <v>76</v>
      </c>
      <c r="M1211" s="125">
        <v>16</v>
      </c>
      <c r="N1211" s="125" t="s">
        <v>1831</v>
      </c>
      <c r="O1211" s="125">
        <f>VLOOKUP(N1211,'V-Enc'!$B$130:$C$137,2,FALSE)</f>
        <v>4</v>
      </c>
      <c r="Q1211" s="125" t="s">
        <v>730</v>
      </c>
      <c r="R1211" s="125" t="s">
        <v>22</v>
      </c>
      <c r="S1211" s="206" t="s">
        <v>2040</v>
      </c>
      <c r="U1211" s="125">
        <f t="shared" ref="U1211" si="2022">IF(L1211="-1",I1211,M1211)</f>
        <v>16</v>
      </c>
      <c r="V1211" s="179">
        <f t="shared" ref="V1211" si="2023">IF(L1211="-1",K1211,U1211/I1211*K1211)</f>
        <v>2</v>
      </c>
      <c r="W1211" s="125" t="str">
        <f t="shared" ref="W1211" si="2024">IF(L1211="-1",M1211,"-")</f>
        <v>-</v>
      </c>
      <c r="X1211" s="179" t="str">
        <f>IF(L1211="-1",W1211/#REF!*#REF!,"-")</f>
        <v>-</v>
      </c>
      <c r="Z1211" s="125" t="str">
        <f t="shared" ref="Z1211" si="2025">IF(S1211="vs2",1,"")</f>
        <v/>
      </c>
      <c r="AA1211" s="125">
        <v>1</v>
      </c>
      <c r="AB1211" s="179">
        <f t="shared" si="2018"/>
        <v>8</v>
      </c>
      <c r="AC1211" s="179" t="str">
        <f t="shared" si="2009"/>
        <v>000111</v>
      </c>
      <c r="AD1211" s="179">
        <f t="shared" si="2010"/>
        <v>1</v>
      </c>
      <c r="AE1211" s="179" t="str">
        <f t="shared" si="2011"/>
        <v>11111111</v>
      </c>
      <c r="AF1211" s="125" t="s">
        <v>369</v>
      </c>
    </row>
    <row r="1212" spans="1:32" x14ac:dyDescent="0.2">
      <c r="A1212" s="125" t="s">
        <v>4551</v>
      </c>
      <c r="B1212" s="58" t="str">
        <f t="shared" si="2012"/>
        <v>RSVD</v>
      </c>
      <c r="C1212" s="125" t="s">
        <v>727</v>
      </c>
      <c r="D1212" s="125" t="s">
        <v>704</v>
      </c>
      <c r="E1212" s="125" t="str">
        <f t="shared" si="2013"/>
        <v>L1</v>
      </c>
      <c r="F1212" s="125" t="str">
        <f t="shared" si="2014"/>
        <v>110</v>
      </c>
      <c r="H1212" s="125" t="s">
        <v>1723</v>
      </c>
      <c r="I1212" s="159">
        <f>VLOOKUP(H1212,'V-Enc'!$B$38:$C$45,2,FALSE)</f>
        <v>16</v>
      </c>
      <c r="J1212" s="125" t="s">
        <v>1734</v>
      </c>
      <c r="K1212" s="159">
        <f>VLOOKUP(J1212,'V-Enc'!$B$49:$C$56,2,FALSE)</f>
        <v>2</v>
      </c>
      <c r="L1212" s="206" t="s">
        <v>76</v>
      </c>
      <c r="M1212" s="125">
        <v>32</v>
      </c>
      <c r="N1212" s="125" t="s">
        <v>1831</v>
      </c>
      <c r="O1212" s="125">
        <f>VLOOKUP(N1212,'V-Enc'!$B$130:$C$137,2,FALSE)</f>
        <v>4</v>
      </c>
      <c r="Q1212" s="125" t="s">
        <v>730</v>
      </c>
      <c r="R1212" s="125" t="s">
        <v>22</v>
      </c>
      <c r="S1212" s="206" t="s">
        <v>2040</v>
      </c>
      <c r="U1212" s="125">
        <f t="shared" si="2015"/>
        <v>32</v>
      </c>
      <c r="V1212" s="179">
        <f t="shared" si="2016"/>
        <v>4</v>
      </c>
      <c r="W1212" s="125" t="str">
        <f t="shared" si="2017"/>
        <v>-</v>
      </c>
      <c r="X1212" s="179" t="str">
        <f>IF(L1212="-1",W1212/#REF!*#REF!,"-")</f>
        <v>-</v>
      </c>
      <c r="Z1212" s="125" t="str">
        <f t="shared" si="1940"/>
        <v/>
      </c>
      <c r="AA1212" s="125">
        <v>1</v>
      </c>
      <c r="AB1212" s="179">
        <f t="shared" si="2018"/>
        <v>16</v>
      </c>
      <c r="AC1212" s="179" t="str">
        <f t="shared" si="2009"/>
        <v>001111</v>
      </c>
      <c r="AD1212" s="179">
        <f t="shared" si="2010"/>
        <v>1</v>
      </c>
      <c r="AE1212" s="179" t="str">
        <f t="shared" si="2011"/>
        <v>11111111</v>
      </c>
      <c r="AF1212" s="125" t="s">
        <v>369</v>
      </c>
    </row>
    <row r="1213" spans="1:32" x14ac:dyDescent="0.2">
      <c r="A1213" s="125" t="s">
        <v>4552</v>
      </c>
      <c r="B1213" s="58" t="str">
        <f t="shared" ref="B1213:B1215" si="2026">IF(OR(MAX(1,O1213)*MAX(V1213,1)&gt;8,V1213&lt;1/4,X1213&lt;1/4,IF(X1213="-",0,X1213)&gt;8),"RSVD","")</f>
        <v/>
      </c>
      <c r="C1213" s="125" t="s">
        <v>727</v>
      </c>
      <c r="D1213" s="125" t="s">
        <v>704</v>
      </c>
      <c r="E1213" s="125" t="str">
        <f t="shared" ref="E1213:E1215" si="2027">IF(S1213="rs2","L2",IF(S1213="vs2","L3","L1"))</f>
        <v>L1</v>
      </c>
      <c r="F1213" s="125" t="str">
        <f t="shared" ref="F1213:F1215" si="2028">IF(M1213=8,"000",IF(M1213=16,"101","110"))</f>
        <v>000</v>
      </c>
      <c r="H1213" s="125" t="s">
        <v>1723</v>
      </c>
      <c r="I1213" s="159">
        <f>VLOOKUP(H1213,'V-Enc'!$B$38:$C$45,2,FALSE)</f>
        <v>16</v>
      </c>
      <c r="J1213" s="125" t="s">
        <v>1735</v>
      </c>
      <c r="K1213" s="159">
        <f>VLOOKUP(J1213,'V-Enc'!$B$49:$C$56,2,FALSE)</f>
        <v>4</v>
      </c>
      <c r="L1213" s="206" t="s">
        <v>76</v>
      </c>
      <c r="M1213" s="125">
        <v>8</v>
      </c>
      <c r="N1213" s="125" t="s">
        <v>1831</v>
      </c>
      <c r="O1213" s="125">
        <f>VLOOKUP(N1213,'V-Enc'!$B$130:$C$137,2,FALSE)</f>
        <v>4</v>
      </c>
      <c r="Q1213" s="125" t="s">
        <v>730</v>
      </c>
      <c r="R1213" s="125" t="s">
        <v>22</v>
      </c>
      <c r="S1213" s="206" t="s">
        <v>2040</v>
      </c>
      <c r="U1213" s="125">
        <f t="shared" ref="U1213:U1215" si="2029">IF(L1213="-1",I1213,M1213)</f>
        <v>8</v>
      </c>
      <c r="V1213" s="179">
        <f t="shared" ref="V1213:V1215" si="2030">IF(L1213="-1",K1213,U1213/I1213*K1213)</f>
        <v>2</v>
      </c>
      <c r="W1213" s="125" t="str">
        <f t="shared" ref="W1213:W1215" si="2031">IF(L1213="-1",M1213,"-")</f>
        <v>-</v>
      </c>
      <c r="X1213" s="179" t="str">
        <f>IF(L1213="-1",W1213/#REF!*#REF!,"-")</f>
        <v>-</v>
      </c>
      <c r="Z1213" s="125" t="str">
        <f t="shared" ref="Z1213:Z1215" si="2032">IF(S1213="vs2",1,"")</f>
        <v/>
      </c>
      <c r="AA1213" s="125">
        <v>1</v>
      </c>
      <c r="AB1213" s="179">
        <f t="shared" si="2018"/>
        <v>8</v>
      </c>
      <c r="AC1213" s="179" t="str">
        <f t="shared" si="2009"/>
        <v>000111</v>
      </c>
      <c r="AD1213" s="179">
        <f t="shared" si="2010"/>
        <v>1</v>
      </c>
      <c r="AE1213" s="179" t="str">
        <f t="shared" si="2011"/>
        <v>11111111</v>
      </c>
      <c r="AF1213" s="125" t="s">
        <v>369</v>
      </c>
    </row>
    <row r="1214" spans="1:32" x14ac:dyDescent="0.2">
      <c r="A1214" s="125" t="s">
        <v>4553</v>
      </c>
      <c r="B1214" s="58" t="str">
        <f t="shared" si="2026"/>
        <v>RSVD</v>
      </c>
      <c r="C1214" s="125" t="s">
        <v>727</v>
      </c>
      <c r="D1214" s="125" t="s">
        <v>704</v>
      </c>
      <c r="E1214" s="125" t="str">
        <f t="shared" si="2027"/>
        <v>L1</v>
      </c>
      <c r="F1214" s="125" t="str">
        <f t="shared" si="2028"/>
        <v>101</v>
      </c>
      <c r="H1214" s="125" t="s">
        <v>1723</v>
      </c>
      <c r="I1214" s="159">
        <f>VLOOKUP(H1214,'V-Enc'!$B$38:$C$45,2,FALSE)</f>
        <v>16</v>
      </c>
      <c r="J1214" s="125" t="s">
        <v>1735</v>
      </c>
      <c r="K1214" s="159">
        <f>VLOOKUP(J1214,'V-Enc'!$B$49:$C$56,2,FALSE)</f>
        <v>4</v>
      </c>
      <c r="L1214" s="206" t="s">
        <v>76</v>
      </c>
      <c r="M1214" s="125">
        <v>16</v>
      </c>
      <c r="N1214" s="125" t="s">
        <v>1831</v>
      </c>
      <c r="O1214" s="125">
        <f>VLOOKUP(N1214,'V-Enc'!$B$130:$C$137,2,FALSE)</f>
        <v>4</v>
      </c>
      <c r="Q1214" s="125" t="s">
        <v>730</v>
      </c>
      <c r="R1214" s="125" t="s">
        <v>22</v>
      </c>
      <c r="S1214" s="206" t="s">
        <v>2040</v>
      </c>
      <c r="U1214" s="125">
        <f t="shared" si="2029"/>
        <v>16</v>
      </c>
      <c r="V1214" s="179">
        <f t="shared" si="2030"/>
        <v>4</v>
      </c>
      <c r="W1214" s="125" t="str">
        <f t="shared" si="2031"/>
        <v>-</v>
      </c>
      <c r="X1214" s="179" t="str">
        <f>IF(L1214="-1",W1214/#REF!*#REF!,"-")</f>
        <v>-</v>
      </c>
      <c r="Z1214" s="125" t="str">
        <f t="shared" si="2032"/>
        <v/>
      </c>
      <c r="AA1214" s="125">
        <v>1</v>
      </c>
      <c r="AB1214" s="179">
        <f t="shared" si="2018"/>
        <v>16</v>
      </c>
      <c r="AC1214" s="179" t="str">
        <f t="shared" si="2009"/>
        <v>001111</v>
      </c>
      <c r="AD1214" s="179">
        <f t="shared" si="2010"/>
        <v>1</v>
      </c>
      <c r="AE1214" s="179" t="str">
        <f t="shared" si="2011"/>
        <v>11111111</v>
      </c>
      <c r="AF1214" s="125" t="s">
        <v>369</v>
      </c>
    </row>
    <row r="1215" spans="1:32" x14ac:dyDescent="0.2">
      <c r="A1215" s="125" t="s">
        <v>4554</v>
      </c>
      <c r="B1215" s="58" t="str">
        <f t="shared" si="2026"/>
        <v>RSVD</v>
      </c>
      <c r="C1215" s="125" t="s">
        <v>727</v>
      </c>
      <c r="D1215" s="125" t="s">
        <v>704</v>
      </c>
      <c r="E1215" s="125" t="str">
        <f t="shared" si="2027"/>
        <v>L1</v>
      </c>
      <c r="F1215" s="125" t="str">
        <f t="shared" si="2028"/>
        <v>110</v>
      </c>
      <c r="H1215" s="125" t="s">
        <v>1723</v>
      </c>
      <c r="I1215" s="159">
        <f>VLOOKUP(H1215,'V-Enc'!$B$38:$C$45,2,FALSE)</f>
        <v>16</v>
      </c>
      <c r="J1215" s="125" t="s">
        <v>1735</v>
      </c>
      <c r="K1215" s="159">
        <f>VLOOKUP(J1215,'V-Enc'!$B$49:$C$56,2,FALSE)</f>
        <v>4</v>
      </c>
      <c r="L1215" s="206" t="s">
        <v>76</v>
      </c>
      <c r="M1215" s="125">
        <v>32</v>
      </c>
      <c r="N1215" s="125" t="s">
        <v>1831</v>
      </c>
      <c r="O1215" s="125">
        <f>VLOOKUP(N1215,'V-Enc'!$B$130:$C$137,2,FALSE)</f>
        <v>4</v>
      </c>
      <c r="Q1215" s="125" t="s">
        <v>730</v>
      </c>
      <c r="R1215" s="125" t="s">
        <v>22</v>
      </c>
      <c r="S1215" s="206" t="s">
        <v>2040</v>
      </c>
      <c r="U1215" s="125">
        <f t="shared" si="2029"/>
        <v>32</v>
      </c>
      <c r="V1215" s="179">
        <f t="shared" si="2030"/>
        <v>8</v>
      </c>
      <c r="W1215" s="125" t="str">
        <f t="shared" si="2031"/>
        <v>-</v>
      </c>
      <c r="X1215" s="179" t="str">
        <f>IF(L1215="-1",W1215/#REF!*#REF!,"-")</f>
        <v>-</v>
      </c>
      <c r="Z1215" s="125" t="str">
        <f t="shared" si="2032"/>
        <v/>
      </c>
      <c r="AA1215" s="125">
        <v>1</v>
      </c>
      <c r="AB1215" s="179">
        <f t="shared" si="2018"/>
        <v>32</v>
      </c>
      <c r="AC1215" s="179" t="str">
        <f>DEC2BIN(MIN(64,AB1215)-1,6)</f>
        <v>011111</v>
      </c>
      <c r="AD1215" s="179">
        <f t="shared" si="2010"/>
        <v>1</v>
      </c>
      <c r="AE1215" s="179" t="str">
        <f t="shared" si="2011"/>
        <v>11111111</v>
      </c>
      <c r="AF1215" s="125" t="s">
        <v>369</v>
      </c>
    </row>
    <row r="1216" spans="1:32" x14ac:dyDescent="0.2">
      <c r="A1216" s="125" t="s">
        <v>4555</v>
      </c>
      <c r="B1216" s="58" t="str">
        <f t="shared" ref="B1216:B1218" si="2033">IF(OR(MAX(1,O1216)*MAX(V1216,1)&gt;8,V1216&lt;1/4,X1216&lt;1/4,IF(X1216="-",0,X1216)&gt;8),"RSVD","")</f>
        <v>RSVD</v>
      </c>
      <c r="C1216" s="125" t="s">
        <v>727</v>
      </c>
      <c r="D1216" s="125" t="s">
        <v>704</v>
      </c>
      <c r="E1216" s="125" t="str">
        <f t="shared" ref="E1216:E1218" si="2034">IF(S1216="rs2","L2",IF(S1216="vs2","L3","L1"))</f>
        <v>L1</v>
      </c>
      <c r="F1216" s="125" t="str">
        <f t="shared" ref="F1216:F1218" si="2035">IF(M1216=8,"000",IF(M1216=16,"101","110"))</f>
        <v>000</v>
      </c>
      <c r="H1216" s="125" t="s">
        <v>1723</v>
      </c>
      <c r="I1216" s="159">
        <f>VLOOKUP(H1216,'V-Enc'!$B$38:$C$45,2,FALSE)</f>
        <v>16</v>
      </c>
      <c r="J1216" s="125" t="s">
        <v>1736</v>
      </c>
      <c r="K1216" s="159">
        <f>VLOOKUP(J1216,'V-Enc'!$B$49:$C$56,2,FALSE)</f>
        <v>8</v>
      </c>
      <c r="L1216" s="206" t="s">
        <v>76</v>
      </c>
      <c r="M1216" s="125">
        <v>8</v>
      </c>
      <c r="N1216" s="125" t="s">
        <v>1831</v>
      </c>
      <c r="O1216" s="125">
        <f>VLOOKUP(N1216,'V-Enc'!$B$130:$C$137,2,FALSE)</f>
        <v>4</v>
      </c>
      <c r="Q1216" s="125" t="s">
        <v>730</v>
      </c>
      <c r="R1216" s="125" t="s">
        <v>22</v>
      </c>
      <c r="S1216" s="206" t="s">
        <v>2040</v>
      </c>
      <c r="U1216" s="125">
        <f t="shared" ref="U1216:U1218" si="2036">IF(L1216="-1",I1216,M1216)</f>
        <v>8</v>
      </c>
      <c r="V1216" s="179">
        <f t="shared" ref="V1216:V1218" si="2037">IF(L1216="-1",K1216,U1216/I1216*K1216)</f>
        <v>4</v>
      </c>
      <c r="W1216" s="125" t="str">
        <f t="shared" ref="W1216:W1218" si="2038">IF(L1216="-1",M1216,"-")</f>
        <v>-</v>
      </c>
      <c r="X1216" s="179" t="str">
        <f>IF(L1216="-1",W1216/#REF!*#REF!,"-")</f>
        <v>-</v>
      </c>
      <c r="Z1216" s="125" t="str">
        <f t="shared" ref="Z1216:Z1218" si="2039">IF(S1216="vs2",1,"")</f>
        <v/>
      </c>
      <c r="AA1216" s="125">
        <v>1</v>
      </c>
      <c r="AB1216" s="179">
        <f t="shared" si="2018"/>
        <v>16</v>
      </c>
      <c r="AC1216" s="179" t="str">
        <f t="shared" ref="AC1216:AC1218" si="2040">DEC2BIN(MIN(64,AB1216)-1,6)</f>
        <v>001111</v>
      </c>
      <c r="AD1216" s="179">
        <f t="shared" si="2010"/>
        <v>1</v>
      </c>
      <c r="AE1216" s="179" t="str">
        <f t="shared" si="2011"/>
        <v>11111111</v>
      </c>
      <c r="AF1216" s="125" t="s">
        <v>369</v>
      </c>
    </row>
    <row r="1217" spans="1:32" x14ac:dyDescent="0.2">
      <c r="A1217" s="125" t="s">
        <v>4556</v>
      </c>
      <c r="B1217" s="58" t="str">
        <f t="shared" si="2033"/>
        <v>RSVD</v>
      </c>
      <c r="C1217" s="125" t="s">
        <v>727</v>
      </c>
      <c r="D1217" s="125" t="s">
        <v>704</v>
      </c>
      <c r="E1217" s="125" t="str">
        <f t="shared" si="2034"/>
        <v>L1</v>
      </c>
      <c r="F1217" s="125" t="str">
        <f t="shared" si="2035"/>
        <v>101</v>
      </c>
      <c r="H1217" s="125" t="s">
        <v>1723</v>
      </c>
      <c r="I1217" s="159">
        <f>VLOOKUP(H1217,'V-Enc'!$B$38:$C$45,2,FALSE)</f>
        <v>16</v>
      </c>
      <c r="J1217" s="125" t="s">
        <v>1736</v>
      </c>
      <c r="K1217" s="159">
        <f>VLOOKUP(J1217,'V-Enc'!$B$49:$C$56,2,FALSE)</f>
        <v>8</v>
      </c>
      <c r="L1217" s="206" t="s">
        <v>76</v>
      </c>
      <c r="M1217" s="125">
        <v>16</v>
      </c>
      <c r="N1217" s="125" t="s">
        <v>1831</v>
      </c>
      <c r="O1217" s="125">
        <f>VLOOKUP(N1217,'V-Enc'!$B$130:$C$137,2,FALSE)</f>
        <v>4</v>
      </c>
      <c r="Q1217" s="125" t="s">
        <v>730</v>
      </c>
      <c r="R1217" s="125" t="s">
        <v>22</v>
      </c>
      <c r="S1217" s="206" t="s">
        <v>2040</v>
      </c>
      <c r="U1217" s="125">
        <f t="shared" si="2036"/>
        <v>16</v>
      </c>
      <c r="V1217" s="179">
        <f t="shared" si="2037"/>
        <v>8</v>
      </c>
      <c r="W1217" s="125" t="str">
        <f t="shared" si="2038"/>
        <v>-</v>
      </c>
      <c r="X1217" s="179" t="str">
        <f>IF(L1217="-1",W1217/#REF!*#REF!,"-")</f>
        <v>-</v>
      </c>
      <c r="Z1217" s="125" t="str">
        <f t="shared" si="2039"/>
        <v/>
      </c>
      <c r="AA1217" s="125">
        <v>1</v>
      </c>
      <c r="AB1217" s="179">
        <f t="shared" si="2018"/>
        <v>32</v>
      </c>
      <c r="AC1217" s="179" t="str">
        <f t="shared" si="2040"/>
        <v>011111</v>
      </c>
      <c r="AD1217" s="179">
        <f t="shared" si="2010"/>
        <v>1</v>
      </c>
      <c r="AE1217" s="179" t="str">
        <f t="shared" si="2011"/>
        <v>11111111</v>
      </c>
      <c r="AF1217" s="125" t="s">
        <v>369</v>
      </c>
    </row>
    <row r="1218" spans="1:32" x14ac:dyDescent="0.2">
      <c r="A1218" s="125" t="s">
        <v>4557</v>
      </c>
      <c r="B1218" s="58" t="str">
        <f t="shared" si="2033"/>
        <v>RSVD</v>
      </c>
      <c r="C1218" s="125" t="s">
        <v>727</v>
      </c>
      <c r="D1218" s="125" t="s">
        <v>704</v>
      </c>
      <c r="E1218" s="125" t="str">
        <f t="shared" si="2034"/>
        <v>L1</v>
      </c>
      <c r="F1218" s="125" t="str">
        <f t="shared" si="2035"/>
        <v>110</v>
      </c>
      <c r="H1218" s="125" t="s">
        <v>1723</v>
      </c>
      <c r="I1218" s="159">
        <f>VLOOKUP(H1218,'V-Enc'!$B$38:$C$45,2,FALSE)</f>
        <v>16</v>
      </c>
      <c r="J1218" s="125" t="s">
        <v>1736</v>
      </c>
      <c r="K1218" s="159">
        <f>VLOOKUP(J1218,'V-Enc'!$B$49:$C$56,2,FALSE)</f>
        <v>8</v>
      </c>
      <c r="L1218" s="206" t="s">
        <v>76</v>
      </c>
      <c r="M1218" s="125">
        <v>32</v>
      </c>
      <c r="N1218" s="125" t="s">
        <v>1831</v>
      </c>
      <c r="O1218" s="125">
        <f>VLOOKUP(N1218,'V-Enc'!$B$130:$C$137,2,FALSE)</f>
        <v>4</v>
      </c>
      <c r="Q1218" s="125" t="s">
        <v>730</v>
      </c>
      <c r="R1218" s="125" t="s">
        <v>22</v>
      </c>
      <c r="S1218" s="206" t="s">
        <v>2040</v>
      </c>
      <c r="U1218" s="125">
        <f t="shared" si="2036"/>
        <v>32</v>
      </c>
      <c r="V1218" s="179">
        <f t="shared" si="2037"/>
        <v>16</v>
      </c>
      <c r="W1218" s="125" t="str">
        <f t="shared" si="2038"/>
        <v>-</v>
      </c>
      <c r="X1218" s="179" t="str">
        <f>IF(L1218="-1",W1218/#REF!*#REF!,"-")</f>
        <v>-</v>
      </c>
      <c r="Z1218" s="125" t="str">
        <f t="shared" si="2039"/>
        <v/>
      </c>
      <c r="AA1218" s="125">
        <v>1</v>
      </c>
      <c r="AB1218" s="179">
        <f t="shared" si="2018"/>
        <v>64</v>
      </c>
      <c r="AC1218" s="179" t="str">
        <f t="shared" si="2040"/>
        <v>111111</v>
      </c>
      <c r="AD1218" s="179">
        <f t="shared" si="2010"/>
        <v>1</v>
      </c>
      <c r="AE1218" s="179" t="str">
        <f t="shared" si="2011"/>
        <v>11111111</v>
      </c>
      <c r="AF1218" s="125" t="s">
        <v>369</v>
      </c>
    </row>
    <row r="1219" spans="1:32" x14ac:dyDescent="0.2">
      <c r="I1219" s="159"/>
      <c r="Z1219" s="125" t="str">
        <f t="shared" si="1940"/>
        <v/>
      </c>
      <c r="AC1219" s="179"/>
      <c r="AE1219" s="179"/>
    </row>
    <row r="1220" spans="1:32" ht="19" x14ac:dyDescent="0.25">
      <c r="A1220" s="225" t="s">
        <v>2186</v>
      </c>
      <c r="B1220" s="225"/>
      <c r="C1220" s="226"/>
      <c r="D1220" s="226"/>
      <c r="E1220" s="226"/>
      <c r="F1220" s="226"/>
      <c r="G1220" s="226"/>
      <c r="I1220" s="159"/>
      <c r="Z1220" s="125" t="str">
        <f t="shared" si="1940"/>
        <v/>
      </c>
      <c r="AC1220" s="179"/>
      <c r="AE1220" s="179"/>
    </row>
    <row r="1221" spans="1:32" x14ac:dyDescent="0.2">
      <c r="A1221" s="125" t="s">
        <v>4558</v>
      </c>
      <c r="B1221" s="58" t="str">
        <f t="shared" ref="B1221:B1232" si="2041">IF(OR(MAX(1,O1221)*MAX(V1221,1)&gt;8,V1221&lt;1/4,X1221&lt;1/4,IF(X1221="-",0,X1221)&gt;8),"RSVD","")</f>
        <v>RSVD</v>
      </c>
      <c r="C1221" s="125" t="s">
        <v>727</v>
      </c>
      <c r="D1221" s="125" t="s">
        <v>704</v>
      </c>
      <c r="E1221" s="125" t="str">
        <f t="shared" ref="E1221" si="2042">IF(S1221="rs2","L2",IF(S1221="vs2","L3","L1"))</f>
        <v>L2</v>
      </c>
      <c r="F1221" s="125" t="str">
        <f t="shared" ref="F1221" si="2043">IF(M1221=8,"000",IF(M1221=16,"101","110"))</f>
        <v>000</v>
      </c>
      <c r="H1221" s="125" t="s">
        <v>1723</v>
      </c>
      <c r="I1221" s="159">
        <f>VLOOKUP(H1221,'V-Enc'!$B$38:$C$45,2,FALSE)</f>
        <v>16</v>
      </c>
      <c r="J1221" s="125" t="s">
        <v>1739</v>
      </c>
      <c r="K1221" s="159">
        <f>VLOOKUP(J1221,'V-Enc'!$B$49:$C$56,2,FALSE)</f>
        <v>0.25</v>
      </c>
      <c r="L1221" s="206" t="s">
        <v>548</v>
      </c>
      <c r="M1221" s="125">
        <v>8</v>
      </c>
      <c r="N1221" s="125" t="s">
        <v>1831</v>
      </c>
      <c r="O1221" s="125">
        <f>VLOOKUP(N1221,'V-Enc'!$B$130:$C$137,2,FALSE)</f>
        <v>4</v>
      </c>
      <c r="Q1221" s="125" t="s">
        <v>730</v>
      </c>
      <c r="R1221" s="125" t="s">
        <v>22</v>
      </c>
      <c r="S1221" s="125" t="s">
        <v>44</v>
      </c>
      <c r="U1221" s="125">
        <f t="shared" ref="U1221" si="2044">IF(L1221="-1",I1221,M1221)</f>
        <v>8</v>
      </c>
      <c r="V1221" s="179">
        <f t="shared" ref="V1221" si="2045">IF(L1221="-1",K1221,U1221/I1221*K1221)</f>
        <v>0.125</v>
      </c>
      <c r="W1221" s="125" t="str">
        <f t="shared" ref="W1221" si="2046">IF(L1221="-1",M1221,"-")</f>
        <v>-</v>
      </c>
      <c r="X1221" s="179" t="str">
        <f>IF(L1221="-1",W1221/#REF!*#REF!,"-")</f>
        <v>-</v>
      </c>
      <c r="Z1221" s="125" t="str">
        <f t="shared" ref="Z1221" si="2047">IF(S1221="vs2",1,"")</f>
        <v/>
      </c>
      <c r="AA1221" s="125">
        <v>1</v>
      </c>
      <c r="AB1221" s="179">
        <f>MAX(V1221,X1221,1)*IF(O1221="",1,O1221)</f>
        <v>4</v>
      </c>
      <c r="AC1221" s="179" t="str">
        <f t="shared" ref="AC1221:AC1234" si="2048">DEC2BIN(MIN(64,AB1221)-1,6)</f>
        <v>000011</v>
      </c>
      <c r="AD1221" s="179">
        <f t="shared" ref="AD1221:AD1238" si="2049">AB1221/(MAX(V1221,1)*IF(O1221="",1,O1221))</f>
        <v>1</v>
      </c>
      <c r="AE1221" s="179" t="str">
        <f t="shared" ref="AE1221:AE1238" si="2050">RIGHT(_xlfn.CONCAT(REPT(0,8-MIN(AB1221,8)),REPT(DEC2BIN(_xlfn.BITLSHIFT(1,AD1221-1)),AB1221/AD1221)),8)</f>
        <v>00001111</v>
      </c>
      <c r="AF1221" s="125" t="s">
        <v>369</v>
      </c>
    </row>
    <row r="1222" spans="1:32" x14ac:dyDescent="0.2">
      <c r="A1222" s="125" t="s">
        <v>2764</v>
      </c>
      <c r="B1222" s="58" t="str">
        <f t="shared" si="2041"/>
        <v/>
      </c>
      <c r="C1222" s="125" t="s">
        <v>727</v>
      </c>
      <c r="D1222" s="125" t="s">
        <v>704</v>
      </c>
      <c r="E1222" s="125" t="str">
        <f t="shared" ref="E1222:E1232" si="2051">IF(S1222="rs2","L2",IF(S1222="vs2","L3","L1"))</f>
        <v>L2</v>
      </c>
      <c r="F1222" s="125" t="str">
        <f t="shared" ref="F1222:F1232" si="2052">IF(M1222=8,"000",IF(M1222=16,"101","110"))</f>
        <v>101</v>
      </c>
      <c r="H1222" s="125" t="s">
        <v>1723</v>
      </c>
      <c r="I1222" s="159">
        <f>VLOOKUP(H1222,'V-Enc'!$B$38:$C$45,2,FALSE)</f>
        <v>16</v>
      </c>
      <c r="J1222" s="125" t="s">
        <v>1739</v>
      </c>
      <c r="K1222" s="159">
        <f>VLOOKUP(J1222,'V-Enc'!$B$49:$C$56,2,FALSE)</f>
        <v>0.25</v>
      </c>
      <c r="L1222" s="206" t="s">
        <v>548</v>
      </c>
      <c r="M1222" s="125">
        <v>16</v>
      </c>
      <c r="N1222" s="125" t="s">
        <v>1831</v>
      </c>
      <c r="O1222" s="125">
        <f>VLOOKUP(N1222,'V-Enc'!$B$130:$C$137,2,FALSE)</f>
        <v>4</v>
      </c>
      <c r="Q1222" s="125" t="s">
        <v>730</v>
      </c>
      <c r="R1222" s="125" t="s">
        <v>22</v>
      </c>
      <c r="S1222" s="125" t="s">
        <v>44</v>
      </c>
      <c r="U1222" s="125">
        <f t="shared" ref="U1222:U1232" si="2053">IF(L1222="-1",I1222,M1222)</f>
        <v>16</v>
      </c>
      <c r="V1222" s="179">
        <f t="shared" ref="V1222:V1232" si="2054">IF(L1222="-1",K1222,U1222/I1222*K1222)</f>
        <v>0.25</v>
      </c>
      <c r="W1222" s="125" t="str">
        <f t="shared" ref="W1222:W1232" si="2055">IF(L1222="-1",M1222,"-")</f>
        <v>-</v>
      </c>
      <c r="X1222" s="179" t="str">
        <f>IF(L1222="-1",W1222/#REF!*#REF!,"-")</f>
        <v>-</v>
      </c>
      <c r="Z1222" s="125" t="str">
        <f t="shared" si="1940"/>
        <v/>
      </c>
      <c r="AA1222" s="125">
        <v>1</v>
      </c>
      <c r="AB1222" s="179">
        <f t="shared" ref="AB1222:AB1238" si="2056">MAX(V1222,X1222,1)*IF(O1222="",1,O1222)</f>
        <v>4</v>
      </c>
      <c r="AC1222" s="179" t="str">
        <f t="shared" si="2048"/>
        <v>000011</v>
      </c>
      <c r="AD1222" s="179">
        <f t="shared" si="2049"/>
        <v>1</v>
      </c>
      <c r="AE1222" s="179" t="str">
        <f t="shared" si="2050"/>
        <v>00001111</v>
      </c>
      <c r="AF1222" s="125" t="s">
        <v>369</v>
      </c>
    </row>
    <row r="1223" spans="1:32" x14ac:dyDescent="0.2">
      <c r="A1223" s="125" t="s">
        <v>2765</v>
      </c>
      <c r="B1223" s="58" t="str">
        <f t="shared" si="2041"/>
        <v/>
      </c>
      <c r="C1223" s="125" t="s">
        <v>727</v>
      </c>
      <c r="D1223" s="125" t="s">
        <v>704</v>
      </c>
      <c r="E1223" s="125" t="str">
        <f t="shared" si="2051"/>
        <v>L2</v>
      </c>
      <c r="F1223" s="125" t="str">
        <f t="shared" si="2052"/>
        <v>110</v>
      </c>
      <c r="H1223" s="125" t="s">
        <v>1723</v>
      </c>
      <c r="I1223" s="159">
        <f>VLOOKUP(H1223,'V-Enc'!$B$38:$C$45,2,FALSE)</f>
        <v>16</v>
      </c>
      <c r="J1223" s="125" t="s">
        <v>1739</v>
      </c>
      <c r="K1223" s="159">
        <f>VLOOKUP(J1223,'V-Enc'!$B$49:$C$56,2,FALSE)</f>
        <v>0.25</v>
      </c>
      <c r="L1223" s="206" t="s">
        <v>548</v>
      </c>
      <c r="M1223" s="125">
        <v>32</v>
      </c>
      <c r="N1223" s="125" t="s">
        <v>1831</v>
      </c>
      <c r="O1223" s="125">
        <f>VLOOKUP(N1223,'V-Enc'!$B$130:$C$137,2,FALSE)</f>
        <v>4</v>
      </c>
      <c r="Q1223" s="125" t="s">
        <v>730</v>
      </c>
      <c r="R1223" s="125" t="s">
        <v>22</v>
      </c>
      <c r="S1223" s="125" t="s">
        <v>44</v>
      </c>
      <c r="U1223" s="125">
        <f t="shared" si="2053"/>
        <v>32</v>
      </c>
      <c r="V1223" s="179">
        <f t="shared" si="2054"/>
        <v>0.5</v>
      </c>
      <c r="W1223" s="125" t="str">
        <f t="shared" si="2055"/>
        <v>-</v>
      </c>
      <c r="X1223" s="179" t="str">
        <f>IF(L1223="-1",W1223/I1222*K1222,"-")</f>
        <v>-</v>
      </c>
      <c r="Z1223" s="125" t="str">
        <f t="shared" si="1940"/>
        <v/>
      </c>
      <c r="AA1223" s="125">
        <v>1</v>
      </c>
      <c r="AB1223" s="179">
        <f t="shared" si="2056"/>
        <v>4</v>
      </c>
      <c r="AC1223" s="179" t="str">
        <f t="shared" si="2048"/>
        <v>000011</v>
      </c>
      <c r="AD1223" s="179">
        <f t="shared" si="2049"/>
        <v>1</v>
      </c>
      <c r="AE1223" s="179" t="str">
        <f t="shared" si="2050"/>
        <v>00001111</v>
      </c>
      <c r="AF1223" s="125" t="s">
        <v>369</v>
      </c>
    </row>
    <row r="1224" spans="1:32" x14ac:dyDescent="0.2">
      <c r="A1224" s="125" t="s">
        <v>2766</v>
      </c>
      <c r="B1224" s="58" t="str">
        <f t="shared" si="2041"/>
        <v/>
      </c>
      <c r="C1224" s="125" t="s">
        <v>727</v>
      </c>
      <c r="D1224" s="125" t="s">
        <v>704</v>
      </c>
      <c r="E1224" s="125" t="str">
        <f t="shared" si="2051"/>
        <v>L2</v>
      </c>
      <c r="F1224" s="125" t="str">
        <f t="shared" si="2052"/>
        <v>000</v>
      </c>
      <c r="H1224" s="125" t="s">
        <v>1723</v>
      </c>
      <c r="I1224" s="159">
        <f>VLOOKUP(H1224,'V-Enc'!$B$38:$C$45,2,FALSE)</f>
        <v>16</v>
      </c>
      <c r="J1224" s="125" t="s">
        <v>1740</v>
      </c>
      <c r="K1224" s="159">
        <f>VLOOKUP(J1224,'V-Enc'!$B$49:$C$56,2,FALSE)</f>
        <v>0.5</v>
      </c>
      <c r="L1224" s="206" t="s">
        <v>548</v>
      </c>
      <c r="M1224" s="125">
        <v>8</v>
      </c>
      <c r="N1224" s="125" t="s">
        <v>1831</v>
      </c>
      <c r="O1224" s="125">
        <f>VLOOKUP(N1224,'V-Enc'!$B$130:$C$137,2,FALSE)</f>
        <v>4</v>
      </c>
      <c r="Q1224" s="125" t="s">
        <v>730</v>
      </c>
      <c r="R1224" s="125" t="s">
        <v>22</v>
      </c>
      <c r="S1224" s="125" t="s">
        <v>44</v>
      </c>
      <c r="U1224" s="125">
        <f t="shared" si="2053"/>
        <v>8</v>
      </c>
      <c r="V1224" s="179">
        <f t="shared" si="2054"/>
        <v>0.25</v>
      </c>
      <c r="W1224" s="125" t="str">
        <f t="shared" si="2055"/>
        <v>-</v>
      </c>
      <c r="X1224" s="179" t="str">
        <f>IF(L1224="-1",W1224/#REF!*#REF!,"-")</f>
        <v>-</v>
      </c>
      <c r="Z1224" s="125" t="str">
        <f t="shared" si="1940"/>
        <v/>
      </c>
      <c r="AA1224" s="125">
        <v>1</v>
      </c>
      <c r="AB1224" s="179">
        <f t="shared" si="2056"/>
        <v>4</v>
      </c>
      <c r="AC1224" s="179" t="str">
        <f t="shared" si="2048"/>
        <v>000011</v>
      </c>
      <c r="AD1224" s="179">
        <f t="shared" si="2049"/>
        <v>1</v>
      </c>
      <c r="AE1224" s="179" t="str">
        <f t="shared" si="2050"/>
        <v>00001111</v>
      </c>
      <c r="AF1224" s="125" t="s">
        <v>369</v>
      </c>
    </row>
    <row r="1225" spans="1:32" x14ac:dyDescent="0.2">
      <c r="A1225" s="125" t="s">
        <v>2767</v>
      </c>
      <c r="B1225" s="58" t="str">
        <f t="shared" si="2041"/>
        <v/>
      </c>
      <c r="C1225" s="125" t="s">
        <v>727</v>
      </c>
      <c r="D1225" s="125" t="s">
        <v>704</v>
      </c>
      <c r="E1225" s="125" t="str">
        <f t="shared" si="2051"/>
        <v>L2</v>
      </c>
      <c r="F1225" s="125" t="str">
        <f t="shared" si="2052"/>
        <v>101</v>
      </c>
      <c r="H1225" s="125" t="s">
        <v>1723</v>
      </c>
      <c r="I1225" s="159">
        <f>VLOOKUP(H1225,'V-Enc'!$B$38:$C$45,2,FALSE)</f>
        <v>16</v>
      </c>
      <c r="J1225" s="125" t="s">
        <v>1740</v>
      </c>
      <c r="K1225" s="159">
        <f>VLOOKUP(J1225,'V-Enc'!$B$49:$C$56,2,FALSE)</f>
        <v>0.5</v>
      </c>
      <c r="L1225" s="206" t="s">
        <v>548</v>
      </c>
      <c r="M1225" s="125">
        <v>16</v>
      </c>
      <c r="N1225" s="125" t="s">
        <v>1831</v>
      </c>
      <c r="O1225" s="125">
        <f>VLOOKUP(N1225,'V-Enc'!$B$130:$C$137,2,FALSE)</f>
        <v>4</v>
      </c>
      <c r="Q1225" s="125" t="s">
        <v>730</v>
      </c>
      <c r="R1225" s="125" t="s">
        <v>22</v>
      </c>
      <c r="S1225" s="125" t="s">
        <v>44</v>
      </c>
      <c r="U1225" s="125">
        <f t="shared" si="2053"/>
        <v>16</v>
      </c>
      <c r="V1225" s="179">
        <f t="shared" si="2054"/>
        <v>0.5</v>
      </c>
      <c r="W1225" s="125" t="str">
        <f t="shared" si="2055"/>
        <v>-</v>
      </c>
      <c r="X1225" s="179" t="str">
        <f>IF(L1225="-1",W1225/I1224*K1224,"-")</f>
        <v>-</v>
      </c>
      <c r="Z1225" s="125" t="str">
        <f t="shared" si="1940"/>
        <v/>
      </c>
      <c r="AA1225" s="125">
        <v>1</v>
      </c>
      <c r="AB1225" s="179">
        <f t="shared" si="2056"/>
        <v>4</v>
      </c>
      <c r="AC1225" s="179" t="str">
        <f t="shared" si="2048"/>
        <v>000011</v>
      </c>
      <c r="AD1225" s="179">
        <f t="shared" si="2049"/>
        <v>1</v>
      </c>
      <c r="AE1225" s="179" t="str">
        <f t="shared" si="2050"/>
        <v>00001111</v>
      </c>
      <c r="AF1225" s="125" t="s">
        <v>369</v>
      </c>
    </row>
    <row r="1226" spans="1:32" x14ac:dyDescent="0.2">
      <c r="A1226" s="125" t="s">
        <v>2768</v>
      </c>
      <c r="B1226" s="58" t="str">
        <f t="shared" si="2041"/>
        <v/>
      </c>
      <c r="C1226" s="125" t="s">
        <v>727</v>
      </c>
      <c r="D1226" s="125" t="s">
        <v>704</v>
      </c>
      <c r="E1226" s="125" t="str">
        <f t="shared" si="2051"/>
        <v>L2</v>
      </c>
      <c r="F1226" s="125" t="str">
        <f t="shared" si="2052"/>
        <v>110</v>
      </c>
      <c r="H1226" s="125" t="s">
        <v>1723</v>
      </c>
      <c r="I1226" s="159">
        <f>VLOOKUP(H1226,'V-Enc'!$B$38:$C$45,2,FALSE)</f>
        <v>16</v>
      </c>
      <c r="J1226" s="125" t="s">
        <v>1740</v>
      </c>
      <c r="K1226" s="159">
        <f>VLOOKUP(J1226,'V-Enc'!$B$49:$C$56,2,FALSE)</f>
        <v>0.5</v>
      </c>
      <c r="L1226" s="206" t="s">
        <v>548</v>
      </c>
      <c r="M1226" s="125">
        <v>32</v>
      </c>
      <c r="N1226" s="125" t="s">
        <v>1831</v>
      </c>
      <c r="O1226" s="125">
        <f>VLOOKUP(N1226,'V-Enc'!$B$130:$C$137,2,FALSE)</f>
        <v>4</v>
      </c>
      <c r="Q1226" s="125" t="s">
        <v>730</v>
      </c>
      <c r="R1226" s="125" t="s">
        <v>22</v>
      </c>
      <c r="S1226" s="125" t="s">
        <v>44</v>
      </c>
      <c r="U1226" s="125">
        <f t="shared" si="2053"/>
        <v>32</v>
      </c>
      <c r="V1226" s="179">
        <f t="shared" si="2054"/>
        <v>1</v>
      </c>
      <c r="W1226" s="125" t="str">
        <f t="shared" si="2055"/>
        <v>-</v>
      </c>
      <c r="X1226" s="179" t="str">
        <f>IF(L1226="-1",W1226/I1225*K1225,"-")</f>
        <v>-</v>
      </c>
      <c r="Z1226" s="125" t="str">
        <f t="shared" si="1940"/>
        <v/>
      </c>
      <c r="AA1226" s="125">
        <v>1</v>
      </c>
      <c r="AB1226" s="179">
        <f t="shared" si="2056"/>
        <v>4</v>
      </c>
      <c r="AC1226" s="179" t="str">
        <f t="shared" si="2048"/>
        <v>000011</v>
      </c>
      <c r="AD1226" s="179">
        <f t="shared" si="2049"/>
        <v>1</v>
      </c>
      <c r="AE1226" s="179" t="str">
        <f t="shared" si="2050"/>
        <v>00001111</v>
      </c>
      <c r="AF1226" s="125" t="s">
        <v>369</v>
      </c>
    </row>
    <row r="1227" spans="1:32" x14ac:dyDescent="0.2">
      <c r="A1227" s="125" t="s">
        <v>2769</v>
      </c>
      <c r="B1227" s="58" t="str">
        <f t="shared" si="2041"/>
        <v/>
      </c>
      <c r="C1227" s="125" t="s">
        <v>727</v>
      </c>
      <c r="D1227" s="125" t="s">
        <v>704</v>
      </c>
      <c r="E1227" s="125" t="str">
        <f t="shared" si="2051"/>
        <v>L2</v>
      </c>
      <c r="F1227" s="125" t="str">
        <f t="shared" si="2052"/>
        <v>000</v>
      </c>
      <c r="H1227" s="125" t="s">
        <v>1723</v>
      </c>
      <c r="I1227" s="159">
        <f>VLOOKUP(H1227,'V-Enc'!$B$38:$C$45,2,FALSE)</f>
        <v>16</v>
      </c>
      <c r="J1227" s="125" t="s">
        <v>1733</v>
      </c>
      <c r="K1227" s="159">
        <f>VLOOKUP(J1227,'V-Enc'!$B$49:$C$56,2,FALSE)</f>
        <v>1</v>
      </c>
      <c r="L1227" s="206" t="s">
        <v>548</v>
      </c>
      <c r="M1227" s="125">
        <v>8</v>
      </c>
      <c r="N1227" s="125" t="s">
        <v>1831</v>
      </c>
      <c r="O1227" s="125">
        <f>VLOOKUP(N1227,'V-Enc'!$B$130:$C$137,2,FALSE)</f>
        <v>4</v>
      </c>
      <c r="Q1227" s="125" t="s">
        <v>730</v>
      </c>
      <c r="R1227" s="125" t="s">
        <v>22</v>
      </c>
      <c r="S1227" s="125" t="s">
        <v>44</v>
      </c>
      <c r="U1227" s="125">
        <f t="shared" si="2053"/>
        <v>8</v>
      </c>
      <c r="V1227" s="179">
        <f t="shared" si="2054"/>
        <v>0.5</v>
      </c>
      <c r="W1227" s="125" t="str">
        <f t="shared" si="2055"/>
        <v>-</v>
      </c>
      <c r="X1227" s="179" t="str">
        <f>IF(L1227="-1",W1227/#REF!*#REF!,"-")</f>
        <v>-</v>
      </c>
      <c r="Z1227" s="125" t="str">
        <f t="shared" si="1940"/>
        <v/>
      </c>
      <c r="AA1227" s="125">
        <v>1</v>
      </c>
      <c r="AB1227" s="179">
        <f t="shared" si="2056"/>
        <v>4</v>
      </c>
      <c r="AC1227" s="179" t="str">
        <f t="shared" si="2048"/>
        <v>000011</v>
      </c>
      <c r="AD1227" s="179">
        <f t="shared" si="2049"/>
        <v>1</v>
      </c>
      <c r="AE1227" s="179" t="str">
        <f t="shared" si="2050"/>
        <v>00001111</v>
      </c>
      <c r="AF1227" s="125" t="s">
        <v>369</v>
      </c>
    </row>
    <row r="1228" spans="1:32" x14ac:dyDescent="0.2">
      <c r="A1228" s="125" t="s">
        <v>2770</v>
      </c>
      <c r="B1228" s="58" t="str">
        <f t="shared" si="2041"/>
        <v/>
      </c>
      <c r="C1228" s="125" t="s">
        <v>727</v>
      </c>
      <c r="D1228" s="125" t="s">
        <v>704</v>
      </c>
      <c r="E1228" s="125" t="str">
        <f t="shared" si="2051"/>
        <v>L2</v>
      </c>
      <c r="F1228" s="125" t="str">
        <f t="shared" si="2052"/>
        <v>101</v>
      </c>
      <c r="H1228" s="125" t="s">
        <v>1723</v>
      </c>
      <c r="I1228" s="159">
        <f>VLOOKUP(H1228,'V-Enc'!$B$38:$C$45,2,FALSE)</f>
        <v>16</v>
      </c>
      <c r="J1228" s="125" t="s">
        <v>1733</v>
      </c>
      <c r="K1228" s="159">
        <f>VLOOKUP(J1228,'V-Enc'!$B$49:$C$56,2,FALSE)</f>
        <v>1</v>
      </c>
      <c r="L1228" s="206" t="s">
        <v>548</v>
      </c>
      <c r="M1228" s="125">
        <v>16</v>
      </c>
      <c r="N1228" s="125" t="s">
        <v>1831</v>
      </c>
      <c r="O1228" s="125">
        <f>VLOOKUP(N1228,'V-Enc'!$B$130:$C$137,2,FALSE)</f>
        <v>4</v>
      </c>
      <c r="Q1228" s="125" t="s">
        <v>730</v>
      </c>
      <c r="R1228" s="125" t="s">
        <v>22</v>
      </c>
      <c r="S1228" s="125" t="s">
        <v>44</v>
      </c>
      <c r="U1228" s="125">
        <f t="shared" si="2053"/>
        <v>16</v>
      </c>
      <c r="V1228" s="179">
        <f t="shared" si="2054"/>
        <v>1</v>
      </c>
      <c r="W1228" s="125" t="str">
        <f t="shared" si="2055"/>
        <v>-</v>
      </c>
      <c r="X1228" s="179" t="str">
        <f>IF(L1228="-1",W1228/I1227*K1227,"-")</f>
        <v>-</v>
      </c>
      <c r="Z1228" s="125" t="str">
        <f t="shared" si="1940"/>
        <v/>
      </c>
      <c r="AA1228" s="125">
        <v>1</v>
      </c>
      <c r="AB1228" s="179">
        <f t="shared" si="2056"/>
        <v>4</v>
      </c>
      <c r="AC1228" s="179" t="str">
        <f t="shared" si="2048"/>
        <v>000011</v>
      </c>
      <c r="AD1228" s="179">
        <f t="shared" si="2049"/>
        <v>1</v>
      </c>
      <c r="AE1228" s="179" t="str">
        <f t="shared" si="2050"/>
        <v>00001111</v>
      </c>
      <c r="AF1228" s="125" t="s">
        <v>369</v>
      </c>
    </row>
    <row r="1229" spans="1:32" x14ac:dyDescent="0.2">
      <c r="A1229" s="125" t="s">
        <v>2771</v>
      </c>
      <c r="B1229" s="58" t="str">
        <f t="shared" si="2041"/>
        <v/>
      </c>
      <c r="C1229" s="125" t="s">
        <v>727</v>
      </c>
      <c r="D1229" s="125" t="s">
        <v>704</v>
      </c>
      <c r="E1229" s="125" t="str">
        <f t="shared" si="2051"/>
        <v>L2</v>
      </c>
      <c r="F1229" s="125" t="str">
        <f t="shared" si="2052"/>
        <v>110</v>
      </c>
      <c r="H1229" s="125" t="s">
        <v>1723</v>
      </c>
      <c r="I1229" s="159">
        <f>VLOOKUP(H1229,'V-Enc'!$B$38:$C$45,2,FALSE)</f>
        <v>16</v>
      </c>
      <c r="J1229" s="125" t="s">
        <v>1733</v>
      </c>
      <c r="K1229" s="159">
        <f>VLOOKUP(J1229,'V-Enc'!$B$49:$C$56,2,FALSE)</f>
        <v>1</v>
      </c>
      <c r="L1229" s="206" t="s">
        <v>548</v>
      </c>
      <c r="M1229" s="125">
        <v>32</v>
      </c>
      <c r="N1229" s="125" t="s">
        <v>1831</v>
      </c>
      <c r="O1229" s="125">
        <f>VLOOKUP(N1229,'V-Enc'!$B$130:$C$137,2,FALSE)</f>
        <v>4</v>
      </c>
      <c r="Q1229" s="125" t="s">
        <v>730</v>
      </c>
      <c r="R1229" s="125" t="s">
        <v>22</v>
      </c>
      <c r="S1229" s="125" t="s">
        <v>44</v>
      </c>
      <c r="U1229" s="125">
        <f t="shared" si="2053"/>
        <v>32</v>
      </c>
      <c r="V1229" s="179">
        <f t="shared" si="2054"/>
        <v>2</v>
      </c>
      <c r="W1229" s="125" t="str">
        <f t="shared" si="2055"/>
        <v>-</v>
      </c>
      <c r="X1229" s="179" t="str">
        <f>IF(L1229="-1",W1229/I1228*K1228,"-")</f>
        <v>-</v>
      </c>
      <c r="Z1229" s="125" t="str">
        <f t="shared" si="1940"/>
        <v/>
      </c>
      <c r="AA1229" s="125">
        <v>1</v>
      </c>
      <c r="AB1229" s="179">
        <f t="shared" si="2056"/>
        <v>8</v>
      </c>
      <c r="AC1229" s="179" t="str">
        <f t="shared" si="2048"/>
        <v>000111</v>
      </c>
      <c r="AD1229" s="179">
        <f t="shared" si="2049"/>
        <v>1</v>
      </c>
      <c r="AE1229" s="179" t="str">
        <f t="shared" si="2050"/>
        <v>11111111</v>
      </c>
      <c r="AF1229" s="125" t="s">
        <v>369</v>
      </c>
    </row>
    <row r="1230" spans="1:32" x14ac:dyDescent="0.2">
      <c r="A1230" s="125" t="s">
        <v>2772</v>
      </c>
      <c r="B1230" s="58" t="str">
        <f t="shared" si="2041"/>
        <v/>
      </c>
      <c r="C1230" s="125" t="s">
        <v>727</v>
      </c>
      <c r="D1230" s="125" t="s">
        <v>704</v>
      </c>
      <c r="E1230" s="125" t="str">
        <f t="shared" si="2051"/>
        <v>L2</v>
      </c>
      <c r="F1230" s="125" t="str">
        <f t="shared" si="2052"/>
        <v>000</v>
      </c>
      <c r="H1230" s="125" t="s">
        <v>1723</v>
      </c>
      <c r="I1230" s="159">
        <f>VLOOKUP(H1230,'V-Enc'!$B$38:$C$45,2,FALSE)</f>
        <v>16</v>
      </c>
      <c r="J1230" s="125" t="s">
        <v>1734</v>
      </c>
      <c r="K1230" s="159">
        <f>VLOOKUP(J1230,'V-Enc'!$B$49:$C$56,2,FALSE)</f>
        <v>2</v>
      </c>
      <c r="L1230" s="206" t="s">
        <v>548</v>
      </c>
      <c r="M1230" s="125">
        <v>8</v>
      </c>
      <c r="N1230" s="125" t="s">
        <v>1831</v>
      </c>
      <c r="O1230" s="125">
        <f>VLOOKUP(N1230,'V-Enc'!$B$130:$C$137,2,FALSE)</f>
        <v>4</v>
      </c>
      <c r="Q1230" s="125" t="s">
        <v>730</v>
      </c>
      <c r="R1230" s="125" t="s">
        <v>22</v>
      </c>
      <c r="S1230" s="125" t="s">
        <v>44</v>
      </c>
      <c r="U1230" s="125">
        <f t="shared" si="2053"/>
        <v>8</v>
      </c>
      <c r="V1230" s="179">
        <f t="shared" si="2054"/>
        <v>1</v>
      </c>
      <c r="W1230" s="125" t="str">
        <f t="shared" si="2055"/>
        <v>-</v>
      </c>
      <c r="X1230" s="179" t="str">
        <f>IF(L1230="-1",W1230/#REF!*#REF!,"-")</f>
        <v>-</v>
      </c>
      <c r="Z1230" s="125" t="str">
        <f t="shared" si="1940"/>
        <v/>
      </c>
      <c r="AA1230" s="125">
        <v>1</v>
      </c>
      <c r="AB1230" s="179">
        <f t="shared" si="2056"/>
        <v>4</v>
      </c>
      <c r="AC1230" s="179" t="str">
        <f t="shared" si="2048"/>
        <v>000011</v>
      </c>
      <c r="AD1230" s="179">
        <f t="shared" si="2049"/>
        <v>1</v>
      </c>
      <c r="AE1230" s="179" t="str">
        <f t="shared" si="2050"/>
        <v>00001111</v>
      </c>
      <c r="AF1230" s="125" t="s">
        <v>369</v>
      </c>
    </row>
    <row r="1231" spans="1:32" x14ac:dyDescent="0.2">
      <c r="A1231" s="125" t="s">
        <v>2773</v>
      </c>
      <c r="B1231" s="58" t="str">
        <f t="shared" ref="B1231" si="2057">IF(OR(MAX(1,O1231)*MAX(V1231,1)&gt;8,V1231&lt;1/4,X1231&lt;1/4,IF(X1231="-",0,X1231)&gt;8),"RSVD","")</f>
        <v/>
      </c>
      <c r="C1231" s="125" t="s">
        <v>727</v>
      </c>
      <c r="D1231" s="125" t="s">
        <v>704</v>
      </c>
      <c r="E1231" s="125" t="str">
        <f t="shared" ref="E1231" si="2058">IF(S1231="rs2","L2",IF(S1231="vs2","L3","L1"))</f>
        <v>L2</v>
      </c>
      <c r="F1231" s="125" t="str">
        <f t="shared" ref="F1231" si="2059">IF(M1231=8,"000",IF(M1231=16,"101","110"))</f>
        <v>101</v>
      </c>
      <c r="H1231" s="125" t="s">
        <v>1723</v>
      </c>
      <c r="I1231" s="159">
        <f>VLOOKUP(H1231,'V-Enc'!$B$38:$C$45,2,FALSE)</f>
        <v>16</v>
      </c>
      <c r="J1231" s="125" t="s">
        <v>1734</v>
      </c>
      <c r="K1231" s="159">
        <f>VLOOKUP(J1231,'V-Enc'!$B$49:$C$56,2,FALSE)</f>
        <v>2</v>
      </c>
      <c r="L1231" s="206" t="s">
        <v>548</v>
      </c>
      <c r="M1231" s="125">
        <v>16</v>
      </c>
      <c r="N1231" s="125" t="s">
        <v>1831</v>
      </c>
      <c r="O1231" s="125">
        <f>VLOOKUP(N1231,'V-Enc'!$B$130:$C$137,2,FALSE)</f>
        <v>4</v>
      </c>
      <c r="Q1231" s="125" t="s">
        <v>730</v>
      </c>
      <c r="R1231" s="125" t="s">
        <v>22</v>
      </c>
      <c r="S1231" s="125" t="s">
        <v>44</v>
      </c>
      <c r="U1231" s="125">
        <f t="shared" ref="U1231" si="2060">IF(L1231="-1",I1231,M1231)</f>
        <v>16</v>
      </c>
      <c r="V1231" s="179">
        <f t="shared" ref="V1231" si="2061">IF(L1231="-1",K1231,U1231/I1231*K1231)</f>
        <v>2</v>
      </c>
      <c r="W1231" s="125" t="str">
        <f t="shared" ref="W1231" si="2062">IF(L1231="-1",M1231,"-")</f>
        <v>-</v>
      </c>
      <c r="X1231" s="179" t="str">
        <f>IF(L1231="-1",W1231/#REF!*#REF!,"-")</f>
        <v>-</v>
      </c>
      <c r="Z1231" s="125" t="str">
        <f t="shared" ref="Z1231" si="2063">IF(S1231="vs2",1,"")</f>
        <v/>
      </c>
      <c r="AA1231" s="125">
        <v>1</v>
      </c>
      <c r="AB1231" s="179">
        <f t="shared" si="2056"/>
        <v>8</v>
      </c>
      <c r="AC1231" s="179" t="str">
        <f t="shared" si="2048"/>
        <v>000111</v>
      </c>
      <c r="AD1231" s="179">
        <f t="shared" si="2049"/>
        <v>1</v>
      </c>
      <c r="AE1231" s="179" t="str">
        <f t="shared" si="2050"/>
        <v>11111111</v>
      </c>
      <c r="AF1231" s="125" t="s">
        <v>369</v>
      </c>
    </row>
    <row r="1232" spans="1:32" x14ac:dyDescent="0.2">
      <c r="A1232" s="125" t="s">
        <v>4559</v>
      </c>
      <c r="B1232" s="58" t="str">
        <f t="shared" si="2041"/>
        <v>RSVD</v>
      </c>
      <c r="C1232" s="125" t="s">
        <v>727</v>
      </c>
      <c r="D1232" s="125" t="s">
        <v>704</v>
      </c>
      <c r="E1232" s="125" t="str">
        <f t="shared" si="2051"/>
        <v>L2</v>
      </c>
      <c r="F1232" s="125" t="str">
        <f t="shared" si="2052"/>
        <v>110</v>
      </c>
      <c r="H1232" s="125" t="s">
        <v>1723</v>
      </c>
      <c r="I1232" s="159">
        <f>VLOOKUP(H1232,'V-Enc'!$B$38:$C$45,2,FALSE)</f>
        <v>16</v>
      </c>
      <c r="J1232" s="125" t="s">
        <v>1734</v>
      </c>
      <c r="K1232" s="159">
        <f>VLOOKUP(J1232,'V-Enc'!$B$49:$C$56,2,FALSE)</f>
        <v>2</v>
      </c>
      <c r="L1232" s="206" t="s">
        <v>548</v>
      </c>
      <c r="M1232" s="125">
        <v>32</v>
      </c>
      <c r="N1232" s="125" t="s">
        <v>1831</v>
      </c>
      <c r="O1232" s="125">
        <f>VLOOKUP(N1232,'V-Enc'!$B$130:$C$137,2,FALSE)</f>
        <v>4</v>
      </c>
      <c r="Q1232" s="125" t="s">
        <v>730</v>
      </c>
      <c r="R1232" s="125" t="s">
        <v>22</v>
      </c>
      <c r="S1232" s="125" t="s">
        <v>44</v>
      </c>
      <c r="U1232" s="125">
        <f t="shared" si="2053"/>
        <v>32</v>
      </c>
      <c r="V1232" s="179">
        <f t="shared" si="2054"/>
        <v>4</v>
      </c>
      <c r="W1232" s="125" t="str">
        <f t="shared" si="2055"/>
        <v>-</v>
      </c>
      <c r="X1232" s="179" t="str">
        <f>IF(L1232="-1",W1232/#REF!*#REF!,"-")</f>
        <v>-</v>
      </c>
      <c r="Z1232" s="125" t="str">
        <f t="shared" si="1940"/>
        <v/>
      </c>
      <c r="AA1232" s="125">
        <v>1</v>
      </c>
      <c r="AB1232" s="179">
        <f t="shared" si="2056"/>
        <v>16</v>
      </c>
      <c r="AC1232" s="179" t="str">
        <f t="shared" si="2048"/>
        <v>001111</v>
      </c>
      <c r="AD1232" s="179">
        <f t="shared" si="2049"/>
        <v>1</v>
      </c>
      <c r="AE1232" s="179" t="str">
        <f t="shared" si="2050"/>
        <v>11111111</v>
      </c>
      <c r="AF1232" s="125" t="s">
        <v>369</v>
      </c>
    </row>
    <row r="1233" spans="1:34" x14ac:dyDescent="0.2">
      <c r="A1233" s="125" t="s">
        <v>4560</v>
      </c>
      <c r="B1233" s="58" t="str">
        <f t="shared" ref="B1233:B1235" si="2064">IF(OR(MAX(1,O1233)*MAX(V1233,1)&gt;8,V1233&lt;1/4,X1233&lt;1/4,IF(X1233="-",0,X1233)&gt;8),"RSVD","")</f>
        <v/>
      </c>
      <c r="C1233" s="125" t="s">
        <v>727</v>
      </c>
      <c r="D1233" s="125" t="s">
        <v>704</v>
      </c>
      <c r="E1233" s="125" t="str">
        <f t="shared" ref="E1233:E1235" si="2065">IF(S1233="rs2","L2",IF(S1233="vs2","L3","L1"))</f>
        <v>L2</v>
      </c>
      <c r="F1233" s="125" t="str">
        <f t="shared" ref="F1233:F1235" si="2066">IF(M1233=8,"000",IF(M1233=16,"101","110"))</f>
        <v>000</v>
      </c>
      <c r="H1233" s="125" t="s">
        <v>1723</v>
      </c>
      <c r="I1233" s="159">
        <f>VLOOKUP(H1233,'V-Enc'!$B$38:$C$45,2,FALSE)</f>
        <v>16</v>
      </c>
      <c r="J1233" s="125" t="s">
        <v>1735</v>
      </c>
      <c r="K1233" s="159">
        <f>VLOOKUP(J1233,'V-Enc'!$B$49:$C$56,2,FALSE)</f>
        <v>4</v>
      </c>
      <c r="L1233" s="206" t="s">
        <v>548</v>
      </c>
      <c r="M1233" s="125">
        <v>8</v>
      </c>
      <c r="N1233" s="125" t="s">
        <v>1831</v>
      </c>
      <c r="O1233" s="125">
        <f>VLOOKUP(N1233,'V-Enc'!$B$130:$C$137,2,FALSE)</f>
        <v>4</v>
      </c>
      <c r="Q1233" s="125" t="s">
        <v>730</v>
      </c>
      <c r="R1233" s="125" t="s">
        <v>22</v>
      </c>
      <c r="S1233" s="125" t="s">
        <v>44</v>
      </c>
      <c r="U1233" s="125">
        <f t="shared" ref="U1233:U1235" si="2067">IF(L1233="-1",I1233,M1233)</f>
        <v>8</v>
      </c>
      <c r="V1233" s="179">
        <f t="shared" ref="V1233:V1235" si="2068">IF(L1233="-1",K1233,U1233/I1233*K1233)</f>
        <v>2</v>
      </c>
      <c r="W1233" s="125" t="str">
        <f t="shared" ref="W1233:W1235" si="2069">IF(L1233="-1",M1233,"-")</f>
        <v>-</v>
      </c>
      <c r="X1233" s="179" t="str">
        <f>IF(L1233="-1",W1233/#REF!*#REF!,"-")</f>
        <v>-</v>
      </c>
      <c r="Z1233" s="125" t="str">
        <f t="shared" ref="Z1233:Z1235" si="2070">IF(S1233="vs2",1,"")</f>
        <v/>
      </c>
      <c r="AA1233" s="125">
        <v>1</v>
      </c>
      <c r="AB1233" s="179">
        <f t="shared" si="2056"/>
        <v>8</v>
      </c>
      <c r="AC1233" s="179" t="str">
        <f t="shared" si="2048"/>
        <v>000111</v>
      </c>
      <c r="AD1233" s="179">
        <f t="shared" si="2049"/>
        <v>1</v>
      </c>
      <c r="AE1233" s="179" t="str">
        <f t="shared" si="2050"/>
        <v>11111111</v>
      </c>
      <c r="AF1233" s="125" t="s">
        <v>369</v>
      </c>
    </row>
    <row r="1234" spans="1:34" x14ac:dyDescent="0.2">
      <c r="A1234" s="125" t="s">
        <v>4561</v>
      </c>
      <c r="B1234" s="58" t="str">
        <f t="shared" si="2064"/>
        <v>RSVD</v>
      </c>
      <c r="C1234" s="125" t="s">
        <v>727</v>
      </c>
      <c r="D1234" s="125" t="s">
        <v>704</v>
      </c>
      <c r="E1234" s="125" t="str">
        <f t="shared" si="2065"/>
        <v>L2</v>
      </c>
      <c r="F1234" s="125" t="str">
        <f t="shared" si="2066"/>
        <v>101</v>
      </c>
      <c r="H1234" s="125" t="s">
        <v>1723</v>
      </c>
      <c r="I1234" s="159">
        <f>VLOOKUP(H1234,'V-Enc'!$B$38:$C$45,2,FALSE)</f>
        <v>16</v>
      </c>
      <c r="J1234" s="125" t="s">
        <v>1735</v>
      </c>
      <c r="K1234" s="159">
        <f>VLOOKUP(J1234,'V-Enc'!$B$49:$C$56,2,FALSE)</f>
        <v>4</v>
      </c>
      <c r="L1234" s="206" t="s">
        <v>548</v>
      </c>
      <c r="M1234" s="125">
        <v>16</v>
      </c>
      <c r="N1234" s="125" t="s">
        <v>1831</v>
      </c>
      <c r="O1234" s="125">
        <f>VLOOKUP(N1234,'V-Enc'!$B$130:$C$137,2,FALSE)</f>
        <v>4</v>
      </c>
      <c r="Q1234" s="125" t="s">
        <v>730</v>
      </c>
      <c r="R1234" s="125" t="s">
        <v>22</v>
      </c>
      <c r="S1234" s="125" t="s">
        <v>44</v>
      </c>
      <c r="U1234" s="125">
        <f t="shared" si="2067"/>
        <v>16</v>
      </c>
      <c r="V1234" s="179">
        <f t="shared" si="2068"/>
        <v>4</v>
      </c>
      <c r="W1234" s="125" t="str">
        <f t="shared" si="2069"/>
        <v>-</v>
      </c>
      <c r="X1234" s="179" t="str">
        <f>IF(L1234="-1",W1234/#REF!*#REF!,"-")</f>
        <v>-</v>
      </c>
      <c r="Z1234" s="125" t="str">
        <f t="shared" si="2070"/>
        <v/>
      </c>
      <c r="AA1234" s="125">
        <v>1</v>
      </c>
      <c r="AB1234" s="179">
        <f t="shared" si="2056"/>
        <v>16</v>
      </c>
      <c r="AC1234" s="179" t="str">
        <f t="shared" si="2048"/>
        <v>001111</v>
      </c>
      <c r="AD1234" s="179">
        <f t="shared" si="2049"/>
        <v>1</v>
      </c>
      <c r="AE1234" s="179" t="str">
        <f t="shared" si="2050"/>
        <v>11111111</v>
      </c>
      <c r="AF1234" s="125" t="s">
        <v>369</v>
      </c>
    </row>
    <row r="1235" spans="1:34" x14ac:dyDescent="0.2">
      <c r="A1235" s="125" t="s">
        <v>4562</v>
      </c>
      <c r="B1235" s="58" t="str">
        <f t="shared" si="2064"/>
        <v>RSVD</v>
      </c>
      <c r="C1235" s="125" t="s">
        <v>727</v>
      </c>
      <c r="D1235" s="125" t="s">
        <v>704</v>
      </c>
      <c r="E1235" s="125" t="str">
        <f t="shared" si="2065"/>
        <v>L2</v>
      </c>
      <c r="F1235" s="125" t="str">
        <f t="shared" si="2066"/>
        <v>110</v>
      </c>
      <c r="H1235" s="125" t="s">
        <v>1723</v>
      </c>
      <c r="I1235" s="159">
        <f>VLOOKUP(H1235,'V-Enc'!$B$38:$C$45,2,FALSE)</f>
        <v>16</v>
      </c>
      <c r="J1235" s="125" t="s">
        <v>1735</v>
      </c>
      <c r="K1235" s="159">
        <f>VLOOKUP(J1235,'V-Enc'!$B$49:$C$56,2,FALSE)</f>
        <v>4</v>
      </c>
      <c r="L1235" s="206" t="s">
        <v>548</v>
      </c>
      <c r="M1235" s="125">
        <v>32</v>
      </c>
      <c r="N1235" s="125" t="s">
        <v>1831</v>
      </c>
      <c r="O1235" s="125">
        <f>VLOOKUP(N1235,'V-Enc'!$B$130:$C$137,2,FALSE)</f>
        <v>4</v>
      </c>
      <c r="Q1235" s="125" t="s">
        <v>730</v>
      </c>
      <c r="R1235" s="125" t="s">
        <v>22</v>
      </c>
      <c r="S1235" s="125" t="s">
        <v>44</v>
      </c>
      <c r="U1235" s="125">
        <f t="shared" si="2067"/>
        <v>32</v>
      </c>
      <c r="V1235" s="179">
        <f t="shared" si="2068"/>
        <v>8</v>
      </c>
      <c r="W1235" s="125" t="str">
        <f t="shared" si="2069"/>
        <v>-</v>
      </c>
      <c r="X1235" s="179" t="str">
        <f>IF(L1235="-1",W1235/#REF!*#REF!,"-")</f>
        <v>-</v>
      </c>
      <c r="Z1235" s="125" t="str">
        <f t="shared" si="2070"/>
        <v/>
      </c>
      <c r="AA1235" s="125">
        <v>1</v>
      </c>
      <c r="AB1235" s="179">
        <f t="shared" si="2056"/>
        <v>32</v>
      </c>
      <c r="AC1235" s="179" t="str">
        <f>DEC2BIN(MIN(64,AB1235)-1,6)</f>
        <v>011111</v>
      </c>
      <c r="AD1235" s="179">
        <f t="shared" si="2049"/>
        <v>1</v>
      </c>
      <c r="AE1235" s="179" t="str">
        <f t="shared" si="2050"/>
        <v>11111111</v>
      </c>
      <c r="AF1235" s="125" t="s">
        <v>369</v>
      </c>
    </row>
    <row r="1236" spans="1:34" x14ac:dyDescent="0.2">
      <c r="A1236" s="125" t="s">
        <v>4563</v>
      </c>
      <c r="B1236" s="58" t="str">
        <f t="shared" ref="B1236:B1238" si="2071">IF(OR(MAX(1,O1236)*MAX(V1236,1)&gt;8,V1236&lt;1/4,X1236&lt;1/4,IF(X1236="-",0,X1236)&gt;8),"RSVD","")</f>
        <v>RSVD</v>
      </c>
      <c r="C1236" s="125" t="s">
        <v>727</v>
      </c>
      <c r="D1236" s="125" t="s">
        <v>704</v>
      </c>
      <c r="E1236" s="125" t="str">
        <f t="shared" ref="E1236:E1238" si="2072">IF(S1236="rs2","L2",IF(S1236="vs2","L3","L1"))</f>
        <v>L2</v>
      </c>
      <c r="F1236" s="125" t="str">
        <f t="shared" ref="F1236:F1238" si="2073">IF(M1236=8,"000",IF(M1236=16,"101","110"))</f>
        <v>000</v>
      </c>
      <c r="H1236" s="125" t="s">
        <v>1723</v>
      </c>
      <c r="I1236" s="159">
        <f>VLOOKUP(H1236,'V-Enc'!$B$38:$C$45,2,FALSE)</f>
        <v>16</v>
      </c>
      <c r="J1236" s="125" t="s">
        <v>1736</v>
      </c>
      <c r="K1236" s="159">
        <f>VLOOKUP(J1236,'V-Enc'!$B$49:$C$56,2,FALSE)</f>
        <v>8</v>
      </c>
      <c r="L1236" s="206" t="s">
        <v>548</v>
      </c>
      <c r="M1236" s="125">
        <v>8</v>
      </c>
      <c r="N1236" s="125" t="s">
        <v>1831</v>
      </c>
      <c r="O1236" s="125">
        <f>VLOOKUP(N1236,'V-Enc'!$B$130:$C$137,2,FALSE)</f>
        <v>4</v>
      </c>
      <c r="Q1236" s="125" t="s">
        <v>730</v>
      </c>
      <c r="R1236" s="125" t="s">
        <v>22</v>
      </c>
      <c r="S1236" s="125" t="s">
        <v>44</v>
      </c>
      <c r="U1236" s="125">
        <f t="shared" ref="U1236:U1238" si="2074">IF(L1236="-1",I1236,M1236)</f>
        <v>8</v>
      </c>
      <c r="V1236" s="179">
        <f t="shared" ref="V1236:V1238" si="2075">IF(L1236="-1",K1236,U1236/I1236*K1236)</f>
        <v>4</v>
      </c>
      <c r="W1236" s="125" t="str">
        <f t="shared" ref="W1236:W1238" si="2076">IF(L1236="-1",M1236,"-")</f>
        <v>-</v>
      </c>
      <c r="X1236" s="179" t="str">
        <f>IF(L1236="-1",W1236/#REF!*#REF!,"-")</f>
        <v>-</v>
      </c>
      <c r="Z1236" s="125" t="str">
        <f t="shared" ref="Z1236:Z1238" si="2077">IF(S1236="vs2",1,"")</f>
        <v/>
      </c>
      <c r="AA1236" s="125">
        <v>1</v>
      </c>
      <c r="AB1236" s="179">
        <f t="shared" si="2056"/>
        <v>16</v>
      </c>
      <c r="AC1236" s="179" t="str">
        <f t="shared" ref="AC1236:AC1238" si="2078">DEC2BIN(MIN(64,AB1236)-1,6)</f>
        <v>001111</v>
      </c>
      <c r="AD1236" s="179">
        <f t="shared" si="2049"/>
        <v>1</v>
      </c>
      <c r="AE1236" s="179" t="str">
        <f t="shared" si="2050"/>
        <v>11111111</v>
      </c>
      <c r="AF1236" s="125" t="s">
        <v>369</v>
      </c>
    </row>
    <row r="1237" spans="1:34" x14ac:dyDescent="0.2">
      <c r="A1237" s="125" t="s">
        <v>4564</v>
      </c>
      <c r="B1237" s="58" t="str">
        <f t="shared" si="2071"/>
        <v>RSVD</v>
      </c>
      <c r="C1237" s="125" t="s">
        <v>727</v>
      </c>
      <c r="D1237" s="125" t="s">
        <v>704</v>
      </c>
      <c r="E1237" s="125" t="str">
        <f t="shared" si="2072"/>
        <v>L2</v>
      </c>
      <c r="F1237" s="125" t="str">
        <f t="shared" si="2073"/>
        <v>101</v>
      </c>
      <c r="H1237" s="125" t="s">
        <v>1723</v>
      </c>
      <c r="I1237" s="159">
        <f>VLOOKUP(H1237,'V-Enc'!$B$38:$C$45,2,FALSE)</f>
        <v>16</v>
      </c>
      <c r="J1237" s="125" t="s">
        <v>1736</v>
      </c>
      <c r="K1237" s="159">
        <f>VLOOKUP(J1237,'V-Enc'!$B$49:$C$56,2,FALSE)</f>
        <v>8</v>
      </c>
      <c r="L1237" s="206" t="s">
        <v>548</v>
      </c>
      <c r="M1237" s="125">
        <v>16</v>
      </c>
      <c r="N1237" s="125" t="s">
        <v>1831</v>
      </c>
      <c r="O1237" s="125">
        <f>VLOOKUP(N1237,'V-Enc'!$B$130:$C$137,2,FALSE)</f>
        <v>4</v>
      </c>
      <c r="Q1237" s="125" t="s">
        <v>730</v>
      </c>
      <c r="R1237" s="125" t="s">
        <v>22</v>
      </c>
      <c r="S1237" s="125" t="s">
        <v>44</v>
      </c>
      <c r="U1237" s="125">
        <f t="shared" si="2074"/>
        <v>16</v>
      </c>
      <c r="V1237" s="179">
        <f t="shared" si="2075"/>
        <v>8</v>
      </c>
      <c r="W1237" s="125" t="str">
        <f t="shared" si="2076"/>
        <v>-</v>
      </c>
      <c r="X1237" s="179" t="str">
        <f>IF(L1237="-1",W1237/#REF!*#REF!,"-")</f>
        <v>-</v>
      </c>
      <c r="Z1237" s="125" t="str">
        <f t="shared" si="2077"/>
        <v/>
      </c>
      <c r="AA1237" s="125">
        <v>1</v>
      </c>
      <c r="AB1237" s="179">
        <f t="shared" si="2056"/>
        <v>32</v>
      </c>
      <c r="AC1237" s="179" t="str">
        <f t="shared" si="2078"/>
        <v>011111</v>
      </c>
      <c r="AD1237" s="179">
        <f t="shared" si="2049"/>
        <v>1</v>
      </c>
      <c r="AE1237" s="179" t="str">
        <f t="shared" si="2050"/>
        <v>11111111</v>
      </c>
      <c r="AF1237" s="125" t="s">
        <v>369</v>
      </c>
    </row>
    <row r="1238" spans="1:34" x14ac:dyDescent="0.2">
      <c r="A1238" s="125" t="s">
        <v>4565</v>
      </c>
      <c r="B1238" s="58" t="str">
        <f t="shared" si="2071"/>
        <v>RSVD</v>
      </c>
      <c r="C1238" s="125" t="s">
        <v>727</v>
      </c>
      <c r="D1238" s="125" t="s">
        <v>704</v>
      </c>
      <c r="E1238" s="125" t="str">
        <f t="shared" si="2072"/>
        <v>L2</v>
      </c>
      <c r="F1238" s="125" t="str">
        <f t="shared" si="2073"/>
        <v>110</v>
      </c>
      <c r="H1238" s="125" t="s">
        <v>1723</v>
      </c>
      <c r="I1238" s="159">
        <f>VLOOKUP(H1238,'V-Enc'!$B$38:$C$45,2,FALSE)</f>
        <v>16</v>
      </c>
      <c r="J1238" s="125" t="s">
        <v>1736</v>
      </c>
      <c r="K1238" s="159">
        <f>VLOOKUP(J1238,'V-Enc'!$B$49:$C$56,2,FALSE)</f>
        <v>8</v>
      </c>
      <c r="L1238" s="206" t="s">
        <v>548</v>
      </c>
      <c r="M1238" s="125">
        <v>32</v>
      </c>
      <c r="N1238" s="125" t="s">
        <v>1831</v>
      </c>
      <c r="O1238" s="125">
        <f>VLOOKUP(N1238,'V-Enc'!$B$130:$C$137,2,FALSE)</f>
        <v>4</v>
      </c>
      <c r="Q1238" s="125" t="s">
        <v>730</v>
      </c>
      <c r="R1238" s="125" t="s">
        <v>22</v>
      </c>
      <c r="S1238" s="125" t="s">
        <v>44</v>
      </c>
      <c r="U1238" s="125">
        <f t="shared" si="2074"/>
        <v>32</v>
      </c>
      <c r="V1238" s="179">
        <f t="shared" si="2075"/>
        <v>16</v>
      </c>
      <c r="W1238" s="125" t="str">
        <f t="shared" si="2076"/>
        <v>-</v>
      </c>
      <c r="X1238" s="179" t="str">
        <f>IF(L1238="-1",W1238/#REF!*#REF!,"-")</f>
        <v>-</v>
      </c>
      <c r="Z1238" s="125" t="str">
        <f t="shared" si="2077"/>
        <v/>
      </c>
      <c r="AA1238" s="125">
        <v>1</v>
      </c>
      <c r="AB1238" s="179">
        <f t="shared" si="2056"/>
        <v>64</v>
      </c>
      <c r="AC1238" s="179" t="str">
        <f t="shared" si="2078"/>
        <v>111111</v>
      </c>
      <c r="AD1238" s="179">
        <f t="shared" si="2049"/>
        <v>1</v>
      </c>
      <c r="AE1238" s="179" t="str">
        <f t="shared" si="2050"/>
        <v>11111111</v>
      </c>
      <c r="AF1238" s="125" t="s">
        <v>369</v>
      </c>
    </row>
    <row r="1239" spans="1:34" x14ac:dyDescent="0.2">
      <c r="I1239" s="159"/>
      <c r="Z1239" s="125" t="str">
        <f t="shared" si="1940"/>
        <v/>
      </c>
      <c r="AC1239" s="179"/>
      <c r="AE1239" s="179"/>
    </row>
    <row r="1240" spans="1:34" ht="19" x14ac:dyDescent="0.25">
      <c r="A1240" s="225" t="s">
        <v>2107</v>
      </c>
      <c r="B1240" s="225"/>
      <c r="I1240" s="159"/>
      <c r="Z1240" s="125" t="str">
        <f t="shared" si="1940"/>
        <v/>
      </c>
      <c r="AC1240" s="179"/>
      <c r="AE1240" s="179"/>
    </row>
    <row r="1241" spans="1:34" x14ac:dyDescent="0.2">
      <c r="A1241" s="125" t="s">
        <v>2774</v>
      </c>
      <c r="B1241" s="58" t="str">
        <f t="shared" ref="B1241:B1243" si="2079">IF(OR(MAX(1,O1241)*MAX(V1241,1)&gt;8,V1241&lt;1/4,X1241&lt;1/4,IF(X1241="-",0,X1241)&gt;8),"RSVD","")</f>
        <v/>
      </c>
      <c r="C1241" s="125" t="s">
        <v>727</v>
      </c>
      <c r="D1241" s="125" t="s">
        <v>704</v>
      </c>
      <c r="E1241" s="125" t="str">
        <f>IF(S1241="rs2","L2",IF(S1241="vs2","L3","L1"))</f>
        <v>L1</v>
      </c>
      <c r="F1241" s="125" t="str">
        <f>IF(M1241=8,"000",IF(M1241=16,"101","110"))</f>
        <v>000</v>
      </c>
      <c r="H1241" s="125" t="s">
        <v>1723</v>
      </c>
      <c r="I1241" s="159">
        <f>VLOOKUP(H1241,'V-Enc'!$B$38:$C$45,2,FALSE)</f>
        <v>16</v>
      </c>
      <c r="K1241" s="157" t="s">
        <v>369</v>
      </c>
      <c r="L1241" s="206" t="s">
        <v>76</v>
      </c>
      <c r="M1241" s="125">
        <v>8</v>
      </c>
      <c r="N1241" s="125" t="s">
        <v>1831</v>
      </c>
      <c r="O1241" s="125">
        <f>VLOOKUP(N1241,'V-Enc'!$B$130:$C$137,2,FALSE)</f>
        <v>4</v>
      </c>
      <c r="Q1241" s="125" t="s">
        <v>730</v>
      </c>
      <c r="R1241" s="125" t="s">
        <v>22</v>
      </c>
      <c r="S1241" s="206" t="s">
        <v>228</v>
      </c>
      <c r="U1241" s="125">
        <f>IF(L1241="-1",I1241,M1241)</f>
        <v>8</v>
      </c>
      <c r="V1241" s="179">
        <v>1</v>
      </c>
      <c r="W1241" s="125" t="str">
        <f>IF(L1241="-1",M1241,"-")</f>
        <v>-</v>
      </c>
      <c r="X1241" s="179" t="str">
        <f>IF(L1241="-1",W1241/#REF!*#REF!,"-")</f>
        <v>-</v>
      </c>
      <c r="Z1241" s="125" t="str">
        <f t="shared" si="1940"/>
        <v/>
      </c>
      <c r="AB1241" s="179">
        <f t="shared" ref="AB1241:AB1243" si="2080">MAX(V1241,X1241,1)*IF(O1241="",1,O1241)</f>
        <v>4</v>
      </c>
      <c r="AC1241" s="179" t="str">
        <f>DEC2BIN(AB1241-1,6)</f>
        <v>000011</v>
      </c>
      <c r="AD1241" s="179">
        <f t="shared" ref="AD1241:AD1243" si="2081">AB1241/(MAX(V1241,1)*IF(O1241="",1,O1241))</f>
        <v>1</v>
      </c>
      <c r="AE1241" s="179" t="str">
        <f t="shared" ref="AE1241:AE1243" si="2082">RIGHT(_xlfn.CONCAT(REPT(0,8-MIN(AB1241,8)),REPT(DEC2BIN(_xlfn.BITLSHIFT(1,AD1241-1)),AB1241/AD1241)),8)</f>
        <v>00001111</v>
      </c>
      <c r="AF1241" s="125" t="s">
        <v>369</v>
      </c>
    </row>
    <row r="1242" spans="1:34" x14ac:dyDescent="0.2">
      <c r="A1242" s="125" t="s">
        <v>2775</v>
      </c>
      <c r="B1242" s="58" t="str">
        <f t="shared" si="2079"/>
        <v/>
      </c>
      <c r="C1242" s="125" t="s">
        <v>727</v>
      </c>
      <c r="D1242" s="125" t="s">
        <v>704</v>
      </c>
      <c r="E1242" s="125" t="str">
        <f>IF(S1242="rs2","L2",IF(S1242="vs2","L3","L1"))</f>
        <v>L1</v>
      </c>
      <c r="F1242" s="125" t="str">
        <f>IF(M1242=8,"000",IF(M1242=16,"101","110"))</f>
        <v>101</v>
      </c>
      <c r="H1242" s="125" t="s">
        <v>1723</v>
      </c>
      <c r="I1242" s="159">
        <f>VLOOKUP(H1242,'V-Enc'!$B$38:$C$45,2,FALSE)</f>
        <v>16</v>
      </c>
      <c r="K1242" s="157" t="s">
        <v>369</v>
      </c>
      <c r="L1242" s="206" t="s">
        <v>76</v>
      </c>
      <c r="M1242" s="125">
        <v>16</v>
      </c>
      <c r="N1242" s="125" t="s">
        <v>1831</v>
      </c>
      <c r="O1242" s="125">
        <f>VLOOKUP(N1242,'V-Enc'!$B$130:$C$137,2,FALSE)</f>
        <v>4</v>
      </c>
      <c r="Q1242" s="125" t="s">
        <v>730</v>
      </c>
      <c r="R1242" s="125" t="s">
        <v>22</v>
      </c>
      <c r="S1242" s="206" t="s">
        <v>228</v>
      </c>
      <c r="U1242" s="125">
        <f>IF(L1242="-1",I1242,M1242)</f>
        <v>16</v>
      </c>
      <c r="V1242" s="179">
        <v>1</v>
      </c>
      <c r="W1242" s="125" t="str">
        <f>IF(L1242="-1",M1242,"-")</f>
        <v>-</v>
      </c>
      <c r="X1242" s="179" t="str">
        <f>IF(L1242="-1",W1242/I1241*K1241,"-")</f>
        <v>-</v>
      </c>
      <c r="Z1242" s="125" t="str">
        <f t="shared" si="1940"/>
        <v/>
      </c>
      <c r="AB1242" s="179">
        <f t="shared" si="2080"/>
        <v>4</v>
      </c>
      <c r="AC1242" s="179" t="str">
        <f>DEC2BIN(AB1242-1,6)</f>
        <v>000011</v>
      </c>
      <c r="AD1242" s="179">
        <f t="shared" si="2081"/>
        <v>1</v>
      </c>
      <c r="AE1242" s="179" t="str">
        <f t="shared" si="2082"/>
        <v>00001111</v>
      </c>
      <c r="AF1242" s="125" t="s">
        <v>369</v>
      </c>
    </row>
    <row r="1243" spans="1:34" x14ac:dyDescent="0.2">
      <c r="A1243" s="125" t="s">
        <v>2776</v>
      </c>
      <c r="B1243" s="58" t="str">
        <f t="shared" si="2079"/>
        <v/>
      </c>
      <c r="C1243" s="125" t="s">
        <v>727</v>
      </c>
      <c r="D1243" s="125" t="s">
        <v>704</v>
      </c>
      <c r="E1243" s="125" t="str">
        <f>IF(S1243="rs2","L2",IF(S1243="vs2","L3","L1"))</f>
        <v>L1</v>
      </c>
      <c r="F1243" s="125" t="str">
        <f>IF(M1243=8,"000",IF(M1243=16,"101","110"))</f>
        <v>110</v>
      </c>
      <c r="H1243" s="125" t="s">
        <v>1723</v>
      </c>
      <c r="I1243" s="159">
        <f>VLOOKUP(H1243,'V-Enc'!$B$38:$C$45,2,FALSE)</f>
        <v>16</v>
      </c>
      <c r="K1243" s="157" t="s">
        <v>369</v>
      </c>
      <c r="L1243" s="206" t="s">
        <v>76</v>
      </c>
      <c r="M1243" s="125">
        <v>32</v>
      </c>
      <c r="N1243" s="125" t="s">
        <v>1831</v>
      </c>
      <c r="O1243" s="125">
        <f>VLOOKUP(N1243,'V-Enc'!$B$130:$C$137,2,FALSE)</f>
        <v>4</v>
      </c>
      <c r="Q1243" s="125" t="s">
        <v>730</v>
      </c>
      <c r="R1243" s="125" t="s">
        <v>22</v>
      </c>
      <c r="S1243" s="206" t="s">
        <v>228</v>
      </c>
      <c r="U1243" s="125">
        <f>IF(L1243="-1",I1243,M1243)</f>
        <v>32</v>
      </c>
      <c r="V1243" s="179">
        <v>1</v>
      </c>
      <c r="W1243" s="125" t="str">
        <f>IF(L1243="-1",M1243,"-")</f>
        <v>-</v>
      </c>
      <c r="X1243" s="179" t="str">
        <f>IF(L1243="-1",W1243/I1242*K1242,"-")</f>
        <v>-</v>
      </c>
      <c r="Z1243" s="125" t="str">
        <f t="shared" si="1940"/>
        <v/>
      </c>
      <c r="AB1243" s="179">
        <f t="shared" si="2080"/>
        <v>4</v>
      </c>
      <c r="AC1243" s="179" t="str">
        <f>DEC2BIN(AB1243-1,6)</f>
        <v>000011</v>
      </c>
      <c r="AD1243" s="179">
        <f t="shared" si="2081"/>
        <v>1</v>
      </c>
      <c r="AE1243" s="179" t="str">
        <f t="shared" si="2082"/>
        <v>00001111</v>
      </c>
      <c r="AF1243" s="125" t="s">
        <v>369</v>
      </c>
    </row>
    <row r="1244" spans="1:34" x14ac:dyDescent="0.2">
      <c r="I1244" s="159"/>
      <c r="K1244" s="159"/>
      <c r="V1244" s="179"/>
      <c r="X1244" s="179"/>
      <c r="Z1244" s="125" t="str">
        <f t="shared" si="1940"/>
        <v/>
      </c>
      <c r="AB1244" s="179"/>
      <c r="AC1244" s="179"/>
      <c r="AD1244" s="179"/>
      <c r="AE1244" s="179"/>
    </row>
    <row r="1245" spans="1:34" ht="19" x14ac:dyDescent="0.25">
      <c r="A1245" s="225" t="s">
        <v>2199</v>
      </c>
      <c r="B1245" s="225"/>
      <c r="C1245" s="226"/>
      <c r="D1245" s="226"/>
      <c r="E1245" s="226"/>
      <c r="F1245" s="226"/>
      <c r="G1245" s="226"/>
      <c r="I1245" s="159"/>
      <c r="Z1245" s="125" t="str">
        <f t="shared" si="1940"/>
        <v/>
      </c>
      <c r="AC1245" s="179"/>
    </row>
    <row r="1246" spans="1:34" x14ac:dyDescent="0.2">
      <c r="A1246" s="125" t="s">
        <v>4566</v>
      </c>
      <c r="B1246" s="58" t="str">
        <f t="shared" ref="B1246:B1263" si="2083">IF(OR(MAX(1,O1246)*MAX(V1246,1)&gt;8,V1246&lt;1/4,X1246&lt;1/4,IF(X1246="-",0,X1246)&gt;8),"RSVD","")</f>
        <v>RSVD</v>
      </c>
      <c r="C1246" s="125" t="s">
        <v>727</v>
      </c>
      <c r="D1246" s="125" t="s">
        <v>704</v>
      </c>
      <c r="E1246" s="125" t="str">
        <f t="shared" ref="E1246" si="2084">IF(S1246="rs2","L2",IF(S1246="vs2","L3","L1"))</f>
        <v>L3</v>
      </c>
      <c r="F1246" s="125" t="str">
        <f t="shared" ref="F1246" si="2085">IF(M1246=8,"000",IF(M1246=16,"101","110"))</f>
        <v>000</v>
      </c>
      <c r="H1246" s="125" t="s">
        <v>1723</v>
      </c>
      <c r="I1246" s="159">
        <f>VLOOKUP(H1246,'V-Enc'!$B$38:$C$45,2,FALSE)</f>
        <v>16</v>
      </c>
      <c r="J1246" s="125" t="s">
        <v>1739</v>
      </c>
      <c r="K1246" s="159">
        <f>VLOOKUP(J1246,'V-Enc'!$B$49:$C$56,2,FALSE)</f>
        <v>0.25</v>
      </c>
      <c r="L1246" s="206" t="s">
        <v>2079</v>
      </c>
      <c r="M1246" s="125">
        <v>8</v>
      </c>
      <c r="N1246" s="125" t="s">
        <v>1831</v>
      </c>
      <c r="O1246" s="125">
        <f>VLOOKUP(N1246,'V-Enc'!$B$130:$C$137,2,FALSE)</f>
        <v>4</v>
      </c>
      <c r="Q1246" s="125" t="s">
        <v>730</v>
      </c>
      <c r="R1246" s="125" t="s">
        <v>22</v>
      </c>
      <c r="S1246" s="125" t="s">
        <v>764</v>
      </c>
      <c r="U1246" s="125">
        <f t="shared" ref="U1246" si="2086">IF(L1246="-1",I1246,M1246)</f>
        <v>16</v>
      </c>
      <c r="V1246" s="179">
        <f t="shared" ref="V1246" si="2087">IF(L1246="-1",K1246,U1246/I1246*K1246)</f>
        <v>0.25</v>
      </c>
      <c r="W1246" s="125">
        <f t="shared" ref="W1246" si="2088">IF(L1246="-1",M1246,"-")</f>
        <v>8</v>
      </c>
      <c r="X1246" s="179">
        <f t="shared" ref="X1246" si="2089">IF(L1246="-1",W1246/I1246*K1246,"-")</f>
        <v>0.125</v>
      </c>
      <c r="Z1246" s="125">
        <f t="shared" ref="Z1246" si="2090">IF(S1246="vs2",1,"")</f>
        <v>1</v>
      </c>
      <c r="AA1246" s="125">
        <v>1</v>
      </c>
      <c r="AB1246" s="179">
        <f>MAX(V1246,X1246,1)*IF(O1246="",1,O1246)</f>
        <v>4</v>
      </c>
      <c r="AC1246" s="179" t="str">
        <f t="shared" ref="AC1246:AC1259" si="2091">DEC2BIN(MIN(64,AB1246)-1,6)</f>
        <v>000011</v>
      </c>
      <c r="AD1246" s="179">
        <f t="shared" ref="AD1246:AD1263" si="2092">AB1246/(MAX(V1246,1)*IF(O1246="",1,O1246))</f>
        <v>1</v>
      </c>
      <c r="AE1246" s="179" t="str">
        <f t="shared" ref="AE1246:AE1263" si="2093">RIGHT(_xlfn.CONCAT(REPT(0,8-MIN(AB1246,8)),REPT(DEC2BIN(_xlfn.BITLSHIFT(1,AD1246-1)),AB1246/AD1246)),8)</f>
        <v>00001111</v>
      </c>
      <c r="AF1246" s="179">
        <f t="shared" ref="AF1246:AF1263" si="2094">IF(X1246&lt;=1,0,IF(V1246&gt;=X1246,V1246/MAX(X1246,1),1))</f>
        <v>0</v>
      </c>
      <c r="AG1246" s="180" t="str">
        <f t="shared" ref="AG1246:AG1261" si="2095">IF(AF1246=0,"00000000",RIGHT(IF(X1246&gt;=V1246,DEC2BIN(_xlfn.BITXOR(BIN2DEC(AH1246),255),8),REPT(DEC2BIN(_xlfn.BITLSHIFT(1,AF1246-1)),8)),8))</f>
        <v>00000000</v>
      </c>
      <c r="AH1246" s="179" t="str">
        <f t="shared" ref="AH1246:AH1258" si="2096">IF(AF1246=0,"00000000",RIGHT(_xlfn.CONCAT(REPT(0,8-MIN(8,AB1246)),REPT(DEC2BIN(_xlfn.BITLSHIFT(1,MAX(V1246,X1246,1)-1)),MAX(1,O1246))),8))</f>
        <v>00000000</v>
      </c>
    </row>
    <row r="1247" spans="1:34" x14ac:dyDescent="0.2">
      <c r="A1247" s="125" t="s">
        <v>2777</v>
      </c>
      <c r="B1247" s="58" t="str">
        <f t="shared" si="2083"/>
        <v/>
      </c>
      <c r="C1247" s="125" t="s">
        <v>727</v>
      </c>
      <c r="D1247" s="125" t="s">
        <v>704</v>
      </c>
      <c r="E1247" s="125" t="str">
        <f t="shared" ref="E1247:E1256" si="2097">IF(S1247="rs2","L2",IF(S1247="vs2","L3","L1"))</f>
        <v>L3</v>
      </c>
      <c r="F1247" s="125" t="str">
        <f t="shared" ref="F1247:F1256" si="2098">IF(M1247=8,"000",IF(M1247=16,"101","110"))</f>
        <v>101</v>
      </c>
      <c r="H1247" s="125" t="s">
        <v>1723</v>
      </c>
      <c r="I1247" s="159">
        <f>VLOOKUP(H1247,'V-Enc'!$B$38:$C$45,2,FALSE)</f>
        <v>16</v>
      </c>
      <c r="J1247" s="125" t="s">
        <v>1739</v>
      </c>
      <c r="K1247" s="159">
        <f>VLOOKUP(J1247,'V-Enc'!$B$49:$C$56,2,FALSE)</f>
        <v>0.25</v>
      </c>
      <c r="L1247" s="206" t="s">
        <v>2079</v>
      </c>
      <c r="M1247" s="125">
        <v>16</v>
      </c>
      <c r="N1247" s="125" t="s">
        <v>1831</v>
      </c>
      <c r="O1247" s="125">
        <f>VLOOKUP(N1247,'V-Enc'!$B$130:$C$137,2,FALSE)</f>
        <v>4</v>
      </c>
      <c r="Q1247" s="125" t="s">
        <v>730</v>
      </c>
      <c r="R1247" s="125" t="s">
        <v>22</v>
      </c>
      <c r="S1247" s="125" t="s">
        <v>764</v>
      </c>
      <c r="U1247" s="125">
        <f t="shared" ref="U1247:U1256" si="2099">IF(L1247="-1",I1247,M1247)</f>
        <v>16</v>
      </c>
      <c r="V1247" s="179">
        <f t="shared" ref="V1247:V1256" si="2100">IF(L1247="-1",K1247,U1247/I1247*K1247)</f>
        <v>0.25</v>
      </c>
      <c r="W1247" s="125">
        <f t="shared" ref="W1247:W1256" si="2101">IF(L1247="-1",M1247,"-")</f>
        <v>16</v>
      </c>
      <c r="X1247" s="179">
        <f t="shared" ref="X1247:X1256" si="2102">IF(L1247="-1",W1247/I1247*K1247,"-")</f>
        <v>0.25</v>
      </c>
      <c r="Z1247" s="125">
        <f t="shared" si="1940"/>
        <v>1</v>
      </c>
      <c r="AA1247" s="125">
        <v>1</v>
      </c>
      <c r="AB1247" s="179">
        <f t="shared" ref="AB1247:AB1263" si="2103">MAX(V1247,X1247,1)*IF(O1247="",1,O1247)</f>
        <v>4</v>
      </c>
      <c r="AC1247" s="179" t="str">
        <f t="shared" si="2091"/>
        <v>000011</v>
      </c>
      <c r="AD1247" s="179">
        <f t="shared" si="2092"/>
        <v>1</v>
      </c>
      <c r="AE1247" s="179" t="str">
        <f t="shared" si="2093"/>
        <v>00001111</v>
      </c>
      <c r="AF1247" s="179">
        <f t="shared" si="2094"/>
        <v>0</v>
      </c>
      <c r="AG1247" s="180" t="str">
        <f t="shared" si="2095"/>
        <v>00000000</v>
      </c>
      <c r="AH1247" s="179" t="str">
        <f t="shared" si="2096"/>
        <v>00000000</v>
      </c>
    </row>
    <row r="1248" spans="1:34" x14ac:dyDescent="0.2">
      <c r="A1248" s="125" t="s">
        <v>2778</v>
      </c>
      <c r="B1248" s="58" t="str">
        <f t="shared" si="2083"/>
        <v/>
      </c>
      <c r="C1248" s="125" t="s">
        <v>727</v>
      </c>
      <c r="D1248" s="125" t="s">
        <v>704</v>
      </c>
      <c r="E1248" s="125" t="str">
        <f t="shared" si="2097"/>
        <v>L3</v>
      </c>
      <c r="F1248" s="125" t="str">
        <f t="shared" si="2098"/>
        <v>110</v>
      </c>
      <c r="H1248" s="125" t="s">
        <v>1723</v>
      </c>
      <c r="I1248" s="159">
        <f>VLOOKUP(H1248,'V-Enc'!$B$38:$C$45,2,FALSE)</f>
        <v>16</v>
      </c>
      <c r="J1248" s="125" t="s">
        <v>1739</v>
      </c>
      <c r="K1248" s="159">
        <f>VLOOKUP(J1248,'V-Enc'!$B$49:$C$56,2,FALSE)</f>
        <v>0.25</v>
      </c>
      <c r="L1248" s="206" t="s">
        <v>2079</v>
      </c>
      <c r="M1248" s="125">
        <v>32</v>
      </c>
      <c r="N1248" s="125" t="s">
        <v>1831</v>
      </c>
      <c r="O1248" s="125">
        <f>VLOOKUP(N1248,'V-Enc'!$B$130:$C$137,2,FALSE)</f>
        <v>4</v>
      </c>
      <c r="Q1248" s="125" t="s">
        <v>730</v>
      </c>
      <c r="R1248" s="125" t="s">
        <v>22</v>
      </c>
      <c r="S1248" s="125" t="s">
        <v>764</v>
      </c>
      <c r="U1248" s="125">
        <f t="shared" si="2099"/>
        <v>16</v>
      </c>
      <c r="V1248" s="179">
        <f t="shared" si="2100"/>
        <v>0.25</v>
      </c>
      <c r="W1248" s="125">
        <f t="shared" si="2101"/>
        <v>32</v>
      </c>
      <c r="X1248" s="179">
        <f t="shared" si="2102"/>
        <v>0.5</v>
      </c>
      <c r="Z1248" s="125">
        <f t="shared" si="1940"/>
        <v>1</v>
      </c>
      <c r="AA1248" s="125">
        <v>1</v>
      </c>
      <c r="AB1248" s="179">
        <f t="shared" si="2103"/>
        <v>4</v>
      </c>
      <c r="AC1248" s="179" t="str">
        <f t="shared" si="2091"/>
        <v>000011</v>
      </c>
      <c r="AD1248" s="179">
        <f t="shared" si="2092"/>
        <v>1</v>
      </c>
      <c r="AE1248" s="179" t="str">
        <f t="shared" si="2093"/>
        <v>00001111</v>
      </c>
      <c r="AF1248" s="179">
        <f t="shared" si="2094"/>
        <v>0</v>
      </c>
      <c r="AG1248" s="180" t="str">
        <f t="shared" si="2095"/>
        <v>00000000</v>
      </c>
      <c r="AH1248" s="179" t="str">
        <f t="shared" si="2096"/>
        <v>00000000</v>
      </c>
    </row>
    <row r="1249" spans="1:34" x14ac:dyDescent="0.2">
      <c r="A1249" s="125" t="s">
        <v>2779</v>
      </c>
      <c r="B1249" s="58" t="str">
        <f t="shared" si="2083"/>
        <v/>
      </c>
      <c r="C1249" s="125" t="s">
        <v>727</v>
      </c>
      <c r="D1249" s="125" t="s">
        <v>704</v>
      </c>
      <c r="E1249" s="125" t="str">
        <f t="shared" si="2097"/>
        <v>L3</v>
      </c>
      <c r="F1249" s="125" t="str">
        <f t="shared" si="2098"/>
        <v>000</v>
      </c>
      <c r="H1249" s="125" t="s">
        <v>1723</v>
      </c>
      <c r="I1249" s="159">
        <f>VLOOKUP(H1249,'V-Enc'!$B$38:$C$45,2,FALSE)</f>
        <v>16</v>
      </c>
      <c r="J1249" s="125" t="s">
        <v>1740</v>
      </c>
      <c r="K1249" s="159">
        <f>VLOOKUP(J1249,'V-Enc'!$B$49:$C$56,2,FALSE)</f>
        <v>0.5</v>
      </c>
      <c r="L1249" s="206" t="s">
        <v>2079</v>
      </c>
      <c r="M1249" s="125">
        <v>8</v>
      </c>
      <c r="N1249" s="125" t="s">
        <v>1831</v>
      </c>
      <c r="O1249" s="125">
        <f>VLOOKUP(N1249,'V-Enc'!$B$130:$C$137,2,FALSE)</f>
        <v>4</v>
      </c>
      <c r="Q1249" s="125" t="s">
        <v>730</v>
      </c>
      <c r="R1249" s="125" t="s">
        <v>22</v>
      </c>
      <c r="S1249" s="125" t="s">
        <v>764</v>
      </c>
      <c r="U1249" s="125">
        <f t="shared" si="2099"/>
        <v>16</v>
      </c>
      <c r="V1249" s="179">
        <f t="shared" si="2100"/>
        <v>0.5</v>
      </c>
      <c r="W1249" s="125">
        <f t="shared" si="2101"/>
        <v>8</v>
      </c>
      <c r="X1249" s="179">
        <f t="shared" si="2102"/>
        <v>0.25</v>
      </c>
      <c r="Z1249" s="125">
        <f t="shared" si="1940"/>
        <v>1</v>
      </c>
      <c r="AA1249" s="125">
        <v>1</v>
      </c>
      <c r="AB1249" s="179">
        <f t="shared" si="2103"/>
        <v>4</v>
      </c>
      <c r="AC1249" s="179" t="str">
        <f t="shared" si="2091"/>
        <v>000011</v>
      </c>
      <c r="AD1249" s="179">
        <f t="shared" si="2092"/>
        <v>1</v>
      </c>
      <c r="AE1249" s="179" t="str">
        <f t="shared" si="2093"/>
        <v>00001111</v>
      </c>
      <c r="AF1249" s="179">
        <f t="shared" si="2094"/>
        <v>0</v>
      </c>
      <c r="AG1249" s="180" t="str">
        <f t="shared" si="2095"/>
        <v>00000000</v>
      </c>
      <c r="AH1249" s="179" t="str">
        <f t="shared" si="2096"/>
        <v>00000000</v>
      </c>
    </row>
    <row r="1250" spans="1:34" x14ac:dyDescent="0.2">
      <c r="A1250" s="125" t="s">
        <v>2780</v>
      </c>
      <c r="B1250" s="58" t="str">
        <f t="shared" si="2083"/>
        <v/>
      </c>
      <c r="C1250" s="125" t="s">
        <v>727</v>
      </c>
      <c r="D1250" s="125" t="s">
        <v>704</v>
      </c>
      <c r="E1250" s="125" t="str">
        <f t="shared" si="2097"/>
        <v>L3</v>
      </c>
      <c r="F1250" s="125" t="str">
        <f t="shared" si="2098"/>
        <v>101</v>
      </c>
      <c r="H1250" s="125" t="s">
        <v>1723</v>
      </c>
      <c r="I1250" s="159">
        <f>VLOOKUP(H1250,'V-Enc'!$B$38:$C$45,2,FALSE)</f>
        <v>16</v>
      </c>
      <c r="J1250" s="125" t="s">
        <v>1740</v>
      </c>
      <c r="K1250" s="159">
        <f>VLOOKUP(J1250,'V-Enc'!$B$49:$C$56,2,FALSE)</f>
        <v>0.5</v>
      </c>
      <c r="L1250" s="206" t="s">
        <v>2079</v>
      </c>
      <c r="M1250" s="125">
        <v>16</v>
      </c>
      <c r="N1250" s="125" t="s">
        <v>1831</v>
      </c>
      <c r="O1250" s="125">
        <f>VLOOKUP(N1250,'V-Enc'!$B$130:$C$137,2,FALSE)</f>
        <v>4</v>
      </c>
      <c r="Q1250" s="125" t="s">
        <v>730</v>
      </c>
      <c r="R1250" s="125" t="s">
        <v>22</v>
      </c>
      <c r="S1250" s="125" t="s">
        <v>764</v>
      </c>
      <c r="U1250" s="125">
        <f t="shared" si="2099"/>
        <v>16</v>
      </c>
      <c r="V1250" s="179">
        <f t="shared" si="2100"/>
        <v>0.5</v>
      </c>
      <c r="W1250" s="125">
        <f t="shared" si="2101"/>
        <v>16</v>
      </c>
      <c r="X1250" s="179">
        <f t="shared" si="2102"/>
        <v>0.5</v>
      </c>
      <c r="Z1250" s="125">
        <f t="shared" si="1940"/>
        <v>1</v>
      </c>
      <c r="AA1250" s="125">
        <v>1</v>
      </c>
      <c r="AB1250" s="179">
        <f t="shared" si="2103"/>
        <v>4</v>
      </c>
      <c r="AC1250" s="179" t="str">
        <f t="shared" si="2091"/>
        <v>000011</v>
      </c>
      <c r="AD1250" s="179">
        <f t="shared" si="2092"/>
        <v>1</v>
      </c>
      <c r="AE1250" s="179" t="str">
        <f t="shared" si="2093"/>
        <v>00001111</v>
      </c>
      <c r="AF1250" s="179">
        <f t="shared" si="2094"/>
        <v>0</v>
      </c>
      <c r="AG1250" s="180" t="str">
        <f t="shared" si="2095"/>
        <v>00000000</v>
      </c>
      <c r="AH1250" s="179" t="str">
        <f t="shared" si="2096"/>
        <v>00000000</v>
      </c>
    </row>
    <row r="1251" spans="1:34" x14ac:dyDescent="0.2">
      <c r="A1251" s="125" t="s">
        <v>2781</v>
      </c>
      <c r="B1251" s="58" t="str">
        <f t="shared" si="2083"/>
        <v/>
      </c>
      <c r="C1251" s="125" t="s">
        <v>727</v>
      </c>
      <c r="D1251" s="125" t="s">
        <v>704</v>
      </c>
      <c r="E1251" s="125" t="str">
        <f t="shared" si="2097"/>
        <v>L3</v>
      </c>
      <c r="F1251" s="125" t="str">
        <f t="shared" si="2098"/>
        <v>110</v>
      </c>
      <c r="H1251" s="125" t="s">
        <v>1723</v>
      </c>
      <c r="I1251" s="159">
        <f>VLOOKUP(H1251,'V-Enc'!$B$38:$C$45,2,FALSE)</f>
        <v>16</v>
      </c>
      <c r="J1251" s="125" t="s">
        <v>1740</v>
      </c>
      <c r="K1251" s="159">
        <f>VLOOKUP(J1251,'V-Enc'!$B$49:$C$56,2,FALSE)</f>
        <v>0.5</v>
      </c>
      <c r="L1251" s="206" t="s">
        <v>2079</v>
      </c>
      <c r="M1251" s="125">
        <v>32</v>
      </c>
      <c r="N1251" s="125" t="s">
        <v>1831</v>
      </c>
      <c r="O1251" s="125">
        <f>VLOOKUP(N1251,'V-Enc'!$B$130:$C$137,2,FALSE)</f>
        <v>4</v>
      </c>
      <c r="Q1251" s="125" t="s">
        <v>730</v>
      </c>
      <c r="R1251" s="125" t="s">
        <v>22</v>
      </c>
      <c r="S1251" s="125" t="s">
        <v>764</v>
      </c>
      <c r="U1251" s="125">
        <f t="shared" si="2099"/>
        <v>16</v>
      </c>
      <c r="V1251" s="179">
        <f t="shared" si="2100"/>
        <v>0.5</v>
      </c>
      <c r="W1251" s="125">
        <f t="shared" si="2101"/>
        <v>32</v>
      </c>
      <c r="X1251" s="179">
        <f t="shared" si="2102"/>
        <v>1</v>
      </c>
      <c r="Z1251" s="125">
        <f t="shared" si="1940"/>
        <v>1</v>
      </c>
      <c r="AA1251" s="125">
        <v>1</v>
      </c>
      <c r="AB1251" s="179">
        <f t="shared" si="2103"/>
        <v>4</v>
      </c>
      <c r="AC1251" s="179" t="str">
        <f t="shared" si="2091"/>
        <v>000011</v>
      </c>
      <c r="AD1251" s="179">
        <f t="shared" si="2092"/>
        <v>1</v>
      </c>
      <c r="AE1251" s="179" t="str">
        <f t="shared" si="2093"/>
        <v>00001111</v>
      </c>
      <c r="AF1251" s="179">
        <f t="shared" si="2094"/>
        <v>0</v>
      </c>
      <c r="AG1251" s="180" t="str">
        <f t="shared" si="2095"/>
        <v>00000000</v>
      </c>
      <c r="AH1251" s="179" t="str">
        <f t="shared" si="2096"/>
        <v>00000000</v>
      </c>
    </row>
    <row r="1252" spans="1:34" x14ac:dyDescent="0.2">
      <c r="A1252" s="125" t="s">
        <v>2782</v>
      </c>
      <c r="B1252" s="58" t="str">
        <f t="shared" si="2083"/>
        <v/>
      </c>
      <c r="C1252" s="125" t="s">
        <v>727</v>
      </c>
      <c r="D1252" s="125" t="s">
        <v>704</v>
      </c>
      <c r="E1252" s="125" t="str">
        <f t="shared" si="2097"/>
        <v>L3</v>
      </c>
      <c r="F1252" s="125" t="str">
        <f t="shared" si="2098"/>
        <v>000</v>
      </c>
      <c r="H1252" s="125" t="s">
        <v>1723</v>
      </c>
      <c r="I1252" s="159">
        <f>VLOOKUP(H1252,'V-Enc'!$B$38:$C$45,2,FALSE)</f>
        <v>16</v>
      </c>
      <c r="J1252" s="125" t="s">
        <v>1733</v>
      </c>
      <c r="K1252" s="159">
        <f>VLOOKUP(J1252,'V-Enc'!$B$49:$C$56,2,FALSE)</f>
        <v>1</v>
      </c>
      <c r="L1252" s="206" t="s">
        <v>2079</v>
      </c>
      <c r="M1252" s="125">
        <v>8</v>
      </c>
      <c r="N1252" s="125" t="s">
        <v>1831</v>
      </c>
      <c r="O1252" s="125">
        <f>VLOOKUP(N1252,'V-Enc'!$B$130:$C$137,2,FALSE)</f>
        <v>4</v>
      </c>
      <c r="Q1252" s="125" t="s">
        <v>730</v>
      </c>
      <c r="R1252" s="125" t="s">
        <v>22</v>
      </c>
      <c r="S1252" s="125" t="s">
        <v>764</v>
      </c>
      <c r="U1252" s="125">
        <f t="shared" si="2099"/>
        <v>16</v>
      </c>
      <c r="V1252" s="179">
        <f t="shared" si="2100"/>
        <v>1</v>
      </c>
      <c r="W1252" s="125">
        <f t="shared" si="2101"/>
        <v>8</v>
      </c>
      <c r="X1252" s="179">
        <f t="shared" si="2102"/>
        <v>0.5</v>
      </c>
      <c r="Z1252" s="125">
        <f t="shared" ref="Z1252:Z1352" si="2104">IF(S1252="vs2",1,"")</f>
        <v>1</v>
      </c>
      <c r="AA1252" s="125">
        <v>1</v>
      </c>
      <c r="AB1252" s="179">
        <f t="shared" si="2103"/>
        <v>4</v>
      </c>
      <c r="AC1252" s="179" t="str">
        <f t="shared" si="2091"/>
        <v>000011</v>
      </c>
      <c r="AD1252" s="179">
        <f t="shared" si="2092"/>
        <v>1</v>
      </c>
      <c r="AE1252" s="179" t="str">
        <f t="shared" si="2093"/>
        <v>00001111</v>
      </c>
      <c r="AF1252" s="179">
        <f t="shared" si="2094"/>
        <v>0</v>
      </c>
      <c r="AG1252" s="180" t="str">
        <f t="shared" si="2095"/>
        <v>00000000</v>
      </c>
      <c r="AH1252" s="179" t="str">
        <f t="shared" si="2096"/>
        <v>00000000</v>
      </c>
    </row>
    <row r="1253" spans="1:34" x14ac:dyDescent="0.2">
      <c r="A1253" s="125" t="s">
        <v>2783</v>
      </c>
      <c r="B1253" s="58" t="str">
        <f t="shared" si="2083"/>
        <v/>
      </c>
      <c r="C1253" s="125" t="s">
        <v>727</v>
      </c>
      <c r="D1253" s="125" t="s">
        <v>704</v>
      </c>
      <c r="E1253" s="125" t="str">
        <f t="shared" si="2097"/>
        <v>L3</v>
      </c>
      <c r="F1253" s="125" t="str">
        <f t="shared" si="2098"/>
        <v>101</v>
      </c>
      <c r="H1253" s="125" t="s">
        <v>1723</v>
      </c>
      <c r="I1253" s="159">
        <f>VLOOKUP(H1253,'V-Enc'!$B$38:$C$45,2,FALSE)</f>
        <v>16</v>
      </c>
      <c r="J1253" s="125" t="s">
        <v>1733</v>
      </c>
      <c r="K1253" s="159">
        <f>VLOOKUP(J1253,'V-Enc'!$B$49:$C$56,2,FALSE)</f>
        <v>1</v>
      </c>
      <c r="L1253" s="206" t="s">
        <v>2079</v>
      </c>
      <c r="M1253" s="125">
        <v>16</v>
      </c>
      <c r="N1253" s="125" t="s">
        <v>1831</v>
      </c>
      <c r="O1253" s="125">
        <f>VLOOKUP(N1253,'V-Enc'!$B$130:$C$137,2,FALSE)</f>
        <v>4</v>
      </c>
      <c r="Q1253" s="125" t="s">
        <v>730</v>
      </c>
      <c r="R1253" s="125" t="s">
        <v>22</v>
      </c>
      <c r="S1253" s="125" t="s">
        <v>764</v>
      </c>
      <c r="U1253" s="125">
        <f t="shared" si="2099"/>
        <v>16</v>
      </c>
      <c r="V1253" s="179">
        <f t="shared" si="2100"/>
        <v>1</v>
      </c>
      <c r="W1253" s="125">
        <f t="shared" si="2101"/>
        <v>16</v>
      </c>
      <c r="X1253" s="179">
        <f t="shared" si="2102"/>
        <v>1</v>
      </c>
      <c r="Z1253" s="125">
        <f t="shared" si="2104"/>
        <v>1</v>
      </c>
      <c r="AA1253" s="125">
        <v>1</v>
      </c>
      <c r="AB1253" s="179">
        <f t="shared" si="2103"/>
        <v>4</v>
      </c>
      <c r="AC1253" s="179" t="str">
        <f t="shared" si="2091"/>
        <v>000011</v>
      </c>
      <c r="AD1253" s="179">
        <f t="shared" si="2092"/>
        <v>1</v>
      </c>
      <c r="AE1253" s="179" t="str">
        <f t="shared" si="2093"/>
        <v>00001111</v>
      </c>
      <c r="AF1253" s="179">
        <f t="shared" si="2094"/>
        <v>0</v>
      </c>
      <c r="AG1253" s="180" t="str">
        <f t="shared" si="2095"/>
        <v>00000000</v>
      </c>
      <c r="AH1253" s="179" t="str">
        <f t="shared" si="2096"/>
        <v>00000000</v>
      </c>
    </row>
    <row r="1254" spans="1:34" x14ac:dyDescent="0.2">
      <c r="A1254" s="125" t="s">
        <v>2784</v>
      </c>
      <c r="B1254" s="58" t="str">
        <f t="shared" si="2083"/>
        <v/>
      </c>
      <c r="C1254" s="125" t="s">
        <v>727</v>
      </c>
      <c r="D1254" s="125" t="s">
        <v>704</v>
      </c>
      <c r="E1254" s="125" t="str">
        <f t="shared" si="2097"/>
        <v>L3</v>
      </c>
      <c r="F1254" s="125" t="str">
        <f t="shared" si="2098"/>
        <v>110</v>
      </c>
      <c r="H1254" s="125" t="s">
        <v>1723</v>
      </c>
      <c r="I1254" s="159">
        <f>VLOOKUP(H1254,'V-Enc'!$B$38:$C$45,2,FALSE)</f>
        <v>16</v>
      </c>
      <c r="J1254" s="125" t="s">
        <v>1733</v>
      </c>
      <c r="K1254" s="159">
        <f>VLOOKUP(J1254,'V-Enc'!$B$49:$C$56,2,FALSE)</f>
        <v>1</v>
      </c>
      <c r="L1254" s="206" t="s">
        <v>2079</v>
      </c>
      <c r="M1254" s="125">
        <v>32</v>
      </c>
      <c r="N1254" s="125" t="s">
        <v>1831</v>
      </c>
      <c r="O1254" s="125">
        <f>VLOOKUP(N1254,'V-Enc'!$B$130:$C$137,2,FALSE)</f>
        <v>4</v>
      </c>
      <c r="Q1254" s="125" t="s">
        <v>730</v>
      </c>
      <c r="R1254" s="125" t="s">
        <v>22</v>
      </c>
      <c r="S1254" s="125" t="s">
        <v>764</v>
      </c>
      <c r="U1254" s="125">
        <f t="shared" si="2099"/>
        <v>16</v>
      </c>
      <c r="V1254" s="179">
        <f t="shared" si="2100"/>
        <v>1</v>
      </c>
      <c r="W1254" s="125">
        <f t="shared" si="2101"/>
        <v>32</v>
      </c>
      <c r="X1254" s="179">
        <f t="shared" si="2102"/>
        <v>2</v>
      </c>
      <c r="Z1254" s="125">
        <f t="shared" si="2104"/>
        <v>1</v>
      </c>
      <c r="AA1254" s="125">
        <v>1</v>
      </c>
      <c r="AB1254" s="179">
        <f t="shared" si="2103"/>
        <v>8</v>
      </c>
      <c r="AC1254" s="179" t="str">
        <f t="shared" si="2091"/>
        <v>000111</v>
      </c>
      <c r="AD1254" s="179">
        <f t="shared" si="2092"/>
        <v>2</v>
      </c>
      <c r="AE1254" s="179" t="str">
        <f t="shared" si="2093"/>
        <v>10101010</v>
      </c>
      <c r="AF1254" s="179">
        <f t="shared" si="2094"/>
        <v>1</v>
      </c>
      <c r="AG1254" s="180" t="str">
        <f t="shared" si="2095"/>
        <v>01010101</v>
      </c>
      <c r="AH1254" s="179" t="str">
        <f t="shared" si="2096"/>
        <v>10101010</v>
      </c>
    </row>
    <row r="1255" spans="1:34" x14ac:dyDescent="0.2">
      <c r="A1255" s="125" t="s">
        <v>2785</v>
      </c>
      <c r="B1255" s="58" t="str">
        <f t="shared" si="2083"/>
        <v/>
      </c>
      <c r="C1255" s="125" t="s">
        <v>727</v>
      </c>
      <c r="D1255" s="125" t="s">
        <v>704</v>
      </c>
      <c r="E1255" s="125" t="str">
        <f t="shared" si="2097"/>
        <v>L3</v>
      </c>
      <c r="F1255" s="125" t="str">
        <f t="shared" si="2098"/>
        <v>000</v>
      </c>
      <c r="H1255" s="125" t="s">
        <v>1723</v>
      </c>
      <c r="I1255" s="159">
        <f>VLOOKUP(H1255,'V-Enc'!$B$38:$C$45,2,FALSE)</f>
        <v>16</v>
      </c>
      <c r="J1255" s="125" t="s">
        <v>1734</v>
      </c>
      <c r="K1255" s="159">
        <f>VLOOKUP(J1255,'V-Enc'!$B$49:$C$56,2,FALSE)</f>
        <v>2</v>
      </c>
      <c r="L1255" s="206" t="s">
        <v>2079</v>
      </c>
      <c r="M1255" s="125">
        <v>8</v>
      </c>
      <c r="N1255" s="125" t="s">
        <v>1831</v>
      </c>
      <c r="O1255" s="125">
        <f>VLOOKUP(N1255,'V-Enc'!$B$130:$C$137,2,FALSE)</f>
        <v>4</v>
      </c>
      <c r="Q1255" s="125" t="s">
        <v>730</v>
      </c>
      <c r="R1255" s="125" t="s">
        <v>22</v>
      </c>
      <c r="S1255" s="125" t="s">
        <v>764</v>
      </c>
      <c r="U1255" s="125">
        <f t="shared" si="2099"/>
        <v>16</v>
      </c>
      <c r="V1255" s="179">
        <f t="shared" si="2100"/>
        <v>2</v>
      </c>
      <c r="W1255" s="125">
        <f t="shared" si="2101"/>
        <v>8</v>
      </c>
      <c r="X1255" s="179">
        <f t="shared" si="2102"/>
        <v>1</v>
      </c>
      <c r="Z1255" s="125">
        <f t="shared" si="2104"/>
        <v>1</v>
      </c>
      <c r="AA1255" s="125">
        <v>1</v>
      </c>
      <c r="AB1255" s="179">
        <f t="shared" si="2103"/>
        <v>8</v>
      </c>
      <c r="AC1255" s="179" t="str">
        <f t="shared" si="2091"/>
        <v>000111</v>
      </c>
      <c r="AD1255" s="179">
        <f t="shared" si="2092"/>
        <v>1</v>
      </c>
      <c r="AE1255" s="179" t="str">
        <f t="shared" si="2093"/>
        <v>11111111</v>
      </c>
      <c r="AF1255" s="179">
        <f t="shared" si="2094"/>
        <v>0</v>
      </c>
      <c r="AG1255" s="180" t="str">
        <f t="shared" si="2095"/>
        <v>00000000</v>
      </c>
      <c r="AH1255" s="179" t="str">
        <f t="shared" si="2096"/>
        <v>00000000</v>
      </c>
    </row>
    <row r="1256" spans="1:34" x14ac:dyDescent="0.2">
      <c r="A1256" s="125" t="s">
        <v>2786</v>
      </c>
      <c r="B1256" s="58" t="str">
        <f t="shared" si="2083"/>
        <v/>
      </c>
      <c r="C1256" s="125" t="s">
        <v>727</v>
      </c>
      <c r="D1256" s="125" t="s">
        <v>704</v>
      </c>
      <c r="E1256" s="125" t="str">
        <f t="shared" si="2097"/>
        <v>L3</v>
      </c>
      <c r="F1256" s="125" t="str">
        <f t="shared" si="2098"/>
        <v>101</v>
      </c>
      <c r="H1256" s="125" t="s">
        <v>1723</v>
      </c>
      <c r="I1256" s="159">
        <f>VLOOKUP(H1256,'V-Enc'!$B$38:$C$45,2,FALSE)</f>
        <v>16</v>
      </c>
      <c r="J1256" s="125" t="s">
        <v>1734</v>
      </c>
      <c r="K1256" s="159">
        <f>VLOOKUP(J1256,'V-Enc'!$B$49:$C$56,2,FALSE)</f>
        <v>2</v>
      </c>
      <c r="L1256" s="206" t="s">
        <v>2079</v>
      </c>
      <c r="M1256" s="125">
        <v>16</v>
      </c>
      <c r="N1256" s="125" t="s">
        <v>1831</v>
      </c>
      <c r="O1256" s="125">
        <f>VLOOKUP(N1256,'V-Enc'!$B$130:$C$137,2,FALSE)</f>
        <v>4</v>
      </c>
      <c r="Q1256" s="125" t="s">
        <v>730</v>
      </c>
      <c r="R1256" s="125" t="s">
        <v>22</v>
      </c>
      <c r="S1256" s="125" t="s">
        <v>764</v>
      </c>
      <c r="U1256" s="125">
        <f t="shared" si="2099"/>
        <v>16</v>
      </c>
      <c r="V1256" s="179">
        <f t="shared" si="2100"/>
        <v>2</v>
      </c>
      <c r="W1256" s="125">
        <f t="shared" si="2101"/>
        <v>16</v>
      </c>
      <c r="X1256" s="179">
        <f t="shared" si="2102"/>
        <v>2</v>
      </c>
      <c r="Z1256" s="125">
        <f t="shared" si="2104"/>
        <v>1</v>
      </c>
      <c r="AA1256" s="125">
        <v>1</v>
      </c>
      <c r="AB1256" s="179">
        <f t="shared" si="2103"/>
        <v>8</v>
      </c>
      <c r="AC1256" s="179" t="str">
        <f t="shared" si="2091"/>
        <v>000111</v>
      </c>
      <c r="AD1256" s="179">
        <f t="shared" si="2092"/>
        <v>1</v>
      </c>
      <c r="AE1256" s="179" t="str">
        <f t="shared" si="2093"/>
        <v>11111111</v>
      </c>
      <c r="AF1256" s="179">
        <f t="shared" si="2094"/>
        <v>1</v>
      </c>
      <c r="AG1256" s="180" t="str">
        <f t="shared" si="2095"/>
        <v>01010101</v>
      </c>
      <c r="AH1256" s="179" t="str">
        <f t="shared" si="2096"/>
        <v>10101010</v>
      </c>
    </row>
    <row r="1257" spans="1:34" x14ac:dyDescent="0.2">
      <c r="A1257" s="125" t="s">
        <v>2787</v>
      </c>
      <c r="B1257" s="58" t="str">
        <f t="shared" si="2083"/>
        <v/>
      </c>
      <c r="C1257" s="125" t="s">
        <v>727</v>
      </c>
      <c r="D1257" s="125" t="s">
        <v>704</v>
      </c>
      <c r="E1257" s="125" t="str">
        <f t="shared" ref="E1257:E1263" si="2105">IF(S1257="rs2","L2",IF(S1257="vs2","L3","L1"))</f>
        <v>L3</v>
      </c>
      <c r="F1257" s="125" t="str">
        <f t="shared" ref="F1257:F1263" si="2106">IF(M1257=8,"000",IF(M1257=16,"101","110"))</f>
        <v>110</v>
      </c>
      <c r="H1257" s="125" t="s">
        <v>1723</v>
      </c>
      <c r="I1257" s="159">
        <f>VLOOKUP(H1257,'V-Enc'!$B$38:$C$45,2,FALSE)</f>
        <v>16</v>
      </c>
      <c r="J1257" s="125" t="s">
        <v>1734</v>
      </c>
      <c r="K1257" s="159">
        <f>VLOOKUP(J1257,'V-Enc'!$B$49:$C$56,2,FALSE)</f>
        <v>2</v>
      </c>
      <c r="L1257" s="206" t="s">
        <v>2079</v>
      </c>
      <c r="M1257" s="125">
        <v>32</v>
      </c>
      <c r="N1257" s="125" t="s">
        <v>1831</v>
      </c>
      <c r="O1257" s="125">
        <f>VLOOKUP(N1257,'V-Enc'!$B$130:$C$137,2,FALSE)</f>
        <v>4</v>
      </c>
      <c r="Q1257" s="125" t="s">
        <v>730</v>
      </c>
      <c r="R1257" s="125" t="s">
        <v>22</v>
      </c>
      <c r="S1257" s="125" t="s">
        <v>764</v>
      </c>
      <c r="U1257" s="125">
        <f t="shared" ref="U1257:U1263" si="2107">IF(L1257="-1",I1257,M1257)</f>
        <v>16</v>
      </c>
      <c r="V1257" s="179">
        <f t="shared" ref="V1257:V1263" si="2108">IF(L1257="-1",K1257,U1257/I1257*K1257)</f>
        <v>2</v>
      </c>
      <c r="W1257" s="125">
        <f t="shared" ref="W1257:W1263" si="2109">IF(L1257="-1",M1257,"-")</f>
        <v>32</v>
      </c>
      <c r="X1257" s="179">
        <f t="shared" ref="X1257:X1263" si="2110">IF(L1257="-1",W1257/I1257*K1257,"-")</f>
        <v>4</v>
      </c>
      <c r="Z1257" s="125">
        <f t="shared" si="2104"/>
        <v>1</v>
      </c>
      <c r="AA1257" s="125">
        <v>1</v>
      </c>
      <c r="AB1257" s="179">
        <f t="shared" si="2103"/>
        <v>16</v>
      </c>
      <c r="AC1257" s="179" t="str">
        <f t="shared" si="2091"/>
        <v>001111</v>
      </c>
      <c r="AD1257" s="179">
        <f t="shared" si="2092"/>
        <v>2</v>
      </c>
      <c r="AE1257" s="179" t="str">
        <f t="shared" si="2093"/>
        <v>10101010</v>
      </c>
      <c r="AF1257" s="179">
        <f t="shared" si="2094"/>
        <v>1</v>
      </c>
      <c r="AG1257" s="180" t="str">
        <f t="shared" si="2095"/>
        <v>01110111</v>
      </c>
      <c r="AH1257" s="179" t="str">
        <f t="shared" si="2096"/>
        <v>10001000</v>
      </c>
    </row>
    <row r="1258" spans="1:34" x14ac:dyDescent="0.2">
      <c r="A1258" s="125" t="s">
        <v>2788</v>
      </c>
      <c r="B1258" s="58" t="str">
        <f t="shared" si="2083"/>
        <v>RSVD</v>
      </c>
      <c r="C1258" s="125" t="s">
        <v>727</v>
      </c>
      <c r="D1258" s="125" t="s">
        <v>704</v>
      </c>
      <c r="E1258" s="125" t="str">
        <f t="shared" si="2105"/>
        <v>L3</v>
      </c>
      <c r="F1258" s="125" t="str">
        <f t="shared" si="2106"/>
        <v>000</v>
      </c>
      <c r="H1258" s="125" t="s">
        <v>1723</v>
      </c>
      <c r="I1258" s="159">
        <f>VLOOKUP(H1258,'V-Enc'!$B$38:$C$45,2,FALSE)</f>
        <v>16</v>
      </c>
      <c r="J1258" s="125" t="s">
        <v>1735</v>
      </c>
      <c r="K1258" s="159">
        <f>VLOOKUP(J1258,'V-Enc'!$B$49:$C$56,2,FALSE)</f>
        <v>4</v>
      </c>
      <c r="L1258" s="206" t="s">
        <v>2079</v>
      </c>
      <c r="M1258" s="125">
        <v>8</v>
      </c>
      <c r="N1258" s="125" t="s">
        <v>1831</v>
      </c>
      <c r="O1258" s="125">
        <f>VLOOKUP(N1258,'V-Enc'!$B$130:$C$137,2,FALSE)</f>
        <v>4</v>
      </c>
      <c r="Q1258" s="125" t="s">
        <v>730</v>
      </c>
      <c r="R1258" s="125" t="s">
        <v>22</v>
      </c>
      <c r="S1258" s="125" t="s">
        <v>764</v>
      </c>
      <c r="U1258" s="125">
        <f t="shared" si="2107"/>
        <v>16</v>
      </c>
      <c r="V1258" s="179">
        <f t="shared" si="2108"/>
        <v>4</v>
      </c>
      <c r="W1258" s="125">
        <f t="shared" si="2109"/>
        <v>8</v>
      </c>
      <c r="X1258" s="179">
        <f t="shared" si="2110"/>
        <v>2</v>
      </c>
      <c r="Z1258" s="125">
        <f t="shared" si="2104"/>
        <v>1</v>
      </c>
      <c r="AA1258" s="125">
        <v>1</v>
      </c>
      <c r="AB1258" s="179">
        <f t="shared" si="2103"/>
        <v>16</v>
      </c>
      <c r="AC1258" s="179" t="str">
        <f t="shared" si="2091"/>
        <v>001111</v>
      </c>
      <c r="AD1258" s="179">
        <f t="shared" si="2092"/>
        <v>1</v>
      </c>
      <c r="AE1258" s="179" t="str">
        <f t="shared" si="2093"/>
        <v>11111111</v>
      </c>
      <c r="AF1258" s="179">
        <f t="shared" si="2094"/>
        <v>2</v>
      </c>
      <c r="AG1258" s="180" t="str">
        <f t="shared" si="2095"/>
        <v>10101010</v>
      </c>
      <c r="AH1258" s="179" t="str">
        <f t="shared" si="2096"/>
        <v>10001000</v>
      </c>
    </row>
    <row r="1259" spans="1:34" x14ac:dyDescent="0.2">
      <c r="A1259" s="125" t="s">
        <v>2789</v>
      </c>
      <c r="B1259" s="58" t="str">
        <f t="shared" si="2083"/>
        <v>RSVD</v>
      </c>
      <c r="C1259" s="125" t="s">
        <v>727</v>
      </c>
      <c r="D1259" s="125" t="s">
        <v>704</v>
      </c>
      <c r="E1259" s="125" t="str">
        <f t="shared" si="2105"/>
        <v>L3</v>
      </c>
      <c r="F1259" s="125" t="str">
        <f t="shared" si="2106"/>
        <v>101</v>
      </c>
      <c r="H1259" s="125" t="s">
        <v>1723</v>
      </c>
      <c r="I1259" s="159">
        <f>VLOOKUP(H1259,'V-Enc'!$B$38:$C$45,2,FALSE)</f>
        <v>16</v>
      </c>
      <c r="J1259" s="125" t="s">
        <v>1735</v>
      </c>
      <c r="K1259" s="159">
        <f>VLOOKUP(J1259,'V-Enc'!$B$49:$C$56,2,FALSE)</f>
        <v>4</v>
      </c>
      <c r="L1259" s="206" t="s">
        <v>2079</v>
      </c>
      <c r="M1259" s="125">
        <v>16</v>
      </c>
      <c r="N1259" s="125" t="s">
        <v>1831</v>
      </c>
      <c r="O1259" s="125">
        <f>VLOOKUP(N1259,'V-Enc'!$B$130:$C$137,2,FALSE)</f>
        <v>4</v>
      </c>
      <c r="Q1259" s="125" t="s">
        <v>730</v>
      </c>
      <c r="R1259" s="125" t="s">
        <v>22</v>
      </c>
      <c r="S1259" s="125" t="s">
        <v>764</v>
      </c>
      <c r="U1259" s="125">
        <f t="shared" si="2107"/>
        <v>16</v>
      </c>
      <c r="V1259" s="179">
        <f t="shared" si="2108"/>
        <v>4</v>
      </c>
      <c r="W1259" s="125">
        <f t="shared" si="2109"/>
        <v>16</v>
      </c>
      <c r="X1259" s="179">
        <f t="shared" si="2110"/>
        <v>4</v>
      </c>
      <c r="Z1259" s="125">
        <f t="shared" si="2104"/>
        <v>1</v>
      </c>
      <c r="AA1259" s="125">
        <v>1</v>
      </c>
      <c r="AB1259" s="179">
        <f t="shared" si="2103"/>
        <v>16</v>
      </c>
      <c r="AC1259" s="179" t="str">
        <f t="shared" si="2091"/>
        <v>001111</v>
      </c>
      <c r="AD1259" s="179">
        <f t="shared" si="2092"/>
        <v>1</v>
      </c>
      <c r="AE1259" s="179" t="str">
        <f t="shared" si="2093"/>
        <v>11111111</v>
      </c>
      <c r="AF1259" s="179">
        <f t="shared" si="2094"/>
        <v>1</v>
      </c>
      <c r="AG1259" s="180" t="str">
        <f t="shared" si="2095"/>
        <v>01110111</v>
      </c>
      <c r="AH1259" s="179" t="str">
        <f>IF(AF1259=0,"00000000",RIGHT(_xlfn.CONCAT(REPT(0,8-MIN(8,AB1259)),REPT(DEC2BIN(_xlfn.BITLSHIFT(1,MAX(V1259,X1259,1)-1)),MAX(1,O1259))),8))</f>
        <v>10001000</v>
      </c>
    </row>
    <row r="1260" spans="1:34" x14ac:dyDescent="0.2">
      <c r="A1260" s="125" t="s">
        <v>2790</v>
      </c>
      <c r="B1260" s="58" t="str">
        <f t="shared" si="2083"/>
        <v>RSVD</v>
      </c>
      <c r="C1260" s="125" t="s">
        <v>727</v>
      </c>
      <c r="D1260" s="125" t="s">
        <v>704</v>
      </c>
      <c r="E1260" s="125" t="str">
        <f t="shared" si="2105"/>
        <v>L3</v>
      </c>
      <c r="F1260" s="125" t="str">
        <f t="shared" si="2106"/>
        <v>110</v>
      </c>
      <c r="H1260" s="125" t="s">
        <v>1723</v>
      </c>
      <c r="I1260" s="159">
        <f>VLOOKUP(H1260,'V-Enc'!$B$38:$C$45,2,FALSE)</f>
        <v>16</v>
      </c>
      <c r="J1260" s="125" t="s">
        <v>1735</v>
      </c>
      <c r="K1260" s="159">
        <f>VLOOKUP(J1260,'V-Enc'!$B$49:$C$56,2,FALSE)</f>
        <v>4</v>
      </c>
      <c r="L1260" s="206" t="s">
        <v>2079</v>
      </c>
      <c r="M1260" s="125">
        <v>32</v>
      </c>
      <c r="N1260" s="125" t="s">
        <v>1831</v>
      </c>
      <c r="O1260" s="125">
        <f>VLOOKUP(N1260,'V-Enc'!$B$130:$C$137,2,FALSE)</f>
        <v>4</v>
      </c>
      <c r="Q1260" s="125" t="s">
        <v>730</v>
      </c>
      <c r="R1260" s="125" t="s">
        <v>22</v>
      </c>
      <c r="S1260" s="125" t="s">
        <v>764</v>
      </c>
      <c r="U1260" s="125">
        <f t="shared" si="2107"/>
        <v>16</v>
      </c>
      <c r="V1260" s="179">
        <f t="shared" si="2108"/>
        <v>4</v>
      </c>
      <c r="W1260" s="125">
        <f t="shared" si="2109"/>
        <v>32</v>
      </c>
      <c r="X1260" s="179">
        <f t="shared" si="2110"/>
        <v>8</v>
      </c>
      <c r="Z1260" s="125">
        <f t="shared" si="2104"/>
        <v>1</v>
      </c>
      <c r="AA1260" s="125">
        <v>1</v>
      </c>
      <c r="AB1260" s="179">
        <f t="shared" si="2103"/>
        <v>32</v>
      </c>
      <c r="AC1260" s="179" t="str">
        <f>DEC2BIN(MIN(64,AB1260)-1,6)</f>
        <v>011111</v>
      </c>
      <c r="AD1260" s="179">
        <f t="shared" si="2092"/>
        <v>2</v>
      </c>
      <c r="AE1260" s="179" t="str">
        <f t="shared" si="2093"/>
        <v>10101010</v>
      </c>
      <c r="AF1260" s="179">
        <f t="shared" si="2094"/>
        <v>1</v>
      </c>
      <c r="AG1260" s="180" t="str">
        <f t="shared" si="2095"/>
        <v>01111111</v>
      </c>
      <c r="AH1260" s="179" t="str">
        <f t="shared" ref="AH1260:AH1263" si="2111">IF(AF1260=0,"00000000",RIGHT(_xlfn.CONCAT(REPT(0,8-MIN(8,AB1260)),REPT(DEC2BIN(_xlfn.BITLSHIFT(1,MAX(V1260,X1260,1)-1)),MAX(1,O1260))),8))</f>
        <v>10000000</v>
      </c>
    </row>
    <row r="1261" spans="1:34" x14ac:dyDescent="0.2">
      <c r="A1261" s="125" t="s">
        <v>2791</v>
      </c>
      <c r="B1261" s="58" t="str">
        <f t="shared" si="2083"/>
        <v>RSVD</v>
      </c>
      <c r="C1261" s="125" t="s">
        <v>727</v>
      </c>
      <c r="D1261" s="125" t="s">
        <v>704</v>
      </c>
      <c r="E1261" s="125" t="str">
        <f t="shared" si="2105"/>
        <v>L3</v>
      </c>
      <c r="F1261" s="125" t="str">
        <f t="shared" si="2106"/>
        <v>000</v>
      </c>
      <c r="H1261" s="125" t="s">
        <v>1723</v>
      </c>
      <c r="I1261" s="159">
        <f>VLOOKUP(H1261,'V-Enc'!$B$38:$C$45,2,FALSE)</f>
        <v>16</v>
      </c>
      <c r="J1261" s="125" t="s">
        <v>1736</v>
      </c>
      <c r="K1261" s="159">
        <f>VLOOKUP(J1261,'V-Enc'!$B$49:$C$56,2,FALSE)</f>
        <v>8</v>
      </c>
      <c r="L1261" s="206" t="s">
        <v>2079</v>
      </c>
      <c r="M1261" s="125">
        <v>8</v>
      </c>
      <c r="N1261" s="125" t="s">
        <v>1831</v>
      </c>
      <c r="O1261" s="125">
        <f>VLOOKUP(N1261,'V-Enc'!$B$130:$C$137,2,FALSE)</f>
        <v>4</v>
      </c>
      <c r="Q1261" s="125" t="s">
        <v>730</v>
      </c>
      <c r="R1261" s="125" t="s">
        <v>22</v>
      </c>
      <c r="S1261" s="125" t="s">
        <v>764</v>
      </c>
      <c r="U1261" s="125">
        <f t="shared" si="2107"/>
        <v>16</v>
      </c>
      <c r="V1261" s="179">
        <f t="shared" si="2108"/>
        <v>8</v>
      </c>
      <c r="W1261" s="125">
        <f t="shared" si="2109"/>
        <v>8</v>
      </c>
      <c r="X1261" s="179">
        <f t="shared" si="2110"/>
        <v>4</v>
      </c>
      <c r="Z1261" s="125">
        <f t="shared" si="2104"/>
        <v>1</v>
      </c>
      <c r="AA1261" s="125">
        <v>1</v>
      </c>
      <c r="AB1261" s="179">
        <f t="shared" si="2103"/>
        <v>32</v>
      </c>
      <c r="AC1261" s="179" t="str">
        <f t="shared" ref="AC1261:AC1263" si="2112">DEC2BIN(MIN(64,AB1261)-1,6)</f>
        <v>011111</v>
      </c>
      <c r="AD1261" s="179">
        <f t="shared" si="2092"/>
        <v>1</v>
      </c>
      <c r="AE1261" s="179" t="str">
        <f t="shared" si="2093"/>
        <v>11111111</v>
      </c>
      <c r="AF1261" s="179">
        <f t="shared" si="2094"/>
        <v>2</v>
      </c>
      <c r="AG1261" s="180" t="str">
        <f t="shared" si="2095"/>
        <v>10101010</v>
      </c>
      <c r="AH1261" s="179" t="str">
        <f t="shared" si="2111"/>
        <v>10000000</v>
      </c>
    </row>
    <row r="1262" spans="1:34" x14ac:dyDescent="0.2">
      <c r="A1262" s="125" t="s">
        <v>2792</v>
      </c>
      <c r="B1262" s="58" t="str">
        <f t="shared" ref="B1262" si="2113">IF(OR(MAX(1,O1262)*MAX(V1262,1)&gt;8,V1262&lt;1/4,X1262&lt;1/4,IF(X1262="-",0,X1262)&gt;8),"RSVD","")</f>
        <v>RSVD</v>
      </c>
      <c r="C1262" s="125" t="s">
        <v>727</v>
      </c>
      <c r="D1262" s="125" t="s">
        <v>704</v>
      </c>
      <c r="E1262" s="125" t="str">
        <f t="shared" ref="E1262" si="2114">IF(S1262="rs2","L2",IF(S1262="vs2","L3","L1"))</f>
        <v>L3</v>
      </c>
      <c r="F1262" s="125" t="str">
        <f t="shared" ref="F1262" si="2115">IF(M1262=8,"000",IF(M1262=16,"101","110"))</f>
        <v>101</v>
      </c>
      <c r="H1262" s="125" t="s">
        <v>1723</v>
      </c>
      <c r="I1262" s="159">
        <f>VLOOKUP(H1262,'V-Enc'!$B$38:$C$45,2,FALSE)</f>
        <v>16</v>
      </c>
      <c r="J1262" s="125" t="s">
        <v>1736</v>
      </c>
      <c r="K1262" s="159">
        <f>VLOOKUP(J1262,'V-Enc'!$B$49:$C$56,2,FALSE)</f>
        <v>8</v>
      </c>
      <c r="L1262" s="206" t="s">
        <v>2079</v>
      </c>
      <c r="M1262" s="125">
        <v>16</v>
      </c>
      <c r="N1262" s="125" t="s">
        <v>1831</v>
      </c>
      <c r="O1262" s="125">
        <f>VLOOKUP(N1262,'V-Enc'!$B$130:$C$137,2,FALSE)</f>
        <v>4</v>
      </c>
      <c r="Q1262" s="125" t="s">
        <v>730</v>
      </c>
      <c r="R1262" s="125" t="s">
        <v>22</v>
      </c>
      <c r="S1262" s="125" t="s">
        <v>764</v>
      </c>
      <c r="U1262" s="125">
        <f t="shared" ref="U1262" si="2116">IF(L1262="-1",I1262,M1262)</f>
        <v>16</v>
      </c>
      <c r="V1262" s="179">
        <f t="shared" ref="V1262" si="2117">IF(L1262="-1",K1262,U1262/I1262*K1262)</f>
        <v>8</v>
      </c>
      <c r="W1262" s="125">
        <f t="shared" ref="W1262" si="2118">IF(L1262="-1",M1262,"-")</f>
        <v>16</v>
      </c>
      <c r="X1262" s="179">
        <f t="shared" ref="X1262" si="2119">IF(L1262="-1",W1262/I1262*K1262,"-")</f>
        <v>8</v>
      </c>
      <c r="Z1262" s="125">
        <f t="shared" ref="Z1262" si="2120">IF(S1262="vs2",1,"")</f>
        <v>1</v>
      </c>
      <c r="AA1262" s="125">
        <v>1</v>
      </c>
      <c r="AB1262" s="179">
        <f t="shared" si="2103"/>
        <v>32</v>
      </c>
      <c r="AC1262" s="179" t="str">
        <f t="shared" si="2112"/>
        <v>011111</v>
      </c>
      <c r="AD1262" s="179">
        <f t="shared" si="2092"/>
        <v>1</v>
      </c>
      <c r="AE1262" s="179" t="str">
        <f t="shared" si="2093"/>
        <v>11111111</v>
      </c>
      <c r="AF1262" s="179">
        <f t="shared" si="2094"/>
        <v>1</v>
      </c>
      <c r="AG1262" s="180" t="str">
        <f>IF(AF1262=0,"00000000",RIGHT(IF(X1262&gt;=V1262,DEC2BIN(_xlfn.BITXOR(BIN2DEC(AH1262),255),8),REPT(DEC2BIN(_xlfn.BITLSHIFT(1,AF1262-1)),8)),8))</f>
        <v>01111111</v>
      </c>
      <c r="AH1262" s="179" t="str">
        <f t="shared" si="2111"/>
        <v>10000000</v>
      </c>
    </row>
    <row r="1263" spans="1:34" x14ac:dyDescent="0.2">
      <c r="A1263" s="125" t="s">
        <v>4567</v>
      </c>
      <c r="B1263" s="58" t="str">
        <f t="shared" si="2083"/>
        <v>RSVD</v>
      </c>
      <c r="C1263" s="125" t="s">
        <v>727</v>
      </c>
      <c r="D1263" s="125" t="s">
        <v>704</v>
      </c>
      <c r="E1263" s="125" t="str">
        <f t="shared" si="2105"/>
        <v>L3</v>
      </c>
      <c r="F1263" s="125" t="str">
        <f t="shared" si="2106"/>
        <v>110</v>
      </c>
      <c r="H1263" s="125" t="s">
        <v>1723</v>
      </c>
      <c r="I1263" s="159">
        <f>VLOOKUP(H1263,'V-Enc'!$B$38:$C$45,2,FALSE)</f>
        <v>16</v>
      </c>
      <c r="J1263" s="125" t="s">
        <v>1736</v>
      </c>
      <c r="K1263" s="159">
        <f>VLOOKUP(J1263,'V-Enc'!$B$49:$C$56,2,FALSE)</f>
        <v>8</v>
      </c>
      <c r="L1263" s="206" t="s">
        <v>2079</v>
      </c>
      <c r="M1263" s="125">
        <v>32</v>
      </c>
      <c r="N1263" s="125" t="s">
        <v>1831</v>
      </c>
      <c r="O1263" s="125">
        <f>VLOOKUP(N1263,'V-Enc'!$B$130:$C$137,2,FALSE)</f>
        <v>4</v>
      </c>
      <c r="Q1263" s="125" t="s">
        <v>730</v>
      </c>
      <c r="R1263" s="125" t="s">
        <v>22</v>
      </c>
      <c r="S1263" s="125" t="s">
        <v>764</v>
      </c>
      <c r="U1263" s="125">
        <f t="shared" si="2107"/>
        <v>16</v>
      </c>
      <c r="V1263" s="179">
        <f t="shared" si="2108"/>
        <v>8</v>
      </c>
      <c r="W1263" s="125">
        <f t="shared" si="2109"/>
        <v>32</v>
      </c>
      <c r="X1263" s="179">
        <f t="shared" si="2110"/>
        <v>16</v>
      </c>
      <c r="Z1263" s="125">
        <f t="shared" si="2104"/>
        <v>1</v>
      </c>
      <c r="AA1263" s="125">
        <v>1</v>
      </c>
      <c r="AB1263" s="179">
        <f t="shared" si="2103"/>
        <v>64</v>
      </c>
      <c r="AC1263" s="179" t="str">
        <f t="shared" si="2112"/>
        <v>111111</v>
      </c>
      <c r="AD1263" s="179">
        <f t="shared" si="2092"/>
        <v>2</v>
      </c>
      <c r="AE1263" s="179" t="str">
        <f t="shared" si="2093"/>
        <v>10101010</v>
      </c>
      <c r="AF1263" s="179">
        <f t="shared" si="2094"/>
        <v>1</v>
      </c>
      <c r="AG1263" s="180" t="e">
        <f>IF(AF1263=0,"00000000",RIGHT(IF(X1263&gt;=V1263,DEC2BIN(_xlfn.BITXOR(BIN2DEC(AH1263),255),8),REPT(DEC2BIN(_xlfn.BITLSHIFT(1,AF1263-1)),8)),8))</f>
        <v>#NUM!</v>
      </c>
      <c r="AH1263" s="179" t="e">
        <f t="shared" si="2111"/>
        <v>#NUM!</v>
      </c>
    </row>
    <row r="1264" spans="1:34" x14ac:dyDescent="0.2">
      <c r="I1264" s="159"/>
      <c r="Z1264" s="125" t="str">
        <f t="shared" si="2104"/>
        <v/>
      </c>
      <c r="AC1264" s="179"/>
      <c r="AE1264" s="179"/>
    </row>
    <row r="1265" spans="1:32" ht="19" x14ac:dyDescent="0.25">
      <c r="A1265" s="225" t="s">
        <v>2215</v>
      </c>
      <c r="B1265" s="225"/>
      <c r="C1265" s="226"/>
      <c r="D1265" s="226"/>
      <c r="E1265" s="226"/>
      <c r="F1265" s="226"/>
      <c r="G1265" s="226"/>
      <c r="I1265" s="159"/>
      <c r="Z1265" s="125" t="str">
        <f t="shared" si="2104"/>
        <v/>
      </c>
      <c r="AC1265" s="179"/>
      <c r="AE1265" s="179"/>
    </row>
    <row r="1266" spans="1:32" x14ac:dyDescent="0.2">
      <c r="A1266" s="125" t="s">
        <v>4568</v>
      </c>
      <c r="B1266" s="58" t="str">
        <f t="shared" ref="B1266:B1274" si="2121">IF(OR(MAX(1,O1266)*MAX(V1266,1)&gt;8,V1266&lt;1/4,X1266&lt;1/4,IF(X1266="-",0,X1266)&gt;8),"RSVD","")</f>
        <v>RSVD</v>
      </c>
      <c r="C1266" s="125" t="s">
        <v>727</v>
      </c>
      <c r="D1266" s="125" t="s">
        <v>704</v>
      </c>
      <c r="E1266" s="125" t="str">
        <f t="shared" ref="E1266" si="2122">IF(S1266="rs2","L2",IF(S1266="vs2","L3","L1"))</f>
        <v>L1</v>
      </c>
      <c r="F1266" s="125" t="str">
        <f t="shared" ref="F1266" si="2123">IF(M1266=8,"000",IF(M1266=16,"101","110"))</f>
        <v>000</v>
      </c>
      <c r="H1266" s="125" t="s">
        <v>1723</v>
      </c>
      <c r="I1266" s="159">
        <f>VLOOKUP(H1266,'V-Enc'!$B$38:$C$45,2,FALSE)</f>
        <v>16</v>
      </c>
      <c r="J1266" s="125" t="s">
        <v>1739</v>
      </c>
      <c r="K1266" s="159">
        <f>VLOOKUP(J1266,'V-Enc'!$B$49:$C$56,2,FALSE)</f>
        <v>0.25</v>
      </c>
      <c r="L1266" s="206" t="s">
        <v>76</v>
      </c>
      <c r="M1266" s="125">
        <v>8</v>
      </c>
      <c r="N1266" s="125" t="s">
        <v>1832</v>
      </c>
      <c r="O1266" s="125">
        <f>VLOOKUP(N1266,'V-Enc'!$B$130:$C$137,2,FALSE)</f>
        <v>5</v>
      </c>
      <c r="Q1266" s="125" t="s">
        <v>730</v>
      </c>
      <c r="R1266" s="125" t="s">
        <v>22</v>
      </c>
      <c r="S1266" s="206" t="s">
        <v>2040</v>
      </c>
      <c r="U1266" s="125">
        <f t="shared" ref="U1266" si="2124">IF(L1266="-1",I1266,M1266)</f>
        <v>8</v>
      </c>
      <c r="V1266" s="179">
        <f t="shared" ref="V1266" si="2125">IF(L1266="-1",K1266,U1266/I1266*K1266)</f>
        <v>0.125</v>
      </c>
      <c r="W1266" s="125" t="str">
        <f t="shared" ref="W1266" si="2126">IF(L1266="-1",M1266,"-")</f>
        <v>-</v>
      </c>
      <c r="X1266" s="179" t="str">
        <f>IF(L1266="-1",W1266/#REF!*#REF!,"-")</f>
        <v>-</v>
      </c>
      <c r="Z1266" s="125" t="str">
        <f t="shared" ref="Z1266" si="2127">IF(S1266="vs2",1,"")</f>
        <v/>
      </c>
      <c r="AA1266" s="125">
        <v>1</v>
      </c>
      <c r="AB1266" s="179">
        <f>MAX(V1266,X1266,1)*IF(O1266="",1,O1266)</f>
        <v>5</v>
      </c>
      <c r="AC1266" s="179" t="str">
        <f t="shared" ref="AC1266:AC1279" si="2128">DEC2BIN(MIN(64,AB1266)-1,6)</f>
        <v>000100</v>
      </c>
      <c r="AD1266" s="179">
        <f t="shared" ref="AD1266:AD1283" si="2129">AB1266/(MAX(V1266,1)*IF(O1266="",1,O1266))</f>
        <v>1</v>
      </c>
      <c r="AE1266" s="179" t="str">
        <f t="shared" ref="AE1266:AE1283" si="2130">RIGHT(_xlfn.CONCAT(REPT(0,8-MIN(AB1266,8)),REPT(DEC2BIN(_xlfn.BITLSHIFT(1,AD1266-1)),AB1266/AD1266)),8)</f>
        <v>00011111</v>
      </c>
      <c r="AF1266" s="125" t="s">
        <v>369</v>
      </c>
    </row>
    <row r="1267" spans="1:32" x14ac:dyDescent="0.2">
      <c r="A1267" s="125" t="s">
        <v>2793</v>
      </c>
      <c r="B1267" s="58" t="str">
        <f t="shared" si="2121"/>
        <v/>
      </c>
      <c r="C1267" s="125" t="s">
        <v>727</v>
      </c>
      <c r="D1267" s="125" t="s">
        <v>704</v>
      </c>
      <c r="E1267" s="125" t="str">
        <f t="shared" ref="E1267:E1274" si="2131">IF(S1267="rs2","L2",IF(S1267="vs2","L3","L1"))</f>
        <v>L1</v>
      </c>
      <c r="F1267" s="125" t="str">
        <f t="shared" ref="F1267:F1274" si="2132">IF(M1267=8,"000",IF(M1267=16,"101","110"))</f>
        <v>101</v>
      </c>
      <c r="H1267" s="125" t="s">
        <v>1723</v>
      </c>
      <c r="I1267" s="159">
        <f>VLOOKUP(H1267,'V-Enc'!$B$38:$C$45,2,FALSE)</f>
        <v>16</v>
      </c>
      <c r="J1267" s="125" t="s">
        <v>1739</v>
      </c>
      <c r="K1267" s="159">
        <f>VLOOKUP(J1267,'V-Enc'!$B$49:$C$56,2,FALSE)</f>
        <v>0.25</v>
      </c>
      <c r="L1267" s="206" t="s">
        <v>76</v>
      </c>
      <c r="M1267" s="125">
        <v>16</v>
      </c>
      <c r="N1267" s="125" t="s">
        <v>1832</v>
      </c>
      <c r="O1267" s="125">
        <f>VLOOKUP(N1267,'V-Enc'!$B$130:$C$137,2,FALSE)</f>
        <v>5</v>
      </c>
      <c r="Q1267" s="125" t="s">
        <v>730</v>
      </c>
      <c r="R1267" s="125" t="s">
        <v>22</v>
      </c>
      <c r="S1267" s="206" t="s">
        <v>2040</v>
      </c>
      <c r="U1267" s="125">
        <f t="shared" ref="U1267:U1274" si="2133">IF(L1267="-1",I1267,M1267)</f>
        <v>16</v>
      </c>
      <c r="V1267" s="179">
        <f t="shared" ref="V1267:V1274" si="2134">IF(L1267="-1",K1267,U1267/I1267*K1267)</f>
        <v>0.25</v>
      </c>
      <c r="W1267" s="125" t="str">
        <f t="shared" ref="W1267:W1274" si="2135">IF(L1267="-1",M1267,"-")</f>
        <v>-</v>
      </c>
      <c r="X1267" s="179" t="str">
        <f>IF(L1267="-1",W1267/#REF!*#REF!,"-")</f>
        <v>-</v>
      </c>
      <c r="Z1267" s="125" t="str">
        <f t="shared" si="2104"/>
        <v/>
      </c>
      <c r="AA1267" s="125">
        <v>1</v>
      </c>
      <c r="AB1267" s="179">
        <f t="shared" ref="AB1267:AB1283" si="2136">MAX(V1267,X1267,1)*IF(O1267="",1,O1267)</f>
        <v>5</v>
      </c>
      <c r="AC1267" s="179" t="str">
        <f t="shared" si="2128"/>
        <v>000100</v>
      </c>
      <c r="AD1267" s="179">
        <f t="shared" si="2129"/>
        <v>1</v>
      </c>
      <c r="AE1267" s="179" t="str">
        <f t="shared" si="2130"/>
        <v>00011111</v>
      </c>
      <c r="AF1267" s="125" t="s">
        <v>369</v>
      </c>
    </row>
    <row r="1268" spans="1:32" x14ac:dyDescent="0.2">
      <c r="A1268" s="125" t="s">
        <v>2794</v>
      </c>
      <c r="B1268" s="58" t="str">
        <f t="shared" si="2121"/>
        <v/>
      </c>
      <c r="C1268" s="125" t="s">
        <v>727</v>
      </c>
      <c r="D1268" s="125" t="s">
        <v>704</v>
      </c>
      <c r="E1268" s="125" t="str">
        <f t="shared" si="2131"/>
        <v>L1</v>
      </c>
      <c r="F1268" s="125" t="str">
        <f t="shared" si="2132"/>
        <v>110</v>
      </c>
      <c r="H1268" s="125" t="s">
        <v>1723</v>
      </c>
      <c r="I1268" s="159">
        <f>VLOOKUP(H1268,'V-Enc'!$B$38:$C$45,2,FALSE)</f>
        <v>16</v>
      </c>
      <c r="J1268" s="125" t="s">
        <v>1739</v>
      </c>
      <c r="K1268" s="159">
        <f>VLOOKUP(J1268,'V-Enc'!$B$49:$C$56,2,FALSE)</f>
        <v>0.25</v>
      </c>
      <c r="L1268" s="206" t="s">
        <v>76</v>
      </c>
      <c r="M1268" s="125">
        <v>32</v>
      </c>
      <c r="N1268" s="125" t="s">
        <v>1832</v>
      </c>
      <c r="O1268" s="125">
        <f>VLOOKUP(N1268,'V-Enc'!$B$130:$C$137,2,FALSE)</f>
        <v>5</v>
      </c>
      <c r="Q1268" s="125" t="s">
        <v>730</v>
      </c>
      <c r="R1268" s="125" t="s">
        <v>22</v>
      </c>
      <c r="S1268" s="206" t="s">
        <v>2040</v>
      </c>
      <c r="U1268" s="125">
        <f t="shared" si="2133"/>
        <v>32</v>
      </c>
      <c r="V1268" s="179">
        <f t="shared" si="2134"/>
        <v>0.5</v>
      </c>
      <c r="W1268" s="125" t="str">
        <f t="shared" si="2135"/>
        <v>-</v>
      </c>
      <c r="X1268" s="179" t="str">
        <f>IF(L1268="-1",W1268/I1267*K1267,"-")</f>
        <v>-</v>
      </c>
      <c r="Z1268" s="125" t="str">
        <f t="shared" si="2104"/>
        <v/>
      </c>
      <c r="AA1268" s="125">
        <v>1</v>
      </c>
      <c r="AB1268" s="179">
        <f t="shared" si="2136"/>
        <v>5</v>
      </c>
      <c r="AC1268" s="179" t="str">
        <f t="shared" si="2128"/>
        <v>000100</v>
      </c>
      <c r="AD1268" s="179">
        <f t="shared" si="2129"/>
        <v>1</v>
      </c>
      <c r="AE1268" s="179" t="str">
        <f t="shared" si="2130"/>
        <v>00011111</v>
      </c>
      <c r="AF1268" s="125" t="s">
        <v>369</v>
      </c>
    </row>
    <row r="1269" spans="1:32" x14ac:dyDescent="0.2">
      <c r="A1269" s="125" t="s">
        <v>2795</v>
      </c>
      <c r="B1269" s="58" t="str">
        <f t="shared" si="2121"/>
        <v/>
      </c>
      <c r="C1269" s="125" t="s">
        <v>727</v>
      </c>
      <c r="D1269" s="125" t="s">
        <v>704</v>
      </c>
      <c r="E1269" s="125" t="str">
        <f t="shared" si="2131"/>
        <v>L1</v>
      </c>
      <c r="F1269" s="125" t="str">
        <f t="shared" si="2132"/>
        <v>000</v>
      </c>
      <c r="H1269" s="125" t="s">
        <v>1723</v>
      </c>
      <c r="I1269" s="159">
        <f>VLOOKUP(H1269,'V-Enc'!$B$38:$C$45,2,FALSE)</f>
        <v>16</v>
      </c>
      <c r="J1269" s="125" t="s">
        <v>1740</v>
      </c>
      <c r="K1269" s="159">
        <f>VLOOKUP(J1269,'V-Enc'!$B$49:$C$56,2,FALSE)</f>
        <v>0.5</v>
      </c>
      <c r="L1269" s="206" t="s">
        <v>76</v>
      </c>
      <c r="M1269" s="125">
        <v>8</v>
      </c>
      <c r="N1269" s="125" t="s">
        <v>1832</v>
      </c>
      <c r="O1269" s="125">
        <f>VLOOKUP(N1269,'V-Enc'!$B$130:$C$137,2,FALSE)</f>
        <v>5</v>
      </c>
      <c r="Q1269" s="125" t="s">
        <v>730</v>
      </c>
      <c r="R1269" s="125" t="s">
        <v>22</v>
      </c>
      <c r="S1269" s="206" t="s">
        <v>2040</v>
      </c>
      <c r="U1269" s="125">
        <f t="shared" si="2133"/>
        <v>8</v>
      </c>
      <c r="V1269" s="179">
        <f t="shared" si="2134"/>
        <v>0.25</v>
      </c>
      <c r="W1269" s="125" t="str">
        <f t="shared" si="2135"/>
        <v>-</v>
      </c>
      <c r="X1269" s="179" t="str">
        <f>IF(L1269="-1",W1269/#REF!*#REF!,"-")</f>
        <v>-</v>
      </c>
      <c r="Z1269" s="125" t="str">
        <f t="shared" si="2104"/>
        <v/>
      </c>
      <c r="AA1269" s="125">
        <v>1</v>
      </c>
      <c r="AB1269" s="179">
        <f t="shared" si="2136"/>
        <v>5</v>
      </c>
      <c r="AC1269" s="179" t="str">
        <f t="shared" si="2128"/>
        <v>000100</v>
      </c>
      <c r="AD1269" s="179">
        <f t="shared" si="2129"/>
        <v>1</v>
      </c>
      <c r="AE1269" s="179" t="str">
        <f t="shared" si="2130"/>
        <v>00011111</v>
      </c>
      <c r="AF1269" s="125" t="s">
        <v>369</v>
      </c>
    </row>
    <row r="1270" spans="1:32" x14ac:dyDescent="0.2">
      <c r="A1270" s="125" t="s">
        <v>2796</v>
      </c>
      <c r="B1270" s="58" t="str">
        <f t="shared" si="2121"/>
        <v/>
      </c>
      <c r="C1270" s="125" t="s">
        <v>727</v>
      </c>
      <c r="D1270" s="125" t="s">
        <v>704</v>
      </c>
      <c r="E1270" s="125" t="str">
        <f t="shared" si="2131"/>
        <v>L1</v>
      </c>
      <c r="F1270" s="125" t="str">
        <f t="shared" si="2132"/>
        <v>101</v>
      </c>
      <c r="H1270" s="125" t="s">
        <v>1723</v>
      </c>
      <c r="I1270" s="159">
        <f>VLOOKUP(H1270,'V-Enc'!$B$38:$C$45,2,FALSE)</f>
        <v>16</v>
      </c>
      <c r="J1270" s="125" t="s">
        <v>1740</v>
      </c>
      <c r="K1270" s="159">
        <f>VLOOKUP(J1270,'V-Enc'!$B$49:$C$56,2,FALSE)</f>
        <v>0.5</v>
      </c>
      <c r="L1270" s="206" t="s">
        <v>76</v>
      </c>
      <c r="M1270" s="125">
        <v>16</v>
      </c>
      <c r="N1270" s="125" t="s">
        <v>1832</v>
      </c>
      <c r="O1270" s="125">
        <f>VLOOKUP(N1270,'V-Enc'!$B$130:$C$137,2,FALSE)</f>
        <v>5</v>
      </c>
      <c r="Q1270" s="125" t="s">
        <v>730</v>
      </c>
      <c r="R1270" s="125" t="s">
        <v>22</v>
      </c>
      <c r="S1270" s="206" t="s">
        <v>2040</v>
      </c>
      <c r="U1270" s="125">
        <f t="shared" si="2133"/>
        <v>16</v>
      </c>
      <c r="V1270" s="179">
        <f t="shared" si="2134"/>
        <v>0.5</v>
      </c>
      <c r="W1270" s="125" t="str">
        <f t="shared" si="2135"/>
        <v>-</v>
      </c>
      <c r="X1270" s="179" t="str">
        <f>IF(L1270="-1",W1270/I1269*K1269,"-")</f>
        <v>-</v>
      </c>
      <c r="Z1270" s="125" t="str">
        <f t="shared" si="2104"/>
        <v/>
      </c>
      <c r="AA1270" s="125">
        <v>1</v>
      </c>
      <c r="AB1270" s="179">
        <f t="shared" si="2136"/>
        <v>5</v>
      </c>
      <c r="AC1270" s="179" t="str">
        <f t="shared" si="2128"/>
        <v>000100</v>
      </c>
      <c r="AD1270" s="179">
        <f t="shared" si="2129"/>
        <v>1</v>
      </c>
      <c r="AE1270" s="179" t="str">
        <f t="shared" si="2130"/>
        <v>00011111</v>
      </c>
      <c r="AF1270" s="125" t="s">
        <v>369</v>
      </c>
    </row>
    <row r="1271" spans="1:32" x14ac:dyDescent="0.2">
      <c r="A1271" s="125" t="s">
        <v>2797</v>
      </c>
      <c r="B1271" s="58" t="str">
        <f t="shared" si="2121"/>
        <v/>
      </c>
      <c r="C1271" s="125" t="s">
        <v>727</v>
      </c>
      <c r="D1271" s="125" t="s">
        <v>704</v>
      </c>
      <c r="E1271" s="125" t="str">
        <f t="shared" si="2131"/>
        <v>L1</v>
      </c>
      <c r="F1271" s="125" t="str">
        <f t="shared" si="2132"/>
        <v>110</v>
      </c>
      <c r="H1271" s="125" t="s">
        <v>1723</v>
      </c>
      <c r="I1271" s="159">
        <f>VLOOKUP(H1271,'V-Enc'!$B$38:$C$45,2,FALSE)</f>
        <v>16</v>
      </c>
      <c r="J1271" s="125" t="s">
        <v>1740</v>
      </c>
      <c r="K1271" s="159">
        <f>VLOOKUP(J1271,'V-Enc'!$B$49:$C$56,2,FALSE)</f>
        <v>0.5</v>
      </c>
      <c r="L1271" s="206" t="s">
        <v>76</v>
      </c>
      <c r="M1271" s="125">
        <v>32</v>
      </c>
      <c r="N1271" s="125" t="s">
        <v>1832</v>
      </c>
      <c r="O1271" s="125">
        <f>VLOOKUP(N1271,'V-Enc'!$B$130:$C$137,2,FALSE)</f>
        <v>5</v>
      </c>
      <c r="Q1271" s="125" t="s">
        <v>730</v>
      </c>
      <c r="R1271" s="125" t="s">
        <v>22</v>
      </c>
      <c r="S1271" s="206" t="s">
        <v>2040</v>
      </c>
      <c r="U1271" s="125">
        <f t="shared" si="2133"/>
        <v>32</v>
      </c>
      <c r="V1271" s="179">
        <f t="shared" si="2134"/>
        <v>1</v>
      </c>
      <c r="W1271" s="125" t="str">
        <f t="shared" si="2135"/>
        <v>-</v>
      </c>
      <c r="X1271" s="179" t="str">
        <f>IF(L1271="-1",W1271/I1270*K1270,"-")</f>
        <v>-</v>
      </c>
      <c r="Z1271" s="125" t="str">
        <f t="shared" si="2104"/>
        <v/>
      </c>
      <c r="AA1271" s="125">
        <v>1</v>
      </c>
      <c r="AB1271" s="179">
        <f t="shared" si="2136"/>
        <v>5</v>
      </c>
      <c r="AC1271" s="179" t="str">
        <f t="shared" si="2128"/>
        <v>000100</v>
      </c>
      <c r="AD1271" s="179">
        <f t="shared" si="2129"/>
        <v>1</v>
      </c>
      <c r="AE1271" s="179" t="str">
        <f t="shared" si="2130"/>
        <v>00011111</v>
      </c>
      <c r="AF1271" s="125" t="s">
        <v>369</v>
      </c>
    </row>
    <row r="1272" spans="1:32" x14ac:dyDescent="0.2">
      <c r="A1272" s="125" t="s">
        <v>2798</v>
      </c>
      <c r="B1272" s="58" t="str">
        <f t="shared" si="2121"/>
        <v/>
      </c>
      <c r="C1272" s="125" t="s">
        <v>727</v>
      </c>
      <c r="D1272" s="125" t="s">
        <v>704</v>
      </c>
      <c r="E1272" s="125" t="str">
        <f t="shared" si="2131"/>
        <v>L1</v>
      </c>
      <c r="F1272" s="125" t="str">
        <f t="shared" si="2132"/>
        <v>000</v>
      </c>
      <c r="H1272" s="125" t="s">
        <v>1723</v>
      </c>
      <c r="I1272" s="159">
        <f>VLOOKUP(H1272,'V-Enc'!$B$38:$C$45,2,FALSE)</f>
        <v>16</v>
      </c>
      <c r="J1272" s="125" t="s">
        <v>1733</v>
      </c>
      <c r="K1272" s="159">
        <f>VLOOKUP(J1272,'V-Enc'!$B$49:$C$56,2,FALSE)</f>
        <v>1</v>
      </c>
      <c r="L1272" s="206" t="s">
        <v>76</v>
      </c>
      <c r="M1272" s="125">
        <v>8</v>
      </c>
      <c r="N1272" s="125" t="s">
        <v>1832</v>
      </c>
      <c r="O1272" s="125">
        <f>VLOOKUP(N1272,'V-Enc'!$B$130:$C$137,2,FALSE)</f>
        <v>5</v>
      </c>
      <c r="Q1272" s="125" t="s">
        <v>730</v>
      </c>
      <c r="R1272" s="125" t="s">
        <v>22</v>
      </c>
      <c r="S1272" s="206" t="s">
        <v>2040</v>
      </c>
      <c r="U1272" s="125">
        <f t="shared" si="2133"/>
        <v>8</v>
      </c>
      <c r="V1272" s="179">
        <f t="shared" si="2134"/>
        <v>0.5</v>
      </c>
      <c r="W1272" s="125" t="str">
        <f t="shared" si="2135"/>
        <v>-</v>
      </c>
      <c r="X1272" s="179" t="str">
        <f>IF(L1272="-1",W1272/#REF!*#REF!,"-")</f>
        <v>-</v>
      </c>
      <c r="Z1272" s="125" t="str">
        <f t="shared" si="2104"/>
        <v/>
      </c>
      <c r="AA1272" s="125">
        <v>1</v>
      </c>
      <c r="AB1272" s="179">
        <f t="shared" si="2136"/>
        <v>5</v>
      </c>
      <c r="AC1272" s="179" t="str">
        <f t="shared" si="2128"/>
        <v>000100</v>
      </c>
      <c r="AD1272" s="179">
        <f t="shared" si="2129"/>
        <v>1</v>
      </c>
      <c r="AE1272" s="179" t="str">
        <f t="shared" si="2130"/>
        <v>00011111</v>
      </c>
      <c r="AF1272" s="125" t="s">
        <v>369</v>
      </c>
    </row>
    <row r="1273" spans="1:32" x14ac:dyDescent="0.2">
      <c r="A1273" s="125" t="s">
        <v>2799</v>
      </c>
      <c r="B1273" s="58" t="str">
        <f t="shared" ref="B1273" si="2137">IF(OR(MAX(1,O1273)*MAX(V1273,1)&gt;8,V1273&lt;1/4,X1273&lt;1/4,IF(X1273="-",0,X1273)&gt;8),"RSVD","")</f>
        <v/>
      </c>
      <c r="C1273" s="125" t="s">
        <v>727</v>
      </c>
      <c r="D1273" s="125" t="s">
        <v>704</v>
      </c>
      <c r="E1273" s="125" t="str">
        <f t="shared" ref="E1273" si="2138">IF(S1273="rs2","L2",IF(S1273="vs2","L3","L1"))</f>
        <v>L1</v>
      </c>
      <c r="F1273" s="125" t="str">
        <f t="shared" ref="F1273" si="2139">IF(M1273=8,"000",IF(M1273=16,"101","110"))</f>
        <v>101</v>
      </c>
      <c r="H1273" s="125" t="s">
        <v>1723</v>
      </c>
      <c r="I1273" s="159">
        <f>VLOOKUP(H1273,'V-Enc'!$B$38:$C$45,2,FALSE)</f>
        <v>16</v>
      </c>
      <c r="J1273" s="125" t="s">
        <v>1733</v>
      </c>
      <c r="K1273" s="159">
        <f>VLOOKUP(J1273,'V-Enc'!$B$49:$C$56,2,FALSE)</f>
        <v>1</v>
      </c>
      <c r="L1273" s="206" t="s">
        <v>76</v>
      </c>
      <c r="M1273" s="125">
        <v>16</v>
      </c>
      <c r="N1273" s="125" t="s">
        <v>1832</v>
      </c>
      <c r="O1273" s="125">
        <f>VLOOKUP(N1273,'V-Enc'!$B$130:$C$137,2,FALSE)</f>
        <v>5</v>
      </c>
      <c r="Q1273" s="125" t="s">
        <v>730</v>
      </c>
      <c r="R1273" s="125" t="s">
        <v>22</v>
      </c>
      <c r="S1273" s="206" t="s">
        <v>2040</v>
      </c>
      <c r="U1273" s="125">
        <f t="shared" ref="U1273" si="2140">IF(L1273="-1",I1273,M1273)</f>
        <v>16</v>
      </c>
      <c r="V1273" s="179">
        <f t="shared" ref="V1273" si="2141">IF(L1273="-1",K1273,U1273/I1273*K1273)</f>
        <v>1</v>
      </c>
      <c r="W1273" s="125" t="str">
        <f t="shared" ref="W1273" si="2142">IF(L1273="-1",M1273,"-")</f>
        <v>-</v>
      </c>
      <c r="X1273" s="179" t="str">
        <f>IF(L1273="-1",W1273/#REF!*#REF!,"-")</f>
        <v>-</v>
      </c>
      <c r="Z1273" s="125" t="str">
        <f t="shared" ref="Z1273" si="2143">IF(S1273="vs2",1,"")</f>
        <v/>
      </c>
      <c r="AA1273" s="125">
        <v>1</v>
      </c>
      <c r="AB1273" s="179">
        <f t="shared" si="2136"/>
        <v>5</v>
      </c>
      <c r="AC1273" s="179" t="str">
        <f t="shared" si="2128"/>
        <v>000100</v>
      </c>
      <c r="AD1273" s="179">
        <f t="shared" si="2129"/>
        <v>1</v>
      </c>
      <c r="AE1273" s="179" t="str">
        <f t="shared" si="2130"/>
        <v>00011111</v>
      </c>
      <c r="AF1273" s="125" t="s">
        <v>369</v>
      </c>
    </row>
    <row r="1274" spans="1:32" x14ac:dyDescent="0.2">
      <c r="A1274" s="125" t="s">
        <v>4569</v>
      </c>
      <c r="B1274" s="58" t="str">
        <f t="shared" si="2121"/>
        <v>RSVD</v>
      </c>
      <c r="C1274" s="125" t="s">
        <v>727</v>
      </c>
      <c r="D1274" s="125" t="s">
        <v>704</v>
      </c>
      <c r="E1274" s="125" t="str">
        <f t="shared" si="2131"/>
        <v>L1</v>
      </c>
      <c r="F1274" s="125" t="str">
        <f t="shared" si="2132"/>
        <v>110</v>
      </c>
      <c r="H1274" s="125" t="s">
        <v>1723</v>
      </c>
      <c r="I1274" s="159">
        <f>VLOOKUP(H1274,'V-Enc'!$B$38:$C$45,2,FALSE)</f>
        <v>16</v>
      </c>
      <c r="J1274" s="125" t="s">
        <v>1733</v>
      </c>
      <c r="K1274" s="159">
        <f>VLOOKUP(J1274,'V-Enc'!$B$49:$C$56,2,FALSE)</f>
        <v>1</v>
      </c>
      <c r="L1274" s="206" t="s">
        <v>76</v>
      </c>
      <c r="M1274" s="125">
        <v>32</v>
      </c>
      <c r="N1274" s="125" t="s">
        <v>1832</v>
      </c>
      <c r="O1274" s="125">
        <f>VLOOKUP(N1274,'V-Enc'!$B$130:$C$137,2,FALSE)</f>
        <v>5</v>
      </c>
      <c r="Q1274" s="125" t="s">
        <v>730</v>
      </c>
      <c r="R1274" s="125" t="s">
        <v>22</v>
      </c>
      <c r="S1274" s="206" t="s">
        <v>2040</v>
      </c>
      <c r="U1274" s="125">
        <f t="shared" si="2133"/>
        <v>32</v>
      </c>
      <c r="V1274" s="179">
        <f t="shared" si="2134"/>
        <v>2</v>
      </c>
      <c r="W1274" s="125" t="str">
        <f t="shared" si="2135"/>
        <v>-</v>
      </c>
      <c r="X1274" s="179" t="str">
        <f>IF(L1274="-1",W1274/#REF!*#REF!,"-")</f>
        <v>-</v>
      </c>
      <c r="Z1274" s="125" t="str">
        <f t="shared" si="2104"/>
        <v/>
      </c>
      <c r="AA1274" s="125">
        <v>1</v>
      </c>
      <c r="AB1274" s="179">
        <f t="shared" si="2136"/>
        <v>10</v>
      </c>
      <c r="AC1274" s="179" t="str">
        <f t="shared" si="2128"/>
        <v>001001</v>
      </c>
      <c r="AD1274" s="179">
        <f t="shared" si="2129"/>
        <v>1</v>
      </c>
      <c r="AE1274" s="179" t="str">
        <f t="shared" si="2130"/>
        <v>11111111</v>
      </c>
      <c r="AF1274" s="125" t="s">
        <v>369</v>
      </c>
    </row>
    <row r="1275" spans="1:32" x14ac:dyDescent="0.2">
      <c r="A1275" s="125" t="s">
        <v>4570</v>
      </c>
      <c r="B1275" s="58" t="str">
        <f t="shared" ref="B1275:B1277" si="2144">IF(OR(MAX(1,O1275)*MAX(V1275,1)&gt;8,V1275&lt;1/4,X1275&lt;1/4,IF(X1275="-",0,X1275)&gt;8),"RSVD","")</f>
        <v/>
      </c>
      <c r="C1275" s="125" t="s">
        <v>727</v>
      </c>
      <c r="D1275" s="125" t="s">
        <v>704</v>
      </c>
      <c r="E1275" s="125" t="str">
        <f t="shared" ref="E1275:E1277" si="2145">IF(S1275="rs2","L2",IF(S1275="vs2","L3","L1"))</f>
        <v>L1</v>
      </c>
      <c r="F1275" s="125" t="str">
        <f t="shared" ref="F1275:F1277" si="2146">IF(M1275=8,"000",IF(M1275=16,"101","110"))</f>
        <v>000</v>
      </c>
      <c r="H1275" s="125" t="s">
        <v>1723</v>
      </c>
      <c r="I1275" s="159">
        <f>VLOOKUP(H1275,'V-Enc'!$B$38:$C$45,2,FALSE)</f>
        <v>16</v>
      </c>
      <c r="J1275" s="125" t="s">
        <v>1734</v>
      </c>
      <c r="K1275" s="159">
        <f>VLOOKUP(J1275,'V-Enc'!$B$49:$C$56,2,FALSE)</f>
        <v>2</v>
      </c>
      <c r="L1275" s="206" t="s">
        <v>76</v>
      </c>
      <c r="M1275" s="125">
        <v>8</v>
      </c>
      <c r="N1275" s="125" t="s">
        <v>1832</v>
      </c>
      <c r="O1275" s="125">
        <f>VLOOKUP(N1275,'V-Enc'!$B$130:$C$137,2,FALSE)</f>
        <v>5</v>
      </c>
      <c r="Q1275" s="125" t="s">
        <v>730</v>
      </c>
      <c r="R1275" s="125" t="s">
        <v>22</v>
      </c>
      <c r="S1275" s="206" t="s">
        <v>2040</v>
      </c>
      <c r="U1275" s="125">
        <f t="shared" ref="U1275:U1277" si="2147">IF(L1275="-1",I1275,M1275)</f>
        <v>8</v>
      </c>
      <c r="V1275" s="179">
        <f t="shared" ref="V1275:V1277" si="2148">IF(L1275="-1",K1275,U1275/I1275*K1275)</f>
        <v>1</v>
      </c>
      <c r="W1275" s="125" t="str">
        <f t="shared" ref="W1275:W1277" si="2149">IF(L1275="-1",M1275,"-")</f>
        <v>-</v>
      </c>
      <c r="X1275" s="179" t="str">
        <f>IF(L1275="-1",W1275/#REF!*#REF!,"-")</f>
        <v>-</v>
      </c>
      <c r="Z1275" s="125" t="str">
        <f t="shared" ref="Z1275:Z1277" si="2150">IF(S1275="vs2",1,"")</f>
        <v/>
      </c>
      <c r="AA1275" s="125">
        <v>1</v>
      </c>
      <c r="AB1275" s="179">
        <f t="shared" si="2136"/>
        <v>5</v>
      </c>
      <c r="AC1275" s="179" t="str">
        <f t="shared" si="2128"/>
        <v>000100</v>
      </c>
      <c r="AD1275" s="179">
        <f t="shared" si="2129"/>
        <v>1</v>
      </c>
      <c r="AE1275" s="179" t="str">
        <f t="shared" si="2130"/>
        <v>00011111</v>
      </c>
      <c r="AF1275" s="125" t="s">
        <v>369</v>
      </c>
    </row>
    <row r="1276" spans="1:32" x14ac:dyDescent="0.2">
      <c r="A1276" s="125" t="s">
        <v>4571</v>
      </c>
      <c r="B1276" s="58" t="str">
        <f t="shared" si="2144"/>
        <v>RSVD</v>
      </c>
      <c r="C1276" s="125" t="s">
        <v>727</v>
      </c>
      <c r="D1276" s="125" t="s">
        <v>704</v>
      </c>
      <c r="E1276" s="125" t="str">
        <f t="shared" si="2145"/>
        <v>L1</v>
      </c>
      <c r="F1276" s="125" t="str">
        <f t="shared" si="2146"/>
        <v>101</v>
      </c>
      <c r="H1276" s="125" t="s">
        <v>1723</v>
      </c>
      <c r="I1276" s="159">
        <f>VLOOKUP(H1276,'V-Enc'!$B$38:$C$45,2,FALSE)</f>
        <v>16</v>
      </c>
      <c r="J1276" s="125" t="s">
        <v>1734</v>
      </c>
      <c r="K1276" s="159">
        <f>VLOOKUP(J1276,'V-Enc'!$B$49:$C$56,2,FALSE)</f>
        <v>2</v>
      </c>
      <c r="L1276" s="206" t="s">
        <v>76</v>
      </c>
      <c r="M1276" s="125">
        <v>16</v>
      </c>
      <c r="N1276" s="125" t="s">
        <v>1832</v>
      </c>
      <c r="O1276" s="125">
        <f>VLOOKUP(N1276,'V-Enc'!$B$130:$C$137,2,FALSE)</f>
        <v>5</v>
      </c>
      <c r="Q1276" s="125" t="s">
        <v>730</v>
      </c>
      <c r="R1276" s="125" t="s">
        <v>22</v>
      </c>
      <c r="S1276" s="206" t="s">
        <v>2040</v>
      </c>
      <c r="U1276" s="125">
        <f t="shared" si="2147"/>
        <v>16</v>
      </c>
      <c r="V1276" s="179">
        <f t="shared" si="2148"/>
        <v>2</v>
      </c>
      <c r="W1276" s="125" t="str">
        <f t="shared" si="2149"/>
        <v>-</v>
      </c>
      <c r="X1276" s="179" t="str">
        <f>IF(L1276="-1",W1276/#REF!*#REF!,"-")</f>
        <v>-</v>
      </c>
      <c r="Z1276" s="125" t="str">
        <f t="shared" si="2150"/>
        <v/>
      </c>
      <c r="AA1276" s="125">
        <v>1</v>
      </c>
      <c r="AB1276" s="179">
        <f t="shared" si="2136"/>
        <v>10</v>
      </c>
      <c r="AC1276" s="179" t="str">
        <f t="shared" si="2128"/>
        <v>001001</v>
      </c>
      <c r="AD1276" s="179">
        <f t="shared" si="2129"/>
        <v>1</v>
      </c>
      <c r="AE1276" s="179" t="str">
        <f t="shared" si="2130"/>
        <v>11111111</v>
      </c>
      <c r="AF1276" s="125" t="s">
        <v>369</v>
      </c>
    </row>
    <row r="1277" spans="1:32" x14ac:dyDescent="0.2">
      <c r="A1277" s="125" t="s">
        <v>4572</v>
      </c>
      <c r="B1277" s="58" t="str">
        <f t="shared" si="2144"/>
        <v>RSVD</v>
      </c>
      <c r="C1277" s="125" t="s">
        <v>727</v>
      </c>
      <c r="D1277" s="125" t="s">
        <v>704</v>
      </c>
      <c r="E1277" s="125" t="str">
        <f t="shared" si="2145"/>
        <v>L1</v>
      </c>
      <c r="F1277" s="125" t="str">
        <f t="shared" si="2146"/>
        <v>110</v>
      </c>
      <c r="H1277" s="125" t="s">
        <v>1723</v>
      </c>
      <c r="I1277" s="159">
        <f>VLOOKUP(H1277,'V-Enc'!$B$38:$C$45,2,FALSE)</f>
        <v>16</v>
      </c>
      <c r="J1277" s="125" t="s">
        <v>1734</v>
      </c>
      <c r="K1277" s="159">
        <f>VLOOKUP(J1277,'V-Enc'!$B$49:$C$56,2,FALSE)</f>
        <v>2</v>
      </c>
      <c r="L1277" s="206" t="s">
        <v>76</v>
      </c>
      <c r="M1277" s="125">
        <v>32</v>
      </c>
      <c r="N1277" s="125" t="s">
        <v>1832</v>
      </c>
      <c r="O1277" s="125">
        <f>VLOOKUP(N1277,'V-Enc'!$B$130:$C$137,2,FALSE)</f>
        <v>5</v>
      </c>
      <c r="Q1277" s="125" t="s">
        <v>730</v>
      </c>
      <c r="R1277" s="125" t="s">
        <v>22</v>
      </c>
      <c r="S1277" s="206" t="s">
        <v>2040</v>
      </c>
      <c r="U1277" s="125">
        <f t="shared" si="2147"/>
        <v>32</v>
      </c>
      <c r="V1277" s="179">
        <f t="shared" si="2148"/>
        <v>4</v>
      </c>
      <c r="W1277" s="125" t="str">
        <f t="shared" si="2149"/>
        <v>-</v>
      </c>
      <c r="X1277" s="179" t="str">
        <f>IF(L1277="-1",W1277/#REF!*#REF!,"-")</f>
        <v>-</v>
      </c>
      <c r="Z1277" s="125" t="str">
        <f t="shared" si="2150"/>
        <v/>
      </c>
      <c r="AA1277" s="125">
        <v>1</v>
      </c>
      <c r="AB1277" s="179">
        <f t="shared" si="2136"/>
        <v>20</v>
      </c>
      <c r="AC1277" s="179" t="str">
        <f t="shared" si="2128"/>
        <v>010011</v>
      </c>
      <c r="AD1277" s="179">
        <f t="shared" si="2129"/>
        <v>1</v>
      </c>
      <c r="AE1277" s="179" t="str">
        <f t="shared" si="2130"/>
        <v>11111111</v>
      </c>
      <c r="AF1277" s="125" t="s">
        <v>369</v>
      </c>
    </row>
    <row r="1278" spans="1:32" x14ac:dyDescent="0.2">
      <c r="A1278" s="125" t="s">
        <v>4573</v>
      </c>
      <c r="B1278" s="58" t="str">
        <f t="shared" ref="B1278:B1280" si="2151">IF(OR(MAX(1,O1278)*MAX(V1278,1)&gt;8,V1278&lt;1/4,X1278&lt;1/4,IF(X1278="-",0,X1278)&gt;8),"RSVD","")</f>
        <v>RSVD</v>
      </c>
      <c r="C1278" s="125" t="s">
        <v>727</v>
      </c>
      <c r="D1278" s="125" t="s">
        <v>704</v>
      </c>
      <c r="E1278" s="125" t="str">
        <f t="shared" ref="E1278:E1280" si="2152">IF(S1278="rs2","L2",IF(S1278="vs2","L3","L1"))</f>
        <v>L1</v>
      </c>
      <c r="F1278" s="125" t="str">
        <f t="shared" ref="F1278:F1280" si="2153">IF(M1278=8,"000",IF(M1278=16,"101","110"))</f>
        <v>000</v>
      </c>
      <c r="H1278" s="125" t="s">
        <v>1723</v>
      </c>
      <c r="I1278" s="159">
        <f>VLOOKUP(H1278,'V-Enc'!$B$38:$C$45,2,FALSE)</f>
        <v>16</v>
      </c>
      <c r="J1278" s="125" t="s">
        <v>1735</v>
      </c>
      <c r="K1278" s="159">
        <f>VLOOKUP(J1278,'V-Enc'!$B$49:$C$56,2,FALSE)</f>
        <v>4</v>
      </c>
      <c r="L1278" s="206" t="s">
        <v>76</v>
      </c>
      <c r="M1278" s="125">
        <v>8</v>
      </c>
      <c r="N1278" s="125" t="s">
        <v>1832</v>
      </c>
      <c r="O1278" s="125">
        <f>VLOOKUP(N1278,'V-Enc'!$B$130:$C$137,2,FALSE)</f>
        <v>5</v>
      </c>
      <c r="Q1278" s="125" t="s">
        <v>730</v>
      </c>
      <c r="R1278" s="125" t="s">
        <v>22</v>
      </c>
      <c r="S1278" s="206" t="s">
        <v>2040</v>
      </c>
      <c r="U1278" s="125">
        <f t="shared" ref="U1278:U1280" si="2154">IF(L1278="-1",I1278,M1278)</f>
        <v>8</v>
      </c>
      <c r="V1278" s="179">
        <f t="shared" ref="V1278:V1280" si="2155">IF(L1278="-1",K1278,U1278/I1278*K1278)</f>
        <v>2</v>
      </c>
      <c r="W1278" s="125" t="str">
        <f t="shared" ref="W1278:W1280" si="2156">IF(L1278="-1",M1278,"-")</f>
        <v>-</v>
      </c>
      <c r="X1278" s="179" t="str">
        <f>IF(L1278="-1",W1278/#REF!*#REF!,"-")</f>
        <v>-</v>
      </c>
      <c r="Z1278" s="125" t="str">
        <f t="shared" ref="Z1278:Z1280" si="2157">IF(S1278="vs2",1,"")</f>
        <v/>
      </c>
      <c r="AA1278" s="125">
        <v>1</v>
      </c>
      <c r="AB1278" s="179">
        <f t="shared" si="2136"/>
        <v>10</v>
      </c>
      <c r="AC1278" s="179" t="str">
        <f t="shared" si="2128"/>
        <v>001001</v>
      </c>
      <c r="AD1278" s="179">
        <f t="shared" si="2129"/>
        <v>1</v>
      </c>
      <c r="AE1278" s="179" t="str">
        <f t="shared" si="2130"/>
        <v>11111111</v>
      </c>
      <c r="AF1278" s="125" t="s">
        <v>369</v>
      </c>
    </row>
    <row r="1279" spans="1:32" x14ac:dyDescent="0.2">
      <c r="A1279" s="125" t="s">
        <v>4574</v>
      </c>
      <c r="B1279" s="58" t="str">
        <f t="shared" si="2151"/>
        <v>RSVD</v>
      </c>
      <c r="C1279" s="125" t="s">
        <v>727</v>
      </c>
      <c r="D1279" s="125" t="s">
        <v>704</v>
      </c>
      <c r="E1279" s="125" t="str">
        <f t="shared" si="2152"/>
        <v>L1</v>
      </c>
      <c r="F1279" s="125" t="str">
        <f t="shared" si="2153"/>
        <v>101</v>
      </c>
      <c r="H1279" s="125" t="s">
        <v>1723</v>
      </c>
      <c r="I1279" s="159">
        <f>VLOOKUP(H1279,'V-Enc'!$B$38:$C$45,2,FALSE)</f>
        <v>16</v>
      </c>
      <c r="J1279" s="125" t="s">
        <v>1735</v>
      </c>
      <c r="K1279" s="159">
        <f>VLOOKUP(J1279,'V-Enc'!$B$49:$C$56,2,FALSE)</f>
        <v>4</v>
      </c>
      <c r="L1279" s="206" t="s">
        <v>76</v>
      </c>
      <c r="M1279" s="125">
        <v>16</v>
      </c>
      <c r="N1279" s="125" t="s">
        <v>1832</v>
      </c>
      <c r="O1279" s="125">
        <f>VLOOKUP(N1279,'V-Enc'!$B$130:$C$137,2,FALSE)</f>
        <v>5</v>
      </c>
      <c r="Q1279" s="125" t="s">
        <v>730</v>
      </c>
      <c r="R1279" s="125" t="s">
        <v>22</v>
      </c>
      <c r="S1279" s="206" t="s">
        <v>2040</v>
      </c>
      <c r="U1279" s="125">
        <f t="shared" si="2154"/>
        <v>16</v>
      </c>
      <c r="V1279" s="179">
        <f t="shared" si="2155"/>
        <v>4</v>
      </c>
      <c r="W1279" s="125" t="str">
        <f t="shared" si="2156"/>
        <v>-</v>
      </c>
      <c r="X1279" s="179" t="str">
        <f>IF(L1279="-1",W1279/#REF!*#REF!,"-")</f>
        <v>-</v>
      </c>
      <c r="Z1279" s="125" t="str">
        <f t="shared" si="2157"/>
        <v/>
      </c>
      <c r="AA1279" s="125">
        <v>1</v>
      </c>
      <c r="AB1279" s="179">
        <f t="shared" si="2136"/>
        <v>20</v>
      </c>
      <c r="AC1279" s="179" t="str">
        <f t="shared" si="2128"/>
        <v>010011</v>
      </c>
      <c r="AD1279" s="179">
        <f t="shared" si="2129"/>
        <v>1</v>
      </c>
      <c r="AE1279" s="179" t="str">
        <f t="shared" si="2130"/>
        <v>11111111</v>
      </c>
      <c r="AF1279" s="125" t="s">
        <v>369</v>
      </c>
    </row>
    <row r="1280" spans="1:32" x14ac:dyDescent="0.2">
      <c r="A1280" s="125" t="s">
        <v>4575</v>
      </c>
      <c r="B1280" s="58" t="str">
        <f t="shared" si="2151"/>
        <v>RSVD</v>
      </c>
      <c r="C1280" s="125" t="s">
        <v>727</v>
      </c>
      <c r="D1280" s="125" t="s">
        <v>704</v>
      </c>
      <c r="E1280" s="125" t="str">
        <f t="shared" si="2152"/>
        <v>L1</v>
      </c>
      <c r="F1280" s="125" t="str">
        <f t="shared" si="2153"/>
        <v>110</v>
      </c>
      <c r="H1280" s="125" t="s">
        <v>1723</v>
      </c>
      <c r="I1280" s="159">
        <f>VLOOKUP(H1280,'V-Enc'!$B$38:$C$45,2,FALSE)</f>
        <v>16</v>
      </c>
      <c r="J1280" s="125" t="s">
        <v>1735</v>
      </c>
      <c r="K1280" s="159">
        <f>VLOOKUP(J1280,'V-Enc'!$B$49:$C$56,2,FALSE)</f>
        <v>4</v>
      </c>
      <c r="L1280" s="206" t="s">
        <v>76</v>
      </c>
      <c r="M1280" s="125">
        <v>32</v>
      </c>
      <c r="N1280" s="125" t="s">
        <v>1832</v>
      </c>
      <c r="O1280" s="125">
        <f>VLOOKUP(N1280,'V-Enc'!$B$130:$C$137,2,FALSE)</f>
        <v>5</v>
      </c>
      <c r="Q1280" s="125" t="s">
        <v>730</v>
      </c>
      <c r="R1280" s="125" t="s">
        <v>22</v>
      </c>
      <c r="S1280" s="206" t="s">
        <v>2040</v>
      </c>
      <c r="U1280" s="125">
        <f t="shared" si="2154"/>
        <v>32</v>
      </c>
      <c r="V1280" s="179">
        <f t="shared" si="2155"/>
        <v>8</v>
      </c>
      <c r="W1280" s="125" t="str">
        <f t="shared" si="2156"/>
        <v>-</v>
      </c>
      <c r="X1280" s="179" t="str">
        <f>IF(L1280="-1",W1280/#REF!*#REF!,"-")</f>
        <v>-</v>
      </c>
      <c r="Z1280" s="125" t="str">
        <f t="shared" si="2157"/>
        <v/>
      </c>
      <c r="AA1280" s="125">
        <v>1</v>
      </c>
      <c r="AB1280" s="179">
        <f t="shared" si="2136"/>
        <v>40</v>
      </c>
      <c r="AC1280" s="179" t="str">
        <f>DEC2BIN(MIN(64,AB1280)-1,6)</f>
        <v>100111</v>
      </c>
      <c r="AD1280" s="179">
        <f t="shared" si="2129"/>
        <v>1</v>
      </c>
      <c r="AE1280" s="179" t="str">
        <f t="shared" si="2130"/>
        <v>11111111</v>
      </c>
      <c r="AF1280" s="125" t="s">
        <v>369</v>
      </c>
    </row>
    <row r="1281" spans="1:32" x14ac:dyDescent="0.2">
      <c r="A1281" s="125" t="s">
        <v>4576</v>
      </c>
      <c r="B1281" s="58" t="str">
        <f t="shared" ref="B1281:B1283" si="2158">IF(OR(MAX(1,O1281)*MAX(V1281,1)&gt;8,V1281&lt;1/4,X1281&lt;1/4,IF(X1281="-",0,X1281)&gt;8),"RSVD","")</f>
        <v>RSVD</v>
      </c>
      <c r="C1281" s="125" t="s">
        <v>727</v>
      </c>
      <c r="D1281" s="125" t="s">
        <v>704</v>
      </c>
      <c r="E1281" s="125" t="str">
        <f t="shared" ref="E1281:E1283" si="2159">IF(S1281="rs2","L2",IF(S1281="vs2","L3","L1"))</f>
        <v>L1</v>
      </c>
      <c r="F1281" s="125" t="str">
        <f t="shared" ref="F1281:F1283" si="2160">IF(M1281=8,"000",IF(M1281=16,"101","110"))</f>
        <v>000</v>
      </c>
      <c r="H1281" s="125" t="s">
        <v>1723</v>
      </c>
      <c r="I1281" s="159">
        <f>VLOOKUP(H1281,'V-Enc'!$B$38:$C$45,2,FALSE)</f>
        <v>16</v>
      </c>
      <c r="J1281" s="125" t="s">
        <v>1736</v>
      </c>
      <c r="K1281" s="159">
        <f>VLOOKUP(J1281,'V-Enc'!$B$49:$C$56,2,FALSE)</f>
        <v>8</v>
      </c>
      <c r="L1281" s="206" t="s">
        <v>76</v>
      </c>
      <c r="M1281" s="125">
        <v>8</v>
      </c>
      <c r="N1281" s="125" t="s">
        <v>1832</v>
      </c>
      <c r="O1281" s="125">
        <f>VLOOKUP(N1281,'V-Enc'!$B$130:$C$137,2,FALSE)</f>
        <v>5</v>
      </c>
      <c r="Q1281" s="125" t="s">
        <v>730</v>
      </c>
      <c r="R1281" s="125" t="s">
        <v>22</v>
      </c>
      <c r="S1281" s="206" t="s">
        <v>2040</v>
      </c>
      <c r="U1281" s="125">
        <f t="shared" ref="U1281:U1283" si="2161">IF(L1281="-1",I1281,M1281)</f>
        <v>8</v>
      </c>
      <c r="V1281" s="179">
        <f t="shared" ref="V1281:V1283" si="2162">IF(L1281="-1",K1281,U1281/I1281*K1281)</f>
        <v>4</v>
      </c>
      <c r="W1281" s="125" t="str">
        <f t="shared" ref="W1281:W1283" si="2163">IF(L1281="-1",M1281,"-")</f>
        <v>-</v>
      </c>
      <c r="X1281" s="179" t="str">
        <f>IF(L1281="-1",W1281/#REF!*#REF!,"-")</f>
        <v>-</v>
      </c>
      <c r="Z1281" s="125" t="str">
        <f t="shared" ref="Z1281:Z1283" si="2164">IF(S1281="vs2",1,"")</f>
        <v/>
      </c>
      <c r="AA1281" s="125">
        <v>1</v>
      </c>
      <c r="AB1281" s="179">
        <f t="shared" si="2136"/>
        <v>20</v>
      </c>
      <c r="AC1281" s="179" t="str">
        <f t="shared" ref="AC1281:AC1283" si="2165">DEC2BIN(MIN(64,AB1281)-1,6)</f>
        <v>010011</v>
      </c>
      <c r="AD1281" s="179">
        <f t="shared" si="2129"/>
        <v>1</v>
      </c>
      <c r="AE1281" s="179" t="str">
        <f t="shared" si="2130"/>
        <v>11111111</v>
      </c>
      <c r="AF1281" s="125" t="s">
        <v>369</v>
      </c>
    </row>
    <row r="1282" spans="1:32" x14ac:dyDescent="0.2">
      <c r="A1282" s="125" t="s">
        <v>4577</v>
      </c>
      <c r="B1282" s="58" t="str">
        <f t="shared" si="2158"/>
        <v>RSVD</v>
      </c>
      <c r="C1282" s="125" t="s">
        <v>727</v>
      </c>
      <c r="D1282" s="125" t="s">
        <v>704</v>
      </c>
      <c r="E1282" s="125" t="str">
        <f t="shared" si="2159"/>
        <v>L1</v>
      </c>
      <c r="F1282" s="125" t="str">
        <f t="shared" si="2160"/>
        <v>101</v>
      </c>
      <c r="H1282" s="125" t="s">
        <v>1723</v>
      </c>
      <c r="I1282" s="159">
        <f>VLOOKUP(H1282,'V-Enc'!$B$38:$C$45,2,FALSE)</f>
        <v>16</v>
      </c>
      <c r="J1282" s="125" t="s">
        <v>1736</v>
      </c>
      <c r="K1282" s="159">
        <f>VLOOKUP(J1282,'V-Enc'!$B$49:$C$56,2,FALSE)</f>
        <v>8</v>
      </c>
      <c r="L1282" s="206" t="s">
        <v>76</v>
      </c>
      <c r="M1282" s="125">
        <v>16</v>
      </c>
      <c r="N1282" s="125" t="s">
        <v>1832</v>
      </c>
      <c r="O1282" s="125">
        <f>VLOOKUP(N1282,'V-Enc'!$B$130:$C$137,2,FALSE)</f>
        <v>5</v>
      </c>
      <c r="Q1282" s="125" t="s">
        <v>730</v>
      </c>
      <c r="R1282" s="125" t="s">
        <v>22</v>
      </c>
      <c r="S1282" s="206" t="s">
        <v>2040</v>
      </c>
      <c r="U1282" s="125">
        <f t="shared" si="2161"/>
        <v>16</v>
      </c>
      <c r="V1282" s="179">
        <f t="shared" si="2162"/>
        <v>8</v>
      </c>
      <c r="W1282" s="125" t="str">
        <f t="shared" si="2163"/>
        <v>-</v>
      </c>
      <c r="X1282" s="179" t="str">
        <f>IF(L1282="-1",W1282/#REF!*#REF!,"-")</f>
        <v>-</v>
      </c>
      <c r="Z1282" s="125" t="str">
        <f t="shared" si="2164"/>
        <v/>
      </c>
      <c r="AA1282" s="125">
        <v>1</v>
      </c>
      <c r="AB1282" s="179">
        <f t="shared" si="2136"/>
        <v>40</v>
      </c>
      <c r="AC1282" s="179" t="str">
        <f t="shared" si="2165"/>
        <v>100111</v>
      </c>
      <c r="AD1282" s="179">
        <f t="shared" si="2129"/>
        <v>1</v>
      </c>
      <c r="AE1282" s="179" t="str">
        <f t="shared" si="2130"/>
        <v>11111111</v>
      </c>
      <c r="AF1282" s="125" t="s">
        <v>369</v>
      </c>
    </row>
    <row r="1283" spans="1:32" x14ac:dyDescent="0.2">
      <c r="A1283" s="125" t="s">
        <v>4578</v>
      </c>
      <c r="B1283" s="58" t="str">
        <f t="shared" si="2158"/>
        <v>RSVD</v>
      </c>
      <c r="C1283" s="125" t="s">
        <v>727</v>
      </c>
      <c r="D1283" s="125" t="s">
        <v>704</v>
      </c>
      <c r="E1283" s="125" t="str">
        <f t="shared" si="2159"/>
        <v>L1</v>
      </c>
      <c r="F1283" s="125" t="str">
        <f t="shared" si="2160"/>
        <v>110</v>
      </c>
      <c r="H1283" s="125" t="s">
        <v>1723</v>
      </c>
      <c r="I1283" s="159">
        <f>VLOOKUP(H1283,'V-Enc'!$B$38:$C$45,2,FALSE)</f>
        <v>16</v>
      </c>
      <c r="J1283" s="125" t="s">
        <v>1736</v>
      </c>
      <c r="K1283" s="159">
        <f>VLOOKUP(J1283,'V-Enc'!$B$49:$C$56,2,FALSE)</f>
        <v>8</v>
      </c>
      <c r="L1283" s="206" t="s">
        <v>76</v>
      </c>
      <c r="M1283" s="125">
        <v>32</v>
      </c>
      <c r="N1283" s="125" t="s">
        <v>1832</v>
      </c>
      <c r="O1283" s="125">
        <f>VLOOKUP(N1283,'V-Enc'!$B$130:$C$137,2,FALSE)</f>
        <v>5</v>
      </c>
      <c r="Q1283" s="125" t="s">
        <v>730</v>
      </c>
      <c r="R1283" s="125" t="s">
        <v>22</v>
      </c>
      <c r="S1283" s="206" t="s">
        <v>2040</v>
      </c>
      <c r="U1283" s="125">
        <f t="shared" si="2161"/>
        <v>32</v>
      </c>
      <c r="V1283" s="179">
        <f t="shared" si="2162"/>
        <v>16</v>
      </c>
      <c r="W1283" s="125" t="str">
        <f t="shared" si="2163"/>
        <v>-</v>
      </c>
      <c r="X1283" s="179" t="str">
        <f>IF(L1283="-1",W1283/#REF!*#REF!,"-")</f>
        <v>-</v>
      </c>
      <c r="Z1283" s="125" t="str">
        <f t="shared" si="2164"/>
        <v/>
      </c>
      <c r="AA1283" s="125">
        <v>1</v>
      </c>
      <c r="AB1283" s="179">
        <f t="shared" si="2136"/>
        <v>80</v>
      </c>
      <c r="AC1283" s="179" t="str">
        <f t="shared" si="2165"/>
        <v>111111</v>
      </c>
      <c r="AD1283" s="179">
        <f t="shared" si="2129"/>
        <v>1</v>
      </c>
      <c r="AE1283" s="179" t="str">
        <f t="shared" si="2130"/>
        <v>11111111</v>
      </c>
      <c r="AF1283" s="125" t="s">
        <v>369</v>
      </c>
    </row>
    <row r="1284" spans="1:32" x14ac:dyDescent="0.2">
      <c r="I1284" s="159"/>
      <c r="V1284" s="179"/>
      <c r="X1284" s="179"/>
      <c r="Z1284" s="125" t="str">
        <f t="shared" si="2104"/>
        <v/>
      </c>
      <c r="AC1284" s="179"/>
      <c r="AE1284" s="179"/>
    </row>
    <row r="1285" spans="1:32" ht="19" x14ac:dyDescent="0.25">
      <c r="A1285" s="225" t="s">
        <v>2222</v>
      </c>
      <c r="B1285" s="225"/>
      <c r="G1285" s="226"/>
      <c r="I1285" s="159"/>
      <c r="V1285" s="179"/>
      <c r="X1285" s="179"/>
      <c r="Z1285" s="125" t="str">
        <f t="shared" si="2104"/>
        <v/>
      </c>
      <c r="AC1285" s="179"/>
      <c r="AE1285" s="179"/>
    </row>
    <row r="1286" spans="1:32" x14ac:dyDescent="0.2">
      <c r="A1286" s="125" t="s">
        <v>4579</v>
      </c>
      <c r="B1286" s="58" t="str">
        <f t="shared" ref="B1286" si="2166">IF(OR(MAX(1,O1286)*MAX(V1286,1)&gt;8,V1286&lt;1/4,X1286&lt;1/4,IF(X1286="-",0,X1286)&gt;8),"RSVD","")</f>
        <v>RSVD</v>
      </c>
      <c r="C1286" s="125" t="s">
        <v>727</v>
      </c>
      <c r="D1286" s="125" t="s">
        <v>704</v>
      </c>
      <c r="E1286" s="125" t="str">
        <f t="shared" ref="E1286" si="2167">IF(S1286="rs2","L2",IF(S1286="vs2","L3","L1"))</f>
        <v>L2</v>
      </c>
      <c r="F1286" s="125" t="str">
        <f t="shared" ref="F1286" si="2168">IF(M1286=8,"000",IF(M1286=16,"101","110"))</f>
        <v>000</v>
      </c>
      <c r="H1286" s="125" t="s">
        <v>1723</v>
      </c>
      <c r="I1286" s="159">
        <f>VLOOKUP(H1286,'V-Enc'!$B$38:$C$45,2,FALSE)</f>
        <v>16</v>
      </c>
      <c r="J1286" s="125" t="s">
        <v>1739</v>
      </c>
      <c r="K1286" s="159">
        <f>VLOOKUP(J1286,'V-Enc'!$B$49:$C$56,2,FALSE)</f>
        <v>0.25</v>
      </c>
      <c r="L1286" s="206" t="s">
        <v>548</v>
      </c>
      <c r="M1286" s="125">
        <v>8</v>
      </c>
      <c r="N1286" s="125" t="s">
        <v>1832</v>
      </c>
      <c r="O1286" s="125">
        <f>VLOOKUP(N1286,'V-Enc'!$B$130:$C$137,2,FALSE)</f>
        <v>5</v>
      </c>
      <c r="Q1286" s="125" t="s">
        <v>730</v>
      </c>
      <c r="R1286" s="125" t="s">
        <v>22</v>
      </c>
      <c r="S1286" s="125" t="s">
        <v>44</v>
      </c>
      <c r="U1286" s="125">
        <f t="shared" ref="U1286" si="2169">IF(L1286="-1",I1286,M1286)</f>
        <v>8</v>
      </c>
      <c r="V1286" s="179">
        <f t="shared" ref="V1286" si="2170">IF(L1286="-1",K1286,U1286/I1286*K1286)</f>
        <v>0.125</v>
      </c>
      <c r="W1286" s="125" t="str">
        <f t="shared" ref="W1286" si="2171">IF(L1286="-1",M1286,"-")</f>
        <v>-</v>
      </c>
      <c r="X1286" s="179" t="str">
        <f>IF(L1286="-1",W1286/#REF!*#REF!,"-")</f>
        <v>-</v>
      </c>
      <c r="Z1286" s="125" t="str">
        <f t="shared" ref="Z1286" si="2172">IF(S1286="vs2",1,"")</f>
        <v/>
      </c>
      <c r="AA1286" s="125">
        <v>1</v>
      </c>
      <c r="AB1286" s="179">
        <f>MAX(V1286,X1286,1)*IF(O1286="",1,O1286)</f>
        <v>5</v>
      </c>
      <c r="AC1286" s="179" t="str">
        <f t="shared" ref="AC1286:AC1299" si="2173">DEC2BIN(MIN(64,AB1286)-1,6)</f>
        <v>000100</v>
      </c>
      <c r="AD1286" s="179">
        <f t="shared" ref="AD1286:AD1303" si="2174">AB1286/(MAX(V1286,1)*IF(O1286="",1,O1286))</f>
        <v>1</v>
      </c>
      <c r="AE1286" s="179" t="str">
        <f t="shared" ref="AE1286:AE1303" si="2175">RIGHT(_xlfn.CONCAT(REPT(0,8-MIN(AB1286,8)),REPT(DEC2BIN(_xlfn.BITLSHIFT(1,AD1286-1)),AB1286/AD1286)),8)</f>
        <v>00011111</v>
      </c>
      <c r="AF1286" s="125" t="s">
        <v>369</v>
      </c>
    </row>
    <row r="1287" spans="1:32" x14ac:dyDescent="0.2">
      <c r="A1287" s="125" t="s">
        <v>2800</v>
      </c>
      <c r="B1287" s="58" t="str">
        <f t="shared" ref="B1287:B1294" si="2176">IF(OR(MAX(1,O1287)*MAX(V1287,1)&gt;8,V1287&lt;1/4,X1287&lt;1/4,IF(X1287="-",0,X1287)&gt;8),"RSVD","")</f>
        <v/>
      </c>
      <c r="C1287" s="125" t="s">
        <v>727</v>
      </c>
      <c r="D1287" s="125" t="s">
        <v>704</v>
      </c>
      <c r="E1287" s="125" t="str">
        <f t="shared" ref="E1287:E1294" si="2177">IF(S1287="rs2","L2",IF(S1287="vs2","L3","L1"))</f>
        <v>L2</v>
      </c>
      <c r="F1287" s="125" t="str">
        <f t="shared" ref="F1287:F1294" si="2178">IF(M1287=8,"000",IF(M1287=16,"101","110"))</f>
        <v>101</v>
      </c>
      <c r="H1287" s="125" t="s">
        <v>1723</v>
      </c>
      <c r="I1287" s="159">
        <f>VLOOKUP(H1287,'V-Enc'!$B$38:$C$45,2,FALSE)</f>
        <v>16</v>
      </c>
      <c r="J1287" s="125" t="s">
        <v>1739</v>
      </c>
      <c r="K1287" s="159">
        <f>VLOOKUP(J1287,'V-Enc'!$B$49:$C$56,2,FALSE)</f>
        <v>0.25</v>
      </c>
      <c r="L1287" s="206" t="s">
        <v>548</v>
      </c>
      <c r="M1287" s="125">
        <v>16</v>
      </c>
      <c r="N1287" s="125" t="s">
        <v>1832</v>
      </c>
      <c r="O1287" s="125">
        <f>VLOOKUP(N1287,'V-Enc'!$B$130:$C$137,2,FALSE)</f>
        <v>5</v>
      </c>
      <c r="Q1287" s="125" t="s">
        <v>730</v>
      </c>
      <c r="R1287" s="125" t="s">
        <v>22</v>
      </c>
      <c r="S1287" s="125" t="s">
        <v>44</v>
      </c>
      <c r="U1287" s="125">
        <f t="shared" ref="U1287:U1294" si="2179">IF(L1287="-1",I1287,M1287)</f>
        <v>16</v>
      </c>
      <c r="V1287" s="179">
        <f t="shared" ref="V1287:V1294" si="2180">IF(L1287="-1",K1287,U1287/I1287*K1287)</f>
        <v>0.25</v>
      </c>
      <c r="W1287" s="125" t="str">
        <f t="shared" ref="W1287:W1294" si="2181">IF(L1287="-1",M1287,"-")</f>
        <v>-</v>
      </c>
      <c r="X1287" s="179" t="str">
        <f>IF(L1287="-1",W1287/#REF!*#REF!,"-")</f>
        <v>-</v>
      </c>
      <c r="Z1287" s="125" t="str">
        <f t="shared" si="2104"/>
        <v/>
      </c>
      <c r="AA1287" s="125">
        <v>1</v>
      </c>
      <c r="AB1287" s="179">
        <f t="shared" ref="AB1287:AB1303" si="2182">MAX(V1287,X1287,1)*IF(O1287="",1,O1287)</f>
        <v>5</v>
      </c>
      <c r="AC1287" s="179" t="str">
        <f t="shared" si="2173"/>
        <v>000100</v>
      </c>
      <c r="AD1287" s="179">
        <f t="shared" si="2174"/>
        <v>1</v>
      </c>
      <c r="AE1287" s="179" t="str">
        <f t="shared" si="2175"/>
        <v>00011111</v>
      </c>
      <c r="AF1287" s="125" t="s">
        <v>369</v>
      </c>
    </row>
    <row r="1288" spans="1:32" x14ac:dyDescent="0.2">
      <c r="A1288" s="125" t="s">
        <v>2801</v>
      </c>
      <c r="B1288" s="58" t="str">
        <f t="shared" si="2176"/>
        <v/>
      </c>
      <c r="C1288" s="125" t="s">
        <v>727</v>
      </c>
      <c r="D1288" s="125" t="s">
        <v>704</v>
      </c>
      <c r="E1288" s="125" t="str">
        <f t="shared" si="2177"/>
        <v>L2</v>
      </c>
      <c r="F1288" s="125" t="str">
        <f t="shared" si="2178"/>
        <v>110</v>
      </c>
      <c r="H1288" s="125" t="s">
        <v>1723</v>
      </c>
      <c r="I1288" s="159">
        <f>VLOOKUP(H1288,'V-Enc'!$B$38:$C$45,2,FALSE)</f>
        <v>16</v>
      </c>
      <c r="J1288" s="125" t="s">
        <v>1739</v>
      </c>
      <c r="K1288" s="159">
        <f>VLOOKUP(J1288,'V-Enc'!$B$49:$C$56,2,FALSE)</f>
        <v>0.25</v>
      </c>
      <c r="L1288" s="206" t="s">
        <v>548</v>
      </c>
      <c r="M1288" s="125">
        <v>32</v>
      </c>
      <c r="N1288" s="125" t="s">
        <v>1832</v>
      </c>
      <c r="O1288" s="125">
        <f>VLOOKUP(N1288,'V-Enc'!$B$130:$C$137,2,FALSE)</f>
        <v>5</v>
      </c>
      <c r="Q1288" s="125" t="s">
        <v>730</v>
      </c>
      <c r="R1288" s="125" t="s">
        <v>22</v>
      </c>
      <c r="S1288" s="125" t="s">
        <v>44</v>
      </c>
      <c r="U1288" s="125">
        <f t="shared" si="2179"/>
        <v>32</v>
      </c>
      <c r="V1288" s="179">
        <f t="shared" si="2180"/>
        <v>0.5</v>
      </c>
      <c r="W1288" s="125" t="str">
        <f t="shared" si="2181"/>
        <v>-</v>
      </c>
      <c r="X1288" s="179" t="str">
        <f>IF(L1288="-1",W1288/I1287*K1287,"-")</f>
        <v>-</v>
      </c>
      <c r="Z1288" s="125" t="str">
        <f t="shared" si="2104"/>
        <v/>
      </c>
      <c r="AA1288" s="125">
        <v>1</v>
      </c>
      <c r="AB1288" s="179">
        <f t="shared" si="2182"/>
        <v>5</v>
      </c>
      <c r="AC1288" s="179" t="str">
        <f t="shared" si="2173"/>
        <v>000100</v>
      </c>
      <c r="AD1288" s="179">
        <f t="shared" si="2174"/>
        <v>1</v>
      </c>
      <c r="AE1288" s="179" t="str">
        <f t="shared" si="2175"/>
        <v>00011111</v>
      </c>
      <c r="AF1288" s="125" t="s">
        <v>369</v>
      </c>
    </row>
    <row r="1289" spans="1:32" x14ac:dyDescent="0.2">
      <c r="A1289" s="125" t="s">
        <v>2802</v>
      </c>
      <c r="B1289" s="58" t="str">
        <f t="shared" si="2176"/>
        <v/>
      </c>
      <c r="C1289" s="125" t="s">
        <v>727</v>
      </c>
      <c r="D1289" s="125" t="s">
        <v>704</v>
      </c>
      <c r="E1289" s="125" t="str">
        <f t="shared" si="2177"/>
        <v>L2</v>
      </c>
      <c r="F1289" s="125" t="str">
        <f t="shared" si="2178"/>
        <v>000</v>
      </c>
      <c r="H1289" s="125" t="s">
        <v>1723</v>
      </c>
      <c r="I1289" s="159">
        <f>VLOOKUP(H1289,'V-Enc'!$B$38:$C$45,2,FALSE)</f>
        <v>16</v>
      </c>
      <c r="J1289" s="125" t="s">
        <v>1740</v>
      </c>
      <c r="K1289" s="159">
        <f>VLOOKUP(J1289,'V-Enc'!$B$49:$C$56,2,FALSE)</f>
        <v>0.5</v>
      </c>
      <c r="L1289" s="206" t="s">
        <v>548</v>
      </c>
      <c r="M1289" s="125">
        <v>8</v>
      </c>
      <c r="N1289" s="125" t="s">
        <v>1832</v>
      </c>
      <c r="O1289" s="125">
        <f>VLOOKUP(N1289,'V-Enc'!$B$130:$C$137,2,FALSE)</f>
        <v>5</v>
      </c>
      <c r="Q1289" s="125" t="s">
        <v>730</v>
      </c>
      <c r="R1289" s="125" t="s">
        <v>22</v>
      </c>
      <c r="S1289" s="125" t="s">
        <v>44</v>
      </c>
      <c r="U1289" s="125">
        <f t="shared" si="2179"/>
        <v>8</v>
      </c>
      <c r="V1289" s="179">
        <f t="shared" si="2180"/>
        <v>0.25</v>
      </c>
      <c r="W1289" s="125" t="str">
        <f t="shared" si="2181"/>
        <v>-</v>
      </c>
      <c r="X1289" s="179" t="str">
        <f>IF(L1289="-1",W1289/#REF!*#REF!,"-")</f>
        <v>-</v>
      </c>
      <c r="Z1289" s="125" t="str">
        <f t="shared" si="2104"/>
        <v/>
      </c>
      <c r="AA1289" s="125">
        <v>1</v>
      </c>
      <c r="AB1289" s="179">
        <f t="shared" si="2182"/>
        <v>5</v>
      </c>
      <c r="AC1289" s="179" t="str">
        <f t="shared" si="2173"/>
        <v>000100</v>
      </c>
      <c r="AD1289" s="179">
        <f t="shared" si="2174"/>
        <v>1</v>
      </c>
      <c r="AE1289" s="179" t="str">
        <f t="shared" si="2175"/>
        <v>00011111</v>
      </c>
      <c r="AF1289" s="125" t="s">
        <v>369</v>
      </c>
    </row>
    <row r="1290" spans="1:32" x14ac:dyDescent="0.2">
      <c r="A1290" s="125" t="s">
        <v>2803</v>
      </c>
      <c r="B1290" s="58" t="str">
        <f t="shared" si="2176"/>
        <v/>
      </c>
      <c r="C1290" s="125" t="s">
        <v>727</v>
      </c>
      <c r="D1290" s="125" t="s">
        <v>704</v>
      </c>
      <c r="E1290" s="125" t="str">
        <f t="shared" si="2177"/>
        <v>L2</v>
      </c>
      <c r="F1290" s="125" t="str">
        <f t="shared" si="2178"/>
        <v>101</v>
      </c>
      <c r="H1290" s="125" t="s">
        <v>1723</v>
      </c>
      <c r="I1290" s="159">
        <f>VLOOKUP(H1290,'V-Enc'!$B$38:$C$45,2,FALSE)</f>
        <v>16</v>
      </c>
      <c r="J1290" s="125" t="s">
        <v>1740</v>
      </c>
      <c r="K1290" s="159">
        <f>VLOOKUP(J1290,'V-Enc'!$B$49:$C$56,2,FALSE)</f>
        <v>0.5</v>
      </c>
      <c r="L1290" s="206" t="s">
        <v>548</v>
      </c>
      <c r="M1290" s="125">
        <v>16</v>
      </c>
      <c r="N1290" s="125" t="s">
        <v>1832</v>
      </c>
      <c r="O1290" s="125">
        <f>VLOOKUP(N1290,'V-Enc'!$B$130:$C$137,2,FALSE)</f>
        <v>5</v>
      </c>
      <c r="Q1290" s="125" t="s">
        <v>730</v>
      </c>
      <c r="R1290" s="125" t="s">
        <v>22</v>
      </c>
      <c r="S1290" s="125" t="s">
        <v>44</v>
      </c>
      <c r="U1290" s="125">
        <f t="shared" si="2179"/>
        <v>16</v>
      </c>
      <c r="V1290" s="179">
        <f t="shared" si="2180"/>
        <v>0.5</v>
      </c>
      <c r="W1290" s="125" t="str">
        <f t="shared" si="2181"/>
        <v>-</v>
      </c>
      <c r="X1290" s="179" t="str">
        <f>IF(L1290="-1",W1290/I1289*K1289,"-")</f>
        <v>-</v>
      </c>
      <c r="Z1290" s="125" t="str">
        <f t="shared" si="2104"/>
        <v/>
      </c>
      <c r="AA1290" s="125">
        <v>1</v>
      </c>
      <c r="AB1290" s="179">
        <f t="shared" si="2182"/>
        <v>5</v>
      </c>
      <c r="AC1290" s="179" t="str">
        <f t="shared" si="2173"/>
        <v>000100</v>
      </c>
      <c r="AD1290" s="179">
        <f t="shared" si="2174"/>
        <v>1</v>
      </c>
      <c r="AE1290" s="179" t="str">
        <f t="shared" si="2175"/>
        <v>00011111</v>
      </c>
      <c r="AF1290" s="125" t="s">
        <v>369</v>
      </c>
    </row>
    <row r="1291" spans="1:32" x14ac:dyDescent="0.2">
      <c r="A1291" s="125" t="s">
        <v>2804</v>
      </c>
      <c r="B1291" s="58" t="str">
        <f t="shared" si="2176"/>
        <v/>
      </c>
      <c r="C1291" s="125" t="s">
        <v>727</v>
      </c>
      <c r="D1291" s="125" t="s">
        <v>704</v>
      </c>
      <c r="E1291" s="125" t="str">
        <f t="shared" si="2177"/>
        <v>L2</v>
      </c>
      <c r="F1291" s="125" t="str">
        <f t="shared" si="2178"/>
        <v>110</v>
      </c>
      <c r="H1291" s="125" t="s">
        <v>1723</v>
      </c>
      <c r="I1291" s="159">
        <f>VLOOKUP(H1291,'V-Enc'!$B$38:$C$45,2,FALSE)</f>
        <v>16</v>
      </c>
      <c r="J1291" s="125" t="s">
        <v>1740</v>
      </c>
      <c r="K1291" s="159">
        <f>VLOOKUP(J1291,'V-Enc'!$B$49:$C$56,2,FALSE)</f>
        <v>0.5</v>
      </c>
      <c r="L1291" s="206" t="s">
        <v>548</v>
      </c>
      <c r="M1291" s="125">
        <v>32</v>
      </c>
      <c r="N1291" s="125" t="s">
        <v>1832</v>
      </c>
      <c r="O1291" s="125">
        <f>VLOOKUP(N1291,'V-Enc'!$B$130:$C$137,2,FALSE)</f>
        <v>5</v>
      </c>
      <c r="Q1291" s="125" t="s">
        <v>730</v>
      </c>
      <c r="R1291" s="125" t="s">
        <v>22</v>
      </c>
      <c r="S1291" s="125" t="s">
        <v>44</v>
      </c>
      <c r="U1291" s="125">
        <f t="shared" si="2179"/>
        <v>32</v>
      </c>
      <c r="V1291" s="179">
        <f t="shared" si="2180"/>
        <v>1</v>
      </c>
      <c r="W1291" s="125" t="str">
        <f t="shared" si="2181"/>
        <v>-</v>
      </c>
      <c r="X1291" s="179" t="str">
        <f>IF(L1291="-1",W1291/I1290*K1290,"-")</f>
        <v>-</v>
      </c>
      <c r="Z1291" s="125" t="str">
        <f t="shared" si="2104"/>
        <v/>
      </c>
      <c r="AA1291" s="125">
        <v>1</v>
      </c>
      <c r="AB1291" s="179">
        <f t="shared" si="2182"/>
        <v>5</v>
      </c>
      <c r="AC1291" s="179" t="str">
        <f t="shared" si="2173"/>
        <v>000100</v>
      </c>
      <c r="AD1291" s="179">
        <f t="shared" si="2174"/>
        <v>1</v>
      </c>
      <c r="AE1291" s="179" t="str">
        <f t="shared" si="2175"/>
        <v>00011111</v>
      </c>
      <c r="AF1291" s="125" t="s">
        <v>369</v>
      </c>
    </row>
    <row r="1292" spans="1:32" x14ac:dyDescent="0.2">
      <c r="A1292" s="125" t="s">
        <v>2805</v>
      </c>
      <c r="B1292" s="58" t="str">
        <f t="shared" si="2176"/>
        <v/>
      </c>
      <c r="C1292" s="125" t="s">
        <v>727</v>
      </c>
      <c r="D1292" s="125" t="s">
        <v>704</v>
      </c>
      <c r="E1292" s="125" t="str">
        <f t="shared" si="2177"/>
        <v>L2</v>
      </c>
      <c r="F1292" s="125" t="str">
        <f t="shared" si="2178"/>
        <v>000</v>
      </c>
      <c r="H1292" s="125" t="s">
        <v>1723</v>
      </c>
      <c r="I1292" s="159">
        <f>VLOOKUP(H1292,'V-Enc'!$B$38:$C$45,2,FALSE)</f>
        <v>16</v>
      </c>
      <c r="J1292" s="125" t="s">
        <v>1733</v>
      </c>
      <c r="K1292" s="159">
        <f>VLOOKUP(J1292,'V-Enc'!$B$49:$C$56,2,FALSE)</f>
        <v>1</v>
      </c>
      <c r="L1292" s="206" t="s">
        <v>548</v>
      </c>
      <c r="M1292" s="125">
        <v>8</v>
      </c>
      <c r="N1292" s="125" t="s">
        <v>1832</v>
      </c>
      <c r="O1292" s="125">
        <f>VLOOKUP(N1292,'V-Enc'!$B$130:$C$137,2,FALSE)</f>
        <v>5</v>
      </c>
      <c r="Q1292" s="125" t="s">
        <v>730</v>
      </c>
      <c r="R1292" s="125" t="s">
        <v>22</v>
      </c>
      <c r="S1292" s="125" t="s">
        <v>44</v>
      </c>
      <c r="U1292" s="125">
        <f t="shared" si="2179"/>
        <v>8</v>
      </c>
      <c r="V1292" s="179">
        <f t="shared" si="2180"/>
        <v>0.5</v>
      </c>
      <c r="W1292" s="125" t="str">
        <f t="shared" si="2181"/>
        <v>-</v>
      </c>
      <c r="X1292" s="179" t="str">
        <f>IF(L1292="-1",W1292/#REF!*#REF!,"-")</f>
        <v>-</v>
      </c>
      <c r="Z1292" s="125" t="str">
        <f t="shared" si="2104"/>
        <v/>
      </c>
      <c r="AA1292" s="125">
        <v>1</v>
      </c>
      <c r="AB1292" s="179">
        <f t="shared" si="2182"/>
        <v>5</v>
      </c>
      <c r="AC1292" s="179" t="str">
        <f t="shared" si="2173"/>
        <v>000100</v>
      </c>
      <c r="AD1292" s="179">
        <f t="shared" si="2174"/>
        <v>1</v>
      </c>
      <c r="AE1292" s="179" t="str">
        <f t="shared" si="2175"/>
        <v>00011111</v>
      </c>
      <c r="AF1292" s="125" t="s">
        <v>369</v>
      </c>
    </row>
    <row r="1293" spans="1:32" x14ac:dyDescent="0.2">
      <c r="A1293" s="125" t="s">
        <v>2806</v>
      </c>
      <c r="B1293" s="58" t="str">
        <f t="shared" ref="B1293" si="2183">IF(OR(MAX(1,O1293)*MAX(V1293,1)&gt;8,V1293&lt;1/4,X1293&lt;1/4,IF(X1293="-",0,X1293)&gt;8),"RSVD","")</f>
        <v/>
      </c>
      <c r="C1293" s="125" t="s">
        <v>727</v>
      </c>
      <c r="D1293" s="125" t="s">
        <v>704</v>
      </c>
      <c r="E1293" s="125" t="str">
        <f t="shared" ref="E1293" si="2184">IF(S1293="rs2","L2",IF(S1293="vs2","L3","L1"))</f>
        <v>L2</v>
      </c>
      <c r="F1293" s="125" t="str">
        <f t="shared" ref="F1293" si="2185">IF(M1293=8,"000",IF(M1293=16,"101","110"))</f>
        <v>101</v>
      </c>
      <c r="H1293" s="125" t="s">
        <v>1723</v>
      </c>
      <c r="I1293" s="159">
        <f>VLOOKUP(H1293,'V-Enc'!$B$38:$C$45,2,FALSE)</f>
        <v>16</v>
      </c>
      <c r="J1293" s="125" t="s">
        <v>1733</v>
      </c>
      <c r="K1293" s="159">
        <f>VLOOKUP(J1293,'V-Enc'!$B$49:$C$56,2,FALSE)</f>
        <v>1</v>
      </c>
      <c r="L1293" s="206" t="s">
        <v>548</v>
      </c>
      <c r="M1293" s="125">
        <v>16</v>
      </c>
      <c r="N1293" s="125" t="s">
        <v>1832</v>
      </c>
      <c r="O1293" s="125">
        <f>VLOOKUP(N1293,'V-Enc'!$B$130:$C$137,2,FALSE)</f>
        <v>5</v>
      </c>
      <c r="Q1293" s="125" t="s">
        <v>730</v>
      </c>
      <c r="R1293" s="125" t="s">
        <v>22</v>
      </c>
      <c r="S1293" s="125" t="s">
        <v>44</v>
      </c>
      <c r="U1293" s="125">
        <f t="shared" ref="U1293" si="2186">IF(L1293="-1",I1293,M1293)</f>
        <v>16</v>
      </c>
      <c r="V1293" s="179">
        <f t="shared" ref="V1293" si="2187">IF(L1293="-1",K1293,U1293/I1293*K1293)</f>
        <v>1</v>
      </c>
      <c r="W1293" s="125" t="str">
        <f t="shared" ref="W1293" si="2188">IF(L1293="-1",M1293,"-")</f>
        <v>-</v>
      </c>
      <c r="X1293" s="179" t="str">
        <f>IF(L1293="-1",W1293/#REF!*#REF!,"-")</f>
        <v>-</v>
      </c>
      <c r="Z1293" s="125" t="str">
        <f t="shared" ref="Z1293" si="2189">IF(S1293="vs2",1,"")</f>
        <v/>
      </c>
      <c r="AA1293" s="125">
        <v>1</v>
      </c>
      <c r="AB1293" s="179">
        <f t="shared" si="2182"/>
        <v>5</v>
      </c>
      <c r="AC1293" s="179" t="str">
        <f t="shared" si="2173"/>
        <v>000100</v>
      </c>
      <c r="AD1293" s="179">
        <f t="shared" si="2174"/>
        <v>1</v>
      </c>
      <c r="AE1293" s="179" t="str">
        <f t="shared" si="2175"/>
        <v>00011111</v>
      </c>
      <c r="AF1293" s="125" t="s">
        <v>369</v>
      </c>
    </row>
    <row r="1294" spans="1:32" x14ac:dyDescent="0.2">
      <c r="A1294" s="125" t="s">
        <v>4580</v>
      </c>
      <c r="B1294" s="58" t="str">
        <f t="shared" si="2176"/>
        <v>RSVD</v>
      </c>
      <c r="C1294" s="125" t="s">
        <v>727</v>
      </c>
      <c r="D1294" s="125" t="s">
        <v>704</v>
      </c>
      <c r="E1294" s="125" t="str">
        <f t="shared" si="2177"/>
        <v>L2</v>
      </c>
      <c r="F1294" s="125" t="str">
        <f t="shared" si="2178"/>
        <v>110</v>
      </c>
      <c r="H1294" s="125" t="s">
        <v>1723</v>
      </c>
      <c r="I1294" s="159">
        <f>VLOOKUP(H1294,'V-Enc'!$B$38:$C$45,2,FALSE)</f>
        <v>16</v>
      </c>
      <c r="J1294" s="125" t="s">
        <v>1733</v>
      </c>
      <c r="K1294" s="159">
        <f>VLOOKUP(J1294,'V-Enc'!$B$49:$C$56,2,FALSE)</f>
        <v>1</v>
      </c>
      <c r="L1294" s="206" t="s">
        <v>548</v>
      </c>
      <c r="M1294" s="125">
        <v>32</v>
      </c>
      <c r="N1294" s="125" t="s">
        <v>1832</v>
      </c>
      <c r="O1294" s="125">
        <f>VLOOKUP(N1294,'V-Enc'!$B$130:$C$137,2,FALSE)</f>
        <v>5</v>
      </c>
      <c r="Q1294" s="125" t="s">
        <v>730</v>
      </c>
      <c r="R1294" s="125" t="s">
        <v>22</v>
      </c>
      <c r="S1294" s="125" t="s">
        <v>44</v>
      </c>
      <c r="U1294" s="125">
        <f t="shared" si="2179"/>
        <v>32</v>
      </c>
      <c r="V1294" s="179">
        <f t="shared" si="2180"/>
        <v>2</v>
      </c>
      <c r="W1294" s="125" t="str">
        <f t="shared" si="2181"/>
        <v>-</v>
      </c>
      <c r="X1294" s="179" t="str">
        <f>IF(L1294="-1",W1294/#REF!*#REF!,"-")</f>
        <v>-</v>
      </c>
      <c r="Z1294" s="125" t="str">
        <f t="shared" si="2104"/>
        <v/>
      </c>
      <c r="AA1294" s="125">
        <v>1</v>
      </c>
      <c r="AB1294" s="179">
        <f t="shared" si="2182"/>
        <v>10</v>
      </c>
      <c r="AC1294" s="179" t="str">
        <f t="shared" si="2173"/>
        <v>001001</v>
      </c>
      <c r="AD1294" s="179">
        <f t="shared" si="2174"/>
        <v>1</v>
      </c>
      <c r="AE1294" s="179" t="str">
        <f t="shared" si="2175"/>
        <v>11111111</v>
      </c>
      <c r="AF1294" s="125" t="s">
        <v>369</v>
      </c>
    </row>
    <row r="1295" spans="1:32" ht="17" customHeight="1" x14ac:dyDescent="0.2">
      <c r="A1295" s="125" t="s">
        <v>4581</v>
      </c>
      <c r="B1295" s="58" t="str">
        <f t="shared" ref="B1295:B1297" si="2190">IF(OR(MAX(1,O1295)*MAX(V1295,1)&gt;8,V1295&lt;1/4,X1295&lt;1/4,IF(X1295="-",0,X1295)&gt;8),"RSVD","")</f>
        <v/>
      </c>
      <c r="C1295" s="125" t="s">
        <v>727</v>
      </c>
      <c r="D1295" s="125" t="s">
        <v>704</v>
      </c>
      <c r="E1295" s="125" t="str">
        <f t="shared" ref="E1295:E1297" si="2191">IF(S1295="rs2","L2",IF(S1295="vs2","L3","L1"))</f>
        <v>L2</v>
      </c>
      <c r="F1295" s="125" t="str">
        <f t="shared" ref="F1295:F1297" si="2192">IF(M1295=8,"000",IF(M1295=16,"101","110"))</f>
        <v>000</v>
      </c>
      <c r="H1295" s="125" t="s">
        <v>1723</v>
      </c>
      <c r="I1295" s="159">
        <f>VLOOKUP(H1295,'V-Enc'!$B$38:$C$45,2,FALSE)</f>
        <v>16</v>
      </c>
      <c r="J1295" s="125" t="s">
        <v>1734</v>
      </c>
      <c r="K1295" s="159">
        <f>VLOOKUP(J1295,'V-Enc'!$B$49:$C$56,2,FALSE)</f>
        <v>2</v>
      </c>
      <c r="L1295" s="206" t="s">
        <v>548</v>
      </c>
      <c r="M1295" s="125">
        <v>8</v>
      </c>
      <c r="N1295" s="125" t="s">
        <v>1832</v>
      </c>
      <c r="O1295" s="125">
        <f>VLOOKUP(N1295,'V-Enc'!$B$130:$C$137,2,FALSE)</f>
        <v>5</v>
      </c>
      <c r="Q1295" s="125" t="s">
        <v>730</v>
      </c>
      <c r="R1295" s="125" t="s">
        <v>22</v>
      </c>
      <c r="S1295" s="125" t="s">
        <v>44</v>
      </c>
      <c r="U1295" s="125">
        <f t="shared" ref="U1295:U1297" si="2193">IF(L1295="-1",I1295,M1295)</f>
        <v>8</v>
      </c>
      <c r="V1295" s="179">
        <f t="shared" ref="V1295:V1297" si="2194">IF(L1295="-1",K1295,U1295/I1295*K1295)</f>
        <v>1</v>
      </c>
      <c r="W1295" s="125" t="str">
        <f t="shared" ref="W1295:W1297" si="2195">IF(L1295="-1",M1295,"-")</f>
        <v>-</v>
      </c>
      <c r="X1295" s="179" t="str">
        <f>IF(L1295="-1",W1295/#REF!*#REF!,"-")</f>
        <v>-</v>
      </c>
      <c r="Z1295" s="125" t="str">
        <f t="shared" ref="Z1295:Z1297" si="2196">IF(S1295="vs2",1,"")</f>
        <v/>
      </c>
      <c r="AA1295" s="125">
        <v>1</v>
      </c>
      <c r="AB1295" s="179">
        <f t="shared" si="2182"/>
        <v>5</v>
      </c>
      <c r="AC1295" s="179" t="str">
        <f t="shared" si="2173"/>
        <v>000100</v>
      </c>
      <c r="AD1295" s="179">
        <f t="shared" si="2174"/>
        <v>1</v>
      </c>
      <c r="AE1295" s="179" t="str">
        <f t="shared" si="2175"/>
        <v>00011111</v>
      </c>
      <c r="AF1295" s="125" t="s">
        <v>369</v>
      </c>
    </row>
    <row r="1296" spans="1:32" x14ac:dyDescent="0.2">
      <c r="A1296" s="125" t="s">
        <v>4582</v>
      </c>
      <c r="B1296" s="58" t="str">
        <f t="shared" si="2190"/>
        <v>RSVD</v>
      </c>
      <c r="C1296" s="125" t="s">
        <v>727</v>
      </c>
      <c r="D1296" s="125" t="s">
        <v>704</v>
      </c>
      <c r="E1296" s="125" t="str">
        <f t="shared" si="2191"/>
        <v>L2</v>
      </c>
      <c r="F1296" s="125" t="str">
        <f t="shared" si="2192"/>
        <v>101</v>
      </c>
      <c r="H1296" s="125" t="s">
        <v>1723</v>
      </c>
      <c r="I1296" s="159">
        <f>VLOOKUP(H1296,'V-Enc'!$B$38:$C$45,2,FALSE)</f>
        <v>16</v>
      </c>
      <c r="J1296" s="125" t="s">
        <v>1734</v>
      </c>
      <c r="K1296" s="159">
        <f>VLOOKUP(J1296,'V-Enc'!$B$49:$C$56,2,FALSE)</f>
        <v>2</v>
      </c>
      <c r="L1296" s="206" t="s">
        <v>548</v>
      </c>
      <c r="M1296" s="125">
        <v>16</v>
      </c>
      <c r="N1296" s="125" t="s">
        <v>1832</v>
      </c>
      <c r="O1296" s="125">
        <f>VLOOKUP(N1296,'V-Enc'!$B$130:$C$137,2,FALSE)</f>
        <v>5</v>
      </c>
      <c r="Q1296" s="125" t="s">
        <v>730</v>
      </c>
      <c r="R1296" s="125" t="s">
        <v>22</v>
      </c>
      <c r="S1296" s="125" t="s">
        <v>44</v>
      </c>
      <c r="U1296" s="125">
        <f t="shared" si="2193"/>
        <v>16</v>
      </c>
      <c r="V1296" s="179">
        <f t="shared" si="2194"/>
        <v>2</v>
      </c>
      <c r="W1296" s="125" t="str">
        <f t="shared" si="2195"/>
        <v>-</v>
      </c>
      <c r="X1296" s="179" t="str">
        <f>IF(L1296="-1",W1296/#REF!*#REF!,"-")</f>
        <v>-</v>
      </c>
      <c r="Z1296" s="125" t="str">
        <f t="shared" si="2196"/>
        <v/>
      </c>
      <c r="AA1296" s="125">
        <v>1</v>
      </c>
      <c r="AB1296" s="179">
        <f t="shared" si="2182"/>
        <v>10</v>
      </c>
      <c r="AC1296" s="179" t="str">
        <f t="shared" si="2173"/>
        <v>001001</v>
      </c>
      <c r="AD1296" s="179">
        <f t="shared" si="2174"/>
        <v>1</v>
      </c>
      <c r="AE1296" s="179" t="str">
        <f t="shared" si="2175"/>
        <v>11111111</v>
      </c>
      <c r="AF1296" s="125" t="s">
        <v>369</v>
      </c>
    </row>
    <row r="1297" spans="1:34" x14ac:dyDescent="0.2">
      <c r="A1297" s="125" t="s">
        <v>4583</v>
      </c>
      <c r="B1297" s="58" t="str">
        <f t="shared" si="2190"/>
        <v>RSVD</v>
      </c>
      <c r="C1297" s="125" t="s">
        <v>727</v>
      </c>
      <c r="D1297" s="125" t="s">
        <v>704</v>
      </c>
      <c r="E1297" s="125" t="str">
        <f t="shared" si="2191"/>
        <v>L2</v>
      </c>
      <c r="F1297" s="125" t="str">
        <f t="shared" si="2192"/>
        <v>110</v>
      </c>
      <c r="H1297" s="125" t="s">
        <v>1723</v>
      </c>
      <c r="I1297" s="159">
        <f>VLOOKUP(H1297,'V-Enc'!$B$38:$C$45,2,FALSE)</f>
        <v>16</v>
      </c>
      <c r="J1297" s="125" t="s">
        <v>1734</v>
      </c>
      <c r="K1297" s="159">
        <f>VLOOKUP(J1297,'V-Enc'!$B$49:$C$56,2,FALSE)</f>
        <v>2</v>
      </c>
      <c r="L1297" s="206" t="s">
        <v>548</v>
      </c>
      <c r="M1297" s="125">
        <v>32</v>
      </c>
      <c r="N1297" s="125" t="s">
        <v>1832</v>
      </c>
      <c r="O1297" s="125">
        <f>VLOOKUP(N1297,'V-Enc'!$B$130:$C$137,2,FALSE)</f>
        <v>5</v>
      </c>
      <c r="Q1297" s="125" t="s">
        <v>730</v>
      </c>
      <c r="R1297" s="125" t="s">
        <v>22</v>
      </c>
      <c r="S1297" s="125" t="s">
        <v>44</v>
      </c>
      <c r="U1297" s="125">
        <f t="shared" si="2193"/>
        <v>32</v>
      </c>
      <c r="V1297" s="179">
        <f t="shared" si="2194"/>
        <v>4</v>
      </c>
      <c r="W1297" s="125" t="str">
        <f t="shared" si="2195"/>
        <v>-</v>
      </c>
      <c r="X1297" s="179" t="str">
        <f>IF(L1297="-1",W1297/#REF!*#REF!,"-")</f>
        <v>-</v>
      </c>
      <c r="Z1297" s="125" t="str">
        <f t="shared" si="2196"/>
        <v/>
      </c>
      <c r="AA1297" s="125">
        <v>1</v>
      </c>
      <c r="AB1297" s="179">
        <f t="shared" si="2182"/>
        <v>20</v>
      </c>
      <c r="AC1297" s="179" t="str">
        <f t="shared" si="2173"/>
        <v>010011</v>
      </c>
      <c r="AD1297" s="179">
        <f t="shared" si="2174"/>
        <v>1</v>
      </c>
      <c r="AE1297" s="179" t="str">
        <f t="shared" si="2175"/>
        <v>11111111</v>
      </c>
      <c r="AF1297" s="125" t="s">
        <v>369</v>
      </c>
    </row>
    <row r="1298" spans="1:34" ht="17" customHeight="1" x14ac:dyDescent="0.2">
      <c r="A1298" s="125" t="s">
        <v>4584</v>
      </c>
      <c r="B1298" s="58" t="str">
        <f t="shared" ref="B1298:B1300" si="2197">IF(OR(MAX(1,O1298)*MAX(V1298,1)&gt;8,V1298&lt;1/4,X1298&lt;1/4,IF(X1298="-",0,X1298)&gt;8),"RSVD","")</f>
        <v>RSVD</v>
      </c>
      <c r="C1298" s="125" t="s">
        <v>727</v>
      </c>
      <c r="D1298" s="125" t="s">
        <v>704</v>
      </c>
      <c r="E1298" s="125" t="str">
        <f t="shared" ref="E1298:E1300" si="2198">IF(S1298="rs2","L2",IF(S1298="vs2","L3","L1"))</f>
        <v>L2</v>
      </c>
      <c r="F1298" s="125" t="str">
        <f t="shared" ref="F1298:F1300" si="2199">IF(M1298=8,"000",IF(M1298=16,"101","110"))</f>
        <v>000</v>
      </c>
      <c r="H1298" s="125" t="s">
        <v>1723</v>
      </c>
      <c r="I1298" s="159">
        <f>VLOOKUP(H1298,'V-Enc'!$B$38:$C$45,2,FALSE)</f>
        <v>16</v>
      </c>
      <c r="J1298" s="125" t="s">
        <v>1735</v>
      </c>
      <c r="K1298" s="159">
        <f>VLOOKUP(J1298,'V-Enc'!$B$49:$C$56,2,FALSE)</f>
        <v>4</v>
      </c>
      <c r="L1298" s="206" t="s">
        <v>548</v>
      </c>
      <c r="M1298" s="125">
        <v>8</v>
      </c>
      <c r="N1298" s="125" t="s">
        <v>1832</v>
      </c>
      <c r="O1298" s="125">
        <f>VLOOKUP(N1298,'V-Enc'!$B$130:$C$137,2,FALSE)</f>
        <v>5</v>
      </c>
      <c r="Q1298" s="125" t="s">
        <v>730</v>
      </c>
      <c r="R1298" s="125" t="s">
        <v>22</v>
      </c>
      <c r="S1298" s="125" t="s">
        <v>44</v>
      </c>
      <c r="U1298" s="125">
        <f t="shared" ref="U1298:U1300" si="2200">IF(L1298="-1",I1298,M1298)</f>
        <v>8</v>
      </c>
      <c r="V1298" s="179">
        <f t="shared" ref="V1298:V1300" si="2201">IF(L1298="-1",K1298,U1298/I1298*K1298)</f>
        <v>2</v>
      </c>
      <c r="W1298" s="125" t="str">
        <f t="shared" ref="W1298:W1300" si="2202">IF(L1298="-1",M1298,"-")</f>
        <v>-</v>
      </c>
      <c r="X1298" s="179" t="str">
        <f>IF(L1298="-1",W1298/#REF!*#REF!,"-")</f>
        <v>-</v>
      </c>
      <c r="Z1298" s="125" t="str">
        <f t="shared" ref="Z1298:Z1300" si="2203">IF(S1298="vs2",1,"")</f>
        <v/>
      </c>
      <c r="AA1298" s="125">
        <v>1</v>
      </c>
      <c r="AB1298" s="179">
        <f t="shared" si="2182"/>
        <v>10</v>
      </c>
      <c r="AC1298" s="179" t="str">
        <f t="shared" si="2173"/>
        <v>001001</v>
      </c>
      <c r="AD1298" s="179">
        <f t="shared" si="2174"/>
        <v>1</v>
      </c>
      <c r="AE1298" s="179" t="str">
        <f t="shared" si="2175"/>
        <v>11111111</v>
      </c>
      <c r="AF1298" s="125" t="s">
        <v>369</v>
      </c>
    </row>
    <row r="1299" spans="1:34" x14ac:dyDescent="0.2">
      <c r="A1299" s="125" t="s">
        <v>4585</v>
      </c>
      <c r="B1299" s="58" t="str">
        <f t="shared" si="2197"/>
        <v>RSVD</v>
      </c>
      <c r="C1299" s="125" t="s">
        <v>727</v>
      </c>
      <c r="D1299" s="125" t="s">
        <v>704</v>
      </c>
      <c r="E1299" s="125" t="str">
        <f t="shared" si="2198"/>
        <v>L2</v>
      </c>
      <c r="F1299" s="125" t="str">
        <f t="shared" si="2199"/>
        <v>101</v>
      </c>
      <c r="H1299" s="125" t="s">
        <v>1723</v>
      </c>
      <c r="I1299" s="159">
        <f>VLOOKUP(H1299,'V-Enc'!$B$38:$C$45,2,FALSE)</f>
        <v>16</v>
      </c>
      <c r="J1299" s="125" t="s">
        <v>1735</v>
      </c>
      <c r="K1299" s="159">
        <f>VLOOKUP(J1299,'V-Enc'!$B$49:$C$56,2,FALSE)</f>
        <v>4</v>
      </c>
      <c r="L1299" s="206" t="s">
        <v>548</v>
      </c>
      <c r="M1299" s="125">
        <v>16</v>
      </c>
      <c r="N1299" s="125" t="s">
        <v>1832</v>
      </c>
      <c r="O1299" s="125">
        <f>VLOOKUP(N1299,'V-Enc'!$B$130:$C$137,2,FALSE)</f>
        <v>5</v>
      </c>
      <c r="Q1299" s="125" t="s">
        <v>730</v>
      </c>
      <c r="R1299" s="125" t="s">
        <v>22</v>
      </c>
      <c r="S1299" s="125" t="s">
        <v>44</v>
      </c>
      <c r="U1299" s="125">
        <f t="shared" si="2200"/>
        <v>16</v>
      </c>
      <c r="V1299" s="179">
        <f t="shared" si="2201"/>
        <v>4</v>
      </c>
      <c r="W1299" s="125" t="str">
        <f t="shared" si="2202"/>
        <v>-</v>
      </c>
      <c r="X1299" s="179" t="str">
        <f>IF(L1299="-1",W1299/#REF!*#REF!,"-")</f>
        <v>-</v>
      </c>
      <c r="Z1299" s="125" t="str">
        <f t="shared" si="2203"/>
        <v/>
      </c>
      <c r="AA1299" s="125">
        <v>1</v>
      </c>
      <c r="AB1299" s="179">
        <f t="shared" si="2182"/>
        <v>20</v>
      </c>
      <c r="AC1299" s="179" t="str">
        <f t="shared" si="2173"/>
        <v>010011</v>
      </c>
      <c r="AD1299" s="179">
        <f t="shared" si="2174"/>
        <v>1</v>
      </c>
      <c r="AE1299" s="179" t="str">
        <f t="shared" si="2175"/>
        <v>11111111</v>
      </c>
      <c r="AF1299" s="125" t="s">
        <v>369</v>
      </c>
    </row>
    <row r="1300" spans="1:34" x14ac:dyDescent="0.2">
      <c r="A1300" s="125" t="s">
        <v>4586</v>
      </c>
      <c r="B1300" s="58" t="str">
        <f t="shared" si="2197"/>
        <v>RSVD</v>
      </c>
      <c r="C1300" s="125" t="s">
        <v>727</v>
      </c>
      <c r="D1300" s="125" t="s">
        <v>704</v>
      </c>
      <c r="E1300" s="125" t="str">
        <f t="shared" si="2198"/>
        <v>L2</v>
      </c>
      <c r="F1300" s="125" t="str">
        <f t="shared" si="2199"/>
        <v>110</v>
      </c>
      <c r="H1300" s="125" t="s">
        <v>1723</v>
      </c>
      <c r="I1300" s="159">
        <f>VLOOKUP(H1300,'V-Enc'!$B$38:$C$45,2,FALSE)</f>
        <v>16</v>
      </c>
      <c r="J1300" s="125" t="s">
        <v>1735</v>
      </c>
      <c r="K1300" s="159">
        <f>VLOOKUP(J1300,'V-Enc'!$B$49:$C$56,2,FALSE)</f>
        <v>4</v>
      </c>
      <c r="L1300" s="206" t="s">
        <v>548</v>
      </c>
      <c r="M1300" s="125">
        <v>32</v>
      </c>
      <c r="N1300" s="125" t="s">
        <v>1832</v>
      </c>
      <c r="O1300" s="125">
        <f>VLOOKUP(N1300,'V-Enc'!$B$130:$C$137,2,FALSE)</f>
        <v>5</v>
      </c>
      <c r="Q1300" s="125" t="s">
        <v>730</v>
      </c>
      <c r="R1300" s="125" t="s">
        <v>22</v>
      </c>
      <c r="S1300" s="125" t="s">
        <v>44</v>
      </c>
      <c r="U1300" s="125">
        <f t="shared" si="2200"/>
        <v>32</v>
      </c>
      <c r="V1300" s="179">
        <f t="shared" si="2201"/>
        <v>8</v>
      </c>
      <c r="W1300" s="125" t="str">
        <f t="shared" si="2202"/>
        <v>-</v>
      </c>
      <c r="X1300" s="179" t="str">
        <f>IF(L1300="-1",W1300/#REF!*#REF!,"-")</f>
        <v>-</v>
      </c>
      <c r="Z1300" s="125" t="str">
        <f t="shared" si="2203"/>
        <v/>
      </c>
      <c r="AA1300" s="125">
        <v>1</v>
      </c>
      <c r="AB1300" s="179">
        <f t="shared" si="2182"/>
        <v>40</v>
      </c>
      <c r="AC1300" s="179" t="str">
        <f>DEC2BIN(MIN(64,AB1300)-1,6)</f>
        <v>100111</v>
      </c>
      <c r="AD1300" s="179">
        <f t="shared" si="2174"/>
        <v>1</v>
      </c>
      <c r="AE1300" s="179" t="str">
        <f t="shared" si="2175"/>
        <v>11111111</v>
      </c>
      <c r="AF1300" s="125" t="s">
        <v>369</v>
      </c>
    </row>
    <row r="1301" spans="1:34" ht="17" customHeight="1" x14ac:dyDescent="0.2">
      <c r="A1301" s="125" t="s">
        <v>4587</v>
      </c>
      <c r="B1301" s="58" t="str">
        <f t="shared" ref="B1301:B1303" si="2204">IF(OR(MAX(1,O1301)*MAX(V1301,1)&gt;8,V1301&lt;1/4,X1301&lt;1/4,IF(X1301="-",0,X1301)&gt;8),"RSVD","")</f>
        <v>RSVD</v>
      </c>
      <c r="C1301" s="125" t="s">
        <v>727</v>
      </c>
      <c r="D1301" s="125" t="s">
        <v>704</v>
      </c>
      <c r="E1301" s="125" t="str">
        <f t="shared" ref="E1301:E1303" si="2205">IF(S1301="rs2","L2",IF(S1301="vs2","L3","L1"))</f>
        <v>L2</v>
      </c>
      <c r="F1301" s="125" t="str">
        <f t="shared" ref="F1301:F1303" si="2206">IF(M1301=8,"000",IF(M1301=16,"101","110"))</f>
        <v>000</v>
      </c>
      <c r="H1301" s="125" t="s">
        <v>1723</v>
      </c>
      <c r="I1301" s="159">
        <f>VLOOKUP(H1301,'V-Enc'!$B$38:$C$45,2,FALSE)</f>
        <v>16</v>
      </c>
      <c r="J1301" s="125" t="s">
        <v>1736</v>
      </c>
      <c r="K1301" s="159">
        <f>VLOOKUP(J1301,'V-Enc'!$B$49:$C$56,2,FALSE)</f>
        <v>8</v>
      </c>
      <c r="L1301" s="206" t="s">
        <v>548</v>
      </c>
      <c r="M1301" s="125">
        <v>8</v>
      </c>
      <c r="N1301" s="125" t="s">
        <v>1832</v>
      </c>
      <c r="O1301" s="125">
        <f>VLOOKUP(N1301,'V-Enc'!$B$130:$C$137,2,FALSE)</f>
        <v>5</v>
      </c>
      <c r="Q1301" s="125" t="s">
        <v>730</v>
      </c>
      <c r="R1301" s="125" t="s">
        <v>22</v>
      </c>
      <c r="S1301" s="125" t="s">
        <v>44</v>
      </c>
      <c r="U1301" s="125">
        <f t="shared" ref="U1301:U1303" si="2207">IF(L1301="-1",I1301,M1301)</f>
        <v>8</v>
      </c>
      <c r="V1301" s="179">
        <f t="shared" ref="V1301:V1303" si="2208">IF(L1301="-1",K1301,U1301/I1301*K1301)</f>
        <v>4</v>
      </c>
      <c r="W1301" s="125" t="str">
        <f t="shared" ref="W1301:W1303" si="2209">IF(L1301="-1",M1301,"-")</f>
        <v>-</v>
      </c>
      <c r="X1301" s="179" t="str">
        <f>IF(L1301="-1",W1301/#REF!*#REF!,"-")</f>
        <v>-</v>
      </c>
      <c r="Z1301" s="125" t="str">
        <f t="shared" ref="Z1301:Z1303" si="2210">IF(S1301="vs2",1,"")</f>
        <v/>
      </c>
      <c r="AA1301" s="125">
        <v>1</v>
      </c>
      <c r="AB1301" s="179">
        <f t="shared" si="2182"/>
        <v>20</v>
      </c>
      <c r="AC1301" s="179" t="str">
        <f t="shared" ref="AC1301:AC1303" si="2211">DEC2BIN(MIN(64,AB1301)-1,6)</f>
        <v>010011</v>
      </c>
      <c r="AD1301" s="179">
        <f t="shared" si="2174"/>
        <v>1</v>
      </c>
      <c r="AE1301" s="179" t="str">
        <f t="shared" si="2175"/>
        <v>11111111</v>
      </c>
      <c r="AF1301" s="125" t="s">
        <v>369</v>
      </c>
    </row>
    <row r="1302" spans="1:34" x14ac:dyDescent="0.2">
      <c r="A1302" s="125" t="s">
        <v>4588</v>
      </c>
      <c r="B1302" s="58" t="str">
        <f t="shared" si="2204"/>
        <v>RSVD</v>
      </c>
      <c r="C1302" s="125" t="s">
        <v>727</v>
      </c>
      <c r="D1302" s="125" t="s">
        <v>704</v>
      </c>
      <c r="E1302" s="125" t="str">
        <f t="shared" si="2205"/>
        <v>L2</v>
      </c>
      <c r="F1302" s="125" t="str">
        <f t="shared" si="2206"/>
        <v>101</v>
      </c>
      <c r="H1302" s="125" t="s">
        <v>1723</v>
      </c>
      <c r="I1302" s="159">
        <f>VLOOKUP(H1302,'V-Enc'!$B$38:$C$45,2,FALSE)</f>
        <v>16</v>
      </c>
      <c r="J1302" s="125" t="s">
        <v>1736</v>
      </c>
      <c r="K1302" s="159">
        <f>VLOOKUP(J1302,'V-Enc'!$B$49:$C$56,2,FALSE)</f>
        <v>8</v>
      </c>
      <c r="L1302" s="206" t="s">
        <v>548</v>
      </c>
      <c r="M1302" s="125">
        <v>16</v>
      </c>
      <c r="N1302" s="125" t="s">
        <v>1832</v>
      </c>
      <c r="O1302" s="125">
        <f>VLOOKUP(N1302,'V-Enc'!$B$130:$C$137,2,FALSE)</f>
        <v>5</v>
      </c>
      <c r="Q1302" s="125" t="s">
        <v>730</v>
      </c>
      <c r="R1302" s="125" t="s">
        <v>22</v>
      </c>
      <c r="S1302" s="125" t="s">
        <v>44</v>
      </c>
      <c r="U1302" s="125">
        <f t="shared" si="2207"/>
        <v>16</v>
      </c>
      <c r="V1302" s="179">
        <f t="shared" si="2208"/>
        <v>8</v>
      </c>
      <c r="W1302" s="125" t="str">
        <f t="shared" si="2209"/>
        <v>-</v>
      </c>
      <c r="X1302" s="179" t="str">
        <f>IF(L1302="-1",W1302/#REF!*#REF!,"-")</f>
        <v>-</v>
      </c>
      <c r="Z1302" s="125" t="str">
        <f t="shared" si="2210"/>
        <v/>
      </c>
      <c r="AA1302" s="125">
        <v>1</v>
      </c>
      <c r="AB1302" s="179">
        <f t="shared" si="2182"/>
        <v>40</v>
      </c>
      <c r="AC1302" s="179" t="str">
        <f t="shared" si="2211"/>
        <v>100111</v>
      </c>
      <c r="AD1302" s="179">
        <f t="shared" si="2174"/>
        <v>1</v>
      </c>
      <c r="AE1302" s="179" t="str">
        <f t="shared" si="2175"/>
        <v>11111111</v>
      </c>
      <c r="AF1302" s="125" t="s">
        <v>369</v>
      </c>
    </row>
    <row r="1303" spans="1:34" x14ac:dyDescent="0.2">
      <c r="A1303" s="125" t="s">
        <v>4589</v>
      </c>
      <c r="B1303" s="58" t="str">
        <f t="shared" si="2204"/>
        <v>RSVD</v>
      </c>
      <c r="C1303" s="125" t="s">
        <v>727</v>
      </c>
      <c r="D1303" s="125" t="s">
        <v>704</v>
      </c>
      <c r="E1303" s="125" t="str">
        <f t="shared" si="2205"/>
        <v>L2</v>
      </c>
      <c r="F1303" s="125" t="str">
        <f t="shared" si="2206"/>
        <v>110</v>
      </c>
      <c r="H1303" s="125" t="s">
        <v>1723</v>
      </c>
      <c r="I1303" s="159">
        <f>VLOOKUP(H1303,'V-Enc'!$B$38:$C$45,2,FALSE)</f>
        <v>16</v>
      </c>
      <c r="J1303" s="125" t="s">
        <v>1736</v>
      </c>
      <c r="K1303" s="159">
        <f>VLOOKUP(J1303,'V-Enc'!$B$49:$C$56,2,FALSE)</f>
        <v>8</v>
      </c>
      <c r="L1303" s="206" t="s">
        <v>548</v>
      </c>
      <c r="M1303" s="125">
        <v>32</v>
      </c>
      <c r="N1303" s="125" t="s">
        <v>1832</v>
      </c>
      <c r="O1303" s="125">
        <f>VLOOKUP(N1303,'V-Enc'!$B$130:$C$137,2,FALSE)</f>
        <v>5</v>
      </c>
      <c r="Q1303" s="125" t="s">
        <v>730</v>
      </c>
      <c r="R1303" s="125" t="s">
        <v>22</v>
      </c>
      <c r="S1303" s="125" t="s">
        <v>44</v>
      </c>
      <c r="U1303" s="125">
        <f t="shared" si="2207"/>
        <v>32</v>
      </c>
      <c r="V1303" s="179">
        <f t="shared" si="2208"/>
        <v>16</v>
      </c>
      <c r="W1303" s="125" t="str">
        <f t="shared" si="2209"/>
        <v>-</v>
      </c>
      <c r="X1303" s="179" t="str">
        <f>IF(L1303="-1",W1303/#REF!*#REF!,"-")</f>
        <v>-</v>
      </c>
      <c r="Z1303" s="125" t="str">
        <f t="shared" si="2210"/>
        <v/>
      </c>
      <c r="AA1303" s="125">
        <v>1</v>
      </c>
      <c r="AB1303" s="179">
        <f t="shared" si="2182"/>
        <v>80</v>
      </c>
      <c r="AC1303" s="179" t="str">
        <f t="shared" si="2211"/>
        <v>111111</v>
      </c>
      <c r="AD1303" s="179">
        <f t="shared" si="2174"/>
        <v>1</v>
      </c>
      <c r="AE1303" s="179" t="str">
        <f t="shared" si="2175"/>
        <v>11111111</v>
      </c>
      <c r="AF1303" s="125" t="s">
        <v>369</v>
      </c>
    </row>
    <row r="1304" spans="1:34" x14ac:dyDescent="0.2">
      <c r="I1304" s="159"/>
      <c r="Z1304" s="125" t="str">
        <f t="shared" si="2104"/>
        <v/>
      </c>
      <c r="AC1304" s="179"/>
      <c r="AE1304" s="179"/>
    </row>
    <row r="1305" spans="1:34" ht="19" x14ac:dyDescent="0.25">
      <c r="A1305" s="225" t="s">
        <v>2229</v>
      </c>
      <c r="B1305" s="225"/>
      <c r="C1305" s="226"/>
      <c r="D1305" s="226"/>
      <c r="E1305" s="226"/>
      <c r="F1305" s="226"/>
      <c r="G1305" s="226"/>
      <c r="I1305" s="159"/>
      <c r="Z1305" s="125" t="str">
        <f t="shared" si="2104"/>
        <v/>
      </c>
      <c r="AC1305" s="179"/>
      <c r="AE1305" s="179"/>
    </row>
    <row r="1306" spans="1:34" x14ac:dyDescent="0.2">
      <c r="A1306" s="125" t="s">
        <v>4590</v>
      </c>
      <c r="B1306" s="58" t="str">
        <f t="shared" ref="B1306:B1323" si="2212">IF(OR(MAX(1,O1306)*MAX(V1306,1)&gt;8,V1306&lt;1/4,X1306&lt;1/4,IF(X1306="-",0,X1306)&gt;8),"RSVD","")</f>
        <v>RSVD</v>
      </c>
      <c r="C1306" s="125" t="s">
        <v>727</v>
      </c>
      <c r="D1306" s="125" t="s">
        <v>704</v>
      </c>
      <c r="E1306" s="125" t="str">
        <f t="shared" ref="E1306" si="2213">IF(S1306="rs2","L2",IF(S1306="vs2","L3","L1"))</f>
        <v>L3</v>
      </c>
      <c r="F1306" s="125" t="str">
        <f t="shared" ref="F1306" si="2214">IF(M1306=8,"000",IF(M1306=16,"101","110"))</f>
        <v>000</v>
      </c>
      <c r="H1306" s="125" t="s">
        <v>1723</v>
      </c>
      <c r="I1306" s="159">
        <f>VLOOKUP(H1306,'V-Enc'!$B$38:$C$45,2,FALSE)</f>
        <v>16</v>
      </c>
      <c r="J1306" s="125" t="s">
        <v>1739</v>
      </c>
      <c r="K1306" s="159">
        <f>VLOOKUP(J1306,'V-Enc'!$B$49:$C$56,2,FALSE)</f>
        <v>0.25</v>
      </c>
      <c r="L1306" s="206" t="s">
        <v>2079</v>
      </c>
      <c r="M1306" s="125">
        <v>8</v>
      </c>
      <c r="N1306" s="125" t="s">
        <v>1832</v>
      </c>
      <c r="O1306" s="125">
        <f>VLOOKUP(N1306,'V-Enc'!$B$130:$C$137,2,FALSE)</f>
        <v>5</v>
      </c>
      <c r="Q1306" s="125" t="s">
        <v>730</v>
      </c>
      <c r="R1306" s="125" t="s">
        <v>22</v>
      </c>
      <c r="S1306" s="125" t="s">
        <v>764</v>
      </c>
      <c r="U1306" s="125">
        <f t="shared" ref="U1306" si="2215">IF(L1306="-1",I1306,M1306)</f>
        <v>16</v>
      </c>
      <c r="V1306" s="179">
        <f t="shared" ref="V1306" si="2216">IF(L1306="-1",K1306,U1306/I1306*K1306)</f>
        <v>0.25</v>
      </c>
      <c r="W1306" s="125">
        <f t="shared" ref="W1306" si="2217">IF(L1306="-1",M1306,"-")</f>
        <v>8</v>
      </c>
      <c r="X1306" s="179">
        <f t="shared" ref="X1306" si="2218">IF(L1306="-1",W1306/I1306*K1306,"-")</f>
        <v>0.125</v>
      </c>
      <c r="Z1306" s="125">
        <f t="shared" ref="Z1306" si="2219">IF(S1306="vs2",1,"")</f>
        <v>1</v>
      </c>
      <c r="AA1306" s="125">
        <v>1</v>
      </c>
      <c r="AB1306" s="179">
        <f>MAX(V1306,X1306,1)*IF(O1306="",1,O1306)</f>
        <v>5</v>
      </c>
      <c r="AC1306" s="179" t="str">
        <f t="shared" ref="AC1306:AC1319" si="2220">DEC2BIN(MIN(64,AB1306)-1,6)</f>
        <v>000100</v>
      </c>
      <c r="AD1306" s="179">
        <f t="shared" ref="AD1306:AD1323" si="2221">AB1306/(MAX(V1306,1)*IF(O1306="",1,O1306))</f>
        <v>1</v>
      </c>
      <c r="AE1306" s="179" t="str">
        <f t="shared" ref="AE1306:AE1323" si="2222">RIGHT(_xlfn.CONCAT(REPT(0,8-MIN(AB1306,8)),REPT(DEC2BIN(_xlfn.BITLSHIFT(1,AD1306-1)),AB1306/AD1306)),8)</f>
        <v>00011111</v>
      </c>
      <c r="AF1306" s="179">
        <f t="shared" ref="AF1306:AF1323" si="2223">IF(X1306&lt;=1,0,IF(V1306&gt;=X1306,V1306/MAX(X1306,1),1))</f>
        <v>0</v>
      </c>
      <c r="AG1306" s="180" t="str">
        <f t="shared" ref="AG1306:AG1321" si="2224">IF(AF1306=0,"00000000",RIGHT(IF(X1306&gt;=V1306,DEC2BIN(_xlfn.BITXOR(BIN2DEC(AH1306),255),8),REPT(DEC2BIN(_xlfn.BITLSHIFT(1,AF1306-1)),8)),8))</f>
        <v>00000000</v>
      </c>
      <c r="AH1306" s="179" t="str">
        <f t="shared" ref="AH1306:AH1318" si="2225">IF(AF1306=0,"00000000",RIGHT(_xlfn.CONCAT(REPT(0,8-MIN(8,AB1306)),REPT(DEC2BIN(_xlfn.BITLSHIFT(1,MAX(V1306,X1306,1)-1)),MAX(1,O1306))),8))</f>
        <v>00000000</v>
      </c>
    </row>
    <row r="1307" spans="1:34" x14ac:dyDescent="0.2">
      <c r="A1307" s="125" t="s">
        <v>2807</v>
      </c>
      <c r="B1307" s="58" t="str">
        <f t="shared" si="2212"/>
        <v/>
      </c>
      <c r="C1307" s="125" t="s">
        <v>727</v>
      </c>
      <c r="D1307" s="125" t="s">
        <v>704</v>
      </c>
      <c r="E1307" s="125" t="str">
        <f t="shared" ref="E1307:E1313" si="2226">IF(S1307="rs2","L2",IF(S1307="vs2","L3","L1"))</f>
        <v>L3</v>
      </c>
      <c r="F1307" s="125" t="str">
        <f t="shared" ref="F1307:F1313" si="2227">IF(M1307=8,"000",IF(M1307=16,"101","110"))</f>
        <v>101</v>
      </c>
      <c r="H1307" s="125" t="s">
        <v>1723</v>
      </c>
      <c r="I1307" s="159">
        <f>VLOOKUP(H1307,'V-Enc'!$B$38:$C$45,2,FALSE)</f>
        <v>16</v>
      </c>
      <c r="J1307" s="125" t="s">
        <v>1739</v>
      </c>
      <c r="K1307" s="159">
        <f>VLOOKUP(J1307,'V-Enc'!$B$49:$C$56,2,FALSE)</f>
        <v>0.25</v>
      </c>
      <c r="L1307" s="206" t="s">
        <v>2079</v>
      </c>
      <c r="M1307" s="125">
        <v>16</v>
      </c>
      <c r="N1307" s="125" t="s">
        <v>1832</v>
      </c>
      <c r="O1307" s="125">
        <f>VLOOKUP(N1307,'V-Enc'!$B$130:$C$137,2,FALSE)</f>
        <v>5</v>
      </c>
      <c r="Q1307" s="125" t="s">
        <v>730</v>
      </c>
      <c r="R1307" s="125" t="s">
        <v>22</v>
      </c>
      <c r="S1307" s="125" t="s">
        <v>764</v>
      </c>
      <c r="U1307" s="125">
        <f t="shared" ref="U1307:U1313" si="2228">IF(L1307="-1",I1307,M1307)</f>
        <v>16</v>
      </c>
      <c r="V1307" s="179">
        <f t="shared" ref="V1307:V1313" si="2229">IF(L1307="-1",K1307,U1307/I1307*K1307)</f>
        <v>0.25</v>
      </c>
      <c r="W1307" s="125">
        <f t="shared" ref="W1307:W1313" si="2230">IF(L1307="-1",M1307,"-")</f>
        <v>16</v>
      </c>
      <c r="X1307" s="179">
        <f t="shared" ref="X1307:X1313" si="2231">IF(L1307="-1",W1307/I1307*K1307,"-")</f>
        <v>0.25</v>
      </c>
      <c r="Z1307" s="125">
        <f t="shared" si="2104"/>
        <v>1</v>
      </c>
      <c r="AA1307" s="125">
        <v>1</v>
      </c>
      <c r="AB1307" s="179">
        <f t="shared" ref="AB1307:AB1323" si="2232">MAX(V1307,X1307,1)*IF(O1307="",1,O1307)</f>
        <v>5</v>
      </c>
      <c r="AC1307" s="179" t="str">
        <f t="shared" si="2220"/>
        <v>000100</v>
      </c>
      <c r="AD1307" s="179">
        <f t="shared" si="2221"/>
        <v>1</v>
      </c>
      <c r="AE1307" s="179" t="str">
        <f t="shared" si="2222"/>
        <v>00011111</v>
      </c>
      <c r="AF1307" s="179">
        <f t="shared" si="2223"/>
        <v>0</v>
      </c>
      <c r="AG1307" s="180" t="str">
        <f t="shared" si="2224"/>
        <v>00000000</v>
      </c>
      <c r="AH1307" s="179" t="str">
        <f t="shared" si="2225"/>
        <v>00000000</v>
      </c>
    </row>
    <row r="1308" spans="1:34" x14ac:dyDescent="0.2">
      <c r="A1308" s="125" t="s">
        <v>2808</v>
      </c>
      <c r="B1308" s="58" t="str">
        <f t="shared" si="2212"/>
        <v/>
      </c>
      <c r="C1308" s="125" t="s">
        <v>727</v>
      </c>
      <c r="D1308" s="125" t="s">
        <v>704</v>
      </c>
      <c r="E1308" s="125" t="str">
        <f t="shared" si="2226"/>
        <v>L3</v>
      </c>
      <c r="F1308" s="125" t="str">
        <f t="shared" si="2227"/>
        <v>110</v>
      </c>
      <c r="H1308" s="125" t="s">
        <v>1723</v>
      </c>
      <c r="I1308" s="159">
        <f>VLOOKUP(H1308,'V-Enc'!$B$38:$C$45,2,FALSE)</f>
        <v>16</v>
      </c>
      <c r="J1308" s="125" t="s">
        <v>1739</v>
      </c>
      <c r="K1308" s="159">
        <f>VLOOKUP(J1308,'V-Enc'!$B$49:$C$56,2,FALSE)</f>
        <v>0.25</v>
      </c>
      <c r="L1308" s="206" t="s">
        <v>2079</v>
      </c>
      <c r="M1308" s="125">
        <v>32</v>
      </c>
      <c r="N1308" s="125" t="s">
        <v>1832</v>
      </c>
      <c r="O1308" s="125">
        <f>VLOOKUP(N1308,'V-Enc'!$B$130:$C$137,2,FALSE)</f>
        <v>5</v>
      </c>
      <c r="Q1308" s="125" t="s">
        <v>730</v>
      </c>
      <c r="R1308" s="125" t="s">
        <v>22</v>
      </c>
      <c r="S1308" s="125" t="s">
        <v>764</v>
      </c>
      <c r="U1308" s="125">
        <f t="shared" si="2228"/>
        <v>16</v>
      </c>
      <c r="V1308" s="179">
        <f t="shared" si="2229"/>
        <v>0.25</v>
      </c>
      <c r="W1308" s="125">
        <f t="shared" si="2230"/>
        <v>32</v>
      </c>
      <c r="X1308" s="179">
        <f t="shared" si="2231"/>
        <v>0.5</v>
      </c>
      <c r="Z1308" s="125">
        <f t="shared" si="2104"/>
        <v>1</v>
      </c>
      <c r="AA1308" s="125">
        <v>1</v>
      </c>
      <c r="AB1308" s="179">
        <f t="shared" si="2232"/>
        <v>5</v>
      </c>
      <c r="AC1308" s="179" t="str">
        <f t="shared" si="2220"/>
        <v>000100</v>
      </c>
      <c r="AD1308" s="179">
        <f t="shared" si="2221"/>
        <v>1</v>
      </c>
      <c r="AE1308" s="179" t="str">
        <f t="shared" si="2222"/>
        <v>00011111</v>
      </c>
      <c r="AF1308" s="179">
        <f t="shared" si="2223"/>
        <v>0</v>
      </c>
      <c r="AG1308" s="180" t="str">
        <f t="shared" si="2224"/>
        <v>00000000</v>
      </c>
      <c r="AH1308" s="179" t="str">
        <f t="shared" si="2225"/>
        <v>00000000</v>
      </c>
    </row>
    <row r="1309" spans="1:34" x14ac:dyDescent="0.2">
      <c r="A1309" s="125" t="s">
        <v>2809</v>
      </c>
      <c r="B1309" s="58" t="str">
        <f t="shared" si="2212"/>
        <v/>
      </c>
      <c r="C1309" s="125" t="s">
        <v>727</v>
      </c>
      <c r="D1309" s="125" t="s">
        <v>704</v>
      </c>
      <c r="E1309" s="125" t="str">
        <f t="shared" si="2226"/>
        <v>L3</v>
      </c>
      <c r="F1309" s="125" t="str">
        <f t="shared" si="2227"/>
        <v>000</v>
      </c>
      <c r="H1309" s="125" t="s">
        <v>1723</v>
      </c>
      <c r="I1309" s="159">
        <f>VLOOKUP(H1309,'V-Enc'!$B$38:$C$45,2,FALSE)</f>
        <v>16</v>
      </c>
      <c r="J1309" s="125" t="s">
        <v>1740</v>
      </c>
      <c r="K1309" s="159">
        <f>VLOOKUP(J1309,'V-Enc'!$B$49:$C$56,2,FALSE)</f>
        <v>0.5</v>
      </c>
      <c r="L1309" s="206" t="s">
        <v>2079</v>
      </c>
      <c r="M1309" s="125">
        <v>8</v>
      </c>
      <c r="N1309" s="125" t="s">
        <v>1832</v>
      </c>
      <c r="O1309" s="125">
        <f>VLOOKUP(N1309,'V-Enc'!$B$130:$C$137,2,FALSE)</f>
        <v>5</v>
      </c>
      <c r="Q1309" s="125" t="s">
        <v>730</v>
      </c>
      <c r="R1309" s="125" t="s">
        <v>22</v>
      </c>
      <c r="S1309" s="125" t="s">
        <v>764</v>
      </c>
      <c r="U1309" s="125">
        <f t="shared" si="2228"/>
        <v>16</v>
      </c>
      <c r="V1309" s="179">
        <f t="shared" si="2229"/>
        <v>0.5</v>
      </c>
      <c r="W1309" s="125">
        <f t="shared" si="2230"/>
        <v>8</v>
      </c>
      <c r="X1309" s="179">
        <f t="shared" si="2231"/>
        <v>0.25</v>
      </c>
      <c r="Z1309" s="125">
        <f t="shared" si="2104"/>
        <v>1</v>
      </c>
      <c r="AA1309" s="125">
        <v>1</v>
      </c>
      <c r="AB1309" s="179">
        <f t="shared" si="2232"/>
        <v>5</v>
      </c>
      <c r="AC1309" s="179" t="str">
        <f t="shared" si="2220"/>
        <v>000100</v>
      </c>
      <c r="AD1309" s="179">
        <f t="shared" si="2221"/>
        <v>1</v>
      </c>
      <c r="AE1309" s="179" t="str">
        <f t="shared" si="2222"/>
        <v>00011111</v>
      </c>
      <c r="AF1309" s="179">
        <f t="shared" si="2223"/>
        <v>0</v>
      </c>
      <c r="AG1309" s="180" t="str">
        <f t="shared" si="2224"/>
        <v>00000000</v>
      </c>
      <c r="AH1309" s="179" t="str">
        <f t="shared" si="2225"/>
        <v>00000000</v>
      </c>
    </row>
    <row r="1310" spans="1:34" x14ac:dyDescent="0.2">
      <c r="A1310" s="125" t="s">
        <v>2810</v>
      </c>
      <c r="B1310" s="58" t="str">
        <f t="shared" si="2212"/>
        <v/>
      </c>
      <c r="C1310" s="125" t="s">
        <v>727</v>
      </c>
      <c r="D1310" s="125" t="s">
        <v>704</v>
      </c>
      <c r="E1310" s="125" t="str">
        <f t="shared" si="2226"/>
        <v>L3</v>
      </c>
      <c r="F1310" s="125" t="str">
        <f t="shared" si="2227"/>
        <v>101</v>
      </c>
      <c r="H1310" s="125" t="s">
        <v>1723</v>
      </c>
      <c r="I1310" s="159">
        <f>VLOOKUP(H1310,'V-Enc'!$B$38:$C$45,2,FALSE)</f>
        <v>16</v>
      </c>
      <c r="J1310" s="125" t="s">
        <v>1740</v>
      </c>
      <c r="K1310" s="159">
        <f>VLOOKUP(J1310,'V-Enc'!$B$49:$C$56,2,FALSE)</f>
        <v>0.5</v>
      </c>
      <c r="L1310" s="206" t="s">
        <v>2079</v>
      </c>
      <c r="M1310" s="125">
        <v>16</v>
      </c>
      <c r="N1310" s="125" t="s">
        <v>1832</v>
      </c>
      <c r="O1310" s="125">
        <f>VLOOKUP(N1310,'V-Enc'!$B$130:$C$137,2,FALSE)</f>
        <v>5</v>
      </c>
      <c r="Q1310" s="125" t="s">
        <v>730</v>
      </c>
      <c r="R1310" s="125" t="s">
        <v>22</v>
      </c>
      <c r="S1310" s="125" t="s">
        <v>764</v>
      </c>
      <c r="U1310" s="125">
        <f t="shared" si="2228"/>
        <v>16</v>
      </c>
      <c r="V1310" s="179">
        <f t="shared" si="2229"/>
        <v>0.5</v>
      </c>
      <c r="W1310" s="125">
        <f t="shared" si="2230"/>
        <v>16</v>
      </c>
      <c r="X1310" s="179">
        <f t="shared" si="2231"/>
        <v>0.5</v>
      </c>
      <c r="Z1310" s="125">
        <f t="shared" si="2104"/>
        <v>1</v>
      </c>
      <c r="AA1310" s="125">
        <v>1</v>
      </c>
      <c r="AB1310" s="179">
        <f t="shared" si="2232"/>
        <v>5</v>
      </c>
      <c r="AC1310" s="179" t="str">
        <f t="shared" si="2220"/>
        <v>000100</v>
      </c>
      <c r="AD1310" s="179">
        <f t="shared" si="2221"/>
        <v>1</v>
      </c>
      <c r="AE1310" s="179" t="str">
        <f t="shared" si="2222"/>
        <v>00011111</v>
      </c>
      <c r="AF1310" s="179">
        <f t="shared" si="2223"/>
        <v>0</v>
      </c>
      <c r="AG1310" s="180" t="str">
        <f t="shared" si="2224"/>
        <v>00000000</v>
      </c>
      <c r="AH1310" s="179" t="str">
        <f t="shared" si="2225"/>
        <v>00000000</v>
      </c>
    </row>
    <row r="1311" spans="1:34" x14ac:dyDescent="0.2">
      <c r="A1311" s="125" t="s">
        <v>2811</v>
      </c>
      <c r="B1311" s="58" t="str">
        <f t="shared" si="2212"/>
        <v/>
      </c>
      <c r="C1311" s="125" t="s">
        <v>727</v>
      </c>
      <c r="D1311" s="125" t="s">
        <v>704</v>
      </c>
      <c r="E1311" s="125" t="str">
        <f t="shared" si="2226"/>
        <v>L3</v>
      </c>
      <c r="F1311" s="125" t="str">
        <f t="shared" si="2227"/>
        <v>110</v>
      </c>
      <c r="H1311" s="125" t="s">
        <v>1723</v>
      </c>
      <c r="I1311" s="159">
        <f>VLOOKUP(H1311,'V-Enc'!$B$38:$C$45,2,FALSE)</f>
        <v>16</v>
      </c>
      <c r="J1311" s="125" t="s">
        <v>1740</v>
      </c>
      <c r="K1311" s="159">
        <f>VLOOKUP(J1311,'V-Enc'!$B$49:$C$56,2,FALSE)</f>
        <v>0.5</v>
      </c>
      <c r="L1311" s="206" t="s">
        <v>2079</v>
      </c>
      <c r="M1311" s="125">
        <v>32</v>
      </c>
      <c r="N1311" s="125" t="s">
        <v>1832</v>
      </c>
      <c r="O1311" s="125">
        <f>VLOOKUP(N1311,'V-Enc'!$B$130:$C$137,2,FALSE)</f>
        <v>5</v>
      </c>
      <c r="Q1311" s="125" t="s">
        <v>730</v>
      </c>
      <c r="R1311" s="125" t="s">
        <v>22</v>
      </c>
      <c r="S1311" s="125" t="s">
        <v>764</v>
      </c>
      <c r="U1311" s="125">
        <f t="shared" si="2228"/>
        <v>16</v>
      </c>
      <c r="V1311" s="179">
        <f t="shared" si="2229"/>
        <v>0.5</v>
      </c>
      <c r="W1311" s="125">
        <f t="shared" si="2230"/>
        <v>32</v>
      </c>
      <c r="X1311" s="179">
        <f t="shared" si="2231"/>
        <v>1</v>
      </c>
      <c r="Z1311" s="125">
        <f t="shared" si="2104"/>
        <v>1</v>
      </c>
      <c r="AA1311" s="125">
        <v>1</v>
      </c>
      <c r="AB1311" s="179">
        <f t="shared" si="2232"/>
        <v>5</v>
      </c>
      <c r="AC1311" s="179" t="str">
        <f t="shared" si="2220"/>
        <v>000100</v>
      </c>
      <c r="AD1311" s="179">
        <f t="shared" si="2221"/>
        <v>1</v>
      </c>
      <c r="AE1311" s="179" t="str">
        <f t="shared" si="2222"/>
        <v>00011111</v>
      </c>
      <c r="AF1311" s="179">
        <f t="shared" si="2223"/>
        <v>0</v>
      </c>
      <c r="AG1311" s="180" t="str">
        <f t="shared" si="2224"/>
        <v>00000000</v>
      </c>
      <c r="AH1311" s="179" t="str">
        <f t="shared" si="2225"/>
        <v>00000000</v>
      </c>
    </row>
    <row r="1312" spans="1:34" x14ac:dyDescent="0.2">
      <c r="A1312" s="125" t="s">
        <v>2812</v>
      </c>
      <c r="B1312" s="58" t="str">
        <f t="shared" si="2212"/>
        <v/>
      </c>
      <c r="C1312" s="125" t="s">
        <v>727</v>
      </c>
      <c r="D1312" s="125" t="s">
        <v>704</v>
      </c>
      <c r="E1312" s="125" t="str">
        <f t="shared" si="2226"/>
        <v>L3</v>
      </c>
      <c r="F1312" s="125" t="str">
        <f t="shared" si="2227"/>
        <v>000</v>
      </c>
      <c r="H1312" s="125" t="s">
        <v>1723</v>
      </c>
      <c r="I1312" s="159">
        <f>VLOOKUP(H1312,'V-Enc'!$B$38:$C$45,2,FALSE)</f>
        <v>16</v>
      </c>
      <c r="J1312" s="125" t="s">
        <v>1733</v>
      </c>
      <c r="K1312" s="159">
        <f>VLOOKUP(J1312,'V-Enc'!$B$49:$C$56,2,FALSE)</f>
        <v>1</v>
      </c>
      <c r="L1312" s="206" t="s">
        <v>2079</v>
      </c>
      <c r="M1312" s="125">
        <v>8</v>
      </c>
      <c r="N1312" s="125" t="s">
        <v>1832</v>
      </c>
      <c r="O1312" s="125">
        <f>VLOOKUP(N1312,'V-Enc'!$B$130:$C$137,2,FALSE)</f>
        <v>5</v>
      </c>
      <c r="Q1312" s="125" t="s">
        <v>730</v>
      </c>
      <c r="R1312" s="125" t="s">
        <v>22</v>
      </c>
      <c r="S1312" s="125" t="s">
        <v>764</v>
      </c>
      <c r="U1312" s="125">
        <f t="shared" si="2228"/>
        <v>16</v>
      </c>
      <c r="V1312" s="179">
        <f t="shared" si="2229"/>
        <v>1</v>
      </c>
      <c r="W1312" s="125">
        <f t="shared" si="2230"/>
        <v>8</v>
      </c>
      <c r="X1312" s="179">
        <f t="shared" si="2231"/>
        <v>0.5</v>
      </c>
      <c r="Z1312" s="125">
        <f t="shared" si="2104"/>
        <v>1</v>
      </c>
      <c r="AA1312" s="125">
        <v>1</v>
      </c>
      <c r="AB1312" s="179">
        <f t="shared" si="2232"/>
        <v>5</v>
      </c>
      <c r="AC1312" s="179" t="str">
        <f t="shared" si="2220"/>
        <v>000100</v>
      </c>
      <c r="AD1312" s="179">
        <f t="shared" si="2221"/>
        <v>1</v>
      </c>
      <c r="AE1312" s="179" t="str">
        <f t="shared" si="2222"/>
        <v>00011111</v>
      </c>
      <c r="AF1312" s="179">
        <f t="shared" si="2223"/>
        <v>0</v>
      </c>
      <c r="AG1312" s="180" t="str">
        <f t="shared" si="2224"/>
        <v>00000000</v>
      </c>
      <c r="AH1312" s="179" t="str">
        <f t="shared" si="2225"/>
        <v>00000000</v>
      </c>
    </row>
    <row r="1313" spans="1:34" x14ac:dyDescent="0.2">
      <c r="A1313" s="125" t="s">
        <v>2813</v>
      </c>
      <c r="B1313" s="58" t="str">
        <f t="shared" si="2212"/>
        <v/>
      </c>
      <c r="C1313" s="125" t="s">
        <v>727</v>
      </c>
      <c r="D1313" s="125" t="s">
        <v>704</v>
      </c>
      <c r="E1313" s="125" t="str">
        <f t="shared" si="2226"/>
        <v>L3</v>
      </c>
      <c r="F1313" s="125" t="str">
        <f t="shared" si="2227"/>
        <v>101</v>
      </c>
      <c r="H1313" s="125" t="s">
        <v>1723</v>
      </c>
      <c r="I1313" s="159">
        <f>VLOOKUP(H1313,'V-Enc'!$B$38:$C$45,2,FALSE)</f>
        <v>16</v>
      </c>
      <c r="J1313" s="125" t="s">
        <v>1733</v>
      </c>
      <c r="K1313" s="159">
        <f>VLOOKUP(J1313,'V-Enc'!$B$49:$C$56,2,FALSE)</f>
        <v>1</v>
      </c>
      <c r="L1313" s="206" t="s">
        <v>2079</v>
      </c>
      <c r="M1313" s="125">
        <v>16</v>
      </c>
      <c r="N1313" s="125" t="s">
        <v>1832</v>
      </c>
      <c r="O1313" s="125">
        <f>VLOOKUP(N1313,'V-Enc'!$B$130:$C$137,2,FALSE)</f>
        <v>5</v>
      </c>
      <c r="Q1313" s="125" t="s">
        <v>730</v>
      </c>
      <c r="R1313" s="125" t="s">
        <v>22</v>
      </c>
      <c r="S1313" s="125" t="s">
        <v>764</v>
      </c>
      <c r="U1313" s="125">
        <f t="shared" si="2228"/>
        <v>16</v>
      </c>
      <c r="V1313" s="179">
        <f t="shared" si="2229"/>
        <v>1</v>
      </c>
      <c r="W1313" s="125">
        <f t="shared" si="2230"/>
        <v>16</v>
      </c>
      <c r="X1313" s="179">
        <f t="shared" si="2231"/>
        <v>1</v>
      </c>
      <c r="Z1313" s="125">
        <f t="shared" si="2104"/>
        <v>1</v>
      </c>
      <c r="AA1313" s="125">
        <v>1</v>
      </c>
      <c r="AB1313" s="179">
        <f t="shared" si="2232"/>
        <v>5</v>
      </c>
      <c r="AC1313" s="179" t="str">
        <f t="shared" si="2220"/>
        <v>000100</v>
      </c>
      <c r="AD1313" s="179">
        <f t="shared" si="2221"/>
        <v>1</v>
      </c>
      <c r="AE1313" s="179" t="str">
        <f t="shared" si="2222"/>
        <v>00011111</v>
      </c>
      <c r="AF1313" s="179">
        <f t="shared" si="2223"/>
        <v>0</v>
      </c>
      <c r="AG1313" s="180" t="str">
        <f t="shared" si="2224"/>
        <v>00000000</v>
      </c>
      <c r="AH1313" s="179" t="str">
        <f t="shared" si="2225"/>
        <v>00000000</v>
      </c>
    </row>
    <row r="1314" spans="1:34" x14ac:dyDescent="0.2">
      <c r="A1314" s="125" t="s">
        <v>2814</v>
      </c>
      <c r="B1314" s="58" t="str">
        <f t="shared" si="2212"/>
        <v/>
      </c>
      <c r="C1314" s="125" t="s">
        <v>727</v>
      </c>
      <c r="D1314" s="125" t="s">
        <v>704</v>
      </c>
      <c r="E1314" s="125" t="str">
        <f t="shared" ref="E1314:E1323" si="2233">IF(S1314="rs2","L2",IF(S1314="vs2","L3","L1"))</f>
        <v>L3</v>
      </c>
      <c r="F1314" s="125" t="str">
        <f t="shared" ref="F1314:F1323" si="2234">IF(M1314=8,"000",IF(M1314=16,"101","110"))</f>
        <v>110</v>
      </c>
      <c r="H1314" s="125" t="s">
        <v>1723</v>
      </c>
      <c r="I1314" s="159">
        <f>VLOOKUP(H1314,'V-Enc'!$B$38:$C$45,2,FALSE)</f>
        <v>16</v>
      </c>
      <c r="J1314" s="125" t="s">
        <v>1733</v>
      </c>
      <c r="K1314" s="159">
        <f>VLOOKUP(J1314,'V-Enc'!$B$49:$C$56,2,FALSE)</f>
        <v>1</v>
      </c>
      <c r="L1314" s="206" t="s">
        <v>2079</v>
      </c>
      <c r="M1314" s="125">
        <v>32</v>
      </c>
      <c r="N1314" s="125" t="s">
        <v>1832</v>
      </c>
      <c r="O1314" s="125">
        <f>VLOOKUP(N1314,'V-Enc'!$B$130:$C$137,2,FALSE)</f>
        <v>5</v>
      </c>
      <c r="Q1314" s="125" t="s">
        <v>730</v>
      </c>
      <c r="R1314" s="125" t="s">
        <v>22</v>
      </c>
      <c r="S1314" s="125" t="s">
        <v>764</v>
      </c>
      <c r="U1314" s="125">
        <f t="shared" ref="U1314:U1323" si="2235">IF(L1314="-1",I1314,M1314)</f>
        <v>16</v>
      </c>
      <c r="V1314" s="179">
        <f t="shared" ref="V1314:V1323" si="2236">IF(L1314="-1",K1314,U1314/I1314*K1314)</f>
        <v>1</v>
      </c>
      <c r="W1314" s="125">
        <f t="shared" ref="W1314:W1323" si="2237">IF(L1314="-1",M1314,"-")</f>
        <v>32</v>
      </c>
      <c r="X1314" s="179">
        <f t="shared" ref="X1314:X1323" si="2238">IF(L1314="-1",W1314/I1314*K1314,"-")</f>
        <v>2</v>
      </c>
      <c r="Z1314" s="125">
        <f t="shared" si="2104"/>
        <v>1</v>
      </c>
      <c r="AA1314" s="125">
        <v>1</v>
      </c>
      <c r="AB1314" s="179">
        <f t="shared" si="2232"/>
        <v>10</v>
      </c>
      <c r="AC1314" s="179" t="str">
        <f t="shared" si="2220"/>
        <v>001001</v>
      </c>
      <c r="AD1314" s="179">
        <f t="shared" si="2221"/>
        <v>2</v>
      </c>
      <c r="AE1314" s="179" t="str">
        <f t="shared" si="2222"/>
        <v>10101010</v>
      </c>
      <c r="AF1314" s="179">
        <f t="shared" si="2223"/>
        <v>1</v>
      </c>
      <c r="AG1314" s="180" t="str">
        <f t="shared" si="2224"/>
        <v>01010101</v>
      </c>
      <c r="AH1314" s="179" t="str">
        <f t="shared" si="2225"/>
        <v>10101010</v>
      </c>
    </row>
    <row r="1315" spans="1:34" x14ac:dyDescent="0.2">
      <c r="A1315" s="125" t="s">
        <v>2815</v>
      </c>
      <c r="B1315" s="58" t="str">
        <f t="shared" si="2212"/>
        <v>RSVD</v>
      </c>
      <c r="C1315" s="125" t="s">
        <v>727</v>
      </c>
      <c r="D1315" s="125" t="s">
        <v>704</v>
      </c>
      <c r="E1315" s="125" t="str">
        <f t="shared" si="2233"/>
        <v>L3</v>
      </c>
      <c r="F1315" s="125" t="str">
        <f t="shared" si="2234"/>
        <v>000</v>
      </c>
      <c r="H1315" s="125" t="s">
        <v>1723</v>
      </c>
      <c r="I1315" s="159">
        <f>VLOOKUP(H1315,'V-Enc'!$B$38:$C$45,2,FALSE)</f>
        <v>16</v>
      </c>
      <c r="J1315" s="125" t="s">
        <v>1734</v>
      </c>
      <c r="K1315" s="159">
        <f>VLOOKUP(J1315,'V-Enc'!$B$49:$C$56,2,FALSE)</f>
        <v>2</v>
      </c>
      <c r="L1315" s="206" t="s">
        <v>2079</v>
      </c>
      <c r="M1315" s="125">
        <v>8</v>
      </c>
      <c r="N1315" s="125" t="s">
        <v>1832</v>
      </c>
      <c r="O1315" s="125">
        <f>VLOOKUP(N1315,'V-Enc'!$B$130:$C$137,2,FALSE)</f>
        <v>5</v>
      </c>
      <c r="Q1315" s="125" t="s">
        <v>730</v>
      </c>
      <c r="R1315" s="125" t="s">
        <v>22</v>
      </c>
      <c r="S1315" s="125" t="s">
        <v>764</v>
      </c>
      <c r="U1315" s="125">
        <f t="shared" si="2235"/>
        <v>16</v>
      </c>
      <c r="V1315" s="179">
        <f t="shared" si="2236"/>
        <v>2</v>
      </c>
      <c r="W1315" s="125">
        <f t="shared" si="2237"/>
        <v>8</v>
      </c>
      <c r="X1315" s="179">
        <f t="shared" si="2238"/>
        <v>1</v>
      </c>
      <c r="Z1315" s="125">
        <f t="shared" si="2104"/>
        <v>1</v>
      </c>
      <c r="AA1315" s="125">
        <v>1</v>
      </c>
      <c r="AB1315" s="179">
        <f t="shared" si="2232"/>
        <v>10</v>
      </c>
      <c r="AC1315" s="179" t="str">
        <f t="shared" si="2220"/>
        <v>001001</v>
      </c>
      <c r="AD1315" s="179">
        <f t="shared" si="2221"/>
        <v>1</v>
      </c>
      <c r="AE1315" s="179" t="str">
        <f t="shared" si="2222"/>
        <v>11111111</v>
      </c>
      <c r="AF1315" s="179">
        <f t="shared" si="2223"/>
        <v>0</v>
      </c>
      <c r="AG1315" s="180" t="str">
        <f t="shared" si="2224"/>
        <v>00000000</v>
      </c>
      <c r="AH1315" s="179" t="str">
        <f t="shared" si="2225"/>
        <v>00000000</v>
      </c>
    </row>
    <row r="1316" spans="1:34" x14ac:dyDescent="0.2">
      <c r="A1316" s="125" t="s">
        <v>2816</v>
      </c>
      <c r="B1316" s="58" t="str">
        <f t="shared" si="2212"/>
        <v>RSVD</v>
      </c>
      <c r="C1316" s="125" t="s">
        <v>727</v>
      </c>
      <c r="D1316" s="125" t="s">
        <v>704</v>
      </c>
      <c r="E1316" s="125" t="str">
        <f t="shared" si="2233"/>
        <v>L3</v>
      </c>
      <c r="F1316" s="125" t="str">
        <f t="shared" si="2234"/>
        <v>101</v>
      </c>
      <c r="H1316" s="125" t="s">
        <v>1723</v>
      </c>
      <c r="I1316" s="159">
        <f>VLOOKUP(H1316,'V-Enc'!$B$38:$C$45,2,FALSE)</f>
        <v>16</v>
      </c>
      <c r="J1316" s="125" t="s">
        <v>1734</v>
      </c>
      <c r="K1316" s="159">
        <f>VLOOKUP(J1316,'V-Enc'!$B$49:$C$56,2,FALSE)</f>
        <v>2</v>
      </c>
      <c r="L1316" s="206" t="s">
        <v>2079</v>
      </c>
      <c r="M1316" s="125">
        <v>16</v>
      </c>
      <c r="N1316" s="125" t="s">
        <v>1832</v>
      </c>
      <c r="O1316" s="125">
        <f>VLOOKUP(N1316,'V-Enc'!$B$130:$C$137,2,FALSE)</f>
        <v>5</v>
      </c>
      <c r="Q1316" s="125" t="s">
        <v>730</v>
      </c>
      <c r="R1316" s="125" t="s">
        <v>22</v>
      </c>
      <c r="S1316" s="125" t="s">
        <v>764</v>
      </c>
      <c r="U1316" s="125">
        <f t="shared" si="2235"/>
        <v>16</v>
      </c>
      <c r="V1316" s="179">
        <f t="shared" si="2236"/>
        <v>2</v>
      </c>
      <c r="W1316" s="125">
        <f t="shared" si="2237"/>
        <v>16</v>
      </c>
      <c r="X1316" s="179">
        <f t="shared" si="2238"/>
        <v>2</v>
      </c>
      <c r="Z1316" s="125">
        <f t="shared" si="2104"/>
        <v>1</v>
      </c>
      <c r="AA1316" s="125">
        <v>1</v>
      </c>
      <c r="AB1316" s="179">
        <f t="shared" si="2232"/>
        <v>10</v>
      </c>
      <c r="AC1316" s="179" t="str">
        <f t="shared" si="2220"/>
        <v>001001</v>
      </c>
      <c r="AD1316" s="179">
        <f t="shared" si="2221"/>
        <v>1</v>
      </c>
      <c r="AE1316" s="179" t="str">
        <f t="shared" si="2222"/>
        <v>11111111</v>
      </c>
      <c r="AF1316" s="179">
        <f t="shared" si="2223"/>
        <v>1</v>
      </c>
      <c r="AG1316" s="180" t="str">
        <f t="shared" si="2224"/>
        <v>01010101</v>
      </c>
      <c r="AH1316" s="179" t="str">
        <f t="shared" si="2225"/>
        <v>10101010</v>
      </c>
    </row>
    <row r="1317" spans="1:34" x14ac:dyDescent="0.2">
      <c r="A1317" s="125" t="s">
        <v>2817</v>
      </c>
      <c r="B1317" s="58" t="str">
        <f t="shared" si="2212"/>
        <v>RSVD</v>
      </c>
      <c r="C1317" s="125" t="s">
        <v>727</v>
      </c>
      <c r="D1317" s="125" t="s">
        <v>704</v>
      </c>
      <c r="E1317" s="125" t="str">
        <f t="shared" si="2233"/>
        <v>L3</v>
      </c>
      <c r="F1317" s="125" t="str">
        <f t="shared" si="2234"/>
        <v>110</v>
      </c>
      <c r="H1317" s="125" t="s">
        <v>1723</v>
      </c>
      <c r="I1317" s="159">
        <f>VLOOKUP(H1317,'V-Enc'!$B$38:$C$45,2,FALSE)</f>
        <v>16</v>
      </c>
      <c r="J1317" s="125" t="s">
        <v>1734</v>
      </c>
      <c r="K1317" s="159">
        <f>VLOOKUP(J1317,'V-Enc'!$B$49:$C$56,2,FALSE)</f>
        <v>2</v>
      </c>
      <c r="L1317" s="206" t="s">
        <v>2079</v>
      </c>
      <c r="M1317" s="125">
        <v>32</v>
      </c>
      <c r="N1317" s="125" t="s">
        <v>1832</v>
      </c>
      <c r="O1317" s="125">
        <f>VLOOKUP(N1317,'V-Enc'!$B$130:$C$137,2,FALSE)</f>
        <v>5</v>
      </c>
      <c r="Q1317" s="125" t="s">
        <v>730</v>
      </c>
      <c r="R1317" s="125" t="s">
        <v>22</v>
      </c>
      <c r="S1317" s="125" t="s">
        <v>764</v>
      </c>
      <c r="U1317" s="125">
        <f t="shared" si="2235"/>
        <v>16</v>
      </c>
      <c r="V1317" s="179">
        <f t="shared" si="2236"/>
        <v>2</v>
      </c>
      <c r="W1317" s="125">
        <f t="shared" si="2237"/>
        <v>32</v>
      </c>
      <c r="X1317" s="179">
        <f t="shared" si="2238"/>
        <v>4</v>
      </c>
      <c r="Z1317" s="125">
        <f t="shared" si="2104"/>
        <v>1</v>
      </c>
      <c r="AA1317" s="125">
        <v>1</v>
      </c>
      <c r="AB1317" s="179">
        <f t="shared" si="2232"/>
        <v>20</v>
      </c>
      <c r="AC1317" s="179" t="str">
        <f t="shared" si="2220"/>
        <v>010011</v>
      </c>
      <c r="AD1317" s="179">
        <f t="shared" si="2221"/>
        <v>2</v>
      </c>
      <c r="AE1317" s="179" t="str">
        <f t="shared" si="2222"/>
        <v>10101010</v>
      </c>
      <c r="AF1317" s="179">
        <f t="shared" si="2223"/>
        <v>1</v>
      </c>
      <c r="AG1317" s="180" t="str">
        <f t="shared" si="2224"/>
        <v>01110111</v>
      </c>
      <c r="AH1317" s="179" t="str">
        <f t="shared" si="2225"/>
        <v>10001000</v>
      </c>
    </row>
    <row r="1318" spans="1:34" x14ac:dyDescent="0.2">
      <c r="A1318" s="125" t="s">
        <v>2818</v>
      </c>
      <c r="B1318" s="58" t="str">
        <f t="shared" si="2212"/>
        <v>RSVD</v>
      </c>
      <c r="C1318" s="125" t="s">
        <v>727</v>
      </c>
      <c r="D1318" s="125" t="s">
        <v>704</v>
      </c>
      <c r="E1318" s="125" t="str">
        <f t="shared" si="2233"/>
        <v>L3</v>
      </c>
      <c r="F1318" s="125" t="str">
        <f t="shared" si="2234"/>
        <v>000</v>
      </c>
      <c r="H1318" s="125" t="s">
        <v>1723</v>
      </c>
      <c r="I1318" s="159">
        <f>VLOOKUP(H1318,'V-Enc'!$B$38:$C$45,2,FALSE)</f>
        <v>16</v>
      </c>
      <c r="J1318" s="125" t="s">
        <v>1735</v>
      </c>
      <c r="K1318" s="159">
        <f>VLOOKUP(J1318,'V-Enc'!$B$49:$C$56,2,FALSE)</f>
        <v>4</v>
      </c>
      <c r="L1318" s="206" t="s">
        <v>2079</v>
      </c>
      <c r="M1318" s="125">
        <v>8</v>
      </c>
      <c r="N1318" s="125" t="s">
        <v>1832</v>
      </c>
      <c r="O1318" s="125">
        <f>VLOOKUP(N1318,'V-Enc'!$B$130:$C$137,2,FALSE)</f>
        <v>5</v>
      </c>
      <c r="Q1318" s="125" t="s">
        <v>730</v>
      </c>
      <c r="R1318" s="125" t="s">
        <v>22</v>
      </c>
      <c r="S1318" s="125" t="s">
        <v>764</v>
      </c>
      <c r="U1318" s="125">
        <f t="shared" si="2235"/>
        <v>16</v>
      </c>
      <c r="V1318" s="179">
        <f t="shared" si="2236"/>
        <v>4</v>
      </c>
      <c r="W1318" s="125">
        <f t="shared" si="2237"/>
        <v>8</v>
      </c>
      <c r="X1318" s="179">
        <f t="shared" si="2238"/>
        <v>2</v>
      </c>
      <c r="Z1318" s="125">
        <f t="shared" si="2104"/>
        <v>1</v>
      </c>
      <c r="AA1318" s="125">
        <v>1</v>
      </c>
      <c r="AB1318" s="179">
        <f t="shared" si="2232"/>
        <v>20</v>
      </c>
      <c r="AC1318" s="179" t="str">
        <f t="shared" si="2220"/>
        <v>010011</v>
      </c>
      <c r="AD1318" s="179">
        <f t="shared" si="2221"/>
        <v>1</v>
      </c>
      <c r="AE1318" s="179" t="str">
        <f t="shared" si="2222"/>
        <v>11111111</v>
      </c>
      <c r="AF1318" s="179">
        <f t="shared" si="2223"/>
        <v>2</v>
      </c>
      <c r="AG1318" s="180" t="str">
        <f t="shared" si="2224"/>
        <v>10101010</v>
      </c>
      <c r="AH1318" s="179" t="str">
        <f t="shared" si="2225"/>
        <v>10001000</v>
      </c>
    </row>
    <row r="1319" spans="1:34" x14ac:dyDescent="0.2">
      <c r="A1319" s="125" t="s">
        <v>2819</v>
      </c>
      <c r="B1319" s="58" t="str">
        <f t="shared" si="2212"/>
        <v>RSVD</v>
      </c>
      <c r="C1319" s="125" t="s">
        <v>727</v>
      </c>
      <c r="D1319" s="125" t="s">
        <v>704</v>
      </c>
      <c r="E1319" s="125" t="str">
        <f t="shared" si="2233"/>
        <v>L3</v>
      </c>
      <c r="F1319" s="125" t="str">
        <f t="shared" si="2234"/>
        <v>101</v>
      </c>
      <c r="H1319" s="125" t="s">
        <v>1723</v>
      </c>
      <c r="I1319" s="159">
        <f>VLOOKUP(H1319,'V-Enc'!$B$38:$C$45,2,FALSE)</f>
        <v>16</v>
      </c>
      <c r="J1319" s="125" t="s">
        <v>1735</v>
      </c>
      <c r="K1319" s="159">
        <f>VLOOKUP(J1319,'V-Enc'!$B$49:$C$56,2,FALSE)</f>
        <v>4</v>
      </c>
      <c r="L1319" s="206" t="s">
        <v>2079</v>
      </c>
      <c r="M1319" s="125">
        <v>16</v>
      </c>
      <c r="N1319" s="125" t="s">
        <v>1832</v>
      </c>
      <c r="O1319" s="125">
        <f>VLOOKUP(N1319,'V-Enc'!$B$130:$C$137,2,FALSE)</f>
        <v>5</v>
      </c>
      <c r="Q1319" s="125" t="s">
        <v>730</v>
      </c>
      <c r="R1319" s="125" t="s">
        <v>22</v>
      </c>
      <c r="S1319" s="125" t="s">
        <v>764</v>
      </c>
      <c r="U1319" s="125">
        <f t="shared" si="2235"/>
        <v>16</v>
      </c>
      <c r="V1319" s="179">
        <f t="shared" si="2236"/>
        <v>4</v>
      </c>
      <c r="W1319" s="125">
        <f t="shared" si="2237"/>
        <v>16</v>
      </c>
      <c r="X1319" s="179">
        <f t="shared" si="2238"/>
        <v>4</v>
      </c>
      <c r="Z1319" s="125">
        <f t="shared" si="2104"/>
        <v>1</v>
      </c>
      <c r="AA1319" s="125">
        <v>1</v>
      </c>
      <c r="AB1319" s="179">
        <f t="shared" si="2232"/>
        <v>20</v>
      </c>
      <c r="AC1319" s="179" t="str">
        <f t="shared" si="2220"/>
        <v>010011</v>
      </c>
      <c r="AD1319" s="179">
        <f t="shared" si="2221"/>
        <v>1</v>
      </c>
      <c r="AE1319" s="179" t="str">
        <f t="shared" si="2222"/>
        <v>11111111</v>
      </c>
      <c r="AF1319" s="179">
        <f t="shared" si="2223"/>
        <v>1</v>
      </c>
      <c r="AG1319" s="180" t="str">
        <f t="shared" si="2224"/>
        <v>01110111</v>
      </c>
      <c r="AH1319" s="179" t="str">
        <f>IF(AF1319=0,"00000000",RIGHT(_xlfn.CONCAT(REPT(0,8-MIN(8,AB1319)),REPT(DEC2BIN(_xlfn.BITLSHIFT(1,MAX(V1319,X1319,1)-1)),MAX(1,O1319))),8))</f>
        <v>10001000</v>
      </c>
    </row>
    <row r="1320" spans="1:34" x14ac:dyDescent="0.2">
      <c r="A1320" s="125" t="s">
        <v>2820</v>
      </c>
      <c r="B1320" s="58" t="str">
        <f t="shared" si="2212"/>
        <v>RSVD</v>
      </c>
      <c r="C1320" s="125" t="s">
        <v>727</v>
      </c>
      <c r="D1320" s="125" t="s">
        <v>704</v>
      </c>
      <c r="E1320" s="125" t="str">
        <f t="shared" si="2233"/>
        <v>L3</v>
      </c>
      <c r="F1320" s="125" t="str">
        <f t="shared" si="2234"/>
        <v>110</v>
      </c>
      <c r="H1320" s="125" t="s">
        <v>1723</v>
      </c>
      <c r="I1320" s="159">
        <f>VLOOKUP(H1320,'V-Enc'!$B$38:$C$45,2,FALSE)</f>
        <v>16</v>
      </c>
      <c r="J1320" s="125" t="s">
        <v>1735</v>
      </c>
      <c r="K1320" s="159">
        <f>VLOOKUP(J1320,'V-Enc'!$B$49:$C$56,2,FALSE)</f>
        <v>4</v>
      </c>
      <c r="L1320" s="206" t="s">
        <v>2079</v>
      </c>
      <c r="M1320" s="125">
        <v>32</v>
      </c>
      <c r="N1320" s="125" t="s">
        <v>1832</v>
      </c>
      <c r="O1320" s="125">
        <f>VLOOKUP(N1320,'V-Enc'!$B$130:$C$137,2,FALSE)</f>
        <v>5</v>
      </c>
      <c r="Q1320" s="125" t="s">
        <v>730</v>
      </c>
      <c r="R1320" s="125" t="s">
        <v>22</v>
      </c>
      <c r="S1320" s="125" t="s">
        <v>764</v>
      </c>
      <c r="U1320" s="125">
        <f t="shared" si="2235"/>
        <v>16</v>
      </c>
      <c r="V1320" s="179">
        <f t="shared" si="2236"/>
        <v>4</v>
      </c>
      <c r="W1320" s="125">
        <f t="shared" si="2237"/>
        <v>32</v>
      </c>
      <c r="X1320" s="179">
        <f t="shared" si="2238"/>
        <v>8</v>
      </c>
      <c r="Z1320" s="125">
        <f t="shared" si="2104"/>
        <v>1</v>
      </c>
      <c r="AA1320" s="125">
        <v>1</v>
      </c>
      <c r="AB1320" s="179">
        <f t="shared" si="2232"/>
        <v>40</v>
      </c>
      <c r="AC1320" s="179" t="str">
        <f>DEC2BIN(MIN(64,AB1320)-1,6)</f>
        <v>100111</v>
      </c>
      <c r="AD1320" s="179">
        <f t="shared" si="2221"/>
        <v>2</v>
      </c>
      <c r="AE1320" s="179" t="str">
        <f t="shared" si="2222"/>
        <v>10101010</v>
      </c>
      <c r="AF1320" s="179">
        <f t="shared" si="2223"/>
        <v>1</v>
      </c>
      <c r="AG1320" s="180" t="str">
        <f t="shared" si="2224"/>
        <v>01111111</v>
      </c>
      <c r="AH1320" s="179" t="str">
        <f t="shared" ref="AH1320:AH1323" si="2239">IF(AF1320=0,"00000000",RIGHT(_xlfn.CONCAT(REPT(0,8-MIN(8,AB1320)),REPT(DEC2BIN(_xlfn.BITLSHIFT(1,MAX(V1320,X1320,1)-1)),MAX(1,O1320))),8))</f>
        <v>10000000</v>
      </c>
    </row>
    <row r="1321" spans="1:34" x14ac:dyDescent="0.2">
      <c r="A1321" s="125" t="s">
        <v>2821</v>
      </c>
      <c r="B1321" s="58" t="str">
        <f t="shared" si="2212"/>
        <v>RSVD</v>
      </c>
      <c r="C1321" s="125" t="s">
        <v>727</v>
      </c>
      <c r="D1321" s="125" t="s">
        <v>704</v>
      </c>
      <c r="E1321" s="125" t="str">
        <f t="shared" si="2233"/>
        <v>L3</v>
      </c>
      <c r="F1321" s="125" t="str">
        <f t="shared" si="2234"/>
        <v>000</v>
      </c>
      <c r="H1321" s="125" t="s">
        <v>1723</v>
      </c>
      <c r="I1321" s="159">
        <f>VLOOKUP(H1321,'V-Enc'!$B$38:$C$45,2,FALSE)</f>
        <v>16</v>
      </c>
      <c r="J1321" s="125" t="s">
        <v>1736</v>
      </c>
      <c r="K1321" s="159">
        <f>VLOOKUP(J1321,'V-Enc'!$B$49:$C$56,2,FALSE)</f>
        <v>8</v>
      </c>
      <c r="L1321" s="206" t="s">
        <v>2079</v>
      </c>
      <c r="M1321" s="125">
        <v>8</v>
      </c>
      <c r="N1321" s="125" t="s">
        <v>1832</v>
      </c>
      <c r="O1321" s="125">
        <f>VLOOKUP(N1321,'V-Enc'!$B$130:$C$137,2,FALSE)</f>
        <v>5</v>
      </c>
      <c r="Q1321" s="125" t="s">
        <v>730</v>
      </c>
      <c r="R1321" s="125" t="s">
        <v>22</v>
      </c>
      <c r="S1321" s="125" t="s">
        <v>764</v>
      </c>
      <c r="U1321" s="125">
        <f t="shared" si="2235"/>
        <v>16</v>
      </c>
      <c r="V1321" s="179">
        <f t="shared" si="2236"/>
        <v>8</v>
      </c>
      <c r="W1321" s="125">
        <f t="shared" si="2237"/>
        <v>8</v>
      </c>
      <c r="X1321" s="179">
        <f t="shared" si="2238"/>
        <v>4</v>
      </c>
      <c r="Z1321" s="125">
        <f t="shared" si="2104"/>
        <v>1</v>
      </c>
      <c r="AA1321" s="125">
        <v>1</v>
      </c>
      <c r="AB1321" s="179">
        <f t="shared" si="2232"/>
        <v>40</v>
      </c>
      <c r="AC1321" s="179" t="str">
        <f t="shared" ref="AC1321:AC1323" si="2240">DEC2BIN(MIN(64,AB1321)-1,6)</f>
        <v>100111</v>
      </c>
      <c r="AD1321" s="179">
        <f t="shared" si="2221"/>
        <v>1</v>
      </c>
      <c r="AE1321" s="179" t="str">
        <f t="shared" si="2222"/>
        <v>11111111</v>
      </c>
      <c r="AF1321" s="179">
        <f t="shared" si="2223"/>
        <v>2</v>
      </c>
      <c r="AG1321" s="180" t="str">
        <f t="shared" si="2224"/>
        <v>10101010</v>
      </c>
      <c r="AH1321" s="179" t="str">
        <f t="shared" si="2239"/>
        <v>10000000</v>
      </c>
    </row>
    <row r="1322" spans="1:34" x14ac:dyDescent="0.2">
      <c r="A1322" s="125" t="s">
        <v>2822</v>
      </c>
      <c r="B1322" s="58" t="str">
        <f t="shared" ref="B1322" si="2241">IF(OR(MAX(1,O1322)*MAX(V1322,1)&gt;8,V1322&lt;1/4,X1322&lt;1/4,IF(X1322="-",0,X1322)&gt;8),"RSVD","")</f>
        <v>RSVD</v>
      </c>
      <c r="C1322" s="125" t="s">
        <v>727</v>
      </c>
      <c r="D1322" s="125" t="s">
        <v>704</v>
      </c>
      <c r="E1322" s="125" t="str">
        <f t="shared" ref="E1322" si="2242">IF(S1322="rs2","L2",IF(S1322="vs2","L3","L1"))</f>
        <v>L3</v>
      </c>
      <c r="F1322" s="125" t="str">
        <f t="shared" ref="F1322" si="2243">IF(M1322=8,"000",IF(M1322=16,"101","110"))</f>
        <v>101</v>
      </c>
      <c r="H1322" s="125" t="s">
        <v>1723</v>
      </c>
      <c r="I1322" s="159">
        <f>VLOOKUP(H1322,'V-Enc'!$B$38:$C$45,2,FALSE)</f>
        <v>16</v>
      </c>
      <c r="J1322" s="125" t="s">
        <v>1736</v>
      </c>
      <c r="K1322" s="159">
        <f>VLOOKUP(J1322,'V-Enc'!$B$49:$C$56,2,FALSE)</f>
        <v>8</v>
      </c>
      <c r="L1322" s="206" t="s">
        <v>2079</v>
      </c>
      <c r="M1322" s="125">
        <v>16</v>
      </c>
      <c r="N1322" s="125" t="s">
        <v>1832</v>
      </c>
      <c r="O1322" s="125">
        <f>VLOOKUP(N1322,'V-Enc'!$B$130:$C$137,2,FALSE)</f>
        <v>5</v>
      </c>
      <c r="Q1322" s="125" t="s">
        <v>730</v>
      </c>
      <c r="R1322" s="125" t="s">
        <v>22</v>
      </c>
      <c r="S1322" s="125" t="s">
        <v>764</v>
      </c>
      <c r="U1322" s="125">
        <f t="shared" ref="U1322" si="2244">IF(L1322="-1",I1322,M1322)</f>
        <v>16</v>
      </c>
      <c r="V1322" s="179">
        <f t="shared" ref="V1322" si="2245">IF(L1322="-1",K1322,U1322/I1322*K1322)</f>
        <v>8</v>
      </c>
      <c r="W1322" s="125">
        <f t="shared" ref="W1322" si="2246">IF(L1322="-1",M1322,"-")</f>
        <v>16</v>
      </c>
      <c r="X1322" s="179">
        <f t="shared" ref="X1322" si="2247">IF(L1322="-1",W1322/I1322*K1322,"-")</f>
        <v>8</v>
      </c>
      <c r="Z1322" s="125">
        <f t="shared" ref="Z1322" si="2248">IF(S1322="vs2",1,"")</f>
        <v>1</v>
      </c>
      <c r="AA1322" s="125">
        <v>1</v>
      </c>
      <c r="AB1322" s="179">
        <f t="shared" si="2232"/>
        <v>40</v>
      </c>
      <c r="AC1322" s="179" t="str">
        <f t="shared" si="2240"/>
        <v>100111</v>
      </c>
      <c r="AD1322" s="179">
        <f t="shared" si="2221"/>
        <v>1</v>
      </c>
      <c r="AE1322" s="179" t="str">
        <f t="shared" si="2222"/>
        <v>11111111</v>
      </c>
      <c r="AF1322" s="179">
        <f t="shared" si="2223"/>
        <v>1</v>
      </c>
      <c r="AG1322" s="180" t="str">
        <f>IF(AF1322=0,"00000000",RIGHT(IF(X1322&gt;=V1322,DEC2BIN(_xlfn.BITXOR(BIN2DEC(AH1322),255),8),REPT(DEC2BIN(_xlfn.BITLSHIFT(1,AF1322-1)),8)),8))</f>
        <v>01111111</v>
      </c>
      <c r="AH1322" s="179" t="str">
        <f t="shared" si="2239"/>
        <v>10000000</v>
      </c>
    </row>
    <row r="1323" spans="1:34" x14ac:dyDescent="0.2">
      <c r="A1323" s="125" t="s">
        <v>4591</v>
      </c>
      <c r="B1323" s="58" t="str">
        <f t="shared" si="2212"/>
        <v>RSVD</v>
      </c>
      <c r="C1323" s="125" t="s">
        <v>727</v>
      </c>
      <c r="D1323" s="125" t="s">
        <v>704</v>
      </c>
      <c r="E1323" s="125" t="str">
        <f t="shared" si="2233"/>
        <v>L3</v>
      </c>
      <c r="F1323" s="125" t="str">
        <f t="shared" si="2234"/>
        <v>110</v>
      </c>
      <c r="H1323" s="125" t="s">
        <v>1723</v>
      </c>
      <c r="I1323" s="159">
        <f>VLOOKUP(H1323,'V-Enc'!$B$38:$C$45,2,FALSE)</f>
        <v>16</v>
      </c>
      <c r="J1323" s="125" t="s">
        <v>1736</v>
      </c>
      <c r="K1323" s="159">
        <f>VLOOKUP(J1323,'V-Enc'!$B$49:$C$56,2,FALSE)</f>
        <v>8</v>
      </c>
      <c r="L1323" s="206" t="s">
        <v>2079</v>
      </c>
      <c r="M1323" s="125">
        <v>32</v>
      </c>
      <c r="N1323" s="125" t="s">
        <v>1832</v>
      </c>
      <c r="O1323" s="125">
        <f>VLOOKUP(N1323,'V-Enc'!$B$130:$C$137,2,FALSE)</f>
        <v>5</v>
      </c>
      <c r="Q1323" s="125" t="s">
        <v>730</v>
      </c>
      <c r="R1323" s="125" t="s">
        <v>22</v>
      </c>
      <c r="S1323" s="125" t="s">
        <v>764</v>
      </c>
      <c r="U1323" s="125">
        <f t="shared" si="2235"/>
        <v>16</v>
      </c>
      <c r="V1323" s="179">
        <f t="shared" si="2236"/>
        <v>8</v>
      </c>
      <c r="W1323" s="125">
        <f t="shared" si="2237"/>
        <v>32</v>
      </c>
      <c r="X1323" s="179">
        <f t="shared" si="2238"/>
        <v>16</v>
      </c>
      <c r="Z1323" s="125">
        <f t="shared" si="2104"/>
        <v>1</v>
      </c>
      <c r="AA1323" s="125">
        <v>1</v>
      </c>
      <c r="AB1323" s="179">
        <f t="shared" si="2232"/>
        <v>80</v>
      </c>
      <c r="AC1323" s="179" t="str">
        <f t="shared" si="2240"/>
        <v>111111</v>
      </c>
      <c r="AD1323" s="179">
        <f t="shared" si="2221"/>
        <v>2</v>
      </c>
      <c r="AE1323" s="179" t="str">
        <f t="shared" si="2222"/>
        <v>10101010</v>
      </c>
      <c r="AF1323" s="179">
        <f t="shared" si="2223"/>
        <v>1</v>
      </c>
      <c r="AG1323" s="180" t="e">
        <f>IF(AF1323=0,"00000000",RIGHT(IF(X1323&gt;=V1323,DEC2BIN(_xlfn.BITXOR(BIN2DEC(AH1323),255),8),REPT(DEC2BIN(_xlfn.BITLSHIFT(1,AF1323-1)),8)),8))</f>
        <v>#NUM!</v>
      </c>
      <c r="AH1323" s="179" t="e">
        <f t="shared" si="2239"/>
        <v>#NUM!</v>
      </c>
    </row>
    <row r="1324" spans="1:34" x14ac:dyDescent="0.2">
      <c r="I1324" s="159"/>
      <c r="Z1324" s="125" t="str">
        <f t="shared" si="2104"/>
        <v/>
      </c>
      <c r="AC1324" s="179"/>
      <c r="AE1324" s="179"/>
    </row>
    <row r="1325" spans="1:34" ht="19" x14ac:dyDescent="0.25">
      <c r="A1325" s="225" t="s">
        <v>2244</v>
      </c>
      <c r="B1325" s="225"/>
      <c r="C1325" s="226"/>
      <c r="D1325" s="226"/>
      <c r="E1325" s="226"/>
      <c r="F1325" s="226"/>
      <c r="G1325" s="226"/>
      <c r="I1325" s="159"/>
      <c r="Z1325" s="125" t="str">
        <f t="shared" si="2104"/>
        <v/>
      </c>
      <c r="AC1325" s="179"/>
      <c r="AE1325" s="179"/>
    </row>
    <row r="1326" spans="1:34" x14ac:dyDescent="0.2">
      <c r="A1326" s="125" t="s">
        <v>4592</v>
      </c>
      <c r="B1326" s="58" t="str">
        <f t="shared" ref="B1326:B1333" si="2249">IF(OR(MAX(1,O1326)*MAX(V1326,1)&gt;8,V1326&lt;1/4,X1326&lt;1/4,IF(X1326="-",0,X1326)&gt;8),"RSVD","")</f>
        <v>RSVD</v>
      </c>
      <c r="C1326" s="125" t="s">
        <v>727</v>
      </c>
      <c r="D1326" s="125" t="s">
        <v>704</v>
      </c>
      <c r="E1326" s="125" t="str">
        <f t="shared" ref="E1326" si="2250">IF(S1326="rs2","L2",IF(S1326="vs2","L3","L1"))</f>
        <v>L1</v>
      </c>
      <c r="F1326" s="125" t="str">
        <f t="shared" ref="F1326" si="2251">IF(M1326=8,"000",IF(M1326=16,"101","110"))</f>
        <v>000</v>
      </c>
      <c r="H1326" s="125" t="s">
        <v>1723</v>
      </c>
      <c r="I1326" s="159">
        <f>VLOOKUP(H1326,'V-Enc'!$B$38:$C$45,2,FALSE)</f>
        <v>16</v>
      </c>
      <c r="J1326" s="125" t="s">
        <v>1739</v>
      </c>
      <c r="K1326" s="159">
        <f>VLOOKUP(J1326,'V-Enc'!$B$49:$C$56,2,FALSE)</f>
        <v>0.25</v>
      </c>
      <c r="L1326" s="206" t="s">
        <v>76</v>
      </c>
      <c r="M1326" s="125">
        <v>8</v>
      </c>
      <c r="N1326" s="125" t="s">
        <v>1833</v>
      </c>
      <c r="O1326" s="125">
        <f>VLOOKUP(N1326,'V-Enc'!$B$130:$C$137,2,FALSE)</f>
        <v>6</v>
      </c>
      <c r="Q1326" s="125" t="s">
        <v>730</v>
      </c>
      <c r="R1326" s="125" t="s">
        <v>22</v>
      </c>
      <c r="S1326" s="206" t="s">
        <v>2040</v>
      </c>
      <c r="U1326" s="125">
        <f t="shared" ref="U1326" si="2252">IF(L1326="-1",I1326,M1326)</f>
        <v>8</v>
      </c>
      <c r="V1326" s="179">
        <f t="shared" ref="V1326" si="2253">IF(L1326="-1",K1326,U1326/I1326*K1326)</f>
        <v>0.125</v>
      </c>
      <c r="W1326" s="125" t="str">
        <f t="shared" ref="W1326" si="2254">IF(L1326="-1",M1326,"-")</f>
        <v>-</v>
      </c>
      <c r="X1326" s="179" t="str">
        <f>IF(L1326="-1",W1326/#REF!*#REF!,"-")</f>
        <v>-</v>
      </c>
      <c r="Z1326" s="125" t="str">
        <f t="shared" ref="Z1326" si="2255">IF(S1326="vs2",1,"")</f>
        <v/>
      </c>
      <c r="AA1326" s="125">
        <v>1</v>
      </c>
      <c r="AB1326" s="179">
        <f>MAX(V1326,X1326,1)*IF(O1326="",1,O1326)</f>
        <v>6</v>
      </c>
      <c r="AC1326" s="179" t="str">
        <f t="shared" ref="AC1326:AC1339" si="2256">DEC2BIN(MIN(64,AB1326)-1,6)</f>
        <v>000101</v>
      </c>
      <c r="AD1326" s="179">
        <f t="shared" ref="AD1326:AD1343" si="2257">AB1326/(MAX(V1326,1)*IF(O1326="",1,O1326))</f>
        <v>1</v>
      </c>
      <c r="AE1326" s="179" t="str">
        <f t="shared" ref="AE1326:AE1343" si="2258">RIGHT(_xlfn.CONCAT(REPT(0,8-MIN(AB1326,8)),REPT(DEC2BIN(_xlfn.BITLSHIFT(1,AD1326-1)),AB1326/AD1326)),8)</f>
        <v>00111111</v>
      </c>
      <c r="AF1326" s="125" t="s">
        <v>369</v>
      </c>
    </row>
    <row r="1327" spans="1:34" x14ac:dyDescent="0.2">
      <c r="A1327" s="125" t="s">
        <v>2823</v>
      </c>
      <c r="B1327" s="58" t="str">
        <f t="shared" si="2249"/>
        <v/>
      </c>
      <c r="C1327" s="125" t="s">
        <v>727</v>
      </c>
      <c r="D1327" s="125" t="s">
        <v>704</v>
      </c>
      <c r="E1327" s="125" t="str">
        <f t="shared" ref="E1327:E1333" si="2259">IF(S1327="rs2","L2",IF(S1327="vs2","L3","L1"))</f>
        <v>L1</v>
      </c>
      <c r="F1327" s="125" t="str">
        <f t="shared" ref="F1327:F1333" si="2260">IF(M1327=8,"000",IF(M1327=16,"101","110"))</f>
        <v>101</v>
      </c>
      <c r="H1327" s="125" t="s">
        <v>1723</v>
      </c>
      <c r="I1327" s="159">
        <f>VLOOKUP(H1327,'V-Enc'!$B$38:$C$45,2,FALSE)</f>
        <v>16</v>
      </c>
      <c r="J1327" s="125" t="s">
        <v>1739</v>
      </c>
      <c r="K1327" s="159">
        <f>VLOOKUP(J1327,'V-Enc'!$B$49:$C$56,2,FALSE)</f>
        <v>0.25</v>
      </c>
      <c r="L1327" s="206" t="s">
        <v>76</v>
      </c>
      <c r="M1327" s="125">
        <v>16</v>
      </c>
      <c r="N1327" s="125" t="s">
        <v>1833</v>
      </c>
      <c r="O1327" s="125">
        <f>VLOOKUP(N1327,'V-Enc'!$B$130:$C$137,2,FALSE)</f>
        <v>6</v>
      </c>
      <c r="Q1327" s="125" t="s">
        <v>730</v>
      </c>
      <c r="R1327" s="125" t="s">
        <v>22</v>
      </c>
      <c r="S1327" s="206" t="s">
        <v>2040</v>
      </c>
      <c r="U1327" s="125">
        <f t="shared" ref="U1327:U1333" si="2261">IF(L1327="-1",I1327,M1327)</f>
        <v>16</v>
      </c>
      <c r="V1327" s="179">
        <f t="shared" ref="V1327:V1333" si="2262">IF(L1327="-1",K1327,U1327/I1327*K1327)</f>
        <v>0.25</v>
      </c>
      <c r="W1327" s="125" t="str">
        <f t="shared" ref="W1327:W1333" si="2263">IF(L1327="-1",M1327,"-")</f>
        <v>-</v>
      </c>
      <c r="X1327" s="179" t="str">
        <f>IF(L1327="-1",W1327/#REF!*#REF!,"-")</f>
        <v>-</v>
      </c>
      <c r="Z1327" s="125" t="str">
        <f t="shared" si="2104"/>
        <v/>
      </c>
      <c r="AA1327" s="125">
        <v>1</v>
      </c>
      <c r="AB1327" s="179">
        <f t="shared" ref="AB1327:AB1343" si="2264">MAX(V1327,X1327,1)*IF(O1327="",1,O1327)</f>
        <v>6</v>
      </c>
      <c r="AC1327" s="179" t="str">
        <f t="shared" si="2256"/>
        <v>000101</v>
      </c>
      <c r="AD1327" s="179">
        <f t="shared" si="2257"/>
        <v>1</v>
      </c>
      <c r="AE1327" s="179" t="str">
        <f t="shared" si="2258"/>
        <v>00111111</v>
      </c>
      <c r="AF1327" s="125" t="s">
        <v>369</v>
      </c>
    </row>
    <row r="1328" spans="1:34" x14ac:dyDescent="0.2">
      <c r="A1328" s="125" t="s">
        <v>2824</v>
      </c>
      <c r="B1328" s="58" t="str">
        <f t="shared" si="2249"/>
        <v/>
      </c>
      <c r="C1328" s="125" t="s">
        <v>727</v>
      </c>
      <c r="D1328" s="125" t="s">
        <v>704</v>
      </c>
      <c r="E1328" s="125" t="str">
        <f t="shared" si="2259"/>
        <v>L1</v>
      </c>
      <c r="F1328" s="125" t="str">
        <f t="shared" si="2260"/>
        <v>110</v>
      </c>
      <c r="H1328" s="125" t="s">
        <v>1723</v>
      </c>
      <c r="I1328" s="159">
        <f>VLOOKUP(H1328,'V-Enc'!$B$38:$C$45,2,FALSE)</f>
        <v>16</v>
      </c>
      <c r="J1328" s="125" t="s">
        <v>1739</v>
      </c>
      <c r="K1328" s="159">
        <f>VLOOKUP(J1328,'V-Enc'!$B$49:$C$56,2,FALSE)</f>
        <v>0.25</v>
      </c>
      <c r="L1328" s="206" t="s">
        <v>76</v>
      </c>
      <c r="M1328" s="125">
        <v>32</v>
      </c>
      <c r="N1328" s="125" t="s">
        <v>1833</v>
      </c>
      <c r="O1328" s="125">
        <f>VLOOKUP(N1328,'V-Enc'!$B$130:$C$137,2,FALSE)</f>
        <v>6</v>
      </c>
      <c r="Q1328" s="125" t="s">
        <v>730</v>
      </c>
      <c r="R1328" s="125" t="s">
        <v>22</v>
      </c>
      <c r="S1328" s="206" t="s">
        <v>2040</v>
      </c>
      <c r="U1328" s="125">
        <f t="shared" si="2261"/>
        <v>32</v>
      </c>
      <c r="V1328" s="179">
        <f t="shared" si="2262"/>
        <v>0.5</v>
      </c>
      <c r="W1328" s="125" t="str">
        <f t="shared" si="2263"/>
        <v>-</v>
      </c>
      <c r="X1328" s="179" t="str">
        <f>IF(L1328="-1",W1328/I1327*K1327,"-")</f>
        <v>-</v>
      </c>
      <c r="Z1328" s="125" t="str">
        <f t="shared" si="2104"/>
        <v/>
      </c>
      <c r="AA1328" s="125">
        <v>1</v>
      </c>
      <c r="AB1328" s="179">
        <f t="shared" si="2264"/>
        <v>6</v>
      </c>
      <c r="AC1328" s="179" t="str">
        <f t="shared" si="2256"/>
        <v>000101</v>
      </c>
      <c r="AD1328" s="179">
        <f t="shared" si="2257"/>
        <v>1</v>
      </c>
      <c r="AE1328" s="179" t="str">
        <f t="shared" si="2258"/>
        <v>00111111</v>
      </c>
      <c r="AF1328" s="125" t="s">
        <v>369</v>
      </c>
    </row>
    <row r="1329" spans="1:32" x14ac:dyDescent="0.2">
      <c r="A1329" s="125" t="s">
        <v>2825</v>
      </c>
      <c r="B1329" s="58" t="str">
        <f t="shared" si="2249"/>
        <v/>
      </c>
      <c r="C1329" s="125" t="s">
        <v>727</v>
      </c>
      <c r="D1329" s="125" t="s">
        <v>704</v>
      </c>
      <c r="E1329" s="125" t="str">
        <f t="shared" si="2259"/>
        <v>L1</v>
      </c>
      <c r="F1329" s="125" t="str">
        <f t="shared" si="2260"/>
        <v>000</v>
      </c>
      <c r="H1329" s="125" t="s">
        <v>1723</v>
      </c>
      <c r="I1329" s="159">
        <f>VLOOKUP(H1329,'V-Enc'!$B$38:$C$45,2,FALSE)</f>
        <v>16</v>
      </c>
      <c r="J1329" s="125" t="s">
        <v>1740</v>
      </c>
      <c r="K1329" s="159">
        <f>VLOOKUP(J1329,'V-Enc'!$B$49:$C$56,2,FALSE)</f>
        <v>0.5</v>
      </c>
      <c r="L1329" s="206" t="s">
        <v>76</v>
      </c>
      <c r="M1329" s="125">
        <v>8</v>
      </c>
      <c r="N1329" s="125" t="s">
        <v>1833</v>
      </c>
      <c r="O1329" s="125">
        <f>VLOOKUP(N1329,'V-Enc'!$B$130:$C$137,2,FALSE)</f>
        <v>6</v>
      </c>
      <c r="Q1329" s="125" t="s">
        <v>730</v>
      </c>
      <c r="R1329" s="125" t="s">
        <v>22</v>
      </c>
      <c r="S1329" s="206" t="s">
        <v>2040</v>
      </c>
      <c r="U1329" s="125">
        <f t="shared" si="2261"/>
        <v>8</v>
      </c>
      <c r="V1329" s="179">
        <f t="shared" si="2262"/>
        <v>0.25</v>
      </c>
      <c r="W1329" s="125" t="str">
        <f t="shared" si="2263"/>
        <v>-</v>
      </c>
      <c r="X1329" s="179" t="str">
        <f>IF(L1329="-1",W1329/#REF!*#REF!,"-")</f>
        <v>-</v>
      </c>
      <c r="Z1329" s="125" t="str">
        <f t="shared" si="2104"/>
        <v/>
      </c>
      <c r="AA1329" s="125">
        <v>1</v>
      </c>
      <c r="AB1329" s="179">
        <f t="shared" si="2264"/>
        <v>6</v>
      </c>
      <c r="AC1329" s="179" t="str">
        <f t="shared" si="2256"/>
        <v>000101</v>
      </c>
      <c r="AD1329" s="179">
        <f t="shared" si="2257"/>
        <v>1</v>
      </c>
      <c r="AE1329" s="179" t="str">
        <f t="shared" si="2258"/>
        <v>00111111</v>
      </c>
      <c r="AF1329" s="125" t="s">
        <v>369</v>
      </c>
    </row>
    <row r="1330" spans="1:32" x14ac:dyDescent="0.2">
      <c r="A1330" s="125" t="s">
        <v>2826</v>
      </c>
      <c r="B1330" s="58" t="str">
        <f t="shared" si="2249"/>
        <v/>
      </c>
      <c r="C1330" s="125" t="s">
        <v>727</v>
      </c>
      <c r="D1330" s="125" t="s">
        <v>704</v>
      </c>
      <c r="E1330" s="125" t="str">
        <f t="shared" si="2259"/>
        <v>L1</v>
      </c>
      <c r="F1330" s="125" t="str">
        <f t="shared" si="2260"/>
        <v>101</v>
      </c>
      <c r="H1330" s="125" t="s">
        <v>1723</v>
      </c>
      <c r="I1330" s="159">
        <f>VLOOKUP(H1330,'V-Enc'!$B$38:$C$45,2,FALSE)</f>
        <v>16</v>
      </c>
      <c r="J1330" s="125" t="s">
        <v>1740</v>
      </c>
      <c r="K1330" s="159">
        <f>VLOOKUP(J1330,'V-Enc'!$B$49:$C$56,2,FALSE)</f>
        <v>0.5</v>
      </c>
      <c r="L1330" s="206" t="s">
        <v>76</v>
      </c>
      <c r="M1330" s="125">
        <v>16</v>
      </c>
      <c r="N1330" s="125" t="s">
        <v>1833</v>
      </c>
      <c r="O1330" s="125">
        <f>VLOOKUP(N1330,'V-Enc'!$B$130:$C$137,2,FALSE)</f>
        <v>6</v>
      </c>
      <c r="Q1330" s="125" t="s">
        <v>730</v>
      </c>
      <c r="R1330" s="125" t="s">
        <v>22</v>
      </c>
      <c r="S1330" s="206" t="s">
        <v>2040</v>
      </c>
      <c r="U1330" s="125">
        <f t="shared" si="2261"/>
        <v>16</v>
      </c>
      <c r="V1330" s="179">
        <f t="shared" si="2262"/>
        <v>0.5</v>
      </c>
      <c r="W1330" s="125" t="str">
        <f t="shared" si="2263"/>
        <v>-</v>
      </c>
      <c r="X1330" s="179" t="str">
        <f>IF(L1330="-1",W1330/I1329*K1329,"-")</f>
        <v>-</v>
      </c>
      <c r="Z1330" s="125" t="str">
        <f t="shared" si="2104"/>
        <v/>
      </c>
      <c r="AA1330" s="125">
        <v>1</v>
      </c>
      <c r="AB1330" s="179">
        <f t="shared" si="2264"/>
        <v>6</v>
      </c>
      <c r="AC1330" s="179" t="str">
        <f t="shared" si="2256"/>
        <v>000101</v>
      </c>
      <c r="AD1330" s="179">
        <f t="shared" si="2257"/>
        <v>1</v>
      </c>
      <c r="AE1330" s="179" t="str">
        <f t="shared" si="2258"/>
        <v>00111111</v>
      </c>
      <c r="AF1330" s="125" t="s">
        <v>369</v>
      </c>
    </row>
    <row r="1331" spans="1:32" x14ac:dyDescent="0.2">
      <c r="A1331" s="125" t="s">
        <v>2827</v>
      </c>
      <c r="B1331" s="58" t="str">
        <f t="shared" si="2249"/>
        <v/>
      </c>
      <c r="C1331" s="125" t="s">
        <v>727</v>
      </c>
      <c r="D1331" s="125" t="s">
        <v>704</v>
      </c>
      <c r="E1331" s="125" t="str">
        <f t="shared" si="2259"/>
        <v>L1</v>
      </c>
      <c r="F1331" s="125" t="str">
        <f t="shared" si="2260"/>
        <v>110</v>
      </c>
      <c r="H1331" s="125" t="s">
        <v>1723</v>
      </c>
      <c r="I1331" s="159">
        <f>VLOOKUP(H1331,'V-Enc'!$B$38:$C$45,2,FALSE)</f>
        <v>16</v>
      </c>
      <c r="J1331" s="125" t="s">
        <v>1740</v>
      </c>
      <c r="K1331" s="159">
        <f>VLOOKUP(J1331,'V-Enc'!$B$49:$C$56,2,FALSE)</f>
        <v>0.5</v>
      </c>
      <c r="L1331" s="206" t="s">
        <v>76</v>
      </c>
      <c r="M1331" s="125">
        <v>32</v>
      </c>
      <c r="N1331" s="125" t="s">
        <v>1833</v>
      </c>
      <c r="O1331" s="125">
        <f>VLOOKUP(N1331,'V-Enc'!$B$130:$C$137,2,FALSE)</f>
        <v>6</v>
      </c>
      <c r="Q1331" s="125" t="s">
        <v>730</v>
      </c>
      <c r="R1331" s="125" t="s">
        <v>22</v>
      </c>
      <c r="S1331" s="206" t="s">
        <v>2040</v>
      </c>
      <c r="U1331" s="125">
        <f t="shared" si="2261"/>
        <v>32</v>
      </c>
      <c r="V1331" s="179">
        <f t="shared" si="2262"/>
        <v>1</v>
      </c>
      <c r="W1331" s="125" t="str">
        <f t="shared" si="2263"/>
        <v>-</v>
      </c>
      <c r="X1331" s="179" t="str">
        <f>IF(L1331="-1",W1331/I1330*K1330,"-")</f>
        <v>-</v>
      </c>
      <c r="Z1331" s="125" t="str">
        <f t="shared" si="2104"/>
        <v/>
      </c>
      <c r="AA1331" s="125">
        <v>1</v>
      </c>
      <c r="AB1331" s="179">
        <f t="shared" si="2264"/>
        <v>6</v>
      </c>
      <c r="AC1331" s="179" t="str">
        <f t="shared" si="2256"/>
        <v>000101</v>
      </c>
      <c r="AD1331" s="179">
        <f t="shared" si="2257"/>
        <v>1</v>
      </c>
      <c r="AE1331" s="179" t="str">
        <f t="shared" si="2258"/>
        <v>00111111</v>
      </c>
      <c r="AF1331" s="125" t="s">
        <v>369</v>
      </c>
    </row>
    <row r="1332" spans="1:32" x14ac:dyDescent="0.2">
      <c r="A1332" s="125" t="s">
        <v>2828</v>
      </c>
      <c r="B1332" s="58" t="str">
        <f t="shared" si="2249"/>
        <v/>
      </c>
      <c r="C1332" s="125" t="s">
        <v>727</v>
      </c>
      <c r="D1332" s="125" t="s">
        <v>704</v>
      </c>
      <c r="E1332" s="125" t="str">
        <f t="shared" si="2259"/>
        <v>L1</v>
      </c>
      <c r="F1332" s="125" t="str">
        <f t="shared" si="2260"/>
        <v>000</v>
      </c>
      <c r="H1332" s="125" t="s">
        <v>1723</v>
      </c>
      <c r="I1332" s="159">
        <f>VLOOKUP(H1332,'V-Enc'!$B$38:$C$45,2,FALSE)</f>
        <v>16</v>
      </c>
      <c r="J1332" s="125" t="s">
        <v>1733</v>
      </c>
      <c r="K1332" s="159">
        <f>VLOOKUP(J1332,'V-Enc'!$B$49:$C$56,2,FALSE)</f>
        <v>1</v>
      </c>
      <c r="L1332" s="206" t="s">
        <v>76</v>
      </c>
      <c r="M1332" s="125">
        <v>8</v>
      </c>
      <c r="N1332" s="125" t="s">
        <v>1833</v>
      </c>
      <c r="O1332" s="125">
        <f>VLOOKUP(N1332,'V-Enc'!$B$130:$C$137,2,FALSE)</f>
        <v>6</v>
      </c>
      <c r="Q1332" s="125" t="s">
        <v>730</v>
      </c>
      <c r="R1332" s="125" t="s">
        <v>22</v>
      </c>
      <c r="S1332" s="206" t="s">
        <v>2040</v>
      </c>
      <c r="U1332" s="125">
        <f t="shared" si="2261"/>
        <v>8</v>
      </c>
      <c r="V1332" s="179">
        <f t="shared" si="2262"/>
        <v>0.5</v>
      </c>
      <c r="W1332" s="125" t="str">
        <f t="shared" si="2263"/>
        <v>-</v>
      </c>
      <c r="X1332" s="179" t="str">
        <f>IF(L1332="-1",W1332/#REF!*#REF!,"-")</f>
        <v>-</v>
      </c>
      <c r="Z1332" s="125" t="str">
        <f t="shared" si="2104"/>
        <v/>
      </c>
      <c r="AA1332" s="125">
        <v>1</v>
      </c>
      <c r="AB1332" s="179">
        <f t="shared" si="2264"/>
        <v>6</v>
      </c>
      <c r="AC1332" s="179" t="str">
        <f t="shared" si="2256"/>
        <v>000101</v>
      </c>
      <c r="AD1332" s="179">
        <f t="shared" si="2257"/>
        <v>1</v>
      </c>
      <c r="AE1332" s="179" t="str">
        <f t="shared" si="2258"/>
        <v>00111111</v>
      </c>
      <c r="AF1332" s="125" t="s">
        <v>369</v>
      </c>
    </row>
    <row r="1333" spans="1:32" x14ac:dyDescent="0.2">
      <c r="A1333" s="125" t="s">
        <v>2829</v>
      </c>
      <c r="B1333" s="58" t="str">
        <f t="shared" si="2249"/>
        <v/>
      </c>
      <c r="C1333" s="125" t="s">
        <v>727</v>
      </c>
      <c r="D1333" s="125" t="s">
        <v>704</v>
      </c>
      <c r="E1333" s="125" t="str">
        <f t="shared" si="2259"/>
        <v>L1</v>
      </c>
      <c r="F1333" s="125" t="str">
        <f t="shared" si="2260"/>
        <v>101</v>
      </c>
      <c r="H1333" s="125" t="s">
        <v>1723</v>
      </c>
      <c r="I1333" s="159">
        <f>VLOOKUP(H1333,'V-Enc'!$B$38:$C$45,2,FALSE)</f>
        <v>16</v>
      </c>
      <c r="J1333" s="125" t="s">
        <v>1733</v>
      </c>
      <c r="K1333" s="159">
        <f>VLOOKUP(J1333,'V-Enc'!$B$49:$C$56,2,FALSE)</f>
        <v>1</v>
      </c>
      <c r="L1333" s="206" t="s">
        <v>76</v>
      </c>
      <c r="M1333" s="125">
        <v>16</v>
      </c>
      <c r="N1333" s="125" t="s">
        <v>1833</v>
      </c>
      <c r="O1333" s="125">
        <f>VLOOKUP(N1333,'V-Enc'!$B$130:$C$137,2,FALSE)</f>
        <v>6</v>
      </c>
      <c r="Q1333" s="125" t="s">
        <v>730</v>
      </c>
      <c r="R1333" s="125" t="s">
        <v>22</v>
      </c>
      <c r="S1333" s="206" t="s">
        <v>2040</v>
      </c>
      <c r="U1333" s="125">
        <f t="shared" si="2261"/>
        <v>16</v>
      </c>
      <c r="V1333" s="179">
        <f t="shared" si="2262"/>
        <v>1</v>
      </c>
      <c r="W1333" s="125" t="str">
        <f t="shared" si="2263"/>
        <v>-</v>
      </c>
      <c r="X1333" s="179" t="str">
        <f>IF(L1333="-1",W1333/#REF!*#REF!,"-")</f>
        <v>-</v>
      </c>
      <c r="Z1333" s="125" t="str">
        <f t="shared" si="2104"/>
        <v/>
      </c>
      <c r="AA1333" s="125">
        <v>1</v>
      </c>
      <c r="AB1333" s="179">
        <f t="shared" si="2264"/>
        <v>6</v>
      </c>
      <c r="AC1333" s="179" t="str">
        <f t="shared" si="2256"/>
        <v>000101</v>
      </c>
      <c r="AD1333" s="179">
        <f t="shared" si="2257"/>
        <v>1</v>
      </c>
      <c r="AE1333" s="179" t="str">
        <f t="shared" si="2258"/>
        <v>00111111</v>
      </c>
      <c r="AF1333" s="125" t="s">
        <v>369</v>
      </c>
    </row>
    <row r="1334" spans="1:32" x14ac:dyDescent="0.2">
      <c r="A1334" s="125" t="s">
        <v>4593</v>
      </c>
      <c r="B1334" s="58" t="str">
        <f t="shared" ref="B1334:B1336" si="2265">IF(OR(MAX(1,O1334)*MAX(V1334,1)&gt;8,V1334&lt;1/4,X1334&lt;1/4,IF(X1334="-",0,X1334)&gt;8),"RSVD","")</f>
        <v>RSVD</v>
      </c>
      <c r="C1334" s="125" t="s">
        <v>727</v>
      </c>
      <c r="D1334" s="125" t="s">
        <v>704</v>
      </c>
      <c r="E1334" s="125" t="str">
        <f t="shared" ref="E1334:E1336" si="2266">IF(S1334="rs2","L2",IF(S1334="vs2","L3","L1"))</f>
        <v>L1</v>
      </c>
      <c r="F1334" s="125" t="str">
        <f t="shared" ref="F1334:F1336" si="2267">IF(M1334=8,"000",IF(M1334=16,"101","110"))</f>
        <v>110</v>
      </c>
      <c r="H1334" s="125" t="s">
        <v>1723</v>
      </c>
      <c r="I1334" s="159">
        <f>VLOOKUP(H1334,'V-Enc'!$B$38:$C$45,2,FALSE)</f>
        <v>16</v>
      </c>
      <c r="J1334" s="125" t="s">
        <v>1733</v>
      </c>
      <c r="K1334" s="159">
        <f>VLOOKUP(J1334,'V-Enc'!$B$49:$C$56,2,FALSE)</f>
        <v>1</v>
      </c>
      <c r="L1334" s="206" t="s">
        <v>76</v>
      </c>
      <c r="M1334" s="125">
        <v>32</v>
      </c>
      <c r="N1334" s="125" t="s">
        <v>1833</v>
      </c>
      <c r="O1334" s="125">
        <f>VLOOKUP(N1334,'V-Enc'!$B$130:$C$137,2,FALSE)</f>
        <v>6</v>
      </c>
      <c r="Q1334" s="125" t="s">
        <v>730</v>
      </c>
      <c r="R1334" s="125" t="s">
        <v>22</v>
      </c>
      <c r="S1334" s="206" t="s">
        <v>2040</v>
      </c>
      <c r="U1334" s="125">
        <f t="shared" ref="U1334:U1336" si="2268">IF(L1334="-1",I1334,M1334)</f>
        <v>32</v>
      </c>
      <c r="V1334" s="179">
        <f t="shared" ref="V1334:V1336" si="2269">IF(L1334="-1",K1334,U1334/I1334*K1334)</f>
        <v>2</v>
      </c>
      <c r="W1334" s="125" t="str">
        <f t="shared" ref="W1334:W1336" si="2270">IF(L1334="-1",M1334,"-")</f>
        <v>-</v>
      </c>
      <c r="X1334" s="179" t="str">
        <f>IF(L1334="-1",W1334/#REF!*#REF!,"-")</f>
        <v>-</v>
      </c>
      <c r="Z1334" s="125" t="str">
        <f t="shared" ref="Z1334:Z1336" si="2271">IF(S1334="vs2",1,"")</f>
        <v/>
      </c>
      <c r="AA1334" s="125">
        <v>1</v>
      </c>
      <c r="AB1334" s="179">
        <f t="shared" si="2264"/>
        <v>12</v>
      </c>
      <c r="AC1334" s="179" t="str">
        <f t="shared" si="2256"/>
        <v>001011</v>
      </c>
      <c r="AD1334" s="179">
        <f t="shared" si="2257"/>
        <v>1</v>
      </c>
      <c r="AE1334" s="179" t="str">
        <f t="shared" si="2258"/>
        <v>11111111</v>
      </c>
      <c r="AF1334" s="125" t="s">
        <v>369</v>
      </c>
    </row>
    <row r="1335" spans="1:32" x14ac:dyDescent="0.2">
      <c r="A1335" s="125" t="s">
        <v>4594</v>
      </c>
      <c r="B1335" s="58" t="str">
        <f t="shared" si="2265"/>
        <v/>
      </c>
      <c r="C1335" s="125" t="s">
        <v>727</v>
      </c>
      <c r="D1335" s="125" t="s">
        <v>704</v>
      </c>
      <c r="E1335" s="125" t="str">
        <f t="shared" si="2266"/>
        <v>L1</v>
      </c>
      <c r="F1335" s="125" t="str">
        <f t="shared" si="2267"/>
        <v>000</v>
      </c>
      <c r="H1335" s="125" t="s">
        <v>1723</v>
      </c>
      <c r="I1335" s="159">
        <f>VLOOKUP(H1335,'V-Enc'!$B$38:$C$45,2,FALSE)</f>
        <v>16</v>
      </c>
      <c r="J1335" s="125" t="s">
        <v>1734</v>
      </c>
      <c r="K1335" s="159">
        <f>VLOOKUP(J1335,'V-Enc'!$B$49:$C$56,2,FALSE)</f>
        <v>2</v>
      </c>
      <c r="L1335" s="206" t="s">
        <v>76</v>
      </c>
      <c r="M1335" s="125">
        <v>8</v>
      </c>
      <c r="N1335" s="125" t="s">
        <v>1833</v>
      </c>
      <c r="O1335" s="125">
        <f>VLOOKUP(N1335,'V-Enc'!$B$130:$C$137,2,FALSE)</f>
        <v>6</v>
      </c>
      <c r="Q1335" s="125" t="s">
        <v>730</v>
      </c>
      <c r="R1335" s="125" t="s">
        <v>22</v>
      </c>
      <c r="S1335" s="206" t="s">
        <v>2040</v>
      </c>
      <c r="U1335" s="125">
        <f t="shared" si="2268"/>
        <v>8</v>
      </c>
      <c r="V1335" s="179">
        <f t="shared" si="2269"/>
        <v>1</v>
      </c>
      <c r="W1335" s="125" t="str">
        <f t="shared" si="2270"/>
        <v>-</v>
      </c>
      <c r="X1335" s="179" t="str">
        <f>IF(L1335="-1",W1335/#REF!*#REF!,"-")</f>
        <v>-</v>
      </c>
      <c r="Z1335" s="125" t="str">
        <f t="shared" si="2271"/>
        <v/>
      </c>
      <c r="AA1335" s="125">
        <v>1</v>
      </c>
      <c r="AB1335" s="179">
        <f t="shared" si="2264"/>
        <v>6</v>
      </c>
      <c r="AC1335" s="179" t="str">
        <f t="shared" si="2256"/>
        <v>000101</v>
      </c>
      <c r="AD1335" s="179">
        <f t="shared" si="2257"/>
        <v>1</v>
      </c>
      <c r="AE1335" s="179" t="str">
        <f t="shared" si="2258"/>
        <v>00111111</v>
      </c>
      <c r="AF1335" s="125" t="s">
        <v>369</v>
      </c>
    </row>
    <row r="1336" spans="1:32" x14ac:dyDescent="0.2">
      <c r="A1336" s="125" t="s">
        <v>4595</v>
      </c>
      <c r="B1336" s="58" t="str">
        <f t="shared" si="2265"/>
        <v>RSVD</v>
      </c>
      <c r="C1336" s="125" t="s">
        <v>727</v>
      </c>
      <c r="D1336" s="125" t="s">
        <v>704</v>
      </c>
      <c r="E1336" s="125" t="str">
        <f t="shared" si="2266"/>
        <v>L1</v>
      </c>
      <c r="F1336" s="125" t="str">
        <f t="shared" si="2267"/>
        <v>101</v>
      </c>
      <c r="H1336" s="125" t="s">
        <v>1723</v>
      </c>
      <c r="I1336" s="159">
        <f>VLOOKUP(H1336,'V-Enc'!$B$38:$C$45,2,FALSE)</f>
        <v>16</v>
      </c>
      <c r="J1336" s="125" t="s">
        <v>1734</v>
      </c>
      <c r="K1336" s="159">
        <f>VLOOKUP(J1336,'V-Enc'!$B$49:$C$56,2,FALSE)</f>
        <v>2</v>
      </c>
      <c r="L1336" s="206" t="s">
        <v>76</v>
      </c>
      <c r="M1336" s="125">
        <v>16</v>
      </c>
      <c r="N1336" s="125" t="s">
        <v>1833</v>
      </c>
      <c r="O1336" s="125">
        <f>VLOOKUP(N1336,'V-Enc'!$B$130:$C$137,2,FALSE)</f>
        <v>6</v>
      </c>
      <c r="Q1336" s="125" t="s">
        <v>730</v>
      </c>
      <c r="R1336" s="125" t="s">
        <v>22</v>
      </c>
      <c r="S1336" s="206" t="s">
        <v>2040</v>
      </c>
      <c r="U1336" s="125">
        <f t="shared" si="2268"/>
        <v>16</v>
      </c>
      <c r="V1336" s="179">
        <f t="shared" si="2269"/>
        <v>2</v>
      </c>
      <c r="W1336" s="125" t="str">
        <f t="shared" si="2270"/>
        <v>-</v>
      </c>
      <c r="X1336" s="179" t="str">
        <f>IF(L1336="-1",W1336/#REF!*#REF!,"-")</f>
        <v>-</v>
      </c>
      <c r="Z1336" s="125" t="str">
        <f t="shared" si="2271"/>
        <v/>
      </c>
      <c r="AA1336" s="125">
        <v>1</v>
      </c>
      <c r="AB1336" s="179">
        <f t="shared" si="2264"/>
        <v>12</v>
      </c>
      <c r="AC1336" s="179" t="str">
        <f t="shared" si="2256"/>
        <v>001011</v>
      </c>
      <c r="AD1336" s="179">
        <f t="shared" si="2257"/>
        <v>1</v>
      </c>
      <c r="AE1336" s="179" t="str">
        <f t="shared" si="2258"/>
        <v>11111111</v>
      </c>
      <c r="AF1336" s="125" t="s">
        <v>369</v>
      </c>
    </row>
    <row r="1337" spans="1:32" x14ac:dyDescent="0.2">
      <c r="A1337" s="125" t="s">
        <v>4596</v>
      </c>
      <c r="B1337" s="58" t="str">
        <f t="shared" ref="B1337:B1339" si="2272">IF(OR(MAX(1,O1337)*MAX(V1337,1)&gt;8,V1337&lt;1/4,X1337&lt;1/4,IF(X1337="-",0,X1337)&gt;8),"RSVD","")</f>
        <v>RSVD</v>
      </c>
      <c r="C1337" s="125" t="s">
        <v>727</v>
      </c>
      <c r="D1337" s="125" t="s">
        <v>704</v>
      </c>
      <c r="E1337" s="125" t="str">
        <f t="shared" ref="E1337:E1339" si="2273">IF(S1337="rs2","L2",IF(S1337="vs2","L3","L1"))</f>
        <v>L1</v>
      </c>
      <c r="F1337" s="125" t="str">
        <f t="shared" ref="F1337:F1339" si="2274">IF(M1337=8,"000",IF(M1337=16,"101","110"))</f>
        <v>110</v>
      </c>
      <c r="H1337" s="125" t="s">
        <v>1723</v>
      </c>
      <c r="I1337" s="159">
        <f>VLOOKUP(H1337,'V-Enc'!$B$38:$C$45,2,FALSE)</f>
        <v>16</v>
      </c>
      <c r="J1337" s="125" t="s">
        <v>1734</v>
      </c>
      <c r="K1337" s="159">
        <f>VLOOKUP(J1337,'V-Enc'!$B$49:$C$56,2,FALSE)</f>
        <v>2</v>
      </c>
      <c r="L1337" s="206" t="s">
        <v>76</v>
      </c>
      <c r="M1337" s="125">
        <v>32</v>
      </c>
      <c r="N1337" s="125" t="s">
        <v>1833</v>
      </c>
      <c r="O1337" s="125">
        <f>VLOOKUP(N1337,'V-Enc'!$B$130:$C$137,2,FALSE)</f>
        <v>6</v>
      </c>
      <c r="Q1337" s="125" t="s">
        <v>730</v>
      </c>
      <c r="R1337" s="125" t="s">
        <v>22</v>
      </c>
      <c r="S1337" s="206" t="s">
        <v>2040</v>
      </c>
      <c r="U1337" s="125">
        <f t="shared" ref="U1337:U1339" si="2275">IF(L1337="-1",I1337,M1337)</f>
        <v>32</v>
      </c>
      <c r="V1337" s="179">
        <f t="shared" ref="V1337:V1339" si="2276">IF(L1337="-1",K1337,U1337/I1337*K1337)</f>
        <v>4</v>
      </c>
      <c r="W1337" s="125" t="str">
        <f t="shared" ref="W1337:W1339" si="2277">IF(L1337="-1",M1337,"-")</f>
        <v>-</v>
      </c>
      <c r="X1337" s="179" t="str">
        <f>IF(L1337="-1",W1337/#REF!*#REF!,"-")</f>
        <v>-</v>
      </c>
      <c r="Z1337" s="125" t="str">
        <f t="shared" ref="Z1337:Z1339" si="2278">IF(S1337="vs2",1,"")</f>
        <v/>
      </c>
      <c r="AA1337" s="125">
        <v>1</v>
      </c>
      <c r="AB1337" s="179">
        <f t="shared" si="2264"/>
        <v>24</v>
      </c>
      <c r="AC1337" s="179" t="str">
        <f t="shared" si="2256"/>
        <v>010111</v>
      </c>
      <c r="AD1337" s="179">
        <f t="shared" si="2257"/>
        <v>1</v>
      </c>
      <c r="AE1337" s="179" t="str">
        <f t="shared" si="2258"/>
        <v>11111111</v>
      </c>
      <c r="AF1337" s="125" t="s">
        <v>369</v>
      </c>
    </row>
    <row r="1338" spans="1:32" x14ac:dyDescent="0.2">
      <c r="A1338" s="125" t="s">
        <v>4597</v>
      </c>
      <c r="B1338" s="58" t="str">
        <f t="shared" si="2272"/>
        <v>RSVD</v>
      </c>
      <c r="C1338" s="125" t="s">
        <v>727</v>
      </c>
      <c r="D1338" s="125" t="s">
        <v>704</v>
      </c>
      <c r="E1338" s="125" t="str">
        <f t="shared" si="2273"/>
        <v>L1</v>
      </c>
      <c r="F1338" s="125" t="str">
        <f t="shared" si="2274"/>
        <v>000</v>
      </c>
      <c r="H1338" s="125" t="s">
        <v>1723</v>
      </c>
      <c r="I1338" s="159">
        <f>VLOOKUP(H1338,'V-Enc'!$B$38:$C$45,2,FALSE)</f>
        <v>16</v>
      </c>
      <c r="J1338" s="125" t="s">
        <v>1735</v>
      </c>
      <c r="K1338" s="159">
        <f>VLOOKUP(J1338,'V-Enc'!$B$49:$C$56,2,FALSE)</f>
        <v>4</v>
      </c>
      <c r="L1338" s="206" t="s">
        <v>76</v>
      </c>
      <c r="M1338" s="125">
        <v>8</v>
      </c>
      <c r="N1338" s="125" t="s">
        <v>1833</v>
      </c>
      <c r="O1338" s="125">
        <f>VLOOKUP(N1338,'V-Enc'!$B$130:$C$137,2,FALSE)</f>
        <v>6</v>
      </c>
      <c r="Q1338" s="125" t="s">
        <v>730</v>
      </c>
      <c r="R1338" s="125" t="s">
        <v>22</v>
      </c>
      <c r="S1338" s="206" t="s">
        <v>2040</v>
      </c>
      <c r="U1338" s="125">
        <f t="shared" si="2275"/>
        <v>8</v>
      </c>
      <c r="V1338" s="179">
        <f t="shared" si="2276"/>
        <v>2</v>
      </c>
      <c r="W1338" s="125" t="str">
        <f t="shared" si="2277"/>
        <v>-</v>
      </c>
      <c r="X1338" s="179" t="str">
        <f>IF(L1338="-1",W1338/#REF!*#REF!,"-")</f>
        <v>-</v>
      </c>
      <c r="Z1338" s="125" t="str">
        <f t="shared" si="2278"/>
        <v/>
      </c>
      <c r="AA1338" s="125">
        <v>1</v>
      </c>
      <c r="AB1338" s="179">
        <f t="shared" si="2264"/>
        <v>12</v>
      </c>
      <c r="AC1338" s="179" t="str">
        <f t="shared" si="2256"/>
        <v>001011</v>
      </c>
      <c r="AD1338" s="179">
        <f t="shared" si="2257"/>
        <v>1</v>
      </c>
      <c r="AE1338" s="179" t="str">
        <f t="shared" si="2258"/>
        <v>11111111</v>
      </c>
      <c r="AF1338" s="125" t="s">
        <v>369</v>
      </c>
    </row>
    <row r="1339" spans="1:32" x14ac:dyDescent="0.2">
      <c r="A1339" s="125" t="s">
        <v>4598</v>
      </c>
      <c r="B1339" s="58" t="str">
        <f t="shared" si="2272"/>
        <v>RSVD</v>
      </c>
      <c r="C1339" s="125" t="s">
        <v>727</v>
      </c>
      <c r="D1339" s="125" t="s">
        <v>704</v>
      </c>
      <c r="E1339" s="125" t="str">
        <f t="shared" si="2273"/>
        <v>L1</v>
      </c>
      <c r="F1339" s="125" t="str">
        <f t="shared" si="2274"/>
        <v>101</v>
      </c>
      <c r="H1339" s="125" t="s">
        <v>1723</v>
      </c>
      <c r="I1339" s="159">
        <f>VLOOKUP(H1339,'V-Enc'!$B$38:$C$45,2,FALSE)</f>
        <v>16</v>
      </c>
      <c r="J1339" s="125" t="s">
        <v>1735</v>
      </c>
      <c r="K1339" s="159">
        <f>VLOOKUP(J1339,'V-Enc'!$B$49:$C$56,2,FALSE)</f>
        <v>4</v>
      </c>
      <c r="L1339" s="206" t="s">
        <v>76</v>
      </c>
      <c r="M1339" s="125">
        <v>16</v>
      </c>
      <c r="N1339" s="125" t="s">
        <v>1833</v>
      </c>
      <c r="O1339" s="125">
        <f>VLOOKUP(N1339,'V-Enc'!$B$130:$C$137,2,FALSE)</f>
        <v>6</v>
      </c>
      <c r="Q1339" s="125" t="s">
        <v>730</v>
      </c>
      <c r="R1339" s="125" t="s">
        <v>22</v>
      </c>
      <c r="S1339" s="206" t="s">
        <v>2040</v>
      </c>
      <c r="U1339" s="125">
        <f t="shared" si="2275"/>
        <v>16</v>
      </c>
      <c r="V1339" s="179">
        <f t="shared" si="2276"/>
        <v>4</v>
      </c>
      <c r="W1339" s="125" t="str">
        <f t="shared" si="2277"/>
        <v>-</v>
      </c>
      <c r="X1339" s="179" t="str">
        <f>IF(L1339="-1",W1339/#REF!*#REF!,"-")</f>
        <v>-</v>
      </c>
      <c r="Z1339" s="125" t="str">
        <f t="shared" si="2278"/>
        <v/>
      </c>
      <c r="AA1339" s="125">
        <v>1</v>
      </c>
      <c r="AB1339" s="179">
        <f t="shared" si="2264"/>
        <v>24</v>
      </c>
      <c r="AC1339" s="179" t="str">
        <f t="shared" si="2256"/>
        <v>010111</v>
      </c>
      <c r="AD1339" s="179">
        <f t="shared" si="2257"/>
        <v>1</v>
      </c>
      <c r="AE1339" s="179" t="str">
        <f t="shared" si="2258"/>
        <v>11111111</v>
      </c>
      <c r="AF1339" s="125" t="s">
        <v>369</v>
      </c>
    </row>
    <row r="1340" spans="1:32" x14ac:dyDescent="0.2">
      <c r="A1340" s="125" t="s">
        <v>4599</v>
      </c>
      <c r="B1340" s="58" t="str">
        <f t="shared" ref="B1340:B1342" si="2279">IF(OR(MAX(1,O1340)*MAX(V1340,1)&gt;8,V1340&lt;1/4,X1340&lt;1/4,IF(X1340="-",0,X1340)&gt;8),"RSVD","")</f>
        <v>RSVD</v>
      </c>
      <c r="C1340" s="125" t="s">
        <v>727</v>
      </c>
      <c r="D1340" s="125" t="s">
        <v>704</v>
      </c>
      <c r="E1340" s="125" t="str">
        <f t="shared" ref="E1340:E1342" si="2280">IF(S1340="rs2","L2",IF(S1340="vs2","L3","L1"))</f>
        <v>L1</v>
      </c>
      <c r="F1340" s="125" t="str">
        <f t="shared" ref="F1340:F1342" si="2281">IF(M1340=8,"000",IF(M1340=16,"101","110"))</f>
        <v>110</v>
      </c>
      <c r="H1340" s="125" t="s">
        <v>1723</v>
      </c>
      <c r="I1340" s="159">
        <f>VLOOKUP(H1340,'V-Enc'!$B$38:$C$45,2,FALSE)</f>
        <v>16</v>
      </c>
      <c r="J1340" s="125" t="s">
        <v>1735</v>
      </c>
      <c r="K1340" s="159">
        <f>VLOOKUP(J1340,'V-Enc'!$B$49:$C$56,2,FALSE)</f>
        <v>4</v>
      </c>
      <c r="L1340" s="206" t="s">
        <v>76</v>
      </c>
      <c r="M1340" s="125">
        <v>32</v>
      </c>
      <c r="N1340" s="125" t="s">
        <v>1833</v>
      </c>
      <c r="O1340" s="125">
        <f>VLOOKUP(N1340,'V-Enc'!$B$130:$C$137,2,FALSE)</f>
        <v>6</v>
      </c>
      <c r="Q1340" s="125" t="s">
        <v>730</v>
      </c>
      <c r="R1340" s="125" t="s">
        <v>22</v>
      </c>
      <c r="S1340" s="206" t="s">
        <v>2040</v>
      </c>
      <c r="U1340" s="125">
        <f t="shared" ref="U1340:U1342" si="2282">IF(L1340="-1",I1340,M1340)</f>
        <v>32</v>
      </c>
      <c r="V1340" s="179">
        <f t="shared" ref="V1340:V1342" si="2283">IF(L1340="-1",K1340,U1340/I1340*K1340)</f>
        <v>8</v>
      </c>
      <c r="W1340" s="125" t="str">
        <f t="shared" ref="W1340:W1342" si="2284">IF(L1340="-1",M1340,"-")</f>
        <v>-</v>
      </c>
      <c r="X1340" s="179" t="str">
        <f>IF(L1340="-1",W1340/#REF!*#REF!,"-")</f>
        <v>-</v>
      </c>
      <c r="Z1340" s="125" t="str">
        <f t="shared" ref="Z1340:Z1342" si="2285">IF(S1340="vs2",1,"")</f>
        <v/>
      </c>
      <c r="AA1340" s="125">
        <v>1</v>
      </c>
      <c r="AB1340" s="179">
        <f t="shared" si="2264"/>
        <v>48</v>
      </c>
      <c r="AC1340" s="179" t="str">
        <f>DEC2BIN(MIN(64,AB1340)-1,6)</f>
        <v>101111</v>
      </c>
      <c r="AD1340" s="179">
        <f t="shared" si="2257"/>
        <v>1</v>
      </c>
      <c r="AE1340" s="179" t="str">
        <f t="shared" si="2258"/>
        <v>11111111</v>
      </c>
      <c r="AF1340" s="125" t="s">
        <v>369</v>
      </c>
    </row>
    <row r="1341" spans="1:32" x14ac:dyDescent="0.2">
      <c r="A1341" s="125" t="s">
        <v>4600</v>
      </c>
      <c r="B1341" s="58" t="str">
        <f t="shared" si="2279"/>
        <v>RSVD</v>
      </c>
      <c r="C1341" s="125" t="s">
        <v>727</v>
      </c>
      <c r="D1341" s="125" t="s">
        <v>704</v>
      </c>
      <c r="E1341" s="125" t="str">
        <f t="shared" si="2280"/>
        <v>L1</v>
      </c>
      <c r="F1341" s="125" t="str">
        <f t="shared" si="2281"/>
        <v>000</v>
      </c>
      <c r="H1341" s="125" t="s">
        <v>1723</v>
      </c>
      <c r="I1341" s="159">
        <f>VLOOKUP(H1341,'V-Enc'!$B$38:$C$45,2,FALSE)</f>
        <v>16</v>
      </c>
      <c r="J1341" s="125" t="s">
        <v>1736</v>
      </c>
      <c r="K1341" s="159">
        <f>VLOOKUP(J1341,'V-Enc'!$B$49:$C$56,2,FALSE)</f>
        <v>8</v>
      </c>
      <c r="L1341" s="206" t="s">
        <v>76</v>
      </c>
      <c r="M1341" s="125">
        <v>8</v>
      </c>
      <c r="N1341" s="125" t="s">
        <v>1833</v>
      </c>
      <c r="O1341" s="125">
        <f>VLOOKUP(N1341,'V-Enc'!$B$130:$C$137,2,FALSE)</f>
        <v>6</v>
      </c>
      <c r="Q1341" s="125" t="s">
        <v>730</v>
      </c>
      <c r="R1341" s="125" t="s">
        <v>22</v>
      </c>
      <c r="S1341" s="206" t="s">
        <v>2040</v>
      </c>
      <c r="U1341" s="125">
        <f t="shared" si="2282"/>
        <v>8</v>
      </c>
      <c r="V1341" s="179">
        <f t="shared" si="2283"/>
        <v>4</v>
      </c>
      <c r="W1341" s="125" t="str">
        <f t="shared" si="2284"/>
        <v>-</v>
      </c>
      <c r="X1341" s="179" t="str">
        <f>IF(L1341="-1",W1341/#REF!*#REF!,"-")</f>
        <v>-</v>
      </c>
      <c r="Z1341" s="125" t="str">
        <f t="shared" si="2285"/>
        <v/>
      </c>
      <c r="AA1341" s="125">
        <v>1</v>
      </c>
      <c r="AB1341" s="179">
        <f t="shared" si="2264"/>
        <v>24</v>
      </c>
      <c r="AC1341" s="179" t="str">
        <f t="shared" ref="AC1341:AC1343" si="2286">DEC2BIN(MIN(64,AB1341)-1,6)</f>
        <v>010111</v>
      </c>
      <c r="AD1341" s="179">
        <f t="shared" si="2257"/>
        <v>1</v>
      </c>
      <c r="AE1341" s="179" t="str">
        <f t="shared" si="2258"/>
        <v>11111111</v>
      </c>
      <c r="AF1341" s="125" t="s">
        <v>369</v>
      </c>
    </row>
    <row r="1342" spans="1:32" x14ac:dyDescent="0.2">
      <c r="A1342" s="125" t="s">
        <v>4601</v>
      </c>
      <c r="B1342" s="58" t="str">
        <f t="shared" si="2279"/>
        <v>RSVD</v>
      </c>
      <c r="C1342" s="125" t="s">
        <v>727</v>
      </c>
      <c r="D1342" s="125" t="s">
        <v>704</v>
      </c>
      <c r="E1342" s="125" t="str">
        <f t="shared" si="2280"/>
        <v>L1</v>
      </c>
      <c r="F1342" s="125" t="str">
        <f t="shared" si="2281"/>
        <v>101</v>
      </c>
      <c r="H1342" s="125" t="s">
        <v>1723</v>
      </c>
      <c r="I1342" s="159">
        <f>VLOOKUP(H1342,'V-Enc'!$B$38:$C$45,2,FALSE)</f>
        <v>16</v>
      </c>
      <c r="J1342" s="125" t="s">
        <v>1736</v>
      </c>
      <c r="K1342" s="159">
        <f>VLOOKUP(J1342,'V-Enc'!$B$49:$C$56,2,FALSE)</f>
        <v>8</v>
      </c>
      <c r="L1342" s="206" t="s">
        <v>76</v>
      </c>
      <c r="M1342" s="125">
        <v>16</v>
      </c>
      <c r="N1342" s="125" t="s">
        <v>1833</v>
      </c>
      <c r="O1342" s="125">
        <f>VLOOKUP(N1342,'V-Enc'!$B$130:$C$137,2,FALSE)</f>
        <v>6</v>
      </c>
      <c r="Q1342" s="125" t="s">
        <v>730</v>
      </c>
      <c r="R1342" s="125" t="s">
        <v>22</v>
      </c>
      <c r="S1342" s="206" t="s">
        <v>2040</v>
      </c>
      <c r="U1342" s="125">
        <f t="shared" si="2282"/>
        <v>16</v>
      </c>
      <c r="V1342" s="179">
        <f t="shared" si="2283"/>
        <v>8</v>
      </c>
      <c r="W1342" s="125" t="str">
        <f t="shared" si="2284"/>
        <v>-</v>
      </c>
      <c r="X1342" s="179" t="str">
        <f>IF(L1342="-1",W1342/#REF!*#REF!,"-")</f>
        <v>-</v>
      </c>
      <c r="Z1342" s="125" t="str">
        <f t="shared" si="2285"/>
        <v/>
      </c>
      <c r="AA1342" s="125">
        <v>1</v>
      </c>
      <c r="AB1342" s="179">
        <f t="shared" si="2264"/>
        <v>48</v>
      </c>
      <c r="AC1342" s="179" t="str">
        <f t="shared" si="2286"/>
        <v>101111</v>
      </c>
      <c r="AD1342" s="179">
        <f t="shared" si="2257"/>
        <v>1</v>
      </c>
      <c r="AE1342" s="179" t="str">
        <f t="shared" si="2258"/>
        <v>11111111</v>
      </c>
      <c r="AF1342" s="125" t="s">
        <v>369</v>
      </c>
    </row>
    <row r="1343" spans="1:32" x14ac:dyDescent="0.2">
      <c r="A1343" s="125" t="s">
        <v>4602</v>
      </c>
      <c r="B1343" s="58" t="str">
        <f t="shared" ref="B1343" si="2287">IF(OR(MAX(1,O1343)*MAX(V1343,1)&gt;8,V1343&lt;1/4,X1343&lt;1/4,IF(X1343="-",0,X1343)&gt;8),"RSVD","")</f>
        <v>RSVD</v>
      </c>
      <c r="C1343" s="125" t="s">
        <v>727</v>
      </c>
      <c r="D1343" s="125" t="s">
        <v>704</v>
      </c>
      <c r="E1343" s="125" t="str">
        <f t="shared" ref="E1343" si="2288">IF(S1343="rs2","L2",IF(S1343="vs2","L3","L1"))</f>
        <v>L1</v>
      </c>
      <c r="F1343" s="125" t="str">
        <f t="shared" ref="F1343" si="2289">IF(M1343=8,"000",IF(M1343=16,"101","110"))</f>
        <v>110</v>
      </c>
      <c r="H1343" s="125" t="s">
        <v>1723</v>
      </c>
      <c r="I1343" s="159">
        <f>VLOOKUP(H1343,'V-Enc'!$B$38:$C$45,2,FALSE)</f>
        <v>16</v>
      </c>
      <c r="J1343" s="125" t="s">
        <v>1736</v>
      </c>
      <c r="K1343" s="159">
        <f>VLOOKUP(J1343,'V-Enc'!$B$49:$C$56,2,FALSE)</f>
        <v>8</v>
      </c>
      <c r="L1343" s="206" t="s">
        <v>76</v>
      </c>
      <c r="M1343" s="125">
        <v>32</v>
      </c>
      <c r="N1343" s="125" t="s">
        <v>1833</v>
      </c>
      <c r="O1343" s="125">
        <f>VLOOKUP(N1343,'V-Enc'!$B$130:$C$137,2,FALSE)</f>
        <v>6</v>
      </c>
      <c r="Q1343" s="125" t="s">
        <v>730</v>
      </c>
      <c r="R1343" s="125" t="s">
        <v>22</v>
      </c>
      <c r="S1343" s="206" t="s">
        <v>2040</v>
      </c>
      <c r="U1343" s="125">
        <f t="shared" ref="U1343" si="2290">IF(L1343="-1",I1343,M1343)</f>
        <v>32</v>
      </c>
      <c r="V1343" s="179">
        <f t="shared" ref="V1343" si="2291">IF(L1343="-1",K1343,U1343/I1343*K1343)</f>
        <v>16</v>
      </c>
      <c r="W1343" s="125" t="str">
        <f t="shared" ref="W1343" si="2292">IF(L1343="-1",M1343,"-")</f>
        <v>-</v>
      </c>
      <c r="X1343" s="179" t="str">
        <f>IF(L1343="-1",W1343/#REF!*#REF!,"-")</f>
        <v>-</v>
      </c>
      <c r="Z1343" s="125" t="str">
        <f t="shared" ref="Z1343" si="2293">IF(S1343="vs2",1,"")</f>
        <v/>
      </c>
      <c r="AA1343" s="125">
        <v>1</v>
      </c>
      <c r="AB1343" s="179">
        <f t="shared" si="2264"/>
        <v>96</v>
      </c>
      <c r="AC1343" s="179" t="str">
        <f t="shared" si="2286"/>
        <v>111111</v>
      </c>
      <c r="AD1343" s="179">
        <f t="shared" si="2257"/>
        <v>1</v>
      </c>
      <c r="AE1343" s="179" t="str">
        <f t="shared" si="2258"/>
        <v>11111111</v>
      </c>
      <c r="AF1343" s="125" t="s">
        <v>369</v>
      </c>
    </row>
    <row r="1344" spans="1:32" x14ac:dyDescent="0.2">
      <c r="I1344" s="159"/>
      <c r="Z1344" s="125" t="str">
        <f t="shared" si="2104"/>
        <v/>
      </c>
      <c r="AC1344" s="179"/>
      <c r="AE1344" s="179"/>
    </row>
    <row r="1345" spans="1:32" ht="19" x14ac:dyDescent="0.25">
      <c r="A1345" s="225" t="s">
        <v>2251</v>
      </c>
      <c r="B1345" s="225"/>
      <c r="C1345" s="226"/>
      <c r="D1345" s="226"/>
      <c r="E1345" s="226"/>
      <c r="F1345" s="226"/>
      <c r="G1345" s="226"/>
      <c r="I1345" s="159"/>
      <c r="Z1345" s="125" t="str">
        <f t="shared" si="2104"/>
        <v/>
      </c>
      <c r="AC1345" s="179"/>
      <c r="AE1345" s="179"/>
    </row>
    <row r="1346" spans="1:32" x14ac:dyDescent="0.2">
      <c r="A1346" s="125" t="s">
        <v>4603</v>
      </c>
      <c r="B1346" s="58" t="str">
        <f t="shared" ref="B1346" si="2294">IF(OR(MAX(1,O1346)*MAX(V1346,1)&gt;8,V1346&lt;1/4,X1346&lt;1/4,IF(X1346="-",0,X1346)&gt;8),"RSVD","")</f>
        <v>RSVD</v>
      </c>
      <c r="C1346" s="125" t="s">
        <v>727</v>
      </c>
      <c r="D1346" s="125" t="s">
        <v>704</v>
      </c>
      <c r="E1346" s="125" t="str">
        <f t="shared" ref="E1346" si="2295">IF(S1346="rs2","L2",IF(S1346="vs2","L3","L1"))</f>
        <v>L2</v>
      </c>
      <c r="F1346" s="125" t="str">
        <f t="shared" ref="F1346" si="2296">IF(M1346=8,"000",IF(M1346=16,"101","110"))</f>
        <v>000</v>
      </c>
      <c r="H1346" s="125" t="s">
        <v>1723</v>
      </c>
      <c r="I1346" s="159">
        <f>VLOOKUP(H1346,'V-Enc'!$B$38:$C$45,2,FALSE)</f>
        <v>16</v>
      </c>
      <c r="J1346" s="125" t="s">
        <v>1739</v>
      </c>
      <c r="K1346" s="159">
        <f>VLOOKUP(J1346,'V-Enc'!$B$49:$C$56,2,FALSE)</f>
        <v>0.25</v>
      </c>
      <c r="L1346" s="206" t="s">
        <v>548</v>
      </c>
      <c r="M1346" s="125">
        <v>8</v>
      </c>
      <c r="N1346" s="125" t="s">
        <v>1833</v>
      </c>
      <c r="O1346" s="125">
        <f>VLOOKUP(N1346,'V-Enc'!$B$130:$C$137,2,FALSE)</f>
        <v>6</v>
      </c>
      <c r="Q1346" s="125" t="s">
        <v>730</v>
      </c>
      <c r="R1346" s="125" t="s">
        <v>22</v>
      </c>
      <c r="S1346" s="125" t="s">
        <v>44</v>
      </c>
      <c r="U1346" s="125">
        <f t="shared" ref="U1346" si="2297">IF(L1346="-1",I1346,M1346)</f>
        <v>8</v>
      </c>
      <c r="V1346" s="179">
        <f t="shared" ref="V1346" si="2298">IF(L1346="-1",K1346,U1346/I1346*K1346)</f>
        <v>0.125</v>
      </c>
      <c r="W1346" s="125" t="str">
        <f t="shared" ref="W1346" si="2299">IF(L1346="-1",M1346,"-")</f>
        <v>-</v>
      </c>
      <c r="X1346" s="179" t="str">
        <f>IF(L1346="-1",W1346/#REF!*#REF!,"-")</f>
        <v>-</v>
      </c>
      <c r="Z1346" s="125" t="str">
        <f t="shared" ref="Z1346" si="2300">IF(S1346="vs2",1,"")</f>
        <v/>
      </c>
      <c r="AA1346" s="125">
        <v>1</v>
      </c>
      <c r="AB1346" s="179">
        <f>MAX(V1346,X1346,1)*IF(O1346="",1,O1346)</f>
        <v>6</v>
      </c>
      <c r="AC1346" s="179" t="str">
        <f t="shared" ref="AC1346:AC1359" si="2301">DEC2BIN(MIN(64,AB1346)-1,6)</f>
        <v>000101</v>
      </c>
      <c r="AD1346" s="179">
        <f t="shared" ref="AD1346:AD1363" si="2302">AB1346/(MAX(V1346,1)*IF(O1346="",1,O1346))</f>
        <v>1</v>
      </c>
      <c r="AE1346" s="179" t="str">
        <f t="shared" ref="AE1346:AE1363" si="2303">RIGHT(_xlfn.CONCAT(REPT(0,8-MIN(AB1346,8)),REPT(DEC2BIN(_xlfn.BITLSHIFT(1,AD1346-1)),AB1346/AD1346)),8)</f>
        <v>00111111</v>
      </c>
      <c r="AF1346" s="125" t="s">
        <v>369</v>
      </c>
    </row>
    <row r="1347" spans="1:32" x14ac:dyDescent="0.2">
      <c r="A1347" s="125" t="s">
        <v>2830</v>
      </c>
      <c r="B1347" s="58" t="str">
        <f t="shared" ref="B1347:B1354" si="2304">IF(OR(MAX(1,O1347)*MAX(V1347,1)&gt;8,V1347&lt;1/4,X1347&lt;1/4,IF(X1347="-",0,X1347)&gt;8),"RSVD","")</f>
        <v/>
      </c>
      <c r="C1347" s="125" t="s">
        <v>727</v>
      </c>
      <c r="D1347" s="125" t="s">
        <v>704</v>
      </c>
      <c r="E1347" s="125" t="str">
        <f t="shared" ref="E1347:E1354" si="2305">IF(S1347="rs2","L2",IF(S1347="vs2","L3","L1"))</f>
        <v>L2</v>
      </c>
      <c r="F1347" s="125" t="str">
        <f t="shared" ref="F1347:F1354" si="2306">IF(M1347=8,"000",IF(M1347=16,"101","110"))</f>
        <v>101</v>
      </c>
      <c r="H1347" s="125" t="s">
        <v>1723</v>
      </c>
      <c r="I1347" s="159">
        <f>VLOOKUP(H1347,'V-Enc'!$B$38:$C$45,2,FALSE)</f>
        <v>16</v>
      </c>
      <c r="J1347" s="125" t="s">
        <v>1739</v>
      </c>
      <c r="K1347" s="159">
        <f>VLOOKUP(J1347,'V-Enc'!$B$49:$C$56,2,FALSE)</f>
        <v>0.25</v>
      </c>
      <c r="L1347" s="206" t="s">
        <v>548</v>
      </c>
      <c r="M1347" s="125">
        <v>16</v>
      </c>
      <c r="N1347" s="125" t="s">
        <v>1833</v>
      </c>
      <c r="O1347" s="125">
        <f>VLOOKUP(N1347,'V-Enc'!$B$130:$C$137,2,FALSE)</f>
        <v>6</v>
      </c>
      <c r="Q1347" s="125" t="s">
        <v>730</v>
      </c>
      <c r="R1347" s="125" t="s">
        <v>22</v>
      </c>
      <c r="S1347" s="125" t="s">
        <v>44</v>
      </c>
      <c r="U1347" s="125">
        <f t="shared" ref="U1347:U1354" si="2307">IF(L1347="-1",I1347,M1347)</f>
        <v>16</v>
      </c>
      <c r="V1347" s="179">
        <f t="shared" ref="V1347:V1354" si="2308">IF(L1347="-1",K1347,U1347/I1347*K1347)</f>
        <v>0.25</v>
      </c>
      <c r="W1347" s="125" t="str">
        <f t="shared" ref="W1347:W1354" si="2309">IF(L1347="-1",M1347,"-")</f>
        <v>-</v>
      </c>
      <c r="X1347" s="179" t="str">
        <f>IF(L1347="-1",W1347/#REF!*#REF!,"-")</f>
        <v>-</v>
      </c>
      <c r="Z1347" s="125" t="str">
        <f t="shared" si="2104"/>
        <v/>
      </c>
      <c r="AA1347" s="125">
        <v>1</v>
      </c>
      <c r="AB1347" s="179">
        <f t="shared" ref="AB1347:AB1363" si="2310">MAX(V1347,X1347,1)*IF(O1347="",1,O1347)</f>
        <v>6</v>
      </c>
      <c r="AC1347" s="179" t="str">
        <f t="shared" si="2301"/>
        <v>000101</v>
      </c>
      <c r="AD1347" s="179">
        <f t="shared" si="2302"/>
        <v>1</v>
      </c>
      <c r="AE1347" s="179" t="str">
        <f t="shared" si="2303"/>
        <v>00111111</v>
      </c>
      <c r="AF1347" s="125" t="s">
        <v>369</v>
      </c>
    </row>
    <row r="1348" spans="1:32" x14ac:dyDescent="0.2">
      <c r="A1348" s="125" t="s">
        <v>2831</v>
      </c>
      <c r="B1348" s="58" t="str">
        <f t="shared" si="2304"/>
        <v/>
      </c>
      <c r="C1348" s="125" t="s">
        <v>727</v>
      </c>
      <c r="D1348" s="125" t="s">
        <v>704</v>
      </c>
      <c r="E1348" s="125" t="str">
        <f t="shared" si="2305"/>
        <v>L2</v>
      </c>
      <c r="F1348" s="125" t="str">
        <f t="shared" si="2306"/>
        <v>110</v>
      </c>
      <c r="H1348" s="125" t="s">
        <v>1723</v>
      </c>
      <c r="I1348" s="159">
        <f>VLOOKUP(H1348,'V-Enc'!$B$38:$C$45,2,FALSE)</f>
        <v>16</v>
      </c>
      <c r="J1348" s="125" t="s">
        <v>1739</v>
      </c>
      <c r="K1348" s="159">
        <f>VLOOKUP(J1348,'V-Enc'!$B$49:$C$56,2,FALSE)</f>
        <v>0.25</v>
      </c>
      <c r="L1348" s="206" t="s">
        <v>548</v>
      </c>
      <c r="M1348" s="125">
        <v>32</v>
      </c>
      <c r="N1348" s="125" t="s">
        <v>1833</v>
      </c>
      <c r="O1348" s="125">
        <f>VLOOKUP(N1348,'V-Enc'!$B$130:$C$137,2,FALSE)</f>
        <v>6</v>
      </c>
      <c r="Q1348" s="125" t="s">
        <v>730</v>
      </c>
      <c r="R1348" s="125" t="s">
        <v>22</v>
      </c>
      <c r="S1348" s="125" t="s">
        <v>44</v>
      </c>
      <c r="U1348" s="125">
        <f t="shared" si="2307"/>
        <v>32</v>
      </c>
      <c r="V1348" s="179">
        <f t="shared" si="2308"/>
        <v>0.5</v>
      </c>
      <c r="W1348" s="125" t="str">
        <f t="shared" si="2309"/>
        <v>-</v>
      </c>
      <c r="X1348" s="179" t="str">
        <f>IF(L1348="-1",W1348/I1347*K1347,"-")</f>
        <v>-</v>
      </c>
      <c r="Z1348" s="125" t="str">
        <f t="shared" si="2104"/>
        <v/>
      </c>
      <c r="AA1348" s="125">
        <v>1</v>
      </c>
      <c r="AB1348" s="179">
        <f t="shared" si="2310"/>
        <v>6</v>
      </c>
      <c r="AC1348" s="179" t="str">
        <f t="shared" si="2301"/>
        <v>000101</v>
      </c>
      <c r="AD1348" s="179">
        <f t="shared" si="2302"/>
        <v>1</v>
      </c>
      <c r="AE1348" s="179" t="str">
        <f t="shared" si="2303"/>
        <v>00111111</v>
      </c>
      <c r="AF1348" s="125" t="s">
        <v>369</v>
      </c>
    </row>
    <row r="1349" spans="1:32" x14ac:dyDescent="0.2">
      <c r="A1349" s="125" t="s">
        <v>2832</v>
      </c>
      <c r="B1349" s="58" t="str">
        <f t="shared" si="2304"/>
        <v/>
      </c>
      <c r="C1349" s="125" t="s">
        <v>727</v>
      </c>
      <c r="D1349" s="125" t="s">
        <v>704</v>
      </c>
      <c r="E1349" s="125" t="str">
        <f t="shared" si="2305"/>
        <v>L2</v>
      </c>
      <c r="F1349" s="125" t="str">
        <f t="shared" si="2306"/>
        <v>000</v>
      </c>
      <c r="H1349" s="125" t="s">
        <v>1723</v>
      </c>
      <c r="I1349" s="159">
        <f>VLOOKUP(H1349,'V-Enc'!$B$38:$C$45,2,FALSE)</f>
        <v>16</v>
      </c>
      <c r="J1349" s="125" t="s">
        <v>1740</v>
      </c>
      <c r="K1349" s="159">
        <f>VLOOKUP(J1349,'V-Enc'!$B$49:$C$56,2,FALSE)</f>
        <v>0.5</v>
      </c>
      <c r="L1349" s="206" t="s">
        <v>548</v>
      </c>
      <c r="M1349" s="125">
        <v>8</v>
      </c>
      <c r="N1349" s="125" t="s">
        <v>1833</v>
      </c>
      <c r="O1349" s="125">
        <f>VLOOKUP(N1349,'V-Enc'!$B$130:$C$137,2,FALSE)</f>
        <v>6</v>
      </c>
      <c r="Q1349" s="125" t="s">
        <v>730</v>
      </c>
      <c r="R1349" s="125" t="s">
        <v>22</v>
      </c>
      <c r="S1349" s="125" t="s">
        <v>44</v>
      </c>
      <c r="U1349" s="125">
        <f t="shared" si="2307"/>
        <v>8</v>
      </c>
      <c r="V1349" s="179">
        <f t="shared" si="2308"/>
        <v>0.25</v>
      </c>
      <c r="W1349" s="125" t="str">
        <f t="shared" si="2309"/>
        <v>-</v>
      </c>
      <c r="X1349" s="179" t="str">
        <f>IF(L1349="-1",W1349/#REF!*#REF!,"-")</f>
        <v>-</v>
      </c>
      <c r="Z1349" s="125" t="str">
        <f t="shared" si="2104"/>
        <v/>
      </c>
      <c r="AA1349" s="125">
        <v>1</v>
      </c>
      <c r="AB1349" s="179">
        <f t="shared" si="2310"/>
        <v>6</v>
      </c>
      <c r="AC1349" s="179" t="str">
        <f t="shared" si="2301"/>
        <v>000101</v>
      </c>
      <c r="AD1349" s="179">
        <f t="shared" si="2302"/>
        <v>1</v>
      </c>
      <c r="AE1349" s="179" t="str">
        <f t="shared" si="2303"/>
        <v>00111111</v>
      </c>
      <c r="AF1349" s="125" t="s">
        <v>369</v>
      </c>
    </row>
    <row r="1350" spans="1:32" x14ac:dyDescent="0.2">
      <c r="A1350" s="125" t="s">
        <v>2833</v>
      </c>
      <c r="B1350" s="58" t="str">
        <f t="shared" si="2304"/>
        <v/>
      </c>
      <c r="C1350" s="125" t="s">
        <v>727</v>
      </c>
      <c r="D1350" s="125" t="s">
        <v>704</v>
      </c>
      <c r="E1350" s="125" t="str">
        <f t="shared" si="2305"/>
        <v>L2</v>
      </c>
      <c r="F1350" s="125" t="str">
        <f t="shared" si="2306"/>
        <v>101</v>
      </c>
      <c r="H1350" s="125" t="s">
        <v>1723</v>
      </c>
      <c r="I1350" s="159">
        <f>VLOOKUP(H1350,'V-Enc'!$B$38:$C$45,2,FALSE)</f>
        <v>16</v>
      </c>
      <c r="J1350" s="125" t="s">
        <v>1740</v>
      </c>
      <c r="K1350" s="159">
        <f>VLOOKUP(J1350,'V-Enc'!$B$49:$C$56,2,FALSE)</f>
        <v>0.5</v>
      </c>
      <c r="L1350" s="206" t="s">
        <v>548</v>
      </c>
      <c r="M1350" s="125">
        <v>16</v>
      </c>
      <c r="N1350" s="125" t="s">
        <v>1833</v>
      </c>
      <c r="O1350" s="125">
        <f>VLOOKUP(N1350,'V-Enc'!$B$130:$C$137,2,FALSE)</f>
        <v>6</v>
      </c>
      <c r="Q1350" s="125" t="s">
        <v>730</v>
      </c>
      <c r="R1350" s="125" t="s">
        <v>22</v>
      </c>
      <c r="S1350" s="125" t="s">
        <v>44</v>
      </c>
      <c r="U1350" s="125">
        <f t="shared" si="2307"/>
        <v>16</v>
      </c>
      <c r="V1350" s="179">
        <f t="shared" si="2308"/>
        <v>0.5</v>
      </c>
      <c r="W1350" s="125" t="str">
        <f t="shared" si="2309"/>
        <v>-</v>
      </c>
      <c r="X1350" s="179" t="str">
        <f>IF(L1350="-1",W1350/I1349*K1349,"-")</f>
        <v>-</v>
      </c>
      <c r="Z1350" s="125" t="str">
        <f t="shared" si="2104"/>
        <v/>
      </c>
      <c r="AA1350" s="125">
        <v>1</v>
      </c>
      <c r="AB1350" s="179">
        <f t="shared" si="2310"/>
        <v>6</v>
      </c>
      <c r="AC1350" s="179" t="str">
        <f t="shared" si="2301"/>
        <v>000101</v>
      </c>
      <c r="AD1350" s="179">
        <f t="shared" si="2302"/>
        <v>1</v>
      </c>
      <c r="AE1350" s="179" t="str">
        <f t="shared" si="2303"/>
        <v>00111111</v>
      </c>
      <c r="AF1350" s="125" t="s">
        <v>369</v>
      </c>
    </row>
    <row r="1351" spans="1:32" x14ac:dyDescent="0.2">
      <c r="A1351" s="125" t="s">
        <v>2834</v>
      </c>
      <c r="B1351" s="58" t="str">
        <f t="shared" si="2304"/>
        <v/>
      </c>
      <c r="C1351" s="125" t="s">
        <v>727</v>
      </c>
      <c r="D1351" s="125" t="s">
        <v>704</v>
      </c>
      <c r="E1351" s="125" t="str">
        <f t="shared" si="2305"/>
        <v>L2</v>
      </c>
      <c r="F1351" s="125" t="str">
        <f t="shared" si="2306"/>
        <v>110</v>
      </c>
      <c r="H1351" s="125" t="s">
        <v>1723</v>
      </c>
      <c r="I1351" s="159">
        <f>VLOOKUP(H1351,'V-Enc'!$B$38:$C$45,2,FALSE)</f>
        <v>16</v>
      </c>
      <c r="J1351" s="125" t="s">
        <v>1740</v>
      </c>
      <c r="K1351" s="159">
        <f>VLOOKUP(J1351,'V-Enc'!$B$49:$C$56,2,FALSE)</f>
        <v>0.5</v>
      </c>
      <c r="L1351" s="206" t="s">
        <v>548</v>
      </c>
      <c r="M1351" s="125">
        <v>32</v>
      </c>
      <c r="N1351" s="125" t="s">
        <v>1833</v>
      </c>
      <c r="O1351" s="125">
        <f>VLOOKUP(N1351,'V-Enc'!$B$130:$C$137,2,FALSE)</f>
        <v>6</v>
      </c>
      <c r="Q1351" s="125" t="s">
        <v>730</v>
      </c>
      <c r="R1351" s="125" t="s">
        <v>22</v>
      </c>
      <c r="S1351" s="125" t="s">
        <v>44</v>
      </c>
      <c r="U1351" s="125">
        <f t="shared" si="2307"/>
        <v>32</v>
      </c>
      <c r="V1351" s="179">
        <f t="shared" si="2308"/>
        <v>1</v>
      </c>
      <c r="W1351" s="125" t="str">
        <f t="shared" si="2309"/>
        <v>-</v>
      </c>
      <c r="X1351" s="179" t="str">
        <f>IF(L1351="-1",W1351/I1350*K1350,"-")</f>
        <v>-</v>
      </c>
      <c r="Z1351" s="125" t="str">
        <f t="shared" si="2104"/>
        <v/>
      </c>
      <c r="AA1351" s="125">
        <v>1</v>
      </c>
      <c r="AB1351" s="179">
        <f t="shared" si="2310"/>
        <v>6</v>
      </c>
      <c r="AC1351" s="179" t="str">
        <f t="shared" si="2301"/>
        <v>000101</v>
      </c>
      <c r="AD1351" s="179">
        <f t="shared" si="2302"/>
        <v>1</v>
      </c>
      <c r="AE1351" s="179" t="str">
        <f t="shared" si="2303"/>
        <v>00111111</v>
      </c>
      <c r="AF1351" s="125" t="s">
        <v>369</v>
      </c>
    </row>
    <row r="1352" spans="1:32" x14ac:dyDescent="0.2">
      <c r="A1352" s="125" t="s">
        <v>2835</v>
      </c>
      <c r="B1352" s="58" t="str">
        <f t="shared" si="2304"/>
        <v/>
      </c>
      <c r="C1352" s="125" t="s">
        <v>727</v>
      </c>
      <c r="D1352" s="125" t="s">
        <v>704</v>
      </c>
      <c r="E1352" s="125" t="str">
        <f t="shared" si="2305"/>
        <v>L2</v>
      </c>
      <c r="F1352" s="125" t="str">
        <f t="shared" si="2306"/>
        <v>000</v>
      </c>
      <c r="H1352" s="125" t="s">
        <v>1723</v>
      </c>
      <c r="I1352" s="159">
        <f>VLOOKUP(H1352,'V-Enc'!$B$38:$C$45,2,FALSE)</f>
        <v>16</v>
      </c>
      <c r="J1352" s="125" t="s">
        <v>1733</v>
      </c>
      <c r="K1352" s="159">
        <f>VLOOKUP(J1352,'V-Enc'!$B$49:$C$56,2,FALSE)</f>
        <v>1</v>
      </c>
      <c r="L1352" s="206" t="s">
        <v>548</v>
      </c>
      <c r="M1352" s="125">
        <v>8</v>
      </c>
      <c r="N1352" s="125" t="s">
        <v>1833</v>
      </c>
      <c r="O1352" s="125">
        <f>VLOOKUP(N1352,'V-Enc'!$B$130:$C$137,2,FALSE)</f>
        <v>6</v>
      </c>
      <c r="Q1352" s="125" t="s">
        <v>730</v>
      </c>
      <c r="R1352" s="125" t="s">
        <v>22</v>
      </c>
      <c r="S1352" s="125" t="s">
        <v>44</v>
      </c>
      <c r="U1352" s="125">
        <f t="shared" si="2307"/>
        <v>8</v>
      </c>
      <c r="V1352" s="179">
        <f t="shared" si="2308"/>
        <v>0.5</v>
      </c>
      <c r="W1352" s="125" t="str">
        <f t="shared" si="2309"/>
        <v>-</v>
      </c>
      <c r="X1352" s="179" t="str">
        <f>IF(L1352="-1",W1352/#REF!*#REF!,"-")</f>
        <v>-</v>
      </c>
      <c r="Z1352" s="125" t="str">
        <f t="shared" si="2104"/>
        <v/>
      </c>
      <c r="AA1352" s="125">
        <v>1</v>
      </c>
      <c r="AB1352" s="179">
        <f t="shared" si="2310"/>
        <v>6</v>
      </c>
      <c r="AC1352" s="179" t="str">
        <f t="shared" si="2301"/>
        <v>000101</v>
      </c>
      <c r="AD1352" s="179">
        <f t="shared" si="2302"/>
        <v>1</v>
      </c>
      <c r="AE1352" s="179" t="str">
        <f t="shared" si="2303"/>
        <v>00111111</v>
      </c>
      <c r="AF1352" s="125" t="s">
        <v>369</v>
      </c>
    </row>
    <row r="1353" spans="1:32" x14ac:dyDescent="0.2">
      <c r="A1353" s="125" t="s">
        <v>2836</v>
      </c>
      <c r="B1353" s="58" t="str">
        <f t="shared" ref="B1353" si="2311">IF(OR(MAX(1,O1353)*MAX(V1353,1)&gt;8,V1353&lt;1/4,X1353&lt;1/4,IF(X1353="-",0,X1353)&gt;8),"RSVD","")</f>
        <v/>
      </c>
      <c r="C1353" s="125" t="s">
        <v>727</v>
      </c>
      <c r="D1353" s="125" t="s">
        <v>704</v>
      </c>
      <c r="E1353" s="125" t="str">
        <f t="shared" ref="E1353" si="2312">IF(S1353="rs2","L2",IF(S1353="vs2","L3","L1"))</f>
        <v>L2</v>
      </c>
      <c r="F1353" s="125" t="str">
        <f t="shared" ref="F1353" si="2313">IF(M1353=8,"000",IF(M1353=16,"101","110"))</f>
        <v>101</v>
      </c>
      <c r="H1353" s="125" t="s">
        <v>1723</v>
      </c>
      <c r="I1353" s="159">
        <f>VLOOKUP(H1353,'V-Enc'!$B$38:$C$45,2,FALSE)</f>
        <v>16</v>
      </c>
      <c r="J1353" s="125" t="s">
        <v>1733</v>
      </c>
      <c r="K1353" s="159">
        <f>VLOOKUP(J1353,'V-Enc'!$B$49:$C$56,2,FALSE)</f>
        <v>1</v>
      </c>
      <c r="L1353" s="206" t="s">
        <v>548</v>
      </c>
      <c r="M1353" s="125">
        <v>16</v>
      </c>
      <c r="N1353" s="125" t="s">
        <v>1833</v>
      </c>
      <c r="O1353" s="125">
        <f>VLOOKUP(N1353,'V-Enc'!$B$130:$C$137,2,FALSE)</f>
        <v>6</v>
      </c>
      <c r="Q1353" s="125" t="s">
        <v>730</v>
      </c>
      <c r="R1353" s="125" t="s">
        <v>22</v>
      </c>
      <c r="S1353" s="125" t="s">
        <v>44</v>
      </c>
      <c r="U1353" s="125">
        <f t="shared" ref="U1353" si="2314">IF(L1353="-1",I1353,M1353)</f>
        <v>16</v>
      </c>
      <c r="V1353" s="179">
        <f t="shared" ref="V1353" si="2315">IF(L1353="-1",K1353,U1353/I1353*K1353)</f>
        <v>1</v>
      </c>
      <c r="W1353" s="125" t="str">
        <f t="shared" ref="W1353" si="2316">IF(L1353="-1",M1353,"-")</f>
        <v>-</v>
      </c>
      <c r="X1353" s="179" t="str">
        <f>IF(L1353="-1",W1353/#REF!*#REF!,"-")</f>
        <v>-</v>
      </c>
      <c r="Z1353" s="125" t="str">
        <f t="shared" ref="Z1353" si="2317">IF(S1353="vs2",1,"")</f>
        <v/>
      </c>
      <c r="AA1353" s="125">
        <v>1</v>
      </c>
      <c r="AB1353" s="179">
        <f t="shared" si="2310"/>
        <v>6</v>
      </c>
      <c r="AC1353" s="179" t="str">
        <f t="shared" si="2301"/>
        <v>000101</v>
      </c>
      <c r="AD1353" s="179">
        <f t="shared" si="2302"/>
        <v>1</v>
      </c>
      <c r="AE1353" s="179" t="str">
        <f t="shared" si="2303"/>
        <v>00111111</v>
      </c>
      <c r="AF1353" s="125" t="s">
        <v>369</v>
      </c>
    </row>
    <row r="1354" spans="1:32" x14ac:dyDescent="0.2">
      <c r="A1354" s="125" t="s">
        <v>4604</v>
      </c>
      <c r="B1354" s="58" t="str">
        <f t="shared" si="2304"/>
        <v>RSVD</v>
      </c>
      <c r="C1354" s="125" t="s">
        <v>727</v>
      </c>
      <c r="D1354" s="125" t="s">
        <v>704</v>
      </c>
      <c r="E1354" s="125" t="str">
        <f t="shared" si="2305"/>
        <v>L2</v>
      </c>
      <c r="F1354" s="125" t="str">
        <f t="shared" si="2306"/>
        <v>110</v>
      </c>
      <c r="H1354" s="125" t="s">
        <v>1723</v>
      </c>
      <c r="I1354" s="159">
        <f>VLOOKUP(H1354,'V-Enc'!$B$38:$C$45,2,FALSE)</f>
        <v>16</v>
      </c>
      <c r="J1354" s="125" t="s">
        <v>1733</v>
      </c>
      <c r="K1354" s="159">
        <f>VLOOKUP(J1354,'V-Enc'!$B$49:$C$56,2,FALSE)</f>
        <v>1</v>
      </c>
      <c r="L1354" s="206" t="s">
        <v>548</v>
      </c>
      <c r="M1354" s="125">
        <v>32</v>
      </c>
      <c r="N1354" s="125" t="s">
        <v>1833</v>
      </c>
      <c r="O1354" s="125">
        <f>VLOOKUP(N1354,'V-Enc'!$B$130:$C$137,2,FALSE)</f>
        <v>6</v>
      </c>
      <c r="Q1354" s="125" t="s">
        <v>730</v>
      </c>
      <c r="R1354" s="125" t="s">
        <v>22</v>
      </c>
      <c r="S1354" s="125" t="s">
        <v>44</v>
      </c>
      <c r="U1354" s="125">
        <f t="shared" si="2307"/>
        <v>32</v>
      </c>
      <c r="V1354" s="179">
        <f t="shared" si="2308"/>
        <v>2</v>
      </c>
      <c r="W1354" s="125" t="str">
        <f t="shared" si="2309"/>
        <v>-</v>
      </c>
      <c r="X1354" s="179" t="str">
        <f>IF(L1354="-1",W1354/#REF!*#REF!,"-")</f>
        <v>-</v>
      </c>
      <c r="Z1354" s="125" t="str">
        <f t="shared" ref="Z1354:Z1454" si="2318">IF(S1354="vs2",1,"")</f>
        <v/>
      </c>
      <c r="AA1354" s="125">
        <v>1</v>
      </c>
      <c r="AB1354" s="179">
        <f t="shared" si="2310"/>
        <v>12</v>
      </c>
      <c r="AC1354" s="179" t="str">
        <f t="shared" si="2301"/>
        <v>001011</v>
      </c>
      <c r="AD1354" s="179">
        <f t="shared" si="2302"/>
        <v>1</v>
      </c>
      <c r="AE1354" s="179" t="str">
        <f t="shared" si="2303"/>
        <v>11111111</v>
      </c>
      <c r="AF1354" s="125" t="s">
        <v>369</v>
      </c>
    </row>
    <row r="1355" spans="1:32" x14ac:dyDescent="0.2">
      <c r="A1355" s="125" t="s">
        <v>4605</v>
      </c>
      <c r="B1355" s="58" t="str">
        <f t="shared" ref="B1355:B1357" si="2319">IF(OR(MAX(1,O1355)*MAX(V1355,1)&gt;8,V1355&lt;1/4,X1355&lt;1/4,IF(X1355="-",0,X1355)&gt;8),"RSVD","")</f>
        <v/>
      </c>
      <c r="C1355" s="125" t="s">
        <v>727</v>
      </c>
      <c r="D1355" s="125" t="s">
        <v>704</v>
      </c>
      <c r="E1355" s="125" t="str">
        <f t="shared" ref="E1355:E1357" si="2320">IF(S1355="rs2","L2",IF(S1355="vs2","L3","L1"))</f>
        <v>L2</v>
      </c>
      <c r="F1355" s="125" t="str">
        <f t="shared" ref="F1355:F1357" si="2321">IF(M1355=8,"000",IF(M1355=16,"101","110"))</f>
        <v>000</v>
      </c>
      <c r="H1355" s="125" t="s">
        <v>1723</v>
      </c>
      <c r="I1355" s="159">
        <f>VLOOKUP(H1355,'V-Enc'!$B$38:$C$45,2,FALSE)</f>
        <v>16</v>
      </c>
      <c r="J1355" s="125" t="s">
        <v>1734</v>
      </c>
      <c r="K1355" s="159">
        <f>VLOOKUP(J1355,'V-Enc'!$B$49:$C$56,2,FALSE)</f>
        <v>2</v>
      </c>
      <c r="L1355" s="206" t="s">
        <v>548</v>
      </c>
      <c r="M1355" s="125">
        <v>8</v>
      </c>
      <c r="N1355" s="125" t="s">
        <v>1833</v>
      </c>
      <c r="O1355" s="125">
        <f>VLOOKUP(N1355,'V-Enc'!$B$130:$C$137,2,FALSE)</f>
        <v>6</v>
      </c>
      <c r="Q1355" s="125" t="s">
        <v>730</v>
      </c>
      <c r="R1355" s="125" t="s">
        <v>22</v>
      </c>
      <c r="S1355" s="125" t="s">
        <v>44</v>
      </c>
      <c r="U1355" s="125">
        <f t="shared" ref="U1355:U1357" si="2322">IF(L1355="-1",I1355,M1355)</f>
        <v>8</v>
      </c>
      <c r="V1355" s="179">
        <f t="shared" ref="V1355:V1357" si="2323">IF(L1355="-1",K1355,U1355/I1355*K1355)</f>
        <v>1</v>
      </c>
      <c r="W1355" s="125" t="str">
        <f t="shared" ref="W1355:W1357" si="2324">IF(L1355="-1",M1355,"-")</f>
        <v>-</v>
      </c>
      <c r="X1355" s="179" t="str">
        <f>IF(L1355="-1",W1355/#REF!*#REF!,"-")</f>
        <v>-</v>
      </c>
      <c r="Z1355" s="125" t="str">
        <f t="shared" si="2318"/>
        <v/>
      </c>
      <c r="AA1355" s="125">
        <v>1</v>
      </c>
      <c r="AB1355" s="179">
        <f t="shared" si="2310"/>
        <v>6</v>
      </c>
      <c r="AC1355" s="179" t="str">
        <f t="shared" si="2301"/>
        <v>000101</v>
      </c>
      <c r="AD1355" s="179">
        <f t="shared" si="2302"/>
        <v>1</v>
      </c>
      <c r="AE1355" s="179" t="str">
        <f t="shared" si="2303"/>
        <v>00111111</v>
      </c>
      <c r="AF1355" s="125" t="s">
        <v>369</v>
      </c>
    </row>
    <row r="1356" spans="1:32" x14ac:dyDescent="0.2">
      <c r="A1356" s="125" t="s">
        <v>4606</v>
      </c>
      <c r="B1356" s="58" t="str">
        <f t="shared" si="2319"/>
        <v>RSVD</v>
      </c>
      <c r="C1356" s="125" t="s">
        <v>727</v>
      </c>
      <c r="D1356" s="125" t="s">
        <v>704</v>
      </c>
      <c r="E1356" s="125" t="str">
        <f t="shared" si="2320"/>
        <v>L2</v>
      </c>
      <c r="F1356" s="125" t="str">
        <f t="shared" si="2321"/>
        <v>101</v>
      </c>
      <c r="H1356" s="125" t="s">
        <v>1723</v>
      </c>
      <c r="I1356" s="159">
        <f>VLOOKUP(H1356,'V-Enc'!$B$38:$C$45,2,FALSE)</f>
        <v>16</v>
      </c>
      <c r="J1356" s="125" t="s">
        <v>1734</v>
      </c>
      <c r="K1356" s="159">
        <f>VLOOKUP(J1356,'V-Enc'!$B$49:$C$56,2,FALSE)</f>
        <v>2</v>
      </c>
      <c r="L1356" s="206" t="s">
        <v>548</v>
      </c>
      <c r="M1356" s="125">
        <v>16</v>
      </c>
      <c r="N1356" s="125" t="s">
        <v>1833</v>
      </c>
      <c r="O1356" s="125">
        <f>VLOOKUP(N1356,'V-Enc'!$B$130:$C$137,2,FALSE)</f>
        <v>6</v>
      </c>
      <c r="Q1356" s="125" t="s">
        <v>730</v>
      </c>
      <c r="R1356" s="125" t="s">
        <v>22</v>
      </c>
      <c r="S1356" s="125" t="s">
        <v>44</v>
      </c>
      <c r="U1356" s="125">
        <f t="shared" si="2322"/>
        <v>16</v>
      </c>
      <c r="V1356" s="179">
        <f t="shared" si="2323"/>
        <v>2</v>
      </c>
      <c r="W1356" s="125" t="str">
        <f t="shared" si="2324"/>
        <v>-</v>
      </c>
      <c r="X1356" s="179" t="str">
        <f>IF(L1356="-1",W1356/#REF!*#REF!,"-")</f>
        <v>-</v>
      </c>
      <c r="Z1356" s="125" t="str">
        <f t="shared" si="2318"/>
        <v/>
      </c>
      <c r="AA1356" s="125">
        <v>1</v>
      </c>
      <c r="AB1356" s="179">
        <f t="shared" si="2310"/>
        <v>12</v>
      </c>
      <c r="AC1356" s="179" t="str">
        <f t="shared" si="2301"/>
        <v>001011</v>
      </c>
      <c r="AD1356" s="179">
        <f t="shared" si="2302"/>
        <v>1</v>
      </c>
      <c r="AE1356" s="179" t="str">
        <f t="shared" si="2303"/>
        <v>11111111</v>
      </c>
      <c r="AF1356" s="125" t="s">
        <v>369</v>
      </c>
    </row>
    <row r="1357" spans="1:32" x14ac:dyDescent="0.2">
      <c r="A1357" s="125" t="s">
        <v>4607</v>
      </c>
      <c r="B1357" s="58" t="str">
        <f t="shared" si="2319"/>
        <v>RSVD</v>
      </c>
      <c r="C1357" s="125" t="s">
        <v>727</v>
      </c>
      <c r="D1357" s="125" t="s">
        <v>704</v>
      </c>
      <c r="E1357" s="125" t="str">
        <f t="shared" si="2320"/>
        <v>L2</v>
      </c>
      <c r="F1357" s="125" t="str">
        <f t="shared" si="2321"/>
        <v>110</v>
      </c>
      <c r="H1357" s="125" t="s">
        <v>1723</v>
      </c>
      <c r="I1357" s="159">
        <f>VLOOKUP(H1357,'V-Enc'!$B$38:$C$45,2,FALSE)</f>
        <v>16</v>
      </c>
      <c r="J1357" s="125" t="s">
        <v>1734</v>
      </c>
      <c r="K1357" s="159">
        <f>VLOOKUP(J1357,'V-Enc'!$B$49:$C$56,2,FALSE)</f>
        <v>2</v>
      </c>
      <c r="L1357" s="206" t="s">
        <v>548</v>
      </c>
      <c r="M1357" s="125">
        <v>32</v>
      </c>
      <c r="N1357" s="125" t="s">
        <v>1833</v>
      </c>
      <c r="O1357" s="125">
        <f>VLOOKUP(N1357,'V-Enc'!$B$130:$C$137,2,FALSE)</f>
        <v>6</v>
      </c>
      <c r="Q1357" s="125" t="s">
        <v>730</v>
      </c>
      <c r="R1357" s="125" t="s">
        <v>22</v>
      </c>
      <c r="S1357" s="125" t="s">
        <v>44</v>
      </c>
      <c r="U1357" s="125">
        <f t="shared" si="2322"/>
        <v>32</v>
      </c>
      <c r="V1357" s="179">
        <f t="shared" si="2323"/>
        <v>4</v>
      </c>
      <c r="W1357" s="125" t="str">
        <f t="shared" si="2324"/>
        <v>-</v>
      </c>
      <c r="X1357" s="179" t="str">
        <f>IF(L1357="-1",W1357/#REF!*#REF!,"-")</f>
        <v>-</v>
      </c>
      <c r="Z1357" s="125" t="str">
        <f t="shared" ref="Z1357:Z1359" si="2325">IF(S1357="vs2",1,"")</f>
        <v/>
      </c>
      <c r="AA1357" s="125">
        <v>1</v>
      </c>
      <c r="AB1357" s="179">
        <f t="shared" si="2310"/>
        <v>24</v>
      </c>
      <c r="AC1357" s="179" t="str">
        <f t="shared" si="2301"/>
        <v>010111</v>
      </c>
      <c r="AD1357" s="179">
        <f t="shared" si="2302"/>
        <v>1</v>
      </c>
      <c r="AE1357" s="179" t="str">
        <f t="shared" si="2303"/>
        <v>11111111</v>
      </c>
      <c r="AF1357" s="125" t="s">
        <v>369</v>
      </c>
    </row>
    <row r="1358" spans="1:32" x14ac:dyDescent="0.2">
      <c r="A1358" s="125" t="s">
        <v>4608</v>
      </c>
      <c r="B1358" s="58" t="str">
        <f t="shared" ref="B1358:B1360" si="2326">IF(OR(MAX(1,O1358)*MAX(V1358,1)&gt;8,V1358&lt;1/4,X1358&lt;1/4,IF(X1358="-",0,X1358)&gt;8),"RSVD","")</f>
        <v>RSVD</v>
      </c>
      <c r="C1358" s="125" t="s">
        <v>727</v>
      </c>
      <c r="D1358" s="125" t="s">
        <v>704</v>
      </c>
      <c r="E1358" s="125" t="str">
        <f t="shared" ref="E1358:E1360" si="2327">IF(S1358="rs2","L2",IF(S1358="vs2","L3","L1"))</f>
        <v>L2</v>
      </c>
      <c r="F1358" s="125" t="str">
        <f t="shared" ref="F1358:F1360" si="2328">IF(M1358=8,"000",IF(M1358=16,"101","110"))</f>
        <v>000</v>
      </c>
      <c r="H1358" s="125" t="s">
        <v>1723</v>
      </c>
      <c r="I1358" s="159">
        <f>VLOOKUP(H1358,'V-Enc'!$B$38:$C$45,2,FALSE)</f>
        <v>16</v>
      </c>
      <c r="J1358" s="125" t="s">
        <v>1735</v>
      </c>
      <c r="K1358" s="159">
        <f>VLOOKUP(J1358,'V-Enc'!$B$49:$C$56,2,FALSE)</f>
        <v>4</v>
      </c>
      <c r="L1358" s="206" t="s">
        <v>548</v>
      </c>
      <c r="M1358" s="125">
        <v>8</v>
      </c>
      <c r="N1358" s="125" t="s">
        <v>1833</v>
      </c>
      <c r="O1358" s="125">
        <f>VLOOKUP(N1358,'V-Enc'!$B$130:$C$137,2,FALSE)</f>
        <v>6</v>
      </c>
      <c r="Q1358" s="125" t="s">
        <v>730</v>
      </c>
      <c r="R1358" s="125" t="s">
        <v>22</v>
      </c>
      <c r="S1358" s="125" t="s">
        <v>44</v>
      </c>
      <c r="U1358" s="125">
        <f t="shared" ref="U1358:U1360" si="2329">IF(L1358="-1",I1358,M1358)</f>
        <v>8</v>
      </c>
      <c r="V1358" s="179">
        <f t="shared" ref="V1358:V1360" si="2330">IF(L1358="-1",K1358,U1358/I1358*K1358)</f>
        <v>2</v>
      </c>
      <c r="W1358" s="125" t="str">
        <f t="shared" ref="W1358:W1360" si="2331">IF(L1358="-1",M1358,"-")</f>
        <v>-</v>
      </c>
      <c r="X1358" s="179" t="str">
        <f>IF(L1358="-1",W1358/#REF!*#REF!,"-")</f>
        <v>-</v>
      </c>
      <c r="Z1358" s="125" t="str">
        <f t="shared" si="2325"/>
        <v/>
      </c>
      <c r="AA1358" s="125">
        <v>1</v>
      </c>
      <c r="AB1358" s="179">
        <f t="shared" si="2310"/>
        <v>12</v>
      </c>
      <c r="AC1358" s="179" t="str">
        <f t="shared" si="2301"/>
        <v>001011</v>
      </c>
      <c r="AD1358" s="179">
        <f t="shared" si="2302"/>
        <v>1</v>
      </c>
      <c r="AE1358" s="179" t="str">
        <f t="shared" si="2303"/>
        <v>11111111</v>
      </c>
      <c r="AF1358" s="125" t="s">
        <v>369</v>
      </c>
    </row>
    <row r="1359" spans="1:32" x14ac:dyDescent="0.2">
      <c r="A1359" s="125" t="s">
        <v>4609</v>
      </c>
      <c r="B1359" s="58" t="str">
        <f t="shared" si="2326"/>
        <v>RSVD</v>
      </c>
      <c r="C1359" s="125" t="s">
        <v>727</v>
      </c>
      <c r="D1359" s="125" t="s">
        <v>704</v>
      </c>
      <c r="E1359" s="125" t="str">
        <f t="shared" si="2327"/>
        <v>L2</v>
      </c>
      <c r="F1359" s="125" t="str">
        <f t="shared" si="2328"/>
        <v>101</v>
      </c>
      <c r="H1359" s="125" t="s">
        <v>1723</v>
      </c>
      <c r="I1359" s="159">
        <f>VLOOKUP(H1359,'V-Enc'!$B$38:$C$45,2,FALSE)</f>
        <v>16</v>
      </c>
      <c r="J1359" s="125" t="s">
        <v>1735</v>
      </c>
      <c r="K1359" s="159">
        <f>VLOOKUP(J1359,'V-Enc'!$B$49:$C$56,2,FALSE)</f>
        <v>4</v>
      </c>
      <c r="L1359" s="206" t="s">
        <v>548</v>
      </c>
      <c r="M1359" s="125">
        <v>16</v>
      </c>
      <c r="N1359" s="125" t="s">
        <v>1833</v>
      </c>
      <c r="O1359" s="125">
        <f>VLOOKUP(N1359,'V-Enc'!$B$130:$C$137,2,FALSE)</f>
        <v>6</v>
      </c>
      <c r="Q1359" s="125" t="s">
        <v>730</v>
      </c>
      <c r="R1359" s="125" t="s">
        <v>22</v>
      </c>
      <c r="S1359" s="125" t="s">
        <v>44</v>
      </c>
      <c r="U1359" s="125">
        <f t="shared" si="2329"/>
        <v>16</v>
      </c>
      <c r="V1359" s="179">
        <f t="shared" si="2330"/>
        <v>4</v>
      </c>
      <c r="W1359" s="125" t="str">
        <f t="shared" si="2331"/>
        <v>-</v>
      </c>
      <c r="X1359" s="179" t="str">
        <f>IF(L1359="-1",W1359/#REF!*#REF!,"-")</f>
        <v>-</v>
      </c>
      <c r="Z1359" s="125" t="str">
        <f t="shared" si="2325"/>
        <v/>
      </c>
      <c r="AA1359" s="125">
        <v>1</v>
      </c>
      <c r="AB1359" s="179">
        <f t="shared" si="2310"/>
        <v>24</v>
      </c>
      <c r="AC1359" s="179" t="str">
        <f t="shared" si="2301"/>
        <v>010111</v>
      </c>
      <c r="AD1359" s="179">
        <f t="shared" si="2302"/>
        <v>1</v>
      </c>
      <c r="AE1359" s="179" t="str">
        <f t="shared" si="2303"/>
        <v>11111111</v>
      </c>
      <c r="AF1359" s="125" t="s">
        <v>369</v>
      </c>
    </row>
    <row r="1360" spans="1:32" x14ac:dyDescent="0.2">
      <c r="A1360" s="125" t="s">
        <v>4610</v>
      </c>
      <c r="B1360" s="58" t="str">
        <f t="shared" si="2326"/>
        <v>RSVD</v>
      </c>
      <c r="C1360" s="125" t="s">
        <v>727</v>
      </c>
      <c r="D1360" s="125" t="s">
        <v>704</v>
      </c>
      <c r="E1360" s="125" t="str">
        <f t="shared" si="2327"/>
        <v>L2</v>
      </c>
      <c r="F1360" s="125" t="str">
        <f t="shared" si="2328"/>
        <v>110</v>
      </c>
      <c r="H1360" s="125" t="s">
        <v>1723</v>
      </c>
      <c r="I1360" s="159">
        <f>VLOOKUP(H1360,'V-Enc'!$B$38:$C$45,2,FALSE)</f>
        <v>16</v>
      </c>
      <c r="J1360" s="125" t="s">
        <v>1735</v>
      </c>
      <c r="K1360" s="159">
        <f>VLOOKUP(J1360,'V-Enc'!$B$49:$C$56,2,FALSE)</f>
        <v>4</v>
      </c>
      <c r="L1360" s="206" t="s">
        <v>548</v>
      </c>
      <c r="M1360" s="125">
        <v>32</v>
      </c>
      <c r="N1360" s="125" t="s">
        <v>1833</v>
      </c>
      <c r="O1360" s="125">
        <f>VLOOKUP(N1360,'V-Enc'!$B$130:$C$137,2,FALSE)</f>
        <v>6</v>
      </c>
      <c r="Q1360" s="125" t="s">
        <v>730</v>
      </c>
      <c r="R1360" s="125" t="s">
        <v>22</v>
      </c>
      <c r="S1360" s="125" t="s">
        <v>44</v>
      </c>
      <c r="U1360" s="125">
        <f t="shared" si="2329"/>
        <v>32</v>
      </c>
      <c r="V1360" s="179">
        <f t="shared" si="2330"/>
        <v>8</v>
      </c>
      <c r="W1360" s="125" t="str">
        <f t="shared" si="2331"/>
        <v>-</v>
      </c>
      <c r="X1360" s="179" t="str">
        <f>IF(L1360="-1",W1360/#REF!*#REF!,"-")</f>
        <v>-</v>
      </c>
      <c r="Z1360" s="125" t="str">
        <f t="shared" ref="Z1360:Z1362" si="2332">IF(S1360="vs2",1,"")</f>
        <v/>
      </c>
      <c r="AA1360" s="125">
        <v>1</v>
      </c>
      <c r="AB1360" s="179">
        <f t="shared" si="2310"/>
        <v>48</v>
      </c>
      <c r="AC1360" s="179" t="str">
        <f>DEC2BIN(MIN(64,AB1360)-1,6)</f>
        <v>101111</v>
      </c>
      <c r="AD1360" s="179">
        <f t="shared" si="2302"/>
        <v>1</v>
      </c>
      <c r="AE1360" s="179" t="str">
        <f t="shared" si="2303"/>
        <v>11111111</v>
      </c>
      <c r="AF1360" s="125" t="s">
        <v>369</v>
      </c>
    </row>
    <row r="1361" spans="1:34" x14ac:dyDescent="0.2">
      <c r="A1361" s="125" t="s">
        <v>4611</v>
      </c>
      <c r="B1361" s="58" t="str">
        <f t="shared" ref="B1361:B1363" si="2333">IF(OR(MAX(1,O1361)*MAX(V1361,1)&gt;8,V1361&lt;1/4,X1361&lt;1/4,IF(X1361="-",0,X1361)&gt;8),"RSVD","")</f>
        <v>RSVD</v>
      </c>
      <c r="C1361" s="125" t="s">
        <v>727</v>
      </c>
      <c r="D1361" s="125" t="s">
        <v>704</v>
      </c>
      <c r="E1361" s="125" t="str">
        <f t="shared" ref="E1361:E1363" si="2334">IF(S1361="rs2","L2",IF(S1361="vs2","L3","L1"))</f>
        <v>L2</v>
      </c>
      <c r="F1361" s="125" t="str">
        <f t="shared" ref="F1361:F1363" si="2335">IF(M1361=8,"000",IF(M1361=16,"101","110"))</f>
        <v>000</v>
      </c>
      <c r="H1361" s="125" t="s">
        <v>1723</v>
      </c>
      <c r="I1361" s="159">
        <f>VLOOKUP(H1361,'V-Enc'!$B$38:$C$45,2,FALSE)</f>
        <v>16</v>
      </c>
      <c r="J1361" s="125" t="s">
        <v>1736</v>
      </c>
      <c r="K1361" s="159">
        <f>VLOOKUP(J1361,'V-Enc'!$B$49:$C$56,2,FALSE)</f>
        <v>8</v>
      </c>
      <c r="L1361" s="206" t="s">
        <v>548</v>
      </c>
      <c r="M1361" s="125">
        <v>8</v>
      </c>
      <c r="N1361" s="125" t="s">
        <v>1833</v>
      </c>
      <c r="O1361" s="125">
        <f>VLOOKUP(N1361,'V-Enc'!$B$130:$C$137,2,FALSE)</f>
        <v>6</v>
      </c>
      <c r="Q1361" s="125" t="s">
        <v>730</v>
      </c>
      <c r="R1361" s="125" t="s">
        <v>22</v>
      </c>
      <c r="S1361" s="125" t="s">
        <v>44</v>
      </c>
      <c r="U1361" s="125">
        <f t="shared" ref="U1361:U1363" si="2336">IF(L1361="-1",I1361,M1361)</f>
        <v>8</v>
      </c>
      <c r="V1361" s="179">
        <f t="shared" ref="V1361:V1363" si="2337">IF(L1361="-1",K1361,U1361/I1361*K1361)</f>
        <v>4</v>
      </c>
      <c r="W1361" s="125" t="str">
        <f t="shared" ref="W1361:W1363" si="2338">IF(L1361="-1",M1361,"-")</f>
        <v>-</v>
      </c>
      <c r="X1361" s="179" t="str">
        <f>IF(L1361="-1",W1361/#REF!*#REF!,"-")</f>
        <v>-</v>
      </c>
      <c r="Z1361" s="125" t="str">
        <f t="shared" si="2332"/>
        <v/>
      </c>
      <c r="AA1361" s="125">
        <v>1</v>
      </c>
      <c r="AB1361" s="179">
        <f t="shared" si="2310"/>
        <v>24</v>
      </c>
      <c r="AC1361" s="179" t="str">
        <f t="shared" ref="AC1361:AC1363" si="2339">DEC2BIN(MIN(64,AB1361)-1,6)</f>
        <v>010111</v>
      </c>
      <c r="AD1361" s="179">
        <f t="shared" si="2302"/>
        <v>1</v>
      </c>
      <c r="AE1361" s="179" t="str">
        <f t="shared" si="2303"/>
        <v>11111111</v>
      </c>
      <c r="AF1361" s="125" t="s">
        <v>369</v>
      </c>
    </row>
    <row r="1362" spans="1:34" x14ac:dyDescent="0.2">
      <c r="A1362" s="125" t="s">
        <v>4612</v>
      </c>
      <c r="B1362" s="58" t="str">
        <f t="shared" si="2333"/>
        <v>RSVD</v>
      </c>
      <c r="C1362" s="125" t="s">
        <v>727</v>
      </c>
      <c r="D1362" s="125" t="s">
        <v>704</v>
      </c>
      <c r="E1362" s="125" t="str">
        <f t="shared" si="2334"/>
        <v>L2</v>
      </c>
      <c r="F1362" s="125" t="str">
        <f t="shared" si="2335"/>
        <v>101</v>
      </c>
      <c r="H1362" s="125" t="s">
        <v>1723</v>
      </c>
      <c r="I1362" s="159">
        <f>VLOOKUP(H1362,'V-Enc'!$B$38:$C$45,2,FALSE)</f>
        <v>16</v>
      </c>
      <c r="J1362" s="125" t="s">
        <v>1736</v>
      </c>
      <c r="K1362" s="159">
        <f>VLOOKUP(J1362,'V-Enc'!$B$49:$C$56,2,FALSE)</f>
        <v>8</v>
      </c>
      <c r="L1362" s="206" t="s">
        <v>548</v>
      </c>
      <c r="M1362" s="125">
        <v>16</v>
      </c>
      <c r="N1362" s="125" t="s">
        <v>1833</v>
      </c>
      <c r="O1362" s="125">
        <f>VLOOKUP(N1362,'V-Enc'!$B$130:$C$137,2,FALSE)</f>
        <v>6</v>
      </c>
      <c r="Q1362" s="125" t="s">
        <v>730</v>
      </c>
      <c r="R1362" s="125" t="s">
        <v>22</v>
      </c>
      <c r="S1362" s="125" t="s">
        <v>44</v>
      </c>
      <c r="U1362" s="125">
        <f t="shared" si="2336"/>
        <v>16</v>
      </c>
      <c r="V1362" s="179">
        <f t="shared" si="2337"/>
        <v>8</v>
      </c>
      <c r="W1362" s="125" t="str">
        <f t="shared" si="2338"/>
        <v>-</v>
      </c>
      <c r="X1362" s="179" t="str">
        <f>IF(L1362="-1",W1362/#REF!*#REF!,"-")</f>
        <v>-</v>
      </c>
      <c r="Z1362" s="125" t="str">
        <f t="shared" si="2332"/>
        <v/>
      </c>
      <c r="AA1362" s="125">
        <v>1</v>
      </c>
      <c r="AB1362" s="179">
        <f t="shared" si="2310"/>
        <v>48</v>
      </c>
      <c r="AC1362" s="179" t="str">
        <f t="shared" si="2339"/>
        <v>101111</v>
      </c>
      <c r="AD1362" s="179">
        <f t="shared" si="2302"/>
        <v>1</v>
      </c>
      <c r="AE1362" s="179" t="str">
        <f t="shared" si="2303"/>
        <v>11111111</v>
      </c>
      <c r="AF1362" s="125" t="s">
        <v>369</v>
      </c>
    </row>
    <row r="1363" spans="1:34" x14ac:dyDescent="0.2">
      <c r="A1363" s="125" t="s">
        <v>4613</v>
      </c>
      <c r="B1363" s="58" t="str">
        <f t="shared" si="2333"/>
        <v>RSVD</v>
      </c>
      <c r="C1363" s="125" t="s">
        <v>727</v>
      </c>
      <c r="D1363" s="125" t="s">
        <v>704</v>
      </c>
      <c r="E1363" s="125" t="str">
        <f t="shared" si="2334"/>
        <v>L2</v>
      </c>
      <c r="F1363" s="125" t="str">
        <f t="shared" si="2335"/>
        <v>110</v>
      </c>
      <c r="H1363" s="125" t="s">
        <v>1723</v>
      </c>
      <c r="I1363" s="159">
        <f>VLOOKUP(H1363,'V-Enc'!$B$38:$C$45,2,FALSE)</f>
        <v>16</v>
      </c>
      <c r="J1363" s="125" t="s">
        <v>1736</v>
      </c>
      <c r="K1363" s="159">
        <f>VLOOKUP(J1363,'V-Enc'!$B$49:$C$56,2,FALSE)</f>
        <v>8</v>
      </c>
      <c r="L1363" s="206" t="s">
        <v>548</v>
      </c>
      <c r="M1363" s="125">
        <v>32</v>
      </c>
      <c r="N1363" s="125" t="s">
        <v>1833</v>
      </c>
      <c r="O1363" s="125">
        <f>VLOOKUP(N1363,'V-Enc'!$B$130:$C$137,2,FALSE)</f>
        <v>6</v>
      </c>
      <c r="Q1363" s="125" t="s">
        <v>730</v>
      </c>
      <c r="R1363" s="125" t="s">
        <v>22</v>
      </c>
      <c r="S1363" s="125" t="s">
        <v>44</v>
      </c>
      <c r="U1363" s="125">
        <f t="shared" si="2336"/>
        <v>32</v>
      </c>
      <c r="V1363" s="179">
        <f t="shared" si="2337"/>
        <v>16</v>
      </c>
      <c r="W1363" s="125" t="str">
        <f t="shared" si="2338"/>
        <v>-</v>
      </c>
      <c r="X1363" s="179" t="str">
        <f>IF(L1363="-1",W1363/#REF!*#REF!,"-")</f>
        <v>-</v>
      </c>
      <c r="Z1363" s="125" t="str">
        <f t="shared" ref="Z1363" si="2340">IF(S1363="vs2",1,"")</f>
        <v/>
      </c>
      <c r="AA1363" s="125">
        <v>1</v>
      </c>
      <c r="AB1363" s="179">
        <f t="shared" si="2310"/>
        <v>96</v>
      </c>
      <c r="AC1363" s="179" t="str">
        <f t="shared" si="2339"/>
        <v>111111</v>
      </c>
      <c r="AD1363" s="179">
        <f t="shared" si="2302"/>
        <v>1</v>
      </c>
      <c r="AE1363" s="179" t="str">
        <f t="shared" si="2303"/>
        <v>11111111</v>
      </c>
      <c r="AF1363" s="125" t="s">
        <v>369</v>
      </c>
    </row>
    <row r="1364" spans="1:34" x14ac:dyDescent="0.2">
      <c r="I1364" s="159"/>
      <c r="Z1364" s="125" t="str">
        <f t="shared" si="2318"/>
        <v/>
      </c>
      <c r="AC1364" s="179"/>
      <c r="AE1364" s="179"/>
    </row>
    <row r="1365" spans="1:34" ht="19" x14ac:dyDescent="0.25">
      <c r="A1365" s="225" t="s">
        <v>2258</v>
      </c>
      <c r="B1365" s="225"/>
      <c r="C1365" s="226"/>
      <c r="D1365" s="226"/>
      <c r="E1365" s="226"/>
      <c r="F1365" s="226"/>
      <c r="G1365" s="226"/>
      <c r="I1365" s="159"/>
      <c r="Z1365" s="125" t="str">
        <f t="shared" si="2318"/>
        <v/>
      </c>
      <c r="AC1365" s="179"/>
      <c r="AE1365" s="179"/>
    </row>
    <row r="1366" spans="1:34" x14ac:dyDescent="0.2">
      <c r="A1366" s="125" t="s">
        <v>5109</v>
      </c>
      <c r="B1366" s="58" t="str">
        <f>IF(OR(MAX(1,O1366)*MAX(V1366,1)&gt;8,V1366&lt;1/4,X1366&lt;1/4,IF(X1366="-",0,X1366)&gt;8),"RSVD","")</f>
        <v>RSVD</v>
      </c>
      <c r="C1366" s="125" t="s">
        <v>727</v>
      </c>
      <c r="D1366" s="125" t="s">
        <v>704</v>
      </c>
      <c r="E1366" s="125" t="str">
        <f t="shared" ref="E1366" si="2341">IF(S1366="rs2","L2",IF(S1366="vs2","L3","L1"))</f>
        <v>L3</v>
      </c>
      <c r="F1366" s="125" t="str">
        <f t="shared" ref="F1366" si="2342">IF(M1366=8,"000",IF(M1366=16,"101","110"))</f>
        <v>000</v>
      </c>
      <c r="H1366" s="125" t="s">
        <v>1723</v>
      </c>
      <c r="I1366" s="159">
        <f>VLOOKUP(H1366,'V-Enc'!$B$38:$C$45,2,FALSE)</f>
        <v>16</v>
      </c>
      <c r="J1366" s="125" t="s">
        <v>1739</v>
      </c>
      <c r="K1366" s="159">
        <f>VLOOKUP(J1366,'V-Enc'!$B$49:$C$56,2,FALSE)</f>
        <v>0.25</v>
      </c>
      <c r="L1366" s="206" t="s">
        <v>2079</v>
      </c>
      <c r="M1366" s="125">
        <v>8</v>
      </c>
      <c r="N1366" s="125" t="s">
        <v>1833</v>
      </c>
      <c r="O1366" s="125">
        <f>VLOOKUP(N1366,'V-Enc'!$B$130:$C$137,2,FALSE)</f>
        <v>6</v>
      </c>
      <c r="Q1366" s="125" t="s">
        <v>730</v>
      </c>
      <c r="R1366" s="125" t="s">
        <v>22</v>
      </c>
      <c r="S1366" s="125" t="s">
        <v>764</v>
      </c>
      <c r="U1366" s="125">
        <f t="shared" ref="U1366" si="2343">IF(L1366="-1",I1366,M1366)</f>
        <v>16</v>
      </c>
      <c r="V1366" s="179">
        <f t="shared" ref="V1366" si="2344">IF(L1366="-1",K1366,U1366/I1366*K1366)</f>
        <v>0.25</v>
      </c>
      <c r="W1366" s="125">
        <f t="shared" ref="W1366" si="2345">IF(L1366="-1",M1366,"-")</f>
        <v>8</v>
      </c>
      <c r="X1366" s="179">
        <f t="shared" ref="X1366" si="2346">IF(L1366="-1",W1366/I1366*K1366,"-")</f>
        <v>0.125</v>
      </c>
      <c r="Z1366" s="125">
        <f t="shared" ref="Z1366" si="2347">IF(S1366="vs2",1,"")</f>
        <v>1</v>
      </c>
      <c r="AA1366" s="125">
        <v>1</v>
      </c>
      <c r="AB1366" s="179">
        <f>MAX(V1366,X1366,1)*IF(O1366="",1,O1366)</f>
        <v>6</v>
      </c>
      <c r="AC1366" s="179" t="str">
        <f t="shared" ref="AC1366:AC1379" si="2348">DEC2BIN(MIN(64,AB1366)-1,6)</f>
        <v>000101</v>
      </c>
      <c r="AD1366" s="179">
        <f t="shared" ref="AD1366:AD1383" si="2349">AB1366/(MAX(V1366,1)*IF(O1366="",1,O1366))</f>
        <v>1</v>
      </c>
      <c r="AE1366" s="179" t="str">
        <f t="shared" ref="AE1366:AE1383" si="2350">RIGHT(_xlfn.CONCAT(REPT(0,8-MIN(AB1366,8)),REPT(DEC2BIN(_xlfn.BITLSHIFT(1,AD1366-1)),AB1366/AD1366)),8)</f>
        <v>00111111</v>
      </c>
      <c r="AF1366" s="179">
        <f t="shared" ref="AF1366:AF1383" si="2351">IF(X1366&lt;=1,0,IF(V1366&gt;=X1366,V1366/MAX(X1366,1),1))</f>
        <v>0</v>
      </c>
      <c r="AG1366" s="180" t="str">
        <f t="shared" ref="AG1366:AG1381" si="2352">IF(AF1366=0,"00000000",RIGHT(IF(X1366&gt;=V1366,DEC2BIN(_xlfn.BITXOR(BIN2DEC(AH1366),255),8),REPT(DEC2BIN(_xlfn.BITLSHIFT(1,AF1366-1)),8)),8))</f>
        <v>00000000</v>
      </c>
      <c r="AH1366" s="179" t="str">
        <f t="shared" ref="AH1366:AH1378" si="2353">IF(AF1366=0,"00000000",RIGHT(_xlfn.CONCAT(REPT(0,8-MIN(8,AB1366)),REPT(DEC2BIN(_xlfn.BITLSHIFT(1,MAX(V1366,X1366,1)-1)),MAX(1,O1366))),8))</f>
        <v>00000000</v>
      </c>
    </row>
    <row r="1367" spans="1:34" x14ac:dyDescent="0.2">
      <c r="A1367" s="125" t="s">
        <v>2837</v>
      </c>
      <c r="B1367" s="58" t="str">
        <f>IF(OR(MAX(1,O1367)*MAX(V1367,1)&gt;8,V1367&lt;1/4,X1367&lt;1/4,IF(X1367="-",0,X1367)&gt;8),"RSVD","")</f>
        <v/>
      </c>
      <c r="C1367" s="125" t="s">
        <v>727</v>
      </c>
      <c r="D1367" s="125" t="s">
        <v>704</v>
      </c>
      <c r="E1367" s="125" t="str">
        <f t="shared" ref="E1367:E1373" si="2354">IF(S1367="rs2","L2",IF(S1367="vs2","L3","L1"))</f>
        <v>L3</v>
      </c>
      <c r="F1367" s="125" t="str">
        <f t="shared" ref="F1367:F1373" si="2355">IF(M1367=8,"000",IF(M1367=16,"101","110"))</f>
        <v>101</v>
      </c>
      <c r="H1367" s="125" t="s">
        <v>1723</v>
      </c>
      <c r="I1367" s="159">
        <f>VLOOKUP(H1367,'V-Enc'!$B$38:$C$45,2,FALSE)</f>
        <v>16</v>
      </c>
      <c r="J1367" s="125" t="s">
        <v>1739</v>
      </c>
      <c r="K1367" s="159">
        <f>VLOOKUP(J1367,'V-Enc'!$B$49:$C$56,2,FALSE)</f>
        <v>0.25</v>
      </c>
      <c r="L1367" s="206" t="s">
        <v>2079</v>
      </c>
      <c r="M1367" s="125">
        <v>16</v>
      </c>
      <c r="N1367" s="125" t="s">
        <v>1833</v>
      </c>
      <c r="O1367" s="125">
        <f>VLOOKUP(N1367,'V-Enc'!$B$130:$C$137,2,FALSE)</f>
        <v>6</v>
      </c>
      <c r="Q1367" s="125" t="s">
        <v>730</v>
      </c>
      <c r="R1367" s="125" t="s">
        <v>22</v>
      </c>
      <c r="S1367" s="125" t="s">
        <v>764</v>
      </c>
      <c r="U1367" s="125">
        <f t="shared" ref="U1367:U1373" si="2356">IF(L1367="-1",I1367,M1367)</f>
        <v>16</v>
      </c>
      <c r="V1367" s="179">
        <f t="shared" ref="V1367:V1373" si="2357">IF(L1367="-1",K1367,U1367/I1367*K1367)</f>
        <v>0.25</v>
      </c>
      <c r="W1367" s="125">
        <f t="shared" ref="W1367:W1373" si="2358">IF(L1367="-1",M1367,"-")</f>
        <v>16</v>
      </c>
      <c r="X1367" s="179">
        <f t="shared" ref="X1367:X1373" si="2359">IF(L1367="-1",W1367/I1367*K1367,"-")</f>
        <v>0.25</v>
      </c>
      <c r="Z1367" s="125">
        <f t="shared" si="2318"/>
        <v>1</v>
      </c>
      <c r="AA1367" s="125">
        <v>1</v>
      </c>
      <c r="AB1367" s="179">
        <f t="shared" ref="AB1367:AB1383" si="2360">MAX(V1367,X1367,1)*IF(O1367="",1,O1367)</f>
        <v>6</v>
      </c>
      <c r="AC1367" s="179" t="str">
        <f t="shared" si="2348"/>
        <v>000101</v>
      </c>
      <c r="AD1367" s="179">
        <f t="shared" si="2349"/>
        <v>1</v>
      </c>
      <c r="AE1367" s="179" t="str">
        <f t="shared" si="2350"/>
        <v>00111111</v>
      </c>
      <c r="AF1367" s="179">
        <f t="shared" si="2351"/>
        <v>0</v>
      </c>
      <c r="AG1367" s="180" t="str">
        <f t="shared" si="2352"/>
        <v>00000000</v>
      </c>
      <c r="AH1367" s="179" t="str">
        <f t="shared" si="2353"/>
        <v>00000000</v>
      </c>
    </row>
    <row r="1368" spans="1:34" x14ac:dyDescent="0.2">
      <c r="A1368" s="125" t="s">
        <v>2838</v>
      </c>
      <c r="B1368" s="58" t="str">
        <f t="shared" ref="B1368:B1383" si="2361">IF(OR(MAX(1,O1368)*MAX(V1368,1)&gt;8,V1368&lt;1/4,X1368&lt;1/4,IF(X1368="-",0,X1368)&gt;8),"RSVD","")</f>
        <v/>
      </c>
      <c r="C1368" s="125" t="s">
        <v>727</v>
      </c>
      <c r="D1368" s="125" t="s">
        <v>704</v>
      </c>
      <c r="E1368" s="125" t="str">
        <f t="shared" si="2354"/>
        <v>L3</v>
      </c>
      <c r="F1368" s="125" t="str">
        <f t="shared" si="2355"/>
        <v>110</v>
      </c>
      <c r="H1368" s="125" t="s">
        <v>1723</v>
      </c>
      <c r="I1368" s="159">
        <f>VLOOKUP(H1368,'V-Enc'!$B$38:$C$45,2,FALSE)</f>
        <v>16</v>
      </c>
      <c r="J1368" s="125" t="s">
        <v>1739</v>
      </c>
      <c r="K1368" s="159">
        <f>VLOOKUP(J1368,'V-Enc'!$B$49:$C$56,2,FALSE)</f>
        <v>0.25</v>
      </c>
      <c r="L1368" s="206" t="s">
        <v>2079</v>
      </c>
      <c r="M1368" s="125">
        <v>32</v>
      </c>
      <c r="N1368" s="125" t="s">
        <v>1833</v>
      </c>
      <c r="O1368" s="125">
        <f>VLOOKUP(N1368,'V-Enc'!$B$130:$C$137,2,FALSE)</f>
        <v>6</v>
      </c>
      <c r="Q1368" s="125" t="s">
        <v>730</v>
      </c>
      <c r="R1368" s="125" t="s">
        <v>22</v>
      </c>
      <c r="S1368" s="125" t="s">
        <v>764</v>
      </c>
      <c r="U1368" s="125">
        <f t="shared" si="2356"/>
        <v>16</v>
      </c>
      <c r="V1368" s="179">
        <f t="shared" si="2357"/>
        <v>0.25</v>
      </c>
      <c r="W1368" s="125">
        <f t="shared" si="2358"/>
        <v>32</v>
      </c>
      <c r="X1368" s="179">
        <f t="shared" si="2359"/>
        <v>0.5</v>
      </c>
      <c r="Z1368" s="125">
        <f t="shared" si="2318"/>
        <v>1</v>
      </c>
      <c r="AA1368" s="125">
        <v>1</v>
      </c>
      <c r="AB1368" s="179">
        <f t="shared" si="2360"/>
        <v>6</v>
      </c>
      <c r="AC1368" s="179" t="str">
        <f t="shared" si="2348"/>
        <v>000101</v>
      </c>
      <c r="AD1368" s="179">
        <f t="shared" si="2349"/>
        <v>1</v>
      </c>
      <c r="AE1368" s="179" t="str">
        <f t="shared" si="2350"/>
        <v>00111111</v>
      </c>
      <c r="AF1368" s="179">
        <f t="shared" si="2351"/>
        <v>0</v>
      </c>
      <c r="AG1368" s="180" t="str">
        <f t="shared" si="2352"/>
        <v>00000000</v>
      </c>
      <c r="AH1368" s="179" t="str">
        <f t="shared" si="2353"/>
        <v>00000000</v>
      </c>
    </row>
    <row r="1369" spans="1:34" x14ac:dyDescent="0.2">
      <c r="A1369" s="125" t="s">
        <v>2839</v>
      </c>
      <c r="B1369" s="58" t="str">
        <f t="shared" si="2361"/>
        <v/>
      </c>
      <c r="C1369" s="125" t="s">
        <v>727</v>
      </c>
      <c r="D1369" s="125" t="s">
        <v>704</v>
      </c>
      <c r="E1369" s="125" t="str">
        <f t="shared" si="2354"/>
        <v>L3</v>
      </c>
      <c r="F1369" s="125" t="str">
        <f t="shared" si="2355"/>
        <v>000</v>
      </c>
      <c r="H1369" s="125" t="s">
        <v>1723</v>
      </c>
      <c r="I1369" s="159">
        <f>VLOOKUP(H1369,'V-Enc'!$B$38:$C$45,2,FALSE)</f>
        <v>16</v>
      </c>
      <c r="J1369" s="125" t="s">
        <v>1740</v>
      </c>
      <c r="K1369" s="159">
        <f>VLOOKUP(J1369,'V-Enc'!$B$49:$C$56,2,FALSE)</f>
        <v>0.5</v>
      </c>
      <c r="L1369" s="206" t="s">
        <v>2079</v>
      </c>
      <c r="M1369" s="125">
        <v>8</v>
      </c>
      <c r="N1369" s="125" t="s">
        <v>1833</v>
      </c>
      <c r="O1369" s="125">
        <f>VLOOKUP(N1369,'V-Enc'!$B$130:$C$137,2,FALSE)</f>
        <v>6</v>
      </c>
      <c r="Q1369" s="125" t="s">
        <v>730</v>
      </c>
      <c r="R1369" s="125" t="s">
        <v>22</v>
      </c>
      <c r="S1369" s="125" t="s">
        <v>764</v>
      </c>
      <c r="U1369" s="125">
        <f t="shared" si="2356"/>
        <v>16</v>
      </c>
      <c r="V1369" s="179">
        <f t="shared" si="2357"/>
        <v>0.5</v>
      </c>
      <c r="W1369" s="125">
        <f t="shared" si="2358"/>
        <v>8</v>
      </c>
      <c r="X1369" s="179">
        <f t="shared" si="2359"/>
        <v>0.25</v>
      </c>
      <c r="Z1369" s="125">
        <f t="shared" si="2318"/>
        <v>1</v>
      </c>
      <c r="AA1369" s="125">
        <v>1</v>
      </c>
      <c r="AB1369" s="179">
        <f t="shared" si="2360"/>
        <v>6</v>
      </c>
      <c r="AC1369" s="179" t="str">
        <f t="shared" si="2348"/>
        <v>000101</v>
      </c>
      <c r="AD1369" s="179">
        <f t="shared" si="2349"/>
        <v>1</v>
      </c>
      <c r="AE1369" s="179" t="str">
        <f t="shared" si="2350"/>
        <v>00111111</v>
      </c>
      <c r="AF1369" s="179">
        <f t="shared" si="2351"/>
        <v>0</v>
      </c>
      <c r="AG1369" s="180" t="str">
        <f t="shared" si="2352"/>
        <v>00000000</v>
      </c>
      <c r="AH1369" s="179" t="str">
        <f t="shared" si="2353"/>
        <v>00000000</v>
      </c>
    </row>
    <row r="1370" spans="1:34" x14ac:dyDescent="0.2">
      <c r="A1370" s="125" t="s">
        <v>2840</v>
      </c>
      <c r="B1370" s="58" t="str">
        <f t="shared" si="2361"/>
        <v/>
      </c>
      <c r="C1370" s="125" t="s">
        <v>727</v>
      </c>
      <c r="D1370" s="125" t="s">
        <v>704</v>
      </c>
      <c r="E1370" s="125" t="str">
        <f t="shared" si="2354"/>
        <v>L3</v>
      </c>
      <c r="F1370" s="125" t="str">
        <f t="shared" si="2355"/>
        <v>101</v>
      </c>
      <c r="H1370" s="125" t="s">
        <v>1723</v>
      </c>
      <c r="I1370" s="159">
        <f>VLOOKUP(H1370,'V-Enc'!$B$38:$C$45,2,FALSE)</f>
        <v>16</v>
      </c>
      <c r="J1370" s="125" t="s">
        <v>1740</v>
      </c>
      <c r="K1370" s="159">
        <f>VLOOKUP(J1370,'V-Enc'!$B$49:$C$56,2,FALSE)</f>
        <v>0.5</v>
      </c>
      <c r="L1370" s="206" t="s">
        <v>2079</v>
      </c>
      <c r="M1370" s="125">
        <v>16</v>
      </c>
      <c r="N1370" s="125" t="s">
        <v>1833</v>
      </c>
      <c r="O1370" s="125">
        <f>VLOOKUP(N1370,'V-Enc'!$B$130:$C$137,2,FALSE)</f>
        <v>6</v>
      </c>
      <c r="Q1370" s="125" t="s">
        <v>730</v>
      </c>
      <c r="R1370" s="125" t="s">
        <v>22</v>
      </c>
      <c r="S1370" s="125" t="s">
        <v>764</v>
      </c>
      <c r="U1370" s="125">
        <f t="shared" si="2356"/>
        <v>16</v>
      </c>
      <c r="V1370" s="179">
        <f t="shared" si="2357"/>
        <v>0.5</v>
      </c>
      <c r="W1370" s="125">
        <f t="shared" si="2358"/>
        <v>16</v>
      </c>
      <c r="X1370" s="179">
        <f t="shared" si="2359"/>
        <v>0.5</v>
      </c>
      <c r="Z1370" s="125">
        <f t="shared" si="2318"/>
        <v>1</v>
      </c>
      <c r="AA1370" s="125">
        <v>1</v>
      </c>
      <c r="AB1370" s="179">
        <f t="shared" si="2360"/>
        <v>6</v>
      </c>
      <c r="AC1370" s="179" t="str">
        <f t="shared" si="2348"/>
        <v>000101</v>
      </c>
      <c r="AD1370" s="179">
        <f t="shared" si="2349"/>
        <v>1</v>
      </c>
      <c r="AE1370" s="179" t="str">
        <f t="shared" si="2350"/>
        <v>00111111</v>
      </c>
      <c r="AF1370" s="179">
        <f t="shared" si="2351"/>
        <v>0</v>
      </c>
      <c r="AG1370" s="180" t="str">
        <f t="shared" si="2352"/>
        <v>00000000</v>
      </c>
      <c r="AH1370" s="179" t="str">
        <f t="shared" si="2353"/>
        <v>00000000</v>
      </c>
    </row>
    <row r="1371" spans="1:34" x14ac:dyDescent="0.2">
      <c r="A1371" s="125" t="s">
        <v>2841</v>
      </c>
      <c r="B1371" s="58" t="str">
        <f t="shared" si="2361"/>
        <v/>
      </c>
      <c r="C1371" s="125" t="s">
        <v>727</v>
      </c>
      <c r="D1371" s="125" t="s">
        <v>704</v>
      </c>
      <c r="E1371" s="125" t="str">
        <f t="shared" si="2354"/>
        <v>L3</v>
      </c>
      <c r="F1371" s="125" t="str">
        <f t="shared" si="2355"/>
        <v>110</v>
      </c>
      <c r="H1371" s="125" t="s">
        <v>1723</v>
      </c>
      <c r="I1371" s="159">
        <f>VLOOKUP(H1371,'V-Enc'!$B$38:$C$45,2,FALSE)</f>
        <v>16</v>
      </c>
      <c r="J1371" s="125" t="s">
        <v>1740</v>
      </c>
      <c r="K1371" s="159">
        <f>VLOOKUP(J1371,'V-Enc'!$B$49:$C$56,2,FALSE)</f>
        <v>0.5</v>
      </c>
      <c r="L1371" s="206" t="s">
        <v>2079</v>
      </c>
      <c r="M1371" s="125">
        <v>32</v>
      </c>
      <c r="N1371" s="125" t="s">
        <v>1833</v>
      </c>
      <c r="O1371" s="125">
        <f>VLOOKUP(N1371,'V-Enc'!$B$130:$C$137,2,FALSE)</f>
        <v>6</v>
      </c>
      <c r="Q1371" s="125" t="s">
        <v>730</v>
      </c>
      <c r="R1371" s="125" t="s">
        <v>22</v>
      </c>
      <c r="S1371" s="125" t="s">
        <v>764</v>
      </c>
      <c r="U1371" s="125">
        <f t="shared" si="2356"/>
        <v>16</v>
      </c>
      <c r="V1371" s="179">
        <f t="shared" si="2357"/>
        <v>0.5</v>
      </c>
      <c r="W1371" s="125">
        <f t="shared" si="2358"/>
        <v>32</v>
      </c>
      <c r="X1371" s="179">
        <f t="shared" si="2359"/>
        <v>1</v>
      </c>
      <c r="Z1371" s="125">
        <f t="shared" si="2318"/>
        <v>1</v>
      </c>
      <c r="AA1371" s="125">
        <v>1</v>
      </c>
      <c r="AB1371" s="179">
        <f t="shared" si="2360"/>
        <v>6</v>
      </c>
      <c r="AC1371" s="179" t="str">
        <f t="shared" si="2348"/>
        <v>000101</v>
      </c>
      <c r="AD1371" s="179">
        <f t="shared" si="2349"/>
        <v>1</v>
      </c>
      <c r="AE1371" s="179" t="str">
        <f t="shared" si="2350"/>
        <v>00111111</v>
      </c>
      <c r="AF1371" s="179">
        <f t="shared" si="2351"/>
        <v>0</v>
      </c>
      <c r="AG1371" s="180" t="str">
        <f t="shared" si="2352"/>
        <v>00000000</v>
      </c>
      <c r="AH1371" s="179" t="str">
        <f t="shared" si="2353"/>
        <v>00000000</v>
      </c>
    </row>
    <row r="1372" spans="1:34" x14ac:dyDescent="0.2">
      <c r="A1372" s="125" t="s">
        <v>2842</v>
      </c>
      <c r="B1372" s="58" t="str">
        <f t="shared" si="2361"/>
        <v/>
      </c>
      <c r="C1372" s="125" t="s">
        <v>727</v>
      </c>
      <c r="D1372" s="125" t="s">
        <v>704</v>
      </c>
      <c r="E1372" s="125" t="str">
        <f t="shared" si="2354"/>
        <v>L3</v>
      </c>
      <c r="F1372" s="125" t="str">
        <f t="shared" si="2355"/>
        <v>000</v>
      </c>
      <c r="H1372" s="125" t="s">
        <v>1723</v>
      </c>
      <c r="I1372" s="159">
        <f>VLOOKUP(H1372,'V-Enc'!$B$38:$C$45,2,FALSE)</f>
        <v>16</v>
      </c>
      <c r="J1372" s="125" t="s">
        <v>1733</v>
      </c>
      <c r="K1372" s="159">
        <f>VLOOKUP(J1372,'V-Enc'!$B$49:$C$56,2,FALSE)</f>
        <v>1</v>
      </c>
      <c r="L1372" s="206" t="s">
        <v>2079</v>
      </c>
      <c r="M1372" s="125">
        <v>8</v>
      </c>
      <c r="N1372" s="125" t="s">
        <v>1833</v>
      </c>
      <c r="O1372" s="125">
        <f>VLOOKUP(N1372,'V-Enc'!$B$130:$C$137,2,FALSE)</f>
        <v>6</v>
      </c>
      <c r="Q1372" s="125" t="s">
        <v>730</v>
      </c>
      <c r="R1372" s="125" t="s">
        <v>22</v>
      </c>
      <c r="S1372" s="125" t="s">
        <v>764</v>
      </c>
      <c r="U1372" s="125">
        <f t="shared" si="2356"/>
        <v>16</v>
      </c>
      <c r="V1372" s="179">
        <f t="shared" si="2357"/>
        <v>1</v>
      </c>
      <c r="W1372" s="125">
        <f t="shared" si="2358"/>
        <v>8</v>
      </c>
      <c r="X1372" s="179">
        <f t="shared" si="2359"/>
        <v>0.5</v>
      </c>
      <c r="Z1372" s="125">
        <f t="shared" si="2318"/>
        <v>1</v>
      </c>
      <c r="AA1372" s="125">
        <v>1</v>
      </c>
      <c r="AB1372" s="179">
        <f t="shared" si="2360"/>
        <v>6</v>
      </c>
      <c r="AC1372" s="179" t="str">
        <f t="shared" si="2348"/>
        <v>000101</v>
      </c>
      <c r="AD1372" s="179">
        <f t="shared" si="2349"/>
        <v>1</v>
      </c>
      <c r="AE1372" s="179" t="str">
        <f t="shared" si="2350"/>
        <v>00111111</v>
      </c>
      <c r="AF1372" s="179">
        <f t="shared" si="2351"/>
        <v>0</v>
      </c>
      <c r="AG1372" s="180" t="str">
        <f t="shared" si="2352"/>
        <v>00000000</v>
      </c>
      <c r="AH1372" s="179" t="str">
        <f t="shared" si="2353"/>
        <v>00000000</v>
      </c>
    </row>
    <row r="1373" spans="1:34" x14ac:dyDescent="0.2">
      <c r="A1373" s="125" t="s">
        <v>2843</v>
      </c>
      <c r="B1373" s="58" t="str">
        <f t="shared" si="2361"/>
        <v/>
      </c>
      <c r="C1373" s="125" t="s">
        <v>727</v>
      </c>
      <c r="D1373" s="125" t="s">
        <v>704</v>
      </c>
      <c r="E1373" s="125" t="str">
        <f t="shared" si="2354"/>
        <v>L3</v>
      </c>
      <c r="F1373" s="125" t="str">
        <f t="shared" si="2355"/>
        <v>101</v>
      </c>
      <c r="H1373" s="125" t="s">
        <v>1723</v>
      </c>
      <c r="I1373" s="159">
        <f>VLOOKUP(H1373,'V-Enc'!$B$38:$C$45,2,FALSE)</f>
        <v>16</v>
      </c>
      <c r="J1373" s="125" t="s">
        <v>1733</v>
      </c>
      <c r="K1373" s="159">
        <f>VLOOKUP(J1373,'V-Enc'!$B$49:$C$56,2,FALSE)</f>
        <v>1</v>
      </c>
      <c r="L1373" s="206" t="s">
        <v>2079</v>
      </c>
      <c r="M1373" s="125">
        <v>16</v>
      </c>
      <c r="N1373" s="125" t="s">
        <v>1833</v>
      </c>
      <c r="O1373" s="125">
        <f>VLOOKUP(N1373,'V-Enc'!$B$130:$C$137,2,FALSE)</f>
        <v>6</v>
      </c>
      <c r="Q1373" s="125" t="s">
        <v>730</v>
      </c>
      <c r="R1373" s="125" t="s">
        <v>22</v>
      </c>
      <c r="S1373" s="125" t="s">
        <v>764</v>
      </c>
      <c r="U1373" s="125">
        <f t="shared" si="2356"/>
        <v>16</v>
      </c>
      <c r="V1373" s="179">
        <f t="shared" si="2357"/>
        <v>1</v>
      </c>
      <c r="W1373" s="125">
        <f t="shared" si="2358"/>
        <v>16</v>
      </c>
      <c r="X1373" s="179">
        <f t="shared" si="2359"/>
        <v>1</v>
      </c>
      <c r="Z1373" s="125">
        <f t="shared" si="2318"/>
        <v>1</v>
      </c>
      <c r="AA1373" s="125">
        <v>1</v>
      </c>
      <c r="AB1373" s="179">
        <f t="shared" si="2360"/>
        <v>6</v>
      </c>
      <c r="AC1373" s="179" t="str">
        <f t="shared" si="2348"/>
        <v>000101</v>
      </c>
      <c r="AD1373" s="179">
        <f t="shared" si="2349"/>
        <v>1</v>
      </c>
      <c r="AE1373" s="179" t="str">
        <f t="shared" si="2350"/>
        <v>00111111</v>
      </c>
      <c r="AF1373" s="179">
        <f t="shared" si="2351"/>
        <v>0</v>
      </c>
      <c r="AG1373" s="180" t="str">
        <f t="shared" si="2352"/>
        <v>00000000</v>
      </c>
      <c r="AH1373" s="179" t="str">
        <f t="shared" si="2353"/>
        <v>00000000</v>
      </c>
    </row>
    <row r="1374" spans="1:34" x14ac:dyDescent="0.2">
      <c r="A1374" s="125" t="s">
        <v>2844</v>
      </c>
      <c r="B1374" s="58" t="str">
        <f t="shared" si="2361"/>
        <v/>
      </c>
      <c r="C1374" s="125" t="s">
        <v>727</v>
      </c>
      <c r="D1374" s="125" t="s">
        <v>704</v>
      </c>
      <c r="E1374" s="125" t="str">
        <f t="shared" ref="E1374:E1383" si="2362">IF(S1374="rs2","L2",IF(S1374="vs2","L3","L1"))</f>
        <v>L3</v>
      </c>
      <c r="F1374" s="125" t="str">
        <f t="shared" ref="F1374:F1383" si="2363">IF(M1374=8,"000",IF(M1374=16,"101","110"))</f>
        <v>110</v>
      </c>
      <c r="H1374" s="125" t="s">
        <v>1723</v>
      </c>
      <c r="I1374" s="159">
        <f>VLOOKUP(H1374,'V-Enc'!$B$38:$C$45,2,FALSE)</f>
        <v>16</v>
      </c>
      <c r="J1374" s="125" t="s">
        <v>1733</v>
      </c>
      <c r="K1374" s="159">
        <f>VLOOKUP(J1374,'V-Enc'!$B$49:$C$56,2,FALSE)</f>
        <v>1</v>
      </c>
      <c r="L1374" s="206" t="s">
        <v>2079</v>
      </c>
      <c r="M1374" s="125">
        <v>32</v>
      </c>
      <c r="N1374" s="125" t="s">
        <v>1833</v>
      </c>
      <c r="O1374" s="125">
        <f>VLOOKUP(N1374,'V-Enc'!$B$130:$C$137,2,FALSE)</f>
        <v>6</v>
      </c>
      <c r="Q1374" s="125" t="s">
        <v>730</v>
      </c>
      <c r="R1374" s="125" t="s">
        <v>22</v>
      </c>
      <c r="S1374" s="125" t="s">
        <v>764</v>
      </c>
      <c r="U1374" s="125">
        <f t="shared" ref="U1374:U1383" si="2364">IF(L1374="-1",I1374,M1374)</f>
        <v>16</v>
      </c>
      <c r="V1374" s="179">
        <f t="shared" ref="V1374:V1383" si="2365">IF(L1374="-1",K1374,U1374/I1374*K1374)</f>
        <v>1</v>
      </c>
      <c r="W1374" s="125">
        <f t="shared" ref="W1374:W1383" si="2366">IF(L1374="-1",M1374,"-")</f>
        <v>32</v>
      </c>
      <c r="X1374" s="179">
        <f t="shared" ref="X1374:X1383" si="2367">IF(L1374="-1",W1374/I1374*K1374,"-")</f>
        <v>2</v>
      </c>
      <c r="Z1374" s="125">
        <f t="shared" si="2318"/>
        <v>1</v>
      </c>
      <c r="AA1374" s="125">
        <v>1</v>
      </c>
      <c r="AB1374" s="179">
        <f t="shared" si="2360"/>
        <v>12</v>
      </c>
      <c r="AC1374" s="179" t="str">
        <f t="shared" si="2348"/>
        <v>001011</v>
      </c>
      <c r="AD1374" s="179">
        <f t="shared" si="2349"/>
        <v>2</v>
      </c>
      <c r="AE1374" s="179" t="str">
        <f t="shared" si="2350"/>
        <v>10101010</v>
      </c>
      <c r="AF1374" s="179">
        <f t="shared" si="2351"/>
        <v>1</v>
      </c>
      <c r="AG1374" s="180" t="str">
        <f t="shared" si="2352"/>
        <v>01010101</v>
      </c>
      <c r="AH1374" s="179" t="str">
        <f t="shared" si="2353"/>
        <v>10101010</v>
      </c>
    </row>
    <row r="1375" spans="1:34" x14ac:dyDescent="0.2">
      <c r="A1375" s="125" t="s">
        <v>2845</v>
      </c>
      <c r="B1375" s="58" t="str">
        <f t="shared" si="2361"/>
        <v>RSVD</v>
      </c>
      <c r="C1375" s="125" t="s">
        <v>727</v>
      </c>
      <c r="D1375" s="125" t="s">
        <v>704</v>
      </c>
      <c r="E1375" s="125" t="str">
        <f t="shared" si="2362"/>
        <v>L3</v>
      </c>
      <c r="F1375" s="125" t="str">
        <f t="shared" si="2363"/>
        <v>000</v>
      </c>
      <c r="H1375" s="125" t="s">
        <v>1723</v>
      </c>
      <c r="I1375" s="159">
        <f>VLOOKUP(H1375,'V-Enc'!$B$38:$C$45,2,FALSE)</f>
        <v>16</v>
      </c>
      <c r="J1375" s="125" t="s">
        <v>1734</v>
      </c>
      <c r="K1375" s="159">
        <f>VLOOKUP(J1375,'V-Enc'!$B$49:$C$56,2,FALSE)</f>
        <v>2</v>
      </c>
      <c r="L1375" s="206" t="s">
        <v>2079</v>
      </c>
      <c r="M1375" s="125">
        <v>8</v>
      </c>
      <c r="N1375" s="125" t="s">
        <v>1833</v>
      </c>
      <c r="O1375" s="125">
        <f>VLOOKUP(N1375,'V-Enc'!$B$130:$C$137,2,FALSE)</f>
        <v>6</v>
      </c>
      <c r="Q1375" s="125" t="s">
        <v>730</v>
      </c>
      <c r="R1375" s="125" t="s">
        <v>22</v>
      </c>
      <c r="S1375" s="125" t="s">
        <v>764</v>
      </c>
      <c r="U1375" s="125">
        <f t="shared" si="2364"/>
        <v>16</v>
      </c>
      <c r="V1375" s="179">
        <f t="shared" si="2365"/>
        <v>2</v>
      </c>
      <c r="W1375" s="125">
        <f t="shared" si="2366"/>
        <v>8</v>
      </c>
      <c r="X1375" s="179">
        <f t="shared" si="2367"/>
        <v>1</v>
      </c>
      <c r="Z1375" s="125">
        <f t="shared" si="2318"/>
        <v>1</v>
      </c>
      <c r="AA1375" s="125">
        <v>1</v>
      </c>
      <c r="AB1375" s="179">
        <f t="shared" si="2360"/>
        <v>12</v>
      </c>
      <c r="AC1375" s="179" t="str">
        <f t="shared" si="2348"/>
        <v>001011</v>
      </c>
      <c r="AD1375" s="179">
        <f t="shared" si="2349"/>
        <v>1</v>
      </c>
      <c r="AE1375" s="179" t="str">
        <f t="shared" si="2350"/>
        <v>11111111</v>
      </c>
      <c r="AF1375" s="179">
        <f t="shared" si="2351"/>
        <v>0</v>
      </c>
      <c r="AG1375" s="180" t="str">
        <f t="shared" si="2352"/>
        <v>00000000</v>
      </c>
      <c r="AH1375" s="179" t="str">
        <f t="shared" si="2353"/>
        <v>00000000</v>
      </c>
    </row>
    <row r="1376" spans="1:34" x14ac:dyDescent="0.2">
      <c r="A1376" s="125" t="s">
        <v>2846</v>
      </c>
      <c r="B1376" s="58" t="str">
        <f t="shared" si="2361"/>
        <v>RSVD</v>
      </c>
      <c r="C1376" s="125" t="s">
        <v>727</v>
      </c>
      <c r="D1376" s="125" t="s">
        <v>704</v>
      </c>
      <c r="E1376" s="125" t="str">
        <f t="shared" si="2362"/>
        <v>L3</v>
      </c>
      <c r="F1376" s="125" t="str">
        <f t="shared" si="2363"/>
        <v>101</v>
      </c>
      <c r="H1376" s="125" t="s">
        <v>1723</v>
      </c>
      <c r="I1376" s="159">
        <f>VLOOKUP(H1376,'V-Enc'!$B$38:$C$45,2,FALSE)</f>
        <v>16</v>
      </c>
      <c r="J1376" s="125" t="s">
        <v>1734</v>
      </c>
      <c r="K1376" s="159">
        <f>VLOOKUP(J1376,'V-Enc'!$B$49:$C$56,2,FALSE)</f>
        <v>2</v>
      </c>
      <c r="L1376" s="206" t="s">
        <v>2079</v>
      </c>
      <c r="M1376" s="125">
        <v>16</v>
      </c>
      <c r="N1376" s="125" t="s">
        <v>1833</v>
      </c>
      <c r="O1376" s="125">
        <f>VLOOKUP(N1376,'V-Enc'!$B$130:$C$137,2,FALSE)</f>
        <v>6</v>
      </c>
      <c r="Q1376" s="125" t="s">
        <v>730</v>
      </c>
      <c r="R1376" s="125" t="s">
        <v>22</v>
      </c>
      <c r="S1376" s="125" t="s">
        <v>764</v>
      </c>
      <c r="U1376" s="125">
        <f t="shared" si="2364"/>
        <v>16</v>
      </c>
      <c r="V1376" s="179">
        <f t="shared" si="2365"/>
        <v>2</v>
      </c>
      <c r="W1376" s="125">
        <f t="shared" si="2366"/>
        <v>16</v>
      </c>
      <c r="X1376" s="179">
        <f t="shared" si="2367"/>
        <v>2</v>
      </c>
      <c r="Z1376" s="125">
        <f t="shared" si="2318"/>
        <v>1</v>
      </c>
      <c r="AA1376" s="125">
        <v>1</v>
      </c>
      <c r="AB1376" s="179">
        <f t="shared" si="2360"/>
        <v>12</v>
      </c>
      <c r="AC1376" s="179" t="str">
        <f t="shared" si="2348"/>
        <v>001011</v>
      </c>
      <c r="AD1376" s="179">
        <f t="shared" si="2349"/>
        <v>1</v>
      </c>
      <c r="AE1376" s="179" t="str">
        <f t="shared" si="2350"/>
        <v>11111111</v>
      </c>
      <c r="AF1376" s="179">
        <f t="shared" si="2351"/>
        <v>1</v>
      </c>
      <c r="AG1376" s="180" t="str">
        <f t="shared" si="2352"/>
        <v>01010101</v>
      </c>
      <c r="AH1376" s="179" t="str">
        <f t="shared" si="2353"/>
        <v>10101010</v>
      </c>
    </row>
    <row r="1377" spans="1:34" x14ac:dyDescent="0.2">
      <c r="A1377" s="125" t="s">
        <v>2847</v>
      </c>
      <c r="B1377" s="58" t="str">
        <f t="shared" si="2361"/>
        <v>RSVD</v>
      </c>
      <c r="C1377" s="125" t="s">
        <v>727</v>
      </c>
      <c r="D1377" s="125" t="s">
        <v>704</v>
      </c>
      <c r="E1377" s="125" t="str">
        <f t="shared" si="2362"/>
        <v>L3</v>
      </c>
      <c r="F1377" s="125" t="str">
        <f t="shared" si="2363"/>
        <v>110</v>
      </c>
      <c r="H1377" s="125" t="s">
        <v>1723</v>
      </c>
      <c r="I1377" s="159">
        <f>VLOOKUP(H1377,'V-Enc'!$B$38:$C$45,2,FALSE)</f>
        <v>16</v>
      </c>
      <c r="J1377" s="125" t="s">
        <v>1734</v>
      </c>
      <c r="K1377" s="159">
        <f>VLOOKUP(J1377,'V-Enc'!$B$49:$C$56,2,FALSE)</f>
        <v>2</v>
      </c>
      <c r="L1377" s="206" t="s">
        <v>2079</v>
      </c>
      <c r="M1377" s="125">
        <v>32</v>
      </c>
      <c r="N1377" s="125" t="s">
        <v>1833</v>
      </c>
      <c r="O1377" s="125">
        <f>VLOOKUP(N1377,'V-Enc'!$B$130:$C$137,2,FALSE)</f>
        <v>6</v>
      </c>
      <c r="Q1377" s="125" t="s">
        <v>730</v>
      </c>
      <c r="R1377" s="125" t="s">
        <v>22</v>
      </c>
      <c r="S1377" s="125" t="s">
        <v>764</v>
      </c>
      <c r="U1377" s="125">
        <f t="shared" si="2364"/>
        <v>16</v>
      </c>
      <c r="V1377" s="179">
        <f t="shared" si="2365"/>
        <v>2</v>
      </c>
      <c r="W1377" s="125">
        <f t="shared" si="2366"/>
        <v>32</v>
      </c>
      <c r="X1377" s="179">
        <f t="shared" si="2367"/>
        <v>4</v>
      </c>
      <c r="Z1377" s="125">
        <f t="shared" si="2318"/>
        <v>1</v>
      </c>
      <c r="AA1377" s="125">
        <v>1</v>
      </c>
      <c r="AB1377" s="179">
        <f t="shared" si="2360"/>
        <v>24</v>
      </c>
      <c r="AC1377" s="179" t="str">
        <f t="shared" si="2348"/>
        <v>010111</v>
      </c>
      <c r="AD1377" s="179">
        <f t="shared" si="2349"/>
        <v>2</v>
      </c>
      <c r="AE1377" s="179" t="str">
        <f t="shared" si="2350"/>
        <v>10101010</v>
      </c>
      <c r="AF1377" s="179">
        <f t="shared" si="2351"/>
        <v>1</v>
      </c>
      <c r="AG1377" s="180" t="str">
        <f t="shared" si="2352"/>
        <v>01110111</v>
      </c>
      <c r="AH1377" s="179" t="str">
        <f t="shared" si="2353"/>
        <v>10001000</v>
      </c>
    </row>
    <row r="1378" spans="1:34" x14ac:dyDescent="0.2">
      <c r="A1378" s="125" t="s">
        <v>2848</v>
      </c>
      <c r="B1378" s="58" t="str">
        <f t="shared" si="2361"/>
        <v>RSVD</v>
      </c>
      <c r="C1378" s="125" t="s">
        <v>727</v>
      </c>
      <c r="D1378" s="125" t="s">
        <v>704</v>
      </c>
      <c r="E1378" s="125" t="str">
        <f t="shared" si="2362"/>
        <v>L3</v>
      </c>
      <c r="F1378" s="125" t="str">
        <f t="shared" si="2363"/>
        <v>000</v>
      </c>
      <c r="H1378" s="125" t="s">
        <v>1723</v>
      </c>
      <c r="I1378" s="159">
        <f>VLOOKUP(H1378,'V-Enc'!$B$38:$C$45,2,FALSE)</f>
        <v>16</v>
      </c>
      <c r="J1378" s="125" t="s">
        <v>1735</v>
      </c>
      <c r="K1378" s="159">
        <f>VLOOKUP(J1378,'V-Enc'!$B$49:$C$56,2,FALSE)</f>
        <v>4</v>
      </c>
      <c r="L1378" s="206" t="s">
        <v>2079</v>
      </c>
      <c r="M1378" s="125">
        <v>8</v>
      </c>
      <c r="N1378" s="125" t="s">
        <v>1833</v>
      </c>
      <c r="O1378" s="125">
        <f>VLOOKUP(N1378,'V-Enc'!$B$130:$C$137,2,FALSE)</f>
        <v>6</v>
      </c>
      <c r="Q1378" s="125" t="s">
        <v>730</v>
      </c>
      <c r="R1378" s="125" t="s">
        <v>22</v>
      </c>
      <c r="S1378" s="125" t="s">
        <v>764</v>
      </c>
      <c r="U1378" s="125">
        <f t="shared" si="2364"/>
        <v>16</v>
      </c>
      <c r="V1378" s="179">
        <f t="shared" si="2365"/>
        <v>4</v>
      </c>
      <c r="W1378" s="125">
        <f t="shared" si="2366"/>
        <v>8</v>
      </c>
      <c r="X1378" s="179">
        <f t="shared" si="2367"/>
        <v>2</v>
      </c>
      <c r="Z1378" s="125">
        <f t="shared" si="2318"/>
        <v>1</v>
      </c>
      <c r="AA1378" s="125">
        <v>1</v>
      </c>
      <c r="AB1378" s="179">
        <f t="shared" si="2360"/>
        <v>24</v>
      </c>
      <c r="AC1378" s="179" t="str">
        <f t="shared" si="2348"/>
        <v>010111</v>
      </c>
      <c r="AD1378" s="179">
        <f t="shared" si="2349"/>
        <v>1</v>
      </c>
      <c r="AE1378" s="179" t="str">
        <f t="shared" si="2350"/>
        <v>11111111</v>
      </c>
      <c r="AF1378" s="179">
        <f t="shared" si="2351"/>
        <v>2</v>
      </c>
      <c r="AG1378" s="180" t="str">
        <f t="shared" si="2352"/>
        <v>10101010</v>
      </c>
      <c r="AH1378" s="179" t="str">
        <f t="shared" si="2353"/>
        <v>10001000</v>
      </c>
    </row>
    <row r="1379" spans="1:34" x14ac:dyDescent="0.2">
      <c r="A1379" s="125" t="s">
        <v>2849</v>
      </c>
      <c r="B1379" s="58" t="str">
        <f t="shared" si="2361"/>
        <v>RSVD</v>
      </c>
      <c r="C1379" s="125" t="s">
        <v>727</v>
      </c>
      <c r="D1379" s="125" t="s">
        <v>704</v>
      </c>
      <c r="E1379" s="125" t="str">
        <f t="shared" si="2362"/>
        <v>L3</v>
      </c>
      <c r="F1379" s="125" t="str">
        <f t="shared" si="2363"/>
        <v>101</v>
      </c>
      <c r="H1379" s="125" t="s">
        <v>1723</v>
      </c>
      <c r="I1379" s="159">
        <f>VLOOKUP(H1379,'V-Enc'!$B$38:$C$45,2,FALSE)</f>
        <v>16</v>
      </c>
      <c r="J1379" s="125" t="s">
        <v>1735</v>
      </c>
      <c r="K1379" s="159">
        <f>VLOOKUP(J1379,'V-Enc'!$B$49:$C$56,2,FALSE)</f>
        <v>4</v>
      </c>
      <c r="L1379" s="206" t="s">
        <v>2079</v>
      </c>
      <c r="M1379" s="125">
        <v>16</v>
      </c>
      <c r="N1379" s="125" t="s">
        <v>1833</v>
      </c>
      <c r="O1379" s="125">
        <f>VLOOKUP(N1379,'V-Enc'!$B$130:$C$137,2,FALSE)</f>
        <v>6</v>
      </c>
      <c r="Q1379" s="125" t="s">
        <v>730</v>
      </c>
      <c r="R1379" s="125" t="s">
        <v>22</v>
      </c>
      <c r="S1379" s="125" t="s">
        <v>764</v>
      </c>
      <c r="U1379" s="125">
        <f t="shared" si="2364"/>
        <v>16</v>
      </c>
      <c r="V1379" s="179">
        <f t="shared" si="2365"/>
        <v>4</v>
      </c>
      <c r="W1379" s="125">
        <f t="shared" si="2366"/>
        <v>16</v>
      </c>
      <c r="X1379" s="179">
        <f t="shared" si="2367"/>
        <v>4</v>
      </c>
      <c r="Z1379" s="125">
        <f t="shared" si="2318"/>
        <v>1</v>
      </c>
      <c r="AA1379" s="125">
        <v>1</v>
      </c>
      <c r="AB1379" s="179">
        <f t="shared" si="2360"/>
        <v>24</v>
      </c>
      <c r="AC1379" s="179" t="str">
        <f t="shared" si="2348"/>
        <v>010111</v>
      </c>
      <c r="AD1379" s="179">
        <f t="shared" si="2349"/>
        <v>1</v>
      </c>
      <c r="AE1379" s="179" t="str">
        <f t="shared" si="2350"/>
        <v>11111111</v>
      </c>
      <c r="AF1379" s="179">
        <f t="shared" si="2351"/>
        <v>1</v>
      </c>
      <c r="AG1379" s="180" t="str">
        <f t="shared" si="2352"/>
        <v>01110111</v>
      </c>
      <c r="AH1379" s="179" t="str">
        <f>IF(AF1379=0,"00000000",RIGHT(_xlfn.CONCAT(REPT(0,8-MIN(8,AB1379)),REPT(DEC2BIN(_xlfn.BITLSHIFT(1,MAX(V1379,X1379,1)-1)),MAX(1,O1379))),8))</f>
        <v>10001000</v>
      </c>
    </row>
    <row r="1380" spans="1:34" x14ac:dyDescent="0.2">
      <c r="A1380" s="125" t="s">
        <v>2850</v>
      </c>
      <c r="B1380" s="58" t="str">
        <f t="shared" si="2361"/>
        <v>RSVD</v>
      </c>
      <c r="C1380" s="125" t="s">
        <v>727</v>
      </c>
      <c r="D1380" s="125" t="s">
        <v>704</v>
      </c>
      <c r="E1380" s="125" t="str">
        <f t="shared" si="2362"/>
        <v>L3</v>
      </c>
      <c r="F1380" s="125" t="str">
        <f t="shared" si="2363"/>
        <v>110</v>
      </c>
      <c r="H1380" s="125" t="s">
        <v>1723</v>
      </c>
      <c r="I1380" s="159">
        <f>VLOOKUP(H1380,'V-Enc'!$B$38:$C$45,2,FALSE)</f>
        <v>16</v>
      </c>
      <c r="J1380" s="125" t="s">
        <v>1735</v>
      </c>
      <c r="K1380" s="159">
        <f>VLOOKUP(J1380,'V-Enc'!$B$49:$C$56,2,FALSE)</f>
        <v>4</v>
      </c>
      <c r="L1380" s="206" t="s">
        <v>2079</v>
      </c>
      <c r="M1380" s="125">
        <v>32</v>
      </c>
      <c r="N1380" s="125" t="s">
        <v>1833</v>
      </c>
      <c r="O1380" s="125">
        <f>VLOOKUP(N1380,'V-Enc'!$B$130:$C$137,2,FALSE)</f>
        <v>6</v>
      </c>
      <c r="Q1380" s="125" t="s">
        <v>730</v>
      </c>
      <c r="R1380" s="125" t="s">
        <v>22</v>
      </c>
      <c r="S1380" s="125" t="s">
        <v>764</v>
      </c>
      <c r="U1380" s="125">
        <f t="shared" si="2364"/>
        <v>16</v>
      </c>
      <c r="V1380" s="179">
        <f t="shared" si="2365"/>
        <v>4</v>
      </c>
      <c r="W1380" s="125">
        <f t="shared" si="2366"/>
        <v>32</v>
      </c>
      <c r="X1380" s="179">
        <f t="shared" si="2367"/>
        <v>8</v>
      </c>
      <c r="Z1380" s="125">
        <f t="shared" si="2318"/>
        <v>1</v>
      </c>
      <c r="AA1380" s="125">
        <v>1</v>
      </c>
      <c r="AB1380" s="179">
        <f t="shared" si="2360"/>
        <v>48</v>
      </c>
      <c r="AC1380" s="179" t="str">
        <f>DEC2BIN(MIN(64,AB1380)-1,6)</f>
        <v>101111</v>
      </c>
      <c r="AD1380" s="179">
        <f t="shared" si="2349"/>
        <v>2</v>
      </c>
      <c r="AE1380" s="179" t="str">
        <f t="shared" si="2350"/>
        <v>10101010</v>
      </c>
      <c r="AF1380" s="179">
        <f t="shared" si="2351"/>
        <v>1</v>
      </c>
      <c r="AG1380" s="180" t="str">
        <f t="shared" si="2352"/>
        <v>01111111</v>
      </c>
      <c r="AH1380" s="179" t="str">
        <f t="shared" ref="AH1380:AH1383" si="2368">IF(AF1380=0,"00000000",RIGHT(_xlfn.CONCAT(REPT(0,8-MIN(8,AB1380)),REPT(DEC2BIN(_xlfn.BITLSHIFT(1,MAX(V1380,X1380,1)-1)),MAX(1,O1380))),8))</f>
        <v>10000000</v>
      </c>
    </row>
    <row r="1381" spans="1:34" x14ac:dyDescent="0.2">
      <c r="A1381" s="125" t="s">
        <v>2851</v>
      </c>
      <c r="B1381" s="58" t="str">
        <f t="shared" si="2361"/>
        <v>RSVD</v>
      </c>
      <c r="C1381" s="125" t="s">
        <v>727</v>
      </c>
      <c r="D1381" s="125" t="s">
        <v>704</v>
      </c>
      <c r="E1381" s="125" t="str">
        <f t="shared" si="2362"/>
        <v>L3</v>
      </c>
      <c r="F1381" s="125" t="str">
        <f t="shared" si="2363"/>
        <v>000</v>
      </c>
      <c r="H1381" s="125" t="s">
        <v>1723</v>
      </c>
      <c r="I1381" s="159">
        <f>VLOOKUP(H1381,'V-Enc'!$B$38:$C$45,2,FALSE)</f>
        <v>16</v>
      </c>
      <c r="J1381" s="125" t="s">
        <v>1736</v>
      </c>
      <c r="K1381" s="159">
        <f>VLOOKUP(J1381,'V-Enc'!$B$49:$C$56,2,FALSE)</f>
        <v>8</v>
      </c>
      <c r="L1381" s="206" t="s">
        <v>2079</v>
      </c>
      <c r="M1381" s="125">
        <v>8</v>
      </c>
      <c r="N1381" s="125" t="s">
        <v>1833</v>
      </c>
      <c r="O1381" s="125">
        <f>VLOOKUP(N1381,'V-Enc'!$B$130:$C$137,2,FALSE)</f>
        <v>6</v>
      </c>
      <c r="Q1381" s="125" t="s">
        <v>730</v>
      </c>
      <c r="R1381" s="125" t="s">
        <v>22</v>
      </c>
      <c r="S1381" s="125" t="s">
        <v>764</v>
      </c>
      <c r="U1381" s="125">
        <f t="shared" si="2364"/>
        <v>16</v>
      </c>
      <c r="V1381" s="179">
        <f t="shared" si="2365"/>
        <v>8</v>
      </c>
      <c r="W1381" s="125">
        <f t="shared" si="2366"/>
        <v>8</v>
      </c>
      <c r="X1381" s="179">
        <f t="shared" si="2367"/>
        <v>4</v>
      </c>
      <c r="Z1381" s="125">
        <f t="shared" si="2318"/>
        <v>1</v>
      </c>
      <c r="AA1381" s="125">
        <v>1</v>
      </c>
      <c r="AB1381" s="179">
        <f t="shared" si="2360"/>
        <v>48</v>
      </c>
      <c r="AC1381" s="179" t="str">
        <f t="shared" ref="AC1381:AC1383" si="2369">DEC2BIN(MIN(64,AB1381)-1,6)</f>
        <v>101111</v>
      </c>
      <c r="AD1381" s="179">
        <f t="shared" si="2349"/>
        <v>1</v>
      </c>
      <c r="AE1381" s="179" t="str">
        <f t="shared" si="2350"/>
        <v>11111111</v>
      </c>
      <c r="AF1381" s="179">
        <f t="shared" si="2351"/>
        <v>2</v>
      </c>
      <c r="AG1381" s="180" t="str">
        <f t="shared" si="2352"/>
        <v>10101010</v>
      </c>
      <c r="AH1381" s="179" t="str">
        <f t="shared" si="2368"/>
        <v>10000000</v>
      </c>
    </row>
    <row r="1382" spans="1:34" x14ac:dyDescent="0.2">
      <c r="A1382" s="125" t="s">
        <v>2852</v>
      </c>
      <c r="B1382" s="58" t="str">
        <f t="shared" ref="B1382" si="2370">IF(OR(MAX(1,O1382)*MAX(V1382,1)&gt;8,V1382&lt;1/4,X1382&lt;1/4,IF(X1382="-",0,X1382)&gt;8),"RSVD","")</f>
        <v>RSVD</v>
      </c>
      <c r="C1382" s="125" t="s">
        <v>727</v>
      </c>
      <c r="D1382" s="125" t="s">
        <v>704</v>
      </c>
      <c r="E1382" s="125" t="str">
        <f t="shared" ref="E1382" si="2371">IF(S1382="rs2","L2",IF(S1382="vs2","L3","L1"))</f>
        <v>L3</v>
      </c>
      <c r="F1382" s="125" t="str">
        <f t="shared" ref="F1382" si="2372">IF(M1382=8,"000",IF(M1382=16,"101","110"))</f>
        <v>101</v>
      </c>
      <c r="H1382" s="125" t="s">
        <v>1723</v>
      </c>
      <c r="I1382" s="159">
        <f>VLOOKUP(H1382,'V-Enc'!$B$38:$C$45,2,FALSE)</f>
        <v>16</v>
      </c>
      <c r="J1382" s="125" t="s">
        <v>1736</v>
      </c>
      <c r="K1382" s="159">
        <f>VLOOKUP(J1382,'V-Enc'!$B$49:$C$56,2,FALSE)</f>
        <v>8</v>
      </c>
      <c r="L1382" s="206" t="s">
        <v>2079</v>
      </c>
      <c r="M1382" s="125">
        <v>16</v>
      </c>
      <c r="N1382" s="125" t="s">
        <v>1833</v>
      </c>
      <c r="O1382" s="125">
        <f>VLOOKUP(N1382,'V-Enc'!$B$130:$C$137,2,FALSE)</f>
        <v>6</v>
      </c>
      <c r="Q1382" s="125" t="s">
        <v>730</v>
      </c>
      <c r="R1382" s="125" t="s">
        <v>22</v>
      </c>
      <c r="S1382" s="125" t="s">
        <v>764</v>
      </c>
      <c r="U1382" s="125">
        <f t="shared" ref="U1382" si="2373">IF(L1382="-1",I1382,M1382)</f>
        <v>16</v>
      </c>
      <c r="V1382" s="179">
        <f t="shared" ref="V1382" si="2374">IF(L1382="-1",K1382,U1382/I1382*K1382)</f>
        <v>8</v>
      </c>
      <c r="W1382" s="125">
        <f t="shared" ref="W1382" si="2375">IF(L1382="-1",M1382,"-")</f>
        <v>16</v>
      </c>
      <c r="X1382" s="179">
        <f t="shared" ref="X1382" si="2376">IF(L1382="-1",W1382/I1382*K1382,"-")</f>
        <v>8</v>
      </c>
      <c r="Z1382" s="125">
        <f t="shared" ref="Z1382" si="2377">IF(S1382="vs2",1,"")</f>
        <v>1</v>
      </c>
      <c r="AA1382" s="125">
        <v>1</v>
      </c>
      <c r="AB1382" s="179">
        <f t="shared" si="2360"/>
        <v>48</v>
      </c>
      <c r="AC1382" s="179" t="str">
        <f t="shared" si="2369"/>
        <v>101111</v>
      </c>
      <c r="AD1382" s="179">
        <f t="shared" si="2349"/>
        <v>1</v>
      </c>
      <c r="AE1382" s="179" t="str">
        <f t="shared" si="2350"/>
        <v>11111111</v>
      </c>
      <c r="AF1382" s="179">
        <f t="shared" si="2351"/>
        <v>1</v>
      </c>
      <c r="AG1382" s="180" t="str">
        <f>IF(AF1382=0,"00000000",RIGHT(IF(X1382&gt;=V1382,DEC2BIN(_xlfn.BITXOR(BIN2DEC(AH1382),255),8),REPT(DEC2BIN(_xlfn.BITLSHIFT(1,AF1382-1)),8)),8))</f>
        <v>01111111</v>
      </c>
      <c r="AH1382" s="179" t="str">
        <f t="shared" si="2368"/>
        <v>10000000</v>
      </c>
    </row>
    <row r="1383" spans="1:34" x14ac:dyDescent="0.2">
      <c r="A1383" s="125" t="s">
        <v>4614</v>
      </c>
      <c r="B1383" s="58" t="str">
        <f t="shared" si="2361"/>
        <v>RSVD</v>
      </c>
      <c r="C1383" s="125" t="s">
        <v>727</v>
      </c>
      <c r="D1383" s="125" t="s">
        <v>704</v>
      </c>
      <c r="E1383" s="125" t="str">
        <f t="shared" si="2362"/>
        <v>L3</v>
      </c>
      <c r="F1383" s="125" t="str">
        <f t="shared" si="2363"/>
        <v>110</v>
      </c>
      <c r="H1383" s="125" t="s">
        <v>1723</v>
      </c>
      <c r="I1383" s="159">
        <f>VLOOKUP(H1383,'V-Enc'!$B$38:$C$45,2,FALSE)</f>
        <v>16</v>
      </c>
      <c r="J1383" s="125" t="s">
        <v>1736</v>
      </c>
      <c r="K1383" s="159">
        <f>VLOOKUP(J1383,'V-Enc'!$B$49:$C$56,2,FALSE)</f>
        <v>8</v>
      </c>
      <c r="L1383" s="206" t="s">
        <v>2079</v>
      </c>
      <c r="M1383" s="125">
        <v>32</v>
      </c>
      <c r="N1383" s="125" t="s">
        <v>1833</v>
      </c>
      <c r="O1383" s="125">
        <f>VLOOKUP(N1383,'V-Enc'!$B$130:$C$137,2,FALSE)</f>
        <v>6</v>
      </c>
      <c r="Q1383" s="125" t="s">
        <v>730</v>
      </c>
      <c r="R1383" s="125" t="s">
        <v>22</v>
      </c>
      <c r="S1383" s="125" t="s">
        <v>764</v>
      </c>
      <c r="U1383" s="125">
        <f t="shared" si="2364"/>
        <v>16</v>
      </c>
      <c r="V1383" s="179">
        <f t="shared" si="2365"/>
        <v>8</v>
      </c>
      <c r="W1383" s="125">
        <f t="shared" si="2366"/>
        <v>32</v>
      </c>
      <c r="X1383" s="179">
        <f t="shared" si="2367"/>
        <v>16</v>
      </c>
      <c r="Z1383" s="125">
        <f t="shared" si="2318"/>
        <v>1</v>
      </c>
      <c r="AA1383" s="125">
        <v>1</v>
      </c>
      <c r="AB1383" s="179">
        <f t="shared" si="2360"/>
        <v>96</v>
      </c>
      <c r="AC1383" s="179" t="str">
        <f t="shared" si="2369"/>
        <v>111111</v>
      </c>
      <c r="AD1383" s="179">
        <f t="shared" si="2349"/>
        <v>2</v>
      </c>
      <c r="AE1383" s="179" t="str">
        <f t="shared" si="2350"/>
        <v>10101010</v>
      </c>
      <c r="AF1383" s="179">
        <f t="shared" si="2351"/>
        <v>1</v>
      </c>
      <c r="AG1383" s="180" t="e">
        <f>IF(AF1383=0,"00000000",RIGHT(IF(X1383&gt;=V1383,DEC2BIN(_xlfn.BITXOR(BIN2DEC(AH1383),255),8),REPT(DEC2BIN(_xlfn.BITLSHIFT(1,AF1383-1)),8)),8))</f>
        <v>#NUM!</v>
      </c>
      <c r="AH1383" s="179" t="e">
        <f t="shared" si="2368"/>
        <v>#NUM!</v>
      </c>
    </row>
    <row r="1384" spans="1:34" x14ac:dyDescent="0.2">
      <c r="I1384" s="159"/>
      <c r="Z1384" s="125" t="str">
        <f t="shared" si="2318"/>
        <v/>
      </c>
      <c r="AC1384" s="179"/>
      <c r="AE1384" s="179"/>
    </row>
    <row r="1385" spans="1:34" ht="19" x14ac:dyDescent="0.25">
      <c r="A1385" s="225" t="s">
        <v>2273</v>
      </c>
      <c r="B1385" s="225"/>
      <c r="C1385" s="226"/>
      <c r="D1385" s="226"/>
      <c r="E1385" s="226"/>
      <c r="F1385" s="226"/>
      <c r="G1385" s="226"/>
      <c r="I1385" s="159"/>
      <c r="Z1385" s="125" t="str">
        <f t="shared" si="2318"/>
        <v/>
      </c>
      <c r="AC1385" s="179"/>
      <c r="AE1385" s="179"/>
    </row>
    <row r="1386" spans="1:34" x14ac:dyDescent="0.2">
      <c r="A1386" s="125" t="s">
        <v>4615</v>
      </c>
      <c r="B1386" s="58" t="str">
        <f>IF(OR(MAX(1,O1386)*MAX(V1386,1)&gt;8,V1386&lt;1/4,X1386&lt;1/4,IF(X1386="-",0,X1386)&gt;8),"RSVD","")</f>
        <v>RSVD</v>
      </c>
      <c r="C1386" s="125" t="s">
        <v>727</v>
      </c>
      <c r="D1386" s="125" t="s">
        <v>704</v>
      </c>
      <c r="E1386" s="125" t="str">
        <f t="shared" ref="E1386" si="2378">IF(S1386="rs2","L2",IF(S1386="vs2","L3","L1"))</f>
        <v>L1</v>
      </c>
      <c r="F1386" s="125" t="str">
        <f t="shared" ref="F1386" si="2379">IF(M1386=8,"000",IF(M1386=16,"101","110"))</f>
        <v>000</v>
      </c>
      <c r="H1386" s="125" t="s">
        <v>1723</v>
      </c>
      <c r="I1386" s="159">
        <f>VLOOKUP(H1386,'V-Enc'!$B$38:$C$45,2,FALSE)</f>
        <v>16</v>
      </c>
      <c r="J1386" s="125" t="s">
        <v>1739</v>
      </c>
      <c r="K1386" s="159">
        <f>VLOOKUP(J1386,'V-Enc'!$B$49:$C$56,2,FALSE)</f>
        <v>0.25</v>
      </c>
      <c r="L1386" s="206" t="s">
        <v>76</v>
      </c>
      <c r="M1386" s="125">
        <v>8</v>
      </c>
      <c r="N1386" s="125" t="s">
        <v>1834</v>
      </c>
      <c r="O1386" s="125">
        <f>VLOOKUP(N1386,'V-Enc'!$B$130:$C$137,2,FALSE)</f>
        <v>7</v>
      </c>
      <c r="Q1386" s="125" t="s">
        <v>730</v>
      </c>
      <c r="R1386" s="125" t="s">
        <v>22</v>
      </c>
      <c r="S1386" s="206" t="s">
        <v>2040</v>
      </c>
      <c r="U1386" s="125">
        <f t="shared" ref="U1386" si="2380">IF(L1386="-1",I1386,M1386)</f>
        <v>8</v>
      </c>
      <c r="V1386" s="179">
        <f t="shared" ref="V1386" si="2381">IF(L1386="-1",K1386,U1386/I1386*K1386)</f>
        <v>0.125</v>
      </c>
      <c r="W1386" s="125" t="str">
        <f t="shared" ref="W1386" si="2382">IF(L1386="-1",M1386,"-")</f>
        <v>-</v>
      </c>
      <c r="X1386" s="179" t="str">
        <f>IF(L1386="-1",W1386/#REF!*#REF!,"-")</f>
        <v>-</v>
      </c>
      <c r="Z1386" s="125" t="str">
        <f t="shared" ref="Z1386" si="2383">IF(S1386="vs2",1,"")</f>
        <v/>
      </c>
      <c r="AA1386" s="125">
        <v>1</v>
      </c>
      <c r="AB1386" s="179">
        <f>MAX(V1386,X1386,1)*IF(O1386="",1,O1386)</f>
        <v>7</v>
      </c>
      <c r="AC1386" s="179" t="str">
        <f t="shared" ref="AC1386:AC1399" si="2384">DEC2BIN(MIN(64,AB1386)-1,6)</f>
        <v>000110</v>
      </c>
      <c r="AD1386" s="179">
        <f t="shared" ref="AD1386:AD1403" si="2385">AB1386/(MAX(V1386,1)*IF(O1386="",1,O1386))</f>
        <v>1</v>
      </c>
      <c r="AE1386" s="179" t="str">
        <f t="shared" ref="AE1386:AE1403" si="2386">RIGHT(_xlfn.CONCAT(REPT(0,8-MIN(AB1386,8)),REPT(DEC2BIN(_xlfn.BITLSHIFT(1,AD1386-1)),AB1386/AD1386)),8)</f>
        <v>01111111</v>
      </c>
      <c r="AF1386" s="125" t="s">
        <v>369</v>
      </c>
    </row>
    <row r="1387" spans="1:34" x14ac:dyDescent="0.2">
      <c r="A1387" s="125" t="s">
        <v>2853</v>
      </c>
      <c r="B1387" s="58" t="str">
        <f>IF(OR(MAX(1,O1387)*MAX(V1387,1)&gt;8,V1387&lt;1/4,X1387&lt;1/4,IF(X1387="-",0,X1387)&gt;8),"RSVD","")</f>
        <v/>
      </c>
      <c r="C1387" s="125" t="s">
        <v>727</v>
      </c>
      <c r="D1387" s="125" t="s">
        <v>704</v>
      </c>
      <c r="E1387" s="125" t="str">
        <f t="shared" ref="E1387:E1393" si="2387">IF(S1387="rs2","L2",IF(S1387="vs2","L3","L1"))</f>
        <v>L1</v>
      </c>
      <c r="F1387" s="125" t="str">
        <f t="shared" ref="F1387:F1393" si="2388">IF(M1387=8,"000",IF(M1387=16,"101","110"))</f>
        <v>101</v>
      </c>
      <c r="H1387" s="125" t="s">
        <v>1723</v>
      </c>
      <c r="I1387" s="159">
        <f>VLOOKUP(H1387,'V-Enc'!$B$38:$C$45,2,FALSE)</f>
        <v>16</v>
      </c>
      <c r="J1387" s="125" t="s">
        <v>1739</v>
      </c>
      <c r="K1387" s="159">
        <f>VLOOKUP(J1387,'V-Enc'!$B$49:$C$56,2,FALSE)</f>
        <v>0.25</v>
      </c>
      <c r="L1387" s="206" t="s">
        <v>76</v>
      </c>
      <c r="M1387" s="125">
        <v>16</v>
      </c>
      <c r="N1387" s="125" t="s">
        <v>1834</v>
      </c>
      <c r="O1387" s="125">
        <f>VLOOKUP(N1387,'V-Enc'!$B$130:$C$137,2,FALSE)</f>
        <v>7</v>
      </c>
      <c r="Q1387" s="125" t="s">
        <v>730</v>
      </c>
      <c r="R1387" s="125" t="s">
        <v>22</v>
      </c>
      <c r="S1387" s="206" t="s">
        <v>2040</v>
      </c>
      <c r="U1387" s="125">
        <f t="shared" ref="U1387:U1393" si="2389">IF(L1387="-1",I1387,M1387)</f>
        <v>16</v>
      </c>
      <c r="V1387" s="179">
        <f t="shared" ref="V1387:V1393" si="2390">IF(L1387="-1",K1387,U1387/I1387*K1387)</f>
        <v>0.25</v>
      </c>
      <c r="W1387" s="125" t="str">
        <f t="shared" ref="W1387:W1393" si="2391">IF(L1387="-1",M1387,"-")</f>
        <v>-</v>
      </c>
      <c r="X1387" s="179" t="str">
        <f>IF(L1387="-1",W1387/#REF!*#REF!,"-")</f>
        <v>-</v>
      </c>
      <c r="Z1387" s="125" t="str">
        <f t="shared" si="2318"/>
        <v/>
      </c>
      <c r="AA1387" s="125">
        <v>1</v>
      </c>
      <c r="AB1387" s="179">
        <f t="shared" ref="AB1387:AB1403" si="2392">MAX(V1387,X1387,1)*IF(O1387="",1,O1387)</f>
        <v>7</v>
      </c>
      <c r="AC1387" s="179" t="str">
        <f t="shared" si="2384"/>
        <v>000110</v>
      </c>
      <c r="AD1387" s="179">
        <f t="shared" si="2385"/>
        <v>1</v>
      </c>
      <c r="AE1387" s="179" t="str">
        <f t="shared" si="2386"/>
        <v>01111111</v>
      </c>
      <c r="AF1387" s="125" t="s">
        <v>369</v>
      </c>
    </row>
    <row r="1388" spans="1:34" x14ac:dyDescent="0.2">
      <c r="A1388" s="125" t="s">
        <v>2854</v>
      </c>
      <c r="B1388" s="58" t="str">
        <f t="shared" ref="B1388:B1393" si="2393">IF(OR(MAX(1,O1388)*MAX(V1388,1)&gt;8,V1388&lt;1/4,X1388&lt;1/4,IF(X1388="-",0,X1388)&gt;8),"RSVD","")</f>
        <v/>
      </c>
      <c r="C1388" s="125" t="s">
        <v>727</v>
      </c>
      <c r="D1388" s="125" t="s">
        <v>704</v>
      </c>
      <c r="E1388" s="125" t="str">
        <f t="shared" si="2387"/>
        <v>L1</v>
      </c>
      <c r="F1388" s="125" t="str">
        <f t="shared" si="2388"/>
        <v>110</v>
      </c>
      <c r="H1388" s="125" t="s">
        <v>1723</v>
      </c>
      <c r="I1388" s="159">
        <f>VLOOKUP(H1388,'V-Enc'!$B$38:$C$45,2,FALSE)</f>
        <v>16</v>
      </c>
      <c r="J1388" s="125" t="s">
        <v>1739</v>
      </c>
      <c r="K1388" s="159">
        <f>VLOOKUP(J1388,'V-Enc'!$B$49:$C$56,2,FALSE)</f>
        <v>0.25</v>
      </c>
      <c r="L1388" s="206" t="s">
        <v>76</v>
      </c>
      <c r="M1388" s="125">
        <v>32</v>
      </c>
      <c r="N1388" s="125" t="s">
        <v>1834</v>
      </c>
      <c r="O1388" s="125">
        <f>VLOOKUP(N1388,'V-Enc'!$B$130:$C$137,2,FALSE)</f>
        <v>7</v>
      </c>
      <c r="Q1388" s="125" t="s">
        <v>730</v>
      </c>
      <c r="R1388" s="125" t="s">
        <v>22</v>
      </c>
      <c r="S1388" s="206" t="s">
        <v>2040</v>
      </c>
      <c r="U1388" s="125">
        <f t="shared" si="2389"/>
        <v>32</v>
      </c>
      <c r="V1388" s="179">
        <f t="shared" si="2390"/>
        <v>0.5</v>
      </c>
      <c r="W1388" s="125" t="str">
        <f t="shared" si="2391"/>
        <v>-</v>
      </c>
      <c r="X1388" s="179" t="str">
        <f>IF(L1388="-1",W1388/I1387*K1387,"-")</f>
        <v>-</v>
      </c>
      <c r="Z1388" s="125" t="str">
        <f t="shared" si="2318"/>
        <v/>
      </c>
      <c r="AA1388" s="125">
        <v>1</v>
      </c>
      <c r="AB1388" s="179">
        <f t="shared" si="2392"/>
        <v>7</v>
      </c>
      <c r="AC1388" s="179" t="str">
        <f t="shared" si="2384"/>
        <v>000110</v>
      </c>
      <c r="AD1388" s="179">
        <f t="shared" si="2385"/>
        <v>1</v>
      </c>
      <c r="AE1388" s="179" t="str">
        <f t="shared" si="2386"/>
        <v>01111111</v>
      </c>
      <c r="AF1388" s="125" t="s">
        <v>369</v>
      </c>
    </row>
    <row r="1389" spans="1:34" x14ac:dyDescent="0.2">
      <c r="A1389" s="125" t="s">
        <v>2855</v>
      </c>
      <c r="B1389" s="58" t="str">
        <f t="shared" si="2393"/>
        <v/>
      </c>
      <c r="C1389" s="125" t="s">
        <v>727</v>
      </c>
      <c r="D1389" s="125" t="s">
        <v>704</v>
      </c>
      <c r="E1389" s="125" t="str">
        <f t="shared" si="2387"/>
        <v>L1</v>
      </c>
      <c r="F1389" s="125" t="str">
        <f t="shared" si="2388"/>
        <v>000</v>
      </c>
      <c r="H1389" s="125" t="s">
        <v>1723</v>
      </c>
      <c r="I1389" s="159">
        <f>VLOOKUP(H1389,'V-Enc'!$B$38:$C$45,2,FALSE)</f>
        <v>16</v>
      </c>
      <c r="J1389" s="125" t="s">
        <v>1740</v>
      </c>
      <c r="K1389" s="159">
        <f>VLOOKUP(J1389,'V-Enc'!$B$49:$C$56,2,FALSE)</f>
        <v>0.5</v>
      </c>
      <c r="L1389" s="206" t="s">
        <v>76</v>
      </c>
      <c r="M1389" s="125">
        <v>8</v>
      </c>
      <c r="N1389" s="125" t="s">
        <v>1834</v>
      </c>
      <c r="O1389" s="125">
        <f>VLOOKUP(N1389,'V-Enc'!$B$130:$C$137,2,FALSE)</f>
        <v>7</v>
      </c>
      <c r="Q1389" s="125" t="s">
        <v>730</v>
      </c>
      <c r="R1389" s="125" t="s">
        <v>22</v>
      </c>
      <c r="S1389" s="206" t="s">
        <v>2040</v>
      </c>
      <c r="U1389" s="125">
        <f t="shared" si="2389"/>
        <v>8</v>
      </c>
      <c r="V1389" s="179">
        <f t="shared" si="2390"/>
        <v>0.25</v>
      </c>
      <c r="W1389" s="125" t="str">
        <f t="shared" si="2391"/>
        <v>-</v>
      </c>
      <c r="X1389" s="179" t="str">
        <f>IF(L1389="-1",W1389/#REF!*#REF!,"-")</f>
        <v>-</v>
      </c>
      <c r="Z1389" s="125" t="str">
        <f t="shared" si="2318"/>
        <v/>
      </c>
      <c r="AA1389" s="125">
        <v>1</v>
      </c>
      <c r="AB1389" s="179">
        <f t="shared" si="2392"/>
        <v>7</v>
      </c>
      <c r="AC1389" s="179" t="str">
        <f t="shared" si="2384"/>
        <v>000110</v>
      </c>
      <c r="AD1389" s="179">
        <f t="shared" si="2385"/>
        <v>1</v>
      </c>
      <c r="AE1389" s="179" t="str">
        <f t="shared" si="2386"/>
        <v>01111111</v>
      </c>
      <c r="AF1389" s="125" t="s">
        <v>369</v>
      </c>
    </row>
    <row r="1390" spans="1:34" x14ac:dyDescent="0.2">
      <c r="A1390" s="125" t="s">
        <v>2856</v>
      </c>
      <c r="B1390" s="58" t="str">
        <f t="shared" si="2393"/>
        <v/>
      </c>
      <c r="C1390" s="125" t="s">
        <v>727</v>
      </c>
      <c r="D1390" s="125" t="s">
        <v>704</v>
      </c>
      <c r="E1390" s="125" t="str">
        <f t="shared" si="2387"/>
        <v>L1</v>
      </c>
      <c r="F1390" s="125" t="str">
        <f t="shared" si="2388"/>
        <v>101</v>
      </c>
      <c r="H1390" s="125" t="s">
        <v>1723</v>
      </c>
      <c r="I1390" s="159">
        <f>VLOOKUP(H1390,'V-Enc'!$B$38:$C$45,2,FALSE)</f>
        <v>16</v>
      </c>
      <c r="J1390" s="125" t="s">
        <v>1740</v>
      </c>
      <c r="K1390" s="159">
        <f>VLOOKUP(J1390,'V-Enc'!$B$49:$C$56,2,FALSE)</f>
        <v>0.5</v>
      </c>
      <c r="L1390" s="206" t="s">
        <v>76</v>
      </c>
      <c r="M1390" s="125">
        <v>16</v>
      </c>
      <c r="N1390" s="125" t="s">
        <v>1834</v>
      </c>
      <c r="O1390" s="125">
        <f>VLOOKUP(N1390,'V-Enc'!$B$130:$C$137,2,FALSE)</f>
        <v>7</v>
      </c>
      <c r="Q1390" s="125" t="s">
        <v>730</v>
      </c>
      <c r="R1390" s="125" t="s">
        <v>22</v>
      </c>
      <c r="S1390" s="206" t="s">
        <v>2040</v>
      </c>
      <c r="U1390" s="125">
        <f t="shared" si="2389"/>
        <v>16</v>
      </c>
      <c r="V1390" s="179">
        <f t="shared" si="2390"/>
        <v>0.5</v>
      </c>
      <c r="W1390" s="125" t="str">
        <f t="shared" si="2391"/>
        <v>-</v>
      </c>
      <c r="X1390" s="179" t="str">
        <f>IF(L1390="-1",W1390/I1389*K1389,"-")</f>
        <v>-</v>
      </c>
      <c r="Z1390" s="125" t="str">
        <f t="shared" si="2318"/>
        <v/>
      </c>
      <c r="AA1390" s="125">
        <v>1</v>
      </c>
      <c r="AB1390" s="179">
        <f t="shared" si="2392"/>
        <v>7</v>
      </c>
      <c r="AC1390" s="179" t="str">
        <f t="shared" si="2384"/>
        <v>000110</v>
      </c>
      <c r="AD1390" s="179">
        <f t="shared" si="2385"/>
        <v>1</v>
      </c>
      <c r="AE1390" s="179" t="str">
        <f t="shared" si="2386"/>
        <v>01111111</v>
      </c>
      <c r="AF1390" s="125" t="s">
        <v>369</v>
      </c>
    </row>
    <row r="1391" spans="1:34" x14ac:dyDescent="0.2">
      <c r="A1391" s="125" t="s">
        <v>2857</v>
      </c>
      <c r="B1391" s="58" t="str">
        <f t="shared" si="2393"/>
        <v/>
      </c>
      <c r="C1391" s="125" t="s">
        <v>727</v>
      </c>
      <c r="D1391" s="125" t="s">
        <v>704</v>
      </c>
      <c r="E1391" s="125" t="str">
        <f t="shared" si="2387"/>
        <v>L1</v>
      </c>
      <c r="F1391" s="125" t="str">
        <f t="shared" si="2388"/>
        <v>110</v>
      </c>
      <c r="H1391" s="125" t="s">
        <v>1723</v>
      </c>
      <c r="I1391" s="159">
        <f>VLOOKUP(H1391,'V-Enc'!$B$38:$C$45,2,FALSE)</f>
        <v>16</v>
      </c>
      <c r="J1391" s="125" t="s">
        <v>1740</v>
      </c>
      <c r="K1391" s="159">
        <f>VLOOKUP(J1391,'V-Enc'!$B$49:$C$56,2,FALSE)</f>
        <v>0.5</v>
      </c>
      <c r="L1391" s="206" t="s">
        <v>76</v>
      </c>
      <c r="M1391" s="125">
        <v>32</v>
      </c>
      <c r="N1391" s="125" t="s">
        <v>1834</v>
      </c>
      <c r="O1391" s="125">
        <f>VLOOKUP(N1391,'V-Enc'!$B$130:$C$137,2,FALSE)</f>
        <v>7</v>
      </c>
      <c r="Q1391" s="125" t="s">
        <v>730</v>
      </c>
      <c r="R1391" s="125" t="s">
        <v>22</v>
      </c>
      <c r="S1391" s="206" t="s">
        <v>2040</v>
      </c>
      <c r="U1391" s="125">
        <f t="shared" si="2389"/>
        <v>32</v>
      </c>
      <c r="V1391" s="179">
        <f t="shared" si="2390"/>
        <v>1</v>
      </c>
      <c r="W1391" s="125" t="str">
        <f t="shared" si="2391"/>
        <v>-</v>
      </c>
      <c r="X1391" s="179" t="str">
        <f>IF(L1391="-1",W1391/I1390*K1390,"-")</f>
        <v>-</v>
      </c>
      <c r="Z1391" s="125" t="str">
        <f t="shared" si="2318"/>
        <v/>
      </c>
      <c r="AA1391" s="125">
        <v>1</v>
      </c>
      <c r="AB1391" s="179">
        <f t="shared" si="2392"/>
        <v>7</v>
      </c>
      <c r="AC1391" s="179" t="str">
        <f t="shared" si="2384"/>
        <v>000110</v>
      </c>
      <c r="AD1391" s="179">
        <f t="shared" si="2385"/>
        <v>1</v>
      </c>
      <c r="AE1391" s="179" t="str">
        <f t="shared" si="2386"/>
        <v>01111111</v>
      </c>
      <c r="AF1391" s="125" t="s">
        <v>369</v>
      </c>
    </row>
    <row r="1392" spans="1:34" x14ac:dyDescent="0.2">
      <c r="A1392" s="125" t="s">
        <v>2858</v>
      </c>
      <c r="B1392" s="58" t="str">
        <f t="shared" si="2393"/>
        <v/>
      </c>
      <c r="C1392" s="125" t="s">
        <v>727</v>
      </c>
      <c r="D1392" s="125" t="s">
        <v>704</v>
      </c>
      <c r="E1392" s="125" t="str">
        <f t="shared" si="2387"/>
        <v>L1</v>
      </c>
      <c r="F1392" s="125" t="str">
        <f t="shared" si="2388"/>
        <v>000</v>
      </c>
      <c r="H1392" s="125" t="s">
        <v>1723</v>
      </c>
      <c r="I1392" s="159">
        <f>VLOOKUP(H1392,'V-Enc'!$B$38:$C$45,2,FALSE)</f>
        <v>16</v>
      </c>
      <c r="J1392" s="125" t="s">
        <v>1733</v>
      </c>
      <c r="K1392" s="159">
        <f>VLOOKUP(J1392,'V-Enc'!$B$49:$C$56,2,FALSE)</f>
        <v>1</v>
      </c>
      <c r="L1392" s="206" t="s">
        <v>76</v>
      </c>
      <c r="M1392" s="125">
        <v>8</v>
      </c>
      <c r="N1392" s="125" t="s">
        <v>1834</v>
      </c>
      <c r="O1392" s="125">
        <f>VLOOKUP(N1392,'V-Enc'!$B$130:$C$137,2,FALSE)</f>
        <v>7</v>
      </c>
      <c r="Q1392" s="125" t="s">
        <v>730</v>
      </c>
      <c r="R1392" s="125" t="s">
        <v>22</v>
      </c>
      <c r="S1392" s="206" t="s">
        <v>2040</v>
      </c>
      <c r="U1392" s="125">
        <f t="shared" si="2389"/>
        <v>8</v>
      </c>
      <c r="V1392" s="179">
        <f t="shared" si="2390"/>
        <v>0.5</v>
      </c>
      <c r="W1392" s="125" t="str">
        <f t="shared" si="2391"/>
        <v>-</v>
      </c>
      <c r="X1392" s="179" t="str">
        <f>IF(L1392="-1",W1392/#REF!*#REF!,"-")</f>
        <v>-</v>
      </c>
      <c r="Z1392" s="125" t="str">
        <f t="shared" si="2318"/>
        <v/>
      </c>
      <c r="AA1392" s="125">
        <v>1</v>
      </c>
      <c r="AB1392" s="179">
        <f t="shared" si="2392"/>
        <v>7</v>
      </c>
      <c r="AC1392" s="179" t="str">
        <f t="shared" si="2384"/>
        <v>000110</v>
      </c>
      <c r="AD1392" s="179">
        <f t="shared" si="2385"/>
        <v>1</v>
      </c>
      <c r="AE1392" s="179" t="str">
        <f t="shared" si="2386"/>
        <v>01111111</v>
      </c>
      <c r="AF1392" s="125" t="s">
        <v>369</v>
      </c>
    </row>
    <row r="1393" spans="1:32" x14ac:dyDescent="0.2">
      <c r="A1393" s="125" t="s">
        <v>2859</v>
      </c>
      <c r="B1393" s="58" t="str">
        <f t="shared" si="2393"/>
        <v/>
      </c>
      <c r="C1393" s="125" t="s">
        <v>727</v>
      </c>
      <c r="D1393" s="125" t="s">
        <v>704</v>
      </c>
      <c r="E1393" s="125" t="str">
        <f t="shared" si="2387"/>
        <v>L1</v>
      </c>
      <c r="F1393" s="125" t="str">
        <f t="shared" si="2388"/>
        <v>101</v>
      </c>
      <c r="H1393" s="125" t="s">
        <v>1723</v>
      </c>
      <c r="I1393" s="159">
        <f>VLOOKUP(H1393,'V-Enc'!$B$38:$C$45,2,FALSE)</f>
        <v>16</v>
      </c>
      <c r="J1393" s="125" t="s">
        <v>1733</v>
      </c>
      <c r="K1393" s="159">
        <f>VLOOKUP(J1393,'V-Enc'!$B$49:$C$56,2,FALSE)</f>
        <v>1</v>
      </c>
      <c r="L1393" s="206" t="s">
        <v>76</v>
      </c>
      <c r="M1393" s="125">
        <v>16</v>
      </c>
      <c r="N1393" s="125" t="s">
        <v>1834</v>
      </c>
      <c r="O1393" s="125">
        <f>VLOOKUP(N1393,'V-Enc'!$B$130:$C$137,2,FALSE)</f>
        <v>7</v>
      </c>
      <c r="Q1393" s="125" t="s">
        <v>730</v>
      </c>
      <c r="R1393" s="125" t="s">
        <v>22</v>
      </c>
      <c r="S1393" s="206" t="s">
        <v>2040</v>
      </c>
      <c r="U1393" s="125">
        <f t="shared" si="2389"/>
        <v>16</v>
      </c>
      <c r="V1393" s="179">
        <f t="shared" si="2390"/>
        <v>1</v>
      </c>
      <c r="W1393" s="125" t="str">
        <f t="shared" si="2391"/>
        <v>-</v>
      </c>
      <c r="X1393" s="179" t="str">
        <f>IF(L1393="-1",W1393/#REF!*#REF!,"-")</f>
        <v>-</v>
      </c>
      <c r="Z1393" s="125" t="str">
        <f t="shared" si="2318"/>
        <v/>
      </c>
      <c r="AA1393" s="125">
        <v>1</v>
      </c>
      <c r="AB1393" s="179">
        <f t="shared" si="2392"/>
        <v>7</v>
      </c>
      <c r="AC1393" s="179" t="str">
        <f t="shared" si="2384"/>
        <v>000110</v>
      </c>
      <c r="AD1393" s="179">
        <f t="shared" si="2385"/>
        <v>1</v>
      </c>
      <c r="AE1393" s="179" t="str">
        <f t="shared" si="2386"/>
        <v>01111111</v>
      </c>
      <c r="AF1393" s="125" t="s">
        <v>369</v>
      </c>
    </row>
    <row r="1394" spans="1:32" x14ac:dyDescent="0.2">
      <c r="A1394" s="125" t="s">
        <v>4616</v>
      </c>
      <c r="B1394" s="58" t="str">
        <f t="shared" ref="B1394:B1396" si="2394">IF(OR(MAX(1,O1394)*MAX(V1394,1)&gt;8,V1394&lt;1/4,X1394&lt;1/4,IF(X1394="-",0,X1394)&gt;8),"RSVD","")</f>
        <v>RSVD</v>
      </c>
      <c r="C1394" s="125" t="s">
        <v>727</v>
      </c>
      <c r="D1394" s="125" t="s">
        <v>704</v>
      </c>
      <c r="E1394" s="125" t="str">
        <f t="shared" ref="E1394:E1396" si="2395">IF(S1394="rs2","L2",IF(S1394="vs2","L3","L1"))</f>
        <v>L1</v>
      </c>
      <c r="F1394" s="125" t="str">
        <f t="shared" ref="F1394:F1396" si="2396">IF(M1394=8,"000",IF(M1394=16,"101","110"))</f>
        <v>110</v>
      </c>
      <c r="H1394" s="125" t="s">
        <v>1723</v>
      </c>
      <c r="I1394" s="159">
        <f>VLOOKUP(H1394,'V-Enc'!$B$38:$C$45,2,FALSE)</f>
        <v>16</v>
      </c>
      <c r="J1394" s="125" t="s">
        <v>1733</v>
      </c>
      <c r="K1394" s="159">
        <f>VLOOKUP(J1394,'V-Enc'!$B$49:$C$56,2,FALSE)</f>
        <v>1</v>
      </c>
      <c r="L1394" s="206" t="s">
        <v>76</v>
      </c>
      <c r="M1394" s="125">
        <v>32</v>
      </c>
      <c r="N1394" s="125" t="s">
        <v>1834</v>
      </c>
      <c r="O1394" s="125">
        <f>VLOOKUP(N1394,'V-Enc'!$B$130:$C$137,2,FALSE)</f>
        <v>7</v>
      </c>
      <c r="Q1394" s="125" t="s">
        <v>730</v>
      </c>
      <c r="R1394" s="125" t="s">
        <v>22</v>
      </c>
      <c r="S1394" s="206" t="s">
        <v>2040</v>
      </c>
      <c r="U1394" s="125">
        <f t="shared" ref="U1394:U1396" si="2397">IF(L1394="-1",I1394,M1394)</f>
        <v>32</v>
      </c>
      <c r="V1394" s="179">
        <f t="shared" ref="V1394:V1396" si="2398">IF(L1394="-1",K1394,U1394/I1394*K1394)</f>
        <v>2</v>
      </c>
      <c r="W1394" s="125" t="str">
        <f t="shared" ref="W1394:W1396" si="2399">IF(L1394="-1",M1394,"-")</f>
        <v>-</v>
      </c>
      <c r="X1394" s="179" t="str">
        <f>IF(L1394="-1",W1394/#REF!*#REF!,"-")</f>
        <v>-</v>
      </c>
      <c r="Z1394" s="125" t="str">
        <f t="shared" ref="Z1394:Z1396" si="2400">IF(S1394="vs2",1,"")</f>
        <v/>
      </c>
      <c r="AA1394" s="125">
        <v>1</v>
      </c>
      <c r="AB1394" s="179">
        <f t="shared" si="2392"/>
        <v>14</v>
      </c>
      <c r="AC1394" s="179" t="str">
        <f t="shared" si="2384"/>
        <v>001101</v>
      </c>
      <c r="AD1394" s="179">
        <f t="shared" si="2385"/>
        <v>1</v>
      </c>
      <c r="AE1394" s="179" t="str">
        <f t="shared" si="2386"/>
        <v>11111111</v>
      </c>
      <c r="AF1394" s="125" t="s">
        <v>369</v>
      </c>
    </row>
    <row r="1395" spans="1:32" x14ac:dyDescent="0.2">
      <c r="A1395" s="125" t="s">
        <v>4617</v>
      </c>
      <c r="B1395" s="58" t="str">
        <f t="shared" si="2394"/>
        <v/>
      </c>
      <c r="C1395" s="125" t="s">
        <v>727</v>
      </c>
      <c r="D1395" s="125" t="s">
        <v>704</v>
      </c>
      <c r="E1395" s="125" t="str">
        <f t="shared" si="2395"/>
        <v>L1</v>
      </c>
      <c r="F1395" s="125" t="str">
        <f t="shared" si="2396"/>
        <v>000</v>
      </c>
      <c r="H1395" s="125" t="s">
        <v>1723</v>
      </c>
      <c r="I1395" s="159">
        <f>VLOOKUP(H1395,'V-Enc'!$B$38:$C$45,2,FALSE)</f>
        <v>16</v>
      </c>
      <c r="J1395" s="125" t="s">
        <v>1734</v>
      </c>
      <c r="K1395" s="159">
        <f>VLOOKUP(J1395,'V-Enc'!$B$49:$C$56,2,FALSE)</f>
        <v>2</v>
      </c>
      <c r="L1395" s="206" t="s">
        <v>76</v>
      </c>
      <c r="M1395" s="125">
        <v>8</v>
      </c>
      <c r="N1395" s="125" t="s">
        <v>1834</v>
      </c>
      <c r="O1395" s="125">
        <f>VLOOKUP(N1395,'V-Enc'!$B$130:$C$137,2,FALSE)</f>
        <v>7</v>
      </c>
      <c r="Q1395" s="125" t="s">
        <v>730</v>
      </c>
      <c r="R1395" s="125" t="s">
        <v>22</v>
      </c>
      <c r="S1395" s="206" t="s">
        <v>2040</v>
      </c>
      <c r="U1395" s="125">
        <f t="shared" si="2397"/>
        <v>8</v>
      </c>
      <c r="V1395" s="179">
        <f t="shared" si="2398"/>
        <v>1</v>
      </c>
      <c r="W1395" s="125" t="str">
        <f t="shared" si="2399"/>
        <v>-</v>
      </c>
      <c r="X1395" s="179" t="str">
        <f>IF(L1395="-1",W1395/#REF!*#REF!,"-")</f>
        <v>-</v>
      </c>
      <c r="Z1395" s="125" t="str">
        <f t="shared" si="2400"/>
        <v/>
      </c>
      <c r="AA1395" s="125">
        <v>1</v>
      </c>
      <c r="AB1395" s="179">
        <f t="shared" si="2392"/>
        <v>7</v>
      </c>
      <c r="AC1395" s="179" t="str">
        <f t="shared" si="2384"/>
        <v>000110</v>
      </c>
      <c r="AD1395" s="179">
        <f t="shared" si="2385"/>
        <v>1</v>
      </c>
      <c r="AE1395" s="179" t="str">
        <f t="shared" si="2386"/>
        <v>01111111</v>
      </c>
      <c r="AF1395" s="125" t="s">
        <v>369</v>
      </c>
    </row>
    <row r="1396" spans="1:32" x14ac:dyDescent="0.2">
      <c r="A1396" s="125" t="s">
        <v>4618</v>
      </c>
      <c r="B1396" s="58" t="str">
        <f t="shared" si="2394"/>
        <v>RSVD</v>
      </c>
      <c r="C1396" s="125" t="s">
        <v>727</v>
      </c>
      <c r="D1396" s="125" t="s">
        <v>704</v>
      </c>
      <c r="E1396" s="125" t="str">
        <f t="shared" si="2395"/>
        <v>L1</v>
      </c>
      <c r="F1396" s="125" t="str">
        <f t="shared" si="2396"/>
        <v>101</v>
      </c>
      <c r="H1396" s="125" t="s">
        <v>1723</v>
      </c>
      <c r="I1396" s="159">
        <f>VLOOKUP(H1396,'V-Enc'!$B$38:$C$45,2,FALSE)</f>
        <v>16</v>
      </c>
      <c r="J1396" s="125" t="s">
        <v>1734</v>
      </c>
      <c r="K1396" s="159">
        <f>VLOOKUP(J1396,'V-Enc'!$B$49:$C$56,2,FALSE)</f>
        <v>2</v>
      </c>
      <c r="L1396" s="206" t="s">
        <v>76</v>
      </c>
      <c r="M1396" s="125">
        <v>16</v>
      </c>
      <c r="N1396" s="125" t="s">
        <v>1834</v>
      </c>
      <c r="O1396" s="125">
        <f>VLOOKUP(N1396,'V-Enc'!$B$130:$C$137,2,FALSE)</f>
        <v>7</v>
      </c>
      <c r="Q1396" s="125" t="s">
        <v>730</v>
      </c>
      <c r="R1396" s="125" t="s">
        <v>22</v>
      </c>
      <c r="S1396" s="206" t="s">
        <v>2040</v>
      </c>
      <c r="U1396" s="125">
        <f t="shared" si="2397"/>
        <v>16</v>
      </c>
      <c r="V1396" s="179">
        <f t="shared" si="2398"/>
        <v>2</v>
      </c>
      <c r="W1396" s="125" t="str">
        <f t="shared" si="2399"/>
        <v>-</v>
      </c>
      <c r="X1396" s="179" t="str">
        <f>IF(L1396="-1",W1396/#REF!*#REF!,"-")</f>
        <v>-</v>
      </c>
      <c r="Z1396" s="125" t="str">
        <f t="shared" si="2400"/>
        <v/>
      </c>
      <c r="AA1396" s="125">
        <v>1</v>
      </c>
      <c r="AB1396" s="179">
        <f t="shared" si="2392"/>
        <v>14</v>
      </c>
      <c r="AC1396" s="179" t="str">
        <f t="shared" si="2384"/>
        <v>001101</v>
      </c>
      <c r="AD1396" s="179">
        <f t="shared" si="2385"/>
        <v>1</v>
      </c>
      <c r="AE1396" s="179" t="str">
        <f t="shared" si="2386"/>
        <v>11111111</v>
      </c>
      <c r="AF1396" s="125" t="s">
        <v>369</v>
      </c>
    </row>
    <row r="1397" spans="1:32" x14ac:dyDescent="0.2">
      <c r="A1397" s="125" t="s">
        <v>4619</v>
      </c>
      <c r="B1397" s="58" t="str">
        <f t="shared" ref="B1397:B1399" si="2401">IF(OR(MAX(1,O1397)*MAX(V1397,1)&gt;8,V1397&lt;1/4,X1397&lt;1/4,IF(X1397="-",0,X1397)&gt;8),"RSVD","")</f>
        <v>RSVD</v>
      </c>
      <c r="C1397" s="125" t="s">
        <v>727</v>
      </c>
      <c r="D1397" s="125" t="s">
        <v>704</v>
      </c>
      <c r="E1397" s="125" t="str">
        <f t="shared" ref="E1397:E1399" si="2402">IF(S1397="rs2","L2",IF(S1397="vs2","L3","L1"))</f>
        <v>L1</v>
      </c>
      <c r="F1397" s="125" t="str">
        <f t="shared" ref="F1397:F1399" si="2403">IF(M1397=8,"000",IF(M1397=16,"101","110"))</f>
        <v>110</v>
      </c>
      <c r="H1397" s="125" t="s">
        <v>1723</v>
      </c>
      <c r="I1397" s="159">
        <f>VLOOKUP(H1397,'V-Enc'!$B$38:$C$45,2,FALSE)</f>
        <v>16</v>
      </c>
      <c r="J1397" s="125" t="s">
        <v>1734</v>
      </c>
      <c r="K1397" s="159">
        <f>VLOOKUP(J1397,'V-Enc'!$B$49:$C$56,2,FALSE)</f>
        <v>2</v>
      </c>
      <c r="L1397" s="206" t="s">
        <v>76</v>
      </c>
      <c r="M1397" s="125">
        <v>32</v>
      </c>
      <c r="N1397" s="125" t="s">
        <v>1834</v>
      </c>
      <c r="O1397" s="125">
        <f>VLOOKUP(N1397,'V-Enc'!$B$130:$C$137,2,FALSE)</f>
        <v>7</v>
      </c>
      <c r="Q1397" s="125" t="s">
        <v>730</v>
      </c>
      <c r="R1397" s="125" t="s">
        <v>22</v>
      </c>
      <c r="S1397" s="206" t="s">
        <v>2040</v>
      </c>
      <c r="U1397" s="125">
        <f t="shared" ref="U1397:U1399" si="2404">IF(L1397="-1",I1397,M1397)</f>
        <v>32</v>
      </c>
      <c r="V1397" s="179">
        <f t="shared" ref="V1397:V1399" si="2405">IF(L1397="-1",K1397,U1397/I1397*K1397)</f>
        <v>4</v>
      </c>
      <c r="W1397" s="125" t="str">
        <f t="shared" ref="W1397:W1399" si="2406">IF(L1397="-1",M1397,"-")</f>
        <v>-</v>
      </c>
      <c r="X1397" s="179" t="str">
        <f>IF(L1397="-1",W1397/#REF!*#REF!,"-")</f>
        <v>-</v>
      </c>
      <c r="Z1397" s="125" t="str">
        <f t="shared" ref="Z1397:Z1399" si="2407">IF(S1397="vs2",1,"")</f>
        <v/>
      </c>
      <c r="AA1397" s="125">
        <v>1</v>
      </c>
      <c r="AB1397" s="179">
        <f t="shared" si="2392"/>
        <v>28</v>
      </c>
      <c r="AC1397" s="179" t="str">
        <f t="shared" si="2384"/>
        <v>011011</v>
      </c>
      <c r="AD1397" s="179">
        <f t="shared" si="2385"/>
        <v>1</v>
      </c>
      <c r="AE1397" s="179" t="str">
        <f t="shared" si="2386"/>
        <v>11111111</v>
      </c>
      <c r="AF1397" s="125" t="s">
        <v>369</v>
      </c>
    </row>
    <row r="1398" spans="1:32" x14ac:dyDescent="0.2">
      <c r="A1398" s="125" t="s">
        <v>4620</v>
      </c>
      <c r="B1398" s="58" t="str">
        <f t="shared" si="2401"/>
        <v>RSVD</v>
      </c>
      <c r="C1398" s="125" t="s">
        <v>727</v>
      </c>
      <c r="D1398" s="125" t="s">
        <v>704</v>
      </c>
      <c r="E1398" s="125" t="str">
        <f t="shared" si="2402"/>
        <v>L1</v>
      </c>
      <c r="F1398" s="125" t="str">
        <f t="shared" si="2403"/>
        <v>000</v>
      </c>
      <c r="H1398" s="125" t="s">
        <v>1723</v>
      </c>
      <c r="I1398" s="159">
        <f>VLOOKUP(H1398,'V-Enc'!$B$38:$C$45,2,FALSE)</f>
        <v>16</v>
      </c>
      <c r="J1398" s="125" t="s">
        <v>1735</v>
      </c>
      <c r="K1398" s="159">
        <f>VLOOKUP(J1398,'V-Enc'!$B$49:$C$56,2,FALSE)</f>
        <v>4</v>
      </c>
      <c r="L1398" s="206" t="s">
        <v>76</v>
      </c>
      <c r="M1398" s="125">
        <v>8</v>
      </c>
      <c r="N1398" s="125" t="s">
        <v>1834</v>
      </c>
      <c r="O1398" s="125">
        <f>VLOOKUP(N1398,'V-Enc'!$B$130:$C$137,2,FALSE)</f>
        <v>7</v>
      </c>
      <c r="Q1398" s="125" t="s">
        <v>730</v>
      </c>
      <c r="R1398" s="125" t="s">
        <v>22</v>
      </c>
      <c r="S1398" s="206" t="s">
        <v>2040</v>
      </c>
      <c r="U1398" s="125">
        <f t="shared" si="2404"/>
        <v>8</v>
      </c>
      <c r="V1398" s="179">
        <f t="shared" si="2405"/>
        <v>2</v>
      </c>
      <c r="W1398" s="125" t="str">
        <f t="shared" si="2406"/>
        <v>-</v>
      </c>
      <c r="X1398" s="179" t="str">
        <f>IF(L1398="-1",W1398/#REF!*#REF!,"-")</f>
        <v>-</v>
      </c>
      <c r="Z1398" s="125" t="str">
        <f t="shared" si="2407"/>
        <v/>
      </c>
      <c r="AA1398" s="125">
        <v>1</v>
      </c>
      <c r="AB1398" s="179">
        <f t="shared" si="2392"/>
        <v>14</v>
      </c>
      <c r="AC1398" s="179" t="str">
        <f t="shared" si="2384"/>
        <v>001101</v>
      </c>
      <c r="AD1398" s="179">
        <f t="shared" si="2385"/>
        <v>1</v>
      </c>
      <c r="AE1398" s="179" t="str">
        <f t="shared" si="2386"/>
        <v>11111111</v>
      </c>
      <c r="AF1398" s="125" t="s">
        <v>369</v>
      </c>
    </row>
    <row r="1399" spans="1:32" x14ac:dyDescent="0.2">
      <c r="A1399" s="125" t="s">
        <v>4621</v>
      </c>
      <c r="B1399" s="58" t="str">
        <f t="shared" si="2401"/>
        <v>RSVD</v>
      </c>
      <c r="C1399" s="125" t="s">
        <v>727</v>
      </c>
      <c r="D1399" s="125" t="s">
        <v>704</v>
      </c>
      <c r="E1399" s="125" t="str">
        <f t="shared" si="2402"/>
        <v>L1</v>
      </c>
      <c r="F1399" s="125" t="str">
        <f t="shared" si="2403"/>
        <v>101</v>
      </c>
      <c r="H1399" s="125" t="s">
        <v>1723</v>
      </c>
      <c r="I1399" s="159">
        <f>VLOOKUP(H1399,'V-Enc'!$B$38:$C$45,2,FALSE)</f>
        <v>16</v>
      </c>
      <c r="J1399" s="125" t="s">
        <v>1735</v>
      </c>
      <c r="K1399" s="159">
        <f>VLOOKUP(J1399,'V-Enc'!$B$49:$C$56,2,FALSE)</f>
        <v>4</v>
      </c>
      <c r="L1399" s="206" t="s">
        <v>76</v>
      </c>
      <c r="M1399" s="125">
        <v>16</v>
      </c>
      <c r="N1399" s="125" t="s">
        <v>1834</v>
      </c>
      <c r="O1399" s="125">
        <f>VLOOKUP(N1399,'V-Enc'!$B$130:$C$137,2,FALSE)</f>
        <v>7</v>
      </c>
      <c r="Q1399" s="125" t="s">
        <v>730</v>
      </c>
      <c r="R1399" s="125" t="s">
        <v>22</v>
      </c>
      <c r="S1399" s="206" t="s">
        <v>2040</v>
      </c>
      <c r="U1399" s="125">
        <f t="shared" si="2404"/>
        <v>16</v>
      </c>
      <c r="V1399" s="179">
        <f t="shared" si="2405"/>
        <v>4</v>
      </c>
      <c r="W1399" s="125" t="str">
        <f t="shared" si="2406"/>
        <v>-</v>
      </c>
      <c r="X1399" s="179" t="str">
        <f>IF(L1399="-1",W1399/#REF!*#REF!,"-")</f>
        <v>-</v>
      </c>
      <c r="Z1399" s="125" t="str">
        <f t="shared" si="2407"/>
        <v/>
      </c>
      <c r="AA1399" s="125">
        <v>1</v>
      </c>
      <c r="AB1399" s="179">
        <f t="shared" si="2392"/>
        <v>28</v>
      </c>
      <c r="AC1399" s="179" t="str">
        <f t="shared" si="2384"/>
        <v>011011</v>
      </c>
      <c r="AD1399" s="179">
        <f t="shared" si="2385"/>
        <v>1</v>
      </c>
      <c r="AE1399" s="179" t="str">
        <f t="shared" si="2386"/>
        <v>11111111</v>
      </c>
      <c r="AF1399" s="125" t="s">
        <v>369</v>
      </c>
    </row>
    <row r="1400" spans="1:32" x14ac:dyDescent="0.2">
      <c r="A1400" s="125" t="s">
        <v>4622</v>
      </c>
      <c r="B1400" s="58" t="str">
        <f t="shared" ref="B1400:B1402" si="2408">IF(OR(MAX(1,O1400)*MAX(V1400,1)&gt;8,V1400&lt;1/4,X1400&lt;1/4,IF(X1400="-",0,X1400)&gt;8),"RSVD","")</f>
        <v>RSVD</v>
      </c>
      <c r="C1400" s="125" t="s">
        <v>727</v>
      </c>
      <c r="D1400" s="125" t="s">
        <v>704</v>
      </c>
      <c r="E1400" s="125" t="str">
        <f t="shared" ref="E1400:E1402" si="2409">IF(S1400="rs2","L2",IF(S1400="vs2","L3","L1"))</f>
        <v>L1</v>
      </c>
      <c r="F1400" s="125" t="str">
        <f t="shared" ref="F1400:F1402" si="2410">IF(M1400=8,"000",IF(M1400=16,"101","110"))</f>
        <v>110</v>
      </c>
      <c r="H1400" s="125" t="s">
        <v>1723</v>
      </c>
      <c r="I1400" s="159">
        <f>VLOOKUP(H1400,'V-Enc'!$B$38:$C$45,2,FALSE)</f>
        <v>16</v>
      </c>
      <c r="J1400" s="125" t="s">
        <v>1735</v>
      </c>
      <c r="K1400" s="159">
        <f>VLOOKUP(J1400,'V-Enc'!$B$49:$C$56,2,FALSE)</f>
        <v>4</v>
      </c>
      <c r="L1400" s="206" t="s">
        <v>76</v>
      </c>
      <c r="M1400" s="125">
        <v>32</v>
      </c>
      <c r="N1400" s="125" t="s">
        <v>1834</v>
      </c>
      <c r="O1400" s="125">
        <f>VLOOKUP(N1400,'V-Enc'!$B$130:$C$137,2,FALSE)</f>
        <v>7</v>
      </c>
      <c r="Q1400" s="125" t="s">
        <v>730</v>
      </c>
      <c r="R1400" s="125" t="s">
        <v>22</v>
      </c>
      <c r="S1400" s="206" t="s">
        <v>2040</v>
      </c>
      <c r="U1400" s="125">
        <f t="shared" ref="U1400:U1402" si="2411">IF(L1400="-1",I1400,M1400)</f>
        <v>32</v>
      </c>
      <c r="V1400" s="179">
        <f t="shared" ref="V1400:V1402" si="2412">IF(L1400="-1",K1400,U1400/I1400*K1400)</f>
        <v>8</v>
      </c>
      <c r="W1400" s="125" t="str">
        <f t="shared" ref="W1400:W1402" si="2413">IF(L1400="-1",M1400,"-")</f>
        <v>-</v>
      </c>
      <c r="X1400" s="179" t="str">
        <f>IF(L1400="-1",W1400/#REF!*#REF!,"-")</f>
        <v>-</v>
      </c>
      <c r="Z1400" s="125" t="str">
        <f t="shared" ref="Z1400:Z1402" si="2414">IF(S1400="vs2",1,"")</f>
        <v/>
      </c>
      <c r="AA1400" s="125">
        <v>1</v>
      </c>
      <c r="AB1400" s="179">
        <f t="shared" si="2392"/>
        <v>56</v>
      </c>
      <c r="AC1400" s="179" t="str">
        <f>DEC2BIN(MIN(64,AB1400)-1,6)</f>
        <v>110111</v>
      </c>
      <c r="AD1400" s="179">
        <f t="shared" si="2385"/>
        <v>1</v>
      </c>
      <c r="AE1400" s="179" t="str">
        <f t="shared" si="2386"/>
        <v>11111111</v>
      </c>
      <c r="AF1400" s="125" t="s">
        <v>369</v>
      </c>
    </row>
    <row r="1401" spans="1:32" x14ac:dyDescent="0.2">
      <c r="A1401" s="125" t="s">
        <v>4623</v>
      </c>
      <c r="B1401" s="58" t="str">
        <f t="shared" si="2408"/>
        <v>RSVD</v>
      </c>
      <c r="C1401" s="125" t="s">
        <v>727</v>
      </c>
      <c r="D1401" s="125" t="s">
        <v>704</v>
      </c>
      <c r="E1401" s="125" t="str">
        <f t="shared" si="2409"/>
        <v>L1</v>
      </c>
      <c r="F1401" s="125" t="str">
        <f t="shared" si="2410"/>
        <v>000</v>
      </c>
      <c r="H1401" s="125" t="s">
        <v>1723</v>
      </c>
      <c r="I1401" s="159">
        <f>VLOOKUP(H1401,'V-Enc'!$B$38:$C$45,2,FALSE)</f>
        <v>16</v>
      </c>
      <c r="J1401" s="125" t="s">
        <v>1736</v>
      </c>
      <c r="K1401" s="159">
        <f>VLOOKUP(J1401,'V-Enc'!$B$49:$C$56,2,FALSE)</f>
        <v>8</v>
      </c>
      <c r="L1401" s="206" t="s">
        <v>76</v>
      </c>
      <c r="M1401" s="125">
        <v>8</v>
      </c>
      <c r="N1401" s="125" t="s">
        <v>1834</v>
      </c>
      <c r="O1401" s="125">
        <f>VLOOKUP(N1401,'V-Enc'!$B$130:$C$137,2,FALSE)</f>
        <v>7</v>
      </c>
      <c r="Q1401" s="125" t="s">
        <v>730</v>
      </c>
      <c r="R1401" s="125" t="s">
        <v>22</v>
      </c>
      <c r="S1401" s="206" t="s">
        <v>2040</v>
      </c>
      <c r="U1401" s="125">
        <f t="shared" si="2411"/>
        <v>8</v>
      </c>
      <c r="V1401" s="179">
        <f t="shared" si="2412"/>
        <v>4</v>
      </c>
      <c r="W1401" s="125" t="str">
        <f t="shared" si="2413"/>
        <v>-</v>
      </c>
      <c r="X1401" s="179" t="str">
        <f>IF(L1401="-1",W1401/#REF!*#REF!,"-")</f>
        <v>-</v>
      </c>
      <c r="Z1401" s="125" t="str">
        <f t="shared" si="2414"/>
        <v/>
      </c>
      <c r="AA1401" s="125">
        <v>1</v>
      </c>
      <c r="AB1401" s="179">
        <f t="shared" si="2392"/>
        <v>28</v>
      </c>
      <c r="AC1401" s="179" t="str">
        <f t="shared" ref="AC1401:AC1403" si="2415">DEC2BIN(MIN(64,AB1401)-1,6)</f>
        <v>011011</v>
      </c>
      <c r="AD1401" s="179">
        <f t="shared" si="2385"/>
        <v>1</v>
      </c>
      <c r="AE1401" s="179" t="str">
        <f t="shared" si="2386"/>
        <v>11111111</v>
      </c>
      <c r="AF1401" s="125" t="s">
        <v>369</v>
      </c>
    </row>
    <row r="1402" spans="1:32" x14ac:dyDescent="0.2">
      <c r="A1402" s="125" t="s">
        <v>4624</v>
      </c>
      <c r="B1402" s="58" t="str">
        <f t="shared" si="2408"/>
        <v>RSVD</v>
      </c>
      <c r="C1402" s="125" t="s">
        <v>727</v>
      </c>
      <c r="D1402" s="125" t="s">
        <v>704</v>
      </c>
      <c r="E1402" s="125" t="str">
        <f t="shared" si="2409"/>
        <v>L1</v>
      </c>
      <c r="F1402" s="125" t="str">
        <f t="shared" si="2410"/>
        <v>101</v>
      </c>
      <c r="H1402" s="125" t="s">
        <v>1723</v>
      </c>
      <c r="I1402" s="159">
        <f>VLOOKUP(H1402,'V-Enc'!$B$38:$C$45,2,FALSE)</f>
        <v>16</v>
      </c>
      <c r="J1402" s="125" t="s">
        <v>1736</v>
      </c>
      <c r="K1402" s="159">
        <f>VLOOKUP(J1402,'V-Enc'!$B$49:$C$56,2,FALSE)</f>
        <v>8</v>
      </c>
      <c r="L1402" s="206" t="s">
        <v>76</v>
      </c>
      <c r="M1402" s="125">
        <v>16</v>
      </c>
      <c r="N1402" s="125" t="s">
        <v>1834</v>
      </c>
      <c r="O1402" s="125">
        <f>VLOOKUP(N1402,'V-Enc'!$B$130:$C$137,2,FALSE)</f>
        <v>7</v>
      </c>
      <c r="Q1402" s="125" t="s">
        <v>730</v>
      </c>
      <c r="R1402" s="125" t="s">
        <v>22</v>
      </c>
      <c r="S1402" s="206" t="s">
        <v>2040</v>
      </c>
      <c r="U1402" s="125">
        <f t="shared" si="2411"/>
        <v>16</v>
      </c>
      <c r="V1402" s="179">
        <f t="shared" si="2412"/>
        <v>8</v>
      </c>
      <c r="W1402" s="125" t="str">
        <f t="shared" si="2413"/>
        <v>-</v>
      </c>
      <c r="X1402" s="179" t="str">
        <f>IF(L1402="-1",W1402/#REF!*#REF!,"-")</f>
        <v>-</v>
      </c>
      <c r="Z1402" s="125" t="str">
        <f t="shared" si="2414"/>
        <v/>
      </c>
      <c r="AA1402" s="125">
        <v>1</v>
      </c>
      <c r="AB1402" s="179">
        <f t="shared" si="2392"/>
        <v>56</v>
      </c>
      <c r="AC1402" s="179" t="str">
        <f t="shared" si="2415"/>
        <v>110111</v>
      </c>
      <c r="AD1402" s="179">
        <f t="shared" si="2385"/>
        <v>1</v>
      </c>
      <c r="AE1402" s="179" t="str">
        <f t="shared" si="2386"/>
        <v>11111111</v>
      </c>
      <c r="AF1402" s="125" t="s">
        <v>369</v>
      </c>
    </row>
    <row r="1403" spans="1:32" x14ac:dyDescent="0.2">
      <c r="A1403" s="125" t="s">
        <v>4625</v>
      </c>
      <c r="B1403" s="58" t="str">
        <f t="shared" ref="B1403" si="2416">IF(OR(MAX(1,O1403)*MAX(V1403,1)&gt;8,V1403&lt;1/4,X1403&lt;1/4,IF(X1403="-",0,X1403)&gt;8),"RSVD","")</f>
        <v>RSVD</v>
      </c>
      <c r="C1403" s="125" t="s">
        <v>727</v>
      </c>
      <c r="D1403" s="125" t="s">
        <v>704</v>
      </c>
      <c r="E1403" s="125" t="str">
        <f t="shared" ref="E1403" si="2417">IF(S1403="rs2","L2",IF(S1403="vs2","L3","L1"))</f>
        <v>L1</v>
      </c>
      <c r="F1403" s="125" t="str">
        <f t="shared" ref="F1403" si="2418">IF(M1403=8,"000",IF(M1403=16,"101","110"))</f>
        <v>110</v>
      </c>
      <c r="H1403" s="125" t="s">
        <v>1723</v>
      </c>
      <c r="I1403" s="159">
        <f>VLOOKUP(H1403,'V-Enc'!$B$38:$C$45,2,FALSE)</f>
        <v>16</v>
      </c>
      <c r="J1403" s="125" t="s">
        <v>1736</v>
      </c>
      <c r="K1403" s="159">
        <f>VLOOKUP(J1403,'V-Enc'!$B$49:$C$56,2,FALSE)</f>
        <v>8</v>
      </c>
      <c r="L1403" s="206" t="s">
        <v>76</v>
      </c>
      <c r="M1403" s="125">
        <v>32</v>
      </c>
      <c r="N1403" s="125" t="s">
        <v>1834</v>
      </c>
      <c r="O1403" s="125">
        <f>VLOOKUP(N1403,'V-Enc'!$B$130:$C$137,2,FALSE)</f>
        <v>7</v>
      </c>
      <c r="Q1403" s="125" t="s">
        <v>730</v>
      </c>
      <c r="R1403" s="125" t="s">
        <v>22</v>
      </c>
      <c r="S1403" s="206" t="s">
        <v>2040</v>
      </c>
      <c r="U1403" s="125">
        <f t="shared" ref="U1403" si="2419">IF(L1403="-1",I1403,M1403)</f>
        <v>32</v>
      </c>
      <c r="V1403" s="179">
        <f t="shared" ref="V1403" si="2420">IF(L1403="-1",K1403,U1403/I1403*K1403)</f>
        <v>16</v>
      </c>
      <c r="W1403" s="125" t="str">
        <f t="shared" ref="W1403" si="2421">IF(L1403="-1",M1403,"-")</f>
        <v>-</v>
      </c>
      <c r="X1403" s="179" t="str">
        <f>IF(L1403="-1",W1403/#REF!*#REF!,"-")</f>
        <v>-</v>
      </c>
      <c r="Z1403" s="125" t="str">
        <f t="shared" ref="Z1403" si="2422">IF(S1403="vs2",1,"")</f>
        <v/>
      </c>
      <c r="AA1403" s="125">
        <v>1</v>
      </c>
      <c r="AB1403" s="179">
        <f t="shared" si="2392"/>
        <v>112</v>
      </c>
      <c r="AC1403" s="179" t="str">
        <f t="shared" si="2415"/>
        <v>111111</v>
      </c>
      <c r="AD1403" s="179">
        <f t="shared" si="2385"/>
        <v>1</v>
      </c>
      <c r="AE1403" s="179" t="str">
        <f t="shared" si="2386"/>
        <v>11111111</v>
      </c>
      <c r="AF1403" s="125" t="s">
        <v>369</v>
      </c>
    </row>
    <row r="1404" spans="1:32" x14ac:dyDescent="0.2">
      <c r="I1404" s="159"/>
      <c r="Z1404" s="125" t="str">
        <f t="shared" si="2318"/>
        <v/>
      </c>
      <c r="AC1404" s="179"/>
      <c r="AE1404" s="179"/>
    </row>
    <row r="1405" spans="1:32" ht="19" x14ac:dyDescent="0.25">
      <c r="A1405" s="225" t="s">
        <v>2280</v>
      </c>
      <c r="B1405" s="225"/>
      <c r="C1405" s="226"/>
      <c r="D1405" s="226"/>
      <c r="E1405" s="226"/>
      <c r="F1405" s="226"/>
      <c r="G1405" s="226"/>
      <c r="I1405" s="159"/>
      <c r="Z1405" s="125" t="str">
        <f t="shared" si="2318"/>
        <v/>
      </c>
      <c r="AC1405" s="179"/>
      <c r="AE1405" s="179"/>
    </row>
    <row r="1406" spans="1:32" x14ac:dyDescent="0.2">
      <c r="A1406" s="125" t="s">
        <v>4627</v>
      </c>
      <c r="B1406" s="58" t="str">
        <f>IF(OR(MAX(1,O1406)*MAX(V1406,1)&gt;8,V1406&lt;1/4,X1406&lt;1/4,IF(X1406="-",0,X1406)&gt;8),"RSVD","")</f>
        <v>RSVD</v>
      </c>
      <c r="C1406" s="125" t="s">
        <v>727</v>
      </c>
      <c r="D1406" s="125" t="s">
        <v>704</v>
      </c>
      <c r="E1406" s="125" t="str">
        <f t="shared" ref="E1406" si="2423">IF(S1406="rs2","L2",IF(S1406="vs2","L3","L1"))</f>
        <v>L2</v>
      </c>
      <c r="F1406" s="125" t="str">
        <f t="shared" ref="F1406" si="2424">IF(M1406=8,"000",IF(M1406=16,"101","110"))</f>
        <v>000</v>
      </c>
      <c r="H1406" s="125" t="s">
        <v>1723</v>
      </c>
      <c r="I1406" s="159">
        <f>VLOOKUP(H1406,'V-Enc'!$B$38:$C$45,2,FALSE)</f>
        <v>16</v>
      </c>
      <c r="J1406" s="125" t="s">
        <v>1739</v>
      </c>
      <c r="K1406" s="159">
        <f>VLOOKUP(J1406,'V-Enc'!$B$49:$C$56,2,FALSE)</f>
        <v>0.25</v>
      </c>
      <c r="L1406" s="206" t="s">
        <v>548</v>
      </c>
      <c r="M1406" s="125">
        <v>8</v>
      </c>
      <c r="N1406" s="125" t="s">
        <v>1834</v>
      </c>
      <c r="O1406" s="125">
        <f>VLOOKUP(N1406,'V-Enc'!$B$130:$C$137,2,FALSE)</f>
        <v>7</v>
      </c>
      <c r="Q1406" s="125" t="s">
        <v>730</v>
      </c>
      <c r="R1406" s="125" t="s">
        <v>22</v>
      </c>
      <c r="S1406" s="125" t="s">
        <v>44</v>
      </c>
      <c r="U1406" s="125">
        <f t="shared" ref="U1406" si="2425">IF(L1406="-1",I1406,M1406)</f>
        <v>8</v>
      </c>
      <c r="V1406" s="179">
        <f t="shared" ref="V1406" si="2426">IF(L1406="-1",K1406,U1406/I1406*K1406)</f>
        <v>0.125</v>
      </c>
      <c r="W1406" s="125" t="str">
        <f t="shared" ref="W1406" si="2427">IF(L1406="-1",M1406,"-")</f>
        <v>-</v>
      </c>
      <c r="X1406" s="179" t="str">
        <f>IF(L1406="-1",W1406/#REF!*#REF!,"-")</f>
        <v>-</v>
      </c>
      <c r="Z1406" s="125" t="str">
        <f t="shared" ref="Z1406" si="2428">IF(S1406="vs2",1,"")</f>
        <v/>
      </c>
      <c r="AA1406" s="125">
        <v>1</v>
      </c>
      <c r="AB1406" s="179">
        <f>MAX(V1406,X1406,1)*IF(O1406="",1,O1406)</f>
        <v>7</v>
      </c>
      <c r="AC1406" s="179" t="str">
        <f t="shared" ref="AC1406:AC1419" si="2429">DEC2BIN(MIN(64,AB1406)-1,6)</f>
        <v>000110</v>
      </c>
      <c r="AD1406" s="179">
        <f t="shared" ref="AD1406:AD1423" si="2430">AB1406/(MAX(V1406,1)*IF(O1406="",1,O1406))</f>
        <v>1</v>
      </c>
      <c r="AE1406" s="179" t="str">
        <f t="shared" ref="AE1406:AE1423" si="2431">RIGHT(_xlfn.CONCAT(REPT(0,8-MIN(AB1406,8)),REPT(DEC2BIN(_xlfn.BITLSHIFT(1,AD1406-1)),AB1406/AD1406)),8)</f>
        <v>01111111</v>
      </c>
      <c r="AF1406" s="125" t="s">
        <v>369</v>
      </c>
    </row>
    <row r="1407" spans="1:32" x14ac:dyDescent="0.2">
      <c r="A1407" s="125" t="s">
        <v>2860</v>
      </c>
      <c r="B1407" s="58" t="str">
        <f>IF(OR(MAX(1,O1407)*MAX(V1407,1)&gt;8,V1407&lt;1/4,X1407&lt;1/4,IF(X1407="-",0,X1407)&gt;8),"RSVD","")</f>
        <v/>
      </c>
      <c r="C1407" s="125" t="s">
        <v>727</v>
      </c>
      <c r="D1407" s="125" t="s">
        <v>704</v>
      </c>
      <c r="E1407" s="125" t="str">
        <f t="shared" ref="E1407:E1414" si="2432">IF(S1407="rs2","L2",IF(S1407="vs2","L3","L1"))</f>
        <v>L2</v>
      </c>
      <c r="F1407" s="125" t="str">
        <f t="shared" ref="F1407:F1414" si="2433">IF(M1407=8,"000",IF(M1407=16,"101","110"))</f>
        <v>101</v>
      </c>
      <c r="H1407" s="125" t="s">
        <v>1723</v>
      </c>
      <c r="I1407" s="159">
        <f>VLOOKUP(H1407,'V-Enc'!$B$38:$C$45,2,FALSE)</f>
        <v>16</v>
      </c>
      <c r="J1407" s="125" t="s">
        <v>1739</v>
      </c>
      <c r="K1407" s="159">
        <f>VLOOKUP(J1407,'V-Enc'!$B$49:$C$56,2,FALSE)</f>
        <v>0.25</v>
      </c>
      <c r="L1407" s="206" t="s">
        <v>548</v>
      </c>
      <c r="M1407" s="125">
        <v>16</v>
      </c>
      <c r="N1407" s="125" t="s">
        <v>1834</v>
      </c>
      <c r="O1407" s="125">
        <f>VLOOKUP(N1407,'V-Enc'!$B$130:$C$137,2,FALSE)</f>
        <v>7</v>
      </c>
      <c r="Q1407" s="125" t="s">
        <v>730</v>
      </c>
      <c r="R1407" s="125" t="s">
        <v>22</v>
      </c>
      <c r="S1407" s="125" t="s">
        <v>44</v>
      </c>
      <c r="U1407" s="125">
        <f t="shared" ref="U1407:U1414" si="2434">IF(L1407="-1",I1407,M1407)</f>
        <v>16</v>
      </c>
      <c r="V1407" s="179">
        <f t="shared" ref="V1407:V1414" si="2435">IF(L1407="-1",K1407,U1407/I1407*K1407)</f>
        <v>0.25</v>
      </c>
      <c r="W1407" s="125" t="str">
        <f t="shared" ref="W1407:W1414" si="2436">IF(L1407="-1",M1407,"-")</f>
        <v>-</v>
      </c>
      <c r="X1407" s="179" t="str">
        <f>IF(L1407="-1",W1407/#REF!*#REF!,"-")</f>
        <v>-</v>
      </c>
      <c r="Z1407" s="125" t="str">
        <f t="shared" si="2318"/>
        <v/>
      </c>
      <c r="AA1407" s="125">
        <v>1</v>
      </c>
      <c r="AB1407" s="179">
        <f t="shared" ref="AB1407:AB1423" si="2437">MAX(V1407,X1407,1)*IF(O1407="",1,O1407)</f>
        <v>7</v>
      </c>
      <c r="AC1407" s="179" t="str">
        <f t="shared" si="2429"/>
        <v>000110</v>
      </c>
      <c r="AD1407" s="179">
        <f t="shared" si="2430"/>
        <v>1</v>
      </c>
      <c r="AE1407" s="179" t="str">
        <f t="shared" si="2431"/>
        <v>01111111</v>
      </c>
      <c r="AF1407" s="125" t="s">
        <v>369</v>
      </c>
    </row>
    <row r="1408" spans="1:32" x14ac:dyDescent="0.2">
      <c r="A1408" s="125" t="s">
        <v>2861</v>
      </c>
      <c r="B1408" s="58" t="str">
        <f t="shared" ref="B1408:B1414" si="2438">IF(OR(MAX(1,O1408)*MAX(V1408,1)&gt;8,V1408&lt;1/4,X1408&lt;1/4,IF(X1408="-",0,X1408)&gt;8),"RSVD","")</f>
        <v/>
      </c>
      <c r="C1408" s="125" t="s">
        <v>727</v>
      </c>
      <c r="D1408" s="125" t="s">
        <v>704</v>
      </c>
      <c r="E1408" s="125" t="str">
        <f t="shared" si="2432"/>
        <v>L2</v>
      </c>
      <c r="F1408" s="125" t="str">
        <f t="shared" si="2433"/>
        <v>110</v>
      </c>
      <c r="H1408" s="125" t="s">
        <v>1723</v>
      </c>
      <c r="I1408" s="159">
        <f>VLOOKUP(H1408,'V-Enc'!$B$38:$C$45,2,FALSE)</f>
        <v>16</v>
      </c>
      <c r="J1408" s="125" t="s">
        <v>1739</v>
      </c>
      <c r="K1408" s="159">
        <f>VLOOKUP(J1408,'V-Enc'!$B$49:$C$56,2,FALSE)</f>
        <v>0.25</v>
      </c>
      <c r="L1408" s="206" t="s">
        <v>548</v>
      </c>
      <c r="M1408" s="125">
        <v>32</v>
      </c>
      <c r="N1408" s="125" t="s">
        <v>1834</v>
      </c>
      <c r="O1408" s="125">
        <f>VLOOKUP(N1408,'V-Enc'!$B$130:$C$137,2,FALSE)</f>
        <v>7</v>
      </c>
      <c r="Q1408" s="125" t="s">
        <v>730</v>
      </c>
      <c r="R1408" s="125" t="s">
        <v>22</v>
      </c>
      <c r="S1408" s="125" t="s">
        <v>44</v>
      </c>
      <c r="U1408" s="125">
        <f t="shared" si="2434"/>
        <v>32</v>
      </c>
      <c r="V1408" s="179">
        <f t="shared" si="2435"/>
        <v>0.5</v>
      </c>
      <c r="W1408" s="125" t="str">
        <f t="shared" si="2436"/>
        <v>-</v>
      </c>
      <c r="X1408" s="179" t="str">
        <f>IF(L1408="-1",W1408/I1407*K1407,"-")</f>
        <v>-</v>
      </c>
      <c r="Z1408" s="125" t="str">
        <f t="shared" si="2318"/>
        <v/>
      </c>
      <c r="AA1408" s="125">
        <v>1</v>
      </c>
      <c r="AB1408" s="179">
        <f t="shared" si="2437"/>
        <v>7</v>
      </c>
      <c r="AC1408" s="179" t="str">
        <f t="shared" si="2429"/>
        <v>000110</v>
      </c>
      <c r="AD1408" s="179">
        <f t="shared" si="2430"/>
        <v>1</v>
      </c>
      <c r="AE1408" s="179" t="str">
        <f t="shared" si="2431"/>
        <v>01111111</v>
      </c>
      <c r="AF1408" s="125" t="s">
        <v>369</v>
      </c>
    </row>
    <row r="1409" spans="1:32" x14ac:dyDescent="0.2">
      <c r="A1409" s="125" t="s">
        <v>2862</v>
      </c>
      <c r="B1409" s="58" t="str">
        <f t="shared" si="2438"/>
        <v/>
      </c>
      <c r="C1409" s="125" t="s">
        <v>727</v>
      </c>
      <c r="D1409" s="125" t="s">
        <v>704</v>
      </c>
      <c r="E1409" s="125" t="str">
        <f t="shared" si="2432"/>
        <v>L2</v>
      </c>
      <c r="F1409" s="125" t="str">
        <f t="shared" si="2433"/>
        <v>000</v>
      </c>
      <c r="H1409" s="125" t="s">
        <v>1723</v>
      </c>
      <c r="I1409" s="159">
        <f>VLOOKUP(H1409,'V-Enc'!$B$38:$C$45,2,FALSE)</f>
        <v>16</v>
      </c>
      <c r="J1409" s="125" t="s">
        <v>1740</v>
      </c>
      <c r="K1409" s="159">
        <f>VLOOKUP(J1409,'V-Enc'!$B$49:$C$56,2,FALSE)</f>
        <v>0.5</v>
      </c>
      <c r="L1409" s="206" t="s">
        <v>548</v>
      </c>
      <c r="M1409" s="125">
        <v>8</v>
      </c>
      <c r="N1409" s="125" t="s">
        <v>1834</v>
      </c>
      <c r="O1409" s="125">
        <f>VLOOKUP(N1409,'V-Enc'!$B$130:$C$137,2,FALSE)</f>
        <v>7</v>
      </c>
      <c r="Q1409" s="125" t="s">
        <v>730</v>
      </c>
      <c r="R1409" s="125" t="s">
        <v>22</v>
      </c>
      <c r="S1409" s="125" t="s">
        <v>44</v>
      </c>
      <c r="U1409" s="125">
        <f t="shared" si="2434"/>
        <v>8</v>
      </c>
      <c r="V1409" s="179">
        <f t="shared" si="2435"/>
        <v>0.25</v>
      </c>
      <c r="W1409" s="125" t="str">
        <f t="shared" si="2436"/>
        <v>-</v>
      </c>
      <c r="X1409" s="179" t="str">
        <f>IF(L1409="-1",W1409/#REF!*#REF!,"-")</f>
        <v>-</v>
      </c>
      <c r="Z1409" s="125" t="str">
        <f t="shared" si="2318"/>
        <v/>
      </c>
      <c r="AA1409" s="125">
        <v>1</v>
      </c>
      <c r="AB1409" s="179">
        <f t="shared" si="2437"/>
        <v>7</v>
      </c>
      <c r="AC1409" s="179" t="str">
        <f t="shared" si="2429"/>
        <v>000110</v>
      </c>
      <c r="AD1409" s="179">
        <f t="shared" si="2430"/>
        <v>1</v>
      </c>
      <c r="AE1409" s="179" t="str">
        <f t="shared" si="2431"/>
        <v>01111111</v>
      </c>
      <c r="AF1409" s="125" t="s">
        <v>369</v>
      </c>
    </row>
    <row r="1410" spans="1:32" x14ac:dyDescent="0.2">
      <c r="A1410" s="125" t="s">
        <v>2863</v>
      </c>
      <c r="B1410" s="58" t="str">
        <f t="shared" si="2438"/>
        <v/>
      </c>
      <c r="C1410" s="125" t="s">
        <v>727</v>
      </c>
      <c r="D1410" s="125" t="s">
        <v>704</v>
      </c>
      <c r="E1410" s="125" t="str">
        <f t="shared" si="2432"/>
        <v>L2</v>
      </c>
      <c r="F1410" s="125" t="str">
        <f t="shared" si="2433"/>
        <v>101</v>
      </c>
      <c r="H1410" s="125" t="s">
        <v>1723</v>
      </c>
      <c r="I1410" s="159">
        <f>VLOOKUP(H1410,'V-Enc'!$B$38:$C$45,2,FALSE)</f>
        <v>16</v>
      </c>
      <c r="J1410" s="125" t="s">
        <v>1740</v>
      </c>
      <c r="K1410" s="159">
        <f>VLOOKUP(J1410,'V-Enc'!$B$49:$C$56,2,FALSE)</f>
        <v>0.5</v>
      </c>
      <c r="L1410" s="206" t="s">
        <v>548</v>
      </c>
      <c r="M1410" s="125">
        <v>16</v>
      </c>
      <c r="N1410" s="125" t="s">
        <v>1834</v>
      </c>
      <c r="O1410" s="125">
        <f>VLOOKUP(N1410,'V-Enc'!$B$130:$C$137,2,FALSE)</f>
        <v>7</v>
      </c>
      <c r="Q1410" s="125" t="s">
        <v>730</v>
      </c>
      <c r="R1410" s="125" t="s">
        <v>22</v>
      </c>
      <c r="S1410" s="125" t="s">
        <v>44</v>
      </c>
      <c r="U1410" s="125">
        <f t="shared" si="2434"/>
        <v>16</v>
      </c>
      <c r="V1410" s="179">
        <f t="shared" si="2435"/>
        <v>0.5</v>
      </c>
      <c r="W1410" s="125" t="str">
        <f t="shared" si="2436"/>
        <v>-</v>
      </c>
      <c r="X1410" s="179" t="str">
        <f>IF(L1410="-1",W1410/I1409*K1409,"-")</f>
        <v>-</v>
      </c>
      <c r="Z1410" s="125" t="str">
        <f t="shared" si="2318"/>
        <v/>
      </c>
      <c r="AA1410" s="125">
        <v>1</v>
      </c>
      <c r="AB1410" s="179">
        <f t="shared" si="2437"/>
        <v>7</v>
      </c>
      <c r="AC1410" s="179" t="str">
        <f t="shared" si="2429"/>
        <v>000110</v>
      </c>
      <c r="AD1410" s="179">
        <f t="shared" si="2430"/>
        <v>1</v>
      </c>
      <c r="AE1410" s="179" t="str">
        <f t="shared" si="2431"/>
        <v>01111111</v>
      </c>
      <c r="AF1410" s="125" t="s">
        <v>369</v>
      </c>
    </row>
    <row r="1411" spans="1:32" x14ac:dyDescent="0.2">
      <c r="A1411" s="125" t="s">
        <v>2864</v>
      </c>
      <c r="B1411" s="58" t="str">
        <f t="shared" si="2438"/>
        <v/>
      </c>
      <c r="C1411" s="125" t="s">
        <v>727</v>
      </c>
      <c r="D1411" s="125" t="s">
        <v>704</v>
      </c>
      <c r="E1411" s="125" t="str">
        <f t="shared" si="2432"/>
        <v>L2</v>
      </c>
      <c r="F1411" s="125" t="str">
        <f t="shared" si="2433"/>
        <v>110</v>
      </c>
      <c r="H1411" s="125" t="s">
        <v>1723</v>
      </c>
      <c r="I1411" s="159">
        <f>VLOOKUP(H1411,'V-Enc'!$B$38:$C$45,2,FALSE)</f>
        <v>16</v>
      </c>
      <c r="J1411" s="125" t="s">
        <v>1740</v>
      </c>
      <c r="K1411" s="159">
        <f>VLOOKUP(J1411,'V-Enc'!$B$49:$C$56,2,FALSE)</f>
        <v>0.5</v>
      </c>
      <c r="L1411" s="206" t="s">
        <v>548</v>
      </c>
      <c r="M1411" s="125">
        <v>32</v>
      </c>
      <c r="N1411" s="125" t="s">
        <v>1834</v>
      </c>
      <c r="O1411" s="125">
        <f>VLOOKUP(N1411,'V-Enc'!$B$130:$C$137,2,FALSE)</f>
        <v>7</v>
      </c>
      <c r="Q1411" s="125" t="s">
        <v>730</v>
      </c>
      <c r="R1411" s="125" t="s">
        <v>22</v>
      </c>
      <c r="S1411" s="125" t="s">
        <v>44</v>
      </c>
      <c r="U1411" s="125">
        <f t="shared" si="2434"/>
        <v>32</v>
      </c>
      <c r="V1411" s="179">
        <f t="shared" si="2435"/>
        <v>1</v>
      </c>
      <c r="W1411" s="125" t="str">
        <f t="shared" si="2436"/>
        <v>-</v>
      </c>
      <c r="X1411" s="179" t="str">
        <f>IF(L1411="-1",W1411/I1410*K1410,"-")</f>
        <v>-</v>
      </c>
      <c r="Z1411" s="125" t="str">
        <f t="shared" si="2318"/>
        <v/>
      </c>
      <c r="AA1411" s="125">
        <v>1</v>
      </c>
      <c r="AB1411" s="179">
        <f t="shared" si="2437"/>
        <v>7</v>
      </c>
      <c r="AC1411" s="179" t="str">
        <f t="shared" si="2429"/>
        <v>000110</v>
      </c>
      <c r="AD1411" s="179">
        <f t="shared" si="2430"/>
        <v>1</v>
      </c>
      <c r="AE1411" s="179" t="str">
        <f t="shared" si="2431"/>
        <v>01111111</v>
      </c>
      <c r="AF1411" s="125" t="s">
        <v>369</v>
      </c>
    </row>
    <row r="1412" spans="1:32" x14ac:dyDescent="0.2">
      <c r="A1412" s="125" t="s">
        <v>2865</v>
      </c>
      <c r="B1412" s="58" t="str">
        <f t="shared" si="2438"/>
        <v/>
      </c>
      <c r="C1412" s="125" t="s">
        <v>727</v>
      </c>
      <c r="D1412" s="125" t="s">
        <v>704</v>
      </c>
      <c r="E1412" s="125" t="str">
        <f t="shared" si="2432"/>
        <v>L2</v>
      </c>
      <c r="F1412" s="125" t="str">
        <f t="shared" si="2433"/>
        <v>000</v>
      </c>
      <c r="H1412" s="125" t="s">
        <v>1723</v>
      </c>
      <c r="I1412" s="159">
        <f>VLOOKUP(H1412,'V-Enc'!$B$38:$C$45,2,FALSE)</f>
        <v>16</v>
      </c>
      <c r="J1412" s="125" t="s">
        <v>1733</v>
      </c>
      <c r="K1412" s="159">
        <f>VLOOKUP(J1412,'V-Enc'!$B$49:$C$56,2,FALSE)</f>
        <v>1</v>
      </c>
      <c r="L1412" s="206" t="s">
        <v>548</v>
      </c>
      <c r="M1412" s="125">
        <v>8</v>
      </c>
      <c r="N1412" s="125" t="s">
        <v>1834</v>
      </c>
      <c r="O1412" s="125">
        <f>VLOOKUP(N1412,'V-Enc'!$B$130:$C$137,2,FALSE)</f>
        <v>7</v>
      </c>
      <c r="Q1412" s="125" t="s">
        <v>730</v>
      </c>
      <c r="R1412" s="125" t="s">
        <v>22</v>
      </c>
      <c r="S1412" s="125" t="s">
        <v>44</v>
      </c>
      <c r="U1412" s="125">
        <f t="shared" si="2434"/>
        <v>8</v>
      </c>
      <c r="V1412" s="179">
        <f t="shared" si="2435"/>
        <v>0.5</v>
      </c>
      <c r="W1412" s="125" t="str">
        <f t="shared" si="2436"/>
        <v>-</v>
      </c>
      <c r="X1412" s="179" t="str">
        <f>IF(L1412="-1",W1412/#REF!*#REF!,"-")</f>
        <v>-</v>
      </c>
      <c r="Z1412" s="125" t="str">
        <f t="shared" si="2318"/>
        <v/>
      </c>
      <c r="AA1412" s="125">
        <v>1</v>
      </c>
      <c r="AB1412" s="179">
        <f t="shared" si="2437"/>
        <v>7</v>
      </c>
      <c r="AC1412" s="179" t="str">
        <f t="shared" si="2429"/>
        <v>000110</v>
      </c>
      <c r="AD1412" s="179">
        <f t="shared" si="2430"/>
        <v>1</v>
      </c>
      <c r="AE1412" s="179" t="str">
        <f t="shared" si="2431"/>
        <v>01111111</v>
      </c>
      <c r="AF1412" s="125" t="s">
        <v>369</v>
      </c>
    </row>
    <row r="1413" spans="1:32" x14ac:dyDescent="0.2">
      <c r="A1413" s="125" t="s">
        <v>2866</v>
      </c>
      <c r="B1413" s="58" t="str">
        <f t="shared" ref="B1413" si="2439">IF(OR(MAX(1,O1413)*MAX(V1413,1)&gt;8,V1413&lt;1/4,X1413&lt;1/4,IF(X1413="-",0,X1413)&gt;8),"RSVD","")</f>
        <v/>
      </c>
      <c r="C1413" s="125" t="s">
        <v>727</v>
      </c>
      <c r="D1413" s="125" t="s">
        <v>704</v>
      </c>
      <c r="E1413" s="125" t="str">
        <f t="shared" ref="E1413" si="2440">IF(S1413="rs2","L2",IF(S1413="vs2","L3","L1"))</f>
        <v>L2</v>
      </c>
      <c r="F1413" s="125" t="str">
        <f t="shared" ref="F1413" si="2441">IF(M1413=8,"000",IF(M1413=16,"101","110"))</f>
        <v>101</v>
      </c>
      <c r="H1413" s="125" t="s">
        <v>1723</v>
      </c>
      <c r="I1413" s="159">
        <f>VLOOKUP(H1413,'V-Enc'!$B$38:$C$45,2,FALSE)</f>
        <v>16</v>
      </c>
      <c r="J1413" s="125" t="s">
        <v>1733</v>
      </c>
      <c r="K1413" s="159">
        <f>VLOOKUP(J1413,'V-Enc'!$B$49:$C$56,2,FALSE)</f>
        <v>1</v>
      </c>
      <c r="L1413" s="206" t="s">
        <v>548</v>
      </c>
      <c r="M1413" s="125">
        <v>16</v>
      </c>
      <c r="N1413" s="125" t="s">
        <v>1834</v>
      </c>
      <c r="O1413" s="125">
        <f>VLOOKUP(N1413,'V-Enc'!$B$130:$C$137,2,FALSE)</f>
        <v>7</v>
      </c>
      <c r="Q1413" s="125" t="s">
        <v>730</v>
      </c>
      <c r="R1413" s="125" t="s">
        <v>22</v>
      </c>
      <c r="S1413" s="125" t="s">
        <v>44</v>
      </c>
      <c r="U1413" s="125">
        <f t="shared" ref="U1413" si="2442">IF(L1413="-1",I1413,M1413)</f>
        <v>16</v>
      </c>
      <c r="V1413" s="179">
        <f t="shared" ref="V1413" si="2443">IF(L1413="-1",K1413,U1413/I1413*K1413)</f>
        <v>1</v>
      </c>
      <c r="W1413" s="125" t="str">
        <f t="shared" ref="W1413" si="2444">IF(L1413="-1",M1413,"-")</f>
        <v>-</v>
      </c>
      <c r="X1413" s="179" t="str">
        <f>IF(L1413="-1",W1413/#REF!*#REF!,"-")</f>
        <v>-</v>
      </c>
      <c r="Z1413" s="125" t="str">
        <f t="shared" ref="Z1413" si="2445">IF(S1413="vs2",1,"")</f>
        <v/>
      </c>
      <c r="AA1413" s="125">
        <v>1</v>
      </c>
      <c r="AB1413" s="179">
        <f t="shared" si="2437"/>
        <v>7</v>
      </c>
      <c r="AC1413" s="179" t="str">
        <f t="shared" si="2429"/>
        <v>000110</v>
      </c>
      <c r="AD1413" s="179">
        <f t="shared" si="2430"/>
        <v>1</v>
      </c>
      <c r="AE1413" s="179" t="str">
        <f t="shared" si="2431"/>
        <v>01111111</v>
      </c>
      <c r="AF1413" s="125" t="s">
        <v>369</v>
      </c>
    </row>
    <row r="1414" spans="1:32" x14ac:dyDescent="0.2">
      <c r="A1414" s="125" t="s">
        <v>4626</v>
      </c>
      <c r="B1414" s="58" t="str">
        <f t="shared" si="2438"/>
        <v>RSVD</v>
      </c>
      <c r="C1414" s="125" t="s">
        <v>727</v>
      </c>
      <c r="D1414" s="125" t="s">
        <v>704</v>
      </c>
      <c r="E1414" s="125" t="str">
        <f t="shared" si="2432"/>
        <v>L2</v>
      </c>
      <c r="F1414" s="125" t="str">
        <f t="shared" si="2433"/>
        <v>110</v>
      </c>
      <c r="H1414" s="125" t="s">
        <v>1723</v>
      </c>
      <c r="I1414" s="159">
        <f>VLOOKUP(H1414,'V-Enc'!$B$38:$C$45,2,FALSE)</f>
        <v>16</v>
      </c>
      <c r="J1414" s="125" t="s">
        <v>1733</v>
      </c>
      <c r="K1414" s="159">
        <f>VLOOKUP(J1414,'V-Enc'!$B$49:$C$56,2,FALSE)</f>
        <v>1</v>
      </c>
      <c r="L1414" s="206" t="s">
        <v>548</v>
      </c>
      <c r="M1414" s="125">
        <v>32</v>
      </c>
      <c r="N1414" s="125" t="s">
        <v>1834</v>
      </c>
      <c r="O1414" s="125">
        <f>VLOOKUP(N1414,'V-Enc'!$B$130:$C$137,2,FALSE)</f>
        <v>7</v>
      </c>
      <c r="Q1414" s="125" t="s">
        <v>730</v>
      </c>
      <c r="R1414" s="125" t="s">
        <v>22</v>
      </c>
      <c r="S1414" s="125" t="s">
        <v>44</v>
      </c>
      <c r="U1414" s="125">
        <f t="shared" si="2434"/>
        <v>32</v>
      </c>
      <c r="V1414" s="179">
        <f t="shared" si="2435"/>
        <v>2</v>
      </c>
      <c r="W1414" s="125" t="str">
        <f t="shared" si="2436"/>
        <v>-</v>
      </c>
      <c r="X1414" s="179" t="str">
        <f>IF(L1414="-1",W1414/#REF!*#REF!,"-")</f>
        <v>-</v>
      </c>
      <c r="Z1414" s="125" t="str">
        <f t="shared" si="2318"/>
        <v/>
      </c>
      <c r="AA1414" s="125">
        <v>1</v>
      </c>
      <c r="AB1414" s="179">
        <f t="shared" si="2437"/>
        <v>14</v>
      </c>
      <c r="AC1414" s="179" t="str">
        <f t="shared" si="2429"/>
        <v>001101</v>
      </c>
      <c r="AD1414" s="179">
        <f t="shared" si="2430"/>
        <v>1</v>
      </c>
      <c r="AE1414" s="179" t="str">
        <f t="shared" si="2431"/>
        <v>11111111</v>
      </c>
      <c r="AF1414" s="125" t="s">
        <v>369</v>
      </c>
    </row>
    <row r="1415" spans="1:32" x14ac:dyDescent="0.2">
      <c r="A1415" s="125" t="s">
        <v>4628</v>
      </c>
      <c r="B1415" s="58" t="str">
        <f t="shared" ref="B1415:B1417" si="2446">IF(OR(MAX(1,O1415)*MAX(V1415,1)&gt;8,V1415&lt;1/4,X1415&lt;1/4,IF(X1415="-",0,X1415)&gt;8),"RSVD","")</f>
        <v/>
      </c>
      <c r="C1415" s="125" t="s">
        <v>727</v>
      </c>
      <c r="D1415" s="125" t="s">
        <v>704</v>
      </c>
      <c r="E1415" s="125" t="str">
        <f t="shared" ref="E1415:E1417" si="2447">IF(S1415="rs2","L2",IF(S1415="vs2","L3","L1"))</f>
        <v>L2</v>
      </c>
      <c r="F1415" s="125" t="str">
        <f t="shared" ref="F1415:F1417" si="2448">IF(M1415=8,"000",IF(M1415=16,"101","110"))</f>
        <v>000</v>
      </c>
      <c r="H1415" s="125" t="s">
        <v>1723</v>
      </c>
      <c r="I1415" s="159">
        <f>VLOOKUP(H1415,'V-Enc'!$B$38:$C$45,2,FALSE)</f>
        <v>16</v>
      </c>
      <c r="J1415" s="125" t="s">
        <v>1734</v>
      </c>
      <c r="K1415" s="159">
        <f>VLOOKUP(J1415,'V-Enc'!$B$49:$C$56,2,FALSE)</f>
        <v>2</v>
      </c>
      <c r="L1415" s="206" t="s">
        <v>548</v>
      </c>
      <c r="M1415" s="125">
        <v>8</v>
      </c>
      <c r="N1415" s="125" t="s">
        <v>1834</v>
      </c>
      <c r="O1415" s="125">
        <f>VLOOKUP(N1415,'V-Enc'!$B$130:$C$137,2,FALSE)</f>
        <v>7</v>
      </c>
      <c r="Q1415" s="125" t="s">
        <v>730</v>
      </c>
      <c r="R1415" s="125" t="s">
        <v>22</v>
      </c>
      <c r="S1415" s="125" t="s">
        <v>44</v>
      </c>
      <c r="U1415" s="125">
        <f t="shared" ref="U1415:U1417" si="2449">IF(L1415="-1",I1415,M1415)</f>
        <v>8</v>
      </c>
      <c r="V1415" s="179">
        <f t="shared" ref="V1415:V1417" si="2450">IF(L1415="-1",K1415,U1415/I1415*K1415)</f>
        <v>1</v>
      </c>
      <c r="W1415" s="125" t="str">
        <f t="shared" ref="W1415:W1417" si="2451">IF(L1415="-1",M1415,"-")</f>
        <v>-</v>
      </c>
      <c r="X1415" s="179" t="str">
        <f>IF(L1415="-1",W1415/#REF!*#REF!,"-")</f>
        <v>-</v>
      </c>
      <c r="Z1415" s="125" t="str">
        <f t="shared" ref="Z1415:Z1417" si="2452">IF(S1415="vs2",1,"")</f>
        <v/>
      </c>
      <c r="AA1415" s="125">
        <v>1</v>
      </c>
      <c r="AB1415" s="179">
        <f t="shared" si="2437"/>
        <v>7</v>
      </c>
      <c r="AC1415" s="179" t="str">
        <f t="shared" si="2429"/>
        <v>000110</v>
      </c>
      <c r="AD1415" s="179">
        <f t="shared" si="2430"/>
        <v>1</v>
      </c>
      <c r="AE1415" s="179" t="str">
        <f t="shared" si="2431"/>
        <v>01111111</v>
      </c>
      <c r="AF1415" s="125" t="s">
        <v>369</v>
      </c>
    </row>
    <row r="1416" spans="1:32" x14ac:dyDescent="0.2">
      <c r="A1416" s="125" t="s">
        <v>4629</v>
      </c>
      <c r="B1416" s="58" t="str">
        <f t="shared" si="2446"/>
        <v>RSVD</v>
      </c>
      <c r="C1416" s="125" t="s">
        <v>727</v>
      </c>
      <c r="D1416" s="125" t="s">
        <v>704</v>
      </c>
      <c r="E1416" s="125" t="str">
        <f t="shared" si="2447"/>
        <v>L2</v>
      </c>
      <c r="F1416" s="125" t="str">
        <f t="shared" si="2448"/>
        <v>101</v>
      </c>
      <c r="H1416" s="125" t="s">
        <v>1723</v>
      </c>
      <c r="I1416" s="159">
        <f>VLOOKUP(H1416,'V-Enc'!$B$38:$C$45,2,FALSE)</f>
        <v>16</v>
      </c>
      <c r="J1416" s="125" t="s">
        <v>1734</v>
      </c>
      <c r="K1416" s="159">
        <f>VLOOKUP(J1416,'V-Enc'!$B$49:$C$56,2,FALSE)</f>
        <v>2</v>
      </c>
      <c r="L1416" s="206" t="s">
        <v>548</v>
      </c>
      <c r="M1416" s="125">
        <v>16</v>
      </c>
      <c r="N1416" s="125" t="s">
        <v>1834</v>
      </c>
      <c r="O1416" s="125">
        <f>VLOOKUP(N1416,'V-Enc'!$B$130:$C$137,2,FALSE)</f>
        <v>7</v>
      </c>
      <c r="Q1416" s="125" t="s">
        <v>730</v>
      </c>
      <c r="R1416" s="125" t="s">
        <v>22</v>
      </c>
      <c r="S1416" s="125" t="s">
        <v>44</v>
      </c>
      <c r="U1416" s="125">
        <f t="shared" si="2449"/>
        <v>16</v>
      </c>
      <c r="V1416" s="179">
        <f t="shared" si="2450"/>
        <v>2</v>
      </c>
      <c r="W1416" s="125" t="str">
        <f t="shared" si="2451"/>
        <v>-</v>
      </c>
      <c r="X1416" s="179" t="str">
        <f>IF(L1416="-1",W1416/#REF!*#REF!,"-")</f>
        <v>-</v>
      </c>
      <c r="Z1416" s="125" t="str">
        <f t="shared" si="2452"/>
        <v/>
      </c>
      <c r="AA1416" s="125">
        <v>1</v>
      </c>
      <c r="AB1416" s="179">
        <f t="shared" si="2437"/>
        <v>14</v>
      </c>
      <c r="AC1416" s="179" t="str">
        <f t="shared" si="2429"/>
        <v>001101</v>
      </c>
      <c r="AD1416" s="179">
        <f t="shared" si="2430"/>
        <v>1</v>
      </c>
      <c r="AE1416" s="179" t="str">
        <f t="shared" si="2431"/>
        <v>11111111</v>
      </c>
      <c r="AF1416" s="125" t="s">
        <v>369</v>
      </c>
    </row>
    <row r="1417" spans="1:32" x14ac:dyDescent="0.2">
      <c r="A1417" s="125" t="s">
        <v>4630</v>
      </c>
      <c r="B1417" s="58" t="str">
        <f t="shared" si="2446"/>
        <v>RSVD</v>
      </c>
      <c r="C1417" s="125" t="s">
        <v>727</v>
      </c>
      <c r="D1417" s="125" t="s">
        <v>704</v>
      </c>
      <c r="E1417" s="125" t="str">
        <f t="shared" si="2447"/>
        <v>L2</v>
      </c>
      <c r="F1417" s="125" t="str">
        <f t="shared" si="2448"/>
        <v>110</v>
      </c>
      <c r="H1417" s="125" t="s">
        <v>1723</v>
      </c>
      <c r="I1417" s="159">
        <f>VLOOKUP(H1417,'V-Enc'!$B$38:$C$45,2,FALSE)</f>
        <v>16</v>
      </c>
      <c r="J1417" s="125" t="s">
        <v>1734</v>
      </c>
      <c r="K1417" s="159">
        <f>VLOOKUP(J1417,'V-Enc'!$B$49:$C$56,2,FALSE)</f>
        <v>2</v>
      </c>
      <c r="L1417" s="206" t="s">
        <v>548</v>
      </c>
      <c r="M1417" s="125">
        <v>32</v>
      </c>
      <c r="N1417" s="125" t="s">
        <v>1834</v>
      </c>
      <c r="O1417" s="125">
        <f>VLOOKUP(N1417,'V-Enc'!$B$130:$C$137,2,FALSE)</f>
        <v>7</v>
      </c>
      <c r="Q1417" s="125" t="s">
        <v>730</v>
      </c>
      <c r="R1417" s="125" t="s">
        <v>22</v>
      </c>
      <c r="S1417" s="125" t="s">
        <v>44</v>
      </c>
      <c r="U1417" s="125">
        <f t="shared" si="2449"/>
        <v>32</v>
      </c>
      <c r="V1417" s="179">
        <f t="shared" si="2450"/>
        <v>4</v>
      </c>
      <c r="W1417" s="125" t="str">
        <f t="shared" si="2451"/>
        <v>-</v>
      </c>
      <c r="X1417" s="179" t="str">
        <f>IF(L1417="-1",W1417/#REF!*#REF!,"-")</f>
        <v>-</v>
      </c>
      <c r="Z1417" s="125" t="str">
        <f t="shared" si="2452"/>
        <v/>
      </c>
      <c r="AA1417" s="125">
        <v>1</v>
      </c>
      <c r="AB1417" s="179">
        <f t="shared" si="2437"/>
        <v>28</v>
      </c>
      <c r="AC1417" s="179" t="str">
        <f t="shared" si="2429"/>
        <v>011011</v>
      </c>
      <c r="AD1417" s="179">
        <f t="shared" si="2430"/>
        <v>1</v>
      </c>
      <c r="AE1417" s="179" t="str">
        <f t="shared" si="2431"/>
        <v>11111111</v>
      </c>
      <c r="AF1417" s="125" t="s">
        <v>369</v>
      </c>
    </row>
    <row r="1418" spans="1:32" x14ac:dyDescent="0.2">
      <c r="A1418" s="125" t="s">
        <v>4631</v>
      </c>
      <c r="B1418" s="58" t="str">
        <f t="shared" ref="B1418:B1420" si="2453">IF(OR(MAX(1,O1418)*MAX(V1418,1)&gt;8,V1418&lt;1/4,X1418&lt;1/4,IF(X1418="-",0,X1418)&gt;8),"RSVD","")</f>
        <v>RSVD</v>
      </c>
      <c r="C1418" s="125" t="s">
        <v>727</v>
      </c>
      <c r="D1418" s="125" t="s">
        <v>704</v>
      </c>
      <c r="E1418" s="125" t="str">
        <f t="shared" ref="E1418:E1420" si="2454">IF(S1418="rs2","L2",IF(S1418="vs2","L3","L1"))</f>
        <v>L2</v>
      </c>
      <c r="F1418" s="125" t="str">
        <f t="shared" ref="F1418:F1420" si="2455">IF(M1418=8,"000",IF(M1418=16,"101","110"))</f>
        <v>000</v>
      </c>
      <c r="H1418" s="125" t="s">
        <v>1723</v>
      </c>
      <c r="I1418" s="159">
        <f>VLOOKUP(H1418,'V-Enc'!$B$38:$C$45,2,FALSE)</f>
        <v>16</v>
      </c>
      <c r="J1418" s="125" t="s">
        <v>1735</v>
      </c>
      <c r="K1418" s="159">
        <f>VLOOKUP(J1418,'V-Enc'!$B$49:$C$56,2,FALSE)</f>
        <v>4</v>
      </c>
      <c r="L1418" s="206" t="s">
        <v>548</v>
      </c>
      <c r="M1418" s="125">
        <v>8</v>
      </c>
      <c r="N1418" s="125" t="s">
        <v>1834</v>
      </c>
      <c r="O1418" s="125">
        <f>VLOOKUP(N1418,'V-Enc'!$B$130:$C$137,2,FALSE)</f>
        <v>7</v>
      </c>
      <c r="Q1418" s="125" t="s">
        <v>730</v>
      </c>
      <c r="R1418" s="125" t="s">
        <v>22</v>
      </c>
      <c r="S1418" s="125" t="s">
        <v>44</v>
      </c>
      <c r="U1418" s="125">
        <f t="shared" ref="U1418:U1420" si="2456">IF(L1418="-1",I1418,M1418)</f>
        <v>8</v>
      </c>
      <c r="V1418" s="179">
        <f t="shared" ref="V1418:V1420" si="2457">IF(L1418="-1",K1418,U1418/I1418*K1418)</f>
        <v>2</v>
      </c>
      <c r="W1418" s="125" t="str">
        <f t="shared" ref="W1418:W1420" si="2458">IF(L1418="-1",M1418,"-")</f>
        <v>-</v>
      </c>
      <c r="X1418" s="179" t="str">
        <f>IF(L1418="-1",W1418/#REF!*#REF!,"-")</f>
        <v>-</v>
      </c>
      <c r="Z1418" s="125" t="str">
        <f t="shared" ref="Z1418:Z1420" si="2459">IF(S1418="vs2",1,"")</f>
        <v/>
      </c>
      <c r="AA1418" s="125">
        <v>1</v>
      </c>
      <c r="AB1418" s="179">
        <f t="shared" si="2437"/>
        <v>14</v>
      </c>
      <c r="AC1418" s="179" t="str">
        <f t="shared" si="2429"/>
        <v>001101</v>
      </c>
      <c r="AD1418" s="179">
        <f t="shared" si="2430"/>
        <v>1</v>
      </c>
      <c r="AE1418" s="179" t="str">
        <f t="shared" si="2431"/>
        <v>11111111</v>
      </c>
      <c r="AF1418" s="125" t="s">
        <v>369</v>
      </c>
    </row>
    <row r="1419" spans="1:32" x14ac:dyDescent="0.2">
      <c r="A1419" s="125" t="s">
        <v>4632</v>
      </c>
      <c r="B1419" s="58" t="str">
        <f t="shared" si="2453"/>
        <v>RSVD</v>
      </c>
      <c r="C1419" s="125" t="s">
        <v>727</v>
      </c>
      <c r="D1419" s="125" t="s">
        <v>704</v>
      </c>
      <c r="E1419" s="125" t="str">
        <f t="shared" si="2454"/>
        <v>L2</v>
      </c>
      <c r="F1419" s="125" t="str">
        <f t="shared" si="2455"/>
        <v>101</v>
      </c>
      <c r="H1419" s="125" t="s">
        <v>1723</v>
      </c>
      <c r="I1419" s="159">
        <f>VLOOKUP(H1419,'V-Enc'!$B$38:$C$45,2,FALSE)</f>
        <v>16</v>
      </c>
      <c r="J1419" s="125" t="s">
        <v>1735</v>
      </c>
      <c r="K1419" s="159">
        <f>VLOOKUP(J1419,'V-Enc'!$B$49:$C$56,2,FALSE)</f>
        <v>4</v>
      </c>
      <c r="L1419" s="206" t="s">
        <v>548</v>
      </c>
      <c r="M1419" s="125">
        <v>16</v>
      </c>
      <c r="N1419" s="125" t="s">
        <v>1834</v>
      </c>
      <c r="O1419" s="125">
        <f>VLOOKUP(N1419,'V-Enc'!$B$130:$C$137,2,FALSE)</f>
        <v>7</v>
      </c>
      <c r="Q1419" s="125" t="s">
        <v>730</v>
      </c>
      <c r="R1419" s="125" t="s">
        <v>22</v>
      </c>
      <c r="S1419" s="125" t="s">
        <v>44</v>
      </c>
      <c r="U1419" s="125">
        <f t="shared" si="2456"/>
        <v>16</v>
      </c>
      <c r="V1419" s="179">
        <f t="shared" si="2457"/>
        <v>4</v>
      </c>
      <c r="W1419" s="125" t="str">
        <f t="shared" si="2458"/>
        <v>-</v>
      </c>
      <c r="X1419" s="179" t="str">
        <f>IF(L1419="-1",W1419/#REF!*#REF!,"-")</f>
        <v>-</v>
      </c>
      <c r="Z1419" s="125" t="str">
        <f t="shared" si="2459"/>
        <v/>
      </c>
      <c r="AA1419" s="125">
        <v>1</v>
      </c>
      <c r="AB1419" s="179">
        <f t="shared" si="2437"/>
        <v>28</v>
      </c>
      <c r="AC1419" s="179" t="str">
        <f t="shared" si="2429"/>
        <v>011011</v>
      </c>
      <c r="AD1419" s="179">
        <f t="shared" si="2430"/>
        <v>1</v>
      </c>
      <c r="AE1419" s="179" t="str">
        <f t="shared" si="2431"/>
        <v>11111111</v>
      </c>
      <c r="AF1419" s="125" t="s">
        <v>369</v>
      </c>
    </row>
    <row r="1420" spans="1:32" x14ac:dyDescent="0.2">
      <c r="A1420" s="125" t="s">
        <v>4633</v>
      </c>
      <c r="B1420" s="58" t="str">
        <f t="shared" si="2453"/>
        <v>RSVD</v>
      </c>
      <c r="C1420" s="125" t="s">
        <v>727</v>
      </c>
      <c r="D1420" s="125" t="s">
        <v>704</v>
      </c>
      <c r="E1420" s="125" t="str">
        <f t="shared" si="2454"/>
        <v>L2</v>
      </c>
      <c r="F1420" s="125" t="str">
        <f t="shared" si="2455"/>
        <v>110</v>
      </c>
      <c r="H1420" s="125" t="s">
        <v>1723</v>
      </c>
      <c r="I1420" s="159">
        <f>VLOOKUP(H1420,'V-Enc'!$B$38:$C$45,2,FALSE)</f>
        <v>16</v>
      </c>
      <c r="J1420" s="125" t="s">
        <v>1735</v>
      </c>
      <c r="K1420" s="159">
        <f>VLOOKUP(J1420,'V-Enc'!$B$49:$C$56,2,FALSE)</f>
        <v>4</v>
      </c>
      <c r="L1420" s="206" t="s">
        <v>548</v>
      </c>
      <c r="M1420" s="125">
        <v>32</v>
      </c>
      <c r="N1420" s="125" t="s">
        <v>1834</v>
      </c>
      <c r="O1420" s="125">
        <f>VLOOKUP(N1420,'V-Enc'!$B$130:$C$137,2,FALSE)</f>
        <v>7</v>
      </c>
      <c r="Q1420" s="125" t="s">
        <v>730</v>
      </c>
      <c r="R1420" s="125" t="s">
        <v>22</v>
      </c>
      <c r="S1420" s="125" t="s">
        <v>44</v>
      </c>
      <c r="U1420" s="125">
        <f t="shared" si="2456"/>
        <v>32</v>
      </c>
      <c r="V1420" s="179">
        <f t="shared" si="2457"/>
        <v>8</v>
      </c>
      <c r="W1420" s="125" t="str">
        <f t="shared" si="2458"/>
        <v>-</v>
      </c>
      <c r="X1420" s="179" t="str">
        <f>IF(L1420="-1",W1420/#REF!*#REF!,"-")</f>
        <v>-</v>
      </c>
      <c r="Z1420" s="125" t="str">
        <f t="shared" si="2459"/>
        <v/>
      </c>
      <c r="AA1420" s="125">
        <v>1</v>
      </c>
      <c r="AB1420" s="179">
        <f t="shared" si="2437"/>
        <v>56</v>
      </c>
      <c r="AC1420" s="179" t="str">
        <f>DEC2BIN(MIN(64,AB1420)-1,6)</f>
        <v>110111</v>
      </c>
      <c r="AD1420" s="179">
        <f t="shared" si="2430"/>
        <v>1</v>
      </c>
      <c r="AE1420" s="179" t="str">
        <f t="shared" si="2431"/>
        <v>11111111</v>
      </c>
      <c r="AF1420" s="125" t="s">
        <v>369</v>
      </c>
    </row>
    <row r="1421" spans="1:32" x14ac:dyDescent="0.2">
      <c r="A1421" s="125" t="s">
        <v>4634</v>
      </c>
      <c r="B1421" s="58" t="str">
        <f t="shared" ref="B1421:B1423" si="2460">IF(OR(MAX(1,O1421)*MAX(V1421,1)&gt;8,V1421&lt;1/4,X1421&lt;1/4,IF(X1421="-",0,X1421)&gt;8),"RSVD","")</f>
        <v>RSVD</v>
      </c>
      <c r="C1421" s="125" t="s">
        <v>727</v>
      </c>
      <c r="D1421" s="125" t="s">
        <v>704</v>
      </c>
      <c r="E1421" s="125" t="str">
        <f t="shared" ref="E1421:E1423" si="2461">IF(S1421="rs2","L2",IF(S1421="vs2","L3","L1"))</f>
        <v>L2</v>
      </c>
      <c r="F1421" s="125" t="str">
        <f t="shared" ref="F1421:F1423" si="2462">IF(M1421=8,"000",IF(M1421=16,"101","110"))</f>
        <v>000</v>
      </c>
      <c r="H1421" s="125" t="s">
        <v>1723</v>
      </c>
      <c r="I1421" s="159">
        <f>VLOOKUP(H1421,'V-Enc'!$B$38:$C$45,2,FALSE)</f>
        <v>16</v>
      </c>
      <c r="J1421" s="125" t="s">
        <v>1736</v>
      </c>
      <c r="K1421" s="159">
        <f>VLOOKUP(J1421,'V-Enc'!$B$49:$C$56,2,FALSE)</f>
        <v>8</v>
      </c>
      <c r="L1421" s="206" t="s">
        <v>548</v>
      </c>
      <c r="M1421" s="125">
        <v>8</v>
      </c>
      <c r="N1421" s="125" t="s">
        <v>1834</v>
      </c>
      <c r="O1421" s="125">
        <f>VLOOKUP(N1421,'V-Enc'!$B$130:$C$137,2,FALSE)</f>
        <v>7</v>
      </c>
      <c r="Q1421" s="125" t="s">
        <v>730</v>
      </c>
      <c r="R1421" s="125" t="s">
        <v>22</v>
      </c>
      <c r="S1421" s="125" t="s">
        <v>44</v>
      </c>
      <c r="U1421" s="125">
        <f t="shared" ref="U1421:U1423" si="2463">IF(L1421="-1",I1421,M1421)</f>
        <v>8</v>
      </c>
      <c r="V1421" s="179">
        <f t="shared" ref="V1421:V1423" si="2464">IF(L1421="-1",K1421,U1421/I1421*K1421)</f>
        <v>4</v>
      </c>
      <c r="W1421" s="125" t="str">
        <f t="shared" ref="W1421:W1423" si="2465">IF(L1421="-1",M1421,"-")</f>
        <v>-</v>
      </c>
      <c r="X1421" s="179" t="str">
        <f>IF(L1421="-1",W1421/#REF!*#REF!,"-")</f>
        <v>-</v>
      </c>
      <c r="Z1421" s="125" t="str">
        <f t="shared" ref="Z1421:Z1423" si="2466">IF(S1421="vs2",1,"")</f>
        <v/>
      </c>
      <c r="AA1421" s="125">
        <v>1</v>
      </c>
      <c r="AB1421" s="179">
        <f t="shared" si="2437"/>
        <v>28</v>
      </c>
      <c r="AC1421" s="179" t="str">
        <f t="shared" ref="AC1421:AC1423" si="2467">DEC2BIN(MIN(64,AB1421)-1,6)</f>
        <v>011011</v>
      </c>
      <c r="AD1421" s="179">
        <f t="shared" si="2430"/>
        <v>1</v>
      </c>
      <c r="AE1421" s="179" t="str">
        <f t="shared" si="2431"/>
        <v>11111111</v>
      </c>
      <c r="AF1421" s="125" t="s">
        <v>369</v>
      </c>
    </row>
    <row r="1422" spans="1:32" x14ac:dyDescent="0.2">
      <c r="A1422" s="125" t="s">
        <v>4635</v>
      </c>
      <c r="B1422" s="58" t="str">
        <f t="shared" si="2460"/>
        <v>RSVD</v>
      </c>
      <c r="C1422" s="125" t="s">
        <v>727</v>
      </c>
      <c r="D1422" s="125" t="s">
        <v>704</v>
      </c>
      <c r="E1422" s="125" t="str">
        <f t="shared" si="2461"/>
        <v>L2</v>
      </c>
      <c r="F1422" s="125" t="str">
        <f t="shared" si="2462"/>
        <v>101</v>
      </c>
      <c r="H1422" s="125" t="s">
        <v>1723</v>
      </c>
      <c r="I1422" s="159">
        <f>VLOOKUP(H1422,'V-Enc'!$B$38:$C$45,2,FALSE)</f>
        <v>16</v>
      </c>
      <c r="J1422" s="125" t="s">
        <v>1736</v>
      </c>
      <c r="K1422" s="159">
        <f>VLOOKUP(J1422,'V-Enc'!$B$49:$C$56,2,FALSE)</f>
        <v>8</v>
      </c>
      <c r="L1422" s="206" t="s">
        <v>548</v>
      </c>
      <c r="M1422" s="125">
        <v>16</v>
      </c>
      <c r="N1422" s="125" t="s">
        <v>1834</v>
      </c>
      <c r="O1422" s="125">
        <f>VLOOKUP(N1422,'V-Enc'!$B$130:$C$137,2,FALSE)</f>
        <v>7</v>
      </c>
      <c r="Q1422" s="125" t="s">
        <v>730</v>
      </c>
      <c r="R1422" s="125" t="s">
        <v>22</v>
      </c>
      <c r="S1422" s="125" t="s">
        <v>44</v>
      </c>
      <c r="U1422" s="125">
        <f t="shared" si="2463"/>
        <v>16</v>
      </c>
      <c r="V1422" s="179">
        <f t="shared" si="2464"/>
        <v>8</v>
      </c>
      <c r="W1422" s="125" t="str">
        <f t="shared" si="2465"/>
        <v>-</v>
      </c>
      <c r="X1422" s="179" t="str">
        <f>IF(L1422="-1",W1422/#REF!*#REF!,"-")</f>
        <v>-</v>
      </c>
      <c r="Z1422" s="125" t="str">
        <f t="shared" si="2466"/>
        <v/>
      </c>
      <c r="AA1422" s="125">
        <v>1</v>
      </c>
      <c r="AB1422" s="179">
        <f t="shared" si="2437"/>
        <v>56</v>
      </c>
      <c r="AC1422" s="179" t="str">
        <f t="shared" si="2467"/>
        <v>110111</v>
      </c>
      <c r="AD1422" s="179">
        <f t="shared" si="2430"/>
        <v>1</v>
      </c>
      <c r="AE1422" s="179" t="str">
        <f t="shared" si="2431"/>
        <v>11111111</v>
      </c>
      <c r="AF1422" s="125" t="s">
        <v>369</v>
      </c>
    </row>
    <row r="1423" spans="1:32" x14ac:dyDescent="0.2">
      <c r="A1423" s="125" t="s">
        <v>4636</v>
      </c>
      <c r="B1423" s="58" t="str">
        <f t="shared" si="2460"/>
        <v>RSVD</v>
      </c>
      <c r="C1423" s="125" t="s">
        <v>727</v>
      </c>
      <c r="D1423" s="125" t="s">
        <v>704</v>
      </c>
      <c r="E1423" s="125" t="str">
        <f t="shared" si="2461"/>
        <v>L2</v>
      </c>
      <c r="F1423" s="125" t="str">
        <f t="shared" si="2462"/>
        <v>110</v>
      </c>
      <c r="H1423" s="125" t="s">
        <v>1723</v>
      </c>
      <c r="I1423" s="159">
        <f>VLOOKUP(H1423,'V-Enc'!$B$38:$C$45,2,FALSE)</f>
        <v>16</v>
      </c>
      <c r="J1423" s="125" t="s">
        <v>1736</v>
      </c>
      <c r="K1423" s="159">
        <f>VLOOKUP(J1423,'V-Enc'!$B$49:$C$56,2,FALSE)</f>
        <v>8</v>
      </c>
      <c r="L1423" s="206" t="s">
        <v>548</v>
      </c>
      <c r="M1423" s="125">
        <v>32</v>
      </c>
      <c r="N1423" s="125" t="s">
        <v>1834</v>
      </c>
      <c r="O1423" s="125">
        <f>VLOOKUP(N1423,'V-Enc'!$B$130:$C$137,2,FALSE)</f>
        <v>7</v>
      </c>
      <c r="Q1423" s="125" t="s">
        <v>730</v>
      </c>
      <c r="R1423" s="125" t="s">
        <v>22</v>
      </c>
      <c r="S1423" s="125" t="s">
        <v>44</v>
      </c>
      <c r="U1423" s="125">
        <f t="shared" si="2463"/>
        <v>32</v>
      </c>
      <c r="V1423" s="179">
        <f t="shared" si="2464"/>
        <v>16</v>
      </c>
      <c r="W1423" s="125" t="str">
        <f t="shared" si="2465"/>
        <v>-</v>
      </c>
      <c r="X1423" s="179" t="str">
        <f>IF(L1423="-1",W1423/#REF!*#REF!,"-")</f>
        <v>-</v>
      </c>
      <c r="Z1423" s="125" t="str">
        <f t="shared" si="2466"/>
        <v/>
      </c>
      <c r="AA1423" s="125">
        <v>1</v>
      </c>
      <c r="AB1423" s="179">
        <f t="shared" si="2437"/>
        <v>112</v>
      </c>
      <c r="AC1423" s="179" t="str">
        <f t="shared" si="2467"/>
        <v>111111</v>
      </c>
      <c r="AD1423" s="179">
        <f t="shared" si="2430"/>
        <v>1</v>
      </c>
      <c r="AE1423" s="179" t="str">
        <f t="shared" si="2431"/>
        <v>11111111</v>
      </c>
      <c r="AF1423" s="125" t="s">
        <v>369</v>
      </c>
    </row>
    <row r="1424" spans="1:32" x14ac:dyDescent="0.2">
      <c r="I1424" s="159"/>
      <c r="Z1424" s="125" t="str">
        <f t="shared" si="2318"/>
        <v/>
      </c>
      <c r="AC1424" s="179"/>
      <c r="AE1424" s="179"/>
    </row>
    <row r="1425" spans="1:34" ht="19" x14ac:dyDescent="0.25">
      <c r="A1425" s="225" t="s">
        <v>2287</v>
      </c>
      <c r="B1425" s="225"/>
      <c r="C1425" s="226"/>
      <c r="D1425" s="226"/>
      <c r="E1425" s="226"/>
      <c r="F1425" s="226"/>
      <c r="G1425" s="226"/>
      <c r="I1425" s="159"/>
      <c r="Z1425" s="125" t="str">
        <f t="shared" si="2318"/>
        <v/>
      </c>
      <c r="AC1425" s="179"/>
      <c r="AE1425" s="179"/>
    </row>
    <row r="1426" spans="1:34" x14ac:dyDescent="0.2">
      <c r="A1426" s="125" t="s">
        <v>4637</v>
      </c>
      <c r="B1426" s="58" t="str">
        <f>IF(OR(MAX(1,O1426)*MAX(V1426,1)&gt;8,V1426&lt;1/4,X1426&lt;1/4,IF(X1426="-",0,X1426)&gt;8),"RSVD","")</f>
        <v>RSVD</v>
      </c>
      <c r="C1426" s="125" t="s">
        <v>727</v>
      </c>
      <c r="D1426" s="125" t="s">
        <v>704</v>
      </c>
      <c r="E1426" s="125" t="str">
        <f t="shared" ref="E1426" si="2468">IF(S1426="rs2","L2",IF(S1426="vs2","L3","L1"))</f>
        <v>L3</v>
      </c>
      <c r="F1426" s="125" t="str">
        <f t="shared" ref="F1426" si="2469">IF(M1426=8,"000",IF(M1426=16,"101","110"))</f>
        <v>000</v>
      </c>
      <c r="H1426" s="125" t="s">
        <v>1723</v>
      </c>
      <c r="I1426" s="159">
        <f>VLOOKUP(H1426,'V-Enc'!$B$38:$C$45,2,FALSE)</f>
        <v>16</v>
      </c>
      <c r="J1426" s="125" t="s">
        <v>1739</v>
      </c>
      <c r="K1426" s="159">
        <f>VLOOKUP(J1426,'V-Enc'!$B$49:$C$56,2,FALSE)</f>
        <v>0.25</v>
      </c>
      <c r="L1426" s="206" t="s">
        <v>2079</v>
      </c>
      <c r="M1426" s="125">
        <v>8</v>
      </c>
      <c r="N1426" s="125" t="s">
        <v>1834</v>
      </c>
      <c r="O1426" s="125">
        <f>VLOOKUP(N1426,'V-Enc'!$B$130:$C$137,2,FALSE)</f>
        <v>7</v>
      </c>
      <c r="Q1426" s="125" t="s">
        <v>730</v>
      </c>
      <c r="R1426" s="125" t="s">
        <v>22</v>
      </c>
      <c r="S1426" s="125" t="s">
        <v>764</v>
      </c>
      <c r="U1426" s="125">
        <f t="shared" ref="U1426" si="2470">IF(L1426="-1",I1426,M1426)</f>
        <v>16</v>
      </c>
      <c r="V1426" s="179">
        <f t="shared" ref="V1426" si="2471">IF(L1426="-1",K1426,U1426/I1426*K1426)</f>
        <v>0.25</v>
      </c>
      <c r="W1426" s="125">
        <f t="shared" ref="W1426" si="2472">IF(L1426="-1",M1426,"-")</f>
        <v>8</v>
      </c>
      <c r="X1426" s="179">
        <f t="shared" ref="X1426" si="2473">IF(L1426="-1",W1426/I1426*K1426,"-")</f>
        <v>0.125</v>
      </c>
      <c r="Z1426" s="125">
        <f t="shared" ref="Z1426" si="2474">IF(S1426="vs2",1,"")</f>
        <v>1</v>
      </c>
      <c r="AA1426" s="125">
        <v>1</v>
      </c>
      <c r="AB1426" s="179">
        <f>MAX(V1426,X1426,1)*IF(O1426="",1,O1426)</f>
        <v>7</v>
      </c>
      <c r="AC1426" s="179" t="str">
        <f t="shared" ref="AC1426:AC1439" si="2475">DEC2BIN(MIN(64,AB1426)-1,6)</f>
        <v>000110</v>
      </c>
      <c r="AD1426" s="179">
        <f t="shared" ref="AD1426:AD1443" si="2476">AB1426/(MAX(V1426,1)*IF(O1426="",1,O1426))</f>
        <v>1</v>
      </c>
      <c r="AE1426" s="179" t="str">
        <f t="shared" ref="AE1426:AE1443" si="2477">RIGHT(_xlfn.CONCAT(REPT(0,8-MIN(AB1426,8)),REPT(DEC2BIN(_xlfn.BITLSHIFT(1,AD1426-1)),AB1426/AD1426)),8)</f>
        <v>01111111</v>
      </c>
      <c r="AF1426" s="179">
        <f t="shared" ref="AF1426:AF1443" si="2478">IF(X1426&lt;=1,0,IF(V1426&gt;=X1426,V1426/MAX(X1426,1),1))</f>
        <v>0</v>
      </c>
      <c r="AG1426" s="180" t="str">
        <f t="shared" ref="AG1426:AG1441" si="2479">IF(AF1426=0,"00000000",RIGHT(IF(X1426&gt;=V1426,DEC2BIN(_xlfn.BITXOR(BIN2DEC(AH1426),255),8),REPT(DEC2BIN(_xlfn.BITLSHIFT(1,AF1426-1)),8)),8))</f>
        <v>00000000</v>
      </c>
      <c r="AH1426" s="179" t="str">
        <f t="shared" ref="AH1426:AH1438" si="2480">IF(AF1426=0,"00000000",RIGHT(_xlfn.CONCAT(REPT(0,8-MIN(8,AB1426)),REPT(DEC2BIN(_xlfn.BITLSHIFT(1,MAX(V1426,X1426,1)-1)),MAX(1,O1426))),8))</f>
        <v>00000000</v>
      </c>
    </row>
    <row r="1427" spans="1:34" x14ac:dyDescent="0.2">
      <c r="A1427" s="125" t="s">
        <v>2867</v>
      </c>
      <c r="B1427" s="58" t="str">
        <f>IF(OR(MAX(1,O1427)*MAX(V1427,1)&gt;8,V1427&lt;1/4,X1427&lt;1/4,IF(X1427="-",0,X1427)&gt;8),"RSVD","")</f>
        <v/>
      </c>
      <c r="C1427" s="125" t="s">
        <v>727</v>
      </c>
      <c r="D1427" s="125" t="s">
        <v>704</v>
      </c>
      <c r="E1427" s="125" t="str">
        <f t="shared" ref="E1427:E1433" si="2481">IF(S1427="rs2","L2",IF(S1427="vs2","L3","L1"))</f>
        <v>L3</v>
      </c>
      <c r="F1427" s="125" t="str">
        <f t="shared" ref="F1427:F1433" si="2482">IF(M1427=8,"000",IF(M1427=16,"101","110"))</f>
        <v>101</v>
      </c>
      <c r="H1427" s="125" t="s">
        <v>1723</v>
      </c>
      <c r="I1427" s="159">
        <f>VLOOKUP(H1427,'V-Enc'!$B$38:$C$45,2,FALSE)</f>
        <v>16</v>
      </c>
      <c r="J1427" s="125" t="s">
        <v>1739</v>
      </c>
      <c r="K1427" s="159">
        <f>VLOOKUP(J1427,'V-Enc'!$B$49:$C$56,2,FALSE)</f>
        <v>0.25</v>
      </c>
      <c r="L1427" s="206" t="s">
        <v>2079</v>
      </c>
      <c r="M1427" s="125">
        <v>16</v>
      </c>
      <c r="N1427" s="125" t="s">
        <v>1834</v>
      </c>
      <c r="O1427" s="125">
        <f>VLOOKUP(N1427,'V-Enc'!$B$130:$C$137,2,FALSE)</f>
        <v>7</v>
      </c>
      <c r="Q1427" s="125" t="s">
        <v>730</v>
      </c>
      <c r="R1427" s="125" t="s">
        <v>22</v>
      </c>
      <c r="S1427" s="125" t="s">
        <v>764</v>
      </c>
      <c r="U1427" s="125">
        <f t="shared" ref="U1427:U1433" si="2483">IF(L1427="-1",I1427,M1427)</f>
        <v>16</v>
      </c>
      <c r="V1427" s="179">
        <f t="shared" ref="V1427:V1433" si="2484">IF(L1427="-1",K1427,U1427/I1427*K1427)</f>
        <v>0.25</v>
      </c>
      <c r="W1427" s="125">
        <f t="shared" ref="W1427:W1433" si="2485">IF(L1427="-1",M1427,"-")</f>
        <v>16</v>
      </c>
      <c r="X1427" s="179">
        <f t="shared" ref="X1427:X1433" si="2486">IF(L1427="-1",W1427/I1427*K1427,"-")</f>
        <v>0.25</v>
      </c>
      <c r="Z1427" s="125">
        <f t="shared" si="2318"/>
        <v>1</v>
      </c>
      <c r="AA1427" s="125">
        <v>1</v>
      </c>
      <c r="AB1427" s="179">
        <f t="shared" ref="AB1427:AB1443" si="2487">MAX(V1427,X1427,1)*IF(O1427="",1,O1427)</f>
        <v>7</v>
      </c>
      <c r="AC1427" s="179" t="str">
        <f t="shared" si="2475"/>
        <v>000110</v>
      </c>
      <c r="AD1427" s="179">
        <f t="shared" si="2476"/>
        <v>1</v>
      </c>
      <c r="AE1427" s="179" t="str">
        <f t="shared" si="2477"/>
        <v>01111111</v>
      </c>
      <c r="AF1427" s="179">
        <f t="shared" si="2478"/>
        <v>0</v>
      </c>
      <c r="AG1427" s="180" t="str">
        <f t="shared" si="2479"/>
        <v>00000000</v>
      </c>
      <c r="AH1427" s="179" t="str">
        <f t="shared" si="2480"/>
        <v>00000000</v>
      </c>
    </row>
    <row r="1428" spans="1:34" x14ac:dyDescent="0.2">
      <c r="A1428" s="125" t="s">
        <v>2868</v>
      </c>
      <c r="B1428" s="58" t="str">
        <f t="shared" ref="B1428:B1443" si="2488">IF(OR(MAX(1,O1428)*MAX(V1428,1)&gt;8,V1428&lt;1/4,X1428&lt;1/4,IF(X1428="-",0,X1428)&gt;8),"RSVD","")</f>
        <v/>
      </c>
      <c r="C1428" s="125" t="s">
        <v>727</v>
      </c>
      <c r="D1428" s="125" t="s">
        <v>704</v>
      </c>
      <c r="E1428" s="125" t="str">
        <f t="shared" si="2481"/>
        <v>L3</v>
      </c>
      <c r="F1428" s="125" t="str">
        <f t="shared" si="2482"/>
        <v>110</v>
      </c>
      <c r="H1428" s="125" t="s">
        <v>1723</v>
      </c>
      <c r="I1428" s="159">
        <f>VLOOKUP(H1428,'V-Enc'!$B$38:$C$45,2,FALSE)</f>
        <v>16</v>
      </c>
      <c r="J1428" s="125" t="s">
        <v>1739</v>
      </c>
      <c r="K1428" s="159">
        <f>VLOOKUP(J1428,'V-Enc'!$B$49:$C$56,2,FALSE)</f>
        <v>0.25</v>
      </c>
      <c r="L1428" s="206" t="s">
        <v>2079</v>
      </c>
      <c r="M1428" s="125">
        <v>32</v>
      </c>
      <c r="N1428" s="125" t="s">
        <v>1834</v>
      </c>
      <c r="O1428" s="125">
        <f>VLOOKUP(N1428,'V-Enc'!$B$130:$C$137,2,FALSE)</f>
        <v>7</v>
      </c>
      <c r="Q1428" s="125" t="s">
        <v>730</v>
      </c>
      <c r="R1428" s="125" t="s">
        <v>22</v>
      </c>
      <c r="S1428" s="125" t="s">
        <v>764</v>
      </c>
      <c r="U1428" s="125">
        <f t="shared" si="2483"/>
        <v>16</v>
      </c>
      <c r="V1428" s="179">
        <f t="shared" si="2484"/>
        <v>0.25</v>
      </c>
      <c r="W1428" s="125">
        <f t="shared" si="2485"/>
        <v>32</v>
      </c>
      <c r="X1428" s="179">
        <f t="shared" si="2486"/>
        <v>0.5</v>
      </c>
      <c r="Z1428" s="125">
        <f t="shared" si="2318"/>
        <v>1</v>
      </c>
      <c r="AA1428" s="125">
        <v>1</v>
      </c>
      <c r="AB1428" s="179">
        <f t="shared" si="2487"/>
        <v>7</v>
      </c>
      <c r="AC1428" s="179" t="str">
        <f t="shared" si="2475"/>
        <v>000110</v>
      </c>
      <c r="AD1428" s="179">
        <f t="shared" si="2476"/>
        <v>1</v>
      </c>
      <c r="AE1428" s="179" t="str">
        <f t="shared" si="2477"/>
        <v>01111111</v>
      </c>
      <c r="AF1428" s="179">
        <f t="shared" si="2478"/>
        <v>0</v>
      </c>
      <c r="AG1428" s="180" t="str">
        <f t="shared" si="2479"/>
        <v>00000000</v>
      </c>
      <c r="AH1428" s="179" t="str">
        <f t="shared" si="2480"/>
        <v>00000000</v>
      </c>
    </row>
    <row r="1429" spans="1:34" x14ac:dyDescent="0.2">
      <c r="A1429" s="125" t="s">
        <v>2869</v>
      </c>
      <c r="B1429" s="58" t="str">
        <f t="shared" si="2488"/>
        <v/>
      </c>
      <c r="C1429" s="125" t="s">
        <v>727</v>
      </c>
      <c r="D1429" s="125" t="s">
        <v>704</v>
      </c>
      <c r="E1429" s="125" t="str">
        <f t="shared" si="2481"/>
        <v>L3</v>
      </c>
      <c r="F1429" s="125" t="str">
        <f t="shared" si="2482"/>
        <v>000</v>
      </c>
      <c r="H1429" s="125" t="s">
        <v>1723</v>
      </c>
      <c r="I1429" s="159">
        <f>VLOOKUP(H1429,'V-Enc'!$B$38:$C$45,2,FALSE)</f>
        <v>16</v>
      </c>
      <c r="J1429" s="125" t="s">
        <v>1740</v>
      </c>
      <c r="K1429" s="159">
        <f>VLOOKUP(J1429,'V-Enc'!$B$49:$C$56,2,FALSE)</f>
        <v>0.5</v>
      </c>
      <c r="L1429" s="206" t="s">
        <v>2079</v>
      </c>
      <c r="M1429" s="125">
        <v>8</v>
      </c>
      <c r="N1429" s="125" t="s">
        <v>1834</v>
      </c>
      <c r="O1429" s="125">
        <f>VLOOKUP(N1429,'V-Enc'!$B$130:$C$137,2,FALSE)</f>
        <v>7</v>
      </c>
      <c r="Q1429" s="125" t="s">
        <v>730</v>
      </c>
      <c r="R1429" s="125" t="s">
        <v>22</v>
      </c>
      <c r="S1429" s="125" t="s">
        <v>764</v>
      </c>
      <c r="U1429" s="125">
        <f t="shared" si="2483"/>
        <v>16</v>
      </c>
      <c r="V1429" s="179">
        <f t="shared" si="2484"/>
        <v>0.5</v>
      </c>
      <c r="W1429" s="125">
        <f t="shared" si="2485"/>
        <v>8</v>
      </c>
      <c r="X1429" s="179">
        <f t="shared" si="2486"/>
        <v>0.25</v>
      </c>
      <c r="Z1429" s="125">
        <f t="shared" si="2318"/>
        <v>1</v>
      </c>
      <c r="AA1429" s="125">
        <v>1</v>
      </c>
      <c r="AB1429" s="179">
        <f t="shared" si="2487"/>
        <v>7</v>
      </c>
      <c r="AC1429" s="179" t="str">
        <f t="shared" si="2475"/>
        <v>000110</v>
      </c>
      <c r="AD1429" s="179">
        <f t="shared" si="2476"/>
        <v>1</v>
      </c>
      <c r="AE1429" s="179" t="str">
        <f t="shared" si="2477"/>
        <v>01111111</v>
      </c>
      <c r="AF1429" s="179">
        <f t="shared" si="2478"/>
        <v>0</v>
      </c>
      <c r="AG1429" s="180" t="str">
        <f t="shared" si="2479"/>
        <v>00000000</v>
      </c>
      <c r="AH1429" s="179" t="str">
        <f t="shared" si="2480"/>
        <v>00000000</v>
      </c>
    </row>
    <row r="1430" spans="1:34" x14ac:dyDescent="0.2">
      <c r="A1430" s="125" t="s">
        <v>2870</v>
      </c>
      <c r="B1430" s="58" t="str">
        <f t="shared" si="2488"/>
        <v/>
      </c>
      <c r="C1430" s="125" t="s">
        <v>727</v>
      </c>
      <c r="D1430" s="125" t="s">
        <v>704</v>
      </c>
      <c r="E1430" s="125" t="str">
        <f t="shared" si="2481"/>
        <v>L3</v>
      </c>
      <c r="F1430" s="125" t="str">
        <f t="shared" si="2482"/>
        <v>101</v>
      </c>
      <c r="H1430" s="125" t="s">
        <v>1723</v>
      </c>
      <c r="I1430" s="159">
        <f>VLOOKUP(H1430,'V-Enc'!$B$38:$C$45,2,FALSE)</f>
        <v>16</v>
      </c>
      <c r="J1430" s="125" t="s">
        <v>1740</v>
      </c>
      <c r="K1430" s="159">
        <f>VLOOKUP(J1430,'V-Enc'!$B$49:$C$56,2,FALSE)</f>
        <v>0.5</v>
      </c>
      <c r="L1430" s="206" t="s">
        <v>2079</v>
      </c>
      <c r="M1430" s="125">
        <v>16</v>
      </c>
      <c r="N1430" s="125" t="s">
        <v>1834</v>
      </c>
      <c r="O1430" s="125">
        <f>VLOOKUP(N1430,'V-Enc'!$B$130:$C$137,2,FALSE)</f>
        <v>7</v>
      </c>
      <c r="Q1430" s="125" t="s">
        <v>730</v>
      </c>
      <c r="R1430" s="125" t="s">
        <v>22</v>
      </c>
      <c r="S1430" s="125" t="s">
        <v>764</v>
      </c>
      <c r="U1430" s="125">
        <f t="shared" si="2483"/>
        <v>16</v>
      </c>
      <c r="V1430" s="179">
        <f t="shared" si="2484"/>
        <v>0.5</v>
      </c>
      <c r="W1430" s="125">
        <f t="shared" si="2485"/>
        <v>16</v>
      </c>
      <c r="X1430" s="179">
        <f t="shared" si="2486"/>
        <v>0.5</v>
      </c>
      <c r="Z1430" s="125">
        <f t="shared" si="2318"/>
        <v>1</v>
      </c>
      <c r="AA1430" s="125">
        <v>1</v>
      </c>
      <c r="AB1430" s="179">
        <f t="shared" si="2487"/>
        <v>7</v>
      </c>
      <c r="AC1430" s="179" t="str">
        <f t="shared" si="2475"/>
        <v>000110</v>
      </c>
      <c r="AD1430" s="179">
        <f t="shared" si="2476"/>
        <v>1</v>
      </c>
      <c r="AE1430" s="179" t="str">
        <f t="shared" si="2477"/>
        <v>01111111</v>
      </c>
      <c r="AF1430" s="179">
        <f t="shared" si="2478"/>
        <v>0</v>
      </c>
      <c r="AG1430" s="180" t="str">
        <f t="shared" si="2479"/>
        <v>00000000</v>
      </c>
      <c r="AH1430" s="179" t="str">
        <f t="shared" si="2480"/>
        <v>00000000</v>
      </c>
    </row>
    <row r="1431" spans="1:34" x14ac:dyDescent="0.2">
      <c r="A1431" s="125" t="s">
        <v>2871</v>
      </c>
      <c r="B1431" s="58" t="str">
        <f t="shared" si="2488"/>
        <v/>
      </c>
      <c r="C1431" s="125" t="s">
        <v>727</v>
      </c>
      <c r="D1431" s="125" t="s">
        <v>704</v>
      </c>
      <c r="E1431" s="125" t="str">
        <f t="shared" si="2481"/>
        <v>L3</v>
      </c>
      <c r="F1431" s="125" t="str">
        <f t="shared" si="2482"/>
        <v>110</v>
      </c>
      <c r="H1431" s="125" t="s">
        <v>1723</v>
      </c>
      <c r="I1431" s="159">
        <f>VLOOKUP(H1431,'V-Enc'!$B$38:$C$45,2,FALSE)</f>
        <v>16</v>
      </c>
      <c r="J1431" s="125" t="s">
        <v>1740</v>
      </c>
      <c r="K1431" s="159">
        <f>VLOOKUP(J1431,'V-Enc'!$B$49:$C$56,2,FALSE)</f>
        <v>0.5</v>
      </c>
      <c r="L1431" s="206" t="s">
        <v>2079</v>
      </c>
      <c r="M1431" s="125">
        <v>32</v>
      </c>
      <c r="N1431" s="125" t="s">
        <v>1834</v>
      </c>
      <c r="O1431" s="125">
        <f>VLOOKUP(N1431,'V-Enc'!$B$130:$C$137,2,FALSE)</f>
        <v>7</v>
      </c>
      <c r="Q1431" s="125" t="s">
        <v>730</v>
      </c>
      <c r="R1431" s="125" t="s">
        <v>22</v>
      </c>
      <c r="S1431" s="125" t="s">
        <v>764</v>
      </c>
      <c r="U1431" s="125">
        <f t="shared" si="2483"/>
        <v>16</v>
      </c>
      <c r="V1431" s="179">
        <f t="shared" si="2484"/>
        <v>0.5</v>
      </c>
      <c r="W1431" s="125">
        <f t="shared" si="2485"/>
        <v>32</v>
      </c>
      <c r="X1431" s="179">
        <f t="shared" si="2486"/>
        <v>1</v>
      </c>
      <c r="Z1431" s="125">
        <f t="shared" si="2318"/>
        <v>1</v>
      </c>
      <c r="AA1431" s="125">
        <v>1</v>
      </c>
      <c r="AB1431" s="179">
        <f t="shared" si="2487"/>
        <v>7</v>
      </c>
      <c r="AC1431" s="179" t="str">
        <f t="shared" si="2475"/>
        <v>000110</v>
      </c>
      <c r="AD1431" s="179">
        <f t="shared" si="2476"/>
        <v>1</v>
      </c>
      <c r="AE1431" s="179" t="str">
        <f t="shared" si="2477"/>
        <v>01111111</v>
      </c>
      <c r="AF1431" s="179">
        <f t="shared" si="2478"/>
        <v>0</v>
      </c>
      <c r="AG1431" s="180" t="str">
        <f t="shared" si="2479"/>
        <v>00000000</v>
      </c>
      <c r="AH1431" s="179" t="str">
        <f t="shared" si="2480"/>
        <v>00000000</v>
      </c>
    </row>
    <row r="1432" spans="1:34" x14ac:dyDescent="0.2">
      <c r="A1432" s="125" t="s">
        <v>2872</v>
      </c>
      <c r="B1432" s="58" t="str">
        <f t="shared" si="2488"/>
        <v/>
      </c>
      <c r="C1432" s="125" t="s">
        <v>727</v>
      </c>
      <c r="D1432" s="125" t="s">
        <v>704</v>
      </c>
      <c r="E1432" s="125" t="str">
        <f t="shared" si="2481"/>
        <v>L3</v>
      </c>
      <c r="F1432" s="125" t="str">
        <f t="shared" si="2482"/>
        <v>000</v>
      </c>
      <c r="H1432" s="125" t="s">
        <v>1723</v>
      </c>
      <c r="I1432" s="159">
        <f>VLOOKUP(H1432,'V-Enc'!$B$38:$C$45,2,FALSE)</f>
        <v>16</v>
      </c>
      <c r="J1432" s="125" t="s">
        <v>1733</v>
      </c>
      <c r="K1432" s="159">
        <f>VLOOKUP(J1432,'V-Enc'!$B$49:$C$56,2,FALSE)</f>
        <v>1</v>
      </c>
      <c r="L1432" s="206" t="s">
        <v>2079</v>
      </c>
      <c r="M1432" s="125">
        <v>8</v>
      </c>
      <c r="N1432" s="125" t="s">
        <v>1834</v>
      </c>
      <c r="O1432" s="125">
        <f>VLOOKUP(N1432,'V-Enc'!$B$130:$C$137,2,FALSE)</f>
        <v>7</v>
      </c>
      <c r="Q1432" s="125" t="s">
        <v>730</v>
      </c>
      <c r="R1432" s="125" t="s">
        <v>22</v>
      </c>
      <c r="S1432" s="125" t="s">
        <v>764</v>
      </c>
      <c r="U1432" s="125">
        <f t="shared" si="2483"/>
        <v>16</v>
      </c>
      <c r="V1432" s="179">
        <f t="shared" si="2484"/>
        <v>1</v>
      </c>
      <c r="W1432" s="125">
        <f t="shared" si="2485"/>
        <v>8</v>
      </c>
      <c r="X1432" s="179">
        <f t="shared" si="2486"/>
        <v>0.5</v>
      </c>
      <c r="Z1432" s="125">
        <f t="shared" si="2318"/>
        <v>1</v>
      </c>
      <c r="AA1432" s="125">
        <v>1</v>
      </c>
      <c r="AB1432" s="179">
        <f t="shared" si="2487"/>
        <v>7</v>
      </c>
      <c r="AC1432" s="179" t="str">
        <f t="shared" si="2475"/>
        <v>000110</v>
      </c>
      <c r="AD1432" s="179">
        <f t="shared" si="2476"/>
        <v>1</v>
      </c>
      <c r="AE1432" s="179" t="str">
        <f t="shared" si="2477"/>
        <v>01111111</v>
      </c>
      <c r="AF1432" s="179">
        <f t="shared" si="2478"/>
        <v>0</v>
      </c>
      <c r="AG1432" s="180" t="str">
        <f t="shared" si="2479"/>
        <v>00000000</v>
      </c>
      <c r="AH1432" s="179" t="str">
        <f t="shared" si="2480"/>
        <v>00000000</v>
      </c>
    </row>
    <row r="1433" spans="1:34" x14ac:dyDescent="0.2">
      <c r="A1433" s="125" t="s">
        <v>2873</v>
      </c>
      <c r="B1433" s="58" t="str">
        <f t="shared" si="2488"/>
        <v/>
      </c>
      <c r="C1433" s="125" t="s">
        <v>727</v>
      </c>
      <c r="D1433" s="125" t="s">
        <v>704</v>
      </c>
      <c r="E1433" s="125" t="str">
        <f t="shared" si="2481"/>
        <v>L3</v>
      </c>
      <c r="F1433" s="125" t="str">
        <f t="shared" si="2482"/>
        <v>101</v>
      </c>
      <c r="H1433" s="125" t="s">
        <v>1723</v>
      </c>
      <c r="I1433" s="159">
        <f>VLOOKUP(H1433,'V-Enc'!$B$38:$C$45,2,FALSE)</f>
        <v>16</v>
      </c>
      <c r="J1433" s="125" t="s">
        <v>1733</v>
      </c>
      <c r="K1433" s="159">
        <f>VLOOKUP(J1433,'V-Enc'!$B$49:$C$56,2,FALSE)</f>
        <v>1</v>
      </c>
      <c r="L1433" s="206" t="s">
        <v>2079</v>
      </c>
      <c r="M1433" s="125">
        <v>16</v>
      </c>
      <c r="N1433" s="125" t="s">
        <v>1834</v>
      </c>
      <c r="O1433" s="125">
        <f>VLOOKUP(N1433,'V-Enc'!$B$130:$C$137,2,FALSE)</f>
        <v>7</v>
      </c>
      <c r="Q1433" s="125" t="s">
        <v>730</v>
      </c>
      <c r="R1433" s="125" t="s">
        <v>22</v>
      </c>
      <c r="S1433" s="125" t="s">
        <v>764</v>
      </c>
      <c r="U1433" s="125">
        <f t="shared" si="2483"/>
        <v>16</v>
      </c>
      <c r="V1433" s="179">
        <f t="shared" si="2484"/>
        <v>1</v>
      </c>
      <c r="W1433" s="125">
        <f t="shared" si="2485"/>
        <v>16</v>
      </c>
      <c r="X1433" s="179">
        <f t="shared" si="2486"/>
        <v>1</v>
      </c>
      <c r="Z1433" s="125">
        <f t="shared" si="2318"/>
        <v>1</v>
      </c>
      <c r="AA1433" s="125">
        <v>1</v>
      </c>
      <c r="AB1433" s="179">
        <f t="shared" si="2487"/>
        <v>7</v>
      </c>
      <c r="AC1433" s="179" t="str">
        <f t="shared" si="2475"/>
        <v>000110</v>
      </c>
      <c r="AD1433" s="179">
        <f t="shared" si="2476"/>
        <v>1</v>
      </c>
      <c r="AE1433" s="179" t="str">
        <f t="shared" si="2477"/>
        <v>01111111</v>
      </c>
      <c r="AF1433" s="179">
        <f t="shared" si="2478"/>
        <v>0</v>
      </c>
      <c r="AG1433" s="180" t="str">
        <f t="shared" si="2479"/>
        <v>00000000</v>
      </c>
      <c r="AH1433" s="179" t="str">
        <f t="shared" si="2480"/>
        <v>00000000</v>
      </c>
    </row>
    <row r="1434" spans="1:34" x14ac:dyDescent="0.2">
      <c r="A1434" s="125" t="s">
        <v>2874</v>
      </c>
      <c r="B1434" s="58" t="str">
        <f t="shared" si="2488"/>
        <v/>
      </c>
      <c r="C1434" s="125" t="s">
        <v>727</v>
      </c>
      <c r="D1434" s="125" t="s">
        <v>704</v>
      </c>
      <c r="E1434" s="125" t="str">
        <f t="shared" ref="E1434:E1443" si="2489">IF(S1434="rs2","L2",IF(S1434="vs2","L3","L1"))</f>
        <v>L3</v>
      </c>
      <c r="F1434" s="125" t="str">
        <f t="shared" ref="F1434:F1443" si="2490">IF(M1434=8,"000",IF(M1434=16,"101","110"))</f>
        <v>110</v>
      </c>
      <c r="H1434" s="125" t="s">
        <v>1723</v>
      </c>
      <c r="I1434" s="159">
        <f>VLOOKUP(H1434,'V-Enc'!$B$38:$C$45,2,FALSE)</f>
        <v>16</v>
      </c>
      <c r="J1434" s="125" t="s">
        <v>1733</v>
      </c>
      <c r="K1434" s="159">
        <f>VLOOKUP(J1434,'V-Enc'!$B$49:$C$56,2,FALSE)</f>
        <v>1</v>
      </c>
      <c r="L1434" s="206" t="s">
        <v>2079</v>
      </c>
      <c r="M1434" s="125">
        <v>32</v>
      </c>
      <c r="N1434" s="125" t="s">
        <v>1834</v>
      </c>
      <c r="O1434" s="125">
        <f>VLOOKUP(N1434,'V-Enc'!$B$130:$C$137,2,FALSE)</f>
        <v>7</v>
      </c>
      <c r="Q1434" s="125" t="s">
        <v>730</v>
      </c>
      <c r="R1434" s="125" t="s">
        <v>22</v>
      </c>
      <c r="S1434" s="125" t="s">
        <v>764</v>
      </c>
      <c r="U1434" s="125">
        <f t="shared" ref="U1434:U1443" si="2491">IF(L1434="-1",I1434,M1434)</f>
        <v>16</v>
      </c>
      <c r="V1434" s="179">
        <f t="shared" ref="V1434:V1443" si="2492">IF(L1434="-1",K1434,U1434/I1434*K1434)</f>
        <v>1</v>
      </c>
      <c r="W1434" s="125">
        <f t="shared" ref="W1434:W1443" si="2493">IF(L1434="-1",M1434,"-")</f>
        <v>32</v>
      </c>
      <c r="X1434" s="179">
        <f t="shared" ref="X1434:X1443" si="2494">IF(L1434="-1",W1434/I1434*K1434,"-")</f>
        <v>2</v>
      </c>
      <c r="Z1434" s="125">
        <f t="shared" si="2318"/>
        <v>1</v>
      </c>
      <c r="AA1434" s="125">
        <v>1</v>
      </c>
      <c r="AB1434" s="179">
        <f t="shared" si="2487"/>
        <v>14</v>
      </c>
      <c r="AC1434" s="179" t="str">
        <f t="shared" si="2475"/>
        <v>001101</v>
      </c>
      <c r="AD1434" s="179">
        <f t="shared" si="2476"/>
        <v>2</v>
      </c>
      <c r="AE1434" s="179" t="str">
        <f t="shared" si="2477"/>
        <v>10101010</v>
      </c>
      <c r="AF1434" s="179">
        <f t="shared" si="2478"/>
        <v>1</v>
      </c>
      <c r="AG1434" s="180" t="str">
        <f t="shared" si="2479"/>
        <v>01010101</v>
      </c>
      <c r="AH1434" s="179" t="str">
        <f t="shared" si="2480"/>
        <v>10101010</v>
      </c>
    </row>
    <row r="1435" spans="1:34" x14ac:dyDescent="0.2">
      <c r="A1435" s="125" t="s">
        <v>2875</v>
      </c>
      <c r="B1435" s="58" t="str">
        <f t="shared" si="2488"/>
        <v>RSVD</v>
      </c>
      <c r="C1435" s="125" t="s">
        <v>727</v>
      </c>
      <c r="D1435" s="125" t="s">
        <v>704</v>
      </c>
      <c r="E1435" s="125" t="str">
        <f t="shared" si="2489"/>
        <v>L3</v>
      </c>
      <c r="F1435" s="125" t="str">
        <f t="shared" si="2490"/>
        <v>000</v>
      </c>
      <c r="H1435" s="125" t="s">
        <v>1723</v>
      </c>
      <c r="I1435" s="159">
        <f>VLOOKUP(H1435,'V-Enc'!$B$38:$C$45,2,FALSE)</f>
        <v>16</v>
      </c>
      <c r="J1435" s="125" t="s">
        <v>1734</v>
      </c>
      <c r="K1435" s="159">
        <f>VLOOKUP(J1435,'V-Enc'!$B$49:$C$56,2,FALSE)</f>
        <v>2</v>
      </c>
      <c r="L1435" s="206" t="s">
        <v>2079</v>
      </c>
      <c r="M1435" s="125">
        <v>8</v>
      </c>
      <c r="N1435" s="125" t="s">
        <v>1834</v>
      </c>
      <c r="O1435" s="125">
        <f>VLOOKUP(N1435,'V-Enc'!$B$130:$C$137,2,FALSE)</f>
        <v>7</v>
      </c>
      <c r="Q1435" s="125" t="s">
        <v>730</v>
      </c>
      <c r="R1435" s="125" t="s">
        <v>22</v>
      </c>
      <c r="S1435" s="125" t="s">
        <v>764</v>
      </c>
      <c r="U1435" s="125">
        <f t="shared" si="2491"/>
        <v>16</v>
      </c>
      <c r="V1435" s="179">
        <f t="shared" si="2492"/>
        <v>2</v>
      </c>
      <c r="W1435" s="125">
        <f t="shared" si="2493"/>
        <v>8</v>
      </c>
      <c r="X1435" s="179">
        <f t="shared" si="2494"/>
        <v>1</v>
      </c>
      <c r="Z1435" s="125">
        <f t="shared" si="2318"/>
        <v>1</v>
      </c>
      <c r="AA1435" s="125">
        <v>1</v>
      </c>
      <c r="AB1435" s="179">
        <f t="shared" si="2487"/>
        <v>14</v>
      </c>
      <c r="AC1435" s="179" t="str">
        <f t="shared" si="2475"/>
        <v>001101</v>
      </c>
      <c r="AD1435" s="179">
        <f t="shared" si="2476"/>
        <v>1</v>
      </c>
      <c r="AE1435" s="179" t="str">
        <f t="shared" si="2477"/>
        <v>11111111</v>
      </c>
      <c r="AF1435" s="179">
        <f t="shared" si="2478"/>
        <v>0</v>
      </c>
      <c r="AG1435" s="180" t="str">
        <f t="shared" si="2479"/>
        <v>00000000</v>
      </c>
      <c r="AH1435" s="179" t="str">
        <f t="shared" si="2480"/>
        <v>00000000</v>
      </c>
    </row>
    <row r="1436" spans="1:34" x14ac:dyDescent="0.2">
      <c r="A1436" s="125" t="s">
        <v>2876</v>
      </c>
      <c r="B1436" s="58" t="str">
        <f t="shared" si="2488"/>
        <v>RSVD</v>
      </c>
      <c r="C1436" s="125" t="s">
        <v>727</v>
      </c>
      <c r="D1436" s="125" t="s">
        <v>704</v>
      </c>
      <c r="E1436" s="125" t="str">
        <f t="shared" si="2489"/>
        <v>L3</v>
      </c>
      <c r="F1436" s="125" t="str">
        <f t="shared" si="2490"/>
        <v>101</v>
      </c>
      <c r="H1436" s="125" t="s">
        <v>1723</v>
      </c>
      <c r="I1436" s="159">
        <f>VLOOKUP(H1436,'V-Enc'!$B$38:$C$45,2,FALSE)</f>
        <v>16</v>
      </c>
      <c r="J1436" s="125" t="s">
        <v>1734</v>
      </c>
      <c r="K1436" s="159">
        <f>VLOOKUP(J1436,'V-Enc'!$B$49:$C$56,2,FALSE)</f>
        <v>2</v>
      </c>
      <c r="L1436" s="206" t="s">
        <v>2079</v>
      </c>
      <c r="M1436" s="125">
        <v>16</v>
      </c>
      <c r="N1436" s="125" t="s">
        <v>1834</v>
      </c>
      <c r="O1436" s="125">
        <f>VLOOKUP(N1436,'V-Enc'!$B$130:$C$137,2,FALSE)</f>
        <v>7</v>
      </c>
      <c r="Q1436" s="125" t="s">
        <v>730</v>
      </c>
      <c r="R1436" s="125" t="s">
        <v>22</v>
      </c>
      <c r="S1436" s="125" t="s">
        <v>764</v>
      </c>
      <c r="U1436" s="125">
        <f t="shared" si="2491"/>
        <v>16</v>
      </c>
      <c r="V1436" s="179">
        <f t="shared" si="2492"/>
        <v>2</v>
      </c>
      <c r="W1436" s="125">
        <f t="shared" si="2493"/>
        <v>16</v>
      </c>
      <c r="X1436" s="179">
        <f t="shared" si="2494"/>
        <v>2</v>
      </c>
      <c r="Z1436" s="125">
        <f t="shared" si="2318"/>
        <v>1</v>
      </c>
      <c r="AA1436" s="125">
        <v>1</v>
      </c>
      <c r="AB1436" s="179">
        <f t="shared" si="2487"/>
        <v>14</v>
      </c>
      <c r="AC1436" s="179" t="str">
        <f t="shared" si="2475"/>
        <v>001101</v>
      </c>
      <c r="AD1436" s="179">
        <f t="shared" si="2476"/>
        <v>1</v>
      </c>
      <c r="AE1436" s="179" t="str">
        <f t="shared" si="2477"/>
        <v>11111111</v>
      </c>
      <c r="AF1436" s="179">
        <f t="shared" si="2478"/>
        <v>1</v>
      </c>
      <c r="AG1436" s="180" t="str">
        <f t="shared" si="2479"/>
        <v>01010101</v>
      </c>
      <c r="AH1436" s="179" t="str">
        <f t="shared" si="2480"/>
        <v>10101010</v>
      </c>
    </row>
    <row r="1437" spans="1:34" x14ac:dyDescent="0.2">
      <c r="A1437" s="125" t="s">
        <v>2877</v>
      </c>
      <c r="B1437" s="58" t="str">
        <f t="shared" si="2488"/>
        <v>RSVD</v>
      </c>
      <c r="C1437" s="125" t="s">
        <v>727</v>
      </c>
      <c r="D1437" s="125" t="s">
        <v>704</v>
      </c>
      <c r="E1437" s="125" t="str">
        <f t="shared" si="2489"/>
        <v>L3</v>
      </c>
      <c r="F1437" s="125" t="str">
        <f t="shared" si="2490"/>
        <v>110</v>
      </c>
      <c r="H1437" s="125" t="s">
        <v>1723</v>
      </c>
      <c r="I1437" s="159">
        <f>VLOOKUP(H1437,'V-Enc'!$B$38:$C$45,2,FALSE)</f>
        <v>16</v>
      </c>
      <c r="J1437" s="125" t="s">
        <v>1734</v>
      </c>
      <c r="K1437" s="159">
        <f>VLOOKUP(J1437,'V-Enc'!$B$49:$C$56,2,FALSE)</f>
        <v>2</v>
      </c>
      <c r="L1437" s="206" t="s">
        <v>2079</v>
      </c>
      <c r="M1437" s="125">
        <v>32</v>
      </c>
      <c r="N1437" s="125" t="s">
        <v>1834</v>
      </c>
      <c r="O1437" s="125">
        <f>VLOOKUP(N1437,'V-Enc'!$B$130:$C$137,2,FALSE)</f>
        <v>7</v>
      </c>
      <c r="Q1437" s="125" t="s">
        <v>730</v>
      </c>
      <c r="R1437" s="125" t="s">
        <v>22</v>
      </c>
      <c r="S1437" s="125" t="s">
        <v>764</v>
      </c>
      <c r="U1437" s="125">
        <f t="shared" si="2491"/>
        <v>16</v>
      </c>
      <c r="V1437" s="179">
        <f t="shared" si="2492"/>
        <v>2</v>
      </c>
      <c r="W1437" s="125">
        <f t="shared" si="2493"/>
        <v>32</v>
      </c>
      <c r="X1437" s="179">
        <f t="shared" si="2494"/>
        <v>4</v>
      </c>
      <c r="Z1437" s="125">
        <f t="shared" si="2318"/>
        <v>1</v>
      </c>
      <c r="AA1437" s="125">
        <v>1</v>
      </c>
      <c r="AB1437" s="179">
        <f t="shared" si="2487"/>
        <v>28</v>
      </c>
      <c r="AC1437" s="179" t="str">
        <f t="shared" si="2475"/>
        <v>011011</v>
      </c>
      <c r="AD1437" s="179">
        <f t="shared" si="2476"/>
        <v>2</v>
      </c>
      <c r="AE1437" s="179" t="str">
        <f t="shared" si="2477"/>
        <v>10101010</v>
      </c>
      <c r="AF1437" s="179">
        <f t="shared" si="2478"/>
        <v>1</v>
      </c>
      <c r="AG1437" s="180" t="str">
        <f t="shared" si="2479"/>
        <v>01110111</v>
      </c>
      <c r="AH1437" s="179" t="str">
        <f t="shared" si="2480"/>
        <v>10001000</v>
      </c>
    </row>
    <row r="1438" spans="1:34" x14ac:dyDescent="0.2">
      <c r="A1438" s="125" t="s">
        <v>2878</v>
      </c>
      <c r="B1438" s="58" t="str">
        <f t="shared" si="2488"/>
        <v>RSVD</v>
      </c>
      <c r="C1438" s="125" t="s">
        <v>727</v>
      </c>
      <c r="D1438" s="125" t="s">
        <v>704</v>
      </c>
      <c r="E1438" s="125" t="str">
        <f t="shared" si="2489"/>
        <v>L3</v>
      </c>
      <c r="F1438" s="125" t="str">
        <f t="shared" si="2490"/>
        <v>000</v>
      </c>
      <c r="H1438" s="125" t="s">
        <v>1723</v>
      </c>
      <c r="I1438" s="159">
        <f>VLOOKUP(H1438,'V-Enc'!$B$38:$C$45,2,FALSE)</f>
        <v>16</v>
      </c>
      <c r="J1438" s="125" t="s">
        <v>1735</v>
      </c>
      <c r="K1438" s="159">
        <f>VLOOKUP(J1438,'V-Enc'!$B$49:$C$56,2,FALSE)</f>
        <v>4</v>
      </c>
      <c r="L1438" s="206" t="s">
        <v>2079</v>
      </c>
      <c r="M1438" s="125">
        <v>8</v>
      </c>
      <c r="N1438" s="125" t="s">
        <v>1834</v>
      </c>
      <c r="O1438" s="125">
        <f>VLOOKUP(N1438,'V-Enc'!$B$130:$C$137,2,FALSE)</f>
        <v>7</v>
      </c>
      <c r="Q1438" s="125" t="s">
        <v>730</v>
      </c>
      <c r="R1438" s="125" t="s">
        <v>22</v>
      </c>
      <c r="S1438" s="125" t="s">
        <v>764</v>
      </c>
      <c r="U1438" s="125">
        <f t="shared" si="2491"/>
        <v>16</v>
      </c>
      <c r="V1438" s="179">
        <f t="shared" si="2492"/>
        <v>4</v>
      </c>
      <c r="W1438" s="125">
        <f t="shared" si="2493"/>
        <v>8</v>
      </c>
      <c r="X1438" s="179">
        <f t="shared" si="2494"/>
        <v>2</v>
      </c>
      <c r="Z1438" s="125">
        <f t="shared" si="2318"/>
        <v>1</v>
      </c>
      <c r="AA1438" s="125">
        <v>1</v>
      </c>
      <c r="AB1438" s="179">
        <f t="shared" si="2487"/>
        <v>28</v>
      </c>
      <c r="AC1438" s="179" t="str">
        <f t="shared" si="2475"/>
        <v>011011</v>
      </c>
      <c r="AD1438" s="179">
        <f t="shared" si="2476"/>
        <v>1</v>
      </c>
      <c r="AE1438" s="179" t="str">
        <f t="shared" si="2477"/>
        <v>11111111</v>
      </c>
      <c r="AF1438" s="179">
        <f t="shared" si="2478"/>
        <v>2</v>
      </c>
      <c r="AG1438" s="180" t="str">
        <f t="shared" si="2479"/>
        <v>10101010</v>
      </c>
      <c r="AH1438" s="179" t="str">
        <f t="shared" si="2480"/>
        <v>10001000</v>
      </c>
    </row>
    <row r="1439" spans="1:34" x14ac:dyDescent="0.2">
      <c r="A1439" s="125" t="s">
        <v>2879</v>
      </c>
      <c r="B1439" s="58" t="str">
        <f t="shared" si="2488"/>
        <v>RSVD</v>
      </c>
      <c r="C1439" s="125" t="s">
        <v>727</v>
      </c>
      <c r="D1439" s="125" t="s">
        <v>704</v>
      </c>
      <c r="E1439" s="125" t="str">
        <f t="shared" si="2489"/>
        <v>L3</v>
      </c>
      <c r="F1439" s="125" t="str">
        <f t="shared" si="2490"/>
        <v>101</v>
      </c>
      <c r="H1439" s="125" t="s">
        <v>1723</v>
      </c>
      <c r="I1439" s="159">
        <f>VLOOKUP(H1439,'V-Enc'!$B$38:$C$45,2,FALSE)</f>
        <v>16</v>
      </c>
      <c r="J1439" s="125" t="s">
        <v>1735</v>
      </c>
      <c r="K1439" s="159">
        <f>VLOOKUP(J1439,'V-Enc'!$B$49:$C$56,2,FALSE)</f>
        <v>4</v>
      </c>
      <c r="L1439" s="206" t="s">
        <v>2079</v>
      </c>
      <c r="M1439" s="125">
        <v>16</v>
      </c>
      <c r="N1439" s="125" t="s">
        <v>1834</v>
      </c>
      <c r="O1439" s="125">
        <f>VLOOKUP(N1439,'V-Enc'!$B$130:$C$137,2,FALSE)</f>
        <v>7</v>
      </c>
      <c r="Q1439" s="125" t="s">
        <v>730</v>
      </c>
      <c r="R1439" s="125" t="s">
        <v>22</v>
      </c>
      <c r="S1439" s="125" t="s">
        <v>764</v>
      </c>
      <c r="U1439" s="125">
        <f t="shared" si="2491"/>
        <v>16</v>
      </c>
      <c r="V1439" s="179">
        <f t="shared" si="2492"/>
        <v>4</v>
      </c>
      <c r="W1439" s="125">
        <f t="shared" si="2493"/>
        <v>16</v>
      </c>
      <c r="X1439" s="179">
        <f t="shared" si="2494"/>
        <v>4</v>
      </c>
      <c r="Z1439" s="125">
        <f t="shared" si="2318"/>
        <v>1</v>
      </c>
      <c r="AA1439" s="125">
        <v>1</v>
      </c>
      <c r="AB1439" s="179">
        <f t="shared" si="2487"/>
        <v>28</v>
      </c>
      <c r="AC1439" s="179" t="str">
        <f t="shared" si="2475"/>
        <v>011011</v>
      </c>
      <c r="AD1439" s="179">
        <f t="shared" si="2476"/>
        <v>1</v>
      </c>
      <c r="AE1439" s="179" t="str">
        <f t="shared" si="2477"/>
        <v>11111111</v>
      </c>
      <c r="AF1439" s="179">
        <f t="shared" si="2478"/>
        <v>1</v>
      </c>
      <c r="AG1439" s="180" t="str">
        <f t="shared" si="2479"/>
        <v>01110111</v>
      </c>
      <c r="AH1439" s="179" t="str">
        <f>IF(AF1439=0,"00000000",RIGHT(_xlfn.CONCAT(REPT(0,8-MIN(8,AB1439)),REPT(DEC2BIN(_xlfn.BITLSHIFT(1,MAX(V1439,X1439,1)-1)),MAX(1,O1439))),8))</f>
        <v>10001000</v>
      </c>
    </row>
    <row r="1440" spans="1:34" x14ac:dyDescent="0.2">
      <c r="A1440" s="125" t="s">
        <v>2880</v>
      </c>
      <c r="B1440" s="58" t="str">
        <f t="shared" si="2488"/>
        <v>RSVD</v>
      </c>
      <c r="C1440" s="125" t="s">
        <v>727</v>
      </c>
      <c r="D1440" s="125" t="s">
        <v>704</v>
      </c>
      <c r="E1440" s="125" t="str">
        <f t="shared" si="2489"/>
        <v>L3</v>
      </c>
      <c r="F1440" s="125" t="str">
        <f t="shared" si="2490"/>
        <v>110</v>
      </c>
      <c r="H1440" s="125" t="s">
        <v>1723</v>
      </c>
      <c r="I1440" s="159">
        <f>VLOOKUP(H1440,'V-Enc'!$B$38:$C$45,2,FALSE)</f>
        <v>16</v>
      </c>
      <c r="J1440" s="125" t="s">
        <v>1735</v>
      </c>
      <c r="K1440" s="159">
        <f>VLOOKUP(J1440,'V-Enc'!$B$49:$C$56,2,FALSE)</f>
        <v>4</v>
      </c>
      <c r="L1440" s="206" t="s">
        <v>2079</v>
      </c>
      <c r="M1440" s="125">
        <v>32</v>
      </c>
      <c r="N1440" s="125" t="s">
        <v>1834</v>
      </c>
      <c r="O1440" s="125">
        <f>VLOOKUP(N1440,'V-Enc'!$B$130:$C$137,2,FALSE)</f>
        <v>7</v>
      </c>
      <c r="Q1440" s="125" t="s">
        <v>730</v>
      </c>
      <c r="R1440" s="125" t="s">
        <v>22</v>
      </c>
      <c r="S1440" s="125" t="s">
        <v>764</v>
      </c>
      <c r="U1440" s="125">
        <f t="shared" si="2491"/>
        <v>16</v>
      </c>
      <c r="V1440" s="179">
        <f t="shared" si="2492"/>
        <v>4</v>
      </c>
      <c r="W1440" s="125">
        <f t="shared" si="2493"/>
        <v>32</v>
      </c>
      <c r="X1440" s="179">
        <f t="shared" si="2494"/>
        <v>8</v>
      </c>
      <c r="Z1440" s="125">
        <f t="shared" si="2318"/>
        <v>1</v>
      </c>
      <c r="AA1440" s="125">
        <v>1</v>
      </c>
      <c r="AB1440" s="179">
        <f t="shared" si="2487"/>
        <v>56</v>
      </c>
      <c r="AC1440" s="179" t="str">
        <f>DEC2BIN(MIN(64,AB1440)-1,6)</f>
        <v>110111</v>
      </c>
      <c r="AD1440" s="179">
        <f t="shared" si="2476"/>
        <v>2</v>
      </c>
      <c r="AE1440" s="179" t="str">
        <f t="shared" si="2477"/>
        <v>10101010</v>
      </c>
      <c r="AF1440" s="179">
        <f t="shared" si="2478"/>
        <v>1</v>
      </c>
      <c r="AG1440" s="180" t="str">
        <f t="shared" si="2479"/>
        <v>01111111</v>
      </c>
      <c r="AH1440" s="179" t="str">
        <f t="shared" ref="AH1440:AH1443" si="2495">IF(AF1440=0,"00000000",RIGHT(_xlfn.CONCAT(REPT(0,8-MIN(8,AB1440)),REPT(DEC2BIN(_xlfn.BITLSHIFT(1,MAX(V1440,X1440,1)-1)),MAX(1,O1440))),8))</f>
        <v>10000000</v>
      </c>
    </row>
    <row r="1441" spans="1:34" x14ac:dyDescent="0.2">
      <c r="A1441" s="125" t="s">
        <v>2881</v>
      </c>
      <c r="B1441" s="58" t="str">
        <f t="shared" si="2488"/>
        <v>RSVD</v>
      </c>
      <c r="C1441" s="125" t="s">
        <v>727</v>
      </c>
      <c r="D1441" s="125" t="s">
        <v>704</v>
      </c>
      <c r="E1441" s="125" t="str">
        <f t="shared" si="2489"/>
        <v>L3</v>
      </c>
      <c r="F1441" s="125" t="str">
        <f t="shared" si="2490"/>
        <v>000</v>
      </c>
      <c r="H1441" s="125" t="s">
        <v>1723</v>
      </c>
      <c r="I1441" s="159">
        <f>VLOOKUP(H1441,'V-Enc'!$B$38:$C$45,2,FALSE)</f>
        <v>16</v>
      </c>
      <c r="J1441" s="125" t="s">
        <v>1736</v>
      </c>
      <c r="K1441" s="159">
        <f>VLOOKUP(J1441,'V-Enc'!$B$49:$C$56,2,FALSE)</f>
        <v>8</v>
      </c>
      <c r="L1441" s="206" t="s">
        <v>2079</v>
      </c>
      <c r="M1441" s="125">
        <v>8</v>
      </c>
      <c r="N1441" s="125" t="s">
        <v>1834</v>
      </c>
      <c r="O1441" s="125">
        <f>VLOOKUP(N1441,'V-Enc'!$B$130:$C$137,2,FALSE)</f>
        <v>7</v>
      </c>
      <c r="Q1441" s="125" t="s">
        <v>730</v>
      </c>
      <c r="R1441" s="125" t="s">
        <v>22</v>
      </c>
      <c r="S1441" s="125" t="s">
        <v>764</v>
      </c>
      <c r="U1441" s="125">
        <f t="shared" si="2491"/>
        <v>16</v>
      </c>
      <c r="V1441" s="179">
        <f t="shared" si="2492"/>
        <v>8</v>
      </c>
      <c r="W1441" s="125">
        <f t="shared" si="2493"/>
        <v>8</v>
      </c>
      <c r="X1441" s="179">
        <f t="shared" si="2494"/>
        <v>4</v>
      </c>
      <c r="Z1441" s="125">
        <f t="shared" si="2318"/>
        <v>1</v>
      </c>
      <c r="AA1441" s="125">
        <v>1</v>
      </c>
      <c r="AB1441" s="179">
        <f t="shared" si="2487"/>
        <v>56</v>
      </c>
      <c r="AC1441" s="179" t="str">
        <f t="shared" ref="AC1441:AC1443" si="2496">DEC2BIN(MIN(64,AB1441)-1,6)</f>
        <v>110111</v>
      </c>
      <c r="AD1441" s="179">
        <f t="shared" si="2476"/>
        <v>1</v>
      </c>
      <c r="AE1441" s="179" t="str">
        <f t="shared" si="2477"/>
        <v>11111111</v>
      </c>
      <c r="AF1441" s="179">
        <f t="shared" si="2478"/>
        <v>2</v>
      </c>
      <c r="AG1441" s="180" t="str">
        <f t="shared" si="2479"/>
        <v>10101010</v>
      </c>
      <c r="AH1441" s="179" t="str">
        <f t="shared" si="2495"/>
        <v>10000000</v>
      </c>
    </row>
    <row r="1442" spans="1:34" x14ac:dyDescent="0.2">
      <c r="A1442" s="125" t="s">
        <v>2882</v>
      </c>
      <c r="B1442" s="58" t="str">
        <f t="shared" ref="B1442" si="2497">IF(OR(MAX(1,O1442)*MAX(V1442,1)&gt;8,V1442&lt;1/4,X1442&lt;1/4,IF(X1442="-",0,X1442)&gt;8),"RSVD","")</f>
        <v>RSVD</v>
      </c>
      <c r="C1442" s="125" t="s">
        <v>727</v>
      </c>
      <c r="D1442" s="125" t="s">
        <v>704</v>
      </c>
      <c r="E1442" s="125" t="str">
        <f t="shared" ref="E1442" si="2498">IF(S1442="rs2","L2",IF(S1442="vs2","L3","L1"))</f>
        <v>L3</v>
      </c>
      <c r="F1442" s="125" t="str">
        <f t="shared" ref="F1442" si="2499">IF(M1442=8,"000",IF(M1442=16,"101","110"))</f>
        <v>101</v>
      </c>
      <c r="H1442" s="125" t="s">
        <v>1723</v>
      </c>
      <c r="I1442" s="159">
        <f>VLOOKUP(H1442,'V-Enc'!$B$38:$C$45,2,FALSE)</f>
        <v>16</v>
      </c>
      <c r="J1442" s="125" t="s">
        <v>1736</v>
      </c>
      <c r="K1442" s="159">
        <f>VLOOKUP(J1442,'V-Enc'!$B$49:$C$56,2,FALSE)</f>
        <v>8</v>
      </c>
      <c r="L1442" s="206" t="s">
        <v>2079</v>
      </c>
      <c r="M1442" s="125">
        <v>16</v>
      </c>
      <c r="N1442" s="125" t="s">
        <v>1834</v>
      </c>
      <c r="O1442" s="125">
        <f>VLOOKUP(N1442,'V-Enc'!$B$130:$C$137,2,FALSE)</f>
        <v>7</v>
      </c>
      <c r="Q1442" s="125" t="s">
        <v>730</v>
      </c>
      <c r="R1442" s="125" t="s">
        <v>22</v>
      </c>
      <c r="S1442" s="125" t="s">
        <v>764</v>
      </c>
      <c r="U1442" s="125">
        <f t="shared" ref="U1442" si="2500">IF(L1442="-1",I1442,M1442)</f>
        <v>16</v>
      </c>
      <c r="V1442" s="179">
        <f t="shared" ref="V1442" si="2501">IF(L1442="-1",K1442,U1442/I1442*K1442)</f>
        <v>8</v>
      </c>
      <c r="W1442" s="125">
        <f t="shared" ref="W1442" si="2502">IF(L1442="-1",M1442,"-")</f>
        <v>16</v>
      </c>
      <c r="X1442" s="179">
        <f t="shared" ref="X1442" si="2503">IF(L1442="-1",W1442/I1442*K1442,"-")</f>
        <v>8</v>
      </c>
      <c r="Z1442" s="125">
        <f t="shared" ref="Z1442" si="2504">IF(S1442="vs2",1,"")</f>
        <v>1</v>
      </c>
      <c r="AA1442" s="125">
        <v>1</v>
      </c>
      <c r="AB1442" s="179">
        <f t="shared" si="2487"/>
        <v>56</v>
      </c>
      <c r="AC1442" s="179" t="str">
        <f t="shared" si="2496"/>
        <v>110111</v>
      </c>
      <c r="AD1442" s="179">
        <f t="shared" si="2476"/>
        <v>1</v>
      </c>
      <c r="AE1442" s="179" t="str">
        <f t="shared" si="2477"/>
        <v>11111111</v>
      </c>
      <c r="AF1442" s="179">
        <f t="shared" si="2478"/>
        <v>1</v>
      </c>
      <c r="AG1442" s="180" t="str">
        <f>IF(AF1442=0,"00000000",RIGHT(IF(X1442&gt;=V1442,DEC2BIN(_xlfn.BITXOR(BIN2DEC(AH1442),255),8),REPT(DEC2BIN(_xlfn.BITLSHIFT(1,AF1442-1)),8)),8))</f>
        <v>01111111</v>
      </c>
      <c r="AH1442" s="179" t="str">
        <f t="shared" si="2495"/>
        <v>10000000</v>
      </c>
    </row>
    <row r="1443" spans="1:34" x14ac:dyDescent="0.2">
      <c r="A1443" s="125" t="s">
        <v>4638</v>
      </c>
      <c r="B1443" s="58" t="str">
        <f t="shared" si="2488"/>
        <v>RSVD</v>
      </c>
      <c r="C1443" s="125" t="s">
        <v>727</v>
      </c>
      <c r="D1443" s="125" t="s">
        <v>704</v>
      </c>
      <c r="E1443" s="125" t="str">
        <f t="shared" si="2489"/>
        <v>L3</v>
      </c>
      <c r="F1443" s="125" t="str">
        <f t="shared" si="2490"/>
        <v>110</v>
      </c>
      <c r="H1443" s="125" t="s">
        <v>1723</v>
      </c>
      <c r="I1443" s="159">
        <f>VLOOKUP(H1443,'V-Enc'!$B$38:$C$45,2,FALSE)</f>
        <v>16</v>
      </c>
      <c r="J1443" s="125" t="s">
        <v>1736</v>
      </c>
      <c r="K1443" s="159">
        <f>VLOOKUP(J1443,'V-Enc'!$B$49:$C$56,2,FALSE)</f>
        <v>8</v>
      </c>
      <c r="L1443" s="206" t="s">
        <v>2079</v>
      </c>
      <c r="M1443" s="125">
        <v>32</v>
      </c>
      <c r="N1443" s="125" t="s">
        <v>1834</v>
      </c>
      <c r="O1443" s="125">
        <f>VLOOKUP(N1443,'V-Enc'!$B$130:$C$137,2,FALSE)</f>
        <v>7</v>
      </c>
      <c r="Q1443" s="125" t="s">
        <v>730</v>
      </c>
      <c r="R1443" s="125" t="s">
        <v>22</v>
      </c>
      <c r="S1443" s="125" t="s">
        <v>764</v>
      </c>
      <c r="U1443" s="125">
        <f t="shared" si="2491"/>
        <v>16</v>
      </c>
      <c r="V1443" s="179">
        <f t="shared" si="2492"/>
        <v>8</v>
      </c>
      <c r="W1443" s="125">
        <f t="shared" si="2493"/>
        <v>32</v>
      </c>
      <c r="X1443" s="179">
        <f t="shared" si="2494"/>
        <v>16</v>
      </c>
      <c r="Z1443" s="125">
        <f t="shared" si="2318"/>
        <v>1</v>
      </c>
      <c r="AA1443" s="125">
        <v>1</v>
      </c>
      <c r="AB1443" s="179">
        <f t="shared" si="2487"/>
        <v>112</v>
      </c>
      <c r="AC1443" s="179" t="str">
        <f t="shared" si="2496"/>
        <v>111111</v>
      </c>
      <c r="AD1443" s="179">
        <f t="shared" si="2476"/>
        <v>2</v>
      </c>
      <c r="AE1443" s="179" t="str">
        <f t="shared" si="2477"/>
        <v>10101010</v>
      </c>
      <c r="AF1443" s="179">
        <f t="shared" si="2478"/>
        <v>1</v>
      </c>
      <c r="AG1443" s="180" t="e">
        <f>IF(AF1443=0,"00000000",RIGHT(IF(X1443&gt;=V1443,DEC2BIN(_xlfn.BITXOR(BIN2DEC(AH1443),255),8),REPT(DEC2BIN(_xlfn.BITLSHIFT(1,AF1443-1)),8)),8))</f>
        <v>#NUM!</v>
      </c>
      <c r="AH1443" s="179" t="e">
        <f t="shared" si="2495"/>
        <v>#NUM!</v>
      </c>
    </row>
    <row r="1444" spans="1:34" x14ac:dyDescent="0.2">
      <c r="I1444" s="159"/>
      <c r="Z1444" s="125" t="str">
        <f t="shared" si="2318"/>
        <v/>
      </c>
      <c r="AC1444" s="179"/>
      <c r="AE1444" s="179"/>
    </row>
    <row r="1445" spans="1:34" ht="19" x14ac:dyDescent="0.25">
      <c r="A1445" s="225" t="s">
        <v>2302</v>
      </c>
      <c r="B1445" s="225"/>
      <c r="C1445" s="226"/>
      <c r="D1445" s="226"/>
      <c r="E1445" s="226"/>
      <c r="F1445" s="226"/>
      <c r="G1445" s="226"/>
      <c r="I1445" s="159"/>
      <c r="Z1445" s="125" t="str">
        <f t="shared" si="2318"/>
        <v/>
      </c>
      <c r="AC1445" s="179"/>
      <c r="AE1445" s="179"/>
    </row>
    <row r="1446" spans="1:34" x14ac:dyDescent="0.2">
      <c r="A1446" s="125" t="s">
        <v>4639</v>
      </c>
      <c r="B1446" s="58" t="str">
        <f>IF(OR(MAX(1,O1446)*MAX(V1446,1)&gt;8,V1446&lt;1/4,X1446&lt;1/4,IF(X1446="-",0,X1446)&gt;8),"RSVD","")</f>
        <v>RSVD</v>
      </c>
      <c r="C1446" s="125" t="s">
        <v>727</v>
      </c>
      <c r="D1446" s="125" t="s">
        <v>704</v>
      </c>
      <c r="E1446" s="125" t="str">
        <f t="shared" ref="E1446" si="2505">IF(S1446="rs2","L2",IF(S1446="vs2","L3","L1"))</f>
        <v>L1</v>
      </c>
      <c r="F1446" s="125" t="str">
        <f t="shared" ref="F1446" si="2506">IF(M1446=8,"000",IF(M1446=16,"101","110"))</f>
        <v>000</v>
      </c>
      <c r="H1446" s="125" t="s">
        <v>1723</v>
      </c>
      <c r="I1446" s="159">
        <f>VLOOKUP(H1446,'V-Enc'!$B$38:$C$45,2,FALSE)</f>
        <v>16</v>
      </c>
      <c r="J1446" s="125" t="s">
        <v>1739</v>
      </c>
      <c r="K1446" s="159">
        <f>VLOOKUP(J1446,'V-Enc'!$B$49:$C$56,2,FALSE)</f>
        <v>0.25</v>
      </c>
      <c r="L1446" s="206" t="s">
        <v>76</v>
      </c>
      <c r="M1446" s="125">
        <v>8</v>
      </c>
      <c r="N1446" s="125" t="s">
        <v>1835</v>
      </c>
      <c r="O1446" s="125">
        <f>VLOOKUP(N1446,'V-Enc'!$B$130:$C$137,2,FALSE)</f>
        <v>8</v>
      </c>
      <c r="Q1446" s="125" t="s">
        <v>730</v>
      </c>
      <c r="R1446" s="125" t="s">
        <v>22</v>
      </c>
      <c r="S1446" s="206" t="s">
        <v>2040</v>
      </c>
      <c r="U1446" s="125">
        <f t="shared" ref="U1446" si="2507">IF(L1446="-1",I1446,M1446)</f>
        <v>8</v>
      </c>
      <c r="V1446" s="179">
        <f t="shared" ref="V1446" si="2508">IF(L1446="-1",K1446,U1446/I1446*K1446)</f>
        <v>0.125</v>
      </c>
      <c r="W1446" s="125" t="str">
        <f t="shared" ref="W1446" si="2509">IF(L1446="-1",M1446,"-")</f>
        <v>-</v>
      </c>
      <c r="X1446" s="179" t="str">
        <f>IF(L1446="-1",W1446/#REF!*#REF!,"-")</f>
        <v>-</v>
      </c>
      <c r="Z1446" s="125" t="str">
        <f t="shared" ref="Z1446" si="2510">IF(S1446="vs2",1,"")</f>
        <v/>
      </c>
      <c r="AA1446" s="125">
        <v>1</v>
      </c>
      <c r="AB1446" s="179">
        <f>MAX(V1446,X1446,1)*IF(O1446="",1,O1446)</f>
        <v>8</v>
      </c>
      <c r="AC1446" s="179" t="str">
        <f t="shared" ref="AC1446:AC1459" si="2511">DEC2BIN(MIN(64,AB1446)-1,6)</f>
        <v>000111</v>
      </c>
      <c r="AD1446" s="179">
        <f t="shared" ref="AD1446:AD1463" si="2512">AB1446/(MAX(V1446,1)*IF(O1446="",1,O1446))</f>
        <v>1</v>
      </c>
      <c r="AE1446" s="179" t="str">
        <f t="shared" ref="AE1446:AE1463" si="2513">RIGHT(_xlfn.CONCAT(REPT(0,8-MIN(AB1446,8)),REPT(DEC2BIN(_xlfn.BITLSHIFT(1,AD1446-1)),AB1446/AD1446)),8)</f>
        <v>11111111</v>
      </c>
      <c r="AF1446" s="125" t="s">
        <v>369</v>
      </c>
    </row>
    <row r="1447" spans="1:34" x14ac:dyDescent="0.2">
      <c r="A1447" s="125" t="s">
        <v>2883</v>
      </c>
      <c r="B1447" s="58" t="str">
        <f>IF(OR(MAX(1,O1447)*MAX(V1447,1)&gt;8,V1447&lt;1/4,X1447&lt;1/4,IF(X1447="-",0,X1447)&gt;8),"RSVD","")</f>
        <v/>
      </c>
      <c r="C1447" s="125" t="s">
        <v>727</v>
      </c>
      <c r="D1447" s="125" t="s">
        <v>704</v>
      </c>
      <c r="E1447" s="125" t="str">
        <f t="shared" ref="E1447:E1454" si="2514">IF(S1447="rs2","L2",IF(S1447="vs2","L3","L1"))</f>
        <v>L1</v>
      </c>
      <c r="F1447" s="125" t="str">
        <f t="shared" ref="F1447:F1454" si="2515">IF(M1447=8,"000",IF(M1447=16,"101","110"))</f>
        <v>101</v>
      </c>
      <c r="H1447" s="125" t="s">
        <v>1723</v>
      </c>
      <c r="I1447" s="159">
        <f>VLOOKUP(H1447,'V-Enc'!$B$38:$C$45,2,FALSE)</f>
        <v>16</v>
      </c>
      <c r="J1447" s="125" t="s">
        <v>1739</v>
      </c>
      <c r="K1447" s="159">
        <f>VLOOKUP(J1447,'V-Enc'!$B$49:$C$56,2,FALSE)</f>
        <v>0.25</v>
      </c>
      <c r="L1447" s="206" t="s">
        <v>76</v>
      </c>
      <c r="M1447" s="125">
        <v>16</v>
      </c>
      <c r="N1447" s="125" t="s">
        <v>1835</v>
      </c>
      <c r="O1447" s="125">
        <f>VLOOKUP(N1447,'V-Enc'!$B$130:$C$137,2,FALSE)</f>
        <v>8</v>
      </c>
      <c r="Q1447" s="125" t="s">
        <v>730</v>
      </c>
      <c r="R1447" s="125" t="s">
        <v>22</v>
      </c>
      <c r="S1447" s="206" t="s">
        <v>2040</v>
      </c>
      <c r="U1447" s="125">
        <f t="shared" ref="U1447:U1454" si="2516">IF(L1447="-1",I1447,M1447)</f>
        <v>16</v>
      </c>
      <c r="V1447" s="179">
        <f t="shared" ref="V1447:V1454" si="2517">IF(L1447="-1",K1447,U1447/I1447*K1447)</f>
        <v>0.25</v>
      </c>
      <c r="W1447" s="125" t="str">
        <f t="shared" ref="W1447:W1454" si="2518">IF(L1447="-1",M1447,"-")</f>
        <v>-</v>
      </c>
      <c r="X1447" s="179" t="str">
        <f>IF(L1447="-1",W1447/#REF!*#REF!,"-")</f>
        <v>-</v>
      </c>
      <c r="Z1447" s="125" t="str">
        <f t="shared" si="2318"/>
        <v/>
      </c>
      <c r="AA1447" s="125">
        <v>1</v>
      </c>
      <c r="AB1447" s="179">
        <f t="shared" ref="AB1447:AB1463" si="2519">MAX(V1447,X1447,1)*IF(O1447="",1,O1447)</f>
        <v>8</v>
      </c>
      <c r="AC1447" s="179" t="str">
        <f t="shared" si="2511"/>
        <v>000111</v>
      </c>
      <c r="AD1447" s="179">
        <f t="shared" si="2512"/>
        <v>1</v>
      </c>
      <c r="AE1447" s="179" t="str">
        <f t="shared" si="2513"/>
        <v>11111111</v>
      </c>
      <c r="AF1447" s="125" t="s">
        <v>369</v>
      </c>
    </row>
    <row r="1448" spans="1:34" x14ac:dyDescent="0.2">
      <c r="A1448" s="125" t="s">
        <v>2884</v>
      </c>
      <c r="B1448" s="58" t="str">
        <f t="shared" ref="B1448:B1454" si="2520">IF(OR(MAX(1,O1448)*MAX(V1448,1)&gt;8,V1448&lt;1/4,X1448&lt;1/4,IF(X1448="-",0,X1448)&gt;8),"RSVD","")</f>
        <v/>
      </c>
      <c r="C1448" s="125" t="s">
        <v>727</v>
      </c>
      <c r="D1448" s="125" t="s">
        <v>704</v>
      </c>
      <c r="E1448" s="125" t="str">
        <f t="shared" si="2514"/>
        <v>L1</v>
      </c>
      <c r="F1448" s="125" t="str">
        <f t="shared" si="2515"/>
        <v>110</v>
      </c>
      <c r="H1448" s="125" t="s">
        <v>1723</v>
      </c>
      <c r="I1448" s="159">
        <f>VLOOKUP(H1448,'V-Enc'!$B$38:$C$45,2,FALSE)</f>
        <v>16</v>
      </c>
      <c r="J1448" s="125" t="s">
        <v>1739</v>
      </c>
      <c r="K1448" s="159">
        <f>VLOOKUP(J1448,'V-Enc'!$B$49:$C$56,2,FALSE)</f>
        <v>0.25</v>
      </c>
      <c r="L1448" s="206" t="s">
        <v>76</v>
      </c>
      <c r="M1448" s="125">
        <v>32</v>
      </c>
      <c r="N1448" s="125" t="s">
        <v>1835</v>
      </c>
      <c r="O1448" s="125">
        <f>VLOOKUP(N1448,'V-Enc'!$B$130:$C$137,2,FALSE)</f>
        <v>8</v>
      </c>
      <c r="Q1448" s="125" t="s">
        <v>730</v>
      </c>
      <c r="R1448" s="125" t="s">
        <v>22</v>
      </c>
      <c r="S1448" s="206" t="s">
        <v>2040</v>
      </c>
      <c r="U1448" s="125">
        <f t="shared" si="2516"/>
        <v>32</v>
      </c>
      <c r="V1448" s="179">
        <f t="shared" si="2517"/>
        <v>0.5</v>
      </c>
      <c r="W1448" s="125" t="str">
        <f t="shared" si="2518"/>
        <v>-</v>
      </c>
      <c r="X1448" s="179" t="str">
        <f>IF(L1448="-1",W1448/I1447*K1447,"-")</f>
        <v>-</v>
      </c>
      <c r="Z1448" s="125" t="str">
        <f t="shared" si="2318"/>
        <v/>
      </c>
      <c r="AA1448" s="125">
        <v>1</v>
      </c>
      <c r="AB1448" s="179">
        <f t="shared" si="2519"/>
        <v>8</v>
      </c>
      <c r="AC1448" s="179" t="str">
        <f t="shared" si="2511"/>
        <v>000111</v>
      </c>
      <c r="AD1448" s="179">
        <f t="shared" si="2512"/>
        <v>1</v>
      </c>
      <c r="AE1448" s="179" t="str">
        <f t="shared" si="2513"/>
        <v>11111111</v>
      </c>
      <c r="AF1448" s="125" t="s">
        <v>369</v>
      </c>
    </row>
    <row r="1449" spans="1:34" x14ac:dyDescent="0.2">
      <c r="A1449" s="125" t="s">
        <v>2885</v>
      </c>
      <c r="B1449" s="58" t="str">
        <f t="shared" si="2520"/>
        <v/>
      </c>
      <c r="C1449" s="125" t="s">
        <v>727</v>
      </c>
      <c r="D1449" s="125" t="s">
        <v>704</v>
      </c>
      <c r="E1449" s="125" t="str">
        <f t="shared" si="2514"/>
        <v>L1</v>
      </c>
      <c r="F1449" s="125" t="str">
        <f t="shared" si="2515"/>
        <v>000</v>
      </c>
      <c r="H1449" s="125" t="s">
        <v>1723</v>
      </c>
      <c r="I1449" s="159">
        <f>VLOOKUP(H1449,'V-Enc'!$B$38:$C$45,2,FALSE)</f>
        <v>16</v>
      </c>
      <c r="J1449" s="125" t="s">
        <v>1740</v>
      </c>
      <c r="K1449" s="159">
        <f>VLOOKUP(J1449,'V-Enc'!$B$49:$C$56,2,FALSE)</f>
        <v>0.5</v>
      </c>
      <c r="L1449" s="206" t="s">
        <v>76</v>
      </c>
      <c r="M1449" s="125">
        <v>8</v>
      </c>
      <c r="N1449" s="125" t="s">
        <v>1835</v>
      </c>
      <c r="O1449" s="125">
        <f>VLOOKUP(N1449,'V-Enc'!$B$130:$C$137,2,FALSE)</f>
        <v>8</v>
      </c>
      <c r="Q1449" s="125" t="s">
        <v>730</v>
      </c>
      <c r="R1449" s="125" t="s">
        <v>22</v>
      </c>
      <c r="S1449" s="206" t="s">
        <v>2040</v>
      </c>
      <c r="U1449" s="125">
        <f t="shared" si="2516"/>
        <v>8</v>
      </c>
      <c r="V1449" s="179">
        <f t="shared" si="2517"/>
        <v>0.25</v>
      </c>
      <c r="W1449" s="125" t="str">
        <f t="shared" si="2518"/>
        <v>-</v>
      </c>
      <c r="X1449" s="179" t="str">
        <f>IF(L1449="-1",W1449/#REF!*#REF!,"-")</f>
        <v>-</v>
      </c>
      <c r="Z1449" s="125" t="str">
        <f t="shared" si="2318"/>
        <v/>
      </c>
      <c r="AA1449" s="125">
        <v>1</v>
      </c>
      <c r="AB1449" s="179">
        <f t="shared" si="2519"/>
        <v>8</v>
      </c>
      <c r="AC1449" s="179" t="str">
        <f t="shared" si="2511"/>
        <v>000111</v>
      </c>
      <c r="AD1449" s="179">
        <f t="shared" si="2512"/>
        <v>1</v>
      </c>
      <c r="AE1449" s="179" t="str">
        <f t="shared" si="2513"/>
        <v>11111111</v>
      </c>
      <c r="AF1449" s="125" t="s">
        <v>369</v>
      </c>
    </row>
    <row r="1450" spans="1:34" x14ac:dyDescent="0.2">
      <c r="A1450" s="125" t="s">
        <v>2886</v>
      </c>
      <c r="B1450" s="58" t="str">
        <f t="shared" si="2520"/>
        <v/>
      </c>
      <c r="C1450" s="125" t="s">
        <v>727</v>
      </c>
      <c r="D1450" s="125" t="s">
        <v>704</v>
      </c>
      <c r="E1450" s="125" t="str">
        <f t="shared" si="2514"/>
        <v>L1</v>
      </c>
      <c r="F1450" s="125" t="str">
        <f t="shared" si="2515"/>
        <v>101</v>
      </c>
      <c r="H1450" s="125" t="s">
        <v>1723</v>
      </c>
      <c r="I1450" s="159">
        <f>VLOOKUP(H1450,'V-Enc'!$B$38:$C$45,2,FALSE)</f>
        <v>16</v>
      </c>
      <c r="J1450" s="125" t="s">
        <v>1740</v>
      </c>
      <c r="K1450" s="159">
        <f>VLOOKUP(J1450,'V-Enc'!$B$49:$C$56,2,FALSE)</f>
        <v>0.5</v>
      </c>
      <c r="L1450" s="206" t="s">
        <v>76</v>
      </c>
      <c r="M1450" s="125">
        <v>16</v>
      </c>
      <c r="N1450" s="125" t="s">
        <v>1835</v>
      </c>
      <c r="O1450" s="125">
        <f>VLOOKUP(N1450,'V-Enc'!$B$130:$C$137,2,FALSE)</f>
        <v>8</v>
      </c>
      <c r="Q1450" s="125" t="s">
        <v>730</v>
      </c>
      <c r="R1450" s="125" t="s">
        <v>22</v>
      </c>
      <c r="S1450" s="206" t="s">
        <v>2040</v>
      </c>
      <c r="U1450" s="125">
        <f t="shared" si="2516"/>
        <v>16</v>
      </c>
      <c r="V1450" s="179">
        <f t="shared" si="2517"/>
        <v>0.5</v>
      </c>
      <c r="W1450" s="125" t="str">
        <f t="shared" si="2518"/>
        <v>-</v>
      </c>
      <c r="X1450" s="179" t="str">
        <f>IF(L1450="-1",W1450/I1449*K1449,"-")</f>
        <v>-</v>
      </c>
      <c r="Z1450" s="125" t="str">
        <f t="shared" si="2318"/>
        <v/>
      </c>
      <c r="AA1450" s="125">
        <v>1</v>
      </c>
      <c r="AB1450" s="179">
        <f t="shared" si="2519"/>
        <v>8</v>
      </c>
      <c r="AC1450" s="179" t="str">
        <f t="shared" si="2511"/>
        <v>000111</v>
      </c>
      <c r="AD1450" s="179">
        <f t="shared" si="2512"/>
        <v>1</v>
      </c>
      <c r="AE1450" s="179" t="str">
        <f t="shared" si="2513"/>
        <v>11111111</v>
      </c>
      <c r="AF1450" s="125" t="s">
        <v>369</v>
      </c>
    </row>
    <row r="1451" spans="1:34" x14ac:dyDescent="0.2">
      <c r="A1451" s="125" t="s">
        <v>2887</v>
      </c>
      <c r="B1451" s="58" t="str">
        <f t="shared" si="2520"/>
        <v/>
      </c>
      <c r="C1451" s="125" t="s">
        <v>727</v>
      </c>
      <c r="D1451" s="125" t="s">
        <v>704</v>
      </c>
      <c r="E1451" s="125" t="str">
        <f t="shared" si="2514"/>
        <v>L1</v>
      </c>
      <c r="F1451" s="125" t="str">
        <f t="shared" si="2515"/>
        <v>110</v>
      </c>
      <c r="H1451" s="125" t="s">
        <v>1723</v>
      </c>
      <c r="I1451" s="159">
        <f>VLOOKUP(H1451,'V-Enc'!$B$38:$C$45,2,FALSE)</f>
        <v>16</v>
      </c>
      <c r="J1451" s="125" t="s">
        <v>1740</v>
      </c>
      <c r="K1451" s="159">
        <f>VLOOKUP(J1451,'V-Enc'!$B$49:$C$56,2,FALSE)</f>
        <v>0.5</v>
      </c>
      <c r="L1451" s="206" t="s">
        <v>76</v>
      </c>
      <c r="M1451" s="125">
        <v>32</v>
      </c>
      <c r="N1451" s="125" t="s">
        <v>1835</v>
      </c>
      <c r="O1451" s="125">
        <f>VLOOKUP(N1451,'V-Enc'!$B$130:$C$137,2,FALSE)</f>
        <v>8</v>
      </c>
      <c r="Q1451" s="125" t="s">
        <v>730</v>
      </c>
      <c r="R1451" s="125" t="s">
        <v>22</v>
      </c>
      <c r="S1451" s="206" t="s">
        <v>2040</v>
      </c>
      <c r="U1451" s="125">
        <f t="shared" si="2516"/>
        <v>32</v>
      </c>
      <c r="V1451" s="179">
        <f t="shared" si="2517"/>
        <v>1</v>
      </c>
      <c r="W1451" s="125" t="str">
        <f t="shared" si="2518"/>
        <v>-</v>
      </c>
      <c r="X1451" s="179" t="str">
        <f>IF(L1451="-1",W1451/I1450*K1450,"-")</f>
        <v>-</v>
      </c>
      <c r="Z1451" s="125" t="str">
        <f t="shared" si="2318"/>
        <v/>
      </c>
      <c r="AA1451" s="125">
        <v>1</v>
      </c>
      <c r="AB1451" s="179">
        <f t="shared" si="2519"/>
        <v>8</v>
      </c>
      <c r="AC1451" s="179" t="str">
        <f t="shared" si="2511"/>
        <v>000111</v>
      </c>
      <c r="AD1451" s="179">
        <f t="shared" si="2512"/>
        <v>1</v>
      </c>
      <c r="AE1451" s="179" t="str">
        <f t="shared" si="2513"/>
        <v>11111111</v>
      </c>
      <c r="AF1451" s="125" t="s">
        <v>369</v>
      </c>
    </row>
    <row r="1452" spans="1:34" x14ac:dyDescent="0.2">
      <c r="A1452" s="125" t="s">
        <v>2888</v>
      </c>
      <c r="B1452" s="58" t="str">
        <f t="shared" si="2520"/>
        <v/>
      </c>
      <c r="C1452" s="125" t="s">
        <v>727</v>
      </c>
      <c r="D1452" s="125" t="s">
        <v>704</v>
      </c>
      <c r="E1452" s="125" t="str">
        <f t="shared" si="2514"/>
        <v>L1</v>
      </c>
      <c r="F1452" s="125" t="str">
        <f t="shared" si="2515"/>
        <v>000</v>
      </c>
      <c r="H1452" s="125" t="s">
        <v>1723</v>
      </c>
      <c r="I1452" s="159">
        <f>VLOOKUP(H1452,'V-Enc'!$B$38:$C$45,2,FALSE)</f>
        <v>16</v>
      </c>
      <c r="J1452" s="125" t="s">
        <v>1733</v>
      </c>
      <c r="K1452" s="159">
        <f>VLOOKUP(J1452,'V-Enc'!$B$49:$C$56,2,FALSE)</f>
        <v>1</v>
      </c>
      <c r="L1452" s="206" t="s">
        <v>76</v>
      </c>
      <c r="M1452" s="125">
        <v>8</v>
      </c>
      <c r="N1452" s="125" t="s">
        <v>1835</v>
      </c>
      <c r="O1452" s="125">
        <f>VLOOKUP(N1452,'V-Enc'!$B$130:$C$137,2,FALSE)</f>
        <v>8</v>
      </c>
      <c r="Q1452" s="125" t="s">
        <v>730</v>
      </c>
      <c r="R1452" s="125" t="s">
        <v>22</v>
      </c>
      <c r="S1452" s="206" t="s">
        <v>2040</v>
      </c>
      <c r="U1452" s="125">
        <f t="shared" si="2516"/>
        <v>8</v>
      </c>
      <c r="V1452" s="179">
        <f t="shared" si="2517"/>
        <v>0.5</v>
      </c>
      <c r="W1452" s="125" t="str">
        <f t="shared" si="2518"/>
        <v>-</v>
      </c>
      <c r="X1452" s="179" t="str">
        <f>IF(L1452="-1",W1452/#REF!*#REF!,"-")</f>
        <v>-</v>
      </c>
      <c r="Z1452" s="125" t="str">
        <f t="shared" si="2318"/>
        <v/>
      </c>
      <c r="AA1452" s="125">
        <v>1</v>
      </c>
      <c r="AB1452" s="179">
        <f t="shared" si="2519"/>
        <v>8</v>
      </c>
      <c r="AC1452" s="179" t="str">
        <f t="shared" si="2511"/>
        <v>000111</v>
      </c>
      <c r="AD1452" s="179">
        <f t="shared" si="2512"/>
        <v>1</v>
      </c>
      <c r="AE1452" s="179" t="str">
        <f t="shared" si="2513"/>
        <v>11111111</v>
      </c>
      <c r="AF1452" s="125" t="s">
        <v>369</v>
      </c>
    </row>
    <row r="1453" spans="1:34" x14ac:dyDescent="0.2">
      <c r="A1453" s="125" t="s">
        <v>2889</v>
      </c>
      <c r="B1453" s="58" t="str">
        <f t="shared" ref="B1453" si="2521">IF(OR(MAX(1,O1453)*MAX(V1453,1)&gt;8,V1453&lt;1/4,X1453&lt;1/4,IF(X1453="-",0,X1453)&gt;8),"RSVD","")</f>
        <v/>
      </c>
      <c r="C1453" s="125" t="s">
        <v>727</v>
      </c>
      <c r="D1453" s="125" t="s">
        <v>704</v>
      </c>
      <c r="E1453" s="125" t="str">
        <f t="shared" ref="E1453" si="2522">IF(S1453="rs2","L2",IF(S1453="vs2","L3","L1"))</f>
        <v>L1</v>
      </c>
      <c r="F1453" s="125" t="str">
        <f t="shared" ref="F1453" si="2523">IF(M1453=8,"000",IF(M1453=16,"101","110"))</f>
        <v>101</v>
      </c>
      <c r="H1453" s="125" t="s">
        <v>1723</v>
      </c>
      <c r="I1453" s="159">
        <f>VLOOKUP(H1453,'V-Enc'!$B$38:$C$45,2,FALSE)</f>
        <v>16</v>
      </c>
      <c r="J1453" s="125" t="s">
        <v>1733</v>
      </c>
      <c r="K1453" s="159">
        <f>VLOOKUP(J1453,'V-Enc'!$B$49:$C$56,2,FALSE)</f>
        <v>1</v>
      </c>
      <c r="L1453" s="206" t="s">
        <v>76</v>
      </c>
      <c r="M1453" s="125">
        <v>16</v>
      </c>
      <c r="N1453" s="125" t="s">
        <v>1835</v>
      </c>
      <c r="O1453" s="125">
        <f>VLOOKUP(N1453,'V-Enc'!$B$130:$C$137,2,FALSE)</f>
        <v>8</v>
      </c>
      <c r="Q1453" s="125" t="s">
        <v>730</v>
      </c>
      <c r="R1453" s="125" t="s">
        <v>22</v>
      </c>
      <c r="S1453" s="206" t="s">
        <v>2040</v>
      </c>
      <c r="U1453" s="125">
        <f t="shared" ref="U1453" si="2524">IF(L1453="-1",I1453,M1453)</f>
        <v>16</v>
      </c>
      <c r="V1453" s="179">
        <f t="shared" ref="V1453" si="2525">IF(L1453="-1",K1453,U1453/I1453*K1453)</f>
        <v>1</v>
      </c>
      <c r="W1453" s="125" t="str">
        <f t="shared" ref="W1453" si="2526">IF(L1453="-1",M1453,"-")</f>
        <v>-</v>
      </c>
      <c r="X1453" s="179" t="str">
        <f>IF(L1453="-1",W1453/#REF!*#REF!,"-")</f>
        <v>-</v>
      </c>
      <c r="Z1453" s="125" t="str">
        <f t="shared" ref="Z1453" si="2527">IF(S1453="vs2",1,"")</f>
        <v/>
      </c>
      <c r="AA1453" s="125">
        <v>1</v>
      </c>
      <c r="AB1453" s="179">
        <f t="shared" si="2519"/>
        <v>8</v>
      </c>
      <c r="AC1453" s="179" t="str">
        <f t="shared" si="2511"/>
        <v>000111</v>
      </c>
      <c r="AD1453" s="179">
        <f t="shared" si="2512"/>
        <v>1</v>
      </c>
      <c r="AE1453" s="179" t="str">
        <f t="shared" si="2513"/>
        <v>11111111</v>
      </c>
      <c r="AF1453" s="125" t="s">
        <v>369</v>
      </c>
    </row>
    <row r="1454" spans="1:34" x14ac:dyDescent="0.2">
      <c r="A1454" s="125" t="s">
        <v>4640</v>
      </c>
      <c r="B1454" s="58" t="str">
        <f t="shared" si="2520"/>
        <v>RSVD</v>
      </c>
      <c r="C1454" s="125" t="s">
        <v>727</v>
      </c>
      <c r="D1454" s="125" t="s">
        <v>704</v>
      </c>
      <c r="E1454" s="125" t="str">
        <f t="shared" si="2514"/>
        <v>L1</v>
      </c>
      <c r="F1454" s="125" t="str">
        <f t="shared" si="2515"/>
        <v>110</v>
      </c>
      <c r="H1454" s="125" t="s">
        <v>1723</v>
      </c>
      <c r="I1454" s="159">
        <f>VLOOKUP(H1454,'V-Enc'!$B$38:$C$45,2,FALSE)</f>
        <v>16</v>
      </c>
      <c r="J1454" s="125" t="s">
        <v>1733</v>
      </c>
      <c r="K1454" s="159">
        <f>VLOOKUP(J1454,'V-Enc'!$B$49:$C$56,2,FALSE)</f>
        <v>1</v>
      </c>
      <c r="L1454" s="206" t="s">
        <v>76</v>
      </c>
      <c r="M1454" s="125">
        <v>32</v>
      </c>
      <c r="N1454" s="125" t="s">
        <v>1835</v>
      </c>
      <c r="O1454" s="125">
        <f>VLOOKUP(N1454,'V-Enc'!$B$130:$C$137,2,FALSE)</f>
        <v>8</v>
      </c>
      <c r="Q1454" s="125" t="s">
        <v>730</v>
      </c>
      <c r="R1454" s="125" t="s">
        <v>22</v>
      </c>
      <c r="S1454" s="206" t="s">
        <v>2040</v>
      </c>
      <c r="U1454" s="125">
        <f t="shared" si="2516"/>
        <v>32</v>
      </c>
      <c r="V1454" s="179">
        <f t="shared" si="2517"/>
        <v>2</v>
      </c>
      <c r="W1454" s="125" t="str">
        <f t="shared" si="2518"/>
        <v>-</v>
      </c>
      <c r="X1454" s="179" t="str">
        <f>IF(L1454="-1",W1454/#REF!*#REF!,"-")</f>
        <v>-</v>
      </c>
      <c r="Z1454" s="125" t="str">
        <f t="shared" si="2318"/>
        <v/>
      </c>
      <c r="AA1454" s="125">
        <v>1</v>
      </c>
      <c r="AB1454" s="179">
        <f t="shared" si="2519"/>
        <v>16</v>
      </c>
      <c r="AC1454" s="179" t="str">
        <f t="shared" si="2511"/>
        <v>001111</v>
      </c>
      <c r="AD1454" s="179">
        <f t="shared" si="2512"/>
        <v>1</v>
      </c>
      <c r="AE1454" s="179" t="str">
        <f t="shared" si="2513"/>
        <v>11111111</v>
      </c>
      <c r="AF1454" s="125" t="s">
        <v>369</v>
      </c>
    </row>
    <row r="1455" spans="1:34" x14ac:dyDescent="0.2">
      <c r="A1455" s="125" t="s">
        <v>4641</v>
      </c>
      <c r="B1455" s="58" t="str">
        <f t="shared" ref="B1455:B1457" si="2528">IF(OR(MAX(1,O1455)*MAX(V1455,1)&gt;8,V1455&lt;1/4,X1455&lt;1/4,IF(X1455="-",0,X1455)&gt;8),"RSVD","")</f>
        <v/>
      </c>
      <c r="C1455" s="125" t="s">
        <v>727</v>
      </c>
      <c r="D1455" s="125" t="s">
        <v>704</v>
      </c>
      <c r="E1455" s="125" t="str">
        <f t="shared" ref="E1455:E1457" si="2529">IF(S1455="rs2","L2",IF(S1455="vs2","L3","L1"))</f>
        <v>L1</v>
      </c>
      <c r="F1455" s="125" t="str">
        <f t="shared" ref="F1455:F1457" si="2530">IF(M1455=8,"000",IF(M1455=16,"101","110"))</f>
        <v>000</v>
      </c>
      <c r="H1455" s="125" t="s">
        <v>1723</v>
      </c>
      <c r="I1455" s="159">
        <f>VLOOKUP(H1455,'V-Enc'!$B$38:$C$45,2,FALSE)</f>
        <v>16</v>
      </c>
      <c r="J1455" s="125" t="s">
        <v>1734</v>
      </c>
      <c r="K1455" s="159">
        <f>VLOOKUP(J1455,'V-Enc'!$B$49:$C$56,2,FALSE)</f>
        <v>2</v>
      </c>
      <c r="L1455" s="206" t="s">
        <v>76</v>
      </c>
      <c r="M1455" s="125">
        <v>8</v>
      </c>
      <c r="N1455" s="125" t="s">
        <v>1835</v>
      </c>
      <c r="O1455" s="125">
        <f>VLOOKUP(N1455,'V-Enc'!$B$130:$C$137,2,FALSE)</f>
        <v>8</v>
      </c>
      <c r="Q1455" s="125" t="s">
        <v>730</v>
      </c>
      <c r="R1455" s="125" t="s">
        <v>22</v>
      </c>
      <c r="S1455" s="206" t="s">
        <v>2040</v>
      </c>
      <c r="U1455" s="125">
        <f t="shared" ref="U1455:U1457" si="2531">IF(L1455="-1",I1455,M1455)</f>
        <v>8</v>
      </c>
      <c r="V1455" s="179">
        <f t="shared" ref="V1455:V1457" si="2532">IF(L1455="-1",K1455,U1455/I1455*K1455)</f>
        <v>1</v>
      </c>
      <c r="W1455" s="125" t="str">
        <f t="shared" ref="W1455:W1457" si="2533">IF(L1455="-1",M1455,"-")</f>
        <v>-</v>
      </c>
      <c r="X1455" s="179" t="str">
        <f>IF(L1455="-1",W1455/#REF!*#REF!,"-")</f>
        <v>-</v>
      </c>
      <c r="Z1455" s="125" t="str">
        <f t="shared" ref="Z1455:Z1457" si="2534">IF(S1455="vs2",1,"")</f>
        <v/>
      </c>
      <c r="AA1455" s="125">
        <v>1</v>
      </c>
      <c r="AB1455" s="179">
        <f t="shared" si="2519"/>
        <v>8</v>
      </c>
      <c r="AC1455" s="179" t="str">
        <f t="shared" si="2511"/>
        <v>000111</v>
      </c>
      <c r="AD1455" s="179">
        <f t="shared" si="2512"/>
        <v>1</v>
      </c>
      <c r="AE1455" s="179" t="str">
        <f t="shared" si="2513"/>
        <v>11111111</v>
      </c>
      <c r="AF1455" s="125" t="s">
        <v>369</v>
      </c>
    </row>
    <row r="1456" spans="1:34" x14ac:dyDescent="0.2">
      <c r="A1456" s="125" t="s">
        <v>4642</v>
      </c>
      <c r="B1456" s="58" t="str">
        <f t="shared" si="2528"/>
        <v>RSVD</v>
      </c>
      <c r="C1456" s="125" t="s">
        <v>727</v>
      </c>
      <c r="D1456" s="125" t="s">
        <v>704</v>
      </c>
      <c r="E1456" s="125" t="str">
        <f t="shared" si="2529"/>
        <v>L1</v>
      </c>
      <c r="F1456" s="125" t="str">
        <f t="shared" si="2530"/>
        <v>101</v>
      </c>
      <c r="H1456" s="125" t="s">
        <v>1723</v>
      </c>
      <c r="I1456" s="159">
        <f>VLOOKUP(H1456,'V-Enc'!$B$38:$C$45,2,FALSE)</f>
        <v>16</v>
      </c>
      <c r="J1456" s="125" t="s">
        <v>1734</v>
      </c>
      <c r="K1456" s="159">
        <f>VLOOKUP(J1456,'V-Enc'!$B$49:$C$56,2,FALSE)</f>
        <v>2</v>
      </c>
      <c r="L1456" s="206" t="s">
        <v>76</v>
      </c>
      <c r="M1456" s="125">
        <v>16</v>
      </c>
      <c r="N1456" s="125" t="s">
        <v>1835</v>
      </c>
      <c r="O1456" s="125">
        <f>VLOOKUP(N1456,'V-Enc'!$B$130:$C$137,2,FALSE)</f>
        <v>8</v>
      </c>
      <c r="Q1456" s="125" t="s">
        <v>730</v>
      </c>
      <c r="R1456" s="125" t="s">
        <v>22</v>
      </c>
      <c r="S1456" s="206" t="s">
        <v>2040</v>
      </c>
      <c r="U1456" s="125">
        <f t="shared" si="2531"/>
        <v>16</v>
      </c>
      <c r="V1456" s="179">
        <f t="shared" si="2532"/>
        <v>2</v>
      </c>
      <c r="W1456" s="125" t="str">
        <f t="shared" si="2533"/>
        <v>-</v>
      </c>
      <c r="X1456" s="179" t="str">
        <f>IF(L1456="-1",W1456/#REF!*#REF!,"-")</f>
        <v>-</v>
      </c>
      <c r="Z1456" s="125" t="str">
        <f t="shared" si="2534"/>
        <v/>
      </c>
      <c r="AA1456" s="125">
        <v>1</v>
      </c>
      <c r="AB1456" s="179">
        <f t="shared" si="2519"/>
        <v>16</v>
      </c>
      <c r="AC1456" s="179" t="str">
        <f t="shared" si="2511"/>
        <v>001111</v>
      </c>
      <c r="AD1456" s="179">
        <f t="shared" si="2512"/>
        <v>1</v>
      </c>
      <c r="AE1456" s="179" t="str">
        <f t="shared" si="2513"/>
        <v>11111111</v>
      </c>
      <c r="AF1456" s="125" t="s">
        <v>369</v>
      </c>
    </row>
    <row r="1457" spans="1:32" x14ac:dyDescent="0.2">
      <c r="A1457" s="125" t="s">
        <v>4643</v>
      </c>
      <c r="B1457" s="58" t="str">
        <f t="shared" si="2528"/>
        <v>RSVD</v>
      </c>
      <c r="C1457" s="125" t="s">
        <v>727</v>
      </c>
      <c r="D1457" s="125" t="s">
        <v>704</v>
      </c>
      <c r="E1457" s="125" t="str">
        <f t="shared" si="2529"/>
        <v>L1</v>
      </c>
      <c r="F1457" s="125" t="str">
        <f t="shared" si="2530"/>
        <v>110</v>
      </c>
      <c r="H1457" s="125" t="s">
        <v>1723</v>
      </c>
      <c r="I1457" s="159">
        <f>VLOOKUP(H1457,'V-Enc'!$B$38:$C$45,2,FALSE)</f>
        <v>16</v>
      </c>
      <c r="J1457" s="125" t="s">
        <v>1734</v>
      </c>
      <c r="K1457" s="159">
        <f>VLOOKUP(J1457,'V-Enc'!$B$49:$C$56,2,FALSE)</f>
        <v>2</v>
      </c>
      <c r="L1457" s="206" t="s">
        <v>76</v>
      </c>
      <c r="M1457" s="125">
        <v>32</v>
      </c>
      <c r="N1457" s="125" t="s">
        <v>1835</v>
      </c>
      <c r="O1457" s="125">
        <f>VLOOKUP(N1457,'V-Enc'!$B$130:$C$137,2,FALSE)</f>
        <v>8</v>
      </c>
      <c r="Q1457" s="125" t="s">
        <v>730</v>
      </c>
      <c r="R1457" s="125" t="s">
        <v>22</v>
      </c>
      <c r="S1457" s="206" t="s">
        <v>2040</v>
      </c>
      <c r="U1457" s="125">
        <f t="shared" si="2531"/>
        <v>32</v>
      </c>
      <c r="V1457" s="179">
        <f t="shared" si="2532"/>
        <v>4</v>
      </c>
      <c r="W1457" s="125" t="str">
        <f t="shared" si="2533"/>
        <v>-</v>
      </c>
      <c r="X1457" s="179" t="str">
        <f>IF(L1457="-1",W1457/#REF!*#REF!,"-")</f>
        <v>-</v>
      </c>
      <c r="Z1457" s="125" t="str">
        <f t="shared" si="2534"/>
        <v/>
      </c>
      <c r="AA1457" s="125">
        <v>1</v>
      </c>
      <c r="AB1457" s="179">
        <f t="shared" si="2519"/>
        <v>32</v>
      </c>
      <c r="AC1457" s="179" t="str">
        <f t="shared" si="2511"/>
        <v>011111</v>
      </c>
      <c r="AD1457" s="179">
        <f t="shared" si="2512"/>
        <v>1</v>
      </c>
      <c r="AE1457" s="179" t="str">
        <f t="shared" si="2513"/>
        <v>11111111</v>
      </c>
      <c r="AF1457" s="125" t="s">
        <v>369</v>
      </c>
    </row>
    <row r="1458" spans="1:32" x14ac:dyDescent="0.2">
      <c r="A1458" s="125" t="s">
        <v>4644</v>
      </c>
      <c r="B1458" s="58" t="str">
        <f t="shared" ref="B1458:B1460" si="2535">IF(OR(MAX(1,O1458)*MAX(V1458,1)&gt;8,V1458&lt;1/4,X1458&lt;1/4,IF(X1458="-",0,X1458)&gt;8),"RSVD","")</f>
        <v>RSVD</v>
      </c>
      <c r="C1458" s="125" t="s">
        <v>727</v>
      </c>
      <c r="D1458" s="125" t="s">
        <v>704</v>
      </c>
      <c r="E1458" s="125" t="str">
        <f t="shared" ref="E1458:E1460" si="2536">IF(S1458="rs2","L2",IF(S1458="vs2","L3","L1"))</f>
        <v>L1</v>
      </c>
      <c r="F1458" s="125" t="str">
        <f t="shared" ref="F1458:F1460" si="2537">IF(M1458=8,"000",IF(M1458=16,"101","110"))</f>
        <v>000</v>
      </c>
      <c r="H1458" s="125" t="s">
        <v>1723</v>
      </c>
      <c r="I1458" s="159">
        <f>VLOOKUP(H1458,'V-Enc'!$B$38:$C$45,2,FALSE)</f>
        <v>16</v>
      </c>
      <c r="J1458" s="125" t="s">
        <v>1735</v>
      </c>
      <c r="K1458" s="159">
        <f>VLOOKUP(J1458,'V-Enc'!$B$49:$C$56,2,FALSE)</f>
        <v>4</v>
      </c>
      <c r="L1458" s="206" t="s">
        <v>76</v>
      </c>
      <c r="M1458" s="125">
        <v>8</v>
      </c>
      <c r="N1458" s="125" t="s">
        <v>1835</v>
      </c>
      <c r="O1458" s="125">
        <f>VLOOKUP(N1458,'V-Enc'!$B$130:$C$137,2,FALSE)</f>
        <v>8</v>
      </c>
      <c r="Q1458" s="125" t="s">
        <v>730</v>
      </c>
      <c r="R1458" s="125" t="s">
        <v>22</v>
      </c>
      <c r="S1458" s="206" t="s">
        <v>2040</v>
      </c>
      <c r="U1458" s="125">
        <f t="shared" ref="U1458:U1460" si="2538">IF(L1458="-1",I1458,M1458)</f>
        <v>8</v>
      </c>
      <c r="V1458" s="179">
        <f t="shared" ref="V1458:V1460" si="2539">IF(L1458="-1",K1458,U1458/I1458*K1458)</f>
        <v>2</v>
      </c>
      <c r="W1458" s="125" t="str">
        <f t="shared" ref="W1458:W1460" si="2540">IF(L1458="-1",M1458,"-")</f>
        <v>-</v>
      </c>
      <c r="X1458" s="179" t="str">
        <f>IF(L1458="-1",W1458/#REF!*#REF!,"-")</f>
        <v>-</v>
      </c>
      <c r="Z1458" s="125" t="str">
        <f t="shared" ref="Z1458:Z1460" si="2541">IF(S1458="vs2",1,"")</f>
        <v/>
      </c>
      <c r="AA1458" s="125">
        <v>1</v>
      </c>
      <c r="AB1458" s="179">
        <f t="shared" si="2519"/>
        <v>16</v>
      </c>
      <c r="AC1458" s="179" t="str">
        <f t="shared" si="2511"/>
        <v>001111</v>
      </c>
      <c r="AD1458" s="179">
        <f t="shared" si="2512"/>
        <v>1</v>
      </c>
      <c r="AE1458" s="179" t="str">
        <f t="shared" si="2513"/>
        <v>11111111</v>
      </c>
      <c r="AF1458" s="125" t="s">
        <v>369</v>
      </c>
    </row>
    <row r="1459" spans="1:32" x14ac:dyDescent="0.2">
      <c r="A1459" s="125" t="s">
        <v>4645</v>
      </c>
      <c r="B1459" s="58" t="str">
        <f t="shared" si="2535"/>
        <v>RSVD</v>
      </c>
      <c r="C1459" s="125" t="s">
        <v>727</v>
      </c>
      <c r="D1459" s="125" t="s">
        <v>704</v>
      </c>
      <c r="E1459" s="125" t="str">
        <f t="shared" si="2536"/>
        <v>L1</v>
      </c>
      <c r="F1459" s="125" t="str">
        <f t="shared" si="2537"/>
        <v>101</v>
      </c>
      <c r="H1459" s="125" t="s">
        <v>1723</v>
      </c>
      <c r="I1459" s="159">
        <f>VLOOKUP(H1459,'V-Enc'!$B$38:$C$45,2,FALSE)</f>
        <v>16</v>
      </c>
      <c r="J1459" s="125" t="s">
        <v>1735</v>
      </c>
      <c r="K1459" s="159">
        <f>VLOOKUP(J1459,'V-Enc'!$B$49:$C$56,2,FALSE)</f>
        <v>4</v>
      </c>
      <c r="L1459" s="206" t="s">
        <v>76</v>
      </c>
      <c r="M1459" s="125">
        <v>16</v>
      </c>
      <c r="N1459" s="125" t="s">
        <v>1835</v>
      </c>
      <c r="O1459" s="125">
        <f>VLOOKUP(N1459,'V-Enc'!$B$130:$C$137,2,FALSE)</f>
        <v>8</v>
      </c>
      <c r="Q1459" s="125" t="s">
        <v>730</v>
      </c>
      <c r="R1459" s="125" t="s">
        <v>22</v>
      </c>
      <c r="S1459" s="206" t="s">
        <v>2040</v>
      </c>
      <c r="U1459" s="125">
        <f t="shared" si="2538"/>
        <v>16</v>
      </c>
      <c r="V1459" s="179">
        <f t="shared" si="2539"/>
        <v>4</v>
      </c>
      <c r="W1459" s="125" t="str">
        <f t="shared" si="2540"/>
        <v>-</v>
      </c>
      <c r="X1459" s="179" t="str">
        <f>IF(L1459="-1",W1459/#REF!*#REF!,"-")</f>
        <v>-</v>
      </c>
      <c r="Z1459" s="125" t="str">
        <f t="shared" si="2541"/>
        <v/>
      </c>
      <c r="AA1459" s="125">
        <v>1</v>
      </c>
      <c r="AB1459" s="179">
        <f t="shared" si="2519"/>
        <v>32</v>
      </c>
      <c r="AC1459" s="179" t="str">
        <f t="shared" si="2511"/>
        <v>011111</v>
      </c>
      <c r="AD1459" s="179">
        <f t="shared" si="2512"/>
        <v>1</v>
      </c>
      <c r="AE1459" s="179" t="str">
        <f t="shared" si="2513"/>
        <v>11111111</v>
      </c>
      <c r="AF1459" s="125" t="s">
        <v>369</v>
      </c>
    </row>
    <row r="1460" spans="1:32" x14ac:dyDescent="0.2">
      <c r="A1460" s="125" t="s">
        <v>4646</v>
      </c>
      <c r="B1460" s="58" t="str">
        <f t="shared" si="2535"/>
        <v>RSVD</v>
      </c>
      <c r="C1460" s="125" t="s">
        <v>727</v>
      </c>
      <c r="D1460" s="125" t="s">
        <v>704</v>
      </c>
      <c r="E1460" s="125" t="str">
        <f t="shared" si="2536"/>
        <v>L1</v>
      </c>
      <c r="F1460" s="125" t="str">
        <f t="shared" si="2537"/>
        <v>110</v>
      </c>
      <c r="H1460" s="125" t="s">
        <v>1723</v>
      </c>
      <c r="I1460" s="159">
        <f>VLOOKUP(H1460,'V-Enc'!$B$38:$C$45,2,FALSE)</f>
        <v>16</v>
      </c>
      <c r="J1460" s="125" t="s">
        <v>1735</v>
      </c>
      <c r="K1460" s="159">
        <f>VLOOKUP(J1460,'V-Enc'!$B$49:$C$56,2,FALSE)</f>
        <v>4</v>
      </c>
      <c r="L1460" s="206" t="s">
        <v>76</v>
      </c>
      <c r="M1460" s="125">
        <v>32</v>
      </c>
      <c r="N1460" s="125" t="s">
        <v>1835</v>
      </c>
      <c r="O1460" s="125">
        <f>VLOOKUP(N1460,'V-Enc'!$B$130:$C$137,2,FALSE)</f>
        <v>8</v>
      </c>
      <c r="Q1460" s="125" t="s">
        <v>730</v>
      </c>
      <c r="R1460" s="125" t="s">
        <v>22</v>
      </c>
      <c r="S1460" s="206" t="s">
        <v>2040</v>
      </c>
      <c r="U1460" s="125">
        <f t="shared" si="2538"/>
        <v>32</v>
      </c>
      <c r="V1460" s="179">
        <f t="shared" si="2539"/>
        <v>8</v>
      </c>
      <c r="W1460" s="125" t="str">
        <f t="shared" si="2540"/>
        <v>-</v>
      </c>
      <c r="X1460" s="179" t="str">
        <f>IF(L1460="-1",W1460/#REF!*#REF!,"-")</f>
        <v>-</v>
      </c>
      <c r="Z1460" s="125" t="str">
        <f t="shared" si="2541"/>
        <v/>
      </c>
      <c r="AA1460" s="125">
        <v>1</v>
      </c>
      <c r="AB1460" s="179">
        <f t="shared" si="2519"/>
        <v>64</v>
      </c>
      <c r="AC1460" s="179" t="str">
        <f>DEC2BIN(MIN(64,AB1460)-1,6)</f>
        <v>111111</v>
      </c>
      <c r="AD1460" s="179">
        <f t="shared" si="2512"/>
        <v>1</v>
      </c>
      <c r="AE1460" s="179" t="str">
        <f t="shared" si="2513"/>
        <v>11111111</v>
      </c>
      <c r="AF1460" s="125" t="s">
        <v>369</v>
      </c>
    </row>
    <row r="1461" spans="1:32" x14ac:dyDescent="0.2">
      <c r="A1461" s="125" t="s">
        <v>4647</v>
      </c>
      <c r="B1461" s="58" t="str">
        <f t="shared" ref="B1461:B1463" si="2542">IF(OR(MAX(1,O1461)*MAX(V1461,1)&gt;8,V1461&lt;1/4,X1461&lt;1/4,IF(X1461="-",0,X1461)&gt;8),"RSVD","")</f>
        <v>RSVD</v>
      </c>
      <c r="C1461" s="125" t="s">
        <v>727</v>
      </c>
      <c r="D1461" s="125" t="s">
        <v>704</v>
      </c>
      <c r="E1461" s="125" t="str">
        <f t="shared" ref="E1461:E1463" si="2543">IF(S1461="rs2","L2",IF(S1461="vs2","L3","L1"))</f>
        <v>L1</v>
      </c>
      <c r="F1461" s="125" t="str">
        <f t="shared" ref="F1461:F1463" si="2544">IF(M1461=8,"000",IF(M1461=16,"101","110"))</f>
        <v>000</v>
      </c>
      <c r="H1461" s="125" t="s">
        <v>1723</v>
      </c>
      <c r="I1461" s="159">
        <f>VLOOKUP(H1461,'V-Enc'!$B$38:$C$45,2,FALSE)</f>
        <v>16</v>
      </c>
      <c r="J1461" s="125" t="s">
        <v>1736</v>
      </c>
      <c r="K1461" s="159">
        <f>VLOOKUP(J1461,'V-Enc'!$B$49:$C$56,2,FALSE)</f>
        <v>8</v>
      </c>
      <c r="L1461" s="206" t="s">
        <v>76</v>
      </c>
      <c r="M1461" s="125">
        <v>8</v>
      </c>
      <c r="N1461" s="125" t="s">
        <v>1835</v>
      </c>
      <c r="O1461" s="125">
        <f>VLOOKUP(N1461,'V-Enc'!$B$130:$C$137,2,FALSE)</f>
        <v>8</v>
      </c>
      <c r="Q1461" s="125" t="s">
        <v>730</v>
      </c>
      <c r="R1461" s="125" t="s">
        <v>22</v>
      </c>
      <c r="S1461" s="206" t="s">
        <v>2040</v>
      </c>
      <c r="U1461" s="125">
        <f t="shared" ref="U1461:U1463" si="2545">IF(L1461="-1",I1461,M1461)</f>
        <v>8</v>
      </c>
      <c r="V1461" s="179">
        <f t="shared" ref="V1461:V1463" si="2546">IF(L1461="-1",K1461,U1461/I1461*K1461)</f>
        <v>4</v>
      </c>
      <c r="W1461" s="125" t="str">
        <f t="shared" ref="W1461:W1463" si="2547">IF(L1461="-1",M1461,"-")</f>
        <v>-</v>
      </c>
      <c r="X1461" s="179" t="str">
        <f>IF(L1461="-1",W1461/#REF!*#REF!,"-")</f>
        <v>-</v>
      </c>
      <c r="Z1461" s="125" t="str">
        <f t="shared" ref="Z1461:Z1463" si="2548">IF(S1461="vs2",1,"")</f>
        <v/>
      </c>
      <c r="AA1461" s="125">
        <v>1</v>
      </c>
      <c r="AB1461" s="179">
        <f t="shared" si="2519"/>
        <v>32</v>
      </c>
      <c r="AC1461" s="179" t="str">
        <f t="shared" ref="AC1461:AC1463" si="2549">DEC2BIN(MIN(64,AB1461)-1,6)</f>
        <v>011111</v>
      </c>
      <c r="AD1461" s="179">
        <f t="shared" si="2512"/>
        <v>1</v>
      </c>
      <c r="AE1461" s="179" t="str">
        <f t="shared" si="2513"/>
        <v>11111111</v>
      </c>
      <c r="AF1461" s="125" t="s">
        <v>369</v>
      </c>
    </row>
    <row r="1462" spans="1:32" x14ac:dyDescent="0.2">
      <c r="A1462" s="125" t="s">
        <v>4648</v>
      </c>
      <c r="B1462" s="58" t="str">
        <f t="shared" si="2542"/>
        <v>RSVD</v>
      </c>
      <c r="C1462" s="125" t="s">
        <v>727</v>
      </c>
      <c r="D1462" s="125" t="s">
        <v>704</v>
      </c>
      <c r="E1462" s="125" t="str">
        <f t="shared" si="2543"/>
        <v>L1</v>
      </c>
      <c r="F1462" s="125" t="str">
        <f t="shared" si="2544"/>
        <v>101</v>
      </c>
      <c r="H1462" s="125" t="s">
        <v>1723</v>
      </c>
      <c r="I1462" s="159">
        <f>VLOOKUP(H1462,'V-Enc'!$B$38:$C$45,2,FALSE)</f>
        <v>16</v>
      </c>
      <c r="J1462" s="125" t="s">
        <v>1736</v>
      </c>
      <c r="K1462" s="159">
        <f>VLOOKUP(J1462,'V-Enc'!$B$49:$C$56,2,FALSE)</f>
        <v>8</v>
      </c>
      <c r="L1462" s="206" t="s">
        <v>76</v>
      </c>
      <c r="M1462" s="125">
        <v>16</v>
      </c>
      <c r="N1462" s="125" t="s">
        <v>1835</v>
      </c>
      <c r="O1462" s="125">
        <f>VLOOKUP(N1462,'V-Enc'!$B$130:$C$137,2,FALSE)</f>
        <v>8</v>
      </c>
      <c r="Q1462" s="125" t="s">
        <v>730</v>
      </c>
      <c r="R1462" s="125" t="s">
        <v>22</v>
      </c>
      <c r="S1462" s="206" t="s">
        <v>2040</v>
      </c>
      <c r="U1462" s="125">
        <f t="shared" si="2545"/>
        <v>16</v>
      </c>
      <c r="V1462" s="179">
        <f t="shared" si="2546"/>
        <v>8</v>
      </c>
      <c r="W1462" s="125" t="str">
        <f t="shared" si="2547"/>
        <v>-</v>
      </c>
      <c r="X1462" s="179" t="str">
        <f>IF(L1462="-1",W1462/#REF!*#REF!,"-")</f>
        <v>-</v>
      </c>
      <c r="Z1462" s="125" t="str">
        <f t="shared" si="2548"/>
        <v/>
      </c>
      <c r="AA1462" s="125">
        <v>1</v>
      </c>
      <c r="AB1462" s="179">
        <f t="shared" si="2519"/>
        <v>64</v>
      </c>
      <c r="AC1462" s="179" t="str">
        <f t="shared" si="2549"/>
        <v>111111</v>
      </c>
      <c r="AD1462" s="179">
        <f t="shared" si="2512"/>
        <v>1</v>
      </c>
      <c r="AE1462" s="179" t="str">
        <f t="shared" si="2513"/>
        <v>11111111</v>
      </c>
      <c r="AF1462" s="125" t="s">
        <v>369</v>
      </c>
    </row>
    <row r="1463" spans="1:32" x14ac:dyDescent="0.2">
      <c r="A1463" s="125" t="s">
        <v>4649</v>
      </c>
      <c r="B1463" s="58" t="str">
        <f t="shared" si="2542"/>
        <v>RSVD</v>
      </c>
      <c r="C1463" s="125" t="s">
        <v>727</v>
      </c>
      <c r="D1463" s="125" t="s">
        <v>704</v>
      </c>
      <c r="E1463" s="125" t="str">
        <f t="shared" si="2543"/>
        <v>L1</v>
      </c>
      <c r="F1463" s="125" t="str">
        <f t="shared" si="2544"/>
        <v>110</v>
      </c>
      <c r="H1463" s="125" t="s">
        <v>1723</v>
      </c>
      <c r="I1463" s="159">
        <f>VLOOKUP(H1463,'V-Enc'!$B$38:$C$45,2,FALSE)</f>
        <v>16</v>
      </c>
      <c r="J1463" s="125" t="s">
        <v>1736</v>
      </c>
      <c r="K1463" s="159">
        <f>VLOOKUP(J1463,'V-Enc'!$B$49:$C$56,2,FALSE)</f>
        <v>8</v>
      </c>
      <c r="L1463" s="206" t="s">
        <v>76</v>
      </c>
      <c r="M1463" s="125">
        <v>32</v>
      </c>
      <c r="N1463" s="125" t="s">
        <v>1835</v>
      </c>
      <c r="O1463" s="125">
        <f>VLOOKUP(N1463,'V-Enc'!$B$130:$C$137,2,FALSE)</f>
        <v>8</v>
      </c>
      <c r="Q1463" s="125" t="s">
        <v>730</v>
      </c>
      <c r="R1463" s="125" t="s">
        <v>22</v>
      </c>
      <c r="S1463" s="206" t="s">
        <v>2040</v>
      </c>
      <c r="U1463" s="125">
        <f t="shared" si="2545"/>
        <v>32</v>
      </c>
      <c r="V1463" s="179">
        <f t="shared" si="2546"/>
        <v>16</v>
      </c>
      <c r="W1463" s="125" t="str">
        <f t="shared" si="2547"/>
        <v>-</v>
      </c>
      <c r="X1463" s="179" t="str">
        <f>IF(L1463="-1",W1463/#REF!*#REF!,"-")</f>
        <v>-</v>
      </c>
      <c r="Z1463" s="125" t="str">
        <f t="shared" si="2548"/>
        <v/>
      </c>
      <c r="AA1463" s="125">
        <v>1</v>
      </c>
      <c r="AB1463" s="179">
        <f t="shared" si="2519"/>
        <v>128</v>
      </c>
      <c r="AC1463" s="179" t="str">
        <f t="shared" si="2549"/>
        <v>111111</v>
      </c>
      <c r="AD1463" s="179">
        <f t="shared" si="2512"/>
        <v>1</v>
      </c>
      <c r="AE1463" s="179" t="str">
        <f t="shared" si="2513"/>
        <v>11111111</v>
      </c>
      <c r="AF1463" s="125" t="s">
        <v>369</v>
      </c>
    </row>
    <row r="1464" spans="1:32" x14ac:dyDescent="0.2">
      <c r="I1464" s="159"/>
      <c r="Z1464" s="125" t="str">
        <f t="shared" ref="Z1464:Z1543" si="2550">IF(S1464="vs2",1,"")</f>
        <v/>
      </c>
      <c r="AC1464" s="179"/>
      <c r="AE1464" s="179"/>
    </row>
    <row r="1465" spans="1:32" ht="19" x14ac:dyDescent="0.25">
      <c r="A1465" s="227" t="s">
        <v>2107</v>
      </c>
      <c r="B1465" s="227"/>
      <c r="I1465" s="159"/>
      <c r="Z1465" s="125" t="str">
        <f t="shared" si="2550"/>
        <v/>
      </c>
      <c r="AC1465" s="179"/>
      <c r="AE1465" s="179"/>
    </row>
    <row r="1466" spans="1:32" x14ac:dyDescent="0.2">
      <c r="A1466" s="125" t="s">
        <v>2890</v>
      </c>
      <c r="B1466" s="58" t="str">
        <f>IF(OR(MAX(1,O1466)*MAX(V1466,1)&gt;8,V1466&lt;1/4,X1466&lt;1/4,IF(X1466="-",0,X1466)&gt;8),"RSVD","")</f>
        <v/>
      </c>
      <c r="C1466" s="125" t="s">
        <v>727</v>
      </c>
      <c r="D1466" s="125" t="s">
        <v>704</v>
      </c>
      <c r="E1466" s="125" t="str">
        <f>IF(S1466="rs2","L2",IF(S1466="vs2","L3","L1"))</f>
        <v>L1</v>
      </c>
      <c r="F1466" s="125" t="str">
        <f>IF(M1466=8,"000",IF(M1466=16,"101","110"))</f>
        <v>000</v>
      </c>
      <c r="H1466" s="125" t="s">
        <v>1723</v>
      </c>
      <c r="I1466" s="159">
        <f>VLOOKUP(H1466,'V-Enc'!$B$38:$C$45,2,FALSE)</f>
        <v>16</v>
      </c>
      <c r="K1466" s="157" t="s">
        <v>369</v>
      </c>
      <c r="L1466" s="206" t="s">
        <v>76</v>
      </c>
      <c r="M1466" s="125">
        <v>8</v>
      </c>
      <c r="N1466" s="125" t="s">
        <v>1835</v>
      </c>
      <c r="O1466" s="125">
        <f>VLOOKUP(N1466,'V-Enc'!$B$130:$C$137,2,FALSE)</f>
        <v>8</v>
      </c>
      <c r="Q1466" s="125" t="s">
        <v>730</v>
      </c>
      <c r="R1466" s="125" t="s">
        <v>22</v>
      </c>
      <c r="S1466" s="206" t="s">
        <v>228</v>
      </c>
      <c r="U1466" s="125">
        <f>IF(L1466="-1",I1466,M1466)</f>
        <v>8</v>
      </c>
      <c r="V1466" s="179">
        <v>1</v>
      </c>
      <c r="W1466" s="125" t="str">
        <f>IF(L1466="-1",M1466,"-")</f>
        <v>-</v>
      </c>
      <c r="X1466" s="179" t="str">
        <f>IF(L1466="-1",W1466/#REF!*#REF!,"-")</f>
        <v>-</v>
      </c>
      <c r="Z1466" s="125" t="str">
        <f t="shared" si="2550"/>
        <v/>
      </c>
      <c r="AB1466" s="179">
        <f t="shared" ref="AB1466:AB1468" si="2551">MAX(V1466,X1466,1)*IF(O1466="",1,O1466)</f>
        <v>8</v>
      </c>
      <c r="AC1466" s="179" t="str">
        <f>DEC2BIN(AB1466-1,6)</f>
        <v>000111</v>
      </c>
      <c r="AD1466" s="179">
        <f t="shared" ref="AD1466:AD1468" si="2552">AB1466/(MAX(V1466,1)*IF(O1466="",1,O1466))</f>
        <v>1</v>
      </c>
      <c r="AE1466" s="179" t="str">
        <f t="shared" ref="AE1466:AE1468" si="2553">RIGHT(_xlfn.CONCAT(REPT(0,8-MIN(AB1466,8)),REPT(DEC2BIN(_xlfn.BITLSHIFT(1,AD1466-1)),AB1466/AD1466)),8)</f>
        <v>11111111</v>
      </c>
      <c r="AF1466" s="125" t="s">
        <v>369</v>
      </c>
    </row>
    <row r="1467" spans="1:32" x14ac:dyDescent="0.2">
      <c r="A1467" s="125" t="s">
        <v>2891</v>
      </c>
      <c r="B1467" s="58" t="str">
        <f t="shared" ref="B1467:B1468" si="2554">IF(OR(MAX(1,O1467)*MAX(V1467,1)&gt;8,V1467&lt;1/4,X1467&lt;1/4,IF(X1467="-",0,X1467)&gt;8),"RSVD","")</f>
        <v/>
      </c>
      <c r="C1467" s="125" t="s">
        <v>727</v>
      </c>
      <c r="D1467" s="125" t="s">
        <v>704</v>
      </c>
      <c r="E1467" s="125" t="str">
        <f>IF(S1467="rs2","L2",IF(S1467="vs2","L3","L1"))</f>
        <v>L1</v>
      </c>
      <c r="F1467" s="125" t="str">
        <f>IF(M1467=8,"000",IF(M1467=16,"101","110"))</f>
        <v>101</v>
      </c>
      <c r="H1467" s="125" t="s">
        <v>1723</v>
      </c>
      <c r="I1467" s="159">
        <f>VLOOKUP(H1467,'V-Enc'!$B$38:$C$45,2,FALSE)</f>
        <v>16</v>
      </c>
      <c r="K1467" s="157" t="s">
        <v>369</v>
      </c>
      <c r="L1467" s="206" t="s">
        <v>76</v>
      </c>
      <c r="M1467" s="125">
        <v>16</v>
      </c>
      <c r="N1467" s="125" t="s">
        <v>1835</v>
      </c>
      <c r="O1467" s="125">
        <f>VLOOKUP(N1467,'V-Enc'!$B$130:$C$137,2,FALSE)</f>
        <v>8</v>
      </c>
      <c r="Q1467" s="125" t="s">
        <v>730</v>
      </c>
      <c r="R1467" s="125" t="s">
        <v>22</v>
      </c>
      <c r="S1467" s="206" t="s">
        <v>228</v>
      </c>
      <c r="U1467" s="125">
        <f>IF(L1467="-1",I1467,M1467)</f>
        <v>16</v>
      </c>
      <c r="V1467" s="179">
        <v>1</v>
      </c>
      <c r="W1467" s="125" t="str">
        <f>IF(L1467="-1",M1467,"-")</f>
        <v>-</v>
      </c>
      <c r="X1467" s="179" t="str">
        <f>IF(L1467="-1",W1467/#REF!*#REF!,"-")</f>
        <v>-</v>
      </c>
      <c r="Z1467" s="125" t="str">
        <f t="shared" si="2550"/>
        <v/>
      </c>
      <c r="AB1467" s="179">
        <f t="shared" si="2551"/>
        <v>8</v>
      </c>
      <c r="AC1467" s="179" t="str">
        <f>DEC2BIN(AB1467-1,6)</f>
        <v>000111</v>
      </c>
      <c r="AD1467" s="179">
        <f t="shared" si="2552"/>
        <v>1</v>
      </c>
      <c r="AE1467" s="179" t="str">
        <f t="shared" si="2553"/>
        <v>11111111</v>
      </c>
      <c r="AF1467" s="125" t="s">
        <v>369</v>
      </c>
    </row>
    <row r="1468" spans="1:32" x14ac:dyDescent="0.2">
      <c r="A1468" s="125" t="s">
        <v>2892</v>
      </c>
      <c r="B1468" s="58" t="str">
        <f t="shared" si="2554"/>
        <v/>
      </c>
      <c r="C1468" s="125" t="s">
        <v>727</v>
      </c>
      <c r="D1468" s="125" t="s">
        <v>704</v>
      </c>
      <c r="E1468" s="125" t="str">
        <f>IF(S1468="rs2","L2",IF(S1468="vs2","L3","L1"))</f>
        <v>L1</v>
      </c>
      <c r="F1468" s="125" t="str">
        <f>IF(M1468=8,"000",IF(M1468=16,"101","110"))</f>
        <v>110</v>
      </c>
      <c r="H1468" s="125" t="s">
        <v>1723</v>
      </c>
      <c r="I1468" s="159">
        <f>VLOOKUP(H1468,'V-Enc'!$B$38:$C$45,2,FALSE)</f>
        <v>16</v>
      </c>
      <c r="K1468" s="157" t="s">
        <v>369</v>
      </c>
      <c r="L1468" s="206" t="s">
        <v>76</v>
      </c>
      <c r="M1468" s="125">
        <v>32</v>
      </c>
      <c r="N1468" s="125" t="s">
        <v>1835</v>
      </c>
      <c r="O1468" s="125">
        <f>VLOOKUP(N1468,'V-Enc'!$B$130:$C$137,2,FALSE)</f>
        <v>8</v>
      </c>
      <c r="Q1468" s="125" t="s">
        <v>730</v>
      </c>
      <c r="R1468" s="125" t="s">
        <v>22</v>
      </c>
      <c r="S1468" s="206" t="s">
        <v>228</v>
      </c>
      <c r="U1468" s="125">
        <f>IF(L1468="-1",I1468,M1468)</f>
        <v>32</v>
      </c>
      <c r="V1468" s="179">
        <v>1</v>
      </c>
      <c r="W1468" s="125" t="str">
        <f>IF(L1468="-1",M1468,"-")</f>
        <v>-</v>
      </c>
      <c r="X1468" s="179" t="str">
        <f>IF(L1468="-1",W1468/#REF!*#REF!,"-")</f>
        <v>-</v>
      </c>
      <c r="Z1468" s="125" t="str">
        <f t="shared" si="2550"/>
        <v/>
      </c>
      <c r="AB1468" s="179">
        <f t="shared" si="2551"/>
        <v>8</v>
      </c>
      <c r="AC1468" s="179" t="str">
        <f>DEC2BIN(AB1468-1,6)</f>
        <v>000111</v>
      </c>
      <c r="AD1468" s="179">
        <f t="shared" si="2552"/>
        <v>1</v>
      </c>
      <c r="AE1468" s="179" t="str">
        <f t="shared" si="2553"/>
        <v>11111111</v>
      </c>
      <c r="AF1468" s="125" t="s">
        <v>369</v>
      </c>
    </row>
    <row r="1469" spans="1:32" x14ac:dyDescent="0.2">
      <c r="I1469" s="159"/>
      <c r="Z1469" s="125" t="str">
        <f t="shared" si="2550"/>
        <v/>
      </c>
      <c r="AC1469" s="179"/>
      <c r="AE1469" s="179"/>
    </row>
    <row r="1470" spans="1:32" ht="19" x14ac:dyDescent="0.25">
      <c r="A1470" s="225" t="s">
        <v>2312</v>
      </c>
      <c r="B1470" s="225"/>
      <c r="C1470" s="226"/>
      <c r="D1470" s="226"/>
      <c r="E1470" s="226"/>
      <c r="F1470" s="226"/>
      <c r="G1470" s="226"/>
      <c r="I1470" s="159"/>
      <c r="Z1470" s="125" t="str">
        <f t="shared" si="2550"/>
        <v/>
      </c>
      <c r="AC1470" s="179"/>
      <c r="AE1470" s="179"/>
    </row>
    <row r="1471" spans="1:32" x14ac:dyDescent="0.2">
      <c r="A1471" s="125" t="s">
        <v>4650</v>
      </c>
      <c r="B1471" s="58" t="str">
        <f>IF(OR(MAX(1,O1471)*MAX(V1471,1)&gt;8,V1471&lt;1/4,X1471&lt;1/4,IF(X1471="-",0,X1471)&gt;8),"RSVD","")</f>
        <v>RSVD</v>
      </c>
      <c r="C1471" s="125" t="s">
        <v>727</v>
      </c>
      <c r="D1471" s="125" t="s">
        <v>704</v>
      </c>
      <c r="E1471" s="125" t="str">
        <f t="shared" ref="E1471" si="2555">IF(S1471="rs2","L2",IF(S1471="vs2","L3","L1"))</f>
        <v>L2</v>
      </c>
      <c r="F1471" s="125" t="str">
        <f t="shared" ref="F1471" si="2556">IF(M1471=8,"000",IF(M1471=16,"101","110"))</f>
        <v>000</v>
      </c>
      <c r="H1471" s="125" t="s">
        <v>1723</v>
      </c>
      <c r="I1471" s="159">
        <f>VLOOKUP(H1471,'V-Enc'!$B$38:$C$45,2,FALSE)</f>
        <v>16</v>
      </c>
      <c r="J1471" s="125" t="s">
        <v>1739</v>
      </c>
      <c r="K1471" s="159">
        <f>VLOOKUP(J1471,'V-Enc'!$B$49:$C$56,2,FALSE)</f>
        <v>0.25</v>
      </c>
      <c r="L1471" s="206" t="s">
        <v>548</v>
      </c>
      <c r="M1471" s="125">
        <v>8</v>
      </c>
      <c r="N1471" s="125" t="s">
        <v>1835</v>
      </c>
      <c r="O1471" s="125">
        <f>VLOOKUP(N1471,'V-Enc'!$B$130:$C$137,2,FALSE)</f>
        <v>8</v>
      </c>
      <c r="Q1471" s="125" t="s">
        <v>730</v>
      </c>
      <c r="R1471" s="125" t="s">
        <v>22</v>
      </c>
      <c r="S1471" s="125" t="s">
        <v>44</v>
      </c>
      <c r="U1471" s="125">
        <f t="shared" ref="U1471" si="2557">IF(L1471="-1",I1471,M1471)</f>
        <v>8</v>
      </c>
      <c r="V1471" s="179">
        <f t="shared" ref="V1471" si="2558">IF(L1471="-1",K1471,U1471/I1471*K1471)</f>
        <v>0.125</v>
      </c>
      <c r="W1471" s="125" t="str">
        <f t="shared" ref="W1471" si="2559">IF(L1471="-1",M1471,"-")</f>
        <v>-</v>
      </c>
      <c r="X1471" s="179" t="str">
        <f>IF(L1471="-1",W1471/#REF!*#REF!,"-")</f>
        <v>-</v>
      </c>
      <c r="Z1471" s="125" t="str">
        <f t="shared" ref="Z1471" si="2560">IF(S1471="vs2",1,"")</f>
        <v/>
      </c>
      <c r="AA1471" s="125">
        <v>1</v>
      </c>
      <c r="AB1471" s="179">
        <f>MAX(V1471,X1471,1)*IF(O1471="",1,O1471)</f>
        <v>8</v>
      </c>
      <c r="AC1471" s="179" t="str">
        <f t="shared" ref="AC1471:AC1484" si="2561">DEC2BIN(MIN(64,AB1471)-1,6)</f>
        <v>000111</v>
      </c>
      <c r="AD1471" s="179">
        <f t="shared" ref="AD1471:AD1488" si="2562">AB1471/(MAX(V1471,1)*IF(O1471="",1,O1471))</f>
        <v>1</v>
      </c>
      <c r="AE1471" s="179" t="str">
        <f t="shared" ref="AE1471:AE1488" si="2563">RIGHT(_xlfn.CONCAT(REPT(0,8-MIN(AB1471,8)),REPT(DEC2BIN(_xlfn.BITLSHIFT(1,AD1471-1)),AB1471/AD1471)),8)</f>
        <v>11111111</v>
      </c>
      <c r="AF1471" s="125" t="s">
        <v>369</v>
      </c>
    </row>
    <row r="1472" spans="1:32" x14ac:dyDescent="0.2">
      <c r="A1472" s="125" t="s">
        <v>2893</v>
      </c>
      <c r="B1472" s="58" t="str">
        <f>IF(OR(MAX(1,O1472)*MAX(V1472,1)&gt;8,V1472&lt;1/4,X1472&lt;1/4,IF(X1472="-",0,X1472)&gt;8),"RSVD","")</f>
        <v/>
      </c>
      <c r="C1472" s="125" t="s">
        <v>727</v>
      </c>
      <c r="D1472" s="125" t="s">
        <v>704</v>
      </c>
      <c r="E1472" s="125" t="str">
        <f t="shared" ref="E1472:E1478" si="2564">IF(S1472="rs2","L2",IF(S1472="vs2","L3","L1"))</f>
        <v>L2</v>
      </c>
      <c r="F1472" s="125" t="str">
        <f t="shared" ref="F1472:F1478" si="2565">IF(M1472=8,"000",IF(M1472=16,"101","110"))</f>
        <v>101</v>
      </c>
      <c r="H1472" s="125" t="s">
        <v>1723</v>
      </c>
      <c r="I1472" s="159">
        <f>VLOOKUP(H1472,'V-Enc'!$B$38:$C$45,2,FALSE)</f>
        <v>16</v>
      </c>
      <c r="J1472" s="125" t="s">
        <v>1739</v>
      </c>
      <c r="K1472" s="159">
        <f>VLOOKUP(J1472,'V-Enc'!$B$49:$C$56,2,FALSE)</f>
        <v>0.25</v>
      </c>
      <c r="L1472" s="206" t="s">
        <v>548</v>
      </c>
      <c r="M1472" s="125">
        <v>16</v>
      </c>
      <c r="N1472" s="125" t="s">
        <v>1835</v>
      </c>
      <c r="O1472" s="125">
        <f>VLOOKUP(N1472,'V-Enc'!$B$130:$C$137,2,FALSE)</f>
        <v>8</v>
      </c>
      <c r="Q1472" s="125" t="s">
        <v>730</v>
      </c>
      <c r="R1472" s="125" t="s">
        <v>22</v>
      </c>
      <c r="S1472" s="125" t="s">
        <v>44</v>
      </c>
      <c r="U1472" s="125">
        <f t="shared" ref="U1472:U1478" si="2566">IF(L1472="-1",I1472,M1472)</f>
        <v>16</v>
      </c>
      <c r="V1472" s="179">
        <f t="shared" ref="V1472:V1478" si="2567">IF(L1472="-1",K1472,U1472/I1472*K1472)</f>
        <v>0.25</v>
      </c>
      <c r="W1472" s="125" t="str">
        <f t="shared" ref="W1472:W1478" si="2568">IF(L1472="-1",M1472,"-")</f>
        <v>-</v>
      </c>
      <c r="X1472" s="179" t="str">
        <f>IF(L1472="-1",W1472/#REF!*#REF!,"-")</f>
        <v>-</v>
      </c>
      <c r="Z1472" s="125" t="str">
        <f t="shared" si="2550"/>
        <v/>
      </c>
      <c r="AA1472" s="125">
        <v>1</v>
      </c>
      <c r="AB1472" s="179">
        <f t="shared" ref="AB1472:AB1488" si="2569">MAX(V1472,X1472,1)*IF(O1472="",1,O1472)</f>
        <v>8</v>
      </c>
      <c r="AC1472" s="179" t="str">
        <f t="shared" si="2561"/>
        <v>000111</v>
      </c>
      <c r="AD1472" s="179">
        <f t="shared" si="2562"/>
        <v>1</v>
      </c>
      <c r="AE1472" s="179" t="str">
        <f t="shared" si="2563"/>
        <v>11111111</v>
      </c>
      <c r="AF1472" s="125" t="s">
        <v>369</v>
      </c>
    </row>
    <row r="1473" spans="1:32" x14ac:dyDescent="0.2">
      <c r="A1473" s="125" t="s">
        <v>2894</v>
      </c>
      <c r="B1473" s="58" t="str">
        <f t="shared" ref="B1473:B1478" si="2570">IF(OR(MAX(1,O1473)*MAX(V1473,1)&gt;8,V1473&lt;1/4,X1473&lt;1/4,IF(X1473="-",0,X1473)&gt;8),"RSVD","")</f>
        <v/>
      </c>
      <c r="C1473" s="125" t="s">
        <v>727</v>
      </c>
      <c r="D1473" s="125" t="s">
        <v>704</v>
      </c>
      <c r="E1473" s="125" t="str">
        <f t="shared" si="2564"/>
        <v>L2</v>
      </c>
      <c r="F1473" s="125" t="str">
        <f t="shared" si="2565"/>
        <v>110</v>
      </c>
      <c r="H1473" s="125" t="s">
        <v>1723</v>
      </c>
      <c r="I1473" s="159">
        <f>VLOOKUP(H1473,'V-Enc'!$B$38:$C$45,2,FALSE)</f>
        <v>16</v>
      </c>
      <c r="J1473" s="125" t="s">
        <v>1739</v>
      </c>
      <c r="K1473" s="159">
        <f>VLOOKUP(J1473,'V-Enc'!$B$49:$C$56,2,FALSE)</f>
        <v>0.25</v>
      </c>
      <c r="L1473" s="206" t="s">
        <v>548</v>
      </c>
      <c r="M1473" s="125">
        <v>32</v>
      </c>
      <c r="N1473" s="125" t="s">
        <v>1835</v>
      </c>
      <c r="O1473" s="125">
        <f>VLOOKUP(N1473,'V-Enc'!$B$130:$C$137,2,FALSE)</f>
        <v>8</v>
      </c>
      <c r="Q1473" s="125" t="s">
        <v>730</v>
      </c>
      <c r="R1473" s="125" t="s">
        <v>22</v>
      </c>
      <c r="S1473" s="125" t="s">
        <v>44</v>
      </c>
      <c r="U1473" s="125">
        <f t="shared" si="2566"/>
        <v>32</v>
      </c>
      <c r="V1473" s="179">
        <f t="shared" si="2567"/>
        <v>0.5</v>
      </c>
      <c r="W1473" s="125" t="str">
        <f t="shared" si="2568"/>
        <v>-</v>
      </c>
      <c r="X1473" s="179" t="str">
        <f>IF(L1473="-1",W1473/I1472*K1472,"-")</f>
        <v>-</v>
      </c>
      <c r="Z1473" s="125" t="str">
        <f t="shared" si="2550"/>
        <v/>
      </c>
      <c r="AA1473" s="125">
        <v>1</v>
      </c>
      <c r="AB1473" s="179">
        <f t="shared" si="2569"/>
        <v>8</v>
      </c>
      <c r="AC1473" s="179" t="str">
        <f t="shared" si="2561"/>
        <v>000111</v>
      </c>
      <c r="AD1473" s="179">
        <f t="shared" si="2562"/>
        <v>1</v>
      </c>
      <c r="AE1473" s="179" t="str">
        <f t="shared" si="2563"/>
        <v>11111111</v>
      </c>
      <c r="AF1473" s="125" t="s">
        <v>369</v>
      </c>
    </row>
    <row r="1474" spans="1:32" x14ac:dyDescent="0.2">
      <c r="A1474" s="125" t="s">
        <v>2895</v>
      </c>
      <c r="B1474" s="58" t="str">
        <f t="shared" si="2570"/>
        <v/>
      </c>
      <c r="C1474" s="125" t="s">
        <v>727</v>
      </c>
      <c r="D1474" s="125" t="s">
        <v>704</v>
      </c>
      <c r="E1474" s="125" t="str">
        <f t="shared" si="2564"/>
        <v>L2</v>
      </c>
      <c r="F1474" s="125" t="str">
        <f t="shared" si="2565"/>
        <v>000</v>
      </c>
      <c r="H1474" s="125" t="s">
        <v>1723</v>
      </c>
      <c r="I1474" s="159">
        <f>VLOOKUP(H1474,'V-Enc'!$B$38:$C$45,2,FALSE)</f>
        <v>16</v>
      </c>
      <c r="J1474" s="125" t="s">
        <v>1740</v>
      </c>
      <c r="K1474" s="159">
        <f>VLOOKUP(J1474,'V-Enc'!$B$49:$C$56,2,FALSE)</f>
        <v>0.5</v>
      </c>
      <c r="L1474" s="206" t="s">
        <v>548</v>
      </c>
      <c r="M1474" s="125">
        <v>8</v>
      </c>
      <c r="N1474" s="125" t="s">
        <v>1835</v>
      </c>
      <c r="O1474" s="125">
        <f>VLOOKUP(N1474,'V-Enc'!$B$130:$C$137,2,FALSE)</f>
        <v>8</v>
      </c>
      <c r="Q1474" s="125" t="s">
        <v>730</v>
      </c>
      <c r="R1474" s="125" t="s">
        <v>22</v>
      </c>
      <c r="S1474" s="125" t="s">
        <v>44</v>
      </c>
      <c r="U1474" s="125">
        <f t="shared" si="2566"/>
        <v>8</v>
      </c>
      <c r="V1474" s="179">
        <f t="shared" si="2567"/>
        <v>0.25</v>
      </c>
      <c r="W1474" s="125" t="str">
        <f t="shared" si="2568"/>
        <v>-</v>
      </c>
      <c r="X1474" s="179" t="str">
        <f>IF(L1474="-1",W1474/#REF!*#REF!,"-")</f>
        <v>-</v>
      </c>
      <c r="Z1474" s="125" t="str">
        <f t="shared" si="2550"/>
        <v/>
      </c>
      <c r="AA1474" s="125">
        <v>1</v>
      </c>
      <c r="AB1474" s="179">
        <f t="shared" si="2569"/>
        <v>8</v>
      </c>
      <c r="AC1474" s="179" t="str">
        <f t="shared" si="2561"/>
        <v>000111</v>
      </c>
      <c r="AD1474" s="179">
        <f t="shared" si="2562"/>
        <v>1</v>
      </c>
      <c r="AE1474" s="179" t="str">
        <f t="shared" si="2563"/>
        <v>11111111</v>
      </c>
      <c r="AF1474" s="125" t="s">
        <v>369</v>
      </c>
    </row>
    <row r="1475" spans="1:32" x14ac:dyDescent="0.2">
      <c r="A1475" s="125" t="s">
        <v>2896</v>
      </c>
      <c r="B1475" s="58" t="str">
        <f t="shared" si="2570"/>
        <v/>
      </c>
      <c r="C1475" s="125" t="s">
        <v>727</v>
      </c>
      <c r="D1475" s="125" t="s">
        <v>704</v>
      </c>
      <c r="E1475" s="125" t="str">
        <f t="shared" si="2564"/>
        <v>L2</v>
      </c>
      <c r="F1475" s="125" t="str">
        <f t="shared" si="2565"/>
        <v>101</v>
      </c>
      <c r="H1475" s="125" t="s">
        <v>1723</v>
      </c>
      <c r="I1475" s="159">
        <f>VLOOKUP(H1475,'V-Enc'!$B$38:$C$45,2,FALSE)</f>
        <v>16</v>
      </c>
      <c r="J1475" s="125" t="s">
        <v>1740</v>
      </c>
      <c r="K1475" s="159">
        <f>VLOOKUP(J1475,'V-Enc'!$B$49:$C$56,2,FALSE)</f>
        <v>0.5</v>
      </c>
      <c r="L1475" s="206" t="s">
        <v>548</v>
      </c>
      <c r="M1475" s="125">
        <v>16</v>
      </c>
      <c r="N1475" s="125" t="s">
        <v>1835</v>
      </c>
      <c r="O1475" s="125">
        <f>VLOOKUP(N1475,'V-Enc'!$B$130:$C$137,2,FALSE)</f>
        <v>8</v>
      </c>
      <c r="Q1475" s="125" t="s">
        <v>730</v>
      </c>
      <c r="R1475" s="125" t="s">
        <v>22</v>
      </c>
      <c r="S1475" s="125" t="s">
        <v>44</v>
      </c>
      <c r="U1475" s="125">
        <f t="shared" si="2566"/>
        <v>16</v>
      </c>
      <c r="V1475" s="179">
        <f t="shared" si="2567"/>
        <v>0.5</v>
      </c>
      <c r="W1475" s="125" t="str">
        <f t="shared" si="2568"/>
        <v>-</v>
      </c>
      <c r="X1475" s="179" t="str">
        <f>IF(L1475="-1",W1475/I1474*K1474,"-")</f>
        <v>-</v>
      </c>
      <c r="Z1475" s="125" t="str">
        <f t="shared" si="2550"/>
        <v/>
      </c>
      <c r="AA1475" s="125">
        <v>1</v>
      </c>
      <c r="AB1475" s="179">
        <f t="shared" si="2569"/>
        <v>8</v>
      </c>
      <c r="AC1475" s="179" t="str">
        <f t="shared" si="2561"/>
        <v>000111</v>
      </c>
      <c r="AD1475" s="179">
        <f t="shared" si="2562"/>
        <v>1</v>
      </c>
      <c r="AE1475" s="179" t="str">
        <f t="shared" si="2563"/>
        <v>11111111</v>
      </c>
      <c r="AF1475" s="125" t="s">
        <v>369</v>
      </c>
    </row>
    <row r="1476" spans="1:32" x14ac:dyDescent="0.2">
      <c r="A1476" s="125" t="s">
        <v>2897</v>
      </c>
      <c r="B1476" s="58" t="str">
        <f t="shared" si="2570"/>
        <v/>
      </c>
      <c r="C1476" s="125" t="s">
        <v>727</v>
      </c>
      <c r="D1476" s="125" t="s">
        <v>704</v>
      </c>
      <c r="E1476" s="125" t="str">
        <f t="shared" si="2564"/>
        <v>L2</v>
      </c>
      <c r="F1476" s="125" t="str">
        <f t="shared" si="2565"/>
        <v>110</v>
      </c>
      <c r="H1476" s="125" t="s">
        <v>1723</v>
      </c>
      <c r="I1476" s="159">
        <f>VLOOKUP(H1476,'V-Enc'!$B$38:$C$45,2,FALSE)</f>
        <v>16</v>
      </c>
      <c r="J1476" s="125" t="s">
        <v>1740</v>
      </c>
      <c r="K1476" s="159">
        <f>VLOOKUP(J1476,'V-Enc'!$B$49:$C$56,2,FALSE)</f>
        <v>0.5</v>
      </c>
      <c r="L1476" s="206" t="s">
        <v>548</v>
      </c>
      <c r="M1476" s="125">
        <v>32</v>
      </c>
      <c r="N1476" s="125" t="s">
        <v>1835</v>
      </c>
      <c r="O1476" s="125">
        <f>VLOOKUP(N1476,'V-Enc'!$B$130:$C$137,2,FALSE)</f>
        <v>8</v>
      </c>
      <c r="Q1476" s="125" t="s">
        <v>730</v>
      </c>
      <c r="R1476" s="125" t="s">
        <v>22</v>
      </c>
      <c r="S1476" s="125" t="s">
        <v>44</v>
      </c>
      <c r="U1476" s="125">
        <f t="shared" si="2566"/>
        <v>32</v>
      </c>
      <c r="V1476" s="179">
        <f t="shared" si="2567"/>
        <v>1</v>
      </c>
      <c r="W1476" s="125" t="str">
        <f t="shared" si="2568"/>
        <v>-</v>
      </c>
      <c r="X1476" s="179" t="str">
        <f>IF(L1476="-1",W1476/I1475*K1475,"-")</f>
        <v>-</v>
      </c>
      <c r="Z1476" s="125" t="str">
        <f t="shared" si="2550"/>
        <v/>
      </c>
      <c r="AA1476" s="125">
        <v>1</v>
      </c>
      <c r="AB1476" s="179">
        <f t="shared" si="2569"/>
        <v>8</v>
      </c>
      <c r="AC1476" s="179" t="str">
        <f t="shared" si="2561"/>
        <v>000111</v>
      </c>
      <c r="AD1476" s="179">
        <f t="shared" si="2562"/>
        <v>1</v>
      </c>
      <c r="AE1476" s="179" t="str">
        <f t="shared" si="2563"/>
        <v>11111111</v>
      </c>
      <c r="AF1476" s="125" t="s">
        <v>369</v>
      </c>
    </row>
    <row r="1477" spans="1:32" x14ac:dyDescent="0.2">
      <c r="A1477" s="125" t="s">
        <v>2898</v>
      </c>
      <c r="B1477" s="58" t="str">
        <f t="shared" si="2570"/>
        <v/>
      </c>
      <c r="C1477" s="125" t="s">
        <v>727</v>
      </c>
      <c r="D1477" s="125" t="s">
        <v>704</v>
      </c>
      <c r="E1477" s="125" t="str">
        <f t="shared" si="2564"/>
        <v>L2</v>
      </c>
      <c r="F1477" s="125" t="str">
        <f t="shared" si="2565"/>
        <v>000</v>
      </c>
      <c r="H1477" s="125" t="s">
        <v>1723</v>
      </c>
      <c r="I1477" s="159">
        <f>VLOOKUP(H1477,'V-Enc'!$B$38:$C$45,2,FALSE)</f>
        <v>16</v>
      </c>
      <c r="J1477" s="125" t="s">
        <v>1733</v>
      </c>
      <c r="K1477" s="159">
        <f>VLOOKUP(J1477,'V-Enc'!$B$49:$C$56,2,FALSE)</f>
        <v>1</v>
      </c>
      <c r="L1477" s="206" t="s">
        <v>548</v>
      </c>
      <c r="M1477" s="125">
        <v>8</v>
      </c>
      <c r="N1477" s="125" t="s">
        <v>1835</v>
      </c>
      <c r="O1477" s="125">
        <f>VLOOKUP(N1477,'V-Enc'!$B$130:$C$137,2,FALSE)</f>
        <v>8</v>
      </c>
      <c r="Q1477" s="125" t="s">
        <v>730</v>
      </c>
      <c r="R1477" s="125" t="s">
        <v>22</v>
      </c>
      <c r="S1477" s="125" t="s">
        <v>44</v>
      </c>
      <c r="U1477" s="125">
        <f t="shared" si="2566"/>
        <v>8</v>
      </c>
      <c r="V1477" s="179">
        <f t="shared" si="2567"/>
        <v>0.5</v>
      </c>
      <c r="W1477" s="125" t="str">
        <f t="shared" si="2568"/>
        <v>-</v>
      </c>
      <c r="X1477" s="179" t="str">
        <f>IF(L1477="-1",W1477/#REF!*#REF!,"-")</f>
        <v>-</v>
      </c>
      <c r="Z1477" s="125" t="str">
        <f t="shared" si="2550"/>
        <v/>
      </c>
      <c r="AA1477" s="125">
        <v>1</v>
      </c>
      <c r="AB1477" s="179">
        <f t="shared" si="2569"/>
        <v>8</v>
      </c>
      <c r="AC1477" s="179" t="str">
        <f t="shared" si="2561"/>
        <v>000111</v>
      </c>
      <c r="AD1477" s="179">
        <f t="shared" si="2562"/>
        <v>1</v>
      </c>
      <c r="AE1477" s="179" t="str">
        <f t="shared" si="2563"/>
        <v>11111111</v>
      </c>
      <c r="AF1477" s="125" t="s">
        <v>369</v>
      </c>
    </row>
    <row r="1478" spans="1:32" x14ac:dyDescent="0.2">
      <c r="A1478" s="125" t="s">
        <v>2899</v>
      </c>
      <c r="B1478" s="58" t="str">
        <f t="shared" si="2570"/>
        <v/>
      </c>
      <c r="C1478" s="125" t="s">
        <v>727</v>
      </c>
      <c r="D1478" s="125" t="s">
        <v>704</v>
      </c>
      <c r="E1478" s="125" t="str">
        <f t="shared" si="2564"/>
        <v>L2</v>
      </c>
      <c r="F1478" s="125" t="str">
        <f t="shared" si="2565"/>
        <v>101</v>
      </c>
      <c r="H1478" s="125" t="s">
        <v>1723</v>
      </c>
      <c r="I1478" s="159">
        <f>VLOOKUP(H1478,'V-Enc'!$B$38:$C$45,2,FALSE)</f>
        <v>16</v>
      </c>
      <c r="J1478" s="125" t="s">
        <v>1733</v>
      </c>
      <c r="K1478" s="159">
        <f>VLOOKUP(J1478,'V-Enc'!$B$49:$C$56,2,FALSE)</f>
        <v>1</v>
      </c>
      <c r="L1478" s="206" t="s">
        <v>548</v>
      </c>
      <c r="M1478" s="125">
        <v>16</v>
      </c>
      <c r="N1478" s="125" t="s">
        <v>1835</v>
      </c>
      <c r="O1478" s="125">
        <f>VLOOKUP(N1478,'V-Enc'!$B$130:$C$137,2,FALSE)</f>
        <v>8</v>
      </c>
      <c r="Q1478" s="125" t="s">
        <v>730</v>
      </c>
      <c r="R1478" s="125" t="s">
        <v>22</v>
      </c>
      <c r="S1478" s="125" t="s">
        <v>44</v>
      </c>
      <c r="U1478" s="125">
        <f t="shared" si="2566"/>
        <v>16</v>
      </c>
      <c r="V1478" s="179">
        <f t="shared" si="2567"/>
        <v>1</v>
      </c>
      <c r="W1478" s="125" t="str">
        <f t="shared" si="2568"/>
        <v>-</v>
      </c>
      <c r="X1478" s="179" t="str">
        <f>IF(L1478="-1",W1478/#REF!*#REF!,"-")</f>
        <v>-</v>
      </c>
      <c r="Z1478" s="125" t="str">
        <f t="shared" si="2550"/>
        <v/>
      </c>
      <c r="AA1478" s="125">
        <v>1</v>
      </c>
      <c r="AB1478" s="179">
        <f t="shared" si="2569"/>
        <v>8</v>
      </c>
      <c r="AC1478" s="179" t="str">
        <f t="shared" si="2561"/>
        <v>000111</v>
      </c>
      <c r="AD1478" s="179">
        <f t="shared" si="2562"/>
        <v>1</v>
      </c>
      <c r="AE1478" s="179" t="str">
        <f t="shared" si="2563"/>
        <v>11111111</v>
      </c>
      <c r="AF1478" s="125" t="s">
        <v>369</v>
      </c>
    </row>
    <row r="1479" spans="1:32" x14ac:dyDescent="0.2">
      <c r="A1479" s="125" t="s">
        <v>4651</v>
      </c>
      <c r="B1479" s="58" t="str">
        <f t="shared" ref="B1479:B1481" si="2571">IF(OR(MAX(1,O1479)*MAX(V1479,1)&gt;8,V1479&lt;1/4,X1479&lt;1/4,IF(X1479="-",0,X1479)&gt;8),"RSVD","")</f>
        <v>RSVD</v>
      </c>
      <c r="C1479" s="125" t="s">
        <v>727</v>
      </c>
      <c r="D1479" s="125" t="s">
        <v>704</v>
      </c>
      <c r="E1479" s="125" t="str">
        <f t="shared" ref="E1479:E1481" si="2572">IF(S1479="rs2","L2",IF(S1479="vs2","L3","L1"))</f>
        <v>L2</v>
      </c>
      <c r="F1479" s="125" t="str">
        <f t="shared" ref="F1479:F1481" si="2573">IF(M1479=8,"000",IF(M1479=16,"101","110"))</f>
        <v>110</v>
      </c>
      <c r="H1479" s="125" t="s">
        <v>1723</v>
      </c>
      <c r="I1479" s="159">
        <f>VLOOKUP(H1479,'V-Enc'!$B$38:$C$45,2,FALSE)</f>
        <v>16</v>
      </c>
      <c r="J1479" s="125" t="s">
        <v>1733</v>
      </c>
      <c r="K1479" s="159">
        <f>VLOOKUP(J1479,'V-Enc'!$B$49:$C$56,2,FALSE)</f>
        <v>1</v>
      </c>
      <c r="L1479" s="206" t="s">
        <v>548</v>
      </c>
      <c r="M1479" s="125">
        <v>32</v>
      </c>
      <c r="N1479" s="125" t="s">
        <v>1835</v>
      </c>
      <c r="O1479" s="125">
        <f>VLOOKUP(N1479,'V-Enc'!$B$130:$C$137,2,FALSE)</f>
        <v>8</v>
      </c>
      <c r="Q1479" s="125" t="s">
        <v>730</v>
      </c>
      <c r="R1479" s="125" t="s">
        <v>22</v>
      </c>
      <c r="S1479" s="125" t="s">
        <v>44</v>
      </c>
      <c r="U1479" s="125">
        <f t="shared" ref="U1479:U1481" si="2574">IF(L1479="-1",I1479,M1479)</f>
        <v>32</v>
      </c>
      <c r="V1479" s="179">
        <f t="shared" ref="V1479:V1481" si="2575">IF(L1479="-1",K1479,U1479/I1479*K1479)</f>
        <v>2</v>
      </c>
      <c r="W1479" s="125" t="str">
        <f t="shared" ref="W1479:W1481" si="2576">IF(L1479="-1",M1479,"-")</f>
        <v>-</v>
      </c>
      <c r="X1479" s="179" t="str">
        <f>IF(L1479="-1",W1479/#REF!*#REF!,"-")</f>
        <v>-</v>
      </c>
      <c r="Z1479" s="125" t="str">
        <f t="shared" ref="Z1479:Z1481" si="2577">IF(S1479="vs2",1,"")</f>
        <v/>
      </c>
      <c r="AA1479" s="125">
        <v>1</v>
      </c>
      <c r="AB1479" s="179">
        <f t="shared" si="2569"/>
        <v>16</v>
      </c>
      <c r="AC1479" s="179" t="str">
        <f t="shared" si="2561"/>
        <v>001111</v>
      </c>
      <c r="AD1479" s="179">
        <f t="shared" si="2562"/>
        <v>1</v>
      </c>
      <c r="AE1479" s="179" t="str">
        <f t="shared" si="2563"/>
        <v>11111111</v>
      </c>
      <c r="AF1479" s="125" t="s">
        <v>369</v>
      </c>
    </row>
    <row r="1480" spans="1:32" x14ac:dyDescent="0.2">
      <c r="A1480" s="125" t="s">
        <v>4652</v>
      </c>
      <c r="B1480" s="58" t="str">
        <f t="shared" si="2571"/>
        <v/>
      </c>
      <c r="C1480" s="125" t="s">
        <v>727</v>
      </c>
      <c r="D1480" s="125" t="s">
        <v>704</v>
      </c>
      <c r="E1480" s="125" t="str">
        <f t="shared" si="2572"/>
        <v>L2</v>
      </c>
      <c r="F1480" s="125" t="str">
        <f t="shared" si="2573"/>
        <v>000</v>
      </c>
      <c r="H1480" s="125" t="s">
        <v>1723</v>
      </c>
      <c r="I1480" s="159">
        <f>VLOOKUP(H1480,'V-Enc'!$B$38:$C$45,2,FALSE)</f>
        <v>16</v>
      </c>
      <c r="J1480" s="125" t="s">
        <v>1734</v>
      </c>
      <c r="K1480" s="159">
        <f>VLOOKUP(J1480,'V-Enc'!$B$49:$C$56,2,FALSE)</f>
        <v>2</v>
      </c>
      <c r="L1480" s="206" t="s">
        <v>548</v>
      </c>
      <c r="M1480" s="125">
        <v>8</v>
      </c>
      <c r="N1480" s="125" t="s">
        <v>1835</v>
      </c>
      <c r="O1480" s="125">
        <f>VLOOKUP(N1480,'V-Enc'!$B$130:$C$137,2,FALSE)</f>
        <v>8</v>
      </c>
      <c r="Q1480" s="125" t="s">
        <v>730</v>
      </c>
      <c r="R1480" s="125" t="s">
        <v>22</v>
      </c>
      <c r="S1480" s="125" t="s">
        <v>44</v>
      </c>
      <c r="U1480" s="125">
        <f t="shared" si="2574"/>
        <v>8</v>
      </c>
      <c r="V1480" s="179">
        <f t="shared" si="2575"/>
        <v>1</v>
      </c>
      <c r="W1480" s="125" t="str">
        <f t="shared" si="2576"/>
        <v>-</v>
      </c>
      <c r="X1480" s="179" t="str">
        <f>IF(L1480="-1",W1480/#REF!*#REF!,"-")</f>
        <v>-</v>
      </c>
      <c r="Z1480" s="125" t="str">
        <f t="shared" si="2577"/>
        <v/>
      </c>
      <c r="AA1480" s="125">
        <v>1</v>
      </c>
      <c r="AB1480" s="179">
        <f t="shared" si="2569"/>
        <v>8</v>
      </c>
      <c r="AC1480" s="179" t="str">
        <f t="shared" si="2561"/>
        <v>000111</v>
      </c>
      <c r="AD1480" s="179">
        <f t="shared" si="2562"/>
        <v>1</v>
      </c>
      <c r="AE1480" s="179" t="str">
        <f t="shared" si="2563"/>
        <v>11111111</v>
      </c>
      <c r="AF1480" s="125" t="s">
        <v>369</v>
      </c>
    </row>
    <row r="1481" spans="1:32" x14ac:dyDescent="0.2">
      <c r="A1481" s="125" t="s">
        <v>4653</v>
      </c>
      <c r="B1481" s="58" t="str">
        <f t="shared" si="2571"/>
        <v>RSVD</v>
      </c>
      <c r="C1481" s="125" t="s">
        <v>727</v>
      </c>
      <c r="D1481" s="125" t="s">
        <v>704</v>
      </c>
      <c r="E1481" s="125" t="str">
        <f t="shared" si="2572"/>
        <v>L2</v>
      </c>
      <c r="F1481" s="125" t="str">
        <f t="shared" si="2573"/>
        <v>101</v>
      </c>
      <c r="H1481" s="125" t="s">
        <v>1723</v>
      </c>
      <c r="I1481" s="159">
        <f>VLOOKUP(H1481,'V-Enc'!$B$38:$C$45,2,FALSE)</f>
        <v>16</v>
      </c>
      <c r="J1481" s="125" t="s">
        <v>1734</v>
      </c>
      <c r="K1481" s="159">
        <f>VLOOKUP(J1481,'V-Enc'!$B$49:$C$56,2,FALSE)</f>
        <v>2</v>
      </c>
      <c r="L1481" s="206" t="s">
        <v>548</v>
      </c>
      <c r="M1481" s="125">
        <v>16</v>
      </c>
      <c r="N1481" s="125" t="s">
        <v>1835</v>
      </c>
      <c r="O1481" s="125">
        <f>VLOOKUP(N1481,'V-Enc'!$B$130:$C$137,2,FALSE)</f>
        <v>8</v>
      </c>
      <c r="Q1481" s="125" t="s">
        <v>730</v>
      </c>
      <c r="R1481" s="125" t="s">
        <v>22</v>
      </c>
      <c r="S1481" s="125" t="s">
        <v>44</v>
      </c>
      <c r="U1481" s="125">
        <f t="shared" si="2574"/>
        <v>16</v>
      </c>
      <c r="V1481" s="179">
        <f t="shared" si="2575"/>
        <v>2</v>
      </c>
      <c r="W1481" s="125" t="str">
        <f t="shared" si="2576"/>
        <v>-</v>
      </c>
      <c r="X1481" s="179" t="str">
        <f>IF(L1481="-1",W1481/#REF!*#REF!,"-")</f>
        <v>-</v>
      </c>
      <c r="Z1481" s="125" t="str">
        <f t="shared" si="2577"/>
        <v/>
      </c>
      <c r="AA1481" s="125">
        <v>1</v>
      </c>
      <c r="AB1481" s="179">
        <f t="shared" si="2569"/>
        <v>16</v>
      </c>
      <c r="AC1481" s="179" t="str">
        <f t="shared" si="2561"/>
        <v>001111</v>
      </c>
      <c r="AD1481" s="179">
        <f t="shared" si="2562"/>
        <v>1</v>
      </c>
      <c r="AE1481" s="179" t="str">
        <f t="shared" si="2563"/>
        <v>11111111</v>
      </c>
      <c r="AF1481" s="125" t="s">
        <v>369</v>
      </c>
    </row>
    <row r="1482" spans="1:32" x14ac:dyDescent="0.2">
      <c r="A1482" s="125" t="s">
        <v>4654</v>
      </c>
      <c r="B1482" s="58" t="str">
        <f t="shared" ref="B1482:B1484" si="2578">IF(OR(MAX(1,O1482)*MAX(V1482,1)&gt;8,V1482&lt;1/4,X1482&lt;1/4,IF(X1482="-",0,X1482)&gt;8),"RSVD","")</f>
        <v>RSVD</v>
      </c>
      <c r="C1482" s="125" t="s">
        <v>727</v>
      </c>
      <c r="D1482" s="125" t="s">
        <v>704</v>
      </c>
      <c r="E1482" s="125" t="str">
        <f t="shared" ref="E1482:E1484" si="2579">IF(S1482="rs2","L2",IF(S1482="vs2","L3","L1"))</f>
        <v>L2</v>
      </c>
      <c r="F1482" s="125" t="str">
        <f t="shared" ref="F1482:F1484" si="2580">IF(M1482=8,"000",IF(M1482=16,"101","110"))</f>
        <v>110</v>
      </c>
      <c r="H1482" s="125" t="s">
        <v>1723</v>
      </c>
      <c r="I1482" s="159">
        <f>VLOOKUP(H1482,'V-Enc'!$B$38:$C$45,2,FALSE)</f>
        <v>16</v>
      </c>
      <c r="J1482" s="125" t="s">
        <v>1734</v>
      </c>
      <c r="K1482" s="159">
        <f>VLOOKUP(J1482,'V-Enc'!$B$49:$C$56,2,FALSE)</f>
        <v>2</v>
      </c>
      <c r="L1482" s="206" t="s">
        <v>548</v>
      </c>
      <c r="M1482" s="125">
        <v>32</v>
      </c>
      <c r="N1482" s="125" t="s">
        <v>1835</v>
      </c>
      <c r="O1482" s="125">
        <f>VLOOKUP(N1482,'V-Enc'!$B$130:$C$137,2,FALSE)</f>
        <v>8</v>
      </c>
      <c r="Q1482" s="125" t="s">
        <v>730</v>
      </c>
      <c r="R1482" s="125" t="s">
        <v>22</v>
      </c>
      <c r="S1482" s="125" t="s">
        <v>44</v>
      </c>
      <c r="U1482" s="125">
        <f t="shared" ref="U1482:U1484" si="2581">IF(L1482="-1",I1482,M1482)</f>
        <v>32</v>
      </c>
      <c r="V1482" s="179">
        <f t="shared" ref="V1482:V1484" si="2582">IF(L1482="-1",K1482,U1482/I1482*K1482)</f>
        <v>4</v>
      </c>
      <c r="W1482" s="125" t="str">
        <f t="shared" ref="W1482:W1484" si="2583">IF(L1482="-1",M1482,"-")</f>
        <v>-</v>
      </c>
      <c r="X1482" s="179" t="str">
        <f>IF(L1482="-1",W1482/#REF!*#REF!,"-")</f>
        <v>-</v>
      </c>
      <c r="Z1482" s="125" t="str">
        <f t="shared" ref="Z1482:Z1484" si="2584">IF(S1482="vs2",1,"")</f>
        <v/>
      </c>
      <c r="AA1482" s="125">
        <v>1</v>
      </c>
      <c r="AB1482" s="179">
        <f t="shared" si="2569"/>
        <v>32</v>
      </c>
      <c r="AC1482" s="179" t="str">
        <f t="shared" si="2561"/>
        <v>011111</v>
      </c>
      <c r="AD1482" s="179">
        <f t="shared" si="2562"/>
        <v>1</v>
      </c>
      <c r="AE1482" s="179" t="str">
        <f t="shared" si="2563"/>
        <v>11111111</v>
      </c>
      <c r="AF1482" s="125" t="s">
        <v>369</v>
      </c>
    </row>
    <row r="1483" spans="1:32" x14ac:dyDescent="0.2">
      <c r="A1483" s="125" t="s">
        <v>4655</v>
      </c>
      <c r="B1483" s="58" t="str">
        <f t="shared" si="2578"/>
        <v>RSVD</v>
      </c>
      <c r="C1483" s="125" t="s">
        <v>727</v>
      </c>
      <c r="D1483" s="125" t="s">
        <v>704</v>
      </c>
      <c r="E1483" s="125" t="str">
        <f t="shared" si="2579"/>
        <v>L2</v>
      </c>
      <c r="F1483" s="125" t="str">
        <f t="shared" si="2580"/>
        <v>000</v>
      </c>
      <c r="H1483" s="125" t="s">
        <v>1723</v>
      </c>
      <c r="I1483" s="159">
        <f>VLOOKUP(H1483,'V-Enc'!$B$38:$C$45,2,FALSE)</f>
        <v>16</v>
      </c>
      <c r="J1483" s="125" t="s">
        <v>1735</v>
      </c>
      <c r="K1483" s="159">
        <f>VLOOKUP(J1483,'V-Enc'!$B$49:$C$56,2,FALSE)</f>
        <v>4</v>
      </c>
      <c r="L1483" s="206" t="s">
        <v>548</v>
      </c>
      <c r="M1483" s="125">
        <v>8</v>
      </c>
      <c r="N1483" s="125" t="s">
        <v>1835</v>
      </c>
      <c r="O1483" s="125">
        <f>VLOOKUP(N1483,'V-Enc'!$B$130:$C$137,2,FALSE)</f>
        <v>8</v>
      </c>
      <c r="Q1483" s="125" t="s">
        <v>730</v>
      </c>
      <c r="R1483" s="125" t="s">
        <v>22</v>
      </c>
      <c r="S1483" s="125" t="s">
        <v>44</v>
      </c>
      <c r="U1483" s="125">
        <f t="shared" si="2581"/>
        <v>8</v>
      </c>
      <c r="V1483" s="179">
        <f t="shared" si="2582"/>
        <v>2</v>
      </c>
      <c r="W1483" s="125" t="str">
        <f t="shared" si="2583"/>
        <v>-</v>
      </c>
      <c r="X1483" s="179" t="str">
        <f>IF(L1483="-1",W1483/#REF!*#REF!,"-")</f>
        <v>-</v>
      </c>
      <c r="Z1483" s="125" t="str">
        <f t="shared" si="2584"/>
        <v/>
      </c>
      <c r="AA1483" s="125">
        <v>1</v>
      </c>
      <c r="AB1483" s="179">
        <f t="shared" si="2569"/>
        <v>16</v>
      </c>
      <c r="AC1483" s="179" t="str">
        <f t="shared" si="2561"/>
        <v>001111</v>
      </c>
      <c r="AD1483" s="179">
        <f t="shared" si="2562"/>
        <v>1</v>
      </c>
      <c r="AE1483" s="179" t="str">
        <f t="shared" si="2563"/>
        <v>11111111</v>
      </c>
      <c r="AF1483" s="125" t="s">
        <v>369</v>
      </c>
    </row>
    <row r="1484" spans="1:32" x14ac:dyDescent="0.2">
      <c r="A1484" s="125" t="s">
        <v>4656</v>
      </c>
      <c r="B1484" s="58" t="str">
        <f t="shared" si="2578"/>
        <v>RSVD</v>
      </c>
      <c r="C1484" s="125" t="s">
        <v>727</v>
      </c>
      <c r="D1484" s="125" t="s">
        <v>704</v>
      </c>
      <c r="E1484" s="125" t="str">
        <f t="shared" si="2579"/>
        <v>L2</v>
      </c>
      <c r="F1484" s="125" t="str">
        <f t="shared" si="2580"/>
        <v>101</v>
      </c>
      <c r="H1484" s="125" t="s">
        <v>1723</v>
      </c>
      <c r="I1484" s="159">
        <f>VLOOKUP(H1484,'V-Enc'!$B$38:$C$45,2,FALSE)</f>
        <v>16</v>
      </c>
      <c r="J1484" s="125" t="s">
        <v>1735</v>
      </c>
      <c r="K1484" s="159">
        <f>VLOOKUP(J1484,'V-Enc'!$B$49:$C$56,2,FALSE)</f>
        <v>4</v>
      </c>
      <c r="L1484" s="206" t="s">
        <v>548</v>
      </c>
      <c r="M1484" s="125">
        <v>16</v>
      </c>
      <c r="N1484" s="125" t="s">
        <v>1835</v>
      </c>
      <c r="O1484" s="125">
        <f>VLOOKUP(N1484,'V-Enc'!$B$130:$C$137,2,FALSE)</f>
        <v>8</v>
      </c>
      <c r="Q1484" s="125" t="s">
        <v>730</v>
      </c>
      <c r="R1484" s="125" t="s">
        <v>22</v>
      </c>
      <c r="S1484" s="125" t="s">
        <v>44</v>
      </c>
      <c r="U1484" s="125">
        <f t="shared" si="2581"/>
        <v>16</v>
      </c>
      <c r="V1484" s="179">
        <f t="shared" si="2582"/>
        <v>4</v>
      </c>
      <c r="W1484" s="125" t="str">
        <f t="shared" si="2583"/>
        <v>-</v>
      </c>
      <c r="X1484" s="179" t="str">
        <f>IF(L1484="-1",W1484/#REF!*#REF!,"-")</f>
        <v>-</v>
      </c>
      <c r="Z1484" s="125" t="str">
        <f t="shared" si="2584"/>
        <v/>
      </c>
      <c r="AA1484" s="125">
        <v>1</v>
      </c>
      <c r="AB1484" s="179">
        <f t="shared" si="2569"/>
        <v>32</v>
      </c>
      <c r="AC1484" s="179" t="str">
        <f t="shared" si="2561"/>
        <v>011111</v>
      </c>
      <c r="AD1484" s="179">
        <f t="shared" si="2562"/>
        <v>1</v>
      </c>
      <c r="AE1484" s="179" t="str">
        <f t="shared" si="2563"/>
        <v>11111111</v>
      </c>
      <c r="AF1484" s="125" t="s">
        <v>369</v>
      </c>
    </row>
    <row r="1485" spans="1:32" x14ac:dyDescent="0.2">
      <c r="A1485" s="125" t="s">
        <v>4657</v>
      </c>
      <c r="B1485" s="58" t="str">
        <f t="shared" ref="B1485:B1487" si="2585">IF(OR(MAX(1,O1485)*MAX(V1485,1)&gt;8,V1485&lt;1/4,X1485&lt;1/4,IF(X1485="-",0,X1485)&gt;8),"RSVD","")</f>
        <v>RSVD</v>
      </c>
      <c r="C1485" s="125" t="s">
        <v>727</v>
      </c>
      <c r="D1485" s="125" t="s">
        <v>704</v>
      </c>
      <c r="E1485" s="125" t="str">
        <f t="shared" ref="E1485:E1487" si="2586">IF(S1485="rs2","L2",IF(S1485="vs2","L3","L1"))</f>
        <v>L2</v>
      </c>
      <c r="F1485" s="125" t="str">
        <f t="shared" ref="F1485:F1487" si="2587">IF(M1485=8,"000",IF(M1485=16,"101","110"))</f>
        <v>110</v>
      </c>
      <c r="H1485" s="125" t="s">
        <v>1723</v>
      </c>
      <c r="I1485" s="159">
        <f>VLOOKUP(H1485,'V-Enc'!$B$38:$C$45,2,FALSE)</f>
        <v>16</v>
      </c>
      <c r="J1485" s="125" t="s">
        <v>1735</v>
      </c>
      <c r="K1485" s="159">
        <f>VLOOKUP(J1485,'V-Enc'!$B$49:$C$56,2,FALSE)</f>
        <v>4</v>
      </c>
      <c r="L1485" s="206" t="s">
        <v>548</v>
      </c>
      <c r="M1485" s="125">
        <v>32</v>
      </c>
      <c r="N1485" s="125" t="s">
        <v>1835</v>
      </c>
      <c r="O1485" s="125">
        <f>VLOOKUP(N1485,'V-Enc'!$B$130:$C$137,2,FALSE)</f>
        <v>8</v>
      </c>
      <c r="Q1485" s="125" t="s">
        <v>730</v>
      </c>
      <c r="R1485" s="125" t="s">
        <v>22</v>
      </c>
      <c r="S1485" s="125" t="s">
        <v>44</v>
      </c>
      <c r="U1485" s="125">
        <f t="shared" ref="U1485:U1487" si="2588">IF(L1485="-1",I1485,M1485)</f>
        <v>32</v>
      </c>
      <c r="V1485" s="179">
        <f t="shared" ref="V1485:V1487" si="2589">IF(L1485="-1",K1485,U1485/I1485*K1485)</f>
        <v>8</v>
      </c>
      <c r="W1485" s="125" t="str">
        <f t="shared" ref="W1485:W1487" si="2590">IF(L1485="-1",M1485,"-")</f>
        <v>-</v>
      </c>
      <c r="X1485" s="179" t="str">
        <f>IF(L1485="-1",W1485/#REF!*#REF!,"-")</f>
        <v>-</v>
      </c>
      <c r="Z1485" s="125" t="str">
        <f t="shared" ref="Z1485:Z1487" si="2591">IF(S1485="vs2",1,"")</f>
        <v/>
      </c>
      <c r="AA1485" s="125">
        <v>1</v>
      </c>
      <c r="AB1485" s="179">
        <f t="shared" si="2569"/>
        <v>64</v>
      </c>
      <c r="AC1485" s="179" t="str">
        <f>DEC2BIN(MIN(64,AB1485)-1,6)</f>
        <v>111111</v>
      </c>
      <c r="AD1485" s="179">
        <f t="shared" si="2562"/>
        <v>1</v>
      </c>
      <c r="AE1485" s="179" t="str">
        <f t="shared" si="2563"/>
        <v>11111111</v>
      </c>
      <c r="AF1485" s="125" t="s">
        <v>369</v>
      </c>
    </row>
    <row r="1486" spans="1:32" x14ac:dyDescent="0.2">
      <c r="A1486" s="125" t="s">
        <v>4658</v>
      </c>
      <c r="B1486" s="58" t="str">
        <f t="shared" si="2585"/>
        <v>RSVD</v>
      </c>
      <c r="C1486" s="125" t="s">
        <v>727</v>
      </c>
      <c r="D1486" s="125" t="s">
        <v>704</v>
      </c>
      <c r="E1486" s="125" t="str">
        <f t="shared" si="2586"/>
        <v>L2</v>
      </c>
      <c r="F1486" s="125" t="str">
        <f t="shared" si="2587"/>
        <v>000</v>
      </c>
      <c r="H1486" s="125" t="s">
        <v>1723</v>
      </c>
      <c r="I1486" s="159">
        <f>VLOOKUP(H1486,'V-Enc'!$B$38:$C$45,2,FALSE)</f>
        <v>16</v>
      </c>
      <c r="J1486" s="125" t="s">
        <v>1736</v>
      </c>
      <c r="K1486" s="159">
        <f>VLOOKUP(J1486,'V-Enc'!$B$49:$C$56,2,FALSE)</f>
        <v>8</v>
      </c>
      <c r="L1486" s="206" t="s">
        <v>548</v>
      </c>
      <c r="M1486" s="125">
        <v>8</v>
      </c>
      <c r="N1486" s="125" t="s">
        <v>1835</v>
      </c>
      <c r="O1486" s="125">
        <f>VLOOKUP(N1486,'V-Enc'!$B$130:$C$137,2,FALSE)</f>
        <v>8</v>
      </c>
      <c r="Q1486" s="125" t="s">
        <v>730</v>
      </c>
      <c r="R1486" s="125" t="s">
        <v>22</v>
      </c>
      <c r="S1486" s="125" t="s">
        <v>44</v>
      </c>
      <c r="U1486" s="125">
        <f t="shared" si="2588"/>
        <v>8</v>
      </c>
      <c r="V1486" s="179">
        <f t="shared" si="2589"/>
        <v>4</v>
      </c>
      <c r="W1486" s="125" t="str">
        <f t="shared" si="2590"/>
        <v>-</v>
      </c>
      <c r="X1486" s="179" t="str">
        <f>IF(L1486="-1",W1486/#REF!*#REF!,"-")</f>
        <v>-</v>
      </c>
      <c r="Z1486" s="125" t="str">
        <f t="shared" si="2591"/>
        <v/>
      </c>
      <c r="AA1486" s="125">
        <v>1</v>
      </c>
      <c r="AB1486" s="179">
        <f t="shared" si="2569"/>
        <v>32</v>
      </c>
      <c r="AC1486" s="179" t="str">
        <f t="shared" ref="AC1486:AC1488" si="2592">DEC2BIN(MIN(64,AB1486)-1,6)</f>
        <v>011111</v>
      </c>
      <c r="AD1486" s="179">
        <f t="shared" si="2562"/>
        <v>1</v>
      </c>
      <c r="AE1486" s="179" t="str">
        <f t="shared" si="2563"/>
        <v>11111111</v>
      </c>
      <c r="AF1486" s="125" t="s">
        <v>369</v>
      </c>
    </row>
    <row r="1487" spans="1:32" x14ac:dyDescent="0.2">
      <c r="A1487" s="125" t="s">
        <v>4659</v>
      </c>
      <c r="B1487" s="58" t="str">
        <f t="shared" si="2585"/>
        <v>RSVD</v>
      </c>
      <c r="C1487" s="125" t="s">
        <v>727</v>
      </c>
      <c r="D1487" s="125" t="s">
        <v>704</v>
      </c>
      <c r="E1487" s="125" t="str">
        <f t="shared" si="2586"/>
        <v>L2</v>
      </c>
      <c r="F1487" s="125" t="str">
        <f t="shared" si="2587"/>
        <v>101</v>
      </c>
      <c r="H1487" s="125" t="s">
        <v>1723</v>
      </c>
      <c r="I1487" s="159">
        <f>VLOOKUP(H1487,'V-Enc'!$B$38:$C$45,2,FALSE)</f>
        <v>16</v>
      </c>
      <c r="J1487" s="125" t="s">
        <v>1736</v>
      </c>
      <c r="K1487" s="159">
        <f>VLOOKUP(J1487,'V-Enc'!$B$49:$C$56,2,FALSE)</f>
        <v>8</v>
      </c>
      <c r="L1487" s="206" t="s">
        <v>548</v>
      </c>
      <c r="M1487" s="125">
        <v>16</v>
      </c>
      <c r="N1487" s="125" t="s">
        <v>1835</v>
      </c>
      <c r="O1487" s="125">
        <f>VLOOKUP(N1487,'V-Enc'!$B$130:$C$137,2,FALSE)</f>
        <v>8</v>
      </c>
      <c r="Q1487" s="125" t="s">
        <v>730</v>
      </c>
      <c r="R1487" s="125" t="s">
        <v>22</v>
      </c>
      <c r="S1487" s="125" t="s">
        <v>44</v>
      </c>
      <c r="U1487" s="125">
        <f t="shared" si="2588"/>
        <v>16</v>
      </c>
      <c r="V1487" s="179">
        <f t="shared" si="2589"/>
        <v>8</v>
      </c>
      <c r="W1487" s="125" t="str">
        <f t="shared" si="2590"/>
        <v>-</v>
      </c>
      <c r="X1487" s="179" t="str">
        <f>IF(L1487="-1",W1487/#REF!*#REF!,"-")</f>
        <v>-</v>
      </c>
      <c r="Z1487" s="125" t="str">
        <f t="shared" si="2591"/>
        <v/>
      </c>
      <c r="AA1487" s="125">
        <v>1</v>
      </c>
      <c r="AB1487" s="179">
        <f t="shared" si="2569"/>
        <v>64</v>
      </c>
      <c r="AC1487" s="179" t="str">
        <f t="shared" si="2592"/>
        <v>111111</v>
      </c>
      <c r="AD1487" s="179">
        <f t="shared" si="2562"/>
        <v>1</v>
      </c>
      <c r="AE1487" s="179" t="str">
        <f t="shared" si="2563"/>
        <v>11111111</v>
      </c>
      <c r="AF1487" s="125" t="s">
        <v>369</v>
      </c>
    </row>
    <row r="1488" spans="1:32" x14ac:dyDescent="0.2">
      <c r="A1488" s="125" t="s">
        <v>4660</v>
      </c>
      <c r="B1488" s="58" t="str">
        <f t="shared" ref="B1488" si="2593">IF(OR(MAX(1,O1488)*MAX(V1488,1)&gt;8,V1488&lt;1/4,X1488&lt;1/4,IF(X1488="-",0,X1488)&gt;8),"RSVD","")</f>
        <v>RSVD</v>
      </c>
      <c r="C1488" s="125" t="s">
        <v>727</v>
      </c>
      <c r="D1488" s="125" t="s">
        <v>704</v>
      </c>
      <c r="E1488" s="125" t="str">
        <f t="shared" ref="E1488" si="2594">IF(S1488="rs2","L2",IF(S1488="vs2","L3","L1"))</f>
        <v>L2</v>
      </c>
      <c r="F1488" s="125" t="str">
        <f t="shared" ref="F1488" si="2595">IF(M1488=8,"000",IF(M1488=16,"101","110"))</f>
        <v>110</v>
      </c>
      <c r="H1488" s="125" t="s">
        <v>1723</v>
      </c>
      <c r="I1488" s="159">
        <f>VLOOKUP(H1488,'V-Enc'!$B$38:$C$45,2,FALSE)</f>
        <v>16</v>
      </c>
      <c r="J1488" s="125" t="s">
        <v>1736</v>
      </c>
      <c r="K1488" s="159">
        <f>VLOOKUP(J1488,'V-Enc'!$B$49:$C$56,2,FALSE)</f>
        <v>8</v>
      </c>
      <c r="L1488" s="206" t="s">
        <v>548</v>
      </c>
      <c r="M1488" s="125">
        <v>32</v>
      </c>
      <c r="N1488" s="125" t="s">
        <v>1835</v>
      </c>
      <c r="O1488" s="125">
        <f>VLOOKUP(N1488,'V-Enc'!$B$130:$C$137,2,FALSE)</f>
        <v>8</v>
      </c>
      <c r="Q1488" s="125" t="s">
        <v>730</v>
      </c>
      <c r="R1488" s="125" t="s">
        <v>22</v>
      </c>
      <c r="S1488" s="125" t="s">
        <v>44</v>
      </c>
      <c r="U1488" s="125">
        <f t="shared" ref="U1488" si="2596">IF(L1488="-1",I1488,M1488)</f>
        <v>32</v>
      </c>
      <c r="V1488" s="179">
        <f t="shared" ref="V1488" si="2597">IF(L1488="-1",K1488,U1488/I1488*K1488)</f>
        <v>16</v>
      </c>
      <c r="W1488" s="125" t="str">
        <f t="shared" ref="W1488" si="2598">IF(L1488="-1",M1488,"-")</f>
        <v>-</v>
      </c>
      <c r="X1488" s="179" t="str">
        <f>IF(L1488="-1",W1488/#REF!*#REF!,"-")</f>
        <v>-</v>
      </c>
      <c r="Z1488" s="125" t="str">
        <f t="shared" ref="Z1488" si="2599">IF(S1488="vs2",1,"")</f>
        <v/>
      </c>
      <c r="AA1488" s="125">
        <v>1</v>
      </c>
      <c r="AB1488" s="179">
        <f t="shared" si="2569"/>
        <v>128</v>
      </c>
      <c r="AC1488" s="179" t="str">
        <f t="shared" si="2592"/>
        <v>111111</v>
      </c>
      <c r="AD1488" s="179">
        <f t="shared" si="2562"/>
        <v>1</v>
      </c>
      <c r="AE1488" s="179" t="str">
        <f t="shared" si="2563"/>
        <v>11111111</v>
      </c>
      <c r="AF1488" s="125" t="s">
        <v>369</v>
      </c>
    </row>
    <row r="1489" spans="1:34" x14ac:dyDescent="0.2">
      <c r="I1489" s="159"/>
      <c r="Z1489" s="125" t="str">
        <f t="shared" si="2550"/>
        <v/>
      </c>
      <c r="AC1489" s="179"/>
      <c r="AE1489" s="179"/>
    </row>
    <row r="1490" spans="1:34" ht="19" x14ac:dyDescent="0.25">
      <c r="A1490" s="225" t="s">
        <v>2319</v>
      </c>
      <c r="B1490" s="225"/>
      <c r="C1490" s="226"/>
      <c r="D1490" s="226"/>
      <c r="E1490" s="226"/>
      <c r="F1490" s="226"/>
      <c r="G1490" s="226"/>
      <c r="I1490" s="159"/>
      <c r="Z1490" s="125" t="str">
        <f t="shared" si="2550"/>
        <v/>
      </c>
      <c r="AC1490" s="179"/>
      <c r="AE1490" s="179"/>
    </row>
    <row r="1491" spans="1:34" x14ac:dyDescent="0.2">
      <c r="A1491" s="125" t="s">
        <v>4661</v>
      </c>
      <c r="B1491" s="58" t="str">
        <f>IF(OR(MAX(1,O1491)*MAX(V1491,1)&gt;8,V1491&lt;1/4,X1491&lt;1/4,IF(X1491="-",0,X1491)&gt;8),"RSVD","")</f>
        <v>RSVD</v>
      </c>
      <c r="C1491" s="125" t="s">
        <v>727</v>
      </c>
      <c r="D1491" s="125" t="s">
        <v>704</v>
      </c>
      <c r="E1491" s="125" t="str">
        <f t="shared" ref="E1491" si="2600">IF(S1491="rs2","L2",IF(S1491="vs2","L3","L1"))</f>
        <v>L3</v>
      </c>
      <c r="F1491" s="125" t="str">
        <f t="shared" ref="F1491" si="2601">IF(M1491=8,"000",IF(M1491=16,"101","110"))</f>
        <v>000</v>
      </c>
      <c r="H1491" s="125" t="s">
        <v>1723</v>
      </c>
      <c r="I1491" s="159">
        <f>VLOOKUP(H1491,'V-Enc'!$B$38:$C$45,2,FALSE)</f>
        <v>16</v>
      </c>
      <c r="J1491" s="125" t="s">
        <v>1739</v>
      </c>
      <c r="K1491" s="159">
        <f>VLOOKUP(J1491,'V-Enc'!$B$49:$C$56,2,FALSE)</f>
        <v>0.25</v>
      </c>
      <c r="L1491" s="206" t="s">
        <v>2079</v>
      </c>
      <c r="M1491" s="125">
        <v>8</v>
      </c>
      <c r="N1491" s="125" t="s">
        <v>1835</v>
      </c>
      <c r="O1491" s="125">
        <f>VLOOKUP(N1491,'V-Enc'!$B$130:$C$137,2,FALSE)</f>
        <v>8</v>
      </c>
      <c r="Q1491" s="125" t="s">
        <v>730</v>
      </c>
      <c r="R1491" s="125" t="s">
        <v>22</v>
      </c>
      <c r="S1491" s="125" t="s">
        <v>764</v>
      </c>
      <c r="U1491" s="125">
        <f t="shared" ref="U1491" si="2602">IF(L1491="-1",I1491,M1491)</f>
        <v>16</v>
      </c>
      <c r="V1491" s="179">
        <f t="shared" ref="V1491" si="2603">IF(L1491="-1",K1491,U1491/I1491*K1491)</f>
        <v>0.25</v>
      </c>
      <c r="W1491" s="125">
        <f t="shared" ref="W1491" si="2604">IF(L1491="-1",M1491,"-")</f>
        <v>8</v>
      </c>
      <c r="X1491" s="179">
        <f t="shared" ref="X1491" si="2605">IF(L1491="-1",W1491/I1491*K1491,"-")</f>
        <v>0.125</v>
      </c>
      <c r="Z1491" s="125">
        <f t="shared" ref="Z1491" si="2606">IF(S1491="vs2",1,"")</f>
        <v>1</v>
      </c>
      <c r="AA1491" s="125">
        <v>1</v>
      </c>
      <c r="AB1491" s="179">
        <f>MAX(V1491,X1491,1)*IF(O1491="",1,O1491)</f>
        <v>8</v>
      </c>
      <c r="AC1491" s="179" t="str">
        <f t="shared" ref="AC1491:AC1504" si="2607">DEC2BIN(MIN(64,AB1491)-1,6)</f>
        <v>000111</v>
      </c>
      <c r="AD1491" s="179">
        <f t="shared" ref="AD1491:AD1508" si="2608">AB1491/(MAX(V1491,1)*IF(O1491="",1,O1491))</f>
        <v>1</v>
      </c>
      <c r="AE1491" s="179" t="str">
        <f t="shared" ref="AE1491:AE1508" si="2609">RIGHT(_xlfn.CONCAT(REPT(0,8-MIN(AB1491,8)),REPT(DEC2BIN(_xlfn.BITLSHIFT(1,AD1491-1)),AB1491/AD1491)),8)</f>
        <v>11111111</v>
      </c>
      <c r="AF1491" s="179">
        <f t="shared" ref="AF1491:AF1508" si="2610">IF(X1491&lt;=1,0,IF(V1491&gt;=X1491,V1491/MAX(X1491,1),1))</f>
        <v>0</v>
      </c>
      <c r="AG1491" s="180" t="str">
        <f t="shared" ref="AG1491:AG1506" si="2611">IF(AF1491=0,"00000000",RIGHT(IF(X1491&gt;=V1491,DEC2BIN(_xlfn.BITXOR(BIN2DEC(AH1491),255),8),REPT(DEC2BIN(_xlfn.BITLSHIFT(1,AF1491-1)),8)),8))</f>
        <v>00000000</v>
      </c>
      <c r="AH1491" s="179" t="str">
        <f t="shared" ref="AH1491:AH1503" si="2612">IF(AF1491=0,"00000000",RIGHT(_xlfn.CONCAT(REPT(0,8-MIN(8,AB1491)),REPT(DEC2BIN(_xlfn.BITLSHIFT(1,MAX(V1491,X1491,1)-1)),MAX(1,O1491))),8))</f>
        <v>00000000</v>
      </c>
    </row>
    <row r="1492" spans="1:34" x14ac:dyDescent="0.2">
      <c r="A1492" s="125" t="s">
        <v>2900</v>
      </c>
      <c r="B1492" s="58" t="str">
        <f t="shared" ref="B1492:B1508" si="2613">IF(OR(MAX(1,O1492)*MAX(V1492,1)&gt;8,V1492&lt;1/4,X1492&lt;1/4,IF(X1492="-",0,X1492)&gt;8),"RSVD","")</f>
        <v/>
      </c>
      <c r="C1492" s="125" t="s">
        <v>727</v>
      </c>
      <c r="D1492" s="125" t="s">
        <v>704</v>
      </c>
      <c r="E1492" s="125" t="str">
        <f t="shared" ref="E1492:E1498" si="2614">IF(S1492="rs2","L2",IF(S1492="vs2","L3","L1"))</f>
        <v>L3</v>
      </c>
      <c r="F1492" s="125" t="str">
        <f t="shared" ref="F1492:F1498" si="2615">IF(M1492=8,"000",IF(M1492=16,"101","110"))</f>
        <v>101</v>
      </c>
      <c r="H1492" s="125" t="s">
        <v>1723</v>
      </c>
      <c r="I1492" s="159">
        <f>VLOOKUP(H1492,'V-Enc'!$B$38:$C$45,2,FALSE)</f>
        <v>16</v>
      </c>
      <c r="J1492" s="125" t="s">
        <v>1739</v>
      </c>
      <c r="K1492" s="159">
        <f>VLOOKUP(J1492,'V-Enc'!$B$49:$C$56,2,FALSE)</f>
        <v>0.25</v>
      </c>
      <c r="L1492" s="206" t="s">
        <v>2079</v>
      </c>
      <c r="M1492" s="125">
        <v>16</v>
      </c>
      <c r="N1492" s="125" t="s">
        <v>1835</v>
      </c>
      <c r="O1492" s="125">
        <f>VLOOKUP(N1492,'V-Enc'!$B$130:$C$137,2,FALSE)</f>
        <v>8</v>
      </c>
      <c r="Q1492" s="125" t="s">
        <v>730</v>
      </c>
      <c r="R1492" s="125" t="s">
        <v>22</v>
      </c>
      <c r="S1492" s="125" t="s">
        <v>764</v>
      </c>
      <c r="U1492" s="125">
        <f t="shared" ref="U1492:U1498" si="2616">IF(L1492="-1",I1492,M1492)</f>
        <v>16</v>
      </c>
      <c r="V1492" s="179">
        <f t="shared" ref="V1492:V1498" si="2617">IF(L1492="-1",K1492,U1492/I1492*K1492)</f>
        <v>0.25</v>
      </c>
      <c r="W1492" s="125">
        <f t="shared" ref="W1492:W1498" si="2618">IF(L1492="-1",M1492,"-")</f>
        <v>16</v>
      </c>
      <c r="X1492" s="179">
        <f t="shared" ref="X1492:X1498" si="2619">IF(L1492="-1",W1492/I1492*K1492,"-")</f>
        <v>0.25</v>
      </c>
      <c r="Z1492" s="125">
        <f t="shared" si="2550"/>
        <v>1</v>
      </c>
      <c r="AA1492" s="125">
        <v>1</v>
      </c>
      <c r="AB1492" s="179">
        <f t="shared" ref="AB1492:AB1508" si="2620">MAX(V1492,X1492,1)*IF(O1492="",1,O1492)</f>
        <v>8</v>
      </c>
      <c r="AC1492" s="179" t="str">
        <f t="shared" si="2607"/>
        <v>000111</v>
      </c>
      <c r="AD1492" s="179">
        <f t="shared" si="2608"/>
        <v>1</v>
      </c>
      <c r="AE1492" s="179" t="str">
        <f t="shared" si="2609"/>
        <v>11111111</v>
      </c>
      <c r="AF1492" s="179">
        <f t="shared" si="2610"/>
        <v>0</v>
      </c>
      <c r="AG1492" s="180" t="str">
        <f t="shared" si="2611"/>
        <v>00000000</v>
      </c>
      <c r="AH1492" s="179" t="str">
        <f t="shared" si="2612"/>
        <v>00000000</v>
      </c>
    </row>
    <row r="1493" spans="1:34" x14ac:dyDescent="0.2">
      <c r="A1493" s="125" t="s">
        <v>2901</v>
      </c>
      <c r="B1493" s="58" t="str">
        <f t="shared" si="2613"/>
        <v/>
      </c>
      <c r="C1493" s="125" t="s">
        <v>727</v>
      </c>
      <c r="D1493" s="125" t="s">
        <v>704</v>
      </c>
      <c r="E1493" s="125" t="str">
        <f t="shared" si="2614"/>
        <v>L3</v>
      </c>
      <c r="F1493" s="125" t="str">
        <f t="shared" si="2615"/>
        <v>110</v>
      </c>
      <c r="H1493" s="125" t="s">
        <v>1723</v>
      </c>
      <c r="I1493" s="159">
        <f>VLOOKUP(H1493,'V-Enc'!$B$38:$C$45,2,FALSE)</f>
        <v>16</v>
      </c>
      <c r="J1493" s="125" t="s">
        <v>1739</v>
      </c>
      <c r="K1493" s="159">
        <f>VLOOKUP(J1493,'V-Enc'!$B$49:$C$56,2,FALSE)</f>
        <v>0.25</v>
      </c>
      <c r="L1493" s="206" t="s">
        <v>2079</v>
      </c>
      <c r="M1493" s="125">
        <v>32</v>
      </c>
      <c r="N1493" s="125" t="s">
        <v>1835</v>
      </c>
      <c r="O1493" s="125">
        <f>VLOOKUP(N1493,'V-Enc'!$B$130:$C$137,2,FALSE)</f>
        <v>8</v>
      </c>
      <c r="Q1493" s="125" t="s">
        <v>730</v>
      </c>
      <c r="R1493" s="125" t="s">
        <v>22</v>
      </c>
      <c r="S1493" s="125" t="s">
        <v>764</v>
      </c>
      <c r="U1493" s="125">
        <f t="shared" si="2616"/>
        <v>16</v>
      </c>
      <c r="V1493" s="179">
        <f t="shared" si="2617"/>
        <v>0.25</v>
      </c>
      <c r="W1493" s="125">
        <f t="shared" si="2618"/>
        <v>32</v>
      </c>
      <c r="X1493" s="179">
        <f t="shared" si="2619"/>
        <v>0.5</v>
      </c>
      <c r="Z1493" s="125">
        <f t="shared" si="2550"/>
        <v>1</v>
      </c>
      <c r="AA1493" s="125">
        <v>1</v>
      </c>
      <c r="AB1493" s="179">
        <f t="shared" si="2620"/>
        <v>8</v>
      </c>
      <c r="AC1493" s="179" t="str">
        <f t="shared" si="2607"/>
        <v>000111</v>
      </c>
      <c r="AD1493" s="179">
        <f t="shared" si="2608"/>
        <v>1</v>
      </c>
      <c r="AE1493" s="179" t="str">
        <f t="shared" si="2609"/>
        <v>11111111</v>
      </c>
      <c r="AF1493" s="179">
        <f t="shared" si="2610"/>
        <v>0</v>
      </c>
      <c r="AG1493" s="180" t="str">
        <f t="shared" si="2611"/>
        <v>00000000</v>
      </c>
      <c r="AH1493" s="179" t="str">
        <f t="shared" si="2612"/>
        <v>00000000</v>
      </c>
    </row>
    <row r="1494" spans="1:34" x14ac:dyDescent="0.2">
      <c r="A1494" s="125" t="s">
        <v>2902</v>
      </c>
      <c r="B1494" s="58" t="str">
        <f t="shared" si="2613"/>
        <v/>
      </c>
      <c r="C1494" s="125" t="s">
        <v>727</v>
      </c>
      <c r="D1494" s="125" t="s">
        <v>704</v>
      </c>
      <c r="E1494" s="125" t="str">
        <f t="shared" si="2614"/>
        <v>L3</v>
      </c>
      <c r="F1494" s="125" t="str">
        <f t="shared" si="2615"/>
        <v>000</v>
      </c>
      <c r="H1494" s="125" t="s">
        <v>1723</v>
      </c>
      <c r="I1494" s="159">
        <f>VLOOKUP(H1494,'V-Enc'!$B$38:$C$45,2,FALSE)</f>
        <v>16</v>
      </c>
      <c r="J1494" s="125" t="s">
        <v>1740</v>
      </c>
      <c r="K1494" s="159">
        <f>VLOOKUP(J1494,'V-Enc'!$B$49:$C$56,2,FALSE)</f>
        <v>0.5</v>
      </c>
      <c r="L1494" s="206" t="s">
        <v>2079</v>
      </c>
      <c r="M1494" s="125">
        <v>8</v>
      </c>
      <c r="N1494" s="125" t="s">
        <v>1835</v>
      </c>
      <c r="O1494" s="125">
        <f>VLOOKUP(N1494,'V-Enc'!$B$130:$C$137,2,FALSE)</f>
        <v>8</v>
      </c>
      <c r="Q1494" s="125" t="s">
        <v>730</v>
      </c>
      <c r="R1494" s="125" t="s">
        <v>22</v>
      </c>
      <c r="S1494" s="125" t="s">
        <v>764</v>
      </c>
      <c r="U1494" s="125">
        <f t="shared" si="2616"/>
        <v>16</v>
      </c>
      <c r="V1494" s="179">
        <f t="shared" si="2617"/>
        <v>0.5</v>
      </c>
      <c r="W1494" s="125">
        <f t="shared" si="2618"/>
        <v>8</v>
      </c>
      <c r="X1494" s="179">
        <f t="shared" si="2619"/>
        <v>0.25</v>
      </c>
      <c r="Z1494" s="125">
        <f t="shared" si="2550"/>
        <v>1</v>
      </c>
      <c r="AA1494" s="125">
        <v>1</v>
      </c>
      <c r="AB1494" s="179">
        <f t="shared" si="2620"/>
        <v>8</v>
      </c>
      <c r="AC1494" s="179" t="str">
        <f t="shared" si="2607"/>
        <v>000111</v>
      </c>
      <c r="AD1494" s="179">
        <f t="shared" si="2608"/>
        <v>1</v>
      </c>
      <c r="AE1494" s="179" t="str">
        <f t="shared" si="2609"/>
        <v>11111111</v>
      </c>
      <c r="AF1494" s="179">
        <f t="shared" si="2610"/>
        <v>0</v>
      </c>
      <c r="AG1494" s="180" t="str">
        <f t="shared" si="2611"/>
        <v>00000000</v>
      </c>
      <c r="AH1494" s="179" t="str">
        <f t="shared" si="2612"/>
        <v>00000000</v>
      </c>
    </row>
    <row r="1495" spans="1:34" x14ac:dyDescent="0.2">
      <c r="A1495" s="125" t="s">
        <v>2903</v>
      </c>
      <c r="B1495" s="58" t="str">
        <f t="shared" si="2613"/>
        <v/>
      </c>
      <c r="C1495" s="125" t="s">
        <v>727</v>
      </c>
      <c r="D1495" s="125" t="s">
        <v>704</v>
      </c>
      <c r="E1495" s="125" t="str">
        <f t="shared" si="2614"/>
        <v>L3</v>
      </c>
      <c r="F1495" s="125" t="str">
        <f t="shared" si="2615"/>
        <v>101</v>
      </c>
      <c r="H1495" s="125" t="s">
        <v>1723</v>
      </c>
      <c r="I1495" s="159">
        <f>VLOOKUP(H1495,'V-Enc'!$B$38:$C$45,2,FALSE)</f>
        <v>16</v>
      </c>
      <c r="J1495" s="125" t="s">
        <v>1740</v>
      </c>
      <c r="K1495" s="159">
        <f>VLOOKUP(J1495,'V-Enc'!$B$49:$C$56,2,FALSE)</f>
        <v>0.5</v>
      </c>
      <c r="L1495" s="206" t="s">
        <v>2079</v>
      </c>
      <c r="M1495" s="125">
        <v>16</v>
      </c>
      <c r="N1495" s="125" t="s">
        <v>1835</v>
      </c>
      <c r="O1495" s="125">
        <f>VLOOKUP(N1495,'V-Enc'!$B$130:$C$137,2,FALSE)</f>
        <v>8</v>
      </c>
      <c r="Q1495" s="125" t="s">
        <v>730</v>
      </c>
      <c r="R1495" s="125" t="s">
        <v>22</v>
      </c>
      <c r="S1495" s="125" t="s">
        <v>764</v>
      </c>
      <c r="U1495" s="125">
        <f t="shared" si="2616"/>
        <v>16</v>
      </c>
      <c r="V1495" s="179">
        <f t="shared" si="2617"/>
        <v>0.5</v>
      </c>
      <c r="W1495" s="125">
        <f t="shared" si="2618"/>
        <v>16</v>
      </c>
      <c r="X1495" s="179">
        <f t="shared" si="2619"/>
        <v>0.5</v>
      </c>
      <c r="Z1495" s="125">
        <f t="shared" si="2550"/>
        <v>1</v>
      </c>
      <c r="AA1495" s="125">
        <v>1</v>
      </c>
      <c r="AB1495" s="179">
        <f t="shared" si="2620"/>
        <v>8</v>
      </c>
      <c r="AC1495" s="179" t="str">
        <f t="shared" si="2607"/>
        <v>000111</v>
      </c>
      <c r="AD1495" s="179">
        <f t="shared" si="2608"/>
        <v>1</v>
      </c>
      <c r="AE1495" s="179" t="str">
        <f t="shared" si="2609"/>
        <v>11111111</v>
      </c>
      <c r="AF1495" s="179">
        <f t="shared" si="2610"/>
        <v>0</v>
      </c>
      <c r="AG1495" s="180" t="str">
        <f t="shared" si="2611"/>
        <v>00000000</v>
      </c>
      <c r="AH1495" s="179" t="str">
        <f t="shared" si="2612"/>
        <v>00000000</v>
      </c>
    </row>
    <row r="1496" spans="1:34" x14ac:dyDescent="0.2">
      <c r="A1496" s="125" t="s">
        <v>2904</v>
      </c>
      <c r="B1496" s="58" t="str">
        <f t="shared" si="2613"/>
        <v/>
      </c>
      <c r="C1496" s="125" t="s">
        <v>727</v>
      </c>
      <c r="D1496" s="125" t="s">
        <v>704</v>
      </c>
      <c r="E1496" s="125" t="str">
        <f t="shared" si="2614"/>
        <v>L3</v>
      </c>
      <c r="F1496" s="125" t="str">
        <f t="shared" si="2615"/>
        <v>110</v>
      </c>
      <c r="H1496" s="125" t="s">
        <v>1723</v>
      </c>
      <c r="I1496" s="159">
        <f>VLOOKUP(H1496,'V-Enc'!$B$38:$C$45,2,FALSE)</f>
        <v>16</v>
      </c>
      <c r="J1496" s="125" t="s">
        <v>1740</v>
      </c>
      <c r="K1496" s="159">
        <f>VLOOKUP(J1496,'V-Enc'!$B$49:$C$56,2,FALSE)</f>
        <v>0.5</v>
      </c>
      <c r="L1496" s="206" t="s">
        <v>2079</v>
      </c>
      <c r="M1496" s="125">
        <v>32</v>
      </c>
      <c r="N1496" s="125" t="s">
        <v>1835</v>
      </c>
      <c r="O1496" s="125">
        <f>VLOOKUP(N1496,'V-Enc'!$B$130:$C$137,2,FALSE)</f>
        <v>8</v>
      </c>
      <c r="Q1496" s="125" t="s">
        <v>730</v>
      </c>
      <c r="R1496" s="125" t="s">
        <v>22</v>
      </c>
      <c r="S1496" s="125" t="s">
        <v>764</v>
      </c>
      <c r="U1496" s="125">
        <f t="shared" si="2616"/>
        <v>16</v>
      </c>
      <c r="V1496" s="179">
        <f t="shared" si="2617"/>
        <v>0.5</v>
      </c>
      <c r="W1496" s="125">
        <f t="shared" si="2618"/>
        <v>32</v>
      </c>
      <c r="X1496" s="179">
        <f t="shared" si="2619"/>
        <v>1</v>
      </c>
      <c r="Z1496" s="125">
        <f t="shared" si="2550"/>
        <v>1</v>
      </c>
      <c r="AA1496" s="125">
        <v>1</v>
      </c>
      <c r="AB1496" s="179">
        <f t="shared" si="2620"/>
        <v>8</v>
      </c>
      <c r="AC1496" s="179" t="str">
        <f t="shared" si="2607"/>
        <v>000111</v>
      </c>
      <c r="AD1496" s="179">
        <f t="shared" si="2608"/>
        <v>1</v>
      </c>
      <c r="AE1496" s="179" t="str">
        <f t="shared" si="2609"/>
        <v>11111111</v>
      </c>
      <c r="AF1496" s="179">
        <f t="shared" si="2610"/>
        <v>0</v>
      </c>
      <c r="AG1496" s="180" t="str">
        <f t="shared" si="2611"/>
        <v>00000000</v>
      </c>
      <c r="AH1496" s="179" t="str">
        <f t="shared" si="2612"/>
        <v>00000000</v>
      </c>
    </row>
    <row r="1497" spans="1:34" x14ac:dyDescent="0.2">
      <c r="A1497" s="125" t="s">
        <v>2905</v>
      </c>
      <c r="B1497" s="58" t="str">
        <f t="shared" si="2613"/>
        <v/>
      </c>
      <c r="C1497" s="125" t="s">
        <v>727</v>
      </c>
      <c r="D1497" s="125" t="s">
        <v>704</v>
      </c>
      <c r="E1497" s="125" t="str">
        <f t="shared" si="2614"/>
        <v>L3</v>
      </c>
      <c r="F1497" s="125" t="str">
        <f t="shared" si="2615"/>
        <v>000</v>
      </c>
      <c r="H1497" s="125" t="s">
        <v>1723</v>
      </c>
      <c r="I1497" s="159">
        <f>VLOOKUP(H1497,'V-Enc'!$B$38:$C$45,2,FALSE)</f>
        <v>16</v>
      </c>
      <c r="J1497" s="125" t="s">
        <v>1733</v>
      </c>
      <c r="K1497" s="159">
        <f>VLOOKUP(J1497,'V-Enc'!$B$49:$C$56,2,FALSE)</f>
        <v>1</v>
      </c>
      <c r="L1497" s="206" t="s">
        <v>2079</v>
      </c>
      <c r="M1497" s="125">
        <v>8</v>
      </c>
      <c r="N1497" s="125" t="s">
        <v>1835</v>
      </c>
      <c r="O1497" s="125">
        <f>VLOOKUP(N1497,'V-Enc'!$B$130:$C$137,2,FALSE)</f>
        <v>8</v>
      </c>
      <c r="Q1497" s="125" t="s">
        <v>730</v>
      </c>
      <c r="R1497" s="125" t="s">
        <v>22</v>
      </c>
      <c r="S1497" s="125" t="s">
        <v>764</v>
      </c>
      <c r="U1497" s="125">
        <f t="shared" si="2616"/>
        <v>16</v>
      </c>
      <c r="V1497" s="179">
        <f t="shared" si="2617"/>
        <v>1</v>
      </c>
      <c r="W1497" s="125">
        <f t="shared" si="2618"/>
        <v>8</v>
      </c>
      <c r="X1497" s="179">
        <f t="shared" si="2619"/>
        <v>0.5</v>
      </c>
      <c r="Z1497" s="125">
        <f t="shared" si="2550"/>
        <v>1</v>
      </c>
      <c r="AA1497" s="125">
        <v>1</v>
      </c>
      <c r="AB1497" s="179">
        <f t="shared" si="2620"/>
        <v>8</v>
      </c>
      <c r="AC1497" s="179" t="str">
        <f t="shared" si="2607"/>
        <v>000111</v>
      </c>
      <c r="AD1497" s="179">
        <f t="shared" si="2608"/>
        <v>1</v>
      </c>
      <c r="AE1497" s="179" t="str">
        <f t="shared" si="2609"/>
        <v>11111111</v>
      </c>
      <c r="AF1497" s="179">
        <f t="shared" si="2610"/>
        <v>0</v>
      </c>
      <c r="AG1497" s="180" t="str">
        <f t="shared" si="2611"/>
        <v>00000000</v>
      </c>
      <c r="AH1497" s="179" t="str">
        <f t="shared" si="2612"/>
        <v>00000000</v>
      </c>
    </row>
    <row r="1498" spans="1:34" x14ac:dyDescent="0.2">
      <c r="A1498" s="125" t="s">
        <v>2906</v>
      </c>
      <c r="B1498" s="58" t="str">
        <f t="shared" si="2613"/>
        <v/>
      </c>
      <c r="C1498" s="125" t="s">
        <v>727</v>
      </c>
      <c r="D1498" s="125" t="s">
        <v>704</v>
      </c>
      <c r="E1498" s="125" t="str">
        <f t="shared" si="2614"/>
        <v>L3</v>
      </c>
      <c r="F1498" s="125" t="str">
        <f t="shared" si="2615"/>
        <v>101</v>
      </c>
      <c r="H1498" s="125" t="s">
        <v>1723</v>
      </c>
      <c r="I1498" s="159">
        <f>VLOOKUP(H1498,'V-Enc'!$B$38:$C$45,2,FALSE)</f>
        <v>16</v>
      </c>
      <c r="J1498" s="125" t="s">
        <v>1733</v>
      </c>
      <c r="K1498" s="159">
        <f>VLOOKUP(J1498,'V-Enc'!$B$49:$C$56,2,FALSE)</f>
        <v>1</v>
      </c>
      <c r="L1498" s="206" t="s">
        <v>2079</v>
      </c>
      <c r="M1498" s="125">
        <v>16</v>
      </c>
      <c r="N1498" s="125" t="s">
        <v>1835</v>
      </c>
      <c r="O1498" s="125">
        <f>VLOOKUP(N1498,'V-Enc'!$B$130:$C$137,2,FALSE)</f>
        <v>8</v>
      </c>
      <c r="Q1498" s="125" t="s">
        <v>730</v>
      </c>
      <c r="R1498" s="125" t="s">
        <v>22</v>
      </c>
      <c r="S1498" s="125" t="s">
        <v>764</v>
      </c>
      <c r="U1498" s="125">
        <f t="shared" si="2616"/>
        <v>16</v>
      </c>
      <c r="V1498" s="179">
        <f t="shared" si="2617"/>
        <v>1</v>
      </c>
      <c r="W1498" s="125">
        <f t="shared" si="2618"/>
        <v>16</v>
      </c>
      <c r="X1498" s="179">
        <f t="shared" si="2619"/>
        <v>1</v>
      </c>
      <c r="Z1498" s="125">
        <f t="shared" si="2550"/>
        <v>1</v>
      </c>
      <c r="AA1498" s="125">
        <v>1</v>
      </c>
      <c r="AB1498" s="179">
        <f t="shared" si="2620"/>
        <v>8</v>
      </c>
      <c r="AC1498" s="179" t="str">
        <f t="shared" si="2607"/>
        <v>000111</v>
      </c>
      <c r="AD1498" s="179">
        <f t="shared" si="2608"/>
        <v>1</v>
      </c>
      <c r="AE1498" s="179" t="str">
        <f t="shared" si="2609"/>
        <v>11111111</v>
      </c>
      <c r="AF1498" s="179">
        <f t="shared" si="2610"/>
        <v>0</v>
      </c>
      <c r="AG1498" s="180" t="str">
        <f t="shared" si="2611"/>
        <v>00000000</v>
      </c>
      <c r="AH1498" s="179" t="str">
        <f t="shared" si="2612"/>
        <v>00000000</v>
      </c>
    </row>
    <row r="1499" spans="1:34" x14ac:dyDescent="0.2">
      <c r="A1499" s="125" t="s">
        <v>2907</v>
      </c>
      <c r="B1499" s="58" t="str">
        <f t="shared" si="2613"/>
        <v/>
      </c>
      <c r="C1499" s="125" t="s">
        <v>727</v>
      </c>
      <c r="D1499" s="125" t="s">
        <v>704</v>
      </c>
      <c r="E1499" s="125" t="str">
        <f t="shared" ref="E1499:E1508" si="2621">IF(S1499="rs2","L2",IF(S1499="vs2","L3","L1"))</f>
        <v>L3</v>
      </c>
      <c r="F1499" s="125" t="str">
        <f t="shared" ref="F1499:F1508" si="2622">IF(M1499=8,"000",IF(M1499=16,"101","110"))</f>
        <v>110</v>
      </c>
      <c r="H1499" s="125" t="s">
        <v>1723</v>
      </c>
      <c r="I1499" s="159">
        <f>VLOOKUP(H1499,'V-Enc'!$B$38:$C$45,2,FALSE)</f>
        <v>16</v>
      </c>
      <c r="J1499" s="125" t="s">
        <v>1733</v>
      </c>
      <c r="K1499" s="159">
        <f>VLOOKUP(J1499,'V-Enc'!$B$49:$C$56,2,FALSE)</f>
        <v>1</v>
      </c>
      <c r="L1499" s="206" t="s">
        <v>2079</v>
      </c>
      <c r="M1499" s="125">
        <v>32</v>
      </c>
      <c r="N1499" s="125" t="s">
        <v>1835</v>
      </c>
      <c r="O1499" s="125">
        <f>VLOOKUP(N1499,'V-Enc'!$B$130:$C$137,2,FALSE)</f>
        <v>8</v>
      </c>
      <c r="Q1499" s="125" t="s">
        <v>730</v>
      </c>
      <c r="R1499" s="125" t="s">
        <v>22</v>
      </c>
      <c r="S1499" s="125" t="s">
        <v>764</v>
      </c>
      <c r="U1499" s="125">
        <f t="shared" ref="U1499:U1508" si="2623">IF(L1499="-1",I1499,M1499)</f>
        <v>16</v>
      </c>
      <c r="V1499" s="179">
        <f t="shared" ref="V1499:V1508" si="2624">IF(L1499="-1",K1499,U1499/I1499*K1499)</f>
        <v>1</v>
      </c>
      <c r="W1499" s="125">
        <f t="shared" ref="W1499:W1508" si="2625">IF(L1499="-1",M1499,"-")</f>
        <v>32</v>
      </c>
      <c r="X1499" s="179">
        <f t="shared" ref="X1499:X1508" si="2626">IF(L1499="-1",W1499/I1499*K1499,"-")</f>
        <v>2</v>
      </c>
      <c r="Z1499" s="125">
        <f t="shared" si="2550"/>
        <v>1</v>
      </c>
      <c r="AA1499" s="125">
        <v>1</v>
      </c>
      <c r="AB1499" s="179">
        <f t="shared" si="2620"/>
        <v>16</v>
      </c>
      <c r="AC1499" s="179" t="str">
        <f t="shared" si="2607"/>
        <v>001111</v>
      </c>
      <c r="AD1499" s="179">
        <f t="shared" si="2608"/>
        <v>2</v>
      </c>
      <c r="AE1499" s="179" t="str">
        <f t="shared" si="2609"/>
        <v>10101010</v>
      </c>
      <c r="AF1499" s="179">
        <f t="shared" si="2610"/>
        <v>1</v>
      </c>
      <c r="AG1499" s="180" t="str">
        <f t="shared" si="2611"/>
        <v>01010101</v>
      </c>
      <c r="AH1499" s="179" t="str">
        <f t="shared" si="2612"/>
        <v>10101010</v>
      </c>
    </row>
    <row r="1500" spans="1:34" x14ac:dyDescent="0.2">
      <c r="A1500" s="125" t="s">
        <v>2908</v>
      </c>
      <c r="B1500" s="58" t="str">
        <f t="shared" si="2613"/>
        <v>RSVD</v>
      </c>
      <c r="C1500" s="125" t="s">
        <v>727</v>
      </c>
      <c r="D1500" s="125" t="s">
        <v>704</v>
      </c>
      <c r="E1500" s="125" t="str">
        <f t="shared" si="2621"/>
        <v>L3</v>
      </c>
      <c r="F1500" s="125" t="str">
        <f t="shared" si="2622"/>
        <v>000</v>
      </c>
      <c r="H1500" s="125" t="s">
        <v>1723</v>
      </c>
      <c r="I1500" s="159">
        <f>VLOOKUP(H1500,'V-Enc'!$B$38:$C$45,2,FALSE)</f>
        <v>16</v>
      </c>
      <c r="J1500" s="125" t="s">
        <v>1734</v>
      </c>
      <c r="K1500" s="159">
        <f>VLOOKUP(J1500,'V-Enc'!$B$49:$C$56,2,FALSE)</f>
        <v>2</v>
      </c>
      <c r="L1500" s="206" t="s">
        <v>2079</v>
      </c>
      <c r="M1500" s="125">
        <v>8</v>
      </c>
      <c r="N1500" s="125" t="s">
        <v>1835</v>
      </c>
      <c r="O1500" s="125">
        <f>VLOOKUP(N1500,'V-Enc'!$B$130:$C$137,2,FALSE)</f>
        <v>8</v>
      </c>
      <c r="Q1500" s="125" t="s">
        <v>730</v>
      </c>
      <c r="R1500" s="125" t="s">
        <v>22</v>
      </c>
      <c r="S1500" s="125" t="s">
        <v>764</v>
      </c>
      <c r="U1500" s="125">
        <f t="shared" si="2623"/>
        <v>16</v>
      </c>
      <c r="V1500" s="179">
        <f t="shared" si="2624"/>
        <v>2</v>
      </c>
      <c r="W1500" s="125">
        <f t="shared" si="2625"/>
        <v>8</v>
      </c>
      <c r="X1500" s="179">
        <f t="shared" si="2626"/>
        <v>1</v>
      </c>
      <c r="Z1500" s="125">
        <f t="shared" si="2550"/>
        <v>1</v>
      </c>
      <c r="AA1500" s="125">
        <v>1</v>
      </c>
      <c r="AB1500" s="179">
        <f t="shared" si="2620"/>
        <v>16</v>
      </c>
      <c r="AC1500" s="179" t="str">
        <f t="shared" si="2607"/>
        <v>001111</v>
      </c>
      <c r="AD1500" s="179">
        <f t="shared" si="2608"/>
        <v>1</v>
      </c>
      <c r="AE1500" s="179" t="str">
        <f t="shared" si="2609"/>
        <v>11111111</v>
      </c>
      <c r="AF1500" s="179">
        <f t="shared" si="2610"/>
        <v>0</v>
      </c>
      <c r="AG1500" s="180" t="str">
        <f t="shared" si="2611"/>
        <v>00000000</v>
      </c>
      <c r="AH1500" s="179" t="str">
        <f t="shared" si="2612"/>
        <v>00000000</v>
      </c>
    </row>
    <row r="1501" spans="1:34" x14ac:dyDescent="0.2">
      <c r="A1501" s="125" t="s">
        <v>2909</v>
      </c>
      <c r="B1501" s="58" t="str">
        <f t="shared" si="2613"/>
        <v>RSVD</v>
      </c>
      <c r="C1501" s="125" t="s">
        <v>727</v>
      </c>
      <c r="D1501" s="125" t="s">
        <v>704</v>
      </c>
      <c r="E1501" s="125" t="str">
        <f t="shared" si="2621"/>
        <v>L3</v>
      </c>
      <c r="F1501" s="125" t="str">
        <f t="shared" si="2622"/>
        <v>101</v>
      </c>
      <c r="H1501" s="125" t="s">
        <v>1723</v>
      </c>
      <c r="I1501" s="159">
        <f>VLOOKUP(H1501,'V-Enc'!$B$38:$C$45,2,FALSE)</f>
        <v>16</v>
      </c>
      <c r="J1501" s="125" t="s">
        <v>1734</v>
      </c>
      <c r="K1501" s="159">
        <f>VLOOKUP(J1501,'V-Enc'!$B$49:$C$56,2,FALSE)</f>
        <v>2</v>
      </c>
      <c r="L1501" s="206" t="s">
        <v>2079</v>
      </c>
      <c r="M1501" s="125">
        <v>16</v>
      </c>
      <c r="N1501" s="125" t="s">
        <v>1835</v>
      </c>
      <c r="O1501" s="125">
        <f>VLOOKUP(N1501,'V-Enc'!$B$130:$C$137,2,FALSE)</f>
        <v>8</v>
      </c>
      <c r="Q1501" s="125" t="s">
        <v>730</v>
      </c>
      <c r="R1501" s="125" t="s">
        <v>22</v>
      </c>
      <c r="S1501" s="125" t="s">
        <v>764</v>
      </c>
      <c r="U1501" s="125">
        <f t="shared" si="2623"/>
        <v>16</v>
      </c>
      <c r="V1501" s="179">
        <f t="shared" si="2624"/>
        <v>2</v>
      </c>
      <c r="W1501" s="125">
        <f t="shared" si="2625"/>
        <v>16</v>
      </c>
      <c r="X1501" s="179">
        <f t="shared" si="2626"/>
        <v>2</v>
      </c>
      <c r="Z1501" s="125">
        <f t="shared" si="2550"/>
        <v>1</v>
      </c>
      <c r="AA1501" s="125">
        <v>1</v>
      </c>
      <c r="AB1501" s="179">
        <f t="shared" si="2620"/>
        <v>16</v>
      </c>
      <c r="AC1501" s="179" t="str">
        <f t="shared" si="2607"/>
        <v>001111</v>
      </c>
      <c r="AD1501" s="179">
        <f t="shared" si="2608"/>
        <v>1</v>
      </c>
      <c r="AE1501" s="179" t="str">
        <f t="shared" si="2609"/>
        <v>11111111</v>
      </c>
      <c r="AF1501" s="179">
        <f t="shared" si="2610"/>
        <v>1</v>
      </c>
      <c r="AG1501" s="180" t="str">
        <f t="shared" si="2611"/>
        <v>01010101</v>
      </c>
      <c r="AH1501" s="179" t="str">
        <f t="shared" si="2612"/>
        <v>10101010</v>
      </c>
    </row>
    <row r="1502" spans="1:34" x14ac:dyDescent="0.2">
      <c r="A1502" s="125" t="s">
        <v>2910</v>
      </c>
      <c r="B1502" s="58" t="str">
        <f t="shared" si="2613"/>
        <v>RSVD</v>
      </c>
      <c r="C1502" s="125" t="s">
        <v>727</v>
      </c>
      <c r="D1502" s="125" t="s">
        <v>704</v>
      </c>
      <c r="E1502" s="125" t="str">
        <f t="shared" si="2621"/>
        <v>L3</v>
      </c>
      <c r="F1502" s="125" t="str">
        <f t="shared" si="2622"/>
        <v>110</v>
      </c>
      <c r="H1502" s="125" t="s">
        <v>1723</v>
      </c>
      <c r="I1502" s="159">
        <f>VLOOKUP(H1502,'V-Enc'!$B$38:$C$45,2,FALSE)</f>
        <v>16</v>
      </c>
      <c r="J1502" s="125" t="s">
        <v>1734</v>
      </c>
      <c r="K1502" s="159">
        <f>VLOOKUP(J1502,'V-Enc'!$B$49:$C$56,2,FALSE)</f>
        <v>2</v>
      </c>
      <c r="L1502" s="206" t="s">
        <v>2079</v>
      </c>
      <c r="M1502" s="125">
        <v>32</v>
      </c>
      <c r="N1502" s="125" t="s">
        <v>1835</v>
      </c>
      <c r="O1502" s="125">
        <f>VLOOKUP(N1502,'V-Enc'!$B$130:$C$137,2,FALSE)</f>
        <v>8</v>
      </c>
      <c r="Q1502" s="125" t="s">
        <v>730</v>
      </c>
      <c r="R1502" s="125" t="s">
        <v>22</v>
      </c>
      <c r="S1502" s="125" t="s">
        <v>764</v>
      </c>
      <c r="U1502" s="125">
        <f t="shared" si="2623"/>
        <v>16</v>
      </c>
      <c r="V1502" s="179">
        <f t="shared" si="2624"/>
        <v>2</v>
      </c>
      <c r="W1502" s="125">
        <f t="shared" si="2625"/>
        <v>32</v>
      </c>
      <c r="X1502" s="179">
        <f t="shared" si="2626"/>
        <v>4</v>
      </c>
      <c r="Z1502" s="125">
        <f t="shared" si="2550"/>
        <v>1</v>
      </c>
      <c r="AA1502" s="125">
        <v>1</v>
      </c>
      <c r="AB1502" s="179">
        <f t="shared" si="2620"/>
        <v>32</v>
      </c>
      <c r="AC1502" s="179" t="str">
        <f t="shared" si="2607"/>
        <v>011111</v>
      </c>
      <c r="AD1502" s="179">
        <f t="shared" si="2608"/>
        <v>2</v>
      </c>
      <c r="AE1502" s="179" t="str">
        <f t="shared" si="2609"/>
        <v>10101010</v>
      </c>
      <c r="AF1502" s="179">
        <f t="shared" si="2610"/>
        <v>1</v>
      </c>
      <c r="AG1502" s="180" t="str">
        <f t="shared" si="2611"/>
        <v>01110111</v>
      </c>
      <c r="AH1502" s="179" t="str">
        <f t="shared" si="2612"/>
        <v>10001000</v>
      </c>
    </row>
    <row r="1503" spans="1:34" x14ac:dyDescent="0.2">
      <c r="A1503" s="125" t="s">
        <v>2911</v>
      </c>
      <c r="B1503" s="58" t="str">
        <f t="shared" si="2613"/>
        <v>RSVD</v>
      </c>
      <c r="C1503" s="125" t="s">
        <v>727</v>
      </c>
      <c r="D1503" s="125" t="s">
        <v>704</v>
      </c>
      <c r="E1503" s="125" t="str">
        <f t="shared" si="2621"/>
        <v>L3</v>
      </c>
      <c r="F1503" s="125" t="str">
        <f t="shared" si="2622"/>
        <v>000</v>
      </c>
      <c r="H1503" s="125" t="s">
        <v>1723</v>
      </c>
      <c r="I1503" s="159">
        <f>VLOOKUP(H1503,'V-Enc'!$B$38:$C$45,2,FALSE)</f>
        <v>16</v>
      </c>
      <c r="J1503" s="125" t="s">
        <v>1735</v>
      </c>
      <c r="K1503" s="159">
        <f>VLOOKUP(J1503,'V-Enc'!$B$49:$C$56,2,FALSE)</f>
        <v>4</v>
      </c>
      <c r="L1503" s="206" t="s">
        <v>2079</v>
      </c>
      <c r="M1503" s="125">
        <v>8</v>
      </c>
      <c r="N1503" s="125" t="s">
        <v>1835</v>
      </c>
      <c r="O1503" s="125">
        <f>VLOOKUP(N1503,'V-Enc'!$B$130:$C$137,2,FALSE)</f>
        <v>8</v>
      </c>
      <c r="Q1503" s="125" t="s">
        <v>730</v>
      </c>
      <c r="R1503" s="125" t="s">
        <v>22</v>
      </c>
      <c r="S1503" s="125" t="s">
        <v>764</v>
      </c>
      <c r="U1503" s="125">
        <f t="shared" si="2623"/>
        <v>16</v>
      </c>
      <c r="V1503" s="179">
        <f t="shared" si="2624"/>
        <v>4</v>
      </c>
      <c r="W1503" s="125">
        <f t="shared" si="2625"/>
        <v>8</v>
      </c>
      <c r="X1503" s="179">
        <f t="shared" si="2626"/>
        <v>2</v>
      </c>
      <c r="Z1503" s="125">
        <f t="shared" si="2550"/>
        <v>1</v>
      </c>
      <c r="AA1503" s="125">
        <v>1</v>
      </c>
      <c r="AB1503" s="179">
        <f t="shared" si="2620"/>
        <v>32</v>
      </c>
      <c r="AC1503" s="179" t="str">
        <f t="shared" si="2607"/>
        <v>011111</v>
      </c>
      <c r="AD1503" s="179">
        <f t="shared" si="2608"/>
        <v>1</v>
      </c>
      <c r="AE1503" s="179" t="str">
        <f t="shared" si="2609"/>
        <v>11111111</v>
      </c>
      <c r="AF1503" s="179">
        <f t="shared" si="2610"/>
        <v>2</v>
      </c>
      <c r="AG1503" s="180" t="str">
        <f t="shared" si="2611"/>
        <v>10101010</v>
      </c>
      <c r="AH1503" s="179" t="str">
        <f t="shared" si="2612"/>
        <v>10001000</v>
      </c>
    </row>
    <row r="1504" spans="1:34" x14ac:dyDescent="0.2">
      <c r="A1504" s="125" t="s">
        <v>2912</v>
      </c>
      <c r="B1504" s="58" t="str">
        <f t="shared" si="2613"/>
        <v>RSVD</v>
      </c>
      <c r="C1504" s="125" t="s">
        <v>727</v>
      </c>
      <c r="D1504" s="125" t="s">
        <v>704</v>
      </c>
      <c r="E1504" s="125" t="str">
        <f t="shared" si="2621"/>
        <v>L3</v>
      </c>
      <c r="F1504" s="125" t="str">
        <f t="shared" si="2622"/>
        <v>101</v>
      </c>
      <c r="H1504" s="125" t="s">
        <v>1723</v>
      </c>
      <c r="I1504" s="159">
        <f>VLOOKUP(H1504,'V-Enc'!$B$38:$C$45,2,FALSE)</f>
        <v>16</v>
      </c>
      <c r="J1504" s="125" t="s">
        <v>1735</v>
      </c>
      <c r="K1504" s="159">
        <f>VLOOKUP(J1504,'V-Enc'!$B$49:$C$56,2,FALSE)</f>
        <v>4</v>
      </c>
      <c r="L1504" s="206" t="s">
        <v>2079</v>
      </c>
      <c r="M1504" s="125">
        <v>16</v>
      </c>
      <c r="N1504" s="125" t="s">
        <v>1835</v>
      </c>
      <c r="O1504" s="125">
        <f>VLOOKUP(N1504,'V-Enc'!$B$130:$C$137,2,FALSE)</f>
        <v>8</v>
      </c>
      <c r="Q1504" s="125" t="s">
        <v>730</v>
      </c>
      <c r="R1504" s="125" t="s">
        <v>22</v>
      </c>
      <c r="S1504" s="125" t="s">
        <v>764</v>
      </c>
      <c r="U1504" s="125">
        <f t="shared" si="2623"/>
        <v>16</v>
      </c>
      <c r="V1504" s="179">
        <f t="shared" si="2624"/>
        <v>4</v>
      </c>
      <c r="W1504" s="125">
        <f t="shared" si="2625"/>
        <v>16</v>
      </c>
      <c r="X1504" s="179">
        <f t="shared" si="2626"/>
        <v>4</v>
      </c>
      <c r="Z1504" s="125">
        <f t="shared" si="2550"/>
        <v>1</v>
      </c>
      <c r="AA1504" s="125">
        <v>1</v>
      </c>
      <c r="AB1504" s="179">
        <f t="shared" si="2620"/>
        <v>32</v>
      </c>
      <c r="AC1504" s="179" t="str">
        <f t="shared" si="2607"/>
        <v>011111</v>
      </c>
      <c r="AD1504" s="179">
        <f t="shared" si="2608"/>
        <v>1</v>
      </c>
      <c r="AE1504" s="179" t="str">
        <f t="shared" si="2609"/>
        <v>11111111</v>
      </c>
      <c r="AF1504" s="179">
        <f t="shared" si="2610"/>
        <v>1</v>
      </c>
      <c r="AG1504" s="180" t="str">
        <f t="shared" si="2611"/>
        <v>01110111</v>
      </c>
      <c r="AH1504" s="179" t="str">
        <f>IF(AF1504=0,"00000000",RIGHT(_xlfn.CONCAT(REPT(0,8-MIN(8,AB1504)),REPT(DEC2BIN(_xlfn.BITLSHIFT(1,MAX(V1504,X1504,1)-1)),MAX(1,O1504))),8))</f>
        <v>10001000</v>
      </c>
    </row>
    <row r="1505" spans="1:34" x14ac:dyDescent="0.2">
      <c r="A1505" s="125" t="s">
        <v>2913</v>
      </c>
      <c r="B1505" s="58" t="str">
        <f t="shared" si="2613"/>
        <v>RSVD</v>
      </c>
      <c r="C1505" s="125" t="s">
        <v>727</v>
      </c>
      <c r="D1505" s="125" t="s">
        <v>704</v>
      </c>
      <c r="E1505" s="125" t="str">
        <f t="shared" si="2621"/>
        <v>L3</v>
      </c>
      <c r="F1505" s="125" t="str">
        <f t="shared" si="2622"/>
        <v>110</v>
      </c>
      <c r="H1505" s="125" t="s">
        <v>1723</v>
      </c>
      <c r="I1505" s="159">
        <f>VLOOKUP(H1505,'V-Enc'!$B$38:$C$45,2,FALSE)</f>
        <v>16</v>
      </c>
      <c r="J1505" s="125" t="s">
        <v>1735</v>
      </c>
      <c r="K1505" s="159">
        <f>VLOOKUP(J1505,'V-Enc'!$B$49:$C$56,2,FALSE)</f>
        <v>4</v>
      </c>
      <c r="L1505" s="206" t="s">
        <v>2079</v>
      </c>
      <c r="M1505" s="125">
        <v>32</v>
      </c>
      <c r="N1505" s="125" t="s">
        <v>1835</v>
      </c>
      <c r="O1505" s="125">
        <f>VLOOKUP(N1505,'V-Enc'!$B$130:$C$137,2,FALSE)</f>
        <v>8</v>
      </c>
      <c r="Q1505" s="125" t="s">
        <v>730</v>
      </c>
      <c r="R1505" s="125" t="s">
        <v>22</v>
      </c>
      <c r="S1505" s="125" t="s">
        <v>764</v>
      </c>
      <c r="U1505" s="125">
        <f t="shared" si="2623"/>
        <v>16</v>
      </c>
      <c r="V1505" s="179">
        <f t="shared" si="2624"/>
        <v>4</v>
      </c>
      <c r="W1505" s="125">
        <f t="shared" si="2625"/>
        <v>32</v>
      </c>
      <c r="X1505" s="179">
        <f t="shared" si="2626"/>
        <v>8</v>
      </c>
      <c r="Z1505" s="125">
        <f t="shared" si="2550"/>
        <v>1</v>
      </c>
      <c r="AA1505" s="125">
        <v>1</v>
      </c>
      <c r="AB1505" s="179">
        <f t="shared" si="2620"/>
        <v>64</v>
      </c>
      <c r="AC1505" s="179" t="str">
        <f>DEC2BIN(MIN(64,AB1505)-1,6)</f>
        <v>111111</v>
      </c>
      <c r="AD1505" s="179">
        <f t="shared" si="2608"/>
        <v>2</v>
      </c>
      <c r="AE1505" s="179" t="str">
        <f t="shared" si="2609"/>
        <v>10101010</v>
      </c>
      <c r="AF1505" s="179">
        <f t="shared" si="2610"/>
        <v>1</v>
      </c>
      <c r="AG1505" s="180" t="str">
        <f t="shared" si="2611"/>
        <v>01111111</v>
      </c>
      <c r="AH1505" s="179" t="str">
        <f t="shared" ref="AH1505:AH1508" si="2627">IF(AF1505=0,"00000000",RIGHT(_xlfn.CONCAT(REPT(0,8-MIN(8,AB1505)),REPT(DEC2BIN(_xlfn.BITLSHIFT(1,MAX(V1505,X1505,1)-1)),MAX(1,O1505))),8))</f>
        <v>10000000</v>
      </c>
    </row>
    <row r="1506" spans="1:34" x14ac:dyDescent="0.2">
      <c r="A1506" s="125" t="s">
        <v>2914</v>
      </c>
      <c r="B1506" s="58" t="str">
        <f t="shared" si="2613"/>
        <v>RSVD</v>
      </c>
      <c r="C1506" s="125" t="s">
        <v>727</v>
      </c>
      <c r="D1506" s="125" t="s">
        <v>704</v>
      </c>
      <c r="E1506" s="125" t="str">
        <f t="shared" si="2621"/>
        <v>L3</v>
      </c>
      <c r="F1506" s="125" t="str">
        <f t="shared" si="2622"/>
        <v>000</v>
      </c>
      <c r="H1506" s="125" t="s">
        <v>1723</v>
      </c>
      <c r="I1506" s="159">
        <f>VLOOKUP(H1506,'V-Enc'!$B$38:$C$45,2,FALSE)</f>
        <v>16</v>
      </c>
      <c r="J1506" s="125" t="s">
        <v>1736</v>
      </c>
      <c r="K1506" s="159">
        <f>VLOOKUP(J1506,'V-Enc'!$B$49:$C$56,2,FALSE)</f>
        <v>8</v>
      </c>
      <c r="L1506" s="206" t="s">
        <v>2079</v>
      </c>
      <c r="M1506" s="125">
        <v>8</v>
      </c>
      <c r="N1506" s="125" t="s">
        <v>1835</v>
      </c>
      <c r="O1506" s="125">
        <f>VLOOKUP(N1506,'V-Enc'!$B$130:$C$137,2,FALSE)</f>
        <v>8</v>
      </c>
      <c r="Q1506" s="125" t="s">
        <v>730</v>
      </c>
      <c r="R1506" s="125" t="s">
        <v>22</v>
      </c>
      <c r="S1506" s="125" t="s">
        <v>764</v>
      </c>
      <c r="U1506" s="125">
        <f t="shared" si="2623"/>
        <v>16</v>
      </c>
      <c r="V1506" s="179">
        <f t="shared" si="2624"/>
        <v>8</v>
      </c>
      <c r="W1506" s="125">
        <f t="shared" si="2625"/>
        <v>8</v>
      </c>
      <c r="X1506" s="179">
        <f t="shared" si="2626"/>
        <v>4</v>
      </c>
      <c r="Z1506" s="125">
        <f t="shared" si="2550"/>
        <v>1</v>
      </c>
      <c r="AA1506" s="125">
        <v>1</v>
      </c>
      <c r="AB1506" s="179">
        <f t="shared" si="2620"/>
        <v>64</v>
      </c>
      <c r="AC1506" s="179" t="str">
        <f t="shared" ref="AC1506:AC1508" si="2628">DEC2BIN(MIN(64,AB1506)-1,6)</f>
        <v>111111</v>
      </c>
      <c r="AD1506" s="179">
        <f t="shared" si="2608"/>
        <v>1</v>
      </c>
      <c r="AE1506" s="179" t="str">
        <f t="shared" si="2609"/>
        <v>11111111</v>
      </c>
      <c r="AF1506" s="179">
        <f t="shared" si="2610"/>
        <v>2</v>
      </c>
      <c r="AG1506" s="180" t="str">
        <f t="shared" si="2611"/>
        <v>10101010</v>
      </c>
      <c r="AH1506" s="179" t="str">
        <f t="shared" si="2627"/>
        <v>10000000</v>
      </c>
    </row>
    <row r="1507" spans="1:34" x14ac:dyDescent="0.2">
      <c r="A1507" s="125" t="s">
        <v>2915</v>
      </c>
      <c r="B1507" s="58" t="str">
        <f t="shared" ref="B1507" si="2629">IF(OR(MAX(1,O1507)*MAX(V1507,1)&gt;8,V1507&lt;1/4,X1507&lt;1/4,IF(X1507="-",0,X1507)&gt;8),"RSVD","")</f>
        <v>RSVD</v>
      </c>
      <c r="C1507" s="125" t="s">
        <v>727</v>
      </c>
      <c r="D1507" s="125" t="s">
        <v>704</v>
      </c>
      <c r="E1507" s="125" t="str">
        <f t="shared" ref="E1507" si="2630">IF(S1507="rs2","L2",IF(S1507="vs2","L3","L1"))</f>
        <v>L3</v>
      </c>
      <c r="F1507" s="125" t="str">
        <f t="shared" ref="F1507" si="2631">IF(M1507=8,"000",IF(M1507=16,"101","110"))</f>
        <v>101</v>
      </c>
      <c r="H1507" s="125" t="s">
        <v>1723</v>
      </c>
      <c r="I1507" s="159">
        <f>VLOOKUP(H1507,'V-Enc'!$B$38:$C$45,2,FALSE)</f>
        <v>16</v>
      </c>
      <c r="J1507" s="125" t="s">
        <v>1736</v>
      </c>
      <c r="K1507" s="159">
        <f>VLOOKUP(J1507,'V-Enc'!$B$49:$C$56,2,FALSE)</f>
        <v>8</v>
      </c>
      <c r="L1507" s="206" t="s">
        <v>2079</v>
      </c>
      <c r="M1507" s="125">
        <v>16</v>
      </c>
      <c r="N1507" s="125" t="s">
        <v>1835</v>
      </c>
      <c r="O1507" s="125">
        <f>VLOOKUP(N1507,'V-Enc'!$B$130:$C$137,2,FALSE)</f>
        <v>8</v>
      </c>
      <c r="Q1507" s="125" t="s">
        <v>730</v>
      </c>
      <c r="R1507" s="125" t="s">
        <v>22</v>
      </c>
      <c r="S1507" s="125" t="s">
        <v>764</v>
      </c>
      <c r="U1507" s="125">
        <f t="shared" ref="U1507" si="2632">IF(L1507="-1",I1507,M1507)</f>
        <v>16</v>
      </c>
      <c r="V1507" s="179">
        <f t="shared" ref="V1507" si="2633">IF(L1507="-1",K1507,U1507/I1507*K1507)</f>
        <v>8</v>
      </c>
      <c r="W1507" s="125">
        <f t="shared" ref="W1507" si="2634">IF(L1507="-1",M1507,"-")</f>
        <v>16</v>
      </c>
      <c r="X1507" s="179">
        <f t="shared" ref="X1507" si="2635">IF(L1507="-1",W1507/I1507*K1507,"-")</f>
        <v>8</v>
      </c>
      <c r="Z1507" s="125">
        <f t="shared" ref="Z1507" si="2636">IF(S1507="vs2",1,"")</f>
        <v>1</v>
      </c>
      <c r="AA1507" s="125">
        <v>1</v>
      </c>
      <c r="AB1507" s="179">
        <f t="shared" si="2620"/>
        <v>64</v>
      </c>
      <c r="AC1507" s="179" t="str">
        <f t="shared" si="2628"/>
        <v>111111</v>
      </c>
      <c r="AD1507" s="179">
        <f t="shared" si="2608"/>
        <v>1</v>
      </c>
      <c r="AE1507" s="179" t="str">
        <f t="shared" si="2609"/>
        <v>11111111</v>
      </c>
      <c r="AF1507" s="179">
        <f t="shared" si="2610"/>
        <v>1</v>
      </c>
      <c r="AG1507" s="180" t="str">
        <f>IF(AF1507=0,"00000000",RIGHT(IF(X1507&gt;=V1507,DEC2BIN(_xlfn.BITXOR(BIN2DEC(AH1507),255),8),REPT(DEC2BIN(_xlfn.BITLSHIFT(1,AF1507-1)),8)),8))</f>
        <v>01111111</v>
      </c>
      <c r="AH1507" s="179" t="str">
        <f t="shared" si="2627"/>
        <v>10000000</v>
      </c>
    </row>
    <row r="1508" spans="1:34" x14ac:dyDescent="0.2">
      <c r="A1508" s="125" t="s">
        <v>4662</v>
      </c>
      <c r="B1508" s="58" t="str">
        <f t="shared" si="2613"/>
        <v>RSVD</v>
      </c>
      <c r="C1508" s="125" t="s">
        <v>727</v>
      </c>
      <c r="D1508" s="125" t="s">
        <v>704</v>
      </c>
      <c r="E1508" s="125" t="str">
        <f t="shared" si="2621"/>
        <v>L3</v>
      </c>
      <c r="F1508" s="125" t="str">
        <f t="shared" si="2622"/>
        <v>110</v>
      </c>
      <c r="H1508" s="125" t="s">
        <v>1723</v>
      </c>
      <c r="I1508" s="159">
        <f>VLOOKUP(H1508,'V-Enc'!$B$38:$C$45,2,FALSE)</f>
        <v>16</v>
      </c>
      <c r="J1508" s="125" t="s">
        <v>1736</v>
      </c>
      <c r="K1508" s="159">
        <f>VLOOKUP(J1508,'V-Enc'!$B$49:$C$56,2,FALSE)</f>
        <v>8</v>
      </c>
      <c r="L1508" s="206" t="s">
        <v>2079</v>
      </c>
      <c r="M1508" s="125">
        <v>32</v>
      </c>
      <c r="N1508" s="125" t="s">
        <v>1835</v>
      </c>
      <c r="O1508" s="125">
        <f>VLOOKUP(N1508,'V-Enc'!$B$130:$C$137,2,FALSE)</f>
        <v>8</v>
      </c>
      <c r="Q1508" s="125" t="s">
        <v>730</v>
      </c>
      <c r="R1508" s="125" t="s">
        <v>22</v>
      </c>
      <c r="S1508" s="125" t="s">
        <v>764</v>
      </c>
      <c r="U1508" s="125">
        <f t="shared" si="2623"/>
        <v>16</v>
      </c>
      <c r="V1508" s="179">
        <f t="shared" si="2624"/>
        <v>8</v>
      </c>
      <c r="W1508" s="125">
        <f t="shared" si="2625"/>
        <v>32</v>
      </c>
      <c r="X1508" s="179">
        <f t="shared" si="2626"/>
        <v>16</v>
      </c>
      <c r="Z1508" s="125">
        <f t="shared" si="2550"/>
        <v>1</v>
      </c>
      <c r="AA1508" s="125">
        <v>1</v>
      </c>
      <c r="AB1508" s="179">
        <f t="shared" si="2620"/>
        <v>128</v>
      </c>
      <c r="AC1508" s="179" t="str">
        <f t="shared" si="2628"/>
        <v>111111</v>
      </c>
      <c r="AD1508" s="179">
        <f t="shared" si="2608"/>
        <v>2</v>
      </c>
      <c r="AE1508" s="179" t="str">
        <f t="shared" si="2609"/>
        <v>10101010</v>
      </c>
      <c r="AF1508" s="179">
        <f t="shared" si="2610"/>
        <v>1</v>
      </c>
      <c r="AG1508" s="180" t="e">
        <f>IF(AF1508=0,"00000000",RIGHT(IF(X1508&gt;=V1508,DEC2BIN(_xlfn.BITXOR(BIN2DEC(AH1508),255),8),REPT(DEC2BIN(_xlfn.BITLSHIFT(1,AF1508-1)),8)),8))</f>
        <v>#NUM!</v>
      </c>
      <c r="AH1508" s="179" t="e">
        <f t="shared" si="2627"/>
        <v>#NUM!</v>
      </c>
    </row>
    <row r="1509" spans="1:34" x14ac:dyDescent="0.2">
      <c r="Z1509" s="125" t="str">
        <f t="shared" si="2550"/>
        <v/>
      </c>
    </row>
    <row r="1510" spans="1:34" ht="19" x14ac:dyDescent="0.25">
      <c r="A1510" s="225" t="s">
        <v>2334</v>
      </c>
      <c r="B1510" s="225"/>
      <c r="C1510" s="226"/>
      <c r="D1510" s="226"/>
      <c r="E1510" s="226"/>
      <c r="F1510" s="226"/>
      <c r="G1510" s="226"/>
      <c r="H1510" s="226"/>
      <c r="Z1510" s="125" t="str">
        <f t="shared" si="2550"/>
        <v/>
      </c>
    </row>
    <row r="1511" spans="1:34" x14ac:dyDescent="0.2">
      <c r="A1511" s="125" t="s">
        <v>4663</v>
      </c>
      <c r="B1511" s="58" t="str">
        <f>IF(OR(MAX(1,O1511)*MAX(V1511,1)&gt;8,V1511&lt;1/4,X1511&lt;1/4,IF(X1511="-",0,X1511)&gt;8),"RSVD","")</f>
        <v>RSVD</v>
      </c>
      <c r="C1511" s="125" t="s">
        <v>781</v>
      </c>
      <c r="D1511" s="125" t="s">
        <v>704</v>
      </c>
      <c r="E1511" s="125" t="str">
        <f t="shared" ref="E1511" si="2637">IF(S1511="rs2","S2",IF(S1511="vs2","S3","S1"))</f>
        <v>S1</v>
      </c>
      <c r="F1511" s="125" t="str">
        <f t="shared" ref="F1511" si="2638">IF(U1511=8,"000",IF(U1511=16,"101","110"))</f>
        <v>000</v>
      </c>
      <c r="H1511" s="125" t="s">
        <v>1723</v>
      </c>
      <c r="I1511" s="159">
        <f>VLOOKUP(H1511,'V-Enc'!$B$38:$C$45,2,FALSE)</f>
        <v>16</v>
      </c>
      <c r="J1511" s="125" t="s">
        <v>1739</v>
      </c>
      <c r="K1511" s="159">
        <f>VLOOKUP(J1511,'V-Enc'!$B$49:$C$56,2,FALSE)</f>
        <v>0.25</v>
      </c>
      <c r="L1511" s="206" t="s">
        <v>76</v>
      </c>
      <c r="M1511" s="125">
        <v>8</v>
      </c>
      <c r="R1511" s="125" t="s">
        <v>22</v>
      </c>
      <c r="S1511" s="206" t="s">
        <v>2040</v>
      </c>
      <c r="T1511" s="125" t="s">
        <v>783</v>
      </c>
      <c r="U1511" s="125">
        <f t="shared" ref="U1511" si="2639">IF(L1511="-1",I1511,M1511)</f>
        <v>8</v>
      </c>
      <c r="V1511" s="179">
        <f t="shared" ref="V1511" si="2640">IF(L1511="-1",K1511,U1511/I1511*K1511)</f>
        <v>0.125</v>
      </c>
      <c r="W1511" s="125" t="str">
        <f t="shared" ref="W1511" si="2641">IF(L1511="-1",U1511,"-")</f>
        <v>-</v>
      </c>
      <c r="X1511" s="179" t="str">
        <f>IF(L1511="-1",W1511/#REF!*#REF!,"-")</f>
        <v>-</v>
      </c>
      <c r="Z1511" s="125" t="str">
        <f t="shared" ref="Z1511" si="2642">IF(S1511="vs2",1,"")</f>
        <v/>
      </c>
      <c r="AA1511" s="125">
        <f t="shared" ref="AA1511" si="2643">IF(T1511="vs3",1,"")</f>
        <v>1</v>
      </c>
      <c r="AB1511" s="179">
        <f>MAX(V1511,X1511,1)*IF(O1511="",1,O1511)</f>
        <v>1</v>
      </c>
      <c r="AC1511" s="179" t="str">
        <f t="shared" ref="AC1511:AC1524" si="2644">DEC2BIN(MIN(64,AB1511)-1,6)</f>
        <v>000000</v>
      </c>
      <c r="AD1511" s="125">
        <f t="shared" ref="AD1511:AD1528" si="2645">AB1511/(MAX(V1511,1)*IF(O1511="",1,O1511))</f>
        <v>1</v>
      </c>
      <c r="AE1511" s="125" t="str">
        <f t="shared" ref="AE1511:AE1528" si="2646">RIGHT(_xlfn.CONCAT(REPT(0,8-MIN(AB1511,8)),REPT(DEC2BIN(_xlfn.BITLSHIFT(1,AD1511-1)),AB1511/AD1511)),8)</f>
        <v>00000001</v>
      </c>
      <c r="AF1511" s="125" t="s">
        <v>369</v>
      </c>
    </row>
    <row r="1512" spans="1:34" x14ac:dyDescent="0.2">
      <c r="A1512" s="125" t="s">
        <v>2916</v>
      </c>
      <c r="B1512" s="58" t="str">
        <f>IF(OR(MAX(1,O1512)*MAX(V1512,1)&gt;8,V1512&lt;1/4,X1512&lt;1/4,IF(X1512="-",0,X1512)&gt;8),"RSVD","")</f>
        <v/>
      </c>
      <c r="C1512" s="125" t="s">
        <v>781</v>
      </c>
      <c r="D1512" s="125" t="s">
        <v>704</v>
      </c>
      <c r="E1512" s="125" t="str">
        <f t="shared" ref="E1512:E1528" si="2647">IF(S1512="rs2","S2",IF(S1512="vs2","S3","S1"))</f>
        <v>S1</v>
      </c>
      <c r="F1512" s="125" t="str">
        <f t="shared" ref="F1512:F1528" si="2648">IF(U1512=8,"000",IF(U1512=16,"101","110"))</f>
        <v>101</v>
      </c>
      <c r="H1512" s="125" t="s">
        <v>1723</v>
      </c>
      <c r="I1512" s="159">
        <f>VLOOKUP(H1512,'V-Enc'!$B$38:$C$45,2,FALSE)</f>
        <v>16</v>
      </c>
      <c r="J1512" s="125" t="s">
        <v>1739</v>
      </c>
      <c r="K1512" s="159">
        <f>VLOOKUP(J1512,'V-Enc'!$B$49:$C$56,2,FALSE)</f>
        <v>0.25</v>
      </c>
      <c r="L1512" s="206" t="s">
        <v>76</v>
      </c>
      <c r="M1512" s="125">
        <v>16</v>
      </c>
      <c r="R1512" s="125" t="s">
        <v>22</v>
      </c>
      <c r="S1512" s="206" t="s">
        <v>2040</v>
      </c>
      <c r="T1512" s="125" t="s">
        <v>783</v>
      </c>
      <c r="U1512" s="125">
        <f t="shared" ref="U1512:U1526" si="2649">IF(L1512="-1",I1512,M1512)</f>
        <v>16</v>
      </c>
      <c r="V1512" s="179">
        <f t="shared" ref="V1512:V1528" si="2650">IF(L1512="-1",K1512,U1512/I1512*K1512)</f>
        <v>0.25</v>
      </c>
      <c r="W1512" s="125" t="str">
        <f t="shared" ref="W1512:W1528" si="2651">IF(L1512="-1",U1512,"-")</f>
        <v>-</v>
      </c>
      <c r="X1512" s="179" t="str">
        <f>IF(L1512="-1",W1512/#REF!*#REF!,"-")</f>
        <v>-</v>
      </c>
      <c r="Z1512" s="125" t="str">
        <f t="shared" si="2550"/>
        <v/>
      </c>
      <c r="AA1512" s="125">
        <f t="shared" ref="AA1512:AA1545" si="2652">IF(T1512="vs3",1,"")</f>
        <v>1</v>
      </c>
      <c r="AB1512" s="179">
        <f t="shared" ref="AB1512:AB1528" si="2653">MAX(V1512,X1512,1)*IF(O1512="",1,O1512)</f>
        <v>1</v>
      </c>
      <c r="AC1512" s="179" t="str">
        <f t="shared" si="2644"/>
        <v>000000</v>
      </c>
      <c r="AD1512" s="125">
        <f t="shared" si="2645"/>
        <v>1</v>
      </c>
      <c r="AE1512" s="125" t="str">
        <f t="shared" si="2646"/>
        <v>00000001</v>
      </c>
      <c r="AF1512" s="125" t="s">
        <v>369</v>
      </c>
    </row>
    <row r="1513" spans="1:34" x14ac:dyDescent="0.2">
      <c r="A1513" s="125" t="s">
        <v>2917</v>
      </c>
      <c r="B1513" s="58" t="str">
        <f t="shared" ref="B1513:B1528" si="2654">IF(OR(MAX(1,O1513)*MAX(V1513,1)&gt;8,V1513&lt;1/4,X1513&lt;1/4,IF(X1513="-",0,X1513)&gt;8),"RSVD","")</f>
        <v/>
      </c>
      <c r="C1513" s="125" t="s">
        <v>781</v>
      </c>
      <c r="D1513" s="125" t="s">
        <v>704</v>
      </c>
      <c r="E1513" s="125" t="str">
        <f t="shared" si="2647"/>
        <v>S1</v>
      </c>
      <c r="F1513" s="125" t="str">
        <f t="shared" si="2648"/>
        <v>110</v>
      </c>
      <c r="H1513" s="125" t="s">
        <v>1723</v>
      </c>
      <c r="I1513" s="159">
        <f>VLOOKUP(H1513,'V-Enc'!$B$38:$C$45,2,FALSE)</f>
        <v>16</v>
      </c>
      <c r="J1513" s="125" t="s">
        <v>1739</v>
      </c>
      <c r="K1513" s="159">
        <f>VLOOKUP(J1513,'V-Enc'!$B$49:$C$56,2,FALSE)</f>
        <v>0.25</v>
      </c>
      <c r="L1513" s="206" t="s">
        <v>76</v>
      </c>
      <c r="M1513" s="125">
        <v>32</v>
      </c>
      <c r="R1513" s="125" t="s">
        <v>22</v>
      </c>
      <c r="S1513" s="206" t="s">
        <v>2040</v>
      </c>
      <c r="T1513" s="125" t="s">
        <v>783</v>
      </c>
      <c r="U1513" s="125">
        <f t="shared" si="2649"/>
        <v>32</v>
      </c>
      <c r="V1513" s="179">
        <f t="shared" si="2650"/>
        <v>0.5</v>
      </c>
      <c r="W1513" s="125" t="str">
        <f t="shared" si="2651"/>
        <v>-</v>
      </c>
      <c r="X1513" s="179" t="str">
        <f>IF(L1513="-1",W1513/I1512*K1512,"-")</f>
        <v>-</v>
      </c>
      <c r="Z1513" s="125" t="str">
        <f t="shared" si="2550"/>
        <v/>
      </c>
      <c r="AA1513" s="125">
        <f t="shared" si="2652"/>
        <v>1</v>
      </c>
      <c r="AB1513" s="179">
        <f t="shared" si="2653"/>
        <v>1</v>
      </c>
      <c r="AC1513" s="179" t="str">
        <f t="shared" si="2644"/>
        <v>000000</v>
      </c>
      <c r="AD1513" s="125">
        <f t="shared" si="2645"/>
        <v>1</v>
      </c>
      <c r="AE1513" s="125" t="str">
        <f t="shared" si="2646"/>
        <v>00000001</v>
      </c>
      <c r="AF1513" s="125" t="s">
        <v>369</v>
      </c>
    </row>
    <row r="1514" spans="1:34" x14ac:dyDescent="0.2">
      <c r="A1514" s="125" t="s">
        <v>2918</v>
      </c>
      <c r="B1514" s="58" t="str">
        <f t="shared" si="2654"/>
        <v/>
      </c>
      <c r="C1514" s="125" t="s">
        <v>781</v>
      </c>
      <c r="D1514" s="125" t="s">
        <v>704</v>
      </c>
      <c r="E1514" s="125" t="str">
        <f t="shared" si="2647"/>
        <v>S1</v>
      </c>
      <c r="F1514" s="125" t="str">
        <f t="shared" si="2648"/>
        <v>000</v>
      </c>
      <c r="H1514" s="125" t="s">
        <v>1723</v>
      </c>
      <c r="I1514" s="159">
        <f>VLOOKUP(H1514,'V-Enc'!$B$38:$C$45,2,FALSE)</f>
        <v>16</v>
      </c>
      <c r="J1514" s="125" t="s">
        <v>1740</v>
      </c>
      <c r="K1514" s="159">
        <f>VLOOKUP(J1514,'V-Enc'!$B$49:$C$56,2,FALSE)</f>
        <v>0.5</v>
      </c>
      <c r="L1514" s="206" t="s">
        <v>76</v>
      </c>
      <c r="M1514" s="125">
        <v>8</v>
      </c>
      <c r="R1514" s="125" t="s">
        <v>22</v>
      </c>
      <c r="S1514" s="206" t="s">
        <v>2040</v>
      </c>
      <c r="T1514" s="125" t="s">
        <v>783</v>
      </c>
      <c r="U1514" s="125">
        <f t="shared" si="2649"/>
        <v>8</v>
      </c>
      <c r="V1514" s="179">
        <f t="shared" si="2650"/>
        <v>0.25</v>
      </c>
      <c r="W1514" s="125" t="str">
        <f t="shared" si="2651"/>
        <v>-</v>
      </c>
      <c r="X1514" s="179" t="str">
        <f>IF(L1514="-1",W1514/#REF!*#REF!,"-")</f>
        <v>-</v>
      </c>
      <c r="Z1514" s="125" t="str">
        <f t="shared" si="2550"/>
        <v/>
      </c>
      <c r="AA1514" s="125">
        <f t="shared" si="2652"/>
        <v>1</v>
      </c>
      <c r="AB1514" s="179">
        <f t="shared" si="2653"/>
        <v>1</v>
      </c>
      <c r="AC1514" s="179" t="str">
        <f t="shared" si="2644"/>
        <v>000000</v>
      </c>
      <c r="AD1514" s="125">
        <f t="shared" si="2645"/>
        <v>1</v>
      </c>
      <c r="AE1514" s="125" t="str">
        <f t="shared" si="2646"/>
        <v>00000001</v>
      </c>
      <c r="AF1514" s="125" t="s">
        <v>369</v>
      </c>
    </row>
    <row r="1515" spans="1:34" x14ac:dyDescent="0.2">
      <c r="A1515" s="125" t="s">
        <v>2919</v>
      </c>
      <c r="B1515" s="58" t="str">
        <f t="shared" si="2654"/>
        <v/>
      </c>
      <c r="C1515" s="125" t="s">
        <v>781</v>
      </c>
      <c r="D1515" s="125" t="s">
        <v>704</v>
      </c>
      <c r="E1515" s="125" t="str">
        <f t="shared" si="2647"/>
        <v>S1</v>
      </c>
      <c r="F1515" s="125" t="str">
        <f t="shared" si="2648"/>
        <v>101</v>
      </c>
      <c r="H1515" s="125" t="s">
        <v>1723</v>
      </c>
      <c r="I1515" s="159">
        <f>VLOOKUP(H1515,'V-Enc'!$B$38:$C$45,2,FALSE)</f>
        <v>16</v>
      </c>
      <c r="J1515" s="125" t="s">
        <v>1740</v>
      </c>
      <c r="K1515" s="159">
        <f>VLOOKUP(J1515,'V-Enc'!$B$49:$C$56,2,FALSE)</f>
        <v>0.5</v>
      </c>
      <c r="L1515" s="206" t="s">
        <v>76</v>
      </c>
      <c r="M1515" s="125">
        <v>16</v>
      </c>
      <c r="R1515" s="125" t="s">
        <v>22</v>
      </c>
      <c r="S1515" s="206" t="s">
        <v>2040</v>
      </c>
      <c r="T1515" s="125" t="s">
        <v>783</v>
      </c>
      <c r="U1515" s="125">
        <f t="shared" si="2649"/>
        <v>16</v>
      </c>
      <c r="V1515" s="179">
        <f t="shared" si="2650"/>
        <v>0.5</v>
      </c>
      <c r="W1515" s="125" t="str">
        <f t="shared" si="2651"/>
        <v>-</v>
      </c>
      <c r="X1515" s="179" t="str">
        <f>IF(L1515="-1",W1515/I1514*K1514,"-")</f>
        <v>-</v>
      </c>
      <c r="Z1515" s="125" t="str">
        <f t="shared" si="2550"/>
        <v/>
      </c>
      <c r="AA1515" s="125">
        <f t="shared" si="2652"/>
        <v>1</v>
      </c>
      <c r="AB1515" s="179">
        <f t="shared" si="2653"/>
        <v>1</v>
      </c>
      <c r="AC1515" s="179" t="str">
        <f t="shared" si="2644"/>
        <v>000000</v>
      </c>
      <c r="AD1515" s="125">
        <f t="shared" si="2645"/>
        <v>1</v>
      </c>
      <c r="AE1515" s="125" t="str">
        <f t="shared" si="2646"/>
        <v>00000001</v>
      </c>
      <c r="AF1515" s="125" t="s">
        <v>369</v>
      </c>
    </row>
    <row r="1516" spans="1:34" x14ac:dyDescent="0.2">
      <c r="A1516" s="125" t="s">
        <v>2920</v>
      </c>
      <c r="B1516" s="58" t="str">
        <f t="shared" si="2654"/>
        <v/>
      </c>
      <c r="C1516" s="125" t="s">
        <v>781</v>
      </c>
      <c r="D1516" s="125" t="s">
        <v>704</v>
      </c>
      <c r="E1516" s="125" t="str">
        <f t="shared" si="2647"/>
        <v>S1</v>
      </c>
      <c r="F1516" s="125" t="str">
        <f t="shared" si="2648"/>
        <v>110</v>
      </c>
      <c r="H1516" s="125" t="s">
        <v>1723</v>
      </c>
      <c r="I1516" s="159">
        <f>VLOOKUP(H1516,'V-Enc'!$B$38:$C$45,2,FALSE)</f>
        <v>16</v>
      </c>
      <c r="J1516" s="125" t="s">
        <v>1740</v>
      </c>
      <c r="K1516" s="159">
        <f>VLOOKUP(J1516,'V-Enc'!$B$49:$C$56,2,FALSE)</f>
        <v>0.5</v>
      </c>
      <c r="L1516" s="206" t="s">
        <v>76</v>
      </c>
      <c r="M1516" s="125">
        <v>32</v>
      </c>
      <c r="R1516" s="125" t="s">
        <v>22</v>
      </c>
      <c r="S1516" s="206" t="s">
        <v>2040</v>
      </c>
      <c r="T1516" s="125" t="s">
        <v>783</v>
      </c>
      <c r="U1516" s="125">
        <f t="shared" si="2649"/>
        <v>32</v>
      </c>
      <c r="V1516" s="179">
        <f t="shared" si="2650"/>
        <v>1</v>
      </c>
      <c r="W1516" s="125" t="str">
        <f t="shared" si="2651"/>
        <v>-</v>
      </c>
      <c r="X1516" s="179" t="str">
        <f>IF(L1516="-1",W1516/I1515*K1515,"-")</f>
        <v>-</v>
      </c>
      <c r="Z1516" s="125" t="str">
        <f t="shared" si="2550"/>
        <v/>
      </c>
      <c r="AA1516" s="125">
        <f t="shared" si="2652"/>
        <v>1</v>
      </c>
      <c r="AB1516" s="179">
        <f t="shared" si="2653"/>
        <v>1</v>
      </c>
      <c r="AC1516" s="179" t="str">
        <f t="shared" si="2644"/>
        <v>000000</v>
      </c>
      <c r="AD1516" s="179">
        <f t="shared" si="2645"/>
        <v>1</v>
      </c>
      <c r="AE1516" s="179" t="str">
        <f t="shared" si="2646"/>
        <v>00000001</v>
      </c>
      <c r="AF1516" s="125" t="s">
        <v>369</v>
      </c>
    </row>
    <row r="1517" spans="1:34" x14ac:dyDescent="0.2">
      <c r="A1517" s="125" t="s">
        <v>2921</v>
      </c>
      <c r="B1517" s="58" t="str">
        <f t="shared" si="2654"/>
        <v/>
      </c>
      <c r="C1517" s="125" t="s">
        <v>781</v>
      </c>
      <c r="D1517" s="125" t="s">
        <v>704</v>
      </c>
      <c r="E1517" s="125" t="str">
        <f t="shared" si="2647"/>
        <v>S1</v>
      </c>
      <c r="F1517" s="125" t="str">
        <f t="shared" si="2648"/>
        <v>000</v>
      </c>
      <c r="H1517" s="125" t="s">
        <v>1723</v>
      </c>
      <c r="I1517" s="159">
        <f>VLOOKUP(H1517,'V-Enc'!$B$38:$C$45,2,FALSE)</f>
        <v>16</v>
      </c>
      <c r="J1517" s="125" t="s">
        <v>1733</v>
      </c>
      <c r="K1517" s="159">
        <f>VLOOKUP(J1517,'V-Enc'!$B$49:$C$56,2,FALSE)</f>
        <v>1</v>
      </c>
      <c r="L1517" s="206" t="s">
        <v>76</v>
      </c>
      <c r="M1517" s="125">
        <v>8</v>
      </c>
      <c r="R1517" s="125" t="s">
        <v>22</v>
      </c>
      <c r="S1517" s="206" t="s">
        <v>2040</v>
      </c>
      <c r="T1517" s="125" t="s">
        <v>783</v>
      </c>
      <c r="U1517" s="125">
        <f t="shared" si="2649"/>
        <v>8</v>
      </c>
      <c r="V1517" s="179">
        <f t="shared" si="2650"/>
        <v>0.5</v>
      </c>
      <c r="W1517" s="125" t="str">
        <f t="shared" si="2651"/>
        <v>-</v>
      </c>
      <c r="X1517" s="179" t="str">
        <f>IF(L1517="-1",W1517/#REF!*#REF!,"-")</f>
        <v>-</v>
      </c>
      <c r="Z1517" s="125" t="str">
        <f t="shared" si="2550"/>
        <v/>
      </c>
      <c r="AA1517" s="125">
        <f t="shared" si="2652"/>
        <v>1</v>
      </c>
      <c r="AB1517" s="179">
        <f t="shared" si="2653"/>
        <v>1</v>
      </c>
      <c r="AC1517" s="179" t="str">
        <f t="shared" si="2644"/>
        <v>000000</v>
      </c>
      <c r="AD1517" s="125">
        <f t="shared" si="2645"/>
        <v>1</v>
      </c>
      <c r="AE1517" s="179" t="str">
        <f t="shared" si="2646"/>
        <v>00000001</v>
      </c>
      <c r="AF1517" s="125" t="s">
        <v>369</v>
      </c>
    </row>
    <row r="1518" spans="1:34" x14ac:dyDescent="0.2">
      <c r="A1518" s="125" t="s">
        <v>2922</v>
      </c>
      <c r="B1518" s="58" t="str">
        <f t="shared" si="2654"/>
        <v/>
      </c>
      <c r="C1518" s="125" t="s">
        <v>781</v>
      </c>
      <c r="D1518" s="125" t="s">
        <v>704</v>
      </c>
      <c r="E1518" s="125" t="str">
        <f t="shared" si="2647"/>
        <v>S1</v>
      </c>
      <c r="F1518" s="125" t="str">
        <f t="shared" si="2648"/>
        <v>101</v>
      </c>
      <c r="H1518" s="125" t="s">
        <v>1723</v>
      </c>
      <c r="I1518" s="159">
        <f>VLOOKUP(H1518,'V-Enc'!$B$38:$C$45,2,FALSE)</f>
        <v>16</v>
      </c>
      <c r="J1518" s="125" t="s">
        <v>1733</v>
      </c>
      <c r="K1518" s="159">
        <f>VLOOKUP(J1518,'V-Enc'!$B$49:$C$56,2,FALSE)</f>
        <v>1</v>
      </c>
      <c r="L1518" s="206" t="s">
        <v>76</v>
      </c>
      <c r="M1518" s="125">
        <v>16</v>
      </c>
      <c r="R1518" s="125" t="s">
        <v>22</v>
      </c>
      <c r="S1518" s="206" t="s">
        <v>2040</v>
      </c>
      <c r="T1518" s="125" t="s">
        <v>783</v>
      </c>
      <c r="U1518" s="125">
        <f t="shared" si="2649"/>
        <v>16</v>
      </c>
      <c r="V1518" s="179">
        <f t="shared" si="2650"/>
        <v>1</v>
      </c>
      <c r="W1518" s="125" t="str">
        <f t="shared" si="2651"/>
        <v>-</v>
      </c>
      <c r="X1518" s="179" t="str">
        <f>IF(L1518="-1",W1518/I1517*K1517,"-")</f>
        <v>-</v>
      </c>
      <c r="Z1518" s="125" t="str">
        <f t="shared" si="2550"/>
        <v/>
      </c>
      <c r="AA1518" s="125">
        <f t="shared" si="2652"/>
        <v>1</v>
      </c>
      <c r="AB1518" s="179">
        <f t="shared" si="2653"/>
        <v>1</v>
      </c>
      <c r="AC1518" s="179" t="str">
        <f t="shared" si="2644"/>
        <v>000000</v>
      </c>
      <c r="AD1518" s="179">
        <f t="shared" si="2645"/>
        <v>1</v>
      </c>
      <c r="AE1518" s="179" t="str">
        <f t="shared" si="2646"/>
        <v>00000001</v>
      </c>
      <c r="AF1518" s="125" t="s">
        <v>369</v>
      </c>
    </row>
    <row r="1519" spans="1:34" x14ac:dyDescent="0.2">
      <c r="A1519" s="125" t="s">
        <v>2923</v>
      </c>
      <c r="B1519" s="58" t="str">
        <f t="shared" si="2654"/>
        <v/>
      </c>
      <c r="C1519" s="125" t="s">
        <v>781</v>
      </c>
      <c r="D1519" s="125" t="s">
        <v>704</v>
      </c>
      <c r="E1519" s="125" t="str">
        <f t="shared" si="2647"/>
        <v>S1</v>
      </c>
      <c r="F1519" s="125" t="str">
        <f t="shared" si="2648"/>
        <v>110</v>
      </c>
      <c r="H1519" s="125" t="s">
        <v>1723</v>
      </c>
      <c r="I1519" s="159">
        <f>VLOOKUP(H1519,'V-Enc'!$B$38:$C$45,2,FALSE)</f>
        <v>16</v>
      </c>
      <c r="J1519" s="125" t="s">
        <v>1733</v>
      </c>
      <c r="K1519" s="159">
        <f>VLOOKUP(J1519,'V-Enc'!$B$49:$C$56,2,FALSE)</f>
        <v>1</v>
      </c>
      <c r="L1519" s="206" t="s">
        <v>76</v>
      </c>
      <c r="M1519" s="125">
        <v>32</v>
      </c>
      <c r="R1519" s="125" t="s">
        <v>22</v>
      </c>
      <c r="S1519" s="206" t="s">
        <v>2040</v>
      </c>
      <c r="T1519" s="125" t="s">
        <v>783</v>
      </c>
      <c r="U1519" s="125">
        <f t="shared" si="2649"/>
        <v>32</v>
      </c>
      <c r="V1519" s="179">
        <f t="shared" si="2650"/>
        <v>2</v>
      </c>
      <c r="W1519" s="125" t="str">
        <f t="shared" si="2651"/>
        <v>-</v>
      </c>
      <c r="X1519" s="179" t="str">
        <f>IF(L1519="-1",W1519/I1518*K1518,"-")</f>
        <v>-</v>
      </c>
      <c r="Z1519" s="125" t="str">
        <f t="shared" si="2550"/>
        <v/>
      </c>
      <c r="AA1519" s="125">
        <f t="shared" si="2652"/>
        <v>1</v>
      </c>
      <c r="AB1519" s="179">
        <f t="shared" si="2653"/>
        <v>2</v>
      </c>
      <c r="AC1519" s="179" t="str">
        <f t="shared" si="2644"/>
        <v>000001</v>
      </c>
      <c r="AD1519" s="179">
        <f t="shared" si="2645"/>
        <v>1</v>
      </c>
      <c r="AE1519" s="179" t="str">
        <f t="shared" si="2646"/>
        <v>00000011</v>
      </c>
      <c r="AF1519" s="125" t="s">
        <v>369</v>
      </c>
    </row>
    <row r="1520" spans="1:34" x14ac:dyDescent="0.2">
      <c r="A1520" s="125" t="s">
        <v>2924</v>
      </c>
      <c r="B1520" s="58" t="str">
        <f t="shared" si="2654"/>
        <v/>
      </c>
      <c r="C1520" s="125" t="s">
        <v>781</v>
      </c>
      <c r="D1520" s="125" t="s">
        <v>704</v>
      </c>
      <c r="E1520" s="125" t="str">
        <f t="shared" si="2647"/>
        <v>S1</v>
      </c>
      <c r="F1520" s="125" t="str">
        <f t="shared" si="2648"/>
        <v>000</v>
      </c>
      <c r="H1520" s="125" t="s">
        <v>1723</v>
      </c>
      <c r="I1520" s="159">
        <f>VLOOKUP(H1520,'V-Enc'!$B$38:$C$45,2,FALSE)</f>
        <v>16</v>
      </c>
      <c r="J1520" s="125" t="s">
        <v>1734</v>
      </c>
      <c r="K1520" s="159">
        <f>VLOOKUP(J1520,'V-Enc'!$B$49:$C$56,2,FALSE)</f>
        <v>2</v>
      </c>
      <c r="L1520" s="206" t="s">
        <v>76</v>
      </c>
      <c r="M1520" s="125">
        <v>8</v>
      </c>
      <c r="R1520" s="125" t="s">
        <v>22</v>
      </c>
      <c r="S1520" s="206" t="s">
        <v>2040</v>
      </c>
      <c r="T1520" s="125" t="s">
        <v>783</v>
      </c>
      <c r="U1520" s="125">
        <f t="shared" si="2649"/>
        <v>8</v>
      </c>
      <c r="V1520" s="179">
        <f t="shared" si="2650"/>
        <v>1</v>
      </c>
      <c r="W1520" s="125" t="str">
        <f t="shared" si="2651"/>
        <v>-</v>
      </c>
      <c r="X1520" s="179" t="str">
        <f>IF(L1520="-1",W1520/#REF!*#REF!,"-")</f>
        <v>-</v>
      </c>
      <c r="Z1520" s="125" t="str">
        <f t="shared" si="2550"/>
        <v/>
      </c>
      <c r="AA1520" s="125">
        <f t="shared" si="2652"/>
        <v>1</v>
      </c>
      <c r="AB1520" s="179">
        <f t="shared" si="2653"/>
        <v>1</v>
      </c>
      <c r="AC1520" s="179" t="str">
        <f t="shared" si="2644"/>
        <v>000000</v>
      </c>
      <c r="AD1520" s="179">
        <f t="shared" si="2645"/>
        <v>1</v>
      </c>
      <c r="AE1520" s="179" t="str">
        <f t="shared" si="2646"/>
        <v>00000001</v>
      </c>
      <c r="AF1520" s="125" t="s">
        <v>369</v>
      </c>
    </row>
    <row r="1521" spans="1:32" x14ac:dyDescent="0.2">
      <c r="A1521" s="125" t="s">
        <v>2925</v>
      </c>
      <c r="B1521" s="58" t="str">
        <f t="shared" si="2654"/>
        <v/>
      </c>
      <c r="C1521" s="125" t="s">
        <v>781</v>
      </c>
      <c r="D1521" s="125" t="s">
        <v>704</v>
      </c>
      <c r="E1521" s="125" t="str">
        <f t="shared" si="2647"/>
        <v>S1</v>
      </c>
      <c r="F1521" s="125" t="str">
        <f t="shared" si="2648"/>
        <v>101</v>
      </c>
      <c r="H1521" s="125" t="s">
        <v>1723</v>
      </c>
      <c r="I1521" s="159">
        <f>VLOOKUP(H1521,'V-Enc'!$B$38:$C$45,2,FALSE)</f>
        <v>16</v>
      </c>
      <c r="J1521" s="125" t="s">
        <v>1734</v>
      </c>
      <c r="K1521" s="159">
        <f>VLOOKUP(J1521,'V-Enc'!$B$49:$C$56,2,FALSE)</f>
        <v>2</v>
      </c>
      <c r="L1521" s="206" t="s">
        <v>76</v>
      </c>
      <c r="M1521" s="125">
        <v>16</v>
      </c>
      <c r="R1521" s="125" t="s">
        <v>22</v>
      </c>
      <c r="S1521" s="206" t="s">
        <v>2040</v>
      </c>
      <c r="T1521" s="125" t="s">
        <v>783</v>
      </c>
      <c r="U1521" s="125">
        <f t="shared" si="2649"/>
        <v>16</v>
      </c>
      <c r="V1521" s="179">
        <f t="shared" si="2650"/>
        <v>2</v>
      </c>
      <c r="W1521" s="125" t="str">
        <f t="shared" si="2651"/>
        <v>-</v>
      </c>
      <c r="X1521" s="179" t="str">
        <f>IF(L1521="-1",W1521/I1520*K1520,"-")</f>
        <v>-</v>
      </c>
      <c r="Z1521" s="125" t="str">
        <f t="shared" si="2550"/>
        <v/>
      </c>
      <c r="AA1521" s="125">
        <f t="shared" si="2652"/>
        <v>1</v>
      </c>
      <c r="AB1521" s="179">
        <f t="shared" si="2653"/>
        <v>2</v>
      </c>
      <c r="AC1521" s="179" t="str">
        <f t="shared" si="2644"/>
        <v>000001</v>
      </c>
      <c r="AD1521" s="179">
        <f t="shared" si="2645"/>
        <v>1</v>
      </c>
      <c r="AE1521" s="179" t="str">
        <f t="shared" si="2646"/>
        <v>00000011</v>
      </c>
      <c r="AF1521" s="125" t="s">
        <v>369</v>
      </c>
    </row>
    <row r="1522" spans="1:32" x14ac:dyDescent="0.2">
      <c r="A1522" s="125" t="s">
        <v>2926</v>
      </c>
      <c r="B1522" s="58" t="str">
        <f t="shared" si="2654"/>
        <v/>
      </c>
      <c r="C1522" s="125" t="s">
        <v>781</v>
      </c>
      <c r="D1522" s="125" t="s">
        <v>704</v>
      </c>
      <c r="E1522" s="125" t="str">
        <f t="shared" si="2647"/>
        <v>S1</v>
      </c>
      <c r="F1522" s="125" t="str">
        <f t="shared" si="2648"/>
        <v>110</v>
      </c>
      <c r="H1522" s="125" t="s">
        <v>1723</v>
      </c>
      <c r="I1522" s="159">
        <f>VLOOKUP(H1522,'V-Enc'!$B$38:$C$45,2,FALSE)</f>
        <v>16</v>
      </c>
      <c r="J1522" s="125" t="s">
        <v>1734</v>
      </c>
      <c r="K1522" s="159">
        <f>VLOOKUP(J1522,'V-Enc'!$B$49:$C$56,2,FALSE)</f>
        <v>2</v>
      </c>
      <c r="L1522" s="206" t="s">
        <v>76</v>
      </c>
      <c r="M1522" s="125">
        <v>32</v>
      </c>
      <c r="R1522" s="125" t="s">
        <v>22</v>
      </c>
      <c r="S1522" s="206" t="s">
        <v>2040</v>
      </c>
      <c r="T1522" s="125" t="s">
        <v>783</v>
      </c>
      <c r="U1522" s="125">
        <f t="shared" si="2649"/>
        <v>32</v>
      </c>
      <c r="V1522" s="179">
        <f t="shared" si="2650"/>
        <v>4</v>
      </c>
      <c r="W1522" s="125" t="str">
        <f t="shared" si="2651"/>
        <v>-</v>
      </c>
      <c r="X1522" s="179" t="str">
        <f>IF(L1522="-1",W1522/I1521*K1521,"-")</f>
        <v>-</v>
      </c>
      <c r="Z1522" s="125" t="str">
        <f t="shared" si="2550"/>
        <v/>
      </c>
      <c r="AA1522" s="125">
        <f t="shared" si="2652"/>
        <v>1</v>
      </c>
      <c r="AB1522" s="179">
        <f t="shared" si="2653"/>
        <v>4</v>
      </c>
      <c r="AC1522" s="179" t="str">
        <f t="shared" si="2644"/>
        <v>000011</v>
      </c>
      <c r="AD1522" s="179">
        <f t="shared" si="2645"/>
        <v>1</v>
      </c>
      <c r="AE1522" s="179" t="str">
        <f t="shared" si="2646"/>
        <v>00001111</v>
      </c>
      <c r="AF1522" s="125" t="s">
        <v>369</v>
      </c>
    </row>
    <row r="1523" spans="1:32" x14ac:dyDescent="0.2">
      <c r="A1523" s="125" t="s">
        <v>2927</v>
      </c>
      <c r="B1523" s="58" t="str">
        <f t="shared" si="2654"/>
        <v/>
      </c>
      <c r="C1523" s="125" t="s">
        <v>781</v>
      </c>
      <c r="D1523" s="125" t="s">
        <v>704</v>
      </c>
      <c r="E1523" s="125" t="str">
        <f t="shared" si="2647"/>
        <v>S1</v>
      </c>
      <c r="F1523" s="125" t="str">
        <f t="shared" si="2648"/>
        <v>000</v>
      </c>
      <c r="H1523" s="125" t="s">
        <v>1723</v>
      </c>
      <c r="I1523" s="159">
        <f>VLOOKUP(H1523,'V-Enc'!$B$38:$C$45,2,FALSE)</f>
        <v>16</v>
      </c>
      <c r="J1523" s="125" t="s">
        <v>1735</v>
      </c>
      <c r="K1523" s="159">
        <f>VLOOKUP(J1523,'V-Enc'!$B$49:$C$56,2,FALSE)</f>
        <v>4</v>
      </c>
      <c r="L1523" s="206" t="s">
        <v>76</v>
      </c>
      <c r="M1523" s="125">
        <v>8</v>
      </c>
      <c r="R1523" s="125" t="s">
        <v>22</v>
      </c>
      <c r="S1523" s="206" t="s">
        <v>2040</v>
      </c>
      <c r="T1523" s="125" t="s">
        <v>783</v>
      </c>
      <c r="U1523" s="125">
        <f t="shared" si="2649"/>
        <v>8</v>
      </c>
      <c r="V1523" s="179">
        <f t="shared" si="2650"/>
        <v>2</v>
      </c>
      <c r="W1523" s="125" t="str">
        <f t="shared" si="2651"/>
        <v>-</v>
      </c>
      <c r="X1523" s="179" t="str">
        <f>IF(L1523="-1",W1523/#REF!*#REF!,"-")</f>
        <v>-</v>
      </c>
      <c r="Z1523" s="125" t="str">
        <f t="shared" si="2550"/>
        <v/>
      </c>
      <c r="AA1523" s="125">
        <f t="shared" si="2652"/>
        <v>1</v>
      </c>
      <c r="AB1523" s="179">
        <f t="shared" si="2653"/>
        <v>2</v>
      </c>
      <c r="AC1523" s="179" t="str">
        <f t="shared" si="2644"/>
        <v>000001</v>
      </c>
      <c r="AD1523" s="179">
        <f t="shared" si="2645"/>
        <v>1</v>
      </c>
      <c r="AE1523" s="179" t="str">
        <f t="shared" si="2646"/>
        <v>00000011</v>
      </c>
      <c r="AF1523" s="125" t="s">
        <v>369</v>
      </c>
    </row>
    <row r="1524" spans="1:32" x14ac:dyDescent="0.2">
      <c r="A1524" s="125" t="s">
        <v>2928</v>
      </c>
      <c r="B1524" s="58" t="str">
        <f t="shared" si="2654"/>
        <v/>
      </c>
      <c r="C1524" s="125" t="s">
        <v>781</v>
      </c>
      <c r="D1524" s="125" t="s">
        <v>704</v>
      </c>
      <c r="E1524" s="125" t="str">
        <f t="shared" si="2647"/>
        <v>S1</v>
      </c>
      <c r="F1524" s="125" t="str">
        <f t="shared" si="2648"/>
        <v>101</v>
      </c>
      <c r="H1524" s="125" t="s">
        <v>1723</v>
      </c>
      <c r="I1524" s="159">
        <f>VLOOKUP(H1524,'V-Enc'!$B$38:$C$45,2,FALSE)</f>
        <v>16</v>
      </c>
      <c r="J1524" s="125" t="s">
        <v>1735</v>
      </c>
      <c r="K1524" s="159">
        <f>VLOOKUP(J1524,'V-Enc'!$B$49:$C$56,2,FALSE)</f>
        <v>4</v>
      </c>
      <c r="L1524" s="206" t="s">
        <v>76</v>
      </c>
      <c r="M1524" s="125">
        <v>16</v>
      </c>
      <c r="R1524" s="125" t="s">
        <v>22</v>
      </c>
      <c r="S1524" s="206" t="s">
        <v>2040</v>
      </c>
      <c r="T1524" s="125" t="s">
        <v>783</v>
      </c>
      <c r="U1524" s="125">
        <f t="shared" si="2649"/>
        <v>16</v>
      </c>
      <c r="V1524" s="179">
        <f t="shared" si="2650"/>
        <v>4</v>
      </c>
      <c r="W1524" s="125" t="str">
        <f t="shared" si="2651"/>
        <v>-</v>
      </c>
      <c r="X1524" s="179" t="str">
        <f>IF(L1524="-1",W1524/I1523*K1523,"-")</f>
        <v>-</v>
      </c>
      <c r="Z1524" s="125" t="str">
        <f t="shared" si="2550"/>
        <v/>
      </c>
      <c r="AA1524" s="125">
        <f t="shared" si="2652"/>
        <v>1</v>
      </c>
      <c r="AB1524" s="179">
        <f t="shared" si="2653"/>
        <v>4</v>
      </c>
      <c r="AC1524" s="179" t="str">
        <f t="shared" si="2644"/>
        <v>000011</v>
      </c>
      <c r="AD1524" s="179">
        <f t="shared" si="2645"/>
        <v>1</v>
      </c>
      <c r="AE1524" s="179" t="str">
        <f t="shared" si="2646"/>
        <v>00001111</v>
      </c>
      <c r="AF1524" s="125" t="s">
        <v>369</v>
      </c>
    </row>
    <row r="1525" spans="1:32" x14ac:dyDescent="0.2">
      <c r="A1525" s="125" t="s">
        <v>2929</v>
      </c>
      <c r="B1525" s="58" t="str">
        <f t="shared" si="2654"/>
        <v/>
      </c>
      <c r="C1525" s="125" t="s">
        <v>781</v>
      </c>
      <c r="D1525" s="125" t="s">
        <v>704</v>
      </c>
      <c r="E1525" s="125" t="str">
        <f t="shared" si="2647"/>
        <v>S1</v>
      </c>
      <c r="F1525" s="125" t="str">
        <f t="shared" si="2648"/>
        <v>110</v>
      </c>
      <c r="H1525" s="125" t="s">
        <v>1723</v>
      </c>
      <c r="I1525" s="159">
        <f>VLOOKUP(H1525,'V-Enc'!$B$38:$C$45,2,FALSE)</f>
        <v>16</v>
      </c>
      <c r="J1525" s="125" t="s">
        <v>1735</v>
      </c>
      <c r="K1525" s="159">
        <f>VLOOKUP(J1525,'V-Enc'!$B$49:$C$56,2,FALSE)</f>
        <v>4</v>
      </c>
      <c r="L1525" s="206" t="s">
        <v>76</v>
      </c>
      <c r="M1525" s="125">
        <v>32</v>
      </c>
      <c r="R1525" s="125" t="s">
        <v>22</v>
      </c>
      <c r="S1525" s="206" t="s">
        <v>2040</v>
      </c>
      <c r="T1525" s="125" t="s">
        <v>783</v>
      </c>
      <c r="U1525" s="125">
        <f t="shared" si="2649"/>
        <v>32</v>
      </c>
      <c r="V1525" s="179">
        <f t="shared" si="2650"/>
        <v>8</v>
      </c>
      <c r="W1525" s="125" t="str">
        <f t="shared" si="2651"/>
        <v>-</v>
      </c>
      <c r="X1525" s="179" t="str">
        <f>IF(L1525="-1",W1525/I1524*K1524,"-")</f>
        <v>-</v>
      </c>
      <c r="Z1525" s="125" t="str">
        <f t="shared" si="2550"/>
        <v/>
      </c>
      <c r="AA1525" s="125">
        <f t="shared" si="2652"/>
        <v>1</v>
      </c>
      <c r="AB1525" s="179">
        <f t="shared" si="2653"/>
        <v>8</v>
      </c>
      <c r="AC1525" s="179" t="str">
        <f>DEC2BIN(MIN(64,AB1525)-1,6)</f>
        <v>000111</v>
      </c>
      <c r="AD1525" s="179">
        <f t="shared" si="2645"/>
        <v>1</v>
      </c>
      <c r="AE1525" s="179" t="str">
        <f t="shared" si="2646"/>
        <v>11111111</v>
      </c>
      <c r="AF1525" s="125" t="s">
        <v>369</v>
      </c>
    </row>
    <row r="1526" spans="1:32" x14ac:dyDescent="0.2">
      <c r="A1526" s="125" t="s">
        <v>2930</v>
      </c>
      <c r="B1526" s="58" t="str">
        <f t="shared" si="2654"/>
        <v/>
      </c>
      <c r="C1526" s="125" t="s">
        <v>781</v>
      </c>
      <c r="D1526" s="125" t="s">
        <v>704</v>
      </c>
      <c r="E1526" s="125" t="str">
        <f t="shared" si="2647"/>
        <v>S1</v>
      </c>
      <c r="F1526" s="125" t="str">
        <f t="shared" si="2648"/>
        <v>000</v>
      </c>
      <c r="H1526" s="125" t="s">
        <v>1723</v>
      </c>
      <c r="I1526" s="159">
        <f>VLOOKUP(H1526,'V-Enc'!$B$38:$C$45,2,FALSE)</f>
        <v>16</v>
      </c>
      <c r="J1526" s="125" t="s">
        <v>1736</v>
      </c>
      <c r="K1526" s="159">
        <f>VLOOKUP(J1526,'V-Enc'!$B$49:$C$56,2,FALSE)</f>
        <v>8</v>
      </c>
      <c r="L1526" s="206" t="s">
        <v>76</v>
      </c>
      <c r="M1526" s="125">
        <v>8</v>
      </c>
      <c r="R1526" s="125" t="s">
        <v>22</v>
      </c>
      <c r="S1526" s="206" t="s">
        <v>2040</v>
      </c>
      <c r="T1526" s="125" t="s">
        <v>783</v>
      </c>
      <c r="U1526" s="125">
        <f t="shared" si="2649"/>
        <v>8</v>
      </c>
      <c r="V1526" s="179">
        <f t="shared" si="2650"/>
        <v>4</v>
      </c>
      <c r="W1526" s="125" t="str">
        <f t="shared" si="2651"/>
        <v>-</v>
      </c>
      <c r="X1526" s="179" t="str">
        <f>IF(L1526="-1",W1526/#REF!*#REF!,"-")</f>
        <v>-</v>
      </c>
      <c r="Z1526" s="125" t="str">
        <f t="shared" si="2550"/>
        <v/>
      </c>
      <c r="AA1526" s="125">
        <f t="shared" si="2652"/>
        <v>1</v>
      </c>
      <c r="AB1526" s="179">
        <f t="shared" si="2653"/>
        <v>4</v>
      </c>
      <c r="AC1526" s="179" t="str">
        <f t="shared" ref="AC1526:AC1528" si="2655">DEC2BIN(MIN(64,AB1526)-1,6)</f>
        <v>000011</v>
      </c>
      <c r="AD1526" s="179">
        <f t="shared" si="2645"/>
        <v>1</v>
      </c>
      <c r="AE1526" s="179" t="str">
        <f t="shared" si="2646"/>
        <v>00001111</v>
      </c>
      <c r="AF1526" s="125" t="s">
        <v>369</v>
      </c>
    </row>
    <row r="1527" spans="1:32" x14ac:dyDescent="0.2">
      <c r="A1527" s="125" t="s">
        <v>2931</v>
      </c>
      <c r="B1527" s="58" t="str">
        <f t="shared" ref="B1527" si="2656">IF(OR(MAX(1,O1527)*MAX(V1527,1)&gt;8,V1527&lt;1/4,X1527&lt;1/4,IF(X1527="-",0,X1527)&gt;8),"RSVD","")</f>
        <v/>
      </c>
      <c r="C1527" s="125" t="s">
        <v>781</v>
      </c>
      <c r="D1527" s="125" t="s">
        <v>704</v>
      </c>
      <c r="E1527" s="125" t="str">
        <f t="shared" ref="E1527" si="2657">IF(S1527="rs2","S2",IF(S1527="vs2","S3","S1"))</f>
        <v>S1</v>
      </c>
      <c r="F1527" s="125" t="str">
        <f t="shared" ref="F1527" si="2658">IF(U1527=8,"000",IF(U1527=16,"101","110"))</f>
        <v>101</v>
      </c>
      <c r="H1527" s="125" t="s">
        <v>1723</v>
      </c>
      <c r="I1527" s="159">
        <f>VLOOKUP(H1527,'V-Enc'!$B$38:$C$45,2,FALSE)</f>
        <v>16</v>
      </c>
      <c r="J1527" s="125" t="s">
        <v>1736</v>
      </c>
      <c r="K1527" s="159">
        <f>VLOOKUP(J1527,'V-Enc'!$B$49:$C$56,2,FALSE)</f>
        <v>8</v>
      </c>
      <c r="L1527" s="206" t="s">
        <v>76</v>
      </c>
      <c r="M1527" s="125">
        <v>16</v>
      </c>
      <c r="R1527" s="125" t="s">
        <v>22</v>
      </c>
      <c r="S1527" s="206" t="s">
        <v>2040</v>
      </c>
      <c r="T1527" s="125" t="s">
        <v>783</v>
      </c>
      <c r="U1527" s="125">
        <f t="shared" ref="U1527" si="2659">IF(L1527="-1",I1527,M1527)</f>
        <v>16</v>
      </c>
      <c r="V1527" s="179">
        <f t="shared" ref="V1527" si="2660">IF(L1527="-1",K1527,U1527/I1527*K1527)</f>
        <v>8</v>
      </c>
      <c r="W1527" s="125" t="str">
        <f t="shared" ref="W1527" si="2661">IF(L1527="-1",U1527,"-")</f>
        <v>-</v>
      </c>
      <c r="X1527" s="179" t="str">
        <f>IF(L1527="-1",W1527/#REF!*#REF!,"-")</f>
        <v>-</v>
      </c>
      <c r="Z1527" s="125" t="str">
        <f t="shared" ref="Z1527" si="2662">IF(S1527="vs2",1,"")</f>
        <v/>
      </c>
      <c r="AA1527" s="125">
        <f t="shared" ref="AA1527" si="2663">IF(T1527="vs3",1,"")</f>
        <v>1</v>
      </c>
      <c r="AB1527" s="179">
        <f t="shared" si="2653"/>
        <v>8</v>
      </c>
      <c r="AC1527" s="179" t="str">
        <f t="shared" si="2655"/>
        <v>000111</v>
      </c>
      <c r="AD1527" s="179">
        <f t="shared" si="2645"/>
        <v>1</v>
      </c>
      <c r="AE1527" s="179" t="str">
        <f t="shared" si="2646"/>
        <v>11111111</v>
      </c>
      <c r="AF1527" s="125" t="s">
        <v>369</v>
      </c>
    </row>
    <row r="1528" spans="1:32" x14ac:dyDescent="0.2">
      <c r="A1528" s="125" t="s">
        <v>4664</v>
      </c>
      <c r="B1528" s="58" t="str">
        <f t="shared" si="2654"/>
        <v>RSVD</v>
      </c>
      <c r="C1528" s="125" t="s">
        <v>781</v>
      </c>
      <c r="D1528" s="125" t="s">
        <v>704</v>
      </c>
      <c r="E1528" s="125" t="str">
        <f t="shared" si="2647"/>
        <v>S1</v>
      </c>
      <c r="F1528" s="125" t="str">
        <f t="shared" si="2648"/>
        <v>110</v>
      </c>
      <c r="H1528" s="125" t="s">
        <v>1723</v>
      </c>
      <c r="I1528" s="159">
        <f>VLOOKUP(H1528,'V-Enc'!$B$38:$C$45,2,FALSE)</f>
        <v>16</v>
      </c>
      <c r="J1528" s="125" t="s">
        <v>1736</v>
      </c>
      <c r="K1528" s="159">
        <f>VLOOKUP(J1528,'V-Enc'!$B$49:$C$56,2,FALSE)</f>
        <v>8</v>
      </c>
      <c r="L1528" s="206" t="s">
        <v>76</v>
      </c>
      <c r="M1528" s="125">
        <v>16</v>
      </c>
      <c r="R1528" s="125" t="s">
        <v>22</v>
      </c>
      <c r="S1528" s="206" t="s">
        <v>2040</v>
      </c>
      <c r="T1528" s="125" t="s">
        <v>783</v>
      </c>
      <c r="U1528" s="125">
        <v>32</v>
      </c>
      <c r="V1528" s="179">
        <f t="shared" si="2650"/>
        <v>16</v>
      </c>
      <c r="W1528" s="125" t="str">
        <f t="shared" si="2651"/>
        <v>-</v>
      </c>
      <c r="X1528" s="179" t="str">
        <f>IF(L1528="-1",W1528/#REF!*#REF!,"-")</f>
        <v>-</v>
      </c>
      <c r="Z1528" s="125" t="str">
        <f t="shared" si="2550"/>
        <v/>
      </c>
      <c r="AA1528" s="125">
        <f t="shared" si="2652"/>
        <v>1</v>
      </c>
      <c r="AB1528" s="179">
        <f t="shared" si="2653"/>
        <v>16</v>
      </c>
      <c r="AC1528" s="179" t="str">
        <f t="shared" si="2655"/>
        <v>001111</v>
      </c>
      <c r="AD1528" s="179">
        <f t="shared" si="2645"/>
        <v>1</v>
      </c>
      <c r="AE1528" s="179" t="str">
        <f t="shared" si="2646"/>
        <v>11111111</v>
      </c>
      <c r="AF1528" s="125" t="s">
        <v>369</v>
      </c>
    </row>
    <row r="1529" spans="1:32" x14ac:dyDescent="0.2">
      <c r="I1529" s="159"/>
      <c r="Z1529" s="125" t="str">
        <f t="shared" si="2550"/>
        <v/>
      </c>
      <c r="AA1529" s="125" t="str">
        <f t="shared" si="2652"/>
        <v/>
      </c>
      <c r="AC1529" s="179"/>
    </row>
    <row r="1530" spans="1:32" ht="19" x14ac:dyDescent="0.25">
      <c r="A1530" s="225" t="s">
        <v>2350</v>
      </c>
      <c r="B1530" s="225"/>
      <c r="I1530" s="159"/>
      <c r="Z1530" s="125" t="str">
        <f t="shared" si="2550"/>
        <v/>
      </c>
      <c r="AA1530" s="125" t="str">
        <f t="shared" si="2652"/>
        <v/>
      </c>
      <c r="AC1530" s="179"/>
    </row>
    <row r="1531" spans="1:32" x14ac:dyDescent="0.2">
      <c r="A1531" s="125" t="s">
        <v>2932</v>
      </c>
      <c r="B1531" s="58" t="str">
        <f>IF(OR(MAX(1,O1531)*MAX(V1531,1)&gt;8,V1531&lt;1/4,X1531&lt;1/4,IF(X1531="-",0,X1531)&gt;8),"RSVD","")</f>
        <v/>
      </c>
      <c r="C1531" s="125" t="s">
        <v>781</v>
      </c>
      <c r="D1531" s="125" t="s">
        <v>704</v>
      </c>
      <c r="E1531" s="125" t="s">
        <v>784</v>
      </c>
      <c r="F1531" s="125" t="str">
        <f>IF(U1531=8,"000",IF(U1531=16,"101","110"))</f>
        <v>000</v>
      </c>
      <c r="H1531" s="125" t="s">
        <v>1723</v>
      </c>
      <c r="I1531" s="159">
        <f>VLOOKUP(H1531,'V-Enc'!$B$38:$C$45,2,FALSE)</f>
        <v>16</v>
      </c>
      <c r="K1531" s="157" t="s">
        <v>369</v>
      </c>
      <c r="L1531" s="206" t="s">
        <v>76</v>
      </c>
      <c r="M1531" s="125">
        <v>8</v>
      </c>
      <c r="R1531" s="125" t="s">
        <v>22</v>
      </c>
      <c r="S1531" s="206" t="s">
        <v>239</v>
      </c>
      <c r="T1531" s="125" t="s">
        <v>783</v>
      </c>
      <c r="U1531" s="125">
        <f>IF(L1531="-1",I1531,M1531)</f>
        <v>8</v>
      </c>
      <c r="V1531" s="179">
        <f>IF(L1531="-1",K1531,U1531/I1531*1)</f>
        <v>0.5</v>
      </c>
      <c r="W1531" s="125" t="str">
        <f>IF(L1531="-1",U1531,"-")</f>
        <v>-</v>
      </c>
      <c r="X1531" s="179" t="str">
        <f>IF(L1531="-1",W1531/#REF!*#REF!,"-")</f>
        <v>-</v>
      </c>
      <c r="Z1531" s="125" t="str">
        <f t="shared" si="2550"/>
        <v/>
      </c>
      <c r="AA1531" s="125">
        <f t="shared" si="2652"/>
        <v>1</v>
      </c>
      <c r="AB1531" s="179">
        <f t="shared" ref="AB1531" si="2664">MAX(V1531,X1531,1)*IF(O1531="",1,O1531)</f>
        <v>1</v>
      </c>
      <c r="AC1531" s="179" t="str">
        <f>DEC2BIN(AB1531-1,6)</f>
        <v>000000</v>
      </c>
      <c r="AD1531" s="125">
        <f t="shared" ref="AD1531" si="2665">AB1531/(MAX(V1531,1)*IF(O1531="",1,O1531))</f>
        <v>1</v>
      </c>
      <c r="AE1531" s="125" t="str">
        <f t="shared" ref="AE1531" si="2666">RIGHT(_xlfn.CONCAT(REPT(0,8-MIN(AB1531,8)),REPT(DEC2BIN(_xlfn.BITLSHIFT(1,AD1531-1)),AB1531/AD1531)),8)</f>
        <v>00000001</v>
      </c>
      <c r="AF1531" s="125" t="s">
        <v>369</v>
      </c>
    </row>
    <row r="1532" spans="1:32" x14ac:dyDescent="0.2">
      <c r="A1532" s="125" t="s">
        <v>2932</v>
      </c>
      <c r="B1532" s="58" t="str">
        <f>IF(OR(MAX(1,O1532)*MAX(V1532,1)&gt;8,V1532&lt;1/4,X1532&lt;1/4,IF(X1532="-",0,X1532)&gt;8),"RSVD","")</f>
        <v/>
      </c>
      <c r="C1532" s="125" t="s">
        <v>781</v>
      </c>
      <c r="D1532" s="125" t="s">
        <v>704</v>
      </c>
      <c r="E1532" s="125" t="s">
        <v>784</v>
      </c>
      <c r="F1532" s="125" t="str">
        <f>IF(U1532=8,"000",IF(U1532=16,"101","110"))</f>
        <v>101</v>
      </c>
      <c r="H1532" s="125" t="s">
        <v>1723</v>
      </c>
      <c r="I1532" s="159">
        <f>VLOOKUP(H1532,'V-Enc'!$B$38:$C$45,2,FALSE)</f>
        <v>16</v>
      </c>
      <c r="K1532" s="157" t="s">
        <v>369</v>
      </c>
      <c r="L1532" s="206" t="s">
        <v>76</v>
      </c>
      <c r="M1532" s="125">
        <v>16</v>
      </c>
      <c r="R1532" s="125" t="s">
        <v>22</v>
      </c>
      <c r="S1532" s="206" t="s">
        <v>239</v>
      </c>
      <c r="T1532" s="125" t="s">
        <v>783</v>
      </c>
      <c r="U1532" s="125">
        <f>IF(L1532="-1",I1532,M1532)</f>
        <v>16</v>
      </c>
      <c r="V1532" s="179">
        <f>IF(L1532="-1",K1532,U1532/I1532*1)</f>
        <v>1</v>
      </c>
      <c r="W1532" s="125" t="str">
        <f>IF(L1532="-1",U1532,"-")</f>
        <v>-</v>
      </c>
      <c r="X1532" s="179" t="str">
        <f>IF(L1532="-1",W1532/#REF!*#REF!,"-")</f>
        <v>-</v>
      </c>
      <c r="Z1532" s="125" t="str">
        <f t="shared" si="2550"/>
        <v/>
      </c>
      <c r="AA1532" s="125">
        <f t="shared" si="2652"/>
        <v>1</v>
      </c>
      <c r="AB1532" s="179">
        <f t="shared" ref="AB1532" si="2667">MAX(V1532,X1532,1)*IF(O1532="",1,O1532)</f>
        <v>1</v>
      </c>
      <c r="AC1532" s="179" t="str">
        <f>DEC2BIN(AB1532-1,6)</f>
        <v>000000</v>
      </c>
      <c r="AD1532" s="125">
        <f t="shared" ref="AD1532" si="2668">AB1532/(MAX(V1532,1)*IF(O1532="",1,O1532))</f>
        <v>1</v>
      </c>
      <c r="AE1532" s="125" t="str">
        <f t="shared" ref="AE1532" si="2669">RIGHT(_xlfn.CONCAT(REPT(0,8-MIN(AB1532,8)),REPT(DEC2BIN(_xlfn.BITLSHIFT(1,AD1532-1)),AB1532/AD1532)),8)</f>
        <v>00000001</v>
      </c>
      <c r="AF1532" s="125" t="s">
        <v>369</v>
      </c>
    </row>
    <row r="1533" spans="1:32" x14ac:dyDescent="0.2">
      <c r="I1533" s="159"/>
      <c r="K1533" s="159"/>
      <c r="V1533" s="179"/>
      <c r="X1533" s="179"/>
      <c r="Z1533" s="125" t="str">
        <f t="shared" si="2550"/>
        <v/>
      </c>
      <c r="AA1533" s="125" t="str">
        <f t="shared" si="2652"/>
        <v/>
      </c>
      <c r="AB1533" s="179"/>
      <c r="AC1533" s="179"/>
      <c r="AD1533" s="179"/>
      <c r="AE1533" s="179"/>
    </row>
    <row r="1534" spans="1:32" ht="19" x14ac:dyDescent="0.25">
      <c r="A1534" s="225" t="s">
        <v>2352</v>
      </c>
      <c r="B1534" s="225"/>
      <c r="I1534" s="159"/>
      <c r="Z1534" s="125" t="str">
        <f t="shared" si="2550"/>
        <v/>
      </c>
      <c r="AA1534" s="125" t="str">
        <f t="shared" si="2652"/>
        <v/>
      </c>
      <c r="AC1534" s="179"/>
    </row>
    <row r="1535" spans="1:32" x14ac:dyDescent="0.2">
      <c r="A1535" s="125" t="s">
        <v>2933</v>
      </c>
      <c r="B1535" s="58" t="str">
        <f>IF(OR(MAX(1,O1535)*MAX(V1535,1)&gt;8,V1535&lt;1/4,X1535&lt;1/4,IF(X1535="-",0,X1535)&gt;8),"RSVD","")</f>
        <v/>
      </c>
      <c r="C1535" s="125" t="s">
        <v>781</v>
      </c>
      <c r="D1535" s="125" t="s">
        <v>704</v>
      </c>
      <c r="E1535" s="125" t="s">
        <v>784</v>
      </c>
      <c r="F1535" s="125" t="str">
        <f>IF(U1535=8,"000",IF(U1535=16,"101","110"))</f>
        <v>000</v>
      </c>
      <c r="H1535" s="125" t="s">
        <v>1723</v>
      </c>
      <c r="I1535" s="159">
        <f>VLOOKUP(H1535,'V-Enc'!$B$38:$C$45,2,FALSE)</f>
        <v>16</v>
      </c>
      <c r="K1535" s="157" t="s">
        <v>369</v>
      </c>
      <c r="L1535" s="206" t="s">
        <v>76</v>
      </c>
      <c r="M1535" s="125">
        <v>8</v>
      </c>
      <c r="R1535" s="125" t="s">
        <v>22</v>
      </c>
      <c r="S1535" s="206" t="s">
        <v>228</v>
      </c>
      <c r="T1535" s="125" t="s">
        <v>783</v>
      </c>
      <c r="U1535" s="125">
        <f>IF(L1535="-1",I1535,M1535)</f>
        <v>8</v>
      </c>
      <c r="V1535" s="179">
        <v>1</v>
      </c>
      <c r="W1535" s="125" t="str">
        <f>IF(L1535="-1",U1535,"-")</f>
        <v>-</v>
      </c>
      <c r="X1535" s="179" t="str">
        <f>IF(L1535="-1",W1535/#REF!*#REF!,"-")</f>
        <v>-</v>
      </c>
      <c r="Z1535" s="125" t="str">
        <f t="shared" si="2550"/>
        <v/>
      </c>
      <c r="AA1535" s="125">
        <f t="shared" si="2652"/>
        <v>1</v>
      </c>
      <c r="AB1535" s="179">
        <f t="shared" ref="AB1535" si="2670">MAX(V1535,X1535,1)*IF(O1535="",1,O1535)</f>
        <v>1</v>
      </c>
      <c r="AC1535" s="179" t="str">
        <f>DEC2BIN(AB1535-1,6)</f>
        <v>000000</v>
      </c>
      <c r="AD1535" s="125">
        <f t="shared" ref="AD1535" si="2671">AB1535/(MAX(V1535,1)*IF(O1535="",1,O1535))</f>
        <v>1</v>
      </c>
      <c r="AE1535" s="125" t="str">
        <f t="shared" ref="AE1535" si="2672">RIGHT(_xlfn.CONCAT(REPT(0,8-MIN(AB1535,8)),REPT(DEC2BIN(_xlfn.BITLSHIFT(1,AD1535-1)),AB1535/AD1535)),8)</f>
        <v>00000001</v>
      </c>
      <c r="AF1535" s="125" t="s">
        <v>369</v>
      </c>
    </row>
    <row r="1536" spans="1:32" x14ac:dyDescent="0.2">
      <c r="I1536" s="159"/>
      <c r="K1536" s="159"/>
      <c r="V1536" s="179"/>
      <c r="X1536" s="179"/>
      <c r="Z1536" s="125" t="str">
        <f t="shared" si="2550"/>
        <v/>
      </c>
      <c r="AA1536" s="125" t="str">
        <f t="shared" si="2652"/>
        <v/>
      </c>
      <c r="AB1536" s="179"/>
      <c r="AC1536" s="179"/>
      <c r="AD1536" s="179"/>
      <c r="AE1536" s="179"/>
    </row>
    <row r="1537" spans="1:32" ht="19" x14ac:dyDescent="0.25">
      <c r="A1537" s="225" t="s">
        <v>2354</v>
      </c>
      <c r="B1537" s="225"/>
      <c r="C1537" s="226"/>
      <c r="D1537" s="226"/>
      <c r="E1537" s="226"/>
      <c r="F1537" s="226"/>
      <c r="G1537" s="226"/>
      <c r="I1537" s="159"/>
      <c r="Z1537" s="125" t="str">
        <f t="shared" si="2550"/>
        <v/>
      </c>
      <c r="AA1537" s="125" t="str">
        <f t="shared" si="2652"/>
        <v/>
      </c>
      <c r="AC1537" s="179"/>
    </row>
    <row r="1538" spans="1:32" x14ac:dyDescent="0.2">
      <c r="A1538" s="125" t="s">
        <v>4665</v>
      </c>
      <c r="B1538" s="58" t="str">
        <f>IF(OR(MAX(1,O1538)*MAX(V1538,1)&gt;8,V1538&lt;1/4,X1538&lt;1/4,IF(X1538="-",0,X1538)&gt;8),"RSVD","")</f>
        <v>RSVD</v>
      </c>
      <c r="C1538" s="125" t="s">
        <v>781</v>
      </c>
      <c r="D1538" s="125" t="s">
        <v>704</v>
      </c>
      <c r="E1538" s="125" t="str">
        <f t="shared" ref="E1538" si="2673">IF(S1538="rs2","S2",IF(S1538="vs2","S3","S1"))</f>
        <v>S2</v>
      </c>
      <c r="F1538" s="125" t="str">
        <f t="shared" ref="F1538" si="2674">IF(U1538=8,"000",IF(U1538=16,"101","110"))</f>
        <v>000</v>
      </c>
      <c r="H1538" s="125" t="s">
        <v>1723</v>
      </c>
      <c r="I1538" s="159">
        <f>VLOOKUP(H1538,'V-Enc'!$B$38:$C$45,2,FALSE)</f>
        <v>16</v>
      </c>
      <c r="J1538" s="125" t="s">
        <v>1739</v>
      </c>
      <c r="K1538" s="159">
        <f>VLOOKUP(J1538,'V-Enc'!$B$49:$C$56,2,FALSE)</f>
        <v>0.25</v>
      </c>
      <c r="L1538" s="206" t="s">
        <v>548</v>
      </c>
      <c r="M1538" s="125">
        <v>8</v>
      </c>
      <c r="R1538" s="125" t="s">
        <v>22</v>
      </c>
      <c r="S1538" s="125" t="s">
        <v>44</v>
      </c>
      <c r="T1538" s="125" t="s">
        <v>783</v>
      </c>
      <c r="U1538" s="125">
        <f t="shared" ref="U1538" si="2675">IF(L1538="-1",I1538,M1538)</f>
        <v>8</v>
      </c>
      <c r="V1538" s="179">
        <f t="shared" ref="V1538" si="2676">IF(L1538="-1",K1538,U1538/I1538*K1538)</f>
        <v>0.125</v>
      </c>
      <c r="W1538" s="125" t="str">
        <f t="shared" ref="W1538" si="2677">IF(L1538="-1",U1538,"-")</f>
        <v>-</v>
      </c>
      <c r="X1538" s="179" t="str">
        <f>IF(L1538="-1",W1538/#REF!*#REF!,"-")</f>
        <v>-</v>
      </c>
      <c r="Z1538" s="125" t="str">
        <f t="shared" ref="Z1538" si="2678">IF(S1538="vs2",1,"")</f>
        <v/>
      </c>
      <c r="AA1538" s="125">
        <f t="shared" ref="AA1538" si="2679">IF(T1538="vs3",1,"")</f>
        <v>1</v>
      </c>
      <c r="AB1538" s="179">
        <f>MAX(V1538,X1538,1)*IF(O1538="",1,O1538)</f>
        <v>1</v>
      </c>
      <c r="AC1538" s="179" t="str">
        <f t="shared" ref="AC1538:AC1551" si="2680">DEC2BIN(MIN(64,AB1538)-1,6)</f>
        <v>000000</v>
      </c>
      <c r="AD1538" s="125">
        <f t="shared" ref="AD1538:AD1555" si="2681">AB1538/(MAX(V1538,1)*IF(O1538="",1,O1538))</f>
        <v>1</v>
      </c>
      <c r="AE1538" s="125" t="str">
        <f t="shared" ref="AE1538:AE1555" si="2682">RIGHT(_xlfn.CONCAT(REPT(0,8-MIN(AB1538,8)),REPT(DEC2BIN(_xlfn.BITLSHIFT(1,AD1538-1)),AB1538/AD1538)),8)</f>
        <v>00000001</v>
      </c>
      <c r="AF1538" s="125" t="s">
        <v>369</v>
      </c>
    </row>
    <row r="1539" spans="1:32" x14ac:dyDescent="0.2">
      <c r="A1539" s="125" t="s">
        <v>2934</v>
      </c>
      <c r="B1539" s="58" t="str">
        <f>IF(OR(MAX(1,O1539)*MAX(V1539,1)&gt;8,V1539&lt;1/4,X1539&lt;1/4,IF(X1539="-",0,X1539)&gt;8),"RSVD","")</f>
        <v/>
      </c>
      <c r="C1539" s="125" t="s">
        <v>781</v>
      </c>
      <c r="D1539" s="125" t="s">
        <v>704</v>
      </c>
      <c r="E1539" s="125" t="str">
        <f t="shared" ref="E1539:E1555" si="2683">IF(S1539="rs2","S2",IF(S1539="vs2","S3","S1"))</f>
        <v>S2</v>
      </c>
      <c r="F1539" s="125" t="str">
        <f t="shared" ref="F1539:F1555" si="2684">IF(U1539=8,"000",IF(U1539=16,"101","110"))</f>
        <v>101</v>
      </c>
      <c r="H1539" s="125" t="s">
        <v>1723</v>
      </c>
      <c r="I1539" s="159">
        <f>VLOOKUP(H1539,'V-Enc'!$B$38:$C$45,2,FALSE)</f>
        <v>16</v>
      </c>
      <c r="J1539" s="125" t="s">
        <v>1739</v>
      </c>
      <c r="K1539" s="159">
        <f>VLOOKUP(J1539,'V-Enc'!$B$49:$C$56,2,FALSE)</f>
        <v>0.25</v>
      </c>
      <c r="L1539" s="206" t="s">
        <v>548</v>
      </c>
      <c r="M1539" s="125">
        <v>16</v>
      </c>
      <c r="R1539" s="125" t="s">
        <v>22</v>
      </c>
      <c r="S1539" s="125" t="s">
        <v>44</v>
      </c>
      <c r="T1539" s="125" t="s">
        <v>783</v>
      </c>
      <c r="U1539" s="125">
        <f t="shared" ref="U1539:U1555" si="2685">IF(L1539="-1",I1539,M1539)</f>
        <v>16</v>
      </c>
      <c r="V1539" s="179">
        <f t="shared" ref="V1539:V1555" si="2686">IF(L1539="-1",K1539,U1539/I1539*K1539)</f>
        <v>0.25</v>
      </c>
      <c r="W1539" s="125" t="str">
        <f t="shared" ref="W1539:W1555" si="2687">IF(L1539="-1",U1539,"-")</f>
        <v>-</v>
      </c>
      <c r="X1539" s="179" t="str">
        <f>IF(L1539="-1",W1539/#REF!*#REF!,"-")</f>
        <v>-</v>
      </c>
      <c r="Z1539" s="125" t="str">
        <f t="shared" si="2550"/>
        <v/>
      </c>
      <c r="AA1539" s="125">
        <f t="shared" si="2652"/>
        <v>1</v>
      </c>
      <c r="AB1539" s="179">
        <f t="shared" ref="AB1539:AB1555" si="2688">MAX(V1539,X1539,1)*IF(O1539="",1,O1539)</f>
        <v>1</v>
      </c>
      <c r="AC1539" s="179" t="str">
        <f t="shared" si="2680"/>
        <v>000000</v>
      </c>
      <c r="AD1539" s="125">
        <f t="shared" si="2681"/>
        <v>1</v>
      </c>
      <c r="AE1539" s="125" t="str">
        <f t="shared" si="2682"/>
        <v>00000001</v>
      </c>
      <c r="AF1539" s="125" t="s">
        <v>369</v>
      </c>
    </row>
    <row r="1540" spans="1:32" x14ac:dyDescent="0.2">
      <c r="A1540" s="125" t="s">
        <v>2935</v>
      </c>
      <c r="B1540" s="58" t="str">
        <f t="shared" ref="B1540:B1555" si="2689">IF(OR(MAX(1,O1540)*MAX(V1540,1)&gt;8,V1540&lt;1/4,X1540&lt;1/4,IF(X1540="-",0,X1540)&gt;8),"RSVD","")</f>
        <v/>
      </c>
      <c r="C1540" s="125" t="s">
        <v>781</v>
      </c>
      <c r="D1540" s="125" t="s">
        <v>704</v>
      </c>
      <c r="E1540" s="125" t="str">
        <f t="shared" si="2683"/>
        <v>S2</v>
      </c>
      <c r="F1540" s="125" t="str">
        <f t="shared" si="2684"/>
        <v>110</v>
      </c>
      <c r="H1540" s="125" t="s">
        <v>1723</v>
      </c>
      <c r="I1540" s="159">
        <f>VLOOKUP(H1540,'V-Enc'!$B$38:$C$45,2,FALSE)</f>
        <v>16</v>
      </c>
      <c r="J1540" s="125" t="s">
        <v>1739</v>
      </c>
      <c r="K1540" s="159">
        <f>VLOOKUP(J1540,'V-Enc'!$B$49:$C$56,2,FALSE)</f>
        <v>0.25</v>
      </c>
      <c r="L1540" s="206" t="s">
        <v>548</v>
      </c>
      <c r="M1540" s="125">
        <v>32</v>
      </c>
      <c r="R1540" s="125" t="s">
        <v>22</v>
      </c>
      <c r="S1540" s="125" t="s">
        <v>44</v>
      </c>
      <c r="T1540" s="125" t="s">
        <v>783</v>
      </c>
      <c r="U1540" s="125">
        <f t="shared" si="2685"/>
        <v>32</v>
      </c>
      <c r="V1540" s="179">
        <f t="shared" si="2686"/>
        <v>0.5</v>
      </c>
      <c r="W1540" s="125" t="str">
        <f t="shared" si="2687"/>
        <v>-</v>
      </c>
      <c r="X1540" s="179" t="str">
        <f>IF(L1540="-1",W1540/I1539*K1539,"-")</f>
        <v>-</v>
      </c>
      <c r="Z1540" s="125" t="str">
        <f t="shared" si="2550"/>
        <v/>
      </c>
      <c r="AA1540" s="125">
        <f t="shared" si="2652"/>
        <v>1</v>
      </c>
      <c r="AB1540" s="179">
        <f t="shared" si="2688"/>
        <v>1</v>
      </c>
      <c r="AC1540" s="179" t="str">
        <f t="shared" si="2680"/>
        <v>000000</v>
      </c>
      <c r="AD1540" s="125">
        <f t="shared" si="2681"/>
        <v>1</v>
      </c>
      <c r="AE1540" s="125" t="str">
        <f t="shared" si="2682"/>
        <v>00000001</v>
      </c>
      <c r="AF1540" s="125" t="s">
        <v>369</v>
      </c>
    </row>
    <row r="1541" spans="1:32" x14ac:dyDescent="0.2">
      <c r="A1541" s="125" t="s">
        <v>2936</v>
      </c>
      <c r="B1541" s="58" t="str">
        <f t="shared" si="2689"/>
        <v/>
      </c>
      <c r="C1541" s="125" t="s">
        <v>781</v>
      </c>
      <c r="D1541" s="125" t="s">
        <v>704</v>
      </c>
      <c r="E1541" s="125" t="str">
        <f t="shared" si="2683"/>
        <v>S2</v>
      </c>
      <c r="F1541" s="125" t="str">
        <f t="shared" si="2684"/>
        <v>000</v>
      </c>
      <c r="H1541" s="125" t="s">
        <v>1723</v>
      </c>
      <c r="I1541" s="159">
        <f>VLOOKUP(H1541,'V-Enc'!$B$38:$C$45,2,FALSE)</f>
        <v>16</v>
      </c>
      <c r="J1541" s="125" t="s">
        <v>1740</v>
      </c>
      <c r="K1541" s="159">
        <f>VLOOKUP(J1541,'V-Enc'!$B$49:$C$56,2,FALSE)</f>
        <v>0.5</v>
      </c>
      <c r="L1541" s="206" t="s">
        <v>548</v>
      </c>
      <c r="M1541" s="125">
        <v>8</v>
      </c>
      <c r="R1541" s="125" t="s">
        <v>22</v>
      </c>
      <c r="S1541" s="125" t="s">
        <v>44</v>
      </c>
      <c r="T1541" s="125" t="s">
        <v>783</v>
      </c>
      <c r="U1541" s="125">
        <f t="shared" si="2685"/>
        <v>8</v>
      </c>
      <c r="V1541" s="179">
        <f t="shared" si="2686"/>
        <v>0.25</v>
      </c>
      <c r="W1541" s="125" t="str">
        <f t="shared" si="2687"/>
        <v>-</v>
      </c>
      <c r="X1541" s="179" t="str">
        <f>IF(L1541="-1",W1541/#REF!*#REF!,"-")</f>
        <v>-</v>
      </c>
      <c r="Z1541" s="125" t="str">
        <f t="shared" si="2550"/>
        <v/>
      </c>
      <c r="AA1541" s="125">
        <f t="shared" si="2652"/>
        <v>1</v>
      </c>
      <c r="AB1541" s="179">
        <f t="shared" si="2688"/>
        <v>1</v>
      </c>
      <c r="AC1541" s="179" t="str">
        <f t="shared" si="2680"/>
        <v>000000</v>
      </c>
      <c r="AD1541" s="125">
        <f t="shared" si="2681"/>
        <v>1</v>
      </c>
      <c r="AE1541" s="125" t="str">
        <f t="shared" si="2682"/>
        <v>00000001</v>
      </c>
      <c r="AF1541" s="125" t="s">
        <v>369</v>
      </c>
    </row>
    <row r="1542" spans="1:32" x14ac:dyDescent="0.2">
      <c r="A1542" s="125" t="s">
        <v>2937</v>
      </c>
      <c r="B1542" s="58" t="str">
        <f t="shared" si="2689"/>
        <v/>
      </c>
      <c r="C1542" s="125" t="s">
        <v>781</v>
      </c>
      <c r="D1542" s="125" t="s">
        <v>704</v>
      </c>
      <c r="E1542" s="125" t="str">
        <f t="shared" si="2683"/>
        <v>S2</v>
      </c>
      <c r="F1542" s="125" t="str">
        <f t="shared" si="2684"/>
        <v>101</v>
      </c>
      <c r="H1542" s="125" t="s">
        <v>1723</v>
      </c>
      <c r="I1542" s="159">
        <f>VLOOKUP(H1542,'V-Enc'!$B$38:$C$45,2,FALSE)</f>
        <v>16</v>
      </c>
      <c r="J1542" s="125" t="s">
        <v>1740</v>
      </c>
      <c r="K1542" s="159">
        <f>VLOOKUP(J1542,'V-Enc'!$B$49:$C$56,2,FALSE)</f>
        <v>0.5</v>
      </c>
      <c r="L1542" s="206" t="s">
        <v>548</v>
      </c>
      <c r="M1542" s="125">
        <v>16</v>
      </c>
      <c r="R1542" s="125" t="s">
        <v>22</v>
      </c>
      <c r="S1542" s="125" t="s">
        <v>44</v>
      </c>
      <c r="T1542" s="125" t="s">
        <v>783</v>
      </c>
      <c r="U1542" s="125">
        <f t="shared" si="2685"/>
        <v>16</v>
      </c>
      <c r="V1542" s="179">
        <f t="shared" si="2686"/>
        <v>0.5</v>
      </c>
      <c r="W1542" s="125" t="str">
        <f t="shared" si="2687"/>
        <v>-</v>
      </c>
      <c r="X1542" s="179" t="str">
        <f>IF(L1542="-1",W1542/I1541*K1541,"-")</f>
        <v>-</v>
      </c>
      <c r="Z1542" s="125" t="str">
        <f t="shared" si="2550"/>
        <v/>
      </c>
      <c r="AA1542" s="125">
        <f t="shared" si="2652"/>
        <v>1</v>
      </c>
      <c r="AB1542" s="179">
        <f t="shared" si="2688"/>
        <v>1</v>
      </c>
      <c r="AC1542" s="179" t="str">
        <f t="shared" si="2680"/>
        <v>000000</v>
      </c>
      <c r="AD1542" s="125">
        <f t="shared" si="2681"/>
        <v>1</v>
      </c>
      <c r="AE1542" s="125" t="str">
        <f t="shared" si="2682"/>
        <v>00000001</v>
      </c>
      <c r="AF1542" s="125" t="s">
        <v>369</v>
      </c>
    </row>
    <row r="1543" spans="1:32" x14ac:dyDescent="0.2">
      <c r="A1543" s="125" t="s">
        <v>2938</v>
      </c>
      <c r="B1543" s="58" t="str">
        <f t="shared" si="2689"/>
        <v/>
      </c>
      <c r="C1543" s="125" t="s">
        <v>781</v>
      </c>
      <c r="D1543" s="125" t="s">
        <v>704</v>
      </c>
      <c r="E1543" s="125" t="str">
        <f t="shared" si="2683"/>
        <v>S2</v>
      </c>
      <c r="F1543" s="125" t="str">
        <f t="shared" si="2684"/>
        <v>110</v>
      </c>
      <c r="H1543" s="125" t="s">
        <v>1723</v>
      </c>
      <c r="I1543" s="159">
        <f>VLOOKUP(H1543,'V-Enc'!$B$38:$C$45,2,FALSE)</f>
        <v>16</v>
      </c>
      <c r="J1543" s="125" t="s">
        <v>1740</v>
      </c>
      <c r="K1543" s="159">
        <f>VLOOKUP(J1543,'V-Enc'!$B$49:$C$56,2,FALSE)</f>
        <v>0.5</v>
      </c>
      <c r="L1543" s="206" t="s">
        <v>548</v>
      </c>
      <c r="M1543" s="125">
        <v>32</v>
      </c>
      <c r="R1543" s="125" t="s">
        <v>22</v>
      </c>
      <c r="S1543" s="125" t="s">
        <v>44</v>
      </c>
      <c r="T1543" s="125" t="s">
        <v>783</v>
      </c>
      <c r="U1543" s="125">
        <f t="shared" si="2685"/>
        <v>32</v>
      </c>
      <c r="V1543" s="179">
        <f t="shared" si="2686"/>
        <v>1</v>
      </c>
      <c r="W1543" s="125" t="str">
        <f t="shared" si="2687"/>
        <v>-</v>
      </c>
      <c r="X1543" s="179" t="str">
        <f>IF(L1543="-1",W1543/I1542*K1542,"-")</f>
        <v>-</v>
      </c>
      <c r="Z1543" s="125" t="str">
        <f t="shared" si="2550"/>
        <v/>
      </c>
      <c r="AA1543" s="125">
        <f t="shared" si="2652"/>
        <v>1</v>
      </c>
      <c r="AB1543" s="179">
        <f t="shared" si="2688"/>
        <v>1</v>
      </c>
      <c r="AC1543" s="179" t="str">
        <f t="shared" si="2680"/>
        <v>000000</v>
      </c>
      <c r="AD1543" s="179">
        <f t="shared" si="2681"/>
        <v>1</v>
      </c>
      <c r="AE1543" s="179" t="str">
        <f t="shared" si="2682"/>
        <v>00000001</v>
      </c>
      <c r="AF1543" s="125" t="s">
        <v>369</v>
      </c>
    </row>
    <row r="1544" spans="1:32" x14ac:dyDescent="0.2">
      <c r="A1544" s="125" t="s">
        <v>2939</v>
      </c>
      <c r="B1544" s="58" t="str">
        <f t="shared" si="2689"/>
        <v/>
      </c>
      <c r="C1544" s="125" t="s">
        <v>781</v>
      </c>
      <c r="D1544" s="125" t="s">
        <v>704</v>
      </c>
      <c r="E1544" s="125" t="str">
        <f t="shared" si="2683"/>
        <v>S2</v>
      </c>
      <c r="F1544" s="125" t="str">
        <f t="shared" si="2684"/>
        <v>000</v>
      </c>
      <c r="H1544" s="125" t="s">
        <v>1723</v>
      </c>
      <c r="I1544" s="159">
        <f>VLOOKUP(H1544,'V-Enc'!$B$38:$C$45,2,FALSE)</f>
        <v>16</v>
      </c>
      <c r="J1544" s="125" t="s">
        <v>1733</v>
      </c>
      <c r="K1544" s="159">
        <f>VLOOKUP(J1544,'V-Enc'!$B$49:$C$56,2,FALSE)</f>
        <v>1</v>
      </c>
      <c r="L1544" s="206" t="s">
        <v>548</v>
      </c>
      <c r="M1544" s="125">
        <v>8</v>
      </c>
      <c r="R1544" s="125" t="s">
        <v>22</v>
      </c>
      <c r="S1544" s="125" t="s">
        <v>44</v>
      </c>
      <c r="T1544" s="125" t="s">
        <v>783</v>
      </c>
      <c r="U1544" s="125">
        <f t="shared" si="2685"/>
        <v>8</v>
      </c>
      <c r="V1544" s="179">
        <f t="shared" si="2686"/>
        <v>0.5</v>
      </c>
      <c r="W1544" s="125" t="str">
        <f t="shared" si="2687"/>
        <v>-</v>
      </c>
      <c r="X1544" s="179" t="str">
        <f>IF(L1544="-1",W1544/#REF!*#REF!,"-")</f>
        <v>-</v>
      </c>
      <c r="Z1544" s="125" t="str">
        <f t="shared" ref="Z1544:Z1619" si="2690">IF(S1544="vs2",1,"")</f>
        <v/>
      </c>
      <c r="AA1544" s="125">
        <f t="shared" si="2652"/>
        <v>1</v>
      </c>
      <c r="AB1544" s="179">
        <f t="shared" si="2688"/>
        <v>1</v>
      </c>
      <c r="AC1544" s="179" t="str">
        <f t="shared" si="2680"/>
        <v>000000</v>
      </c>
      <c r="AD1544" s="125">
        <f t="shared" si="2681"/>
        <v>1</v>
      </c>
      <c r="AE1544" s="179" t="str">
        <f t="shared" si="2682"/>
        <v>00000001</v>
      </c>
      <c r="AF1544" s="125" t="s">
        <v>369</v>
      </c>
    </row>
    <row r="1545" spans="1:32" x14ac:dyDescent="0.2">
      <c r="A1545" s="125" t="s">
        <v>2940</v>
      </c>
      <c r="B1545" s="58" t="str">
        <f t="shared" si="2689"/>
        <v/>
      </c>
      <c r="C1545" s="125" t="s">
        <v>781</v>
      </c>
      <c r="D1545" s="125" t="s">
        <v>704</v>
      </c>
      <c r="E1545" s="125" t="str">
        <f t="shared" si="2683"/>
        <v>S2</v>
      </c>
      <c r="F1545" s="125" t="str">
        <f t="shared" si="2684"/>
        <v>101</v>
      </c>
      <c r="H1545" s="125" t="s">
        <v>1723</v>
      </c>
      <c r="I1545" s="159">
        <f>VLOOKUP(H1545,'V-Enc'!$B$38:$C$45,2,FALSE)</f>
        <v>16</v>
      </c>
      <c r="J1545" s="125" t="s">
        <v>1733</v>
      </c>
      <c r="K1545" s="159">
        <f>VLOOKUP(J1545,'V-Enc'!$B$49:$C$56,2,FALSE)</f>
        <v>1</v>
      </c>
      <c r="L1545" s="206" t="s">
        <v>548</v>
      </c>
      <c r="M1545" s="125">
        <v>16</v>
      </c>
      <c r="R1545" s="125" t="s">
        <v>22</v>
      </c>
      <c r="S1545" s="125" t="s">
        <v>44</v>
      </c>
      <c r="T1545" s="125" t="s">
        <v>783</v>
      </c>
      <c r="U1545" s="125">
        <f t="shared" si="2685"/>
        <v>16</v>
      </c>
      <c r="V1545" s="179">
        <f t="shared" si="2686"/>
        <v>1</v>
      </c>
      <c r="W1545" s="125" t="str">
        <f t="shared" si="2687"/>
        <v>-</v>
      </c>
      <c r="X1545" s="179" t="str">
        <f>IF(L1545="-1",W1545/I1544*K1544,"-")</f>
        <v>-</v>
      </c>
      <c r="Z1545" s="125" t="str">
        <f t="shared" si="2690"/>
        <v/>
      </c>
      <c r="AA1545" s="125">
        <f t="shared" si="2652"/>
        <v>1</v>
      </c>
      <c r="AB1545" s="179">
        <f t="shared" si="2688"/>
        <v>1</v>
      </c>
      <c r="AC1545" s="179" t="str">
        <f t="shared" si="2680"/>
        <v>000000</v>
      </c>
      <c r="AD1545" s="179">
        <f t="shared" si="2681"/>
        <v>1</v>
      </c>
      <c r="AE1545" s="179" t="str">
        <f t="shared" si="2682"/>
        <v>00000001</v>
      </c>
      <c r="AF1545" s="125" t="s">
        <v>369</v>
      </c>
    </row>
    <row r="1546" spans="1:32" x14ac:dyDescent="0.2">
      <c r="A1546" s="125" t="s">
        <v>2941</v>
      </c>
      <c r="B1546" s="58" t="str">
        <f t="shared" si="2689"/>
        <v/>
      </c>
      <c r="C1546" s="125" t="s">
        <v>781</v>
      </c>
      <c r="D1546" s="125" t="s">
        <v>704</v>
      </c>
      <c r="E1546" s="125" t="str">
        <f t="shared" si="2683"/>
        <v>S2</v>
      </c>
      <c r="F1546" s="125" t="str">
        <f t="shared" si="2684"/>
        <v>110</v>
      </c>
      <c r="H1546" s="125" t="s">
        <v>1723</v>
      </c>
      <c r="I1546" s="159">
        <f>VLOOKUP(H1546,'V-Enc'!$B$38:$C$45,2,FALSE)</f>
        <v>16</v>
      </c>
      <c r="J1546" s="125" t="s">
        <v>1733</v>
      </c>
      <c r="K1546" s="159">
        <f>VLOOKUP(J1546,'V-Enc'!$B$49:$C$56,2,FALSE)</f>
        <v>1</v>
      </c>
      <c r="L1546" s="206" t="s">
        <v>548</v>
      </c>
      <c r="M1546" s="125">
        <v>32</v>
      </c>
      <c r="R1546" s="125" t="s">
        <v>22</v>
      </c>
      <c r="S1546" s="125" t="s">
        <v>44</v>
      </c>
      <c r="T1546" s="125" t="s">
        <v>783</v>
      </c>
      <c r="U1546" s="125">
        <f t="shared" si="2685"/>
        <v>32</v>
      </c>
      <c r="V1546" s="179">
        <f t="shared" si="2686"/>
        <v>2</v>
      </c>
      <c r="W1546" s="125" t="str">
        <f t="shared" si="2687"/>
        <v>-</v>
      </c>
      <c r="X1546" s="179" t="str">
        <f>IF(L1546="-1",W1546/I1545*K1545,"-")</f>
        <v>-</v>
      </c>
      <c r="Z1546" s="125" t="str">
        <f t="shared" si="2690"/>
        <v/>
      </c>
      <c r="AA1546" s="125">
        <f t="shared" ref="AA1546:AA1574" si="2691">IF(T1546="vs3",1,"")</f>
        <v>1</v>
      </c>
      <c r="AB1546" s="179">
        <f t="shared" si="2688"/>
        <v>2</v>
      </c>
      <c r="AC1546" s="179" t="str">
        <f t="shared" si="2680"/>
        <v>000001</v>
      </c>
      <c r="AD1546" s="179">
        <f t="shared" si="2681"/>
        <v>1</v>
      </c>
      <c r="AE1546" s="179" t="str">
        <f t="shared" si="2682"/>
        <v>00000011</v>
      </c>
      <c r="AF1546" s="125" t="s">
        <v>369</v>
      </c>
    </row>
    <row r="1547" spans="1:32" x14ac:dyDescent="0.2">
      <c r="A1547" s="125" t="s">
        <v>2942</v>
      </c>
      <c r="B1547" s="58" t="str">
        <f t="shared" si="2689"/>
        <v/>
      </c>
      <c r="C1547" s="125" t="s">
        <v>781</v>
      </c>
      <c r="D1547" s="125" t="s">
        <v>704</v>
      </c>
      <c r="E1547" s="125" t="str">
        <f t="shared" si="2683"/>
        <v>S2</v>
      </c>
      <c r="F1547" s="125" t="str">
        <f t="shared" si="2684"/>
        <v>000</v>
      </c>
      <c r="H1547" s="125" t="s">
        <v>1723</v>
      </c>
      <c r="I1547" s="159">
        <f>VLOOKUP(H1547,'V-Enc'!$B$38:$C$45,2,FALSE)</f>
        <v>16</v>
      </c>
      <c r="J1547" s="125" t="s">
        <v>1734</v>
      </c>
      <c r="K1547" s="159">
        <f>VLOOKUP(J1547,'V-Enc'!$B$49:$C$56,2,FALSE)</f>
        <v>2</v>
      </c>
      <c r="L1547" s="206" t="s">
        <v>548</v>
      </c>
      <c r="M1547" s="125">
        <v>8</v>
      </c>
      <c r="R1547" s="125" t="s">
        <v>22</v>
      </c>
      <c r="S1547" s="125" t="s">
        <v>44</v>
      </c>
      <c r="T1547" s="125" t="s">
        <v>783</v>
      </c>
      <c r="U1547" s="125">
        <f t="shared" si="2685"/>
        <v>8</v>
      </c>
      <c r="V1547" s="179">
        <f t="shared" si="2686"/>
        <v>1</v>
      </c>
      <c r="W1547" s="125" t="str">
        <f t="shared" si="2687"/>
        <v>-</v>
      </c>
      <c r="X1547" s="179" t="str">
        <f>IF(L1547="-1",W1547/#REF!*#REF!,"-")</f>
        <v>-</v>
      </c>
      <c r="Z1547" s="125" t="str">
        <f t="shared" si="2690"/>
        <v/>
      </c>
      <c r="AA1547" s="125">
        <f t="shared" si="2691"/>
        <v>1</v>
      </c>
      <c r="AB1547" s="179">
        <f t="shared" si="2688"/>
        <v>1</v>
      </c>
      <c r="AC1547" s="179" t="str">
        <f t="shared" si="2680"/>
        <v>000000</v>
      </c>
      <c r="AD1547" s="179">
        <f t="shared" si="2681"/>
        <v>1</v>
      </c>
      <c r="AE1547" s="179" t="str">
        <f t="shared" si="2682"/>
        <v>00000001</v>
      </c>
      <c r="AF1547" s="125" t="s">
        <v>369</v>
      </c>
    </row>
    <row r="1548" spans="1:32" x14ac:dyDescent="0.2">
      <c r="A1548" s="125" t="s">
        <v>2943</v>
      </c>
      <c r="B1548" s="58" t="str">
        <f t="shared" si="2689"/>
        <v/>
      </c>
      <c r="C1548" s="125" t="s">
        <v>781</v>
      </c>
      <c r="D1548" s="125" t="s">
        <v>704</v>
      </c>
      <c r="E1548" s="125" t="str">
        <f t="shared" si="2683"/>
        <v>S2</v>
      </c>
      <c r="F1548" s="125" t="str">
        <f t="shared" si="2684"/>
        <v>101</v>
      </c>
      <c r="H1548" s="125" t="s">
        <v>1723</v>
      </c>
      <c r="I1548" s="159">
        <f>VLOOKUP(H1548,'V-Enc'!$B$38:$C$45,2,FALSE)</f>
        <v>16</v>
      </c>
      <c r="J1548" s="125" t="s">
        <v>1734</v>
      </c>
      <c r="K1548" s="159">
        <f>VLOOKUP(J1548,'V-Enc'!$B$49:$C$56,2,FALSE)</f>
        <v>2</v>
      </c>
      <c r="L1548" s="206" t="s">
        <v>548</v>
      </c>
      <c r="M1548" s="125">
        <v>16</v>
      </c>
      <c r="R1548" s="125" t="s">
        <v>22</v>
      </c>
      <c r="S1548" s="125" t="s">
        <v>44</v>
      </c>
      <c r="T1548" s="125" t="s">
        <v>783</v>
      </c>
      <c r="U1548" s="125">
        <f t="shared" si="2685"/>
        <v>16</v>
      </c>
      <c r="V1548" s="179">
        <f t="shared" si="2686"/>
        <v>2</v>
      </c>
      <c r="W1548" s="125" t="str">
        <f t="shared" si="2687"/>
        <v>-</v>
      </c>
      <c r="X1548" s="179" t="str">
        <f>IF(L1548="-1",W1548/I1547*K1547,"-")</f>
        <v>-</v>
      </c>
      <c r="Z1548" s="125" t="str">
        <f t="shared" si="2690"/>
        <v/>
      </c>
      <c r="AA1548" s="125">
        <f t="shared" si="2691"/>
        <v>1</v>
      </c>
      <c r="AB1548" s="179">
        <f t="shared" si="2688"/>
        <v>2</v>
      </c>
      <c r="AC1548" s="179" t="str">
        <f t="shared" si="2680"/>
        <v>000001</v>
      </c>
      <c r="AD1548" s="179">
        <f t="shared" si="2681"/>
        <v>1</v>
      </c>
      <c r="AE1548" s="179" t="str">
        <f t="shared" si="2682"/>
        <v>00000011</v>
      </c>
      <c r="AF1548" s="125" t="s">
        <v>369</v>
      </c>
    </row>
    <row r="1549" spans="1:32" x14ac:dyDescent="0.2">
      <c r="A1549" s="125" t="s">
        <v>2944</v>
      </c>
      <c r="B1549" s="58" t="str">
        <f t="shared" si="2689"/>
        <v/>
      </c>
      <c r="C1549" s="125" t="s">
        <v>781</v>
      </c>
      <c r="D1549" s="125" t="s">
        <v>704</v>
      </c>
      <c r="E1549" s="125" t="str">
        <f t="shared" si="2683"/>
        <v>S2</v>
      </c>
      <c r="F1549" s="125" t="str">
        <f t="shared" si="2684"/>
        <v>110</v>
      </c>
      <c r="H1549" s="125" t="s">
        <v>1723</v>
      </c>
      <c r="I1549" s="159">
        <f>VLOOKUP(H1549,'V-Enc'!$B$38:$C$45,2,FALSE)</f>
        <v>16</v>
      </c>
      <c r="J1549" s="125" t="s">
        <v>1734</v>
      </c>
      <c r="K1549" s="159">
        <f>VLOOKUP(J1549,'V-Enc'!$B$49:$C$56,2,FALSE)</f>
        <v>2</v>
      </c>
      <c r="L1549" s="206" t="s">
        <v>548</v>
      </c>
      <c r="M1549" s="125">
        <v>32</v>
      </c>
      <c r="R1549" s="125" t="s">
        <v>22</v>
      </c>
      <c r="S1549" s="125" t="s">
        <v>44</v>
      </c>
      <c r="T1549" s="125" t="s">
        <v>783</v>
      </c>
      <c r="U1549" s="125">
        <f t="shared" si="2685"/>
        <v>32</v>
      </c>
      <c r="V1549" s="179">
        <f t="shared" si="2686"/>
        <v>4</v>
      </c>
      <c r="W1549" s="125" t="str">
        <f t="shared" si="2687"/>
        <v>-</v>
      </c>
      <c r="X1549" s="179" t="str">
        <f>IF(L1549="-1",W1549/I1548*K1548,"-")</f>
        <v>-</v>
      </c>
      <c r="Z1549" s="125" t="str">
        <f t="shared" si="2690"/>
        <v/>
      </c>
      <c r="AA1549" s="125">
        <f t="shared" si="2691"/>
        <v>1</v>
      </c>
      <c r="AB1549" s="179">
        <f t="shared" si="2688"/>
        <v>4</v>
      </c>
      <c r="AC1549" s="179" t="str">
        <f t="shared" si="2680"/>
        <v>000011</v>
      </c>
      <c r="AD1549" s="179">
        <f t="shared" si="2681"/>
        <v>1</v>
      </c>
      <c r="AE1549" s="179" t="str">
        <f t="shared" si="2682"/>
        <v>00001111</v>
      </c>
      <c r="AF1549" s="125" t="s">
        <v>369</v>
      </c>
    </row>
    <row r="1550" spans="1:32" x14ac:dyDescent="0.2">
      <c r="A1550" s="125" t="s">
        <v>2945</v>
      </c>
      <c r="B1550" s="58" t="str">
        <f t="shared" si="2689"/>
        <v/>
      </c>
      <c r="C1550" s="125" t="s">
        <v>781</v>
      </c>
      <c r="D1550" s="125" t="s">
        <v>704</v>
      </c>
      <c r="E1550" s="125" t="str">
        <f t="shared" si="2683"/>
        <v>S2</v>
      </c>
      <c r="F1550" s="125" t="str">
        <f t="shared" si="2684"/>
        <v>000</v>
      </c>
      <c r="H1550" s="125" t="s">
        <v>1723</v>
      </c>
      <c r="I1550" s="159">
        <f>VLOOKUP(H1550,'V-Enc'!$B$38:$C$45,2,FALSE)</f>
        <v>16</v>
      </c>
      <c r="J1550" s="125" t="s">
        <v>1735</v>
      </c>
      <c r="K1550" s="159">
        <f>VLOOKUP(J1550,'V-Enc'!$B$49:$C$56,2,FALSE)</f>
        <v>4</v>
      </c>
      <c r="L1550" s="206" t="s">
        <v>548</v>
      </c>
      <c r="M1550" s="125">
        <v>8</v>
      </c>
      <c r="R1550" s="125" t="s">
        <v>22</v>
      </c>
      <c r="S1550" s="125" t="s">
        <v>44</v>
      </c>
      <c r="T1550" s="125" t="s">
        <v>783</v>
      </c>
      <c r="U1550" s="125">
        <f t="shared" si="2685"/>
        <v>8</v>
      </c>
      <c r="V1550" s="179">
        <f t="shared" si="2686"/>
        <v>2</v>
      </c>
      <c r="W1550" s="125" t="str">
        <f t="shared" si="2687"/>
        <v>-</v>
      </c>
      <c r="X1550" s="179" t="str">
        <f>IF(L1550="-1",W1550/#REF!*#REF!,"-")</f>
        <v>-</v>
      </c>
      <c r="Z1550" s="125" t="str">
        <f t="shared" si="2690"/>
        <v/>
      </c>
      <c r="AA1550" s="125">
        <f t="shared" si="2691"/>
        <v>1</v>
      </c>
      <c r="AB1550" s="179">
        <f t="shared" si="2688"/>
        <v>2</v>
      </c>
      <c r="AC1550" s="179" t="str">
        <f t="shared" si="2680"/>
        <v>000001</v>
      </c>
      <c r="AD1550" s="179">
        <f t="shared" si="2681"/>
        <v>1</v>
      </c>
      <c r="AE1550" s="179" t="str">
        <f t="shared" si="2682"/>
        <v>00000011</v>
      </c>
      <c r="AF1550" s="125" t="s">
        <v>369</v>
      </c>
    </row>
    <row r="1551" spans="1:32" ht="17" customHeight="1" x14ac:dyDescent="0.2">
      <c r="A1551" s="125" t="s">
        <v>2946</v>
      </c>
      <c r="B1551" s="58" t="str">
        <f t="shared" si="2689"/>
        <v/>
      </c>
      <c r="C1551" s="125" t="s">
        <v>781</v>
      </c>
      <c r="D1551" s="125" t="s">
        <v>704</v>
      </c>
      <c r="E1551" s="125" t="str">
        <f t="shared" si="2683"/>
        <v>S2</v>
      </c>
      <c r="F1551" s="125" t="str">
        <f t="shared" si="2684"/>
        <v>101</v>
      </c>
      <c r="H1551" s="125" t="s">
        <v>1723</v>
      </c>
      <c r="I1551" s="159">
        <f>VLOOKUP(H1551,'V-Enc'!$B$38:$C$45,2,FALSE)</f>
        <v>16</v>
      </c>
      <c r="J1551" s="125" t="s">
        <v>1735</v>
      </c>
      <c r="K1551" s="159">
        <f>VLOOKUP(J1551,'V-Enc'!$B$49:$C$56,2,FALSE)</f>
        <v>4</v>
      </c>
      <c r="L1551" s="206" t="s">
        <v>548</v>
      </c>
      <c r="M1551" s="125">
        <v>16</v>
      </c>
      <c r="R1551" s="125" t="s">
        <v>22</v>
      </c>
      <c r="S1551" s="125" t="s">
        <v>44</v>
      </c>
      <c r="T1551" s="125" t="s">
        <v>783</v>
      </c>
      <c r="U1551" s="125">
        <f t="shared" si="2685"/>
        <v>16</v>
      </c>
      <c r="V1551" s="179">
        <f t="shared" si="2686"/>
        <v>4</v>
      </c>
      <c r="W1551" s="125" t="str">
        <f t="shared" si="2687"/>
        <v>-</v>
      </c>
      <c r="X1551" s="179" t="str">
        <f>IF(L1551="-1",W1551/I1550*K1550,"-")</f>
        <v>-</v>
      </c>
      <c r="Z1551" s="125" t="str">
        <f t="shared" si="2690"/>
        <v/>
      </c>
      <c r="AA1551" s="125">
        <f t="shared" si="2691"/>
        <v>1</v>
      </c>
      <c r="AB1551" s="179">
        <f t="shared" si="2688"/>
        <v>4</v>
      </c>
      <c r="AC1551" s="179" t="str">
        <f t="shared" si="2680"/>
        <v>000011</v>
      </c>
      <c r="AD1551" s="179">
        <f t="shared" si="2681"/>
        <v>1</v>
      </c>
      <c r="AE1551" s="179" t="str">
        <f t="shared" si="2682"/>
        <v>00001111</v>
      </c>
      <c r="AF1551" s="125" t="s">
        <v>369</v>
      </c>
    </row>
    <row r="1552" spans="1:32" ht="17" customHeight="1" x14ac:dyDescent="0.2">
      <c r="A1552" s="125" t="s">
        <v>2947</v>
      </c>
      <c r="B1552" s="58" t="str">
        <f t="shared" si="2689"/>
        <v/>
      </c>
      <c r="C1552" s="125" t="s">
        <v>781</v>
      </c>
      <c r="D1552" s="125" t="s">
        <v>704</v>
      </c>
      <c r="E1552" s="125" t="str">
        <f t="shared" si="2683"/>
        <v>S2</v>
      </c>
      <c r="F1552" s="125" t="str">
        <f t="shared" si="2684"/>
        <v>110</v>
      </c>
      <c r="H1552" s="125" t="s">
        <v>1723</v>
      </c>
      <c r="I1552" s="159">
        <f>VLOOKUP(H1552,'V-Enc'!$B$38:$C$45,2,FALSE)</f>
        <v>16</v>
      </c>
      <c r="J1552" s="125" t="s">
        <v>1735</v>
      </c>
      <c r="K1552" s="159">
        <f>VLOOKUP(J1552,'V-Enc'!$B$49:$C$56,2,FALSE)</f>
        <v>4</v>
      </c>
      <c r="L1552" s="206" t="s">
        <v>548</v>
      </c>
      <c r="M1552" s="125">
        <v>32</v>
      </c>
      <c r="R1552" s="125" t="s">
        <v>22</v>
      </c>
      <c r="S1552" s="125" t="s">
        <v>44</v>
      </c>
      <c r="T1552" s="125" t="s">
        <v>783</v>
      </c>
      <c r="U1552" s="125">
        <f t="shared" si="2685"/>
        <v>32</v>
      </c>
      <c r="V1552" s="179">
        <f t="shared" si="2686"/>
        <v>8</v>
      </c>
      <c r="W1552" s="125" t="str">
        <f t="shared" si="2687"/>
        <v>-</v>
      </c>
      <c r="X1552" s="179" t="str">
        <f>IF(L1552="-1",W1552/I1551*K1551,"-")</f>
        <v>-</v>
      </c>
      <c r="Z1552" s="125" t="str">
        <f t="shared" si="2690"/>
        <v/>
      </c>
      <c r="AA1552" s="125">
        <f t="shared" si="2691"/>
        <v>1</v>
      </c>
      <c r="AB1552" s="179">
        <f t="shared" si="2688"/>
        <v>8</v>
      </c>
      <c r="AC1552" s="179" t="str">
        <f>DEC2BIN(MIN(64,AB1552)-1,6)</f>
        <v>000111</v>
      </c>
      <c r="AD1552" s="179">
        <f t="shared" si="2681"/>
        <v>1</v>
      </c>
      <c r="AE1552" s="179" t="str">
        <f t="shared" si="2682"/>
        <v>11111111</v>
      </c>
      <c r="AF1552" s="125" t="s">
        <v>369</v>
      </c>
    </row>
    <row r="1553" spans="1:34" x14ac:dyDescent="0.2">
      <c r="A1553" s="125" t="s">
        <v>2948</v>
      </c>
      <c r="B1553" s="58" t="str">
        <f t="shared" si="2689"/>
        <v/>
      </c>
      <c r="C1553" s="125" t="s">
        <v>781</v>
      </c>
      <c r="D1553" s="125" t="s">
        <v>704</v>
      </c>
      <c r="E1553" s="125" t="str">
        <f t="shared" si="2683"/>
        <v>S2</v>
      </c>
      <c r="F1553" s="125" t="str">
        <f t="shared" si="2684"/>
        <v>000</v>
      </c>
      <c r="H1553" s="125" t="s">
        <v>1723</v>
      </c>
      <c r="I1553" s="159">
        <f>VLOOKUP(H1553,'V-Enc'!$B$38:$C$45,2,FALSE)</f>
        <v>16</v>
      </c>
      <c r="J1553" s="125" t="s">
        <v>1736</v>
      </c>
      <c r="K1553" s="159">
        <f>VLOOKUP(J1553,'V-Enc'!$B$49:$C$56,2,FALSE)</f>
        <v>8</v>
      </c>
      <c r="L1553" s="206" t="s">
        <v>548</v>
      </c>
      <c r="M1553" s="125">
        <v>8</v>
      </c>
      <c r="R1553" s="125" t="s">
        <v>22</v>
      </c>
      <c r="S1553" s="125" t="s">
        <v>44</v>
      </c>
      <c r="T1553" s="125" t="s">
        <v>783</v>
      </c>
      <c r="U1553" s="125">
        <f t="shared" si="2685"/>
        <v>8</v>
      </c>
      <c r="V1553" s="179">
        <f t="shared" si="2686"/>
        <v>4</v>
      </c>
      <c r="W1553" s="125" t="str">
        <f t="shared" si="2687"/>
        <v>-</v>
      </c>
      <c r="X1553" s="179" t="str">
        <f>IF(L1553="-1",W1553/#REF!*#REF!,"-")</f>
        <v>-</v>
      </c>
      <c r="Z1553" s="125" t="str">
        <f t="shared" si="2690"/>
        <v/>
      </c>
      <c r="AA1553" s="125">
        <f t="shared" si="2691"/>
        <v>1</v>
      </c>
      <c r="AB1553" s="179">
        <f t="shared" si="2688"/>
        <v>4</v>
      </c>
      <c r="AC1553" s="179" t="str">
        <f t="shared" ref="AC1553:AC1555" si="2692">DEC2BIN(MIN(64,AB1553)-1,6)</f>
        <v>000011</v>
      </c>
      <c r="AD1553" s="179">
        <f t="shared" si="2681"/>
        <v>1</v>
      </c>
      <c r="AE1553" s="179" t="str">
        <f t="shared" si="2682"/>
        <v>00001111</v>
      </c>
      <c r="AF1553" s="125" t="s">
        <v>369</v>
      </c>
    </row>
    <row r="1554" spans="1:34" x14ac:dyDescent="0.2">
      <c r="A1554" s="125" t="s">
        <v>2949</v>
      </c>
      <c r="B1554" s="58" t="str">
        <f t="shared" ref="B1554" si="2693">IF(OR(MAX(1,O1554)*MAX(V1554,1)&gt;8,V1554&lt;1/4,X1554&lt;1/4,IF(X1554="-",0,X1554)&gt;8),"RSVD","")</f>
        <v/>
      </c>
      <c r="C1554" s="125" t="s">
        <v>781</v>
      </c>
      <c r="D1554" s="125" t="s">
        <v>704</v>
      </c>
      <c r="E1554" s="125" t="str">
        <f t="shared" ref="E1554" si="2694">IF(S1554="rs2","S2",IF(S1554="vs2","S3","S1"))</f>
        <v>S2</v>
      </c>
      <c r="F1554" s="125" t="str">
        <f t="shared" ref="F1554" si="2695">IF(U1554=8,"000",IF(U1554=16,"101","110"))</f>
        <v>101</v>
      </c>
      <c r="H1554" s="125" t="s">
        <v>1723</v>
      </c>
      <c r="I1554" s="159">
        <f>VLOOKUP(H1554,'V-Enc'!$B$38:$C$45,2,FALSE)</f>
        <v>16</v>
      </c>
      <c r="J1554" s="125" t="s">
        <v>1736</v>
      </c>
      <c r="K1554" s="159">
        <f>VLOOKUP(J1554,'V-Enc'!$B$49:$C$56,2,FALSE)</f>
        <v>8</v>
      </c>
      <c r="L1554" s="206" t="s">
        <v>548</v>
      </c>
      <c r="M1554" s="125">
        <v>16</v>
      </c>
      <c r="R1554" s="125" t="s">
        <v>22</v>
      </c>
      <c r="S1554" s="125" t="s">
        <v>44</v>
      </c>
      <c r="T1554" s="125" t="s">
        <v>783</v>
      </c>
      <c r="U1554" s="125">
        <f t="shared" ref="U1554" si="2696">IF(L1554="-1",I1554,M1554)</f>
        <v>16</v>
      </c>
      <c r="V1554" s="179">
        <f t="shared" ref="V1554" si="2697">IF(L1554="-1",K1554,U1554/I1554*K1554)</f>
        <v>8</v>
      </c>
      <c r="W1554" s="125" t="str">
        <f t="shared" ref="W1554" si="2698">IF(L1554="-1",U1554,"-")</f>
        <v>-</v>
      </c>
      <c r="X1554" s="179" t="str">
        <f>IF(L1554="-1",W1554/#REF!*#REF!,"-")</f>
        <v>-</v>
      </c>
      <c r="Z1554" s="125" t="str">
        <f t="shared" ref="Z1554" si="2699">IF(S1554="vs2",1,"")</f>
        <v/>
      </c>
      <c r="AA1554" s="125">
        <f t="shared" ref="AA1554" si="2700">IF(T1554="vs3",1,"")</f>
        <v>1</v>
      </c>
      <c r="AB1554" s="179">
        <f t="shared" si="2688"/>
        <v>8</v>
      </c>
      <c r="AC1554" s="179" t="str">
        <f t="shared" si="2692"/>
        <v>000111</v>
      </c>
      <c r="AD1554" s="179">
        <f t="shared" si="2681"/>
        <v>1</v>
      </c>
      <c r="AE1554" s="179" t="str">
        <f t="shared" si="2682"/>
        <v>11111111</v>
      </c>
      <c r="AF1554" s="125" t="s">
        <v>369</v>
      </c>
    </row>
    <row r="1555" spans="1:34" x14ac:dyDescent="0.2">
      <c r="A1555" s="125" t="s">
        <v>4666</v>
      </c>
      <c r="B1555" s="58" t="str">
        <f t="shared" si="2689"/>
        <v>RSVD</v>
      </c>
      <c r="C1555" s="125" t="s">
        <v>781</v>
      </c>
      <c r="D1555" s="125" t="s">
        <v>704</v>
      </c>
      <c r="E1555" s="125" t="str">
        <f t="shared" si="2683"/>
        <v>S2</v>
      </c>
      <c r="F1555" s="125" t="str">
        <f t="shared" si="2684"/>
        <v>110</v>
      </c>
      <c r="H1555" s="125" t="s">
        <v>1723</v>
      </c>
      <c r="I1555" s="159">
        <f>VLOOKUP(H1555,'V-Enc'!$B$38:$C$45,2,FALSE)</f>
        <v>16</v>
      </c>
      <c r="J1555" s="125" t="s">
        <v>1736</v>
      </c>
      <c r="K1555" s="159">
        <f>VLOOKUP(J1555,'V-Enc'!$B$49:$C$56,2,FALSE)</f>
        <v>8</v>
      </c>
      <c r="L1555" s="206" t="s">
        <v>548</v>
      </c>
      <c r="M1555" s="125">
        <v>32</v>
      </c>
      <c r="R1555" s="125" t="s">
        <v>22</v>
      </c>
      <c r="S1555" s="125" t="s">
        <v>44</v>
      </c>
      <c r="T1555" s="125" t="s">
        <v>783</v>
      </c>
      <c r="U1555" s="125">
        <f t="shared" si="2685"/>
        <v>32</v>
      </c>
      <c r="V1555" s="179">
        <f t="shared" si="2686"/>
        <v>16</v>
      </c>
      <c r="W1555" s="125" t="str">
        <f t="shared" si="2687"/>
        <v>-</v>
      </c>
      <c r="X1555" s="179" t="str">
        <f>IF(L1555="-1",W1555/#REF!*#REF!,"-")</f>
        <v>-</v>
      </c>
      <c r="Z1555" s="125" t="str">
        <f t="shared" si="2690"/>
        <v/>
      </c>
      <c r="AA1555" s="125">
        <f t="shared" si="2691"/>
        <v>1</v>
      </c>
      <c r="AB1555" s="179">
        <f t="shared" si="2688"/>
        <v>16</v>
      </c>
      <c r="AC1555" s="179" t="str">
        <f t="shared" si="2692"/>
        <v>001111</v>
      </c>
      <c r="AD1555" s="179">
        <f t="shared" si="2681"/>
        <v>1</v>
      </c>
      <c r="AE1555" s="179" t="str">
        <f t="shared" si="2682"/>
        <v>11111111</v>
      </c>
      <c r="AF1555" s="125" t="s">
        <v>369</v>
      </c>
    </row>
    <row r="1556" spans="1:34" x14ac:dyDescent="0.2">
      <c r="I1556" s="159"/>
      <c r="Z1556" s="125" t="str">
        <f t="shared" si="2690"/>
        <v/>
      </c>
      <c r="AA1556" s="125" t="str">
        <f t="shared" si="2691"/>
        <v/>
      </c>
      <c r="AC1556" s="179"/>
    </row>
    <row r="1557" spans="1:34" ht="19" x14ac:dyDescent="0.25">
      <c r="A1557" s="225" t="s">
        <v>2370</v>
      </c>
      <c r="B1557" s="225"/>
      <c r="C1557" s="226"/>
      <c r="D1557" s="226"/>
      <c r="E1557" s="226"/>
      <c r="F1557" s="226"/>
      <c r="G1557" s="226"/>
      <c r="I1557" s="159"/>
      <c r="Z1557" s="125" t="str">
        <f t="shared" si="2690"/>
        <v/>
      </c>
      <c r="AA1557" s="125" t="str">
        <f t="shared" si="2691"/>
        <v/>
      </c>
      <c r="AC1557" s="179"/>
    </row>
    <row r="1558" spans="1:34" x14ac:dyDescent="0.2">
      <c r="A1558" s="125" t="s">
        <v>4667</v>
      </c>
      <c r="B1558" s="58" t="str">
        <f>IF(OR(MAX(1,O1558)*MAX(V1558,1)&gt;8,V1558&lt;1/4,X1558&lt;1/4,IF(X1558="-",0,X1558)&gt;8),"RSVD","")</f>
        <v>RSVD</v>
      </c>
      <c r="C1558" s="125" t="s">
        <v>781</v>
      </c>
      <c r="D1558" s="125" t="s">
        <v>704</v>
      </c>
      <c r="E1558" s="125" t="str">
        <f t="shared" ref="E1558" si="2701">IF(S1558="rs2","S2",IF(S1558="vs2","S3","S1"))</f>
        <v>S3</v>
      </c>
      <c r="F1558" s="125" t="str">
        <f t="shared" ref="F1558" si="2702">IF(W1558=8,"000",IF(W1558=16,"101","110"))</f>
        <v>000</v>
      </c>
      <c r="H1558" s="125" t="s">
        <v>1723</v>
      </c>
      <c r="I1558" s="159">
        <f>VLOOKUP(H1558,'V-Enc'!$B$38:$C$45,2,FALSE)</f>
        <v>16</v>
      </c>
      <c r="J1558" s="125" t="s">
        <v>1739</v>
      </c>
      <c r="K1558" s="159">
        <f>VLOOKUP(J1558,'V-Enc'!$B$49:$C$56,2,FALSE)</f>
        <v>0.25</v>
      </c>
      <c r="L1558" s="206" t="s">
        <v>2079</v>
      </c>
      <c r="M1558" s="125">
        <v>8</v>
      </c>
      <c r="R1558" s="125" t="s">
        <v>22</v>
      </c>
      <c r="S1558" s="125" t="s">
        <v>764</v>
      </c>
      <c r="T1558" s="125" t="s">
        <v>783</v>
      </c>
      <c r="U1558" s="125">
        <f t="shared" ref="U1558" si="2703">IF(L1558="-1",I1558,"-")</f>
        <v>16</v>
      </c>
      <c r="V1558" s="179">
        <f t="shared" ref="V1558" si="2704">IF(L1558="-1",K1558,U1558/I1558*K1558)</f>
        <v>0.25</v>
      </c>
      <c r="W1558" s="125">
        <f t="shared" ref="W1558" si="2705">IF(L1558="-1",M1558,"-")</f>
        <v>8</v>
      </c>
      <c r="X1558" s="179">
        <f t="shared" ref="X1558" si="2706">IF(L1558="-1",W1558/I1558*K1558,"-")</f>
        <v>0.125</v>
      </c>
      <c r="Z1558" s="125">
        <f t="shared" ref="Z1558" si="2707">IF(S1558="vs2",1,"")</f>
        <v>1</v>
      </c>
      <c r="AA1558" s="125">
        <f t="shared" ref="AA1558" si="2708">IF(T1558="vs3",1,"")</f>
        <v>1</v>
      </c>
      <c r="AB1558" s="179">
        <f>MAX(V1558,X1558,1)*IF(O1558="",1,O1558)</f>
        <v>1</v>
      </c>
      <c r="AC1558" s="179" t="str">
        <f t="shared" ref="AC1558:AC1571" si="2709">DEC2BIN(MIN(64,AB1558)-1,6)</f>
        <v>000000</v>
      </c>
      <c r="AD1558" s="179">
        <f t="shared" ref="AD1558:AD1575" si="2710">AB1558/(MAX(V1558,1)*IF(O1558="",1,O1558))</f>
        <v>1</v>
      </c>
      <c r="AE1558" s="179" t="str">
        <f t="shared" ref="AE1558:AE1575" si="2711">RIGHT(_xlfn.CONCAT(REPT(0,8-MIN(AB1558,8)),REPT(DEC2BIN(_xlfn.BITLSHIFT(1,AD1558-1)),AB1558/AD1558)),8)</f>
        <v>00000001</v>
      </c>
      <c r="AF1558" s="179">
        <f t="shared" ref="AF1558:AF1575" si="2712">IF(X1558&lt;=1,0,IF(V1558&gt;=X1558,V1558/MAX(X1558,1),1))</f>
        <v>0</v>
      </c>
      <c r="AG1558" s="180" t="str">
        <f t="shared" ref="AG1558:AG1573" si="2713">IF(AF1558=0,"00000000",RIGHT(IF(X1558&gt;=V1558,DEC2BIN(_xlfn.BITXOR(BIN2DEC(AH1558),255),8),REPT(DEC2BIN(_xlfn.BITLSHIFT(1,AF1558-1)),8)),8))</f>
        <v>00000000</v>
      </c>
      <c r="AH1558" s="179" t="str">
        <f t="shared" ref="AH1558:AH1570" si="2714">IF(AF1558=0,"00000000",RIGHT(_xlfn.CONCAT(REPT(0,8-MIN(8,AB1558)),REPT(DEC2BIN(_xlfn.BITLSHIFT(1,MAX(V1558,X1558,1)-1)),MAX(1,O1558))),8))</f>
        <v>00000000</v>
      </c>
    </row>
    <row r="1559" spans="1:34" x14ac:dyDescent="0.2">
      <c r="A1559" s="125" t="s">
        <v>2950</v>
      </c>
      <c r="B1559" s="58" t="str">
        <f>IF(OR(MAX(1,O1559)*MAX(V1559,1)&gt;8,V1559&lt;1/4,X1559&lt;1/4,IF(X1559="-",0,X1559)&gt;8),"RSVD","")</f>
        <v/>
      </c>
      <c r="C1559" s="125" t="s">
        <v>781</v>
      </c>
      <c r="D1559" s="125" t="s">
        <v>704</v>
      </c>
      <c r="E1559" s="125" t="str">
        <f t="shared" ref="E1559:E1574" si="2715">IF(S1559="rs2","S2",IF(S1559="vs2","S3","S1"))</f>
        <v>S3</v>
      </c>
      <c r="F1559" s="125" t="str">
        <f t="shared" ref="F1559:F1574" si="2716">IF(W1559=8,"000",IF(W1559=16,"101","110"))</f>
        <v>101</v>
      </c>
      <c r="H1559" s="125" t="s">
        <v>1723</v>
      </c>
      <c r="I1559" s="159">
        <f>VLOOKUP(H1559,'V-Enc'!$B$38:$C$45,2,FALSE)</f>
        <v>16</v>
      </c>
      <c r="J1559" s="125" t="s">
        <v>1739</v>
      </c>
      <c r="K1559" s="159">
        <f>VLOOKUP(J1559,'V-Enc'!$B$49:$C$56,2,FALSE)</f>
        <v>0.25</v>
      </c>
      <c r="L1559" s="206" t="s">
        <v>2079</v>
      </c>
      <c r="M1559" s="125">
        <v>16</v>
      </c>
      <c r="R1559" s="125" t="s">
        <v>22</v>
      </c>
      <c r="S1559" s="125" t="s">
        <v>764</v>
      </c>
      <c r="T1559" s="125" t="s">
        <v>783</v>
      </c>
      <c r="U1559" s="125">
        <f t="shared" ref="U1559:U1574" si="2717">IF(L1559="-1",I1559,"-")</f>
        <v>16</v>
      </c>
      <c r="V1559" s="179">
        <f t="shared" ref="V1559:V1574" si="2718">IF(L1559="-1",K1559,U1559/I1559*K1559)</f>
        <v>0.25</v>
      </c>
      <c r="W1559" s="125">
        <f t="shared" ref="W1559:W1574" si="2719">IF(L1559="-1",M1559,"-")</f>
        <v>16</v>
      </c>
      <c r="X1559" s="179">
        <f t="shared" ref="X1559:X1574" si="2720">IF(L1559="-1",W1559/I1559*K1559,"-")</f>
        <v>0.25</v>
      </c>
      <c r="Z1559" s="125">
        <f t="shared" si="2690"/>
        <v>1</v>
      </c>
      <c r="AA1559" s="125">
        <f t="shared" si="2691"/>
        <v>1</v>
      </c>
      <c r="AB1559" s="179">
        <f t="shared" ref="AB1559:AB1575" si="2721">MAX(V1559,X1559,1)*IF(O1559="",1,O1559)</f>
        <v>1</v>
      </c>
      <c r="AC1559" s="179" t="str">
        <f t="shared" si="2709"/>
        <v>000000</v>
      </c>
      <c r="AD1559" s="179">
        <f t="shared" si="2710"/>
        <v>1</v>
      </c>
      <c r="AE1559" s="179" t="str">
        <f t="shared" si="2711"/>
        <v>00000001</v>
      </c>
      <c r="AF1559" s="179">
        <f t="shared" si="2712"/>
        <v>0</v>
      </c>
      <c r="AG1559" s="180" t="str">
        <f t="shared" si="2713"/>
        <v>00000000</v>
      </c>
      <c r="AH1559" s="179" t="str">
        <f t="shared" si="2714"/>
        <v>00000000</v>
      </c>
    </row>
    <row r="1560" spans="1:34" x14ac:dyDescent="0.2">
      <c r="A1560" s="125" t="s">
        <v>2951</v>
      </c>
      <c r="B1560" s="58" t="str">
        <f t="shared" ref="B1560:B1575" si="2722">IF(OR(MAX(1,O1560)*MAX(V1560,1)&gt;8,V1560&lt;1/4,X1560&lt;1/4,IF(X1560="-",0,X1560)&gt;8),"RSVD","")</f>
        <v/>
      </c>
      <c r="C1560" s="125" t="s">
        <v>781</v>
      </c>
      <c r="D1560" s="125" t="s">
        <v>704</v>
      </c>
      <c r="E1560" s="125" t="str">
        <f t="shared" si="2715"/>
        <v>S3</v>
      </c>
      <c r="F1560" s="125" t="str">
        <f t="shared" si="2716"/>
        <v>110</v>
      </c>
      <c r="H1560" s="125" t="s">
        <v>1723</v>
      </c>
      <c r="I1560" s="159">
        <f>VLOOKUP(H1560,'V-Enc'!$B$38:$C$45,2,FALSE)</f>
        <v>16</v>
      </c>
      <c r="J1560" s="125" t="s">
        <v>1739</v>
      </c>
      <c r="K1560" s="159">
        <f>VLOOKUP(J1560,'V-Enc'!$B$49:$C$56,2,FALSE)</f>
        <v>0.25</v>
      </c>
      <c r="L1560" s="206" t="s">
        <v>2079</v>
      </c>
      <c r="M1560" s="125">
        <v>32</v>
      </c>
      <c r="R1560" s="125" t="s">
        <v>22</v>
      </c>
      <c r="S1560" s="125" t="s">
        <v>764</v>
      </c>
      <c r="T1560" s="125" t="s">
        <v>783</v>
      </c>
      <c r="U1560" s="125">
        <f t="shared" si="2717"/>
        <v>16</v>
      </c>
      <c r="V1560" s="179">
        <f t="shared" si="2718"/>
        <v>0.25</v>
      </c>
      <c r="W1560" s="125">
        <f t="shared" si="2719"/>
        <v>32</v>
      </c>
      <c r="X1560" s="179">
        <f t="shared" si="2720"/>
        <v>0.5</v>
      </c>
      <c r="Z1560" s="125">
        <f t="shared" si="2690"/>
        <v>1</v>
      </c>
      <c r="AA1560" s="125">
        <f t="shared" si="2691"/>
        <v>1</v>
      </c>
      <c r="AB1560" s="179">
        <f t="shared" si="2721"/>
        <v>1</v>
      </c>
      <c r="AC1560" s="179" t="str">
        <f t="shared" si="2709"/>
        <v>000000</v>
      </c>
      <c r="AD1560" s="179">
        <f t="shared" si="2710"/>
        <v>1</v>
      </c>
      <c r="AE1560" s="179" t="str">
        <f t="shared" si="2711"/>
        <v>00000001</v>
      </c>
      <c r="AF1560" s="179">
        <f t="shared" si="2712"/>
        <v>0</v>
      </c>
      <c r="AG1560" s="180" t="str">
        <f t="shared" si="2713"/>
        <v>00000000</v>
      </c>
      <c r="AH1560" s="179" t="str">
        <f t="shared" si="2714"/>
        <v>00000000</v>
      </c>
    </row>
    <row r="1561" spans="1:34" x14ac:dyDescent="0.2">
      <c r="A1561" s="125" t="s">
        <v>2952</v>
      </c>
      <c r="B1561" s="58" t="str">
        <f t="shared" si="2722"/>
        <v/>
      </c>
      <c r="C1561" s="125" t="s">
        <v>781</v>
      </c>
      <c r="D1561" s="125" t="s">
        <v>704</v>
      </c>
      <c r="E1561" s="125" t="str">
        <f t="shared" si="2715"/>
        <v>S3</v>
      </c>
      <c r="F1561" s="125" t="str">
        <f t="shared" si="2716"/>
        <v>000</v>
      </c>
      <c r="H1561" s="125" t="s">
        <v>1723</v>
      </c>
      <c r="I1561" s="159">
        <f>VLOOKUP(H1561,'V-Enc'!$B$38:$C$45,2,FALSE)</f>
        <v>16</v>
      </c>
      <c r="J1561" s="125" t="s">
        <v>1740</v>
      </c>
      <c r="K1561" s="159">
        <f>VLOOKUP(J1561,'V-Enc'!$B$49:$C$56,2,FALSE)</f>
        <v>0.5</v>
      </c>
      <c r="L1561" s="206" t="s">
        <v>2079</v>
      </c>
      <c r="M1561" s="125">
        <v>8</v>
      </c>
      <c r="R1561" s="125" t="s">
        <v>22</v>
      </c>
      <c r="S1561" s="125" t="s">
        <v>764</v>
      </c>
      <c r="T1561" s="125" t="s">
        <v>783</v>
      </c>
      <c r="U1561" s="125">
        <f t="shared" si="2717"/>
        <v>16</v>
      </c>
      <c r="V1561" s="179">
        <f t="shared" si="2718"/>
        <v>0.5</v>
      </c>
      <c r="W1561" s="125">
        <f t="shared" si="2719"/>
        <v>8</v>
      </c>
      <c r="X1561" s="179">
        <f t="shared" si="2720"/>
        <v>0.25</v>
      </c>
      <c r="Z1561" s="125">
        <f t="shared" si="2690"/>
        <v>1</v>
      </c>
      <c r="AA1561" s="125">
        <f t="shared" si="2691"/>
        <v>1</v>
      </c>
      <c r="AB1561" s="179">
        <f t="shared" si="2721"/>
        <v>1</v>
      </c>
      <c r="AC1561" s="179" t="str">
        <f t="shared" si="2709"/>
        <v>000000</v>
      </c>
      <c r="AD1561" s="179">
        <f t="shared" si="2710"/>
        <v>1</v>
      </c>
      <c r="AE1561" s="179" t="str">
        <f t="shared" si="2711"/>
        <v>00000001</v>
      </c>
      <c r="AF1561" s="179">
        <f t="shared" si="2712"/>
        <v>0</v>
      </c>
      <c r="AG1561" s="180" t="str">
        <f t="shared" si="2713"/>
        <v>00000000</v>
      </c>
      <c r="AH1561" s="179" t="str">
        <f t="shared" si="2714"/>
        <v>00000000</v>
      </c>
    </row>
    <row r="1562" spans="1:34" x14ac:dyDescent="0.2">
      <c r="A1562" s="125" t="s">
        <v>2953</v>
      </c>
      <c r="B1562" s="58" t="str">
        <f t="shared" si="2722"/>
        <v/>
      </c>
      <c r="C1562" s="125" t="s">
        <v>781</v>
      </c>
      <c r="D1562" s="125" t="s">
        <v>704</v>
      </c>
      <c r="E1562" s="125" t="str">
        <f t="shared" si="2715"/>
        <v>S3</v>
      </c>
      <c r="F1562" s="125" t="str">
        <f t="shared" si="2716"/>
        <v>101</v>
      </c>
      <c r="H1562" s="125" t="s">
        <v>1723</v>
      </c>
      <c r="I1562" s="159">
        <f>VLOOKUP(H1562,'V-Enc'!$B$38:$C$45,2,FALSE)</f>
        <v>16</v>
      </c>
      <c r="J1562" s="125" t="s">
        <v>1740</v>
      </c>
      <c r="K1562" s="159">
        <f>VLOOKUP(J1562,'V-Enc'!$B$49:$C$56,2,FALSE)</f>
        <v>0.5</v>
      </c>
      <c r="L1562" s="206" t="s">
        <v>2079</v>
      </c>
      <c r="M1562" s="125">
        <v>16</v>
      </c>
      <c r="R1562" s="125" t="s">
        <v>22</v>
      </c>
      <c r="S1562" s="125" t="s">
        <v>764</v>
      </c>
      <c r="T1562" s="125" t="s">
        <v>783</v>
      </c>
      <c r="U1562" s="125">
        <f t="shared" si="2717"/>
        <v>16</v>
      </c>
      <c r="V1562" s="179">
        <f t="shared" si="2718"/>
        <v>0.5</v>
      </c>
      <c r="W1562" s="125">
        <f t="shared" si="2719"/>
        <v>16</v>
      </c>
      <c r="X1562" s="179">
        <f t="shared" si="2720"/>
        <v>0.5</v>
      </c>
      <c r="Z1562" s="125">
        <f t="shared" si="2690"/>
        <v>1</v>
      </c>
      <c r="AA1562" s="125">
        <f t="shared" si="2691"/>
        <v>1</v>
      </c>
      <c r="AB1562" s="179">
        <f t="shared" si="2721"/>
        <v>1</v>
      </c>
      <c r="AC1562" s="179" t="str">
        <f t="shared" si="2709"/>
        <v>000000</v>
      </c>
      <c r="AD1562" s="179">
        <f t="shared" si="2710"/>
        <v>1</v>
      </c>
      <c r="AE1562" s="179" t="str">
        <f t="shared" si="2711"/>
        <v>00000001</v>
      </c>
      <c r="AF1562" s="179">
        <f t="shared" si="2712"/>
        <v>0</v>
      </c>
      <c r="AG1562" s="180" t="str">
        <f t="shared" si="2713"/>
        <v>00000000</v>
      </c>
      <c r="AH1562" s="179" t="str">
        <f t="shared" si="2714"/>
        <v>00000000</v>
      </c>
    </row>
    <row r="1563" spans="1:34" x14ac:dyDescent="0.2">
      <c r="A1563" s="125" t="s">
        <v>2954</v>
      </c>
      <c r="B1563" s="58" t="str">
        <f t="shared" si="2722"/>
        <v/>
      </c>
      <c r="C1563" s="125" t="s">
        <v>781</v>
      </c>
      <c r="D1563" s="125" t="s">
        <v>704</v>
      </c>
      <c r="E1563" s="125" t="str">
        <f t="shared" si="2715"/>
        <v>S3</v>
      </c>
      <c r="F1563" s="125" t="str">
        <f t="shared" si="2716"/>
        <v>110</v>
      </c>
      <c r="H1563" s="125" t="s">
        <v>1723</v>
      </c>
      <c r="I1563" s="159">
        <f>VLOOKUP(H1563,'V-Enc'!$B$38:$C$45,2,FALSE)</f>
        <v>16</v>
      </c>
      <c r="J1563" s="125" t="s">
        <v>1740</v>
      </c>
      <c r="K1563" s="159">
        <f>VLOOKUP(J1563,'V-Enc'!$B$49:$C$56,2,FALSE)</f>
        <v>0.5</v>
      </c>
      <c r="L1563" s="206" t="s">
        <v>2079</v>
      </c>
      <c r="M1563" s="125">
        <v>32</v>
      </c>
      <c r="R1563" s="125" t="s">
        <v>22</v>
      </c>
      <c r="S1563" s="125" t="s">
        <v>764</v>
      </c>
      <c r="T1563" s="125" t="s">
        <v>783</v>
      </c>
      <c r="U1563" s="125">
        <f t="shared" si="2717"/>
        <v>16</v>
      </c>
      <c r="V1563" s="179">
        <f t="shared" si="2718"/>
        <v>0.5</v>
      </c>
      <c r="W1563" s="125">
        <f t="shared" si="2719"/>
        <v>32</v>
      </c>
      <c r="X1563" s="179">
        <f t="shared" si="2720"/>
        <v>1</v>
      </c>
      <c r="Z1563" s="125">
        <f t="shared" si="2690"/>
        <v>1</v>
      </c>
      <c r="AA1563" s="125">
        <f t="shared" si="2691"/>
        <v>1</v>
      </c>
      <c r="AB1563" s="179">
        <f t="shared" si="2721"/>
        <v>1</v>
      </c>
      <c r="AC1563" s="179" t="str">
        <f t="shared" si="2709"/>
        <v>000000</v>
      </c>
      <c r="AD1563" s="179">
        <f t="shared" si="2710"/>
        <v>1</v>
      </c>
      <c r="AE1563" s="179" t="str">
        <f t="shared" si="2711"/>
        <v>00000001</v>
      </c>
      <c r="AF1563" s="179">
        <f t="shared" si="2712"/>
        <v>0</v>
      </c>
      <c r="AG1563" s="180" t="str">
        <f t="shared" si="2713"/>
        <v>00000000</v>
      </c>
      <c r="AH1563" s="179" t="str">
        <f t="shared" si="2714"/>
        <v>00000000</v>
      </c>
    </row>
    <row r="1564" spans="1:34" x14ac:dyDescent="0.2">
      <c r="A1564" s="125" t="s">
        <v>2955</v>
      </c>
      <c r="B1564" s="58" t="str">
        <f t="shared" si="2722"/>
        <v/>
      </c>
      <c r="C1564" s="125" t="s">
        <v>781</v>
      </c>
      <c r="D1564" s="125" t="s">
        <v>704</v>
      </c>
      <c r="E1564" s="125" t="str">
        <f t="shared" si="2715"/>
        <v>S3</v>
      </c>
      <c r="F1564" s="125" t="str">
        <f t="shared" si="2716"/>
        <v>000</v>
      </c>
      <c r="H1564" s="125" t="s">
        <v>1723</v>
      </c>
      <c r="I1564" s="159">
        <f>VLOOKUP(H1564,'V-Enc'!$B$38:$C$45,2,FALSE)</f>
        <v>16</v>
      </c>
      <c r="J1564" s="125" t="s">
        <v>1733</v>
      </c>
      <c r="K1564" s="159">
        <f>VLOOKUP(J1564,'V-Enc'!$B$49:$C$56,2,FALSE)</f>
        <v>1</v>
      </c>
      <c r="L1564" s="206" t="s">
        <v>2079</v>
      </c>
      <c r="M1564" s="125">
        <v>8</v>
      </c>
      <c r="R1564" s="125" t="s">
        <v>22</v>
      </c>
      <c r="S1564" s="125" t="s">
        <v>764</v>
      </c>
      <c r="T1564" s="125" t="s">
        <v>783</v>
      </c>
      <c r="U1564" s="125">
        <f t="shared" si="2717"/>
        <v>16</v>
      </c>
      <c r="V1564" s="179">
        <f t="shared" si="2718"/>
        <v>1</v>
      </c>
      <c r="W1564" s="125">
        <f t="shared" si="2719"/>
        <v>8</v>
      </c>
      <c r="X1564" s="179">
        <f t="shared" si="2720"/>
        <v>0.5</v>
      </c>
      <c r="Z1564" s="125">
        <f t="shared" si="2690"/>
        <v>1</v>
      </c>
      <c r="AA1564" s="125">
        <f t="shared" si="2691"/>
        <v>1</v>
      </c>
      <c r="AB1564" s="179">
        <f t="shared" si="2721"/>
        <v>1</v>
      </c>
      <c r="AC1564" s="179" t="str">
        <f t="shared" si="2709"/>
        <v>000000</v>
      </c>
      <c r="AD1564" s="179">
        <f t="shared" si="2710"/>
        <v>1</v>
      </c>
      <c r="AE1564" s="179" t="str">
        <f t="shared" si="2711"/>
        <v>00000001</v>
      </c>
      <c r="AF1564" s="179">
        <f t="shared" si="2712"/>
        <v>0</v>
      </c>
      <c r="AG1564" s="180" t="str">
        <f t="shared" si="2713"/>
        <v>00000000</v>
      </c>
      <c r="AH1564" s="179" t="str">
        <f t="shared" si="2714"/>
        <v>00000000</v>
      </c>
    </row>
    <row r="1565" spans="1:34" x14ac:dyDescent="0.2">
      <c r="A1565" s="125" t="s">
        <v>2956</v>
      </c>
      <c r="B1565" s="58" t="str">
        <f t="shared" si="2722"/>
        <v/>
      </c>
      <c r="C1565" s="125" t="s">
        <v>781</v>
      </c>
      <c r="D1565" s="125" t="s">
        <v>704</v>
      </c>
      <c r="E1565" s="125" t="str">
        <f t="shared" si="2715"/>
        <v>S3</v>
      </c>
      <c r="F1565" s="125" t="str">
        <f t="shared" si="2716"/>
        <v>101</v>
      </c>
      <c r="H1565" s="125" t="s">
        <v>1723</v>
      </c>
      <c r="I1565" s="159">
        <f>VLOOKUP(H1565,'V-Enc'!$B$38:$C$45,2,FALSE)</f>
        <v>16</v>
      </c>
      <c r="J1565" s="125" t="s">
        <v>1733</v>
      </c>
      <c r="K1565" s="159">
        <f>VLOOKUP(J1565,'V-Enc'!$B$49:$C$56,2,FALSE)</f>
        <v>1</v>
      </c>
      <c r="L1565" s="206" t="s">
        <v>2079</v>
      </c>
      <c r="M1565" s="125">
        <v>16</v>
      </c>
      <c r="R1565" s="125" t="s">
        <v>22</v>
      </c>
      <c r="S1565" s="125" t="s">
        <v>764</v>
      </c>
      <c r="T1565" s="125" t="s">
        <v>783</v>
      </c>
      <c r="U1565" s="125">
        <f t="shared" si="2717"/>
        <v>16</v>
      </c>
      <c r="V1565" s="179">
        <f t="shared" si="2718"/>
        <v>1</v>
      </c>
      <c r="W1565" s="125">
        <f t="shared" si="2719"/>
        <v>16</v>
      </c>
      <c r="X1565" s="179">
        <f t="shared" si="2720"/>
        <v>1</v>
      </c>
      <c r="Z1565" s="125">
        <f t="shared" si="2690"/>
        <v>1</v>
      </c>
      <c r="AA1565" s="125">
        <f t="shared" si="2691"/>
        <v>1</v>
      </c>
      <c r="AB1565" s="179">
        <f t="shared" si="2721"/>
        <v>1</v>
      </c>
      <c r="AC1565" s="179" t="str">
        <f t="shared" si="2709"/>
        <v>000000</v>
      </c>
      <c r="AD1565" s="179">
        <f t="shared" si="2710"/>
        <v>1</v>
      </c>
      <c r="AE1565" s="179" t="str">
        <f t="shared" si="2711"/>
        <v>00000001</v>
      </c>
      <c r="AF1565" s="179">
        <f t="shared" si="2712"/>
        <v>0</v>
      </c>
      <c r="AG1565" s="180" t="str">
        <f t="shared" si="2713"/>
        <v>00000000</v>
      </c>
      <c r="AH1565" s="179" t="str">
        <f t="shared" si="2714"/>
        <v>00000000</v>
      </c>
    </row>
    <row r="1566" spans="1:34" x14ac:dyDescent="0.2">
      <c r="A1566" s="125" t="s">
        <v>2957</v>
      </c>
      <c r="B1566" s="58" t="str">
        <f t="shared" si="2722"/>
        <v/>
      </c>
      <c r="C1566" s="125" t="s">
        <v>781</v>
      </c>
      <c r="D1566" s="125" t="s">
        <v>704</v>
      </c>
      <c r="E1566" s="125" t="str">
        <f t="shared" si="2715"/>
        <v>S3</v>
      </c>
      <c r="F1566" s="125" t="str">
        <f t="shared" si="2716"/>
        <v>110</v>
      </c>
      <c r="H1566" s="125" t="s">
        <v>1723</v>
      </c>
      <c r="I1566" s="159">
        <f>VLOOKUP(H1566,'V-Enc'!$B$38:$C$45,2,FALSE)</f>
        <v>16</v>
      </c>
      <c r="J1566" s="125" t="s">
        <v>1733</v>
      </c>
      <c r="K1566" s="159">
        <f>VLOOKUP(J1566,'V-Enc'!$B$49:$C$56,2,FALSE)</f>
        <v>1</v>
      </c>
      <c r="L1566" s="206" t="s">
        <v>2079</v>
      </c>
      <c r="M1566" s="125">
        <v>32</v>
      </c>
      <c r="R1566" s="125" t="s">
        <v>22</v>
      </c>
      <c r="S1566" s="125" t="s">
        <v>764</v>
      </c>
      <c r="T1566" s="125" t="s">
        <v>783</v>
      </c>
      <c r="U1566" s="125">
        <f t="shared" si="2717"/>
        <v>16</v>
      </c>
      <c r="V1566" s="179">
        <f t="shared" si="2718"/>
        <v>1</v>
      </c>
      <c r="W1566" s="125">
        <f t="shared" si="2719"/>
        <v>32</v>
      </c>
      <c r="X1566" s="179">
        <f t="shared" si="2720"/>
        <v>2</v>
      </c>
      <c r="Z1566" s="125">
        <f t="shared" si="2690"/>
        <v>1</v>
      </c>
      <c r="AA1566" s="125">
        <f t="shared" si="2691"/>
        <v>1</v>
      </c>
      <c r="AB1566" s="179">
        <f t="shared" si="2721"/>
        <v>2</v>
      </c>
      <c r="AC1566" s="179" t="str">
        <f t="shared" si="2709"/>
        <v>000001</v>
      </c>
      <c r="AD1566" s="179">
        <f t="shared" si="2710"/>
        <v>2</v>
      </c>
      <c r="AE1566" s="179" t="str">
        <f t="shared" si="2711"/>
        <v>00000010</v>
      </c>
      <c r="AF1566" s="179">
        <f t="shared" si="2712"/>
        <v>1</v>
      </c>
      <c r="AG1566" s="180" t="str">
        <f t="shared" si="2713"/>
        <v>11111101</v>
      </c>
      <c r="AH1566" s="179" t="str">
        <f t="shared" si="2714"/>
        <v>00000010</v>
      </c>
    </row>
    <row r="1567" spans="1:34" x14ac:dyDescent="0.2">
      <c r="A1567" s="125" t="s">
        <v>2958</v>
      </c>
      <c r="B1567" s="58" t="str">
        <f t="shared" si="2722"/>
        <v/>
      </c>
      <c r="C1567" s="125" t="s">
        <v>781</v>
      </c>
      <c r="D1567" s="125" t="s">
        <v>704</v>
      </c>
      <c r="E1567" s="125" t="str">
        <f t="shared" si="2715"/>
        <v>S3</v>
      </c>
      <c r="F1567" s="125" t="str">
        <f t="shared" si="2716"/>
        <v>000</v>
      </c>
      <c r="H1567" s="125" t="s">
        <v>1723</v>
      </c>
      <c r="I1567" s="159">
        <f>VLOOKUP(H1567,'V-Enc'!$B$38:$C$45,2,FALSE)</f>
        <v>16</v>
      </c>
      <c r="J1567" s="125" t="s">
        <v>1734</v>
      </c>
      <c r="K1567" s="159">
        <f>VLOOKUP(J1567,'V-Enc'!$B$49:$C$56,2,FALSE)</f>
        <v>2</v>
      </c>
      <c r="L1567" s="206" t="s">
        <v>2079</v>
      </c>
      <c r="M1567" s="125">
        <v>8</v>
      </c>
      <c r="R1567" s="125" t="s">
        <v>22</v>
      </c>
      <c r="S1567" s="125" t="s">
        <v>764</v>
      </c>
      <c r="T1567" s="125" t="s">
        <v>783</v>
      </c>
      <c r="U1567" s="125">
        <f t="shared" si="2717"/>
        <v>16</v>
      </c>
      <c r="V1567" s="179">
        <f t="shared" si="2718"/>
        <v>2</v>
      </c>
      <c r="W1567" s="125">
        <f t="shared" si="2719"/>
        <v>8</v>
      </c>
      <c r="X1567" s="179">
        <f t="shared" si="2720"/>
        <v>1</v>
      </c>
      <c r="Z1567" s="125">
        <f t="shared" si="2690"/>
        <v>1</v>
      </c>
      <c r="AA1567" s="125">
        <f t="shared" si="2691"/>
        <v>1</v>
      </c>
      <c r="AB1567" s="179">
        <f t="shared" si="2721"/>
        <v>2</v>
      </c>
      <c r="AC1567" s="179" t="str">
        <f t="shared" si="2709"/>
        <v>000001</v>
      </c>
      <c r="AD1567" s="179">
        <f t="shared" si="2710"/>
        <v>1</v>
      </c>
      <c r="AE1567" s="179" t="str">
        <f t="shared" si="2711"/>
        <v>00000011</v>
      </c>
      <c r="AF1567" s="179">
        <f t="shared" si="2712"/>
        <v>0</v>
      </c>
      <c r="AG1567" s="180" t="str">
        <f t="shared" si="2713"/>
        <v>00000000</v>
      </c>
      <c r="AH1567" s="179" t="str">
        <f t="shared" si="2714"/>
        <v>00000000</v>
      </c>
    </row>
    <row r="1568" spans="1:34" x14ac:dyDescent="0.2">
      <c r="A1568" s="125" t="s">
        <v>2959</v>
      </c>
      <c r="B1568" s="58" t="str">
        <f t="shared" si="2722"/>
        <v/>
      </c>
      <c r="C1568" s="125" t="s">
        <v>781</v>
      </c>
      <c r="D1568" s="125" t="s">
        <v>704</v>
      </c>
      <c r="E1568" s="125" t="str">
        <f t="shared" si="2715"/>
        <v>S3</v>
      </c>
      <c r="F1568" s="125" t="str">
        <f t="shared" si="2716"/>
        <v>101</v>
      </c>
      <c r="H1568" s="125" t="s">
        <v>1723</v>
      </c>
      <c r="I1568" s="159">
        <f>VLOOKUP(H1568,'V-Enc'!$B$38:$C$45,2,FALSE)</f>
        <v>16</v>
      </c>
      <c r="J1568" s="125" t="s">
        <v>1734</v>
      </c>
      <c r="K1568" s="159">
        <f>VLOOKUP(J1568,'V-Enc'!$B$49:$C$56,2,FALSE)</f>
        <v>2</v>
      </c>
      <c r="L1568" s="206" t="s">
        <v>2079</v>
      </c>
      <c r="M1568" s="125">
        <v>16</v>
      </c>
      <c r="R1568" s="125" t="s">
        <v>22</v>
      </c>
      <c r="S1568" s="125" t="s">
        <v>764</v>
      </c>
      <c r="T1568" s="125" t="s">
        <v>783</v>
      </c>
      <c r="U1568" s="125">
        <f t="shared" si="2717"/>
        <v>16</v>
      </c>
      <c r="V1568" s="179">
        <f t="shared" si="2718"/>
        <v>2</v>
      </c>
      <c r="W1568" s="125">
        <f t="shared" si="2719"/>
        <v>16</v>
      </c>
      <c r="X1568" s="179">
        <f t="shared" si="2720"/>
        <v>2</v>
      </c>
      <c r="Z1568" s="125">
        <f t="shared" si="2690"/>
        <v>1</v>
      </c>
      <c r="AA1568" s="125">
        <f t="shared" si="2691"/>
        <v>1</v>
      </c>
      <c r="AB1568" s="179">
        <f t="shared" si="2721"/>
        <v>2</v>
      </c>
      <c r="AC1568" s="179" t="str">
        <f t="shared" si="2709"/>
        <v>000001</v>
      </c>
      <c r="AD1568" s="179">
        <f t="shared" si="2710"/>
        <v>1</v>
      </c>
      <c r="AE1568" s="179" t="str">
        <f t="shared" si="2711"/>
        <v>00000011</v>
      </c>
      <c r="AF1568" s="179">
        <f t="shared" si="2712"/>
        <v>1</v>
      </c>
      <c r="AG1568" s="180" t="str">
        <f t="shared" si="2713"/>
        <v>11111101</v>
      </c>
      <c r="AH1568" s="179" t="str">
        <f t="shared" si="2714"/>
        <v>00000010</v>
      </c>
    </row>
    <row r="1569" spans="1:34" x14ac:dyDescent="0.2">
      <c r="A1569" s="125" t="s">
        <v>2960</v>
      </c>
      <c r="B1569" s="58" t="str">
        <f t="shared" si="2722"/>
        <v/>
      </c>
      <c r="C1569" s="125" t="s">
        <v>781</v>
      </c>
      <c r="D1569" s="125" t="s">
        <v>704</v>
      </c>
      <c r="E1569" s="125" t="str">
        <f t="shared" si="2715"/>
        <v>S3</v>
      </c>
      <c r="F1569" s="125" t="str">
        <f t="shared" si="2716"/>
        <v>110</v>
      </c>
      <c r="H1569" s="125" t="s">
        <v>1723</v>
      </c>
      <c r="I1569" s="159">
        <f>VLOOKUP(H1569,'V-Enc'!$B$38:$C$45,2,FALSE)</f>
        <v>16</v>
      </c>
      <c r="J1569" s="125" t="s">
        <v>1734</v>
      </c>
      <c r="K1569" s="159">
        <f>VLOOKUP(J1569,'V-Enc'!$B$49:$C$56,2,FALSE)</f>
        <v>2</v>
      </c>
      <c r="L1569" s="206" t="s">
        <v>2079</v>
      </c>
      <c r="M1569" s="125">
        <v>32</v>
      </c>
      <c r="R1569" s="125" t="s">
        <v>22</v>
      </c>
      <c r="S1569" s="125" t="s">
        <v>764</v>
      </c>
      <c r="T1569" s="125" t="s">
        <v>783</v>
      </c>
      <c r="U1569" s="125">
        <f t="shared" si="2717"/>
        <v>16</v>
      </c>
      <c r="V1569" s="179">
        <f t="shared" si="2718"/>
        <v>2</v>
      </c>
      <c r="W1569" s="125">
        <f t="shared" si="2719"/>
        <v>32</v>
      </c>
      <c r="X1569" s="179">
        <f t="shared" si="2720"/>
        <v>4</v>
      </c>
      <c r="Z1569" s="125">
        <f t="shared" si="2690"/>
        <v>1</v>
      </c>
      <c r="AA1569" s="125">
        <f t="shared" si="2691"/>
        <v>1</v>
      </c>
      <c r="AB1569" s="179">
        <f t="shared" si="2721"/>
        <v>4</v>
      </c>
      <c r="AC1569" s="179" t="str">
        <f t="shared" si="2709"/>
        <v>000011</v>
      </c>
      <c r="AD1569" s="179">
        <f t="shared" si="2710"/>
        <v>2</v>
      </c>
      <c r="AE1569" s="179" t="str">
        <f t="shared" si="2711"/>
        <v>00001010</v>
      </c>
      <c r="AF1569" s="179">
        <f t="shared" si="2712"/>
        <v>1</v>
      </c>
      <c r="AG1569" s="180" t="str">
        <f t="shared" si="2713"/>
        <v>11110111</v>
      </c>
      <c r="AH1569" s="179" t="str">
        <f t="shared" si="2714"/>
        <v>00001000</v>
      </c>
    </row>
    <row r="1570" spans="1:34" x14ac:dyDescent="0.2">
      <c r="A1570" s="125" t="s">
        <v>2961</v>
      </c>
      <c r="B1570" s="58" t="str">
        <f t="shared" si="2722"/>
        <v/>
      </c>
      <c r="C1570" s="125" t="s">
        <v>781</v>
      </c>
      <c r="D1570" s="125" t="s">
        <v>704</v>
      </c>
      <c r="E1570" s="125" t="str">
        <f t="shared" si="2715"/>
        <v>S3</v>
      </c>
      <c r="F1570" s="125" t="str">
        <f t="shared" si="2716"/>
        <v>000</v>
      </c>
      <c r="H1570" s="125" t="s">
        <v>1723</v>
      </c>
      <c r="I1570" s="159">
        <f>VLOOKUP(H1570,'V-Enc'!$B$38:$C$45,2,FALSE)</f>
        <v>16</v>
      </c>
      <c r="J1570" s="125" t="s">
        <v>1735</v>
      </c>
      <c r="K1570" s="159">
        <f>VLOOKUP(J1570,'V-Enc'!$B$49:$C$56,2,FALSE)</f>
        <v>4</v>
      </c>
      <c r="L1570" s="206" t="s">
        <v>2079</v>
      </c>
      <c r="M1570" s="125">
        <v>8</v>
      </c>
      <c r="R1570" s="125" t="s">
        <v>22</v>
      </c>
      <c r="S1570" s="125" t="s">
        <v>764</v>
      </c>
      <c r="T1570" s="125" t="s">
        <v>783</v>
      </c>
      <c r="U1570" s="125">
        <f t="shared" si="2717"/>
        <v>16</v>
      </c>
      <c r="V1570" s="179">
        <f t="shared" si="2718"/>
        <v>4</v>
      </c>
      <c r="W1570" s="125">
        <f t="shared" si="2719"/>
        <v>8</v>
      </c>
      <c r="X1570" s="179">
        <f t="shared" si="2720"/>
        <v>2</v>
      </c>
      <c r="Z1570" s="125">
        <f t="shared" si="2690"/>
        <v>1</v>
      </c>
      <c r="AA1570" s="125">
        <f t="shared" si="2691"/>
        <v>1</v>
      </c>
      <c r="AB1570" s="179">
        <f t="shared" si="2721"/>
        <v>4</v>
      </c>
      <c r="AC1570" s="179" t="str">
        <f t="shared" si="2709"/>
        <v>000011</v>
      </c>
      <c r="AD1570" s="179">
        <f t="shared" si="2710"/>
        <v>1</v>
      </c>
      <c r="AE1570" s="179" t="str">
        <f t="shared" si="2711"/>
        <v>00001111</v>
      </c>
      <c r="AF1570" s="179">
        <f t="shared" si="2712"/>
        <v>2</v>
      </c>
      <c r="AG1570" s="180" t="str">
        <f t="shared" si="2713"/>
        <v>10101010</v>
      </c>
      <c r="AH1570" s="179" t="str">
        <f t="shared" si="2714"/>
        <v>00001000</v>
      </c>
    </row>
    <row r="1571" spans="1:34" x14ac:dyDescent="0.2">
      <c r="A1571" s="125" t="s">
        <v>2962</v>
      </c>
      <c r="B1571" s="58" t="str">
        <f t="shared" si="2722"/>
        <v/>
      </c>
      <c r="C1571" s="125" t="s">
        <v>781</v>
      </c>
      <c r="D1571" s="125" t="s">
        <v>704</v>
      </c>
      <c r="E1571" s="125" t="str">
        <f t="shared" si="2715"/>
        <v>S3</v>
      </c>
      <c r="F1571" s="125" t="str">
        <f t="shared" si="2716"/>
        <v>101</v>
      </c>
      <c r="H1571" s="125" t="s">
        <v>1723</v>
      </c>
      <c r="I1571" s="159">
        <f>VLOOKUP(H1571,'V-Enc'!$B$38:$C$45,2,FALSE)</f>
        <v>16</v>
      </c>
      <c r="J1571" s="125" t="s">
        <v>1735</v>
      </c>
      <c r="K1571" s="159">
        <f>VLOOKUP(J1571,'V-Enc'!$B$49:$C$56,2,FALSE)</f>
        <v>4</v>
      </c>
      <c r="L1571" s="206" t="s">
        <v>2079</v>
      </c>
      <c r="M1571" s="125">
        <v>16</v>
      </c>
      <c r="R1571" s="125" t="s">
        <v>22</v>
      </c>
      <c r="S1571" s="125" t="s">
        <v>764</v>
      </c>
      <c r="T1571" s="125" t="s">
        <v>783</v>
      </c>
      <c r="U1571" s="125">
        <f t="shared" si="2717"/>
        <v>16</v>
      </c>
      <c r="V1571" s="179">
        <f t="shared" si="2718"/>
        <v>4</v>
      </c>
      <c r="W1571" s="125">
        <f t="shared" si="2719"/>
        <v>16</v>
      </c>
      <c r="X1571" s="179">
        <f t="shared" si="2720"/>
        <v>4</v>
      </c>
      <c r="Z1571" s="125">
        <f t="shared" si="2690"/>
        <v>1</v>
      </c>
      <c r="AA1571" s="125">
        <f t="shared" si="2691"/>
        <v>1</v>
      </c>
      <c r="AB1571" s="179">
        <f t="shared" si="2721"/>
        <v>4</v>
      </c>
      <c r="AC1571" s="179" t="str">
        <f t="shared" si="2709"/>
        <v>000011</v>
      </c>
      <c r="AD1571" s="179">
        <f t="shared" si="2710"/>
        <v>1</v>
      </c>
      <c r="AE1571" s="179" t="str">
        <f t="shared" si="2711"/>
        <v>00001111</v>
      </c>
      <c r="AF1571" s="179">
        <f t="shared" si="2712"/>
        <v>1</v>
      </c>
      <c r="AG1571" s="180" t="str">
        <f t="shared" si="2713"/>
        <v>11110111</v>
      </c>
      <c r="AH1571" s="179" t="str">
        <f>IF(AF1571=0,"00000000",RIGHT(_xlfn.CONCAT(REPT(0,8-MIN(8,AB1571)),REPT(DEC2BIN(_xlfn.BITLSHIFT(1,MAX(V1571,X1571,1)-1)),MAX(1,O1571))),8))</f>
        <v>00001000</v>
      </c>
    </row>
    <row r="1572" spans="1:34" x14ac:dyDescent="0.2">
      <c r="A1572" s="125" t="s">
        <v>2963</v>
      </c>
      <c r="B1572" s="58" t="str">
        <f t="shared" si="2722"/>
        <v/>
      </c>
      <c r="C1572" s="125" t="s">
        <v>781</v>
      </c>
      <c r="D1572" s="125" t="s">
        <v>704</v>
      </c>
      <c r="E1572" s="125" t="str">
        <f t="shared" si="2715"/>
        <v>S3</v>
      </c>
      <c r="F1572" s="125" t="str">
        <f t="shared" si="2716"/>
        <v>110</v>
      </c>
      <c r="H1572" s="125" t="s">
        <v>1723</v>
      </c>
      <c r="I1572" s="159">
        <f>VLOOKUP(H1572,'V-Enc'!$B$38:$C$45,2,FALSE)</f>
        <v>16</v>
      </c>
      <c r="J1572" s="125" t="s">
        <v>1735</v>
      </c>
      <c r="K1572" s="159">
        <f>VLOOKUP(J1572,'V-Enc'!$B$49:$C$56,2,FALSE)</f>
        <v>4</v>
      </c>
      <c r="L1572" s="206" t="s">
        <v>2079</v>
      </c>
      <c r="M1572" s="125">
        <v>32</v>
      </c>
      <c r="R1572" s="125" t="s">
        <v>22</v>
      </c>
      <c r="S1572" s="125" t="s">
        <v>764</v>
      </c>
      <c r="T1572" s="125" t="s">
        <v>783</v>
      </c>
      <c r="U1572" s="125">
        <f t="shared" si="2717"/>
        <v>16</v>
      </c>
      <c r="V1572" s="179">
        <f t="shared" si="2718"/>
        <v>4</v>
      </c>
      <c r="W1572" s="125">
        <f t="shared" si="2719"/>
        <v>32</v>
      </c>
      <c r="X1572" s="179">
        <f t="shared" si="2720"/>
        <v>8</v>
      </c>
      <c r="Z1572" s="125">
        <f t="shared" si="2690"/>
        <v>1</v>
      </c>
      <c r="AA1572" s="125">
        <f t="shared" si="2691"/>
        <v>1</v>
      </c>
      <c r="AB1572" s="179">
        <f t="shared" si="2721"/>
        <v>8</v>
      </c>
      <c r="AC1572" s="179" t="str">
        <f>DEC2BIN(MIN(64,AB1572)-1,6)</f>
        <v>000111</v>
      </c>
      <c r="AD1572" s="179">
        <f t="shared" si="2710"/>
        <v>2</v>
      </c>
      <c r="AE1572" s="179" t="str">
        <f t="shared" si="2711"/>
        <v>10101010</v>
      </c>
      <c r="AF1572" s="179">
        <f t="shared" si="2712"/>
        <v>1</v>
      </c>
      <c r="AG1572" s="180" t="str">
        <f t="shared" si="2713"/>
        <v>01111111</v>
      </c>
      <c r="AH1572" s="179" t="str">
        <f t="shared" ref="AH1572:AH1575" si="2723">IF(AF1572=0,"00000000",RIGHT(_xlfn.CONCAT(REPT(0,8-MIN(8,AB1572)),REPT(DEC2BIN(_xlfn.BITLSHIFT(1,MAX(V1572,X1572,1)-1)),MAX(1,O1572))),8))</f>
        <v>10000000</v>
      </c>
    </row>
    <row r="1573" spans="1:34" x14ac:dyDescent="0.2">
      <c r="A1573" s="125" t="s">
        <v>2964</v>
      </c>
      <c r="B1573" s="58" t="str">
        <f t="shared" si="2722"/>
        <v/>
      </c>
      <c r="C1573" s="125" t="s">
        <v>781</v>
      </c>
      <c r="D1573" s="125" t="s">
        <v>704</v>
      </c>
      <c r="E1573" s="125" t="str">
        <f t="shared" si="2715"/>
        <v>S3</v>
      </c>
      <c r="F1573" s="125" t="str">
        <f t="shared" si="2716"/>
        <v>000</v>
      </c>
      <c r="H1573" s="125" t="s">
        <v>1723</v>
      </c>
      <c r="I1573" s="159">
        <f>VLOOKUP(H1573,'V-Enc'!$B$38:$C$45,2,FALSE)</f>
        <v>16</v>
      </c>
      <c r="J1573" s="125" t="s">
        <v>1736</v>
      </c>
      <c r="K1573" s="159">
        <f>VLOOKUP(J1573,'V-Enc'!$B$49:$C$56,2,FALSE)</f>
        <v>8</v>
      </c>
      <c r="L1573" s="206" t="s">
        <v>2079</v>
      </c>
      <c r="M1573" s="125">
        <v>8</v>
      </c>
      <c r="R1573" s="125" t="s">
        <v>22</v>
      </c>
      <c r="S1573" s="125" t="s">
        <v>764</v>
      </c>
      <c r="T1573" s="125" t="s">
        <v>783</v>
      </c>
      <c r="U1573" s="125">
        <f t="shared" si="2717"/>
        <v>16</v>
      </c>
      <c r="V1573" s="179">
        <f t="shared" si="2718"/>
        <v>8</v>
      </c>
      <c r="W1573" s="125">
        <f t="shared" si="2719"/>
        <v>8</v>
      </c>
      <c r="X1573" s="179">
        <f t="shared" si="2720"/>
        <v>4</v>
      </c>
      <c r="Z1573" s="125">
        <f t="shared" si="2690"/>
        <v>1</v>
      </c>
      <c r="AA1573" s="125">
        <f t="shared" si="2691"/>
        <v>1</v>
      </c>
      <c r="AB1573" s="179">
        <f t="shared" si="2721"/>
        <v>8</v>
      </c>
      <c r="AC1573" s="179" t="str">
        <f t="shared" ref="AC1573:AC1575" si="2724">DEC2BIN(MIN(64,AB1573)-1,6)</f>
        <v>000111</v>
      </c>
      <c r="AD1573" s="179">
        <f t="shared" si="2710"/>
        <v>1</v>
      </c>
      <c r="AE1573" s="179" t="str">
        <f t="shared" si="2711"/>
        <v>11111111</v>
      </c>
      <c r="AF1573" s="179">
        <f t="shared" si="2712"/>
        <v>2</v>
      </c>
      <c r="AG1573" s="180" t="str">
        <f t="shared" si="2713"/>
        <v>10101010</v>
      </c>
      <c r="AH1573" s="179" t="str">
        <f t="shared" si="2723"/>
        <v>10000000</v>
      </c>
    </row>
    <row r="1574" spans="1:34" x14ac:dyDescent="0.2">
      <c r="A1574" s="125" t="s">
        <v>2965</v>
      </c>
      <c r="B1574" s="58" t="str">
        <f t="shared" si="2722"/>
        <v/>
      </c>
      <c r="C1574" s="125" t="s">
        <v>781</v>
      </c>
      <c r="D1574" s="125" t="s">
        <v>704</v>
      </c>
      <c r="E1574" s="125" t="str">
        <f t="shared" si="2715"/>
        <v>S3</v>
      </c>
      <c r="F1574" s="125" t="str">
        <f t="shared" si="2716"/>
        <v>101</v>
      </c>
      <c r="H1574" s="125" t="s">
        <v>1723</v>
      </c>
      <c r="I1574" s="159">
        <f>VLOOKUP(H1574,'V-Enc'!$B$38:$C$45,2,FALSE)</f>
        <v>16</v>
      </c>
      <c r="J1574" s="125" t="s">
        <v>1736</v>
      </c>
      <c r="K1574" s="159">
        <f>VLOOKUP(J1574,'V-Enc'!$B$49:$C$56,2,FALSE)</f>
        <v>8</v>
      </c>
      <c r="L1574" s="206" t="s">
        <v>2079</v>
      </c>
      <c r="M1574" s="125">
        <v>16</v>
      </c>
      <c r="R1574" s="125" t="s">
        <v>22</v>
      </c>
      <c r="S1574" s="125" t="s">
        <v>764</v>
      </c>
      <c r="T1574" s="125" t="s">
        <v>783</v>
      </c>
      <c r="U1574" s="125">
        <f t="shared" si="2717"/>
        <v>16</v>
      </c>
      <c r="V1574" s="179">
        <f t="shared" si="2718"/>
        <v>8</v>
      </c>
      <c r="W1574" s="125">
        <f t="shared" si="2719"/>
        <v>16</v>
      </c>
      <c r="X1574" s="179">
        <f t="shared" si="2720"/>
        <v>8</v>
      </c>
      <c r="Z1574" s="125">
        <f t="shared" si="2690"/>
        <v>1</v>
      </c>
      <c r="AA1574" s="125">
        <f t="shared" si="2691"/>
        <v>1</v>
      </c>
      <c r="AB1574" s="179">
        <f t="shared" si="2721"/>
        <v>8</v>
      </c>
      <c r="AC1574" s="179" t="str">
        <f t="shared" si="2724"/>
        <v>000111</v>
      </c>
      <c r="AD1574" s="179">
        <f t="shared" si="2710"/>
        <v>1</v>
      </c>
      <c r="AE1574" s="179" t="str">
        <f t="shared" si="2711"/>
        <v>11111111</v>
      </c>
      <c r="AF1574" s="179">
        <f t="shared" si="2712"/>
        <v>1</v>
      </c>
      <c r="AG1574" s="180" t="str">
        <f>IF(AF1574=0,"00000000",RIGHT(IF(X1574&gt;=V1574,DEC2BIN(_xlfn.BITXOR(BIN2DEC(AH1574),255),8),REPT(DEC2BIN(_xlfn.BITLSHIFT(1,AF1574-1)),8)),8))</f>
        <v>01111111</v>
      </c>
      <c r="AH1574" s="179" t="str">
        <f t="shared" si="2723"/>
        <v>10000000</v>
      </c>
    </row>
    <row r="1575" spans="1:34" x14ac:dyDescent="0.2">
      <c r="A1575" s="125" t="s">
        <v>2966</v>
      </c>
      <c r="B1575" s="58" t="str">
        <f t="shared" si="2722"/>
        <v>RSVD</v>
      </c>
      <c r="C1575" s="125" t="s">
        <v>781</v>
      </c>
      <c r="D1575" s="125" t="s">
        <v>704</v>
      </c>
      <c r="E1575" s="125" t="s">
        <v>806</v>
      </c>
      <c r="F1575" s="125" t="str">
        <f>IF(M1575=8,"000",IF(M1575=16,"101","110"))</f>
        <v>110</v>
      </c>
      <c r="H1575" s="125" t="s">
        <v>1723</v>
      </c>
      <c r="I1575" s="159">
        <f>VLOOKUP(H1575,'V-Enc'!$B$38:$C$45,2,FALSE)</f>
        <v>16</v>
      </c>
      <c r="J1575" s="125" t="s">
        <v>1736</v>
      </c>
      <c r="K1575" s="159">
        <f>VLOOKUP(J1575,'V-Enc'!$B$49:$C$56,2,FALSE)</f>
        <v>8</v>
      </c>
      <c r="L1575" s="206" t="s">
        <v>2079</v>
      </c>
      <c r="M1575" s="125">
        <v>32</v>
      </c>
      <c r="R1575" s="125" t="s">
        <v>22</v>
      </c>
      <c r="S1575" s="125" t="s">
        <v>764</v>
      </c>
      <c r="T1575" s="125" t="s">
        <v>783</v>
      </c>
      <c r="U1575" s="125">
        <f>IF(L1575="-1",I1575,M1575)</f>
        <v>16</v>
      </c>
      <c r="V1575" s="179">
        <f>IF(L1575="-1",K1575,U1575/I1575*K1575)</f>
        <v>8</v>
      </c>
      <c r="W1575" s="125">
        <f>IF(L1575="-1",M1575,"-")</f>
        <v>32</v>
      </c>
      <c r="X1575" s="179">
        <f>IF(L1575="-1",W1575/I1575*K1575,"-")</f>
        <v>16</v>
      </c>
      <c r="Z1575" s="125">
        <f t="shared" si="2690"/>
        <v>1</v>
      </c>
      <c r="AA1575" s="125">
        <v>1</v>
      </c>
      <c r="AB1575" s="179">
        <f t="shared" si="2721"/>
        <v>16</v>
      </c>
      <c r="AC1575" s="179" t="str">
        <f t="shared" si="2724"/>
        <v>001111</v>
      </c>
      <c r="AD1575" s="179">
        <f t="shared" si="2710"/>
        <v>2</v>
      </c>
      <c r="AE1575" s="179" t="str">
        <f t="shared" si="2711"/>
        <v>10101010</v>
      </c>
      <c r="AF1575" s="179">
        <f t="shared" si="2712"/>
        <v>1</v>
      </c>
      <c r="AG1575" s="180" t="e">
        <f>IF(AF1575=0,"00000000",RIGHT(IF(X1575&gt;=V1575,DEC2BIN(_xlfn.BITXOR(BIN2DEC(AH1575),255),8),REPT(DEC2BIN(_xlfn.BITLSHIFT(1,AF1575-1)),8)),8))</f>
        <v>#NUM!</v>
      </c>
      <c r="AH1575" s="179" t="e">
        <f t="shared" si="2723"/>
        <v>#NUM!</v>
      </c>
    </row>
    <row r="1576" spans="1:34" x14ac:dyDescent="0.2">
      <c r="I1576" s="159"/>
      <c r="Z1576" s="125" t="str">
        <f t="shared" si="2690"/>
        <v/>
      </c>
      <c r="AA1576" s="125" t="str">
        <f t="shared" ref="AA1576:AA1634" si="2725">IF(T1576="vs3",1,"")</f>
        <v/>
      </c>
      <c r="AC1576" s="179"/>
    </row>
    <row r="1577" spans="1:34" ht="19" x14ac:dyDescent="0.25">
      <c r="A1577" s="225" t="s">
        <v>2386</v>
      </c>
      <c r="B1577" s="225"/>
      <c r="C1577" s="226"/>
      <c r="D1577" s="226"/>
      <c r="E1577" s="226"/>
      <c r="F1577" s="226"/>
      <c r="G1577" s="226"/>
      <c r="I1577" s="159"/>
      <c r="O1577" s="126"/>
      <c r="P1577" s="126"/>
      <c r="Z1577" s="125" t="str">
        <f t="shared" si="2690"/>
        <v/>
      </c>
      <c r="AA1577" s="125" t="str">
        <f t="shared" si="2725"/>
        <v/>
      </c>
      <c r="AC1577" s="179"/>
    </row>
    <row r="1578" spans="1:34" x14ac:dyDescent="0.2">
      <c r="A1578" s="125" t="s">
        <v>4668</v>
      </c>
      <c r="B1578" s="58" t="str">
        <f>IF(OR(MAX(1,O1578)*MAX(V1578,1)&gt;8,V1578&lt;1/4,X1578&lt;1/4,IF(X1578="-",0,X1578)&gt;8),"RSVD","")</f>
        <v>RSVD</v>
      </c>
      <c r="C1578" s="125" t="s">
        <v>781</v>
      </c>
      <c r="D1578" s="125" t="s">
        <v>704</v>
      </c>
      <c r="E1578" s="125" t="str">
        <f t="shared" ref="E1578" si="2726">IF(S1578="rs2","S2",IF(S1578="vs2","S3","S1"))</f>
        <v>S1</v>
      </c>
      <c r="F1578" s="125" t="str">
        <f t="shared" ref="F1578" si="2727">IF(U1578=8,"000",IF(U1578=16,"101","110"))</f>
        <v>000</v>
      </c>
      <c r="H1578" s="125" t="s">
        <v>1723</v>
      </c>
      <c r="I1578" s="159">
        <f>VLOOKUP(H1578,'V-Enc'!$B$38:$C$45,2,FALSE)</f>
        <v>16</v>
      </c>
      <c r="J1578" s="125" t="s">
        <v>1739</v>
      </c>
      <c r="K1578" s="159">
        <f>VLOOKUP(J1578,'V-Enc'!$B$49:$C$56,2,FALSE)</f>
        <v>0.25</v>
      </c>
      <c r="L1578" s="206" t="s">
        <v>76</v>
      </c>
      <c r="M1578" s="125">
        <v>8</v>
      </c>
      <c r="N1578" s="125" t="s">
        <v>1829</v>
      </c>
      <c r="O1578" s="125">
        <f>VLOOKUP(N1578,'V-Enc'!$B$130:$C$137,2,FALSE)</f>
        <v>2</v>
      </c>
      <c r="R1578" s="125" t="s">
        <v>22</v>
      </c>
      <c r="S1578" s="206" t="s">
        <v>2040</v>
      </c>
      <c r="T1578" s="125" t="s">
        <v>783</v>
      </c>
      <c r="U1578" s="125">
        <f t="shared" ref="U1578" si="2728">IF(L1578="-1",I1578,M1578)</f>
        <v>8</v>
      </c>
      <c r="V1578" s="179">
        <f t="shared" ref="V1578" si="2729">IF(L1578="-1",K1578,U1578/I1578*K1578)</f>
        <v>0.125</v>
      </c>
      <c r="W1578" s="125" t="str">
        <f t="shared" ref="W1578" si="2730">IF(L1578="-1",U1578,"-")</f>
        <v>-</v>
      </c>
      <c r="X1578" s="179" t="str">
        <f>IF(L1578="-1",W1578/#REF!*#REF!,"-")</f>
        <v>-</v>
      </c>
      <c r="Z1578" s="125" t="str">
        <f t="shared" ref="Z1578" si="2731">IF(S1578="vs2",1,"")</f>
        <v/>
      </c>
      <c r="AA1578" s="125">
        <f t="shared" ref="AA1578" si="2732">IF(T1578="vs3",1,"")</f>
        <v>1</v>
      </c>
      <c r="AB1578" s="179">
        <f>MAX(V1578,X1578,1)*IF(O1578="",1,O1578)</f>
        <v>2</v>
      </c>
      <c r="AC1578" s="179" t="str">
        <f t="shared" ref="AC1578:AC1591" si="2733">DEC2BIN(MIN(64,AB1578)-1,6)</f>
        <v>000001</v>
      </c>
      <c r="AD1578" s="179">
        <f t="shared" ref="AD1578:AD1595" si="2734">AB1578/(MAX(V1578,1)*IF(O1578="",1,O1578))</f>
        <v>1</v>
      </c>
      <c r="AE1578" s="179" t="str">
        <f t="shared" ref="AE1578:AE1595" si="2735">RIGHT(_xlfn.CONCAT(REPT(0,8-MIN(AB1578,8)),REPT(DEC2BIN(_xlfn.BITLSHIFT(1,AD1578-1)),AB1578/AD1578)),8)</f>
        <v>00000011</v>
      </c>
      <c r="AF1578" s="125" t="s">
        <v>369</v>
      </c>
    </row>
    <row r="1579" spans="1:34" x14ac:dyDescent="0.2">
      <c r="A1579" s="125" t="s">
        <v>2967</v>
      </c>
      <c r="B1579" s="58" t="str">
        <f>IF(OR(MAX(1,O1579)*MAX(V1579,1)&gt;8,V1579&lt;1/4,X1579&lt;1/4,IF(X1579="-",0,X1579)&gt;8),"RSVD","")</f>
        <v/>
      </c>
      <c r="C1579" s="125" t="s">
        <v>781</v>
      </c>
      <c r="D1579" s="125" t="s">
        <v>704</v>
      </c>
      <c r="E1579" s="125" t="str">
        <f t="shared" ref="E1579:E1592" si="2736">IF(S1579="rs2","S2",IF(S1579="vs2","S3","S1"))</f>
        <v>S1</v>
      </c>
      <c r="F1579" s="125" t="str">
        <f t="shared" ref="F1579:F1592" si="2737">IF(U1579=8,"000",IF(U1579=16,"101","110"))</f>
        <v>101</v>
      </c>
      <c r="H1579" s="125" t="s">
        <v>1723</v>
      </c>
      <c r="I1579" s="159">
        <f>VLOOKUP(H1579,'V-Enc'!$B$38:$C$45,2,FALSE)</f>
        <v>16</v>
      </c>
      <c r="J1579" s="125" t="s">
        <v>1739</v>
      </c>
      <c r="K1579" s="159">
        <f>VLOOKUP(J1579,'V-Enc'!$B$49:$C$56,2,FALSE)</f>
        <v>0.25</v>
      </c>
      <c r="L1579" s="206" t="s">
        <v>76</v>
      </c>
      <c r="M1579" s="125">
        <v>16</v>
      </c>
      <c r="N1579" s="125" t="s">
        <v>1829</v>
      </c>
      <c r="O1579" s="125">
        <f>VLOOKUP(N1579,'V-Enc'!$B$130:$C$137,2,FALSE)</f>
        <v>2</v>
      </c>
      <c r="R1579" s="125" t="s">
        <v>22</v>
      </c>
      <c r="S1579" s="206" t="s">
        <v>2040</v>
      </c>
      <c r="T1579" s="125" t="s">
        <v>783</v>
      </c>
      <c r="U1579" s="125">
        <f t="shared" ref="U1579:U1592" si="2738">IF(L1579="-1",I1579,M1579)</f>
        <v>16</v>
      </c>
      <c r="V1579" s="179">
        <f t="shared" ref="V1579:V1592" si="2739">IF(L1579="-1",K1579,U1579/I1579*K1579)</f>
        <v>0.25</v>
      </c>
      <c r="W1579" s="125" t="str">
        <f t="shared" ref="W1579:W1592" si="2740">IF(L1579="-1",U1579,"-")</f>
        <v>-</v>
      </c>
      <c r="X1579" s="179" t="str">
        <f>IF(L1579="-1",W1579/#REF!*#REF!,"-")</f>
        <v>-</v>
      </c>
      <c r="Z1579" s="125" t="str">
        <f t="shared" si="2690"/>
        <v/>
      </c>
      <c r="AA1579" s="125">
        <f t="shared" si="2725"/>
        <v>1</v>
      </c>
      <c r="AB1579" s="179">
        <f t="shared" ref="AB1579:AB1595" si="2741">MAX(V1579,X1579,1)*IF(O1579="",1,O1579)</f>
        <v>2</v>
      </c>
      <c r="AC1579" s="179" t="str">
        <f t="shared" si="2733"/>
        <v>000001</v>
      </c>
      <c r="AD1579" s="179">
        <f t="shared" si="2734"/>
        <v>1</v>
      </c>
      <c r="AE1579" s="179" t="str">
        <f t="shared" si="2735"/>
        <v>00000011</v>
      </c>
      <c r="AF1579" s="125" t="s">
        <v>369</v>
      </c>
    </row>
    <row r="1580" spans="1:34" x14ac:dyDescent="0.2">
      <c r="A1580" s="125" t="s">
        <v>2968</v>
      </c>
      <c r="B1580" s="58" t="str">
        <f t="shared" ref="B1580:B1592" si="2742">IF(OR(MAX(1,O1580)*MAX(V1580,1)&gt;8,V1580&lt;1/4,X1580&lt;1/4,IF(X1580="-",0,X1580)&gt;8),"RSVD","")</f>
        <v/>
      </c>
      <c r="C1580" s="125" t="s">
        <v>781</v>
      </c>
      <c r="D1580" s="125" t="s">
        <v>704</v>
      </c>
      <c r="E1580" s="125" t="str">
        <f t="shared" si="2736"/>
        <v>S1</v>
      </c>
      <c r="F1580" s="125" t="str">
        <f t="shared" si="2737"/>
        <v>110</v>
      </c>
      <c r="H1580" s="125" t="s">
        <v>1723</v>
      </c>
      <c r="I1580" s="159">
        <f>VLOOKUP(H1580,'V-Enc'!$B$38:$C$45,2,FALSE)</f>
        <v>16</v>
      </c>
      <c r="J1580" s="125" t="s">
        <v>1739</v>
      </c>
      <c r="K1580" s="159">
        <f>VLOOKUP(J1580,'V-Enc'!$B$49:$C$56,2,FALSE)</f>
        <v>0.25</v>
      </c>
      <c r="L1580" s="206" t="s">
        <v>76</v>
      </c>
      <c r="M1580" s="125">
        <v>32</v>
      </c>
      <c r="N1580" s="125" t="s">
        <v>1829</v>
      </c>
      <c r="O1580" s="125">
        <f>VLOOKUP(N1580,'V-Enc'!$B$130:$C$137,2,FALSE)</f>
        <v>2</v>
      </c>
      <c r="R1580" s="125" t="s">
        <v>22</v>
      </c>
      <c r="S1580" s="206" t="s">
        <v>2040</v>
      </c>
      <c r="T1580" s="125" t="s">
        <v>783</v>
      </c>
      <c r="U1580" s="125">
        <f t="shared" si="2738"/>
        <v>32</v>
      </c>
      <c r="V1580" s="179">
        <f t="shared" si="2739"/>
        <v>0.5</v>
      </c>
      <c r="W1580" s="125" t="str">
        <f t="shared" si="2740"/>
        <v>-</v>
      </c>
      <c r="X1580" s="179" t="str">
        <f>IF(L1580="-1",W1580/I1579*K1579,"-")</f>
        <v>-</v>
      </c>
      <c r="Z1580" s="125" t="str">
        <f t="shared" si="2690"/>
        <v/>
      </c>
      <c r="AA1580" s="125">
        <f t="shared" si="2725"/>
        <v>1</v>
      </c>
      <c r="AB1580" s="179">
        <f t="shared" si="2741"/>
        <v>2</v>
      </c>
      <c r="AC1580" s="179" t="str">
        <f t="shared" si="2733"/>
        <v>000001</v>
      </c>
      <c r="AD1580" s="179">
        <f t="shared" si="2734"/>
        <v>1</v>
      </c>
      <c r="AE1580" s="179" t="str">
        <f t="shared" si="2735"/>
        <v>00000011</v>
      </c>
      <c r="AF1580" s="125" t="s">
        <v>369</v>
      </c>
    </row>
    <row r="1581" spans="1:34" x14ac:dyDescent="0.2">
      <c r="A1581" s="125" t="s">
        <v>2969</v>
      </c>
      <c r="B1581" s="58" t="str">
        <f t="shared" si="2742"/>
        <v/>
      </c>
      <c r="C1581" s="125" t="s">
        <v>781</v>
      </c>
      <c r="D1581" s="125" t="s">
        <v>704</v>
      </c>
      <c r="E1581" s="125" t="str">
        <f t="shared" si="2736"/>
        <v>S1</v>
      </c>
      <c r="F1581" s="125" t="str">
        <f t="shared" si="2737"/>
        <v>000</v>
      </c>
      <c r="H1581" s="125" t="s">
        <v>1723</v>
      </c>
      <c r="I1581" s="159">
        <f>VLOOKUP(H1581,'V-Enc'!$B$38:$C$45,2,FALSE)</f>
        <v>16</v>
      </c>
      <c r="J1581" s="125" t="s">
        <v>1740</v>
      </c>
      <c r="K1581" s="159">
        <f>VLOOKUP(J1581,'V-Enc'!$B$49:$C$56,2,FALSE)</f>
        <v>0.5</v>
      </c>
      <c r="L1581" s="206" t="s">
        <v>76</v>
      </c>
      <c r="M1581" s="125">
        <v>8</v>
      </c>
      <c r="N1581" s="125" t="s">
        <v>1829</v>
      </c>
      <c r="O1581" s="125">
        <f>VLOOKUP(N1581,'V-Enc'!$B$130:$C$137,2,FALSE)</f>
        <v>2</v>
      </c>
      <c r="R1581" s="125" t="s">
        <v>22</v>
      </c>
      <c r="S1581" s="206" t="s">
        <v>2040</v>
      </c>
      <c r="T1581" s="125" t="s">
        <v>783</v>
      </c>
      <c r="U1581" s="125">
        <f t="shared" si="2738"/>
        <v>8</v>
      </c>
      <c r="V1581" s="179">
        <f t="shared" si="2739"/>
        <v>0.25</v>
      </c>
      <c r="W1581" s="125" t="str">
        <f t="shared" si="2740"/>
        <v>-</v>
      </c>
      <c r="X1581" s="179" t="str">
        <f>IF(L1581="-1",W1581/#REF!*#REF!,"-")</f>
        <v>-</v>
      </c>
      <c r="Z1581" s="125" t="str">
        <f t="shared" si="2690"/>
        <v/>
      </c>
      <c r="AA1581" s="125">
        <f t="shared" si="2725"/>
        <v>1</v>
      </c>
      <c r="AB1581" s="179">
        <f t="shared" si="2741"/>
        <v>2</v>
      </c>
      <c r="AC1581" s="179" t="str">
        <f t="shared" si="2733"/>
        <v>000001</v>
      </c>
      <c r="AD1581" s="179">
        <f t="shared" si="2734"/>
        <v>1</v>
      </c>
      <c r="AE1581" s="179" t="str">
        <f t="shared" si="2735"/>
        <v>00000011</v>
      </c>
      <c r="AF1581" s="125" t="s">
        <v>369</v>
      </c>
    </row>
    <row r="1582" spans="1:34" x14ac:dyDescent="0.2">
      <c r="A1582" s="125" t="s">
        <v>2970</v>
      </c>
      <c r="B1582" s="58" t="str">
        <f t="shared" si="2742"/>
        <v/>
      </c>
      <c r="C1582" s="125" t="s">
        <v>781</v>
      </c>
      <c r="D1582" s="125" t="s">
        <v>704</v>
      </c>
      <c r="E1582" s="125" t="str">
        <f t="shared" si="2736"/>
        <v>S1</v>
      </c>
      <c r="F1582" s="125" t="str">
        <f t="shared" si="2737"/>
        <v>101</v>
      </c>
      <c r="H1582" s="125" t="s">
        <v>1723</v>
      </c>
      <c r="I1582" s="159">
        <f>VLOOKUP(H1582,'V-Enc'!$B$38:$C$45,2,FALSE)</f>
        <v>16</v>
      </c>
      <c r="J1582" s="125" t="s">
        <v>1740</v>
      </c>
      <c r="K1582" s="159">
        <f>VLOOKUP(J1582,'V-Enc'!$B$49:$C$56,2,FALSE)</f>
        <v>0.5</v>
      </c>
      <c r="L1582" s="206" t="s">
        <v>76</v>
      </c>
      <c r="M1582" s="125">
        <v>16</v>
      </c>
      <c r="N1582" s="125" t="s">
        <v>1829</v>
      </c>
      <c r="O1582" s="125">
        <f>VLOOKUP(N1582,'V-Enc'!$B$130:$C$137,2,FALSE)</f>
        <v>2</v>
      </c>
      <c r="R1582" s="125" t="s">
        <v>22</v>
      </c>
      <c r="S1582" s="206" t="s">
        <v>2040</v>
      </c>
      <c r="T1582" s="125" t="s">
        <v>783</v>
      </c>
      <c r="U1582" s="125">
        <f t="shared" si="2738"/>
        <v>16</v>
      </c>
      <c r="V1582" s="179">
        <f t="shared" si="2739"/>
        <v>0.5</v>
      </c>
      <c r="W1582" s="125" t="str">
        <f t="shared" si="2740"/>
        <v>-</v>
      </c>
      <c r="X1582" s="179" t="str">
        <f>IF(L1582="-1",W1582/I1581*K1581,"-")</f>
        <v>-</v>
      </c>
      <c r="Z1582" s="125" t="str">
        <f t="shared" si="2690"/>
        <v/>
      </c>
      <c r="AA1582" s="125">
        <f t="shared" si="2725"/>
        <v>1</v>
      </c>
      <c r="AB1582" s="179">
        <f t="shared" si="2741"/>
        <v>2</v>
      </c>
      <c r="AC1582" s="179" t="str">
        <f t="shared" si="2733"/>
        <v>000001</v>
      </c>
      <c r="AD1582" s="179">
        <f t="shared" si="2734"/>
        <v>1</v>
      </c>
      <c r="AE1582" s="179" t="str">
        <f t="shared" si="2735"/>
        <v>00000011</v>
      </c>
      <c r="AF1582" s="125" t="s">
        <v>369</v>
      </c>
    </row>
    <row r="1583" spans="1:34" x14ac:dyDescent="0.2">
      <c r="A1583" s="125" t="s">
        <v>2971</v>
      </c>
      <c r="B1583" s="58" t="str">
        <f t="shared" si="2742"/>
        <v/>
      </c>
      <c r="C1583" s="125" t="s">
        <v>781</v>
      </c>
      <c r="D1583" s="125" t="s">
        <v>704</v>
      </c>
      <c r="E1583" s="125" t="str">
        <f t="shared" si="2736"/>
        <v>S1</v>
      </c>
      <c r="F1583" s="125" t="str">
        <f t="shared" si="2737"/>
        <v>110</v>
      </c>
      <c r="H1583" s="125" t="s">
        <v>1723</v>
      </c>
      <c r="I1583" s="159">
        <f>VLOOKUP(H1583,'V-Enc'!$B$38:$C$45,2,FALSE)</f>
        <v>16</v>
      </c>
      <c r="J1583" s="125" t="s">
        <v>1740</v>
      </c>
      <c r="K1583" s="159">
        <f>VLOOKUP(J1583,'V-Enc'!$B$49:$C$56,2,FALSE)</f>
        <v>0.5</v>
      </c>
      <c r="L1583" s="206" t="s">
        <v>76</v>
      </c>
      <c r="M1583" s="125">
        <v>32</v>
      </c>
      <c r="N1583" s="125" t="s">
        <v>1829</v>
      </c>
      <c r="O1583" s="125">
        <f>VLOOKUP(N1583,'V-Enc'!$B$130:$C$137,2,FALSE)</f>
        <v>2</v>
      </c>
      <c r="R1583" s="125" t="s">
        <v>22</v>
      </c>
      <c r="S1583" s="206" t="s">
        <v>2040</v>
      </c>
      <c r="T1583" s="125" t="s">
        <v>783</v>
      </c>
      <c r="U1583" s="125">
        <f t="shared" si="2738"/>
        <v>32</v>
      </c>
      <c r="V1583" s="179">
        <f t="shared" si="2739"/>
        <v>1</v>
      </c>
      <c r="W1583" s="125" t="str">
        <f t="shared" si="2740"/>
        <v>-</v>
      </c>
      <c r="X1583" s="179" t="str">
        <f>IF(L1583="-1",W1583/I1582*K1582,"-")</f>
        <v>-</v>
      </c>
      <c r="Z1583" s="125" t="str">
        <f t="shared" si="2690"/>
        <v/>
      </c>
      <c r="AA1583" s="125">
        <f t="shared" si="2725"/>
        <v>1</v>
      </c>
      <c r="AB1583" s="179">
        <f t="shared" si="2741"/>
        <v>2</v>
      </c>
      <c r="AC1583" s="179" t="str">
        <f t="shared" si="2733"/>
        <v>000001</v>
      </c>
      <c r="AD1583" s="179">
        <f t="shared" si="2734"/>
        <v>1</v>
      </c>
      <c r="AE1583" s="179" t="str">
        <f t="shared" si="2735"/>
        <v>00000011</v>
      </c>
      <c r="AF1583" s="125" t="s">
        <v>369</v>
      </c>
    </row>
    <row r="1584" spans="1:34" x14ac:dyDescent="0.2">
      <c r="A1584" s="125" t="s">
        <v>2972</v>
      </c>
      <c r="B1584" s="58" t="str">
        <f t="shared" si="2742"/>
        <v/>
      </c>
      <c r="C1584" s="125" t="s">
        <v>781</v>
      </c>
      <c r="D1584" s="125" t="s">
        <v>704</v>
      </c>
      <c r="E1584" s="125" t="str">
        <f t="shared" si="2736"/>
        <v>S1</v>
      </c>
      <c r="F1584" s="125" t="str">
        <f t="shared" si="2737"/>
        <v>000</v>
      </c>
      <c r="H1584" s="125" t="s">
        <v>1723</v>
      </c>
      <c r="I1584" s="159">
        <f>VLOOKUP(H1584,'V-Enc'!$B$38:$C$45,2,FALSE)</f>
        <v>16</v>
      </c>
      <c r="J1584" s="125" t="s">
        <v>1733</v>
      </c>
      <c r="K1584" s="159">
        <f>VLOOKUP(J1584,'V-Enc'!$B$49:$C$56,2,FALSE)</f>
        <v>1</v>
      </c>
      <c r="L1584" s="206" t="s">
        <v>76</v>
      </c>
      <c r="M1584" s="125">
        <v>8</v>
      </c>
      <c r="N1584" s="125" t="s">
        <v>1829</v>
      </c>
      <c r="O1584" s="125">
        <f>VLOOKUP(N1584,'V-Enc'!$B$130:$C$137,2,FALSE)</f>
        <v>2</v>
      </c>
      <c r="R1584" s="125" t="s">
        <v>22</v>
      </c>
      <c r="S1584" s="206" t="s">
        <v>2040</v>
      </c>
      <c r="T1584" s="125" t="s">
        <v>783</v>
      </c>
      <c r="U1584" s="125">
        <f t="shared" si="2738"/>
        <v>8</v>
      </c>
      <c r="V1584" s="179">
        <f t="shared" si="2739"/>
        <v>0.5</v>
      </c>
      <c r="W1584" s="125" t="str">
        <f t="shared" si="2740"/>
        <v>-</v>
      </c>
      <c r="X1584" s="179" t="str">
        <f>IF(L1584="-1",W1584/#REF!*#REF!,"-")</f>
        <v>-</v>
      </c>
      <c r="Z1584" s="125" t="str">
        <f t="shared" si="2690"/>
        <v/>
      </c>
      <c r="AA1584" s="125">
        <f t="shared" si="2725"/>
        <v>1</v>
      </c>
      <c r="AB1584" s="179">
        <f t="shared" si="2741"/>
        <v>2</v>
      </c>
      <c r="AC1584" s="179" t="str">
        <f t="shared" si="2733"/>
        <v>000001</v>
      </c>
      <c r="AD1584" s="179">
        <f t="shared" si="2734"/>
        <v>1</v>
      </c>
      <c r="AE1584" s="179" t="str">
        <f t="shared" si="2735"/>
        <v>00000011</v>
      </c>
      <c r="AF1584" s="125" t="s">
        <v>369</v>
      </c>
    </row>
    <row r="1585" spans="1:32" x14ac:dyDescent="0.2">
      <c r="A1585" s="125" t="s">
        <v>2973</v>
      </c>
      <c r="B1585" s="58" t="str">
        <f t="shared" si="2742"/>
        <v/>
      </c>
      <c r="C1585" s="125" t="s">
        <v>781</v>
      </c>
      <c r="D1585" s="125" t="s">
        <v>704</v>
      </c>
      <c r="E1585" s="125" t="str">
        <f t="shared" si="2736"/>
        <v>S1</v>
      </c>
      <c r="F1585" s="125" t="str">
        <f t="shared" si="2737"/>
        <v>101</v>
      </c>
      <c r="H1585" s="125" t="s">
        <v>1723</v>
      </c>
      <c r="I1585" s="159">
        <f>VLOOKUP(H1585,'V-Enc'!$B$38:$C$45,2,FALSE)</f>
        <v>16</v>
      </c>
      <c r="J1585" s="125" t="s">
        <v>1733</v>
      </c>
      <c r="K1585" s="159">
        <f>VLOOKUP(J1585,'V-Enc'!$B$49:$C$56,2,FALSE)</f>
        <v>1</v>
      </c>
      <c r="L1585" s="206" t="s">
        <v>76</v>
      </c>
      <c r="M1585" s="125">
        <v>16</v>
      </c>
      <c r="N1585" s="125" t="s">
        <v>1829</v>
      </c>
      <c r="O1585" s="125">
        <f>VLOOKUP(N1585,'V-Enc'!$B$130:$C$137,2,FALSE)</f>
        <v>2</v>
      </c>
      <c r="R1585" s="125" t="s">
        <v>22</v>
      </c>
      <c r="S1585" s="206" t="s">
        <v>2040</v>
      </c>
      <c r="T1585" s="125" t="s">
        <v>783</v>
      </c>
      <c r="U1585" s="125">
        <f t="shared" si="2738"/>
        <v>16</v>
      </c>
      <c r="V1585" s="179">
        <f t="shared" si="2739"/>
        <v>1</v>
      </c>
      <c r="W1585" s="125" t="str">
        <f t="shared" si="2740"/>
        <v>-</v>
      </c>
      <c r="X1585" s="179" t="str">
        <f>IF(L1585="-1",W1585/I1584*K1584,"-")</f>
        <v>-</v>
      </c>
      <c r="Z1585" s="125" t="str">
        <f t="shared" si="2690"/>
        <v/>
      </c>
      <c r="AA1585" s="125">
        <f t="shared" si="2725"/>
        <v>1</v>
      </c>
      <c r="AB1585" s="179">
        <f t="shared" si="2741"/>
        <v>2</v>
      </c>
      <c r="AC1585" s="179" t="str">
        <f t="shared" si="2733"/>
        <v>000001</v>
      </c>
      <c r="AD1585" s="179">
        <f t="shared" si="2734"/>
        <v>1</v>
      </c>
      <c r="AE1585" s="179" t="str">
        <f t="shared" si="2735"/>
        <v>00000011</v>
      </c>
      <c r="AF1585" s="125" t="s">
        <v>369</v>
      </c>
    </row>
    <row r="1586" spans="1:32" x14ac:dyDescent="0.2">
      <c r="A1586" s="125" t="s">
        <v>2974</v>
      </c>
      <c r="B1586" s="58" t="str">
        <f t="shared" si="2742"/>
        <v/>
      </c>
      <c r="C1586" s="125" t="s">
        <v>781</v>
      </c>
      <c r="D1586" s="125" t="s">
        <v>704</v>
      </c>
      <c r="E1586" s="125" t="str">
        <f t="shared" si="2736"/>
        <v>S1</v>
      </c>
      <c r="F1586" s="125" t="str">
        <f t="shared" si="2737"/>
        <v>110</v>
      </c>
      <c r="H1586" s="125" t="s">
        <v>1723</v>
      </c>
      <c r="I1586" s="159">
        <f>VLOOKUP(H1586,'V-Enc'!$B$38:$C$45,2,FALSE)</f>
        <v>16</v>
      </c>
      <c r="J1586" s="125" t="s">
        <v>1733</v>
      </c>
      <c r="K1586" s="159">
        <f>VLOOKUP(J1586,'V-Enc'!$B$49:$C$56,2,FALSE)</f>
        <v>1</v>
      </c>
      <c r="L1586" s="206" t="s">
        <v>76</v>
      </c>
      <c r="M1586" s="125">
        <v>32</v>
      </c>
      <c r="N1586" s="125" t="s">
        <v>1829</v>
      </c>
      <c r="O1586" s="125">
        <f>VLOOKUP(N1586,'V-Enc'!$B$130:$C$137,2,FALSE)</f>
        <v>2</v>
      </c>
      <c r="R1586" s="125" t="s">
        <v>22</v>
      </c>
      <c r="S1586" s="206" t="s">
        <v>2040</v>
      </c>
      <c r="T1586" s="125" t="s">
        <v>783</v>
      </c>
      <c r="U1586" s="125">
        <f t="shared" si="2738"/>
        <v>32</v>
      </c>
      <c r="V1586" s="179">
        <f t="shared" si="2739"/>
        <v>2</v>
      </c>
      <c r="W1586" s="125" t="str">
        <f t="shared" si="2740"/>
        <v>-</v>
      </c>
      <c r="X1586" s="179" t="str">
        <f>IF(L1586="-1",W1586/I1585*K1585,"-")</f>
        <v>-</v>
      </c>
      <c r="Z1586" s="125" t="str">
        <f t="shared" si="2690"/>
        <v/>
      </c>
      <c r="AA1586" s="125">
        <f t="shared" si="2725"/>
        <v>1</v>
      </c>
      <c r="AB1586" s="179">
        <f t="shared" si="2741"/>
        <v>4</v>
      </c>
      <c r="AC1586" s="179" t="str">
        <f t="shared" si="2733"/>
        <v>000011</v>
      </c>
      <c r="AD1586" s="179">
        <f t="shared" si="2734"/>
        <v>1</v>
      </c>
      <c r="AE1586" s="179" t="str">
        <f t="shared" si="2735"/>
        <v>00001111</v>
      </c>
      <c r="AF1586" s="125" t="s">
        <v>369</v>
      </c>
    </row>
    <row r="1587" spans="1:32" x14ac:dyDescent="0.2">
      <c r="A1587" s="125" t="s">
        <v>2975</v>
      </c>
      <c r="B1587" s="58" t="str">
        <f t="shared" si="2742"/>
        <v/>
      </c>
      <c r="C1587" s="125" t="s">
        <v>781</v>
      </c>
      <c r="D1587" s="125" t="s">
        <v>704</v>
      </c>
      <c r="E1587" s="125" t="str">
        <f t="shared" si="2736"/>
        <v>S1</v>
      </c>
      <c r="F1587" s="125" t="str">
        <f t="shared" si="2737"/>
        <v>000</v>
      </c>
      <c r="H1587" s="125" t="s">
        <v>1723</v>
      </c>
      <c r="I1587" s="159">
        <f>VLOOKUP(H1587,'V-Enc'!$B$38:$C$45,2,FALSE)</f>
        <v>16</v>
      </c>
      <c r="J1587" s="125" t="s">
        <v>1734</v>
      </c>
      <c r="K1587" s="159">
        <f>VLOOKUP(J1587,'V-Enc'!$B$49:$C$56,2,FALSE)</f>
        <v>2</v>
      </c>
      <c r="L1587" s="206" t="s">
        <v>76</v>
      </c>
      <c r="M1587" s="125">
        <v>8</v>
      </c>
      <c r="N1587" s="125" t="s">
        <v>1829</v>
      </c>
      <c r="O1587" s="125">
        <f>VLOOKUP(N1587,'V-Enc'!$B$130:$C$137,2,FALSE)</f>
        <v>2</v>
      </c>
      <c r="R1587" s="125" t="s">
        <v>22</v>
      </c>
      <c r="S1587" s="206" t="s">
        <v>2040</v>
      </c>
      <c r="T1587" s="125" t="s">
        <v>783</v>
      </c>
      <c r="U1587" s="125">
        <f t="shared" si="2738"/>
        <v>8</v>
      </c>
      <c r="V1587" s="179">
        <f t="shared" si="2739"/>
        <v>1</v>
      </c>
      <c r="W1587" s="125" t="str">
        <f t="shared" si="2740"/>
        <v>-</v>
      </c>
      <c r="X1587" s="179" t="str">
        <f>IF(L1587="-1",W1587/#REF!*#REF!,"-")</f>
        <v>-</v>
      </c>
      <c r="Z1587" s="125" t="str">
        <f t="shared" si="2690"/>
        <v/>
      </c>
      <c r="AA1587" s="125">
        <f t="shared" si="2725"/>
        <v>1</v>
      </c>
      <c r="AB1587" s="179">
        <f t="shared" si="2741"/>
        <v>2</v>
      </c>
      <c r="AC1587" s="179" t="str">
        <f t="shared" si="2733"/>
        <v>000001</v>
      </c>
      <c r="AD1587" s="179">
        <f t="shared" si="2734"/>
        <v>1</v>
      </c>
      <c r="AE1587" s="179" t="str">
        <f t="shared" si="2735"/>
        <v>00000011</v>
      </c>
      <c r="AF1587" s="125" t="s">
        <v>369</v>
      </c>
    </row>
    <row r="1588" spans="1:32" x14ac:dyDescent="0.2">
      <c r="A1588" s="125" t="s">
        <v>2976</v>
      </c>
      <c r="B1588" s="58" t="str">
        <f t="shared" si="2742"/>
        <v/>
      </c>
      <c r="C1588" s="125" t="s">
        <v>781</v>
      </c>
      <c r="D1588" s="125" t="s">
        <v>704</v>
      </c>
      <c r="E1588" s="125" t="str">
        <f t="shared" si="2736"/>
        <v>S1</v>
      </c>
      <c r="F1588" s="125" t="str">
        <f t="shared" si="2737"/>
        <v>101</v>
      </c>
      <c r="H1588" s="125" t="s">
        <v>1723</v>
      </c>
      <c r="I1588" s="159">
        <f>VLOOKUP(H1588,'V-Enc'!$B$38:$C$45,2,FALSE)</f>
        <v>16</v>
      </c>
      <c r="J1588" s="125" t="s">
        <v>1734</v>
      </c>
      <c r="K1588" s="159">
        <f>VLOOKUP(J1588,'V-Enc'!$B$49:$C$56,2,FALSE)</f>
        <v>2</v>
      </c>
      <c r="L1588" s="206" t="s">
        <v>76</v>
      </c>
      <c r="M1588" s="125">
        <v>16</v>
      </c>
      <c r="N1588" s="125" t="s">
        <v>1829</v>
      </c>
      <c r="O1588" s="125">
        <f>VLOOKUP(N1588,'V-Enc'!$B$130:$C$137,2,FALSE)</f>
        <v>2</v>
      </c>
      <c r="R1588" s="125" t="s">
        <v>22</v>
      </c>
      <c r="S1588" s="206" t="s">
        <v>2040</v>
      </c>
      <c r="T1588" s="125" t="s">
        <v>783</v>
      </c>
      <c r="U1588" s="125">
        <f t="shared" si="2738"/>
        <v>16</v>
      </c>
      <c r="V1588" s="179">
        <f t="shared" si="2739"/>
        <v>2</v>
      </c>
      <c r="W1588" s="125" t="str">
        <f t="shared" si="2740"/>
        <v>-</v>
      </c>
      <c r="X1588" s="179" t="str">
        <f>IF(L1588="-1",W1588/I1587*K1587,"-")</f>
        <v>-</v>
      </c>
      <c r="Z1588" s="125" t="str">
        <f t="shared" si="2690"/>
        <v/>
      </c>
      <c r="AA1588" s="125">
        <f t="shared" si="2725"/>
        <v>1</v>
      </c>
      <c r="AB1588" s="179">
        <f t="shared" si="2741"/>
        <v>4</v>
      </c>
      <c r="AC1588" s="179" t="str">
        <f t="shared" si="2733"/>
        <v>000011</v>
      </c>
      <c r="AD1588" s="179">
        <f t="shared" si="2734"/>
        <v>1</v>
      </c>
      <c r="AE1588" s="179" t="str">
        <f t="shared" si="2735"/>
        <v>00001111</v>
      </c>
      <c r="AF1588" s="125" t="s">
        <v>369</v>
      </c>
    </row>
    <row r="1589" spans="1:32" x14ac:dyDescent="0.2">
      <c r="A1589" s="125" t="s">
        <v>2977</v>
      </c>
      <c r="B1589" s="58" t="str">
        <f t="shared" si="2742"/>
        <v/>
      </c>
      <c r="C1589" s="125" t="s">
        <v>781</v>
      </c>
      <c r="D1589" s="125" t="s">
        <v>704</v>
      </c>
      <c r="E1589" s="125" t="str">
        <f t="shared" si="2736"/>
        <v>S1</v>
      </c>
      <c r="F1589" s="125" t="str">
        <f t="shared" si="2737"/>
        <v>110</v>
      </c>
      <c r="H1589" s="125" t="s">
        <v>1723</v>
      </c>
      <c r="I1589" s="159">
        <f>VLOOKUP(H1589,'V-Enc'!$B$38:$C$45,2,FALSE)</f>
        <v>16</v>
      </c>
      <c r="J1589" s="125" t="s">
        <v>1734</v>
      </c>
      <c r="K1589" s="159">
        <f>VLOOKUP(J1589,'V-Enc'!$B$49:$C$56,2,FALSE)</f>
        <v>2</v>
      </c>
      <c r="L1589" s="206" t="s">
        <v>76</v>
      </c>
      <c r="M1589" s="125">
        <v>32</v>
      </c>
      <c r="N1589" s="125" t="s">
        <v>1829</v>
      </c>
      <c r="O1589" s="125">
        <f>VLOOKUP(N1589,'V-Enc'!$B$130:$C$137,2,FALSE)</f>
        <v>2</v>
      </c>
      <c r="R1589" s="125" t="s">
        <v>22</v>
      </c>
      <c r="S1589" s="206" t="s">
        <v>2040</v>
      </c>
      <c r="T1589" s="125" t="s">
        <v>783</v>
      </c>
      <c r="U1589" s="125">
        <f t="shared" si="2738"/>
        <v>32</v>
      </c>
      <c r="V1589" s="179">
        <f t="shared" si="2739"/>
        <v>4</v>
      </c>
      <c r="W1589" s="125" t="str">
        <f t="shared" si="2740"/>
        <v>-</v>
      </c>
      <c r="X1589" s="179" t="str">
        <f>IF(L1589="-1",W1589/I1588*K1588,"-")</f>
        <v>-</v>
      </c>
      <c r="Z1589" s="125" t="str">
        <f t="shared" si="2690"/>
        <v/>
      </c>
      <c r="AA1589" s="125">
        <f t="shared" si="2725"/>
        <v>1</v>
      </c>
      <c r="AB1589" s="179">
        <f t="shared" si="2741"/>
        <v>8</v>
      </c>
      <c r="AC1589" s="179" t="str">
        <f t="shared" si="2733"/>
        <v>000111</v>
      </c>
      <c r="AD1589" s="179">
        <f t="shared" si="2734"/>
        <v>1</v>
      </c>
      <c r="AE1589" s="179" t="str">
        <f t="shared" si="2735"/>
        <v>11111111</v>
      </c>
      <c r="AF1589" s="125" t="s">
        <v>369</v>
      </c>
    </row>
    <row r="1590" spans="1:32" x14ac:dyDescent="0.2">
      <c r="A1590" s="125" t="s">
        <v>2978</v>
      </c>
      <c r="B1590" s="58" t="str">
        <f t="shared" si="2742"/>
        <v/>
      </c>
      <c r="C1590" s="125" t="s">
        <v>781</v>
      </c>
      <c r="D1590" s="125" t="s">
        <v>704</v>
      </c>
      <c r="E1590" s="125" t="str">
        <f t="shared" si="2736"/>
        <v>S1</v>
      </c>
      <c r="F1590" s="125" t="str">
        <f t="shared" si="2737"/>
        <v>000</v>
      </c>
      <c r="H1590" s="125" t="s">
        <v>1723</v>
      </c>
      <c r="I1590" s="159">
        <f>VLOOKUP(H1590,'V-Enc'!$B$38:$C$45,2,FALSE)</f>
        <v>16</v>
      </c>
      <c r="J1590" s="125" t="s">
        <v>1735</v>
      </c>
      <c r="K1590" s="159">
        <f>VLOOKUP(J1590,'V-Enc'!$B$49:$C$56,2,FALSE)</f>
        <v>4</v>
      </c>
      <c r="L1590" s="206" t="s">
        <v>76</v>
      </c>
      <c r="M1590" s="125">
        <v>8</v>
      </c>
      <c r="N1590" s="125" t="s">
        <v>1829</v>
      </c>
      <c r="O1590" s="125">
        <f>VLOOKUP(N1590,'V-Enc'!$B$130:$C$137,2,FALSE)</f>
        <v>2</v>
      </c>
      <c r="R1590" s="125" t="s">
        <v>22</v>
      </c>
      <c r="S1590" s="206" t="s">
        <v>2040</v>
      </c>
      <c r="T1590" s="125" t="s">
        <v>783</v>
      </c>
      <c r="U1590" s="125">
        <f t="shared" si="2738"/>
        <v>8</v>
      </c>
      <c r="V1590" s="179">
        <f t="shared" si="2739"/>
        <v>2</v>
      </c>
      <c r="W1590" s="125" t="str">
        <f t="shared" si="2740"/>
        <v>-</v>
      </c>
      <c r="X1590" s="179" t="str">
        <f>IF(L1590="-1",W1590/#REF!*#REF!,"-")</f>
        <v>-</v>
      </c>
      <c r="Z1590" s="125" t="str">
        <f t="shared" si="2690"/>
        <v/>
      </c>
      <c r="AA1590" s="125">
        <f t="shared" si="2725"/>
        <v>1</v>
      </c>
      <c r="AB1590" s="179">
        <f t="shared" si="2741"/>
        <v>4</v>
      </c>
      <c r="AC1590" s="179" t="str">
        <f t="shared" si="2733"/>
        <v>000011</v>
      </c>
      <c r="AD1590" s="179">
        <f t="shared" si="2734"/>
        <v>1</v>
      </c>
      <c r="AE1590" s="179" t="str">
        <f t="shared" si="2735"/>
        <v>00001111</v>
      </c>
      <c r="AF1590" s="125" t="s">
        <v>369</v>
      </c>
    </row>
    <row r="1591" spans="1:32" x14ac:dyDescent="0.2">
      <c r="A1591" s="125" t="s">
        <v>2979</v>
      </c>
      <c r="B1591" s="58" t="str">
        <f t="shared" ref="B1591" si="2743">IF(OR(MAX(1,O1591)*MAX(V1591,1)&gt;8,V1591&lt;1/4,X1591&lt;1/4,IF(X1591="-",0,X1591)&gt;8),"RSVD","")</f>
        <v/>
      </c>
      <c r="C1591" s="125" t="s">
        <v>781</v>
      </c>
      <c r="D1591" s="125" t="s">
        <v>704</v>
      </c>
      <c r="E1591" s="125" t="str">
        <f t="shared" ref="E1591" si="2744">IF(S1591="rs2","S2",IF(S1591="vs2","S3","S1"))</f>
        <v>S1</v>
      </c>
      <c r="F1591" s="125" t="str">
        <f t="shared" ref="F1591" si="2745">IF(U1591=8,"000",IF(U1591=16,"101","110"))</f>
        <v>101</v>
      </c>
      <c r="H1591" s="125" t="s">
        <v>1723</v>
      </c>
      <c r="I1591" s="159">
        <f>VLOOKUP(H1591,'V-Enc'!$B$38:$C$45,2,FALSE)</f>
        <v>16</v>
      </c>
      <c r="J1591" s="125" t="s">
        <v>1735</v>
      </c>
      <c r="K1591" s="159">
        <f>VLOOKUP(J1591,'V-Enc'!$B$49:$C$56,2,FALSE)</f>
        <v>4</v>
      </c>
      <c r="L1591" s="206" t="s">
        <v>76</v>
      </c>
      <c r="M1591" s="125">
        <v>16</v>
      </c>
      <c r="N1591" s="125" t="s">
        <v>1829</v>
      </c>
      <c r="O1591" s="125">
        <f>VLOOKUP(N1591,'V-Enc'!$B$130:$C$137,2,FALSE)</f>
        <v>2</v>
      </c>
      <c r="R1591" s="125" t="s">
        <v>22</v>
      </c>
      <c r="S1591" s="206" t="s">
        <v>2040</v>
      </c>
      <c r="T1591" s="125" t="s">
        <v>783</v>
      </c>
      <c r="U1591" s="125">
        <f t="shared" ref="U1591" si="2746">IF(L1591="-1",I1591,M1591)</f>
        <v>16</v>
      </c>
      <c r="V1591" s="179">
        <f t="shared" ref="V1591" si="2747">IF(L1591="-1",K1591,U1591/I1591*K1591)</f>
        <v>4</v>
      </c>
      <c r="W1591" s="125" t="str">
        <f t="shared" ref="W1591" si="2748">IF(L1591="-1",U1591,"-")</f>
        <v>-</v>
      </c>
      <c r="X1591" s="179" t="str">
        <f>IF(L1591="-1",W1591/#REF!*#REF!,"-")</f>
        <v>-</v>
      </c>
      <c r="Z1591" s="125" t="str">
        <f t="shared" ref="Z1591" si="2749">IF(S1591="vs2",1,"")</f>
        <v/>
      </c>
      <c r="AA1591" s="125">
        <f t="shared" ref="AA1591" si="2750">IF(T1591="vs3",1,"")</f>
        <v>1</v>
      </c>
      <c r="AB1591" s="179">
        <f t="shared" si="2741"/>
        <v>8</v>
      </c>
      <c r="AC1591" s="179" t="str">
        <f t="shared" si="2733"/>
        <v>000111</v>
      </c>
      <c r="AD1591" s="179">
        <f t="shared" si="2734"/>
        <v>1</v>
      </c>
      <c r="AE1591" s="179" t="str">
        <f t="shared" si="2735"/>
        <v>11111111</v>
      </c>
      <c r="AF1591" s="125" t="s">
        <v>369</v>
      </c>
    </row>
    <row r="1592" spans="1:32" x14ac:dyDescent="0.2">
      <c r="A1592" s="125" t="s">
        <v>4669</v>
      </c>
      <c r="B1592" s="58" t="str">
        <f t="shared" si="2742"/>
        <v>RSVD</v>
      </c>
      <c r="C1592" s="125" t="s">
        <v>781</v>
      </c>
      <c r="D1592" s="125" t="s">
        <v>704</v>
      </c>
      <c r="E1592" s="125" t="str">
        <f t="shared" si="2736"/>
        <v>S1</v>
      </c>
      <c r="F1592" s="125" t="str">
        <f t="shared" si="2737"/>
        <v>110</v>
      </c>
      <c r="H1592" s="125" t="s">
        <v>1723</v>
      </c>
      <c r="I1592" s="159">
        <f>VLOOKUP(H1592,'V-Enc'!$B$38:$C$45,2,FALSE)</f>
        <v>16</v>
      </c>
      <c r="J1592" s="125" t="s">
        <v>1735</v>
      </c>
      <c r="K1592" s="159">
        <f>VLOOKUP(J1592,'V-Enc'!$B$49:$C$56,2,FALSE)</f>
        <v>4</v>
      </c>
      <c r="L1592" s="206" t="s">
        <v>76</v>
      </c>
      <c r="M1592" s="125">
        <v>32</v>
      </c>
      <c r="N1592" s="125" t="s">
        <v>1829</v>
      </c>
      <c r="O1592" s="125">
        <f>VLOOKUP(N1592,'V-Enc'!$B$130:$C$137,2,FALSE)</f>
        <v>2</v>
      </c>
      <c r="R1592" s="125" t="s">
        <v>22</v>
      </c>
      <c r="S1592" s="206" t="s">
        <v>2040</v>
      </c>
      <c r="T1592" s="125" t="s">
        <v>783</v>
      </c>
      <c r="U1592" s="125">
        <f t="shared" si="2738"/>
        <v>32</v>
      </c>
      <c r="V1592" s="179">
        <f t="shared" si="2739"/>
        <v>8</v>
      </c>
      <c r="W1592" s="125" t="str">
        <f t="shared" si="2740"/>
        <v>-</v>
      </c>
      <c r="X1592" s="179" t="str">
        <f>IF(L1592="-1",W1592/#REF!*#REF!,"-")</f>
        <v>-</v>
      </c>
      <c r="Z1592" s="125" t="str">
        <f t="shared" si="2690"/>
        <v/>
      </c>
      <c r="AA1592" s="125">
        <f t="shared" si="2725"/>
        <v>1</v>
      </c>
      <c r="AB1592" s="179">
        <f t="shared" si="2741"/>
        <v>16</v>
      </c>
      <c r="AC1592" s="179" t="str">
        <f>DEC2BIN(MIN(64,AB1592)-1,6)</f>
        <v>001111</v>
      </c>
      <c r="AD1592" s="179">
        <f t="shared" si="2734"/>
        <v>1</v>
      </c>
      <c r="AE1592" s="179" t="str">
        <f t="shared" si="2735"/>
        <v>11111111</v>
      </c>
      <c r="AF1592" s="125" t="s">
        <v>369</v>
      </c>
    </row>
    <row r="1593" spans="1:32" x14ac:dyDescent="0.2">
      <c r="A1593" s="125" t="s">
        <v>5106</v>
      </c>
      <c r="B1593" s="58" t="str">
        <f t="shared" ref="B1593:B1595" si="2751">IF(OR(MAX(1,O1593)*MAX(V1593,1)&gt;8,V1593&lt;1/4,X1593&lt;1/4,IF(X1593="-",0,X1593)&gt;8),"RSVD","")</f>
        <v/>
      </c>
      <c r="C1593" s="125" t="s">
        <v>781</v>
      </c>
      <c r="D1593" s="125" t="s">
        <v>704</v>
      </c>
      <c r="E1593" s="125" t="str">
        <f t="shared" ref="E1593:E1595" si="2752">IF(S1593="rs2","S2",IF(S1593="vs2","S3","S1"))</f>
        <v>S1</v>
      </c>
      <c r="F1593" s="125" t="str">
        <f t="shared" ref="F1593:F1595" si="2753">IF(U1593=8,"000",IF(U1593=16,"101","110"))</f>
        <v>000</v>
      </c>
      <c r="H1593" s="125" t="s">
        <v>1723</v>
      </c>
      <c r="I1593" s="159">
        <f>VLOOKUP(H1593,'V-Enc'!$B$38:$C$45,2,FALSE)</f>
        <v>16</v>
      </c>
      <c r="J1593" s="125" t="s">
        <v>1736</v>
      </c>
      <c r="K1593" s="159">
        <f>VLOOKUP(J1593,'V-Enc'!$B$49:$C$56,2,FALSE)</f>
        <v>8</v>
      </c>
      <c r="L1593" s="206" t="s">
        <v>76</v>
      </c>
      <c r="M1593" s="125">
        <v>8</v>
      </c>
      <c r="N1593" s="125" t="s">
        <v>1829</v>
      </c>
      <c r="O1593" s="125">
        <f>VLOOKUP(N1593,'V-Enc'!$B$130:$C$137,2,FALSE)</f>
        <v>2</v>
      </c>
      <c r="R1593" s="125" t="s">
        <v>22</v>
      </c>
      <c r="S1593" s="206" t="s">
        <v>2040</v>
      </c>
      <c r="T1593" s="125" t="s">
        <v>783</v>
      </c>
      <c r="U1593" s="125">
        <f t="shared" ref="U1593:U1595" si="2754">IF(L1593="-1",I1593,M1593)</f>
        <v>8</v>
      </c>
      <c r="V1593" s="179">
        <f t="shared" ref="V1593:V1595" si="2755">IF(L1593="-1",K1593,U1593/I1593*K1593)</f>
        <v>4</v>
      </c>
      <c r="W1593" s="125" t="str">
        <f t="shared" ref="W1593:W1595" si="2756">IF(L1593="-1",U1593,"-")</f>
        <v>-</v>
      </c>
      <c r="X1593" s="179" t="str">
        <f>IF(L1593="-1",W1593/#REF!*#REF!,"-")</f>
        <v>-</v>
      </c>
      <c r="Z1593" s="125" t="str">
        <f t="shared" ref="Z1593:Z1595" si="2757">IF(S1593="vs2",1,"")</f>
        <v/>
      </c>
      <c r="AA1593" s="125">
        <f t="shared" ref="AA1593:AA1595" si="2758">IF(T1593="vs3",1,"")</f>
        <v>1</v>
      </c>
      <c r="AB1593" s="179">
        <f t="shared" si="2741"/>
        <v>8</v>
      </c>
      <c r="AC1593" s="179" t="str">
        <f t="shared" ref="AC1593:AC1595" si="2759">DEC2BIN(MIN(64,AB1593)-1,6)</f>
        <v>000111</v>
      </c>
      <c r="AD1593" s="179">
        <f t="shared" si="2734"/>
        <v>1</v>
      </c>
      <c r="AE1593" s="179" t="str">
        <f t="shared" si="2735"/>
        <v>11111111</v>
      </c>
      <c r="AF1593" s="125" t="s">
        <v>369</v>
      </c>
    </row>
    <row r="1594" spans="1:32" x14ac:dyDescent="0.2">
      <c r="A1594" s="125" t="s">
        <v>5107</v>
      </c>
      <c r="B1594" s="58" t="str">
        <f t="shared" si="2751"/>
        <v>RSVD</v>
      </c>
      <c r="C1594" s="125" t="s">
        <v>781</v>
      </c>
      <c r="D1594" s="125" t="s">
        <v>704</v>
      </c>
      <c r="E1594" s="125" t="str">
        <f t="shared" si="2752"/>
        <v>S1</v>
      </c>
      <c r="F1594" s="125" t="str">
        <f t="shared" si="2753"/>
        <v>101</v>
      </c>
      <c r="H1594" s="125" t="s">
        <v>1723</v>
      </c>
      <c r="I1594" s="159">
        <f>VLOOKUP(H1594,'V-Enc'!$B$38:$C$45,2,FALSE)</f>
        <v>16</v>
      </c>
      <c r="J1594" s="125" t="s">
        <v>1736</v>
      </c>
      <c r="K1594" s="159">
        <f>VLOOKUP(J1594,'V-Enc'!$B$49:$C$56,2,FALSE)</f>
        <v>8</v>
      </c>
      <c r="L1594" s="206" t="s">
        <v>76</v>
      </c>
      <c r="M1594" s="125">
        <v>16</v>
      </c>
      <c r="N1594" s="125" t="s">
        <v>1829</v>
      </c>
      <c r="O1594" s="125">
        <f>VLOOKUP(N1594,'V-Enc'!$B$130:$C$137,2,FALSE)</f>
        <v>2</v>
      </c>
      <c r="R1594" s="125" t="s">
        <v>22</v>
      </c>
      <c r="S1594" s="206" t="s">
        <v>2040</v>
      </c>
      <c r="T1594" s="125" t="s">
        <v>783</v>
      </c>
      <c r="U1594" s="125">
        <f t="shared" si="2754"/>
        <v>16</v>
      </c>
      <c r="V1594" s="179">
        <f t="shared" si="2755"/>
        <v>8</v>
      </c>
      <c r="W1594" s="125" t="str">
        <f t="shared" si="2756"/>
        <v>-</v>
      </c>
      <c r="X1594" s="179" t="str">
        <f>IF(L1594="-1",W1594/#REF!*#REF!,"-")</f>
        <v>-</v>
      </c>
      <c r="Z1594" s="125" t="str">
        <f t="shared" si="2757"/>
        <v/>
      </c>
      <c r="AA1594" s="125">
        <f t="shared" si="2758"/>
        <v>1</v>
      </c>
      <c r="AB1594" s="179">
        <f t="shared" si="2741"/>
        <v>16</v>
      </c>
      <c r="AC1594" s="179" t="str">
        <f t="shared" si="2759"/>
        <v>001111</v>
      </c>
      <c r="AD1594" s="179">
        <f t="shared" si="2734"/>
        <v>1</v>
      </c>
      <c r="AE1594" s="179" t="str">
        <f t="shared" si="2735"/>
        <v>11111111</v>
      </c>
      <c r="AF1594" s="125" t="s">
        <v>369</v>
      </c>
    </row>
    <row r="1595" spans="1:32" x14ac:dyDescent="0.2">
      <c r="A1595" s="125" t="s">
        <v>5108</v>
      </c>
      <c r="B1595" s="58" t="str">
        <f t="shared" si="2751"/>
        <v>RSVD</v>
      </c>
      <c r="C1595" s="125" t="s">
        <v>781</v>
      </c>
      <c r="D1595" s="125" t="s">
        <v>704</v>
      </c>
      <c r="E1595" s="125" t="str">
        <f t="shared" si="2752"/>
        <v>S1</v>
      </c>
      <c r="F1595" s="125" t="str">
        <f t="shared" si="2753"/>
        <v>110</v>
      </c>
      <c r="H1595" s="125" t="s">
        <v>1723</v>
      </c>
      <c r="I1595" s="159">
        <f>VLOOKUP(H1595,'V-Enc'!$B$38:$C$45,2,FALSE)</f>
        <v>16</v>
      </c>
      <c r="J1595" s="125" t="s">
        <v>1736</v>
      </c>
      <c r="K1595" s="159">
        <f>VLOOKUP(J1595,'V-Enc'!$B$49:$C$56,2,FALSE)</f>
        <v>8</v>
      </c>
      <c r="L1595" s="206" t="s">
        <v>76</v>
      </c>
      <c r="M1595" s="125">
        <v>32</v>
      </c>
      <c r="N1595" s="125" t="s">
        <v>1829</v>
      </c>
      <c r="O1595" s="125">
        <f>VLOOKUP(N1595,'V-Enc'!$B$130:$C$137,2,FALSE)</f>
        <v>2</v>
      </c>
      <c r="R1595" s="125" t="s">
        <v>22</v>
      </c>
      <c r="S1595" s="206" t="s">
        <v>2040</v>
      </c>
      <c r="T1595" s="125" t="s">
        <v>783</v>
      </c>
      <c r="U1595" s="125">
        <f t="shared" si="2754"/>
        <v>32</v>
      </c>
      <c r="V1595" s="179">
        <f t="shared" si="2755"/>
        <v>16</v>
      </c>
      <c r="W1595" s="125" t="str">
        <f t="shared" si="2756"/>
        <v>-</v>
      </c>
      <c r="X1595" s="179" t="str">
        <f>IF(L1595="-1",W1595/#REF!*#REF!,"-")</f>
        <v>-</v>
      </c>
      <c r="Z1595" s="125" t="str">
        <f t="shared" si="2757"/>
        <v/>
      </c>
      <c r="AA1595" s="125">
        <f t="shared" si="2758"/>
        <v>1</v>
      </c>
      <c r="AB1595" s="179">
        <f t="shared" si="2741"/>
        <v>32</v>
      </c>
      <c r="AC1595" s="179" t="str">
        <f t="shared" si="2759"/>
        <v>011111</v>
      </c>
      <c r="AD1595" s="179">
        <f t="shared" si="2734"/>
        <v>1</v>
      </c>
      <c r="AE1595" s="179" t="str">
        <f t="shared" si="2735"/>
        <v>11111111</v>
      </c>
      <c r="AF1595" s="125" t="s">
        <v>369</v>
      </c>
    </row>
    <row r="1596" spans="1:32" x14ac:dyDescent="0.2">
      <c r="I1596" s="159"/>
      <c r="V1596" s="179"/>
      <c r="X1596" s="179"/>
      <c r="Z1596" s="125" t="str">
        <f t="shared" si="2690"/>
        <v/>
      </c>
      <c r="AA1596" s="125" t="str">
        <f t="shared" si="2725"/>
        <v/>
      </c>
      <c r="AC1596" s="179"/>
      <c r="AE1596" s="179"/>
    </row>
    <row r="1597" spans="1:32" ht="19" x14ac:dyDescent="0.25">
      <c r="A1597" s="225" t="s">
        <v>2399</v>
      </c>
      <c r="B1597" s="225"/>
      <c r="I1597" s="159"/>
      <c r="Z1597" s="125" t="str">
        <f t="shared" si="2690"/>
        <v/>
      </c>
      <c r="AA1597" s="125" t="str">
        <f t="shared" si="2725"/>
        <v/>
      </c>
      <c r="AC1597" s="179"/>
      <c r="AE1597" s="179"/>
    </row>
    <row r="1598" spans="1:32" x14ac:dyDescent="0.2">
      <c r="A1598" s="125" t="s">
        <v>2980</v>
      </c>
      <c r="B1598" s="58" t="str">
        <f>IF(OR(MAX(1,O1598)*MAX(V1598,1)&gt;8,V1598&lt;1/4,X1598&lt;1/4,IF(X1598="-",0,X1598)&gt;8),"RSVD","")</f>
        <v/>
      </c>
      <c r="C1598" s="125" t="s">
        <v>781</v>
      </c>
      <c r="D1598" s="125" t="s">
        <v>704</v>
      </c>
      <c r="E1598" s="125" t="str">
        <f>IF(S1598="rs2","S2",IF(S1598="vs2","S3","S1"))</f>
        <v>S1</v>
      </c>
      <c r="F1598" s="125" t="str">
        <f>IF(U1598=8,"000",IF(U1598=16,"101","110"))</f>
        <v>000</v>
      </c>
      <c r="H1598" s="125" t="s">
        <v>1723</v>
      </c>
      <c r="I1598" s="159">
        <f>VLOOKUP(H1598,'V-Enc'!$B$38:$C$45,2,FALSE)</f>
        <v>16</v>
      </c>
      <c r="K1598" s="157" t="s">
        <v>369</v>
      </c>
      <c r="L1598" s="206" t="s">
        <v>76</v>
      </c>
      <c r="M1598" s="125">
        <v>8</v>
      </c>
      <c r="N1598" s="125" t="s">
        <v>1829</v>
      </c>
      <c r="O1598" s="125">
        <f>VLOOKUP(N1598,'V-Enc'!$B$130:$C$137,2,FALSE)</f>
        <v>2</v>
      </c>
      <c r="R1598" s="125" t="s">
        <v>22</v>
      </c>
      <c r="S1598" s="206" t="s">
        <v>228</v>
      </c>
      <c r="T1598" s="125" t="s">
        <v>783</v>
      </c>
      <c r="U1598" s="125">
        <f>IF(L1598="-1",I1598,M1598)</f>
        <v>8</v>
      </c>
      <c r="V1598" s="179">
        <v>1</v>
      </c>
      <c r="W1598" s="125" t="str">
        <f>IF(L1598="-1",U1598,"-")</f>
        <v>-</v>
      </c>
      <c r="X1598" s="179" t="str">
        <f>IF(L1598="-1",W1598/#REF!*#REF!,"-")</f>
        <v>-</v>
      </c>
      <c r="Z1598" s="125" t="str">
        <f t="shared" si="2690"/>
        <v/>
      </c>
      <c r="AA1598" s="125">
        <f t="shared" si="2725"/>
        <v>1</v>
      </c>
      <c r="AB1598" s="179">
        <f t="shared" ref="AB1598" si="2760">MAX(V1598,X1598,1)*IF(O1598="",1,O1598)</f>
        <v>2</v>
      </c>
      <c r="AC1598" s="179" t="str">
        <f>DEC2BIN(AB1598-1,6)</f>
        <v>000001</v>
      </c>
      <c r="AD1598" s="179">
        <f t="shared" ref="AD1598" si="2761">AB1598/(MAX(V1598,1)*IF(O1598="",1,O1598))</f>
        <v>1</v>
      </c>
      <c r="AE1598" s="179" t="str">
        <f t="shared" ref="AE1598" si="2762">RIGHT(_xlfn.CONCAT(REPT(0,8-MIN(AB1598,8)),REPT(DEC2BIN(_xlfn.BITLSHIFT(1,AD1598-1)),AB1598/AD1598)),8)</f>
        <v>00000011</v>
      </c>
      <c r="AF1598" s="125" t="s">
        <v>369</v>
      </c>
    </row>
    <row r="1599" spans="1:32" x14ac:dyDescent="0.2">
      <c r="I1599" s="159"/>
      <c r="K1599" s="159"/>
      <c r="V1599" s="179"/>
      <c r="X1599" s="179"/>
      <c r="Z1599" s="125" t="str">
        <f t="shared" si="2690"/>
        <v/>
      </c>
      <c r="AA1599" s="125" t="str">
        <f t="shared" si="2725"/>
        <v/>
      </c>
      <c r="AB1599" s="179"/>
      <c r="AC1599" s="179"/>
      <c r="AD1599" s="179"/>
      <c r="AE1599" s="179"/>
    </row>
    <row r="1600" spans="1:32" ht="19" x14ac:dyDescent="0.25">
      <c r="A1600" s="225" t="s">
        <v>2401</v>
      </c>
      <c r="B1600" s="225"/>
      <c r="C1600" s="226"/>
      <c r="D1600" s="226"/>
      <c r="E1600" s="226"/>
      <c r="F1600" s="226"/>
      <c r="G1600" s="226"/>
      <c r="I1600" s="159"/>
      <c r="V1600" s="179"/>
      <c r="X1600" s="179"/>
      <c r="Z1600" s="125" t="str">
        <f t="shared" si="2690"/>
        <v/>
      </c>
      <c r="AA1600" s="125" t="str">
        <f t="shared" si="2725"/>
        <v/>
      </c>
      <c r="AC1600" s="179"/>
      <c r="AE1600" s="179"/>
    </row>
    <row r="1601" spans="1:32" x14ac:dyDescent="0.2">
      <c r="A1601" s="125" t="s">
        <v>4670</v>
      </c>
      <c r="B1601" s="58" t="str">
        <f>IF(OR(MAX(1,O1601)*MAX(V1601,1)&gt;8,V1601&lt;1/4,X1601&lt;1/4,IF(X1601="-",0,X1601)&gt;8),"RSVD","")</f>
        <v>RSVD</v>
      </c>
      <c r="C1601" s="125" t="s">
        <v>781</v>
      </c>
      <c r="D1601" s="125" t="s">
        <v>704</v>
      </c>
      <c r="E1601" s="125" t="str">
        <f t="shared" ref="E1601" si="2763">IF(S1601="rs2","S2",IF(S1601="vs2","S3","S1"))</f>
        <v>S2</v>
      </c>
      <c r="F1601" s="125" t="str">
        <f t="shared" ref="F1601" si="2764">IF(U1601=8,"000",IF(U1601=16,"101","110"))</f>
        <v>000</v>
      </c>
      <c r="H1601" s="125" t="s">
        <v>1723</v>
      </c>
      <c r="I1601" s="159">
        <f>VLOOKUP(H1601,'V-Enc'!$B$38:$C$45,2,FALSE)</f>
        <v>16</v>
      </c>
      <c r="J1601" s="125" t="s">
        <v>1739</v>
      </c>
      <c r="K1601" s="159">
        <f>VLOOKUP(J1601,'V-Enc'!$B$49:$C$56,2,FALSE)</f>
        <v>0.25</v>
      </c>
      <c r="L1601" s="206" t="s">
        <v>548</v>
      </c>
      <c r="M1601" s="125">
        <v>8</v>
      </c>
      <c r="N1601" s="125" t="s">
        <v>1829</v>
      </c>
      <c r="O1601" s="125">
        <f>VLOOKUP(N1601,'V-Enc'!$B$130:$C$137,2,FALSE)</f>
        <v>2</v>
      </c>
      <c r="R1601" s="125" t="s">
        <v>22</v>
      </c>
      <c r="S1601" s="125" t="s">
        <v>44</v>
      </c>
      <c r="T1601" s="125" t="s">
        <v>783</v>
      </c>
      <c r="U1601" s="125">
        <f t="shared" ref="U1601" si="2765">IF(L1601="-1",I1601,M1601)</f>
        <v>8</v>
      </c>
      <c r="V1601" s="179">
        <f t="shared" ref="V1601" si="2766">IF(L1601="-1",K1601,U1601/I1601*K1601)</f>
        <v>0.125</v>
      </c>
      <c r="W1601" s="125" t="str">
        <f t="shared" ref="W1601" si="2767">IF(L1601="-1",U1601,"-")</f>
        <v>-</v>
      </c>
      <c r="X1601" s="179" t="str">
        <f>IF(L1601="-1",W1601/#REF!*#REF!,"-")</f>
        <v>-</v>
      </c>
      <c r="Z1601" s="125" t="str">
        <f t="shared" ref="Z1601" si="2768">IF(S1601="vs2",1,"")</f>
        <v/>
      </c>
      <c r="AA1601" s="125">
        <f t="shared" ref="AA1601" si="2769">IF(T1601="vs3",1,"")</f>
        <v>1</v>
      </c>
      <c r="AB1601" s="179">
        <f>MAX(V1601,X1601,1)*IF(O1601="",1,O1601)</f>
        <v>2</v>
      </c>
      <c r="AC1601" s="179" t="str">
        <f t="shared" ref="AC1601:AC1614" si="2770">DEC2BIN(MIN(64,AB1601)-1,6)</f>
        <v>000001</v>
      </c>
      <c r="AD1601" s="179">
        <f t="shared" ref="AD1601:AD1618" si="2771">AB1601/(MAX(V1601,1)*IF(O1601="",1,O1601))</f>
        <v>1</v>
      </c>
      <c r="AE1601" s="179" t="str">
        <f t="shared" ref="AE1601:AE1618" si="2772">RIGHT(_xlfn.CONCAT(REPT(0,8-MIN(AB1601,8)),REPT(DEC2BIN(_xlfn.BITLSHIFT(1,AD1601-1)),AB1601/AD1601)),8)</f>
        <v>00000011</v>
      </c>
      <c r="AF1601" s="125" t="s">
        <v>369</v>
      </c>
    </row>
    <row r="1602" spans="1:32" x14ac:dyDescent="0.2">
      <c r="A1602" s="125" t="s">
        <v>2981</v>
      </c>
      <c r="B1602" s="58" t="str">
        <f>IF(OR(MAX(1,O1602)*MAX(V1602,1)&gt;8,V1602&lt;1/4,X1602&lt;1/4,IF(X1602="-",0,X1602)&gt;8),"RSVD","")</f>
        <v/>
      </c>
      <c r="C1602" s="125" t="s">
        <v>781</v>
      </c>
      <c r="D1602" s="125" t="s">
        <v>704</v>
      </c>
      <c r="E1602" s="125" t="str">
        <f t="shared" ref="E1602:E1615" si="2773">IF(S1602="rs2","S2",IF(S1602="vs2","S3","S1"))</f>
        <v>S2</v>
      </c>
      <c r="F1602" s="125" t="str">
        <f t="shared" ref="F1602:F1615" si="2774">IF(U1602=8,"000",IF(U1602=16,"101","110"))</f>
        <v>101</v>
      </c>
      <c r="H1602" s="125" t="s">
        <v>1723</v>
      </c>
      <c r="I1602" s="159">
        <f>VLOOKUP(H1602,'V-Enc'!$B$38:$C$45,2,FALSE)</f>
        <v>16</v>
      </c>
      <c r="J1602" s="125" t="s">
        <v>1739</v>
      </c>
      <c r="K1602" s="159">
        <f>VLOOKUP(J1602,'V-Enc'!$B$49:$C$56,2,FALSE)</f>
        <v>0.25</v>
      </c>
      <c r="L1602" s="206" t="s">
        <v>548</v>
      </c>
      <c r="M1602" s="125">
        <v>16</v>
      </c>
      <c r="N1602" s="125" t="s">
        <v>1829</v>
      </c>
      <c r="O1602" s="125">
        <f>VLOOKUP(N1602,'V-Enc'!$B$130:$C$137,2,FALSE)</f>
        <v>2</v>
      </c>
      <c r="R1602" s="125" t="s">
        <v>22</v>
      </c>
      <c r="S1602" s="125" t="s">
        <v>44</v>
      </c>
      <c r="T1602" s="125" t="s">
        <v>783</v>
      </c>
      <c r="U1602" s="125">
        <f t="shared" ref="U1602:U1615" si="2775">IF(L1602="-1",I1602,M1602)</f>
        <v>16</v>
      </c>
      <c r="V1602" s="179">
        <f t="shared" ref="V1602:V1615" si="2776">IF(L1602="-1",K1602,U1602/I1602*K1602)</f>
        <v>0.25</v>
      </c>
      <c r="W1602" s="125" t="str">
        <f t="shared" ref="W1602:W1615" si="2777">IF(L1602="-1",U1602,"-")</f>
        <v>-</v>
      </c>
      <c r="X1602" s="179" t="str">
        <f>IF(L1602="-1",W1602/#REF!*#REF!,"-")</f>
        <v>-</v>
      </c>
      <c r="Z1602" s="125" t="str">
        <f t="shared" si="2690"/>
        <v/>
      </c>
      <c r="AA1602" s="125">
        <f t="shared" si="2725"/>
        <v>1</v>
      </c>
      <c r="AB1602" s="179">
        <f t="shared" ref="AB1602:AB1618" si="2778">MAX(V1602,X1602,1)*IF(O1602="",1,O1602)</f>
        <v>2</v>
      </c>
      <c r="AC1602" s="179" t="str">
        <f t="shared" si="2770"/>
        <v>000001</v>
      </c>
      <c r="AD1602" s="179">
        <f t="shared" si="2771"/>
        <v>1</v>
      </c>
      <c r="AE1602" s="179" t="str">
        <f t="shared" si="2772"/>
        <v>00000011</v>
      </c>
      <c r="AF1602" s="125" t="s">
        <v>369</v>
      </c>
    </row>
    <row r="1603" spans="1:32" x14ac:dyDescent="0.2">
      <c r="A1603" s="125" t="s">
        <v>2982</v>
      </c>
      <c r="B1603" s="58" t="str">
        <f t="shared" ref="B1603:B1615" si="2779">IF(OR(MAX(1,O1603)*MAX(V1603,1)&gt;8,V1603&lt;1/4,X1603&lt;1/4,IF(X1603="-",0,X1603)&gt;8),"RSVD","")</f>
        <v/>
      </c>
      <c r="C1603" s="125" t="s">
        <v>781</v>
      </c>
      <c r="D1603" s="125" t="s">
        <v>704</v>
      </c>
      <c r="E1603" s="125" t="str">
        <f t="shared" si="2773"/>
        <v>S2</v>
      </c>
      <c r="F1603" s="125" t="str">
        <f t="shared" si="2774"/>
        <v>110</v>
      </c>
      <c r="H1603" s="125" t="s">
        <v>1723</v>
      </c>
      <c r="I1603" s="159">
        <f>VLOOKUP(H1603,'V-Enc'!$B$38:$C$45,2,FALSE)</f>
        <v>16</v>
      </c>
      <c r="J1603" s="125" t="s">
        <v>1739</v>
      </c>
      <c r="K1603" s="159">
        <f>VLOOKUP(J1603,'V-Enc'!$B$49:$C$56,2,FALSE)</f>
        <v>0.25</v>
      </c>
      <c r="L1603" s="206" t="s">
        <v>548</v>
      </c>
      <c r="M1603" s="125">
        <v>32</v>
      </c>
      <c r="N1603" s="125" t="s">
        <v>1829</v>
      </c>
      <c r="O1603" s="125">
        <f>VLOOKUP(N1603,'V-Enc'!$B$130:$C$137,2,FALSE)</f>
        <v>2</v>
      </c>
      <c r="R1603" s="125" t="s">
        <v>22</v>
      </c>
      <c r="S1603" s="125" t="s">
        <v>44</v>
      </c>
      <c r="T1603" s="125" t="s">
        <v>783</v>
      </c>
      <c r="U1603" s="125">
        <f t="shared" si="2775"/>
        <v>32</v>
      </c>
      <c r="V1603" s="179">
        <f t="shared" si="2776"/>
        <v>0.5</v>
      </c>
      <c r="W1603" s="125" t="str">
        <f t="shared" si="2777"/>
        <v>-</v>
      </c>
      <c r="X1603" s="179" t="str">
        <f>IF(L1603="-1",W1603/I1602*K1602,"-")</f>
        <v>-</v>
      </c>
      <c r="Z1603" s="125" t="str">
        <f t="shared" si="2690"/>
        <v/>
      </c>
      <c r="AA1603" s="125">
        <f t="shared" si="2725"/>
        <v>1</v>
      </c>
      <c r="AB1603" s="179">
        <f t="shared" si="2778"/>
        <v>2</v>
      </c>
      <c r="AC1603" s="179" t="str">
        <f t="shared" si="2770"/>
        <v>000001</v>
      </c>
      <c r="AD1603" s="179">
        <f t="shared" si="2771"/>
        <v>1</v>
      </c>
      <c r="AE1603" s="179" t="str">
        <f t="shared" si="2772"/>
        <v>00000011</v>
      </c>
      <c r="AF1603" s="125" t="s">
        <v>369</v>
      </c>
    </row>
    <row r="1604" spans="1:32" x14ac:dyDescent="0.2">
      <c r="A1604" s="125" t="s">
        <v>2983</v>
      </c>
      <c r="B1604" s="58" t="str">
        <f t="shared" si="2779"/>
        <v/>
      </c>
      <c r="C1604" s="125" t="s">
        <v>781</v>
      </c>
      <c r="D1604" s="125" t="s">
        <v>704</v>
      </c>
      <c r="E1604" s="125" t="str">
        <f t="shared" si="2773"/>
        <v>S2</v>
      </c>
      <c r="F1604" s="125" t="str">
        <f t="shared" si="2774"/>
        <v>000</v>
      </c>
      <c r="H1604" s="125" t="s">
        <v>1723</v>
      </c>
      <c r="I1604" s="159">
        <f>VLOOKUP(H1604,'V-Enc'!$B$38:$C$45,2,FALSE)</f>
        <v>16</v>
      </c>
      <c r="J1604" s="125" t="s">
        <v>1740</v>
      </c>
      <c r="K1604" s="159">
        <f>VLOOKUP(J1604,'V-Enc'!$B$49:$C$56,2,FALSE)</f>
        <v>0.5</v>
      </c>
      <c r="L1604" s="206" t="s">
        <v>548</v>
      </c>
      <c r="M1604" s="125">
        <v>8</v>
      </c>
      <c r="N1604" s="125" t="s">
        <v>1829</v>
      </c>
      <c r="O1604" s="125">
        <f>VLOOKUP(N1604,'V-Enc'!$B$130:$C$137,2,FALSE)</f>
        <v>2</v>
      </c>
      <c r="R1604" s="125" t="s">
        <v>22</v>
      </c>
      <c r="S1604" s="125" t="s">
        <v>44</v>
      </c>
      <c r="T1604" s="125" t="s">
        <v>783</v>
      </c>
      <c r="U1604" s="125">
        <f t="shared" si="2775"/>
        <v>8</v>
      </c>
      <c r="V1604" s="179">
        <f t="shared" si="2776"/>
        <v>0.25</v>
      </c>
      <c r="W1604" s="125" t="str">
        <f t="shared" si="2777"/>
        <v>-</v>
      </c>
      <c r="X1604" s="179" t="str">
        <f>IF(L1604="-1",W1604/#REF!*#REF!,"-")</f>
        <v>-</v>
      </c>
      <c r="Z1604" s="125" t="str">
        <f t="shared" si="2690"/>
        <v/>
      </c>
      <c r="AA1604" s="125">
        <f t="shared" si="2725"/>
        <v>1</v>
      </c>
      <c r="AB1604" s="179">
        <f t="shared" si="2778"/>
        <v>2</v>
      </c>
      <c r="AC1604" s="179" t="str">
        <f t="shared" si="2770"/>
        <v>000001</v>
      </c>
      <c r="AD1604" s="179">
        <f t="shared" si="2771"/>
        <v>1</v>
      </c>
      <c r="AE1604" s="179" t="str">
        <f t="shared" si="2772"/>
        <v>00000011</v>
      </c>
      <c r="AF1604" s="125" t="s">
        <v>369</v>
      </c>
    </row>
    <row r="1605" spans="1:32" x14ac:dyDescent="0.2">
      <c r="A1605" s="125" t="s">
        <v>2984</v>
      </c>
      <c r="B1605" s="58" t="str">
        <f t="shared" si="2779"/>
        <v/>
      </c>
      <c r="C1605" s="125" t="s">
        <v>781</v>
      </c>
      <c r="D1605" s="125" t="s">
        <v>704</v>
      </c>
      <c r="E1605" s="125" t="str">
        <f t="shared" si="2773"/>
        <v>S2</v>
      </c>
      <c r="F1605" s="125" t="str">
        <f t="shared" si="2774"/>
        <v>101</v>
      </c>
      <c r="H1605" s="125" t="s">
        <v>1723</v>
      </c>
      <c r="I1605" s="159">
        <f>VLOOKUP(H1605,'V-Enc'!$B$38:$C$45,2,FALSE)</f>
        <v>16</v>
      </c>
      <c r="J1605" s="125" t="s">
        <v>1740</v>
      </c>
      <c r="K1605" s="159">
        <f>VLOOKUP(J1605,'V-Enc'!$B$49:$C$56,2,FALSE)</f>
        <v>0.5</v>
      </c>
      <c r="L1605" s="206" t="s">
        <v>548</v>
      </c>
      <c r="M1605" s="125">
        <v>16</v>
      </c>
      <c r="N1605" s="125" t="s">
        <v>1829</v>
      </c>
      <c r="O1605" s="125">
        <f>VLOOKUP(N1605,'V-Enc'!$B$130:$C$137,2,FALSE)</f>
        <v>2</v>
      </c>
      <c r="R1605" s="125" t="s">
        <v>22</v>
      </c>
      <c r="S1605" s="125" t="s">
        <v>44</v>
      </c>
      <c r="T1605" s="125" t="s">
        <v>783</v>
      </c>
      <c r="U1605" s="125">
        <f t="shared" si="2775"/>
        <v>16</v>
      </c>
      <c r="V1605" s="179">
        <f t="shared" si="2776"/>
        <v>0.5</v>
      </c>
      <c r="W1605" s="125" t="str">
        <f t="shared" si="2777"/>
        <v>-</v>
      </c>
      <c r="X1605" s="179" t="str">
        <f>IF(L1605="-1",W1605/I1604*K1604,"-")</f>
        <v>-</v>
      </c>
      <c r="Z1605" s="125" t="str">
        <f t="shared" si="2690"/>
        <v/>
      </c>
      <c r="AA1605" s="125">
        <f t="shared" si="2725"/>
        <v>1</v>
      </c>
      <c r="AB1605" s="179">
        <f t="shared" si="2778"/>
        <v>2</v>
      </c>
      <c r="AC1605" s="179" t="str">
        <f t="shared" si="2770"/>
        <v>000001</v>
      </c>
      <c r="AD1605" s="179">
        <f t="shared" si="2771"/>
        <v>1</v>
      </c>
      <c r="AE1605" s="179" t="str">
        <f t="shared" si="2772"/>
        <v>00000011</v>
      </c>
      <c r="AF1605" s="125" t="s">
        <v>369</v>
      </c>
    </row>
    <row r="1606" spans="1:32" x14ac:dyDescent="0.2">
      <c r="A1606" s="125" t="s">
        <v>2985</v>
      </c>
      <c r="B1606" s="58" t="str">
        <f t="shared" si="2779"/>
        <v/>
      </c>
      <c r="C1606" s="125" t="s">
        <v>781</v>
      </c>
      <c r="D1606" s="125" t="s">
        <v>704</v>
      </c>
      <c r="E1606" s="125" t="str">
        <f t="shared" si="2773"/>
        <v>S2</v>
      </c>
      <c r="F1606" s="125" t="str">
        <f t="shared" si="2774"/>
        <v>110</v>
      </c>
      <c r="H1606" s="125" t="s">
        <v>1723</v>
      </c>
      <c r="I1606" s="159">
        <f>VLOOKUP(H1606,'V-Enc'!$B$38:$C$45,2,FALSE)</f>
        <v>16</v>
      </c>
      <c r="J1606" s="125" t="s">
        <v>1740</v>
      </c>
      <c r="K1606" s="159">
        <f>VLOOKUP(J1606,'V-Enc'!$B$49:$C$56,2,FALSE)</f>
        <v>0.5</v>
      </c>
      <c r="L1606" s="206" t="s">
        <v>548</v>
      </c>
      <c r="M1606" s="125">
        <v>32</v>
      </c>
      <c r="N1606" s="125" t="s">
        <v>1829</v>
      </c>
      <c r="O1606" s="125">
        <f>VLOOKUP(N1606,'V-Enc'!$B$130:$C$137,2,FALSE)</f>
        <v>2</v>
      </c>
      <c r="R1606" s="125" t="s">
        <v>22</v>
      </c>
      <c r="S1606" s="125" t="s">
        <v>44</v>
      </c>
      <c r="T1606" s="125" t="s">
        <v>783</v>
      </c>
      <c r="U1606" s="125">
        <f t="shared" si="2775"/>
        <v>32</v>
      </c>
      <c r="V1606" s="179">
        <f t="shared" si="2776"/>
        <v>1</v>
      </c>
      <c r="W1606" s="125" t="str">
        <f t="shared" si="2777"/>
        <v>-</v>
      </c>
      <c r="X1606" s="179" t="str">
        <f>IF(L1606="-1",W1606/I1605*K1605,"-")</f>
        <v>-</v>
      </c>
      <c r="Z1606" s="125" t="str">
        <f t="shared" si="2690"/>
        <v/>
      </c>
      <c r="AA1606" s="125">
        <f t="shared" si="2725"/>
        <v>1</v>
      </c>
      <c r="AB1606" s="179">
        <f t="shared" si="2778"/>
        <v>2</v>
      </c>
      <c r="AC1606" s="179" t="str">
        <f t="shared" si="2770"/>
        <v>000001</v>
      </c>
      <c r="AD1606" s="179">
        <f t="shared" si="2771"/>
        <v>1</v>
      </c>
      <c r="AE1606" s="179" t="str">
        <f t="shared" si="2772"/>
        <v>00000011</v>
      </c>
      <c r="AF1606" s="125" t="s">
        <v>369</v>
      </c>
    </row>
    <row r="1607" spans="1:32" x14ac:dyDescent="0.2">
      <c r="A1607" s="125" t="s">
        <v>2986</v>
      </c>
      <c r="B1607" s="58" t="str">
        <f t="shared" si="2779"/>
        <v/>
      </c>
      <c r="C1607" s="125" t="s">
        <v>781</v>
      </c>
      <c r="D1607" s="125" t="s">
        <v>704</v>
      </c>
      <c r="E1607" s="125" t="str">
        <f t="shared" si="2773"/>
        <v>S2</v>
      </c>
      <c r="F1607" s="125" t="str">
        <f t="shared" si="2774"/>
        <v>000</v>
      </c>
      <c r="H1607" s="125" t="s">
        <v>1723</v>
      </c>
      <c r="I1607" s="159">
        <f>VLOOKUP(H1607,'V-Enc'!$B$38:$C$45,2,FALSE)</f>
        <v>16</v>
      </c>
      <c r="J1607" s="125" t="s">
        <v>1733</v>
      </c>
      <c r="K1607" s="159">
        <f>VLOOKUP(J1607,'V-Enc'!$B$49:$C$56,2,FALSE)</f>
        <v>1</v>
      </c>
      <c r="L1607" s="206" t="s">
        <v>548</v>
      </c>
      <c r="M1607" s="125">
        <v>8</v>
      </c>
      <c r="N1607" s="125" t="s">
        <v>1829</v>
      </c>
      <c r="O1607" s="125">
        <f>VLOOKUP(N1607,'V-Enc'!$B$130:$C$137,2,FALSE)</f>
        <v>2</v>
      </c>
      <c r="R1607" s="125" t="s">
        <v>22</v>
      </c>
      <c r="S1607" s="125" t="s">
        <v>44</v>
      </c>
      <c r="T1607" s="125" t="s">
        <v>783</v>
      </c>
      <c r="U1607" s="125">
        <f t="shared" si="2775"/>
        <v>8</v>
      </c>
      <c r="V1607" s="179">
        <f t="shared" si="2776"/>
        <v>0.5</v>
      </c>
      <c r="W1607" s="125" t="str">
        <f t="shared" si="2777"/>
        <v>-</v>
      </c>
      <c r="X1607" s="179" t="str">
        <f>IF(L1607="-1",W1607/#REF!*#REF!,"-")</f>
        <v>-</v>
      </c>
      <c r="Z1607" s="125" t="str">
        <f t="shared" si="2690"/>
        <v/>
      </c>
      <c r="AA1607" s="125">
        <f t="shared" si="2725"/>
        <v>1</v>
      </c>
      <c r="AB1607" s="179">
        <f t="shared" si="2778"/>
        <v>2</v>
      </c>
      <c r="AC1607" s="179" t="str">
        <f t="shared" si="2770"/>
        <v>000001</v>
      </c>
      <c r="AD1607" s="179">
        <f t="shared" si="2771"/>
        <v>1</v>
      </c>
      <c r="AE1607" s="179" t="str">
        <f t="shared" si="2772"/>
        <v>00000011</v>
      </c>
      <c r="AF1607" s="125" t="s">
        <v>369</v>
      </c>
    </row>
    <row r="1608" spans="1:32" x14ac:dyDescent="0.2">
      <c r="A1608" s="125" t="s">
        <v>2987</v>
      </c>
      <c r="B1608" s="58" t="str">
        <f t="shared" si="2779"/>
        <v/>
      </c>
      <c r="C1608" s="125" t="s">
        <v>781</v>
      </c>
      <c r="D1608" s="125" t="s">
        <v>704</v>
      </c>
      <c r="E1608" s="125" t="str">
        <f t="shared" si="2773"/>
        <v>S2</v>
      </c>
      <c r="F1608" s="125" t="str">
        <f t="shared" si="2774"/>
        <v>101</v>
      </c>
      <c r="H1608" s="125" t="s">
        <v>1723</v>
      </c>
      <c r="I1608" s="159">
        <f>VLOOKUP(H1608,'V-Enc'!$B$38:$C$45,2,FALSE)</f>
        <v>16</v>
      </c>
      <c r="J1608" s="125" t="s">
        <v>1733</v>
      </c>
      <c r="K1608" s="159">
        <f>VLOOKUP(J1608,'V-Enc'!$B$49:$C$56,2,FALSE)</f>
        <v>1</v>
      </c>
      <c r="L1608" s="206" t="s">
        <v>548</v>
      </c>
      <c r="M1608" s="125">
        <v>16</v>
      </c>
      <c r="N1608" s="125" t="s">
        <v>1829</v>
      </c>
      <c r="O1608" s="125">
        <f>VLOOKUP(N1608,'V-Enc'!$B$130:$C$137,2,FALSE)</f>
        <v>2</v>
      </c>
      <c r="R1608" s="125" t="s">
        <v>22</v>
      </c>
      <c r="S1608" s="125" t="s">
        <v>44</v>
      </c>
      <c r="T1608" s="125" t="s">
        <v>783</v>
      </c>
      <c r="U1608" s="125">
        <f t="shared" si="2775"/>
        <v>16</v>
      </c>
      <c r="V1608" s="179">
        <f t="shared" si="2776"/>
        <v>1</v>
      </c>
      <c r="W1608" s="125" t="str">
        <f t="shared" si="2777"/>
        <v>-</v>
      </c>
      <c r="X1608" s="179" t="str">
        <f>IF(L1608="-1",W1608/I1607*K1607,"-")</f>
        <v>-</v>
      </c>
      <c r="Z1608" s="125" t="str">
        <f t="shared" si="2690"/>
        <v/>
      </c>
      <c r="AA1608" s="125">
        <f t="shared" si="2725"/>
        <v>1</v>
      </c>
      <c r="AB1608" s="179">
        <f t="shared" si="2778"/>
        <v>2</v>
      </c>
      <c r="AC1608" s="179" t="str">
        <f t="shared" si="2770"/>
        <v>000001</v>
      </c>
      <c r="AD1608" s="179">
        <f t="shared" si="2771"/>
        <v>1</v>
      </c>
      <c r="AE1608" s="179" t="str">
        <f t="shared" si="2772"/>
        <v>00000011</v>
      </c>
      <c r="AF1608" s="125" t="s">
        <v>369</v>
      </c>
    </row>
    <row r="1609" spans="1:32" x14ac:dyDescent="0.2">
      <c r="A1609" s="125" t="s">
        <v>2988</v>
      </c>
      <c r="B1609" s="58" t="str">
        <f t="shared" si="2779"/>
        <v/>
      </c>
      <c r="C1609" s="125" t="s">
        <v>781</v>
      </c>
      <c r="D1609" s="125" t="s">
        <v>704</v>
      </c>
      <c r="E1609" s="125" t="str">
        <f t="shared" si="2773"/>
        <v>S2</v>
      </c>
      <c r="F1609" s="125" t="str">
        <f t="shared" si="2774"/>
        <v>110</v>
      </c>
      <c r="H1609" s="125" t="s">
        <v>1723</v>
      </c>
      <c r="I1609" s="159">
        <f>VLOOKUP(H1609,'V-Enc'!$B$38:$C$45,2,FALSE)</f>
        <v>16</v>
      </c>
      <c r="J1609" s="125" t="s">
        <v>1733</v>
      </c>
      <c r="K1609" s="159">
        <f>VLOOKUP(J1609,'V-Enc'!$B$49:$C$56,2,FALSE)</f>
        <v>1</v>
      </c>
      <c r="L1609" s="206" t="s">
        <v>548</v>
      </c>
      <c r="M1609" s="125">
        <v>32</v>
      </c>
      <c r="N1609" s="125" t="s">
        <v>1829</v>
      </c>
      <c r="O1609" s="125">
        <f>VLOOKUP(N1609,'V-Enc'!$B$130:$C$137,2,FALSE)</f>
        <v>2</v>
      </c>
      <c r="R1609" s="125" t="s">
        <v>22</v>
      </c>
      <c r="S1609" s="125" t="s">
        <v>44</v>
      </c>
      <c r="T1609" s="125" t="s">
        <v>783</v>
      </c>
      <c r="U1609" s="125">
        <f t="shared" si="2775"/>
        <v>32</v>
      </c>
      <c r="V1609" s="179">
        <f t="shared" si="2776"/>
        <v>2</v>
      </c>
      <c r="W1609" s="125" t="str">
        <f t="shared" si="2777"/>
        <v>-</v>
      </c>
      <c r="X1609" s="179" t="str">
        <f>IF(L1609="-1",W1609/I1608*K1608,"-")</f>
        <v>-</v>
      </c>
      <c r="Z1609" s="125" t="str">
        <f t="shared" si="2690"/>
        <v/>
      </c>
      <c r="AA1609" s="125">
        <f t="shared" si="2725"/>
        <v>1</v>
      </c>
      <c r="AB1609" s="179">
        <f t="shared" si="2778"/>
        <v>4</v>
      </c>
      <c r="AC1609" s="179" t="str">
        <f t="shared" si="2770"/>
        <v>000011</v>
      </c>
      <c r="AD1609" s="179">
        <f t="shared" si="2771"/>
        <v>1</v>
      </c>
      <c r="AE1609" s="179" t="str">
        <f t="shared" si="2772"/>
        <v>00001111</v>
      </c>
      <c r="AF1609" s="125" t="s">
        <v>369</v>
      </c>
    </row>
    <row r="1610" spans="1:32" x14ac:dyDescent="0.2">
      <c r="A1610" s="125" t="s">
        <v>2989</v>
      </c>
      <c r="B1610" s="58" t="str">
        <f t="shared" si="2779"/>
        <v/>
      </c>
      <c r="C1610" s="125" t="s">
        <v>781</v>
      </c>
      <c r="D1610" s="125" t="s">
        <v>704</v>
      </c>
      <c r="E1610" s="125" t="str">
        <f t="shared" si="2773"/>
        <v>S2</v>
      </c>
      <c r="F1610" s="125" t="str">
        <f t="shared" si="2774"/>
        <v>000</v>
      </c>
      <c r="H1610" s="125" t="s">
        <v>1723</v>
      </c>
      <c r="I1610" s="159">
        <f>VLOOKUP(H1610,'V-Enc'!$B$38:$C$45,2,FALSE)</f>
        <v>16</v>
      </c>
      <c r="J1610" s="125" t="s">
        <v>1734</v>
      </c>
      <c r="K1610" s="159">
        <f>VLOOKUP(J1610,'V-Enc'!$B$49:$C$56,2,FALSE)</f>
        <v>2</v>
      </c>
      <c r="L1610" s="206" t="s">
        <v>548</v>
      </c>
      <c r="M1610" s="125">
        <v>8</v>
      </c>
      <c r="N1610" s="125" t="s">
        <v>1829</v>
      </c>
      <c r="O1610" s="125">
        <f>VLOOKUP(N1610,'V-Enc'!$B$130:$C$137,2,FALSE)</f>
        <v>2</v>
      </c>
      <c r="R1610" s="125" t="s">
        <v>22</v>
      </c>
      <c r="S1610" s="125" t="s">
        <v>44</v>
      </c>
      <c r="T1610" s="125" t="s">
        <v>783</v>
      </c>
      <c r="U1610" s="125">
        <f t="shared" si="2775"/>
        <v>8</v>
      </c>
      <c r="V1610" s="179">
        <f t="shared" si="2776"/>
        <v>1</v>
      </c>
      <c r="W1610" s="125" t="str">
        <f t="shared" si="2777"/>
        <v>-</v>
      </c>
      <c r="X1610" s="179" t="str">
        <f>IF(L1610="-1",W1610/#REF!*#REF!,"-")</f>
        <v>-</v>
      </c>
      <c r="Z1610" s="125" t="str">
        <f t="shared" si="2690"/>
        <v/>
      </c>
      <c r="AA1610" s="125">
        <f t="shared" si="2725"/>
        <v>1</v>
      </c>
      <c r="AB1610" s="179">
        <f t="shared" si="2778"/>
        <v>2</v>
      </c>
      <c r="AC1610" s="179" t="str">
        <f t="shared" si="2770"/>
        <v>000001</v>
      </c>
      <c r="AD1610" s="179">
        <f t="shared" si="2771"/>
        <v>1</v>
      </c>
      <c r="AE1610" s="179" t="str">
        <f t="shared" si="2772"/>
        <v>00000011</v>
      </c>
      <c r="AF1610" s="125" t="s">
        <v>369</v>
      </c>
    </row>
    <row r="1611" spans="1:32" x14ac:dyDescent="0.2">
      <c r="A1611" s="125" t="s">
        <v>2990</v>
      </c>
      <c r="B1611" s="58" t="str">
        <f t="shared" si="2779"/>
        <v/>
      </c>
      <c r="C1611" s="125" t="s">
        <v>781</v>
      </c>
      <c r="D1611" s="125" t="s">
        <v>704</v>
      </c>
      <c r="E1611" s="125" t="str">
        <f t="shared" si="2773"/>
        <v>S2</v>
      </c>
      <c r="F1611" s="125" t="str">
        <f t="shared" si="2774"/>
        <v>101</v>
      </c>
      <c r="H1611" s="125" t="s">
        <v>1723</v>
      </c>
      <c r="I1611" s="159">
        <f>VLOOKUP(H1611,'V-Enc'!$B$38:$C$45,2,FALSE)</f>
        <v>16</v>
      </c>
      <c r="J1611" s="125" t="s">
        <v>1734</v>
      </c>
      <c r="K1611" s="159">
        <f>VLOOKUP(J1611,'V-Enc'!$B$49:$C$56,2,FALSE)</f>
        <v>2</v>
      </c>
      <c r="L1611" s="206" t="s">
        <v>548</v>
      </c>
      <c r="M1611" s="125">
        <v>16</v>
      </c>
      <c r="N1611" s="125" t="s">
        <v>1829</v>
      </c>
      <c r="O1611" s="125">
        <f>VLOOKUP(N1611,'V-Enc'!$B$130:$C$137,2,FALSE)</f>
        <v>2</v>
      </c>
      <c r="R1611" s="125" t="s">
        <v>22</v>
      </c>
      <c r="S1611" s="125" t="s">
        <v>44</v>
      </c>
      <c r="T1611" s="125" t="s">
        <v>783</v>
      </c>
      <c r="U1611" s="125">
        <f t="shared" si="2775"/>
        <v>16</v>
      </c>
      <c r="V1611" s="179">
        <f t="shared" si="2776"/>
        <v>2</v>
      </c>
      <c r="W1611" s="125" t="str">
        <f t="shared" si="2777"/>
        <v>-</v>
      </c>
      <c r="X1611" s="179" t="str">
        <f>IF(L1611="-1",W1611/I1610*K1610,"-")</f>
        <v>-</v>
      </c>
      <c r="Z1611" s="125" t="str">
        <f t="shared" si="2690"/>
        <v/>
      </c>
      <c r="AA1611" s="125">
        <f t="shared" si="2725"/>
        <v>1</v>
      </c>
      <c r="AB1611" s="179">
        <f t="shared" si="2778"/>
        <v>4</v>
      </c>
      <c r="AC1611" s="179" t="str">
        <f t="shared" si="2770"/>
        <v>000011</v>
      </c>
      <c r="AD1611" s="179">
        <f t="shared" si="2771"/>
        <v>1</v>
      </c>
      <c r="AE1611" s="179" t="str">
        <f t="shared" si="2772"/>
        <v>00001111</v>
      </c>
      <c r="AF1611" s="125" t="s">
        <v>369</v>
      </c>
    </row>
    <row r="1612" spans="1:32" x14ac:dyDescent="0.2">
      <c r="A1612" s="125" t="s">
        <v>2991</v>
      </c>
      <c r="B1612" s="58" t="str">
        <f t="shared" si="2779"/>
        <v/>
      </c>
      <c r="C1612" s="125" t="s">
        <v>781</v>
      </c>
      <c r="D1612" s="125" t="s">
        <v>704</v>
      </c>
      <c r="E1612" s="125" t="str">
        <f t="shared" si="2773"/>
        <v>S2</v>
      </c>
      <c r="F1612" s="125" t="str">
        <f t="shared" si="2774"/>
        <v>110</v>
      </c>
      <c r="H1612" s="125" t="s">
        <v>1723</v>
      </c>
      <c r="I1612" s="159">
        <f>VLOOKUP(H1612,'V-Enc'!$B$38:$C$45,2,FALSE)</f>
        <v>16</v>
      </c>
      <c r="J1612" s="125" t="s">
        <v>1734</v>
      </c>
      <c r="K1612" s="159">
        <f>VLOOKUP(J1612,'V-Enc'!$B$49:$C$56,2,FALSE)</f>
        <v>2</v>
      </c>
      <c r="L1612" s="206" t="s">
        <v>548</v>
      </c>
      <c r="M1612" s="125">
        <v>32</v>
      </c>
      <c r="N1612" s="125" t="s">
        <v>1829</v>
      </c>
      <c r="O1612" s="125">
        <f>VLOOKUP(N1612,'V-Enc'!$B$130:$C$137,2,FALSE)</f>
        <v>2</v>
      </c>
      <c r="R1612" s="125" t="s">
        <v>22</v>
      </c>
      <c r="S1612" s="125" t="s">
        <v>44</v>
      </c>
      <c r="T1612" s="125" t="s">
        <v>783</v>
      </c>
      <c r="U1612" s="125">
        <f t="shared" si="2775"/>
        <v>32</v>
      </c>
      <c r="V1612" s="179">
        <f t="shared" si="2776"/>
        <v>4</v>
      </c>
      <c r="W1612" s="125" t="str">
        <f t="shared" si="2777"/>
        <v>-</v>
      </c>
      <c r="X1612" s="179" t="str">
        <f>IF(L1612="-1",W1612/I1611*K1611,"-")</f>
        <v>-</v>
      </c>
      <c r="Z1612" s="125" t="str">
        <f t="shared" si="2690"/>
        <v/>
      </c>
      <c r="AA1612" s="125">
        <f t="shared" si="2725"/>
        <v>1</v>
      </c>
      <c r="AB1612" s="179">
        <f t="shared" si="2778"/>
        <v>8</v>
      </c>
      <c r="AC1612" s="179" t="str">
        <f t="shared" si="2770"/>
        <v>000111</v>
      </c>
      <c r="AD1612" s="179">
        <f t="shared" si="2771"/>
        <v>1</v>
      </c>
      <c r="AE1612" s="179" t="str">
        <f t="shared" si="2772"/>
        <v>11111111</v>
      </c>
      <c r="AF1612" s="125" t="s">
        <v>369</v>
      </c>
    </row>
    <row r="1613" spans="1:32" x14ac:dyDescent="0.2">
      <c r="A1613" s="125" t="s">
        <v>2992</v>
      </c>
      <c r="B1613" s="58" t="str">
        <f t="shared" si="2779"/>
        <v/>
      </c>
      <c r="C1613" s="125" t="s">
        <v>781</v>
      </c>
      <c r="D1613" s="125" t="s">
        <v>704</v>
      </c>
      <c r="E1613" s="125" t="str">
        <f t="shared" si="2773"/>
        <v>S2</v>
      </c>
      <c r="F1613" s="125" t="str">
        <f t="shared" si="2774"/>
        <v>000</v>
      </c>
      <c r="H1613" s="125" t="s">
        <v>1723</v>
      </c>
      <c r="I1613" s="159">
        <f>VLOOKUP(H1613,'V-Enc'!$B$38:$C$45,2,FALSE)</f>
        <v>16</v>
      </c>
      <c r="J1613" s="125" t="s">
        <v>1735</v>
      </c>
      <c r="K1613" s="159">
        <f>VLOOKUP(J1613,'V-Enc'!$B$49:$C$56,2,FALSE)</f>
        <v>4</v>
      </c>
      <c r="L1613" s="206" t="s">
        <v>548</v>
      </c>
      <c r="M1613" s="125">
        <v>8</v>
      </c>
      <c r="N1613" s="125" t="s">
        <v>1829</v>
      </c>
      <c r="O1613" s="125">
        <f>VLOOKUP(N1613,'V-Enc'!$B$130:$C$137,2,FALSE)</f>
        <v>2</v>
      </c>
      <c r="R1613" s="125" t="s">
        <v>22</v>
      </c>
      <c r="S1613" s="125" t="s">
        <v>44</v>
      </c>
      <c r="T1613" s="125" t="s">
        <v>783</v>
      </c>
      <c r="U1613" s="125">
        <f t="shared" si="2775"/>
        <v>8</v>
      </c>
      <c r="V1613" s="179">
        <f t="shared" si="2776"/>
        <v>2</v>
      </c>
      <c r="W1613" s="125" t="str">
        <f t="shared" si="2777"/>
        <v>-</v>
      </c>
      <c r="X1613" s="179" t="str">
        <f>IF(L1613="-1",W1613/#REF!*#REF!,"-")</f>
        <v>-</v>
      </c>
      <c r="Z1613" s="125" t="str">
        <f t="shared" si="2690"/>
        <v/>
      </c>
      <c r="AA1613" s="125">
        <f t="shared" si="2725"/>
        <v>1</v>
      </c>
      <c r="AB1613" s="179">
        <f t="shared" si="2778"/>
        <v>4</v>
      </c>
      <c r="AC1613" s="179" t="str">
        <f t="shared" si="2770"/>
        <v>000011</v>
      </c>
      <c r="AD1613" s="179">
        <f t="shared" si="2771"/>
        <v>1</v>
      </c>
      <c r="AE1613" s="179" t="str">
        <f t="shared" si="2772"/>
        <v>00001111</v>
      </c>
      <c r="AF1613" s="125" t="s">
        <v>369</v>
      </c>
    </row>
    <row r="1614" spans="1:32" x14ac:dyDescent="0.2">
      <c r="A1614" s="125" t="s">
        <v>2993</v>
      </c>
      <c r="B1614" s="58" t="str">
        <f t="shared" ref="B1614" si="2780">IF(OR(MAX(1,O1614)*MAX(V1614,1)&gt;8,V1614&lt;1/4,X1614&lt;1/4,IF(X1614="-",0,X1614)&gt;8),"RSVD","")</f>
        <v/>
      </c>
      <c r="C1614" s="125" t="s">
        <v>781</v>
      </c>
      <c r="D1614" s="125" t="s">
        <v>704</v>
      </c>
      <c r="E1614" s="125" t="str">
        <f t="shared" ref="E1614" si="2781">IF(S1614="rs2","S2",IF(S1614="vs2","S3","S1"))</f>
        <v>S2</v>
      </c>
      <c r="F1614" s="125" t="str">
        <f t="shared" ref="F1614" si="2782">IF(U1614=8,"000",IF(U1614=16,"101","110"))</f>
        <v>101</v>
      </c>
      <c r="H1614" s="125" t="s">
        <v>1723</v>
      </c>
      <c r="I1614" s="159">
        <f>VLOOKUP(H1614,'V-Enc'!$B$38:$C$45,2,FALSE)</f>
        <v>16</v>
      </c>
      <c r="J1614" s="125" t="s">
        <v>1735</v>
      </c>
      <c r="K1614" s="159">
        <f>VLOOKUP(J1614,'V-Enc'!$B$49:$C$56,2,FALSE)</f>
        <v>4</v>
      </c>
      <c r="L1614" s="206" t="s">
        <v>548</v>
      </c>
      <c r="M1614" s="125">
        <v>16</v>
      </c>
      <c r="N1614" s="125" t="s">
        <v>1829</v>
      </c>
      <c r="O1614" s="125">
        <f>VLOOKUP(N1614,'V-Enc'!$B$130:$C$137,2,FALSE)</f>
        <v>2</v>
      </c>
      <c r="R1614" s="125" t="s">
        <v>22</v>
      </c>
      <c r="S1614" s="125" t="s">
        <v>44</v>
      </c>
      <c r="T1614" s="125" t="s">
        <v>783</v>
      </c>
      <c r="U1614" s="125">
        <f t="shared" ref="U1614" si="2783">IF(L1614="-1",I1614,M1614)</f>
        <v>16</v>
      </c>
      <c r="V1614" s="179">
        <f t="shared" ref="V1614" si="2784">IF(L1614="-1",K1614,U1614/I1614*K1614)</f>
        <v>4</v>
      </c>
      <c r="W1614" s="125" t="str">
        <f t="shared" ref="W1614" si="2785">IF(L1614="-1",U1614,"-")</f>
        <v>-</v>
      </c>
      <c r="X1614" s="179" t="str">
        <f>IF(L1614="-1",W1614/#REF!*#REF!,"-")</f>
        <v>-</v>
      </c>
      <c r="Z1614" s="125" t="str">
        <f t="shared" ref="Z1614" si="2786">IF(S1614="vs2",1,"")</f>
        <v/>
      </c>
      <c r="AA1614" s="125">
        <f t="shared" ref="AA1614" si="2787">IF(T1614="vs3",1,"")</f>
        <v>1</v>
      </c>
      <c r="AB1614" s="179">
        <f t="shared" si="2778"/>
        <v>8</v>
      </c>
      <c r="AC1614" s="179" t="str">
        <f t="shared" si="2770"/>
        <v>000111</v>
      </c>
      <c r="AD1614" s="179">
        <f t="shared" si="2771"/>
        <v>1</v>
      </c>
      <c r="AE1614" s="179" t="str">
        <f t="shared" si="2772"/>
        <v>11111111</v>
      </c>
      <c r="AF1614" s="125" t="s">
        <v>369</v>
      </c>
    </row>
    <row r="1615" spans="1:32" x14ac:dyDescent="0.2">
      <c r="A1615" s="125" t="s">
        <v>4671</v>
      </c>
      <c r="B1615" s="58" t="str">
        <f t="shared" si="2779"/>
        <v>RSVD</v>
      </c>
      <c r="C1615" s="125" t="s">
        <v>781</v>
      </c>
      <c r="D1615" s="125" t="s">
        <v>704</v>
      </c>
      <c r="E1615" s="125" t="str">
        <f t="shared" si="2773"/>
        <v>S2</v>
      </c>
      <c r="F1615" s="125" t="str">
        <f t="shared" si="2774"/>
        <v>110</v>
      </c>
      <c r="H1615" s="125" t="s">
        <v>1723</v>
      </c>
      <c r="I1615" s="159">
        <f>VLOOKUP(H1615,'V-Enc'!$B$38:$C$45,2,FALSE)</f>
        <v>16</v>
      </c>
      <c r="J1615" s="125" t="s">
        <v>1735</v>
      </c>
      <c r="K1615" s="159">
        <f>VLOOKUP(J1615,'V-Enc'!$B$49:$C$56,2,FALSE)</f>
        <v>4</v>
      </c>
      <c r="L1615" s="206" t="s">
        <v>548</v>
      </c>
      <c r="M1615" s="125">
        <v>32</v>
      </c>
      <c r="N1615" s="125" t="s">
        <v>1829</v>
      </c>
      <c r="O1615" s="125">
        <f>VLOOKUP(N1615,'V-Enc'!$B$130:$C$137,2,FALSE)</f>
        <v>2</v>
      </c>
      <c r="R1615" s="125" t="s">
        <v>22</v>
      </c>
      <c r="S1615" s="125" t="s">
        <v>44</v>
      </c>
      <c r="T1615" s="125" t="s">
        <v>783</v>
      </c>
      <c r="U1615" s="125">
        <f t="shared" si="2775"/>
        <v>32</v>
      </c>
      <c r="V1615" s="179">
        <f t="shared" si="2776"/>
        <v>8</v>
      </c>
      <c r="W1615" s="125" t="str">
        <f t="shared" si="2777"/>
        <v>-</v>
      </c>
      <c r="X1615" s="179" t="str">
        <f>IF(L1615="-1",W1615/#REF!*#REF!,"-")</f>
        <v>-</v>
      </c>
      <c r="Z1615" s="125" t="str">
        <f t="shared" si="2690"/>
        <v/>
      </c>
      <c r="AA1615" s="125">
        <f t="shared" si="2725"/>
        <v>1</v>
      </c>
      <c r="AB1615" s="179">
        <f t="shared" si="2778"/>
        <v>16</v>
      </c>
      <c r="AC1615" s="179" t="str">
        <f>DEC2BIN(MIN(64,AB1615)-1,6)</f>
        <v>001111</v>
      </c>
      <c r="AD1615" s="179">
        <f t="shared" si="2771"/>
        <v>1</v>
      </c>
      <c r="AE1615" s="179" t="str">
        <f t="shared" si="2772"/>
        <v>11111111</v>
      </c>
      <c r="AF1615" s="125" t="s">
        <v>369</v>
      </c>
    </row>
    <row r="1616" spans="1:32" x14ac:dyDescent="0.2">
      <c r="A1616" s="125" t="s">
        <v>5103</v>
      </c>
      <c r="B1616" s="58" t="str">
        <f t="shared" ref="B1616:B1618" si="2788">IF(OR(MAX(1,O1616)*MAX(V1616,1)&gt;8,V1616&lt;1/4,X1616&lt;1/4,IF(X1616="-",0,X1616)&gt;8),"RSVD","")</f>
        <v/>
      </c>
      <c r="C1616" s="125" t="s">
        <v>781</v>
      </c>
      <c r="D1616" s="125" t="s">
        <v>704</v>
      </c>
      <c r="E1616" s="125" t="str">
        <f t="shared" ref="E1616:E1618" si="2789">IF(S1616="rs2","S2",IF(S1616="vs2","S3","S1"))</f>
        <v>S2</v>
      </c>
      <c r="F1616" s="125" t="str">
        <f t="shared" ref="F1616:F1618" si="2790">IF(U1616=8,"000",IF(U1616=16,"101","110"))</f>
        <v>000</v>
      </c>
      <c r="H1616" s="125" t="s">
        <v>1723</v>
      </c>
      <c r="I1616" s="159">
        <f>VLOOKUP(H1616,'V-Enc'!$B$38:$C$45,2,FALSE)</f>
        <v>16</v>
      </c>
      <c r="J1616" s="125" t="s">
        <v>1736</v>
      </c>
      <c r="K1616" s="159">
        <f>VLOOKUP(J1616,'V-Enc'!$B$49:$C$56,2,FALSE)</f>
        <v>8</v>
      </c>
      <c r="L1616" s="206" t="s">
        <v>548</v>
      </c>
      <c r="M1616" s="125">
        <v>8</v>
      </c>
      <c r="N1616" s="125" t="s">
        <v>1829</v>
      </c>
      <c r="O1616" s="125">
        <f>VLOOKUP(N1616,'V-Enc'!$B$130:$C$137,2,FALSE)</f>
        <v>2</v>
      </c>
      <c r="R1616" s="125" t="s">
        <v>22</v>
      </c>
      <c r="S1616" s="125" t="s">
        <v>44</v>
      </c>
      <c r="T1616" s="125" t="s">
        <v>783</v>
      </c>
      <c r="U1616" s="125">
        <f t="shared" ref="U1616:U1618" si="2791">IF(L1616="-1",I1616,M1616)</f>
        <v>8</v>
      </c>
      <c r="V1616" s="179">
        <f t="shared" ref="V1616:V1618" si="2792">IF(L1616="-1",K1616,U1616/I1616*K1616)</f>
        <v>4</v>
      </c>
      <c r="W1616" s="125" t="str">
        <f t="shared" ref="W1616:W1618" si="2793">IF(L1616="-1",U1616,"-")</f>
        <v>-</v>
      </c>
      <c r="X1616" s="179" t="str">
        <f>IF(L1616="-1",W1616/#REF!*#REF!,"-")</f>
        <v>-</v>
      </c>
      <c r="Z1616" s="125" t="str">
        <f t="shared" ref="Z1616:Z1618" si="2794">IF(S1616="vs2",1,"")</f>
        <v/>
      </c>
      <c r="AA1616" s="125">
        <f t="shared" ref="AA1616:AA1618" si="2795">IF(T1616="vs3",1,"")</f>
        <v>1</v>
      </c>
      <c r="AB1616" s="179">
        <f t="shared" si="2778"/>
        <v>8</v>
      </c>
      <c r="AC1616" s="179" t="str">
        <f t="shared" ref="AC1616:AC1618" si="2796">DEC2BIN(MIN(64,AB1616)-1,6)</f>
        <v>000111</v>
      </c>
      <c r="AD1616" s="179">
        <f t="shared" si="2771"/>
        <v>1</v>
      </c>
      <c r="AE1616" s="179" t="str">
        <f t="shared" si="2772"/>
        <v>11111111</v>
      </c>
      <c r="AF1616" s="125" t="s">
        <v>369</v>
      </c>
    </row>
    <row r="1617" spans="1:34" x14ac:dyDescent="0.2">
      <c r="A1617" s="125" t="s">
        <v>5104</v>
      </c>
      <c r="B1617" s="58" t="str">
        <f t="shared" si="2788"/>
        <v>RSVD</v>
      </c>
      <c r="C1617" s="125" t="s">
        <v>781</v>
      </c>
      <c r="D1617" s="125" t="s">
        <v>704</v>
      </c>
      <c r="E1617" s="125" t="str">
        <f t="shared" si="2789"/>
        <v>S2</v>
      </c>
      <c r="F1617" s="125" t="str">
        <f t="shared" si="2790"/>
        <v>101</v>
      </c>
      <c r="H1617" s="125" t="s">
        <v>1723</v>
      </c>
      <c r="I1617" s="159">
        <f>VLOOKUP(H1617,'V-Enc'!$B$38:$C$45,2,FALSE)</f>
        <v>16</v>
      </c>
      <c r="J1617" s="125" t="s">
        <v>1736</v>
      </c>
      <c r="K1617" s="159">
        <f>VLOOKUP(J1617,'V-Enc'!$B$49:$C$56,2,FALSE)</f>
        <v>8</v>
      </c>
      <c r="L1617" s="206" t="s">
        <v>548</v>
      </c>
      <c r="M1617" s="125">
        <v>16</v>
      </c>
      <c r="N1617" s="125" t="s">
        <v>1829</v>
      </c>
      <c r="O1617" s="125">
        <f>VLOOKUP(N1617,'V-Enc'!$B$130:$C$137,2,FALSE)</f>
        <v>2</v>
      </c>
      <c r="R1617" s="125" t="s">
        <v>22</v>
      </c>
      <c r="S1617" s="125" t="s">
        <v>44</v>
      </c>
      <c r="T1617" s="125" t="s">
        <v>783</v>
      </c>
      <c r="U1617" s="125">
        <f t="shared" si="2791"/>
        <v>16</v>
      </c>
      <c r="V1617" s="179">
        <f t="shared" si="2792"/>
        <v>8</v>
      </c>
      <c r="W1617" s="125" t="str">
        <f t="shared" si="2793"/>
        <v>-</v>
      </c>
      <c r="X1617" s="179" t="str">
        <f>IF(L1617="-1",W1617/#REF!*#REF!,"-")</f>
        <v>-</v>
      </c>
      <c r="Z1617" s="125" t="str">
        <f t="shared" si="2794"/>
        <v/>
      </c>
      <c r="AA1617" s="125">
        <f t="shared" si="2795"/>
        <v>1</v>
      </c>
      <c r="AB1617" s="179">
        <f t="shared" si="2778"/>
        <v>16</v>
      </c>
      <c r="AC1617" s="179" t="str">
        <f t="shared" si="2796"/>
        <v>001111</v>
      </c>
      <c r="AD1617" s="179">
        <f t="shared" si="2771"/>
        <v>1</v>
      </c>
      <c r="AE1617" s="179" t="str">
        <f t="shared" si="2772"/>
        <v>11111111</v>
      </c>
      <c r="AF1617" s="125" t="s">
        <v>369</v>
      </c>
    </row>
    <row r="1618" spans="1:34" x14ac:dyDescent="0.2">
      <c r="A1618" s="125" t="s">
        <v>5105</v>
      </c>
      <c r="B1618" s="58" t="str">
        <f t="shared" si="2788"/>
        <v>RSVD</v>
      </c>
      <c r="C1618" s="125" t="s">
        <v>781</v>
      </c>
      <c r="D1618" s="125" t="s">
        <v>704</v>
      </c>
      <c r="E1618" s="125" t="str">
        <f t="shared" si="2789"/>
        <v>S2</v>
      </c>
      <c r="F1618" s="125" t="str">
        <f t="shared" si="2790"/>
        <v>110</v>
      </c>
      <c r="H1618" s="125" t="s">
        <v>1723</v>
      </c>
      <c r="I1618" s="159">
        <f>VLOOKUP(H1618,'V-Enc'!$B$38:$C$45,2,FALSE)</f>
        <v>16</v>
      </c>
      <c r="J1618" s="125" t="s">
        <v>1736</v>
      </c>
      <c r="K1618" s="159">
        <f>VLOOKUP(J1618,'V-Enc'!$B$49:$C$56,2,FALSE)</f>
        <v>8</v>
      </c>
      <c r="L1618" s="206" t="s">
        <v>548</v>
      </c>
      <c r="M1618" s="125">
        <v>32</v>
      </c>
      <c r="N1618" s="125" t="s">
        <v>1829</v>
      </c>
      <c r="O1618" s="125">
        <f>VLOOKUP(N1618,'V-Enc'!$B$130:$C$137,2,FALSE)</f>
        <v>2</v>
      </c>
      <c r="R1618" s="125" t="s">
        <v>22</v>
      </c>
      <c r="S1618" s="125" t="s">
        <v>44</v>
      </c>
      <c r="T1618" s="125" t="s">
        <v>783</v>
      </c>
      <c r="U1618" s="125">
        <f t="shared" si="2791"/>
        <v>32</v>
      </c>
      <c r="V1618" s="179">
        <f t="shared" si="2792"/>
        <v>16</v>
      </c>
      <c r="W1618" s="125" t="str">
        <f t="shared" si="2793"/>
        <v>-</v>
      </c>
      <c r="X1618" s="179" t="str">
        <f>IF(L1618="-1",W1618/#REF!*#REF!,"-")</f>
        <v>-</v>
      </c>
      <c r="Z1618" s="125" t="str">
        <f t="shared" si="2794"/>
        <v/>
      </c>
      <c r="AA1618" s="125">
        <f t="shared" si="2795"/>
        <v>1</v>
      </c>
      <c r="AB1618" s="179">
        <f t="shared" si="2778"/>
        <v>32</v>
      </c>
      <c r="AC1618" s="179" t="str">
        <f t="shared" si="2796"/>
        <v>011111</v>
      </c>
      <c r="AD1618" s="179">
        <f t="shared" si="2771"/>
        <v>1</v>
      </c>
      <c r="AE1618" s="179" t="str">
        <f t="shared" si="2772"/>
        <v>11111111</v>
      </c>
      <c r="AF1618" s="125" t="s">
        <v>369</v>
      </c>
    </row>
    <row r="1619" spans="1:34" x14ac:dyDescent="0.2">
      <c r="I1619" s="159"/>
      <c r="Z1619" s="125" t="str">
        <f t="shared" si="2690"/>
        <v/>
      </c>
      <c r="AA1619" s="125" t="str">
        <f t="shared" si="2725"/>
        <v/>
      </c>
      <c r="AC1619" s="179"/>
    </row>
    <row r="1620" spans="1:34" ht="19" x14ac:dyDescent="0.25">
      <c r="A1620" s="225" t="s">
        <v>2414</v>
      </c>
      <c r="B1620" s="225"/>
      <c r="C1620" s="226"/>
      <c r="D1620" s="226"/>
      <c r="E1620" s="226"/>
      <c r="F1620" s="226"/>
      <c r="G1620" s="226"/>
      <c r="I1620" s="159"/>
      <c r="Z1620" s="125" t="str">
        <f t="shared" ref="Z1620:Z1704" si="2797">IF(S1620="vs2",1,"")</f>
        <v/>
      </c>
      <c r="AA1620" s="125" t="str">
        <f t="shared" si="2725"/>
        <v/>
      </c>
      <c r="AC1620" s="179"/>
    </row>
    <row r="1621" spans="1:34" x14ac:dyDescent="0.2">
      <c r="A1621" s="125" t="s">
        <v>4672</v>
      </c>
      <c r="B1621" s="58" t="str">
        <f>IF(OR(MAX(1,O1621)*MAX(V1621,1)&gt;8,V1621&lt;1/4,X1621&lt;1/4,IF(X1621="-",0,X1621)&gt;8),"RSVD","")</f>
        <v>RSVD</v>
      </c>
      <c r="C1621" s="125" t="s">
        <v>781</v>
      </c>
      <c r="D1621" s="125" t="s">
        <v>704</v>
      </c>
      <c r="E1621" s="125" t="str">
        <f t="shared" ref="E1621" si="2798">IF(S1621="rs2","S2",IF(S1621="vs2","S3","S1"))</f>
        <v>S3</v>
      </c>
      <c r="F1621" s="125" t="str">
        <f t="shared" ref="F1621" si="2799">IF(W1621=8,"000",IF(W1621=16,"101","110"))</f>
        <v>000</v>
      </c>
      <c r="H1621" s="125" t="s">
        <v>1723</v>
      </c>
      <c r="I1621" s="159">
        <f>VLOOKUP(H1621,'V-Enc'!$B$38:$C$45,2,FALSE)</f>
        <v>16</v>
      </c>
      <c r="J1621" s="125" t="s">
        <v>1739</v>
      </c>
      <c r="K1621" s="159">
        <f>VLOOKUP(J1621,'V-Enc'!$B$49:$C$56,2,FALSE)</f>
        <v>0.25</v>
      </c>
      <c r="L1621" s="206" t="s">
        <v>2079</v>
      </c>
      <c r="M1621" s="125">
        <v>8</v>
      </c>
      <c r="N1621" s="125" t="s">
        <v>1829</v>
      </c>
      <c r="O1621" s="125">
        <f>VLOOKUP(N1621,'V-Enc'!$B$130:$C$137,2,FALSE)</f>
        <v>2</v>
      </c>
      <c r="R1621" s="125" t="s">
        <v>22</v>
      </c>
      <c r="S1621" s="125" t="s">
        <v>764</v>
      </c>
      <c r="T1621" s="125" t="s">
        <v>783</v>
      </c>
      <c r="U1621" s="125">
        <f t="shared" ref="U1621" si="2800">IF(L1621="-1",I1621,M1621)</f>
        <v>16</v>
      </c>
      <c r="V1621" s="179">
        <f t="shared" ref="V1621" si="2801">IF(L1621="-1",K1621,U1621/I1621*K1621)</f>
        <v>0.25</v>
      </c>
      <c r="W1621" s="125">
        <f t="shared" ref="W1621" si="2802">IF(L1621="-1",M1621,"-")</f>
        <v>8</v>
      </c>
      <c r="X1621" s="179">
        <f t="shared" ref="X1621" si="2803">IF(L1621="-1",W1621/I1621*K1621,"-")</f>
        <v>0.125</v>
      </c>
      <c r="Z1621" s="125">
        <f t="shared" ref="Z1621" si="2804">IF(S1621="vs2",1,"")</f>
        <v>1</v>
      </c>
      <c r="AA1621" s="125">
        <f t="shared" ref="AA1621" si="2805">IF(T1621="vs3",1,"")</f>
        <v>1</v>
      </c>
      <c r="AB1621" s="179">
        <f>MAX(V1621,X1621,1)*IF(O1621="",1,O1621)</f>
        <v>2</v>
      </c>
      <c r="AC1621" s="179" t="str">
        <f t="shared" ref="AC1621:AC1634" si="2806">DEC2BIN(MIN(64,AB1621)-1,6)</f>
        <v>000001</v>
      </c>
      <c r="AD1621" s="179">
        <f t="shared" ref="AD1621:AD1638" si="2807">AB1621/(MAX(V1621,1)*IF(O1621="",1,O1621))</f>
        <v>1</v>
      </c>
      <c r="AE1621" s="179" t="str">
        <f t="shared" ref="AE1621:AE1638" si="2808">RIGHT(_xlfn.CONCAT(REPT(0,8-MIN(AB1621,8)),REPT(DEC2BIN(_xlfn.BITLSHIFT(1,AD1621-1)),AB1621/AD1621)),8)</f>
        <v>00000011</v>
      </c>
      <c r="AF1621" s="179">
        <f t="shared" ref="AF1621:AF1638" si="2809">IF(X1621&lt;=1,0,IF(V1621&gt;=X1621,V1621/MAX(X1621,1),1))</f>
        <v>0</v>
      </c>
      <c r="AG1621" s="180" t="str">
        <f t="shared" ref="AG1621:AG1636" si="2810">IF(AF1621=0,"00000000",RIGHT(IF(X1621&gt;=V1621,DEC2BIN(_xlfn.BITXOR(BIN2DEC(AH1621),255),8),REPT(DEC2BIN(_xlfn.BITLSHIFT(1,AF1621-1)),8)),8))</f>
        <v>00000000</v>
      </c>
      <c r="AH1621" s="179" t="str">
        <f t="shared" ref="AH1621:AH1633" si="2811">IF(AF1621=0,"00000000",RIGHT(_xlfn.CONCAT(REPT(0,8-MIN(8,AB1621)),REPT(DEC2BIN(_xlfn.BITLSHIFT(1,MAX(V1621,X1621,1)-1)),MAX(1,O1621))),8))</f>
        <v>00000000</v>
      </c>
    </row>
    <row r="1622" spans="1:34" x14ac:dyDescent="0.2">
      <c r="A1622" s="125" t="s">
        <v>2994</v>
      </c>
      <c r="B1622" s="58" t="str">
        <f>IF(OR(MAX(1,O1622)*MAX(V1622,1)&gt;8,V1622&lt;1/4,X1622&lt;1/4,IF(X1622="-",0,X1622)&gt;8),"RSVD","")</f>
        <v/>
      </c>
      <c r="C1622" s="125" t="s">
        <v>781</v>
      </c>
      <c r="D1622" s="125" t="s">
        <v>704</v>
      </c>
      <c r="E1622" s="125" t="str">
        <f t="shared" ref="E1622:E1634" si="2812">IF(S1622="rs2","S2",IF(S1622="vs2","S3","S1"))</f>
        <v>S3</v>
      </c>
      <c r="F1622" s="125" t="str">
        <f t="shared" ref="F1622:F1634" si="2813">IF(W1622=8,"000",IF(W1622=16,"101","110"))</f>
        <v>101</v>
      </c>
      <c r="H1622" s="125" t="s">
        <v>1723</v>
      </c>
      <c r="I1622" s="159">
        <f>VLOOKUP(H1622,'V-Enc'!$B$38:$C$45,2,FALSE)</f>
        <v>16</v>
      </c>
      <c r="J1622" s="125" t="s">
        <v>1739</v>
      </c>
      <c r="K1622" s="159">
        <f>VLOOKUP(J1622,'V-Enc'!$B$49:$C$56,2,FALSE)</f>
        <v>0.25</v>
      </c>
      <c r="L1622" s="206" t="s">
        <v>2079</v>
      </c>
      <c r="M1622" s="125">
        <v>16</v>
      </c>
      <c r="N1622" s="125" t="s">
        <v>1829</v>
      </c>
      <c r="O1622" s="125">
        <f>VLOOKUP(N1622,'V-Enc'!$B$130:$C$137,2,FALSE)</f>
        <v>2</v>
      </c>
      <c r="R1622" s="125" t="s">
        <v>22</v>
      </c>
      <c r="S1622" s="125" t="s">
        <v>764</v>
      </c>
      <c r="T1622" s="125" t="s">
        <v>783</v>
      </c>
      <c r="U1622" s="125">
        <f t="shared" ref="U1622:U1634" si="2814">IF(L1622="-1",I1622,M1622)</f>
        <v>16</v>
      </c>
      <c r="V1622" s="179">
        <f t="shared" ref="V1622:V1634" si="2815">IF(L1622="-1",K1622,U1622/I1622*K1622)</f>
        <v>0.25</v>
      </c>
      <c r="W1622" s="125">
        <f t="shared" ref="W1622:W1634" si="2816">IF(L1622="-1",M1622,"-")</f>
        <v>16</v>
      </c>
      <c r="X1622" s="179">
        <f t="shared" ref="X1622:X1634" si="2817">IF(L1622="-1",W1622/I1622*K1622,"-")</f>
        <v>0.25</v>
      </c>
      <c r="Z1622" s="125">
        <f t="shared" si="2797"/>
        <v>1</v>
      </c>
      <c r="AA1622" s="125">
        <f t="shared" si="2725"/>
        <v>1</v>
      </c>
      <c r="AB1622" s="179">
        <f t="shared" ref="AB1622:AB1638" si="2818">MAX(V1622,X1622,1)*IF(O1622="",1,O1622)</f>
        <v>2</v>
      </c>
      <c r="AC1622" s="179" t="str">
        <f t="shared" si="2806"/>
        <v>000001</v>
      </c>
      <c r="AD1622" s="179">
        <f t="shared" si="2807"/>
        <v>1</v>
      </c>
      <c r="AE1622" s="179" t="str">
        <f t="shared" si="2808"/>
        <v>00000011</v>
      </c>
      <c r="AF1622" s="179">
        <f t="shared" si="2809"/>
        <v>0</v>
      </c>
      <c r="AG1622" s="180" t="str">
        <f t="shared" si="2810"/>
        <v>00000000</v>
      </c>
      <c r="AH1622" s="179" t="str">
        <f t="shared" si="2811"/>
        <v>00000000</v>
      </c>
    </row>
    <row r="1623" spans="1:34" x14ac:dyDescent="0.2">
      <c r="A1623" s="125" t="s">
        <v>2995</v>
      </c>
      <c r="B1623" s="58" t="str">
        <f t="shared" ref="B1623:B1638" si="2819">IF(OR(MAX(1,O1623)*MAX(V1623,1)&gt;8,V1623&lt;1/4,X1623&lt;1/4,IF(X1623="-",0,X1623)&gt;8),"RSVD","")</f>
        <v/>
      </c>
      <c r="C1623" s="125" t="s">
        <v>781</v>
      </c>
      <c r="D1623" s="125" t="s">
        <v>704</v>
      </c>
      <c r="E1623" s="125" t="str">
        <f t="shared" si="2812"/>
        <v>S3</v>
      </c>
      <c r="F1623" s="125" t="str">
        <f t="shared" si="2813"/>
        <v>110</v>
      </c>
      <c r="H1623" s="125" t="s">
        <v>1723</v>
      </c>
      <c r="I1623" s="159">
        <f>VLOOKUP(H1623,'V-Enc'!$B$38:$C$45,2,FALSE)</f>
        <v>16</v>
      </c>
      <c r="J1623" s="125" t="s">
        <v>1739</v>
      </c>
      <c r="K1623" s="159">
        <f>VLOOKUP(J1623,'V-Enc'!$B$49:$C$56,2,FALSE)</f>
        <v>0.25</v>
      </c>
      <c r="L1623" s="206" t="s">
        <v>2079</v>
      </c>
      <c r="M1623" s="125">
        <v>32</v>
      </c>
      <c r="N1623" s="125" t="s">
        <v>1829</v>
      </c>
      <c r="O1623" s="125">
        <f>VLOOKUP(N1623,'V-Enc'!$B$130:$C$137,2,FALSE)</f>
        <v>2</v>
      </c>
      <c r="R1623" s="125" t="s">
        <v>22</v>
      </c>
      <c r="S1623" s="125" t="s">
        <v>764</v>
      </c>
      <c r="T1623" s="125" t="s">
        <v>783</v>
      </c>
      <c r="U1623" s="125">
        <f t="shared" si="2814"/>
        <v>16</v>
      </c>
      <c r="V1623" s="179">
        <f t="shared" si="2815"/>
        <v>0.25</v>
      </c>
      <c r="W1623" s="125">
        <f t="shared" si="2816"/>
        <v>32</v>
      </c>
      <c r="X1623" s="179">
        <f t="shared" si="2817"/>
        <v>0.5</v>
      </c>
      <c r="Z1623" s="125">
        <f t="shared" si="2797"/>
        <v>1</v>
      </c>
      <c r="AA1623" s="125">
        <f t="shared" si="2725"/>
        <v>1</v>
      </c>
      <c r="AB1623" s="179">
        <f t="shared" si="2818"/>
        <v>2</v>
      </c>
      <c r="AC1623" s="179" t="str">
        <f t="shared" si="2806"/>
        <v>000001</v>
      </c>
      <c r="AD1623" s="179">
        <f t="shared" si="2807"/>
        <v>1</v>
      </c>
      <c r="AE1623" s="179" t="str">
        <f t="shared" si="2808"/>
        <v>00000011</v>
      </c>
      <c r="AF1623" s="179">
        <f t="shared" si="2809"/>
        <v>0</v>
      </c>
      <c r="AG1623" s="180" t="str">
        <f t="shared" si="2810"/>
        <v>00000000</v>
      </c>
      <c r="AH1623" s="179" t="str">
        <f t="shared" si="2811"/>
        <v>00000000</v>
      </c>
    </row>
    <row r="1624" spans="1:34" x14ac:dyDescent="0.2">
      <c r="A1624" s="125" t="s">
        <v>2996</v>
      </c>
      <c r="B1624" s="58" t="str">
        <f t="shared" si="2819"/>
        <v/>
      </c>
      <c r="C1624" s="125" t="s">
        <v>781</v>
      </c>
      <c r="D1624" s="125" t="s">
        <v>704</v>
      </c>
      <c r="E1624" s="125" t="str">
        <f t="shared" si="2812"/>
        <v>S3</v>
      </c>
      <c r="F1624" s="125" t="str">
        <f t="shared" si="2813"/>
        <v>000</v>
      </c>
      <c r="H1624" s="125" t="s">
        <v>1723</v>
      </c>
      <c r="I1624" s="159">
        <f>VLOOKUP(H1624,'V-Enc'!$B$38:$C$45,2,FALSE)</f>
        <v>16</v>
      </c>
      <c r="J1624" s="125" t="s">
        <v>1740</v>
      </c>
      <c r="K1624" s="159">
        <f>VLOOKUP(J1624,'V-Enc'!$B$49:$C$56,2,FALSE)</f>
        <v>0.5</v>
      </c>
      <c r="L1624" s="206" t="s">
        <v>2079</v>
      </c>
      <c r="M1624" s="125">
        <v>8</v>
      </c>
      <c r="N1624" s="125" t="s">
        <v>1829</v>
      </c>
      <c r="O1624" s="125">
        <f>VLOOKUP(N1624,'V-Enc'!$B$130:$C$137,2,FALSE)</f>
        <v>2</v>
      </c>
      <c r="R1624" s="125" t="s">
        <v>22</v>
      </c>
      <c r="S1624" s="125" t="s">
        <v>764</v>
      </c>
      <c r="T1624" s="125" t="s">
        <v>783</v>
      </c>
      <c r="U1624" s="125">
        <f t="shared" si="2814"/>
        <v>16</v>
      </c>
      <c r="V1624" s="179">
        <f t="shared" si="2815"/>
        <v>0.5</v>
      </c>
      <c r="W1624" s="125">
        <f t="shared" si="2816"/>
        <v>8</v>
      </c>
      <c r="X1624" s="179">
        <f t="shared" si="2817"/>
        <v>0.25</v>
      </c>
      <c r="Z1624" s="125">
        <f t="shared" si="2797"/>
        <v>1</v>
      </c>
      <c r="AA1624" s="125">
        <f t="shared" si="2725"/>
        <v>1</v>
      </c>
      <c r="AB1624" s="179">
        <f t="shared" si="2818"/>
        <v>2</v>
      </c>
      <c r="AC1624" s="179" t="str">
        <f t="shared" si="2806"/>
        <v>000001</v>
      </c>
      <c r="AD1624" s="179">
        <f t="shared" si="2807"/>
        <v>1</v>
      </c>
      <c r="AE1624" s="179" t="str">
        <f t="shared" si="2808"/>
        <v>00000011</v>
      </c>
      <c r="AF1624" s="179">
        <f t="shared" si="2809"/>
        <v>0</v>
      </c>
      <c r="AG1624" s="180" t="str">
        <f t="shared" si="2810"/>
        <v>00000000</v>
      </c>
      <c r="AH1624" s="179" t="str">
        <f t="shared" si="2811"/>
        <v>00000000</v>
      </c>
    </row>
    <row r="1625" spans="1:34" x14ac:dyDescent="0.2">
      <c r="A1625" s="125" t="s">
        <v>2997</v>
      </c>
      <c r="B1625" s="58" t="str">
        <f t="shared" si="2819"/>
        <v/>
      </c>
      <c r="C1625" s="125" t="s">
        <v>781</v>
      </c>
      <c r="D1625" s="125" t="s">
        <v>704</v>
      </c>
      <c r="E1625" s="125" t="str">
        <f t="shared" si="2812"/>
        <v>S3</v>
      </c>
      <c r="F1625" s="125" t="str">
        <f t="shared" si="2813"/>
        <v>101</v>
      </c>
      <c r="H1625" s="125" t="s">
        <v>1723</v>
      </c>
      <c r="I1625" s="159">
        <f>VLOOKUP(H1625,'V-Enc'!$B$38:$C$45,2,FALSE)</f>
        <v>16</v>
      </c>
      <c r="J1625" s="125" t="s">
        <v>1740</v>
      </c>
      <c r="K1625" s="159">
        <f>VLOOKUP(J1625,'V-Enc'!$B$49:$C$56,2,FALSE)</f>
        <v>0.5</v>
      </c>
      <c r="L1625" s="206" t="s">
        <v>2079</v>
      </c>
      <c r="M1625" s="125">
        <v>16</v>
      </c>
      <c r="N1625" s="125" t="s">
        <v>1829</v>
      </c>
      <c r="O1625" s="125">
        <f>VLOOKUP(N1625,'V-Enc'!$B$130:$C$137,2,FALSE)</f>
        <v>2</v>
      </c>
      <c r="R1625" s="125" t="s">
        <v>22</v>
      </c>
      <c r="S1625" s="125" t="s">
        <v>764</v>
      </c>
      <c r="T1625" s="125" t="s">
        <v>783</v>
      </c>
      <c r="U1625" s="125">
        <f t="shared" si="2814"/>
        <v>16</v>
      </c>
      <c r="V1625" s="179">
        <f t="shared" si="2815"/>
        <v>0.5</v>
      </c>
      <c r="W1625" s="125">
        <f t="shared" si="2816"/>
        <v>16</v>
      </c>
      <c r="X1625" s="179">
        <f t="shared" si="2817"/>
        <v>0.5</v>
      </c>
      <c r="Z1625" s="125">
        <f t="shared" si="2797"/>
        <v>1</v>
      </c>
      <c r="AA1625" s="125">
        <f t="shared" si="2725"/>
        <v>1</v>
      </c>
      <c r="AB1625" s="179">
        <f t="shared" si="2818"/>
        <v>2</v>
      </c>
      <c r="AC1625" s="179" t="str">
        <f t="shared" si="2806"/>
        <v>000001</v>
      </c>
      <c r="AD1625" s="179">
        <f t="shared" si="2807"/>
        <v>1</v>
      </c>
      <c r="AE1625" s="179" t="str">
        <f t="shared" si="2808"/>
        <v>00000011</v>
      </c>
      <c r="AF1625" s="179">
        <f t="shared" si="2809"/>
        <v>0</v>
      </c>
      <c r="AG1625" s="180" t="str">
        <f t="shared" si="2810"/>
        <v>00000000</v>
      </c>
      <c r="AH1625" s="179" t="str">
        <f t="shared" si="2811"/>
        <v>00000000</v>
      </c>
    </row>
    <row r="1626" spans="1:34" x14ac:dyDescent="0.2">
      <c r="A1626" s="125" t="s">
        <v>2998</v>
      </c>
      <c r="B1626" s="58" t="str">
        <f t="shared" si="2819"/>
        <v/>
      </c>
      <c r="C1626" s="125" t="s">
        <v>781</v>
      </c>
      <c r="D1626" s="125" t="s">
        <v>704</v>
      </c>
      <c r="E1626" s="125" t="str">
        <f t="shared" si="2812"/>
        <v>S3</v>
      </c>
      <c r="F1626" s="125" t="str">
        <f t="shared" si="2813"/>
        <v>110</v>
      </c>
      <c r="H1626" s="125" t="s">
        <v>1723</v>
      </c>
      <c r="I1626" s="159">
        <f>VLOOKUP(H1626,'V-Enc'!$B$38:$C$45,2,FALSE)</f>
        <v>16</v>
      </c>
      <c r="J1626" s="125" t="s">
        <v>1740</v>
      </c>
      <c r="K1626" s="159">
        <f>VLOOKUP(J1626,'V-Enc'!$B$49:$C$56,2,FALSE)</f>
        <v>0.5</v>
      </c>
      <c r="L1626" s="206" t="s">
        <v>2079</v>
      </c>
      <c r="M1626" s="125">
        <v>32</v>
      </c>
      <c r="N1626" s="125" t="s">
        <v>1829</v>
      </c>
      <c r="O1626" s="125">
        <f>VLOOKUP(N1626,'V-Enc'!$B$130:$C$137,2,FALSE)</f>
        <v>2</v>
      </c>
      <c r="R1626" s="125" t="s">
        <v>22</v>
      </c>
      <c r="S1626" s="125" t="s">
        <v>764</v>
      </c>
      <c r="T1626" s="125" t="s">
        <v>783</v>
      </c>
      <c r="U1626" s="125">
        <f t="shared" si="2814"/>
        <v>16</v>
      </c>
      <c r="V1626" s="179">
        <f t="shared" si="2815"/>
        <v>0.5</v>
      </c>
      <c r="W1626" s="125">
        <f t="shared" si="2816"/>
        <v>32</v>
      </c>
      <c r="X1626" s="179">
        <f t="shared" si="2817"/>
        <v>1</v>
      </c>
      <c r="Z1626" s="125">
        <f t="shared" si="2797"/>
        <v>1</v>
      </c>
      <c r="AA1626" s="125">
        <f t="shared" si="2725"/>
        <v>1</v>
      </c>
      <c r="AB1626" s="179">
        <f t="shared" si="2818"/>
        <v>2</v>
      </c>
      <c r="AC1626" s="179" t="str">
        <f t="shared" si="2806"/>
        <v>000001</v>
      </c>
      <c r="AD1626" s="179">
        <f t="shared" si="2807"/>
        <v>1</v>
      </c>
      <c r="AE1626" s="179" t="str">
        <f t="shared" si="2808"/>
        <v>00000011</v>
      </c>
      <c r="AF1626" s="179">
        <f t="shared" si="2809"/>
        <v>0</v>
      </c>
      <c r="AG1626" s="180" t="str">
        <f t="shared" si="2810"/>
        <v>00000000</v>
      </c>
      <c r="AH1626" s="179" t="str">
        <f t="shared" si="2811"/>
        <v>00000000</v>
      </c>
    </row>
    <row r="1627" spans="1:34" x14ac:dyDescent="0.2">
      <c r="A1627" s="125" t="s">
        <v>2999</v>
      </c>
      <c r="B1627" s="58" t="str">
        <f t="shared" si="2819"/>
        <v/>
      </c>
      <c r="C1627" s="125" t="s">
        <v>781</v>
      </c>
      <c r="D1627" s="125" t="s">
        <v>704</v>
      </c>
      <c r="E1627" s="125" t="str">
        <f t="shared" si="2812"/>
        <v>S3</v>
      </c>
      <c r="F1627" s="125" t="str">
        <f t="shared" si="2813"/>
        <v>000</v>
      </c>
      <c r="H1627" s="125" t="s">
        <v>1723</v>
      </c>
      <c r="I1627" s="159">
        <f>VLOOKUP(H1627,'V-Enc'!$B$38:$C$45,2,FALSE)</f>
        <v>16</v>
      </c>
      <c r="J1627" s="125" t="s">
        <v>1733</v>
      </c>
      <c r="K1627" s="159">
        <f>VLOOKUP(J1627,'V-Enc'!$B$49:$C$56,2,FALSE)</f>
        <v>1</v>
      </c>
      <c r="L1627" s="206" t="s">
        <v>2079</v>
      </c>
      <c r="M1627" s="125">
        <v>8</v>
      </c>
      <c r="N1627" s="125" t="s">
        <v>1829</v>
      </c>
      <c r="O1627" s="125">
        <f>VLOOKUP(N1627,'V-Enc'!$B$130:$C$137,2,FALSE)</f>
        <v>2</v>
      </c>
      <c r="R1627" s="125" t="s">
        <v>22</v>
      </c>
      <c r="S1627" s="125" t="s">
        <v>764</v>
      </c>
      <c r="T1627" s="125" t="s">
        <v>783</v>
      </c>
      <c r="U1627" s="125">
        <f t="shared" si="2814"/>
        <v>16</v>
      </c>
      <c r="V1627" s="179">
        <f t="shared" si="2815"/>
        <v>1</v>
      </c>
      <c r="W1627" s="125">
        <f t="shared" si="2816"/>
        <v>8</v>
      </c>
      <c r="X1627" s="179">
        <f t="shared" si="2817"/>
        <v>0.5</v>
      </c>
      <c r="Z1627" s="125">
        <f t="shared" si="2797"/>
        <v>1</v>
      </c>
      <c r="AA1627" s="125">
        <f t="shared" si="2725"/>
        <v>1</v>
      </c>
      <c r="AB1627" s="179">
        <f t="shared" si="2818"/>
        <v>2</v>
      </c>
      <c r="AC1627" s="179" t="str">
        <f t="shared" si="2806"/>
        <v>000001</v>
      </c>
      <c r="AD1627" s="179">
        <f t="shared" si="2807"/>
        <v>1</v>
      </c>
      <c r="AE1627" s="179" t="str">
        <f t="shared" si="2808"/>
        <v>00000011</v>
      </c>
      <c r="AF1627" s="179">
        <f t="shared" si="2809"/>
        <v>0</v>
      </c>
      <c r="AG1627" s="180" t="str">
        <f t="shared" si="2810"/>
        <v>00000000</v>
      </c>
      <c r="AH1627" s="179" t="str">
        <f t="shared" si="2811"/>
        <v>00000000</v>
      </c>
    </row>
    <row r="1628" spans="1:34" x14ac:dyDescent="0.2">
      <c r="A1628" s="125" t="s">
        <v>3000</v>
      </c>
      <c r="B1628" s="58" t="str">
        <f t="shared" si="2819"/>
        <v/>
      </c>
      <c r="C1628" s="125" t="s">
        <v>781</v>
      </c>
      <c r="D1628" s="125" t="s">
        <v>704</v>
      </c>
      <c r="E1628" s="125" t="str">
        <f t="shared" si="2812"/>
        <v>S3</v>
      </c>
      <c r="F1628" s="125" t="str">
        <f t="shared" si="2813"/>
        <v>101</v>
      </c>
      <c r="H1628" s="125" t="s">
        <v>1723</v>
      </c>
      <c r="I1628" s="159">
        <f>VLOOKUP(H1628,'V-Enc'!$B$38:$C$45,2,FALSE)</f>
        <v>16</v>
      </c>
      <c r="J1628" s="125" t="s">
        <v>1733</v>
      </c>
      <c r="K1628" s="159">
        <f>VLOOKUP(J1628,'V-Enc'!$B$49:$C$56,2,FALSE)</f>
        <v>1</v>
      </c>
      <c r="L1628" s="206" t="s">
        <v>2079</v>
      </c>
      <c r="M1628" s="125">
        <v>16</v>
      </c>
      <c r="N1628" s="125" t="s">
        <v>1829</v>
      </c>
      <c r="O1628" s="125">
        <f>VLOOKUP(N1628,'V-Enc'!$B$130:$C$137,2,FALSE)</f>
        <v>2</v>
      </c>
      <c r="R1628" s="125" t="s">
        <v>22</v>
      </c>
      <c r="S1628" s="125" t="s">
        <v>764</v>
      </c>
      <c r="T1628" s="125" t="s">
        <v>783</v>
      </c>
      <c r="U1628" s="125">
        <f t="shared" si="2814"/>
        <v>16</v>
      </c>
      <c r="V1628" s="179">
        <f t="shared" si="2815"/>
        <v>1</v>
      </c>
      <c r="W1628" s="125">
        <f t="shared" si="2816"/>
        <v>16</v>
      </c>
      <c r="X1628" s="179">
        <f t="shared" si="2817"/>
        <v>1</v>
      </c>
      <c r="Z1628" s="125">
        <f t="shared" si="2797"/>
        <v>1</v>
      </c>
      <c r="AA1628" s="125">
        <f t="shared" si="2725"/>
        <v>1</v>
      </c>
      <c r="AB1628" s="179">
        <f t="shared" si="2818"/>
        <v>2</v>
      </c>
      <c r="AC1628" s="179" t="str">
        <f t="shared" si="2806"/>
        <v>000001</v>
      </c>
      <c r="AD1628" s="179">
        <f t="shared" si="2807"/>
        <v>1</v>
      </c>
      <c r="AE1628" s="179" t="str">
        <f t="shared" si="2808"/>
        <v>00000011</v>
      </c>
      <c r="AF1628" s="179">
        <f t="shared" si="2809"/>
        <v>0</v>
      </c>
      <c r="AG1628" s="180" t="str">
        <f t="shared" si="2810"/>
        <v>00000000</v>
      </c>
      <c r="AH1628" s="179" t="str">
        <f t="shared" si="2811"/>
        <v>00000000</v>
      </c>
    </row>
    <row r="1629" spans="1:34" x14ac:dyDescent="0.2">
      <c r="A1629" s="125" t="s">
        <v>3001</v>
      </c>
      <c r="B1629" s="58" t="str">
        <f t="shared" si="2819"/>
        <v/>
      </c>
      <c r="C1629" s="125" t="s">
        <v>781</v>
      </c>
      <c r="D1629" s="125" t="s">
        <v>704</v>
      </c>
      <c r="E1629" s="125" t="str">
        <f t="shared" si="2812"/>
        <v>S3</v>
      </c>
      <c r="F1629" s="125" t="str">
        <f t="shared" si="2813"/>
        <v>110</v>
      </c>
      <c r="H1629" s="125" t="s">
        <v>1723</v>
      </c>
      <c r="I1629" s="159">
        <f>VLOOKUP(H1629,'V-Enc'!$B$38:$C$45,2,FALSE)</f>
        <v>16</v>
      </c>
      <c r="J1629" s="125" t="s">
        <v>1733</v>
      </c>
      <c r="K1629" s="159">
        <f>VLOOKUP(J1629,'V-Enc'!$B$49:$C$56,2,FALSE)</f>
        <v>1</v>
      </c>
      <c r="L1629" s="206" t="s">
        <v>2079</v>
      </c>
      <c r="M1629" s="125">
        <v>32</v>
      </c>
      <c r="N1629" s="125" t="s">
        <v>1829</v>
      </c>
      <c r="O1629" s="125">
        <f>VLOOKUP(N1629,'V-Enc'!$B$130:$C$137,2,FALSE)</f>
        <v>2</v>
      </c>
      <c r="R1629" s="125" t="s">
        <v>22</v>
      </c>
      <c r="S1629" s="125" t="s">
        <v>764</v>
      </c>
      <c r="T1629" s="125" t="s">
        <v>783</v>
      </c>
      <c r="U1629" s="125">
        <f t="shared" si="2814"/>
        <v>16</v>
      </c>
      <c r="V1629" s="179">
        <f t="shared" si="2815"/>
        <v>1</v>
      </c>
      <c r="W1629" s="125">
        <f t="shared" si="2816"/>
        <v>32</v>
      </c>
      <c r="X1629" s="179">
        <f t="shared" si="2817"/>
        <v>2</v>
      </c>
      <c r="Z1629" s="125">
        <f t="shared" si="2797"/>
        <v>1</v>
      </c>
      <c r="AA1629" s="125">
        <f t="shared" si="2725"/>
        <v>1</v>
      </c>
      <c r="AB1629" s="179">
        <f t="shared" si="2818"/>
        <v>4</v>
      </c>
      <c r="AC1629" s="179" t="str">
        <f t="shared" si="2806"/>
        <v>000011</v>
      </c>
      <c r="AD1629" s="179">
        <f t="shared" si="2807"/>
        <v>2</v>
      </c>
      <c r="AE1629" s="179" t="str">
        <f t="shared" si="2808"/>
        <v>00001010</v>
      </c>
      <c r="AF1629" s="179">
        <f t="shared" si="2809"/>
        <v>1</v>
      </c>
      <c r="AG1629" s="180" t="str">
        <f t="shared" si="2810"/>
        <v>11110101</v>
      </c>
      <c r="AH1629" s="179" t="str">
        <f t="shared" si="2811"/>
        <v>00001010</v>
      </c>
    </row>
    <row r="1630" spans="1:34" x14ac:dyDescent="0.2">
      <c r="A1630" s="125" t="s">
        <v>3002</v>
      </c>
      <c r="B1630" s="58" t="str">
        <f t="shared" si="2819"/>
        <v/>
      </c>
      <c r="C1630" s="125" t="s">
        <v>781</v>
      </c>
      <c r="D1630" s="125" t="s">
        <v>704</v>
      </c>
      <c r="E1630" s="125" t="str">
        <f t="shared" si="2812"/>
        <v>S3</v>
      </c>
      <c r="F1630" s="125" t="str">
        <f t="shared" si="2813"/>
        <v>000</v>
      </c>
      <c r="H1630" s="125" t="s">
        <v>1723</v>
      </c>
      <c r="I1630" s="159">
        <f>VLOOKUP(H1630,'V-Enc'!$B$38:$C$45,2,FALSE)</f>
        <v>16</v>
      </c>
      <c r="J1630" s="125" t="s">
        <v>1734</v>
      </c>
      <c r="K1630" s="159">
        <f>VLOOKUP(J1630,'V-Enc'!$B$49:$C$56,2,FALSE)</f>
        <v>2</v>
      </c>
      <c r="L1630" s="206" t="s">
        <v>2079</v>
      </c>
      <c r="M1630" s="125">
        <v>8</v>
      </c>
      <c r="N1630" s="125" t="s">
        <v>1829</v>
      </c>
      <c r="O1630" s="125">
        <f>VLOOKUP(N1630,'V-Enc'!$B$130:$C$137,2,FALSE)</f>
        <v>2</v>
      </c>
      <c r="R1630" s="125" t="s">
        <v>22</v>
      </c>
      <c r="S1630" s="125" t="s">
        <v>764</v>
      </c>
      <c r="T1630" s="125" t="s">
        <v>783</v>
      </c>
      <c r="U1630" s="125">
        <f t="shared" si="2814"/>
        <v>16</v>
      </c>
      <c r="V1630" s="179">
        <f t="shared" si="2815"/>
        <v>2</v>
      </c>
      <c r="W1630" s="125">
        <f t="shared" si="2816"/>
        <v>8</v>
      </c>
      <c r="X1630" s="179">
        <f t="shared" si="2817"/>
        <v>1</v>
      </c>
      <c r="Z1630" s="125">
        <f t="shared" si="2797"/>
        <v>1</v>
      </c>
      <c r="AA1630" s="125">
        <f t="shared" si="2725"/>
        <v>1</v>
      </c>
      <c r="AB1630" s="179">
        <f t="shared" si="2818"/>
        <v>4</v>
      </c>
      <c r="AC1630" s="179" t="str">
        <f t="shared" si="2806"/>
        <v>000011</v>
      </c>
      <c r="AD1630" s="179">
        <f t="shared" si="2807"/>
        <v>1</v>
      </c>
      <c r="AE1630" s="179" t="str">
        <f t="shared" si="2808"/>
        <v>00001111</v>
      </c>
      <c r="AF1630" s="179">
        <f t="shared" si="2809"/>
        <v>0</v>
      </c>
      <c r="AG1630" s="180" t="str">
        <f t="shared" si="2810"/>
        <v>00000000</v>
      </c>
      <c r="AH1630" s="179" t="str">
        <f t="shared" si="2811"/>
        <v>00000000</v>
      </c>
    </row>
    <row r="1631" spans="1:34" x14ac:dyDescent="0.2">
      <c r="A1631" s="125" t="s">
        <v>3003</v>
      </c>
      <c r="B1631" s="58" t="str">
        <f t="shared" si="2819"/>
        <v/>
      </c>
      <c r="C1631" s="125" t="s">
        <v>781</v>
      </c>
      <c r="D1631" s="125" t="s">
        <v>704</v>
      </c>
      <c r="E1631" s="125" t="str">
        <f t="shared" si="2812"/>
        <v>S3</v>
      </c>
      <c r="F1631" s="125" t="str">
        <f t="shared" si="2813"/>
        <v>101</v>
      </c>
      <c r="H1631" s="125" t="s">
        <v>1723</v>
      </c>
      <c r="I1631" s="159">
        <f>VLOOKUP(H1631,'V-Enc'!$B$38:$C$45,2,FALSE)</f>
        <v>16</v>
      </c>
      <c r="J1631" s="125" t="s">
        <v>1734</v>
      </c>
      <c r="K1631" s="159">
        <f>VLOOKUP(J1631,'V-Enc'!$B$49:$C$56,2,FALSE)</f>
        <v>2</v>
      </c>
      <c r="L1631" s="206" t="s">
        <v>2079</v>
      </c>
      <c r="M1631" s="125">
        <v>16</v>
      </c>
      <c r="N1631" s="125" t="s">
        <v>1829</v>
      </c>
      <c r="O1631" s="125">
        <f>VLOOKUP(N1631,'V-Enc'!$B$130:$C$137,2,FALSE)</f>
        <v>2</v>
      </c>
      <c r="R1631" s="125" t="s">
        <v>22</v>
      </c>
      <c r="S1631" s="125" t="s">
        <v>764</v>
      </c>
      <c r="T1631" s="125" t="s">
        <v>783</v>
      </c>
      <c r="U1631" s="125">
        <f t="shared" si="2814"/>
        <v>16</v>
      </c>
      <c r="V1631" s="179">
        <f t="shared" si="2815"/>
        <v>2</v>
      </c>
      <c r="W1631" s="125">
        <f t="shared" si="2816"/>
        <v>16</v>
      </c>
      <c r="X1631" s="179">
        <f t="shared" si="2817"/>
        <v>2</v>
      </c>
      <c r="Z1631" s="125">
        <f t="shared" si="2797"/>
        <v>1</v>
      </c>
      <c r="AA1631" s="125">
        <f t="shared" si="2725"/>
        <v>1</v>
      </c>
      <c r="AB1631" s="179">
        <f t="shared" si="2818"/>
        <v>4</v>
      </c>
      <c r="AC1631" s="179" t="str">
        <f t="shared" si="2806"/>
        <v>000011</v>
      </c>
      <c r="AD1631" s="179">
        <f t="shared" si="2807"/>
        <v>1</v>
      </c>
      <c r="AE1631" s="179" t="str">
        <f t="shared" si="2808"/>
        <v>00001111</v>
      </c>
      <c r="AF1631" s="179">
        <f t="shared" si="2809"/>
        <v>1</v>
      </c>
      <c r="AG1631" s="180" t="str">
        <f t="shared" si="2810"/>
        <v>11110101</v>
      </c>
      <c r="AH1631" s="179" t="str">
        <f t="shared" si="2811"/>
        <v>00001010</v>
      </c>
    </row>
    <row r="1632" spans="1:34" x14ac:dyDescent="0.2">
      <c r="A1632" s="125" t="s">
        <v>3004</v>
      </c>
      <c r="B1632" s="58" t="str">
        <f t="shared" si="2819"/>
        <v/>
      </c>
      <c r="C1632" s="125" t="s">
        <v>781</v>
      </c>
      <c r="D1632" s="125" t="s">
        <v>704</v>
      </c>
      <c r="E1632" s="125" t="str">
        <f t="shared" si="2812"/>
        <v>S3</v>
      </c>
      <c r="F1632" s="125" t="str">
        <f t="shared" si="2813"/>
        <v>110</v>
      </c>
      <c r="H1632" s="125" t="s">
        <v>1723</v>
      </c>
      <c r="I1632" s="159">
        <f>VLOOKUP(H1632,'V-Enc'!$B$38:$C$45,2,FALSE)</f>
        <v>16</v>
      </c>
      <c r="J1632" s="125" t="s">
        <v>1734</v>
      </c>
      <c r="K1632" s="159">
        <f>VLOOKUP(J1632,'V-Enc'!$B$49:$C$56,2,FALSE)</f>
        <v>2</v>
      </c>
      <c r="L1632" s="206" t="s">
        <v>2079</v>
      </c>
      <c r="M1632" s="125">
        <v>32</v>
      </c>
      <c r="N1632" s="125" t="s">
        <v>1829</v>
      </c>
      <c r="O1632" s="125">
        <f>VLOOKUP(N1632,'V-Enc'!$B$130:$C$137,2,FALSE)</f>
        <v>2</v>
      </c>
      <c r="R1632" s="125" t="s">
        <v>22</v>
      </c>
      <c r="S1632" s="125" t="s">
        <v>764</v>
      </c>
      <c r="T1632" s="125" t="s">
        <v>783</v>
      </c>
      <c r="U1632" s="125">
        <f t="shared" si="2814"/>
        <v>16</v>
      </c>
      <c r="V1632" s="179">
        <f t="shared" si="2815"/>
        <v>2</v>
      </c>
      <c r="W1632" s="125">
        <f t="shared" si="2816"/>
        <v>32</v>
      </c>
      <c r="X1632" s="179">
        <f t="shared" si="2817"/>
        <v>4</v>
      </c>
      <c r="Z1632" s="125">
        <f t="shared" si="2797"/>
        <v>1</v>
      </c>
      <c r="AA1632" s="125">
        <f t="shared" si="2725"/>
        <v>1</v>
      </c>
      <c r="AB1632" s="179">
        <f t="shared" si="2818"/>
        <v>8</v>
      </c>
      <c r="AC1632" s="179" t="str">
        <f t="shared" si="2806"/>
        <v>000111</v>
      </c>
      <c r="AD1632" s="179">
        <f t="shared" si="2807"/>
        <v>2</v>
      </c>
      <c r="AE1632" s="179" t="str">
        <f t="shared" si="2808"/>
        <v>10101010</v>
      </c>
      <c r="AF1632" s="179">
        <f t="shared" si="2809"/>
        <v>1</v>
      </c>
      <c r="AG1632" s="180" t="str">
        <f t="shared" si="2810"/>
        <v>01110111</v>
      </c>
      <c r="AH1632" s="179" t="str">
        <f t="shared" si="2811"/>
        <v>10001000</v>
      </c>
    </row>
    <row r="1633" spans="1:34" x14ac:dyDescent="0.2">
      <c r="A1633" s="125" t="s">
        <v>3005</v>
      </c>
      <c r="B1633" s="58" t="str">
        <f t="shared" si="2819"/>
        <v/>
      </c>
      <c r="C1633" s="125" t="s">
        <v>781</v>
      </c>
      <c r="D1633" s="125" t="s">
        <v>704</v>
      </c>
      <c r="E1633" s="125" t="str">
        <f t="shared" si="2812"/>
        <v>S3</v>
      </c>
      <c r="F1633" s="125" t="str">
        <f t="shared" si="2813"/>
        <v>000</v>
      </c>
      <c r="H1633" s="125" t="s">
        <v>1723</v>
      </c>
      <c r="I1633" s="159">
        <f>VLOOKUP(H1633,'V-Enc'!$B$38:$C$45,2,FALSE)</f>
        <v>16</v>
      </c>
      <c r="J1633" s="125" t="s">
        <v>1735</v>
      </c>
      <c r="K1633" s="159">
        <f>VLOOKUP(J1633,'V-Enc'!$B$49:$C$56,2,FALSE)</f>
        <v>4</v>
      </c>
      <c r="L1633" s="206" t="s">
        <v>2079</v>
      </c>
      <c r="M1633" s="125">
        <v>8</v>
      </c>
      <c r="N1633" s="125" t="s">
        <v>1829</v>
      </c>
      <c r="O1633" s="125">
        <f>VLOOKUP(N1633,'V-Enc'!$B$130:$C$137,2,FALSE)</f>
        <v>2</v>
      </c>
      <c r="R1633" s="125" t="s">
        <v>22</v>
      </c>
      <c r="S1633" s="125" t="s">
        <v>764</v>
      </c>
      <c r="T1633" s="125" t="s">
        <v>783</v>
      </c>
      <c r="U1633" s="125">
        <f t="shared" si="2814"/>
        <v>16</v>
      </c>
      <c r="V1633" s="179">
        <f t="shared" si="2815"/>
        <v>4</v>
      </c>
      <c r="W1633" s="125">
        <f t="shared" si="2816"/>
        <v>8</v>
      </c>
      <c r="X1633" s="179">
        <f t="shared" si="2817"/>
        <v>2</v>
      </c>
      <c r="Z1633" s="125">
        <f t="shared" si="2797"/>
        <v>1</v>
      </c>
      <c r="AA1633" s="125">
        <f t="shared" si="2725"/>
        <v>1</v>
      </c>
      <c r="AB1633" s="179">
        <f t="shared" si="2818"/>
        <v>8</v>
      </c>
      <c r="AC1633" s="179" t="str">
        <f t="shared" si="2806"/>
        <v>000111</v>
      </c>
      <c r="AD1633" s="179">
        <f t="shared" si="2807"/>
        <v>1</v>
      </c>
      <c r="AE1633" s="179" t="str">
        <f t="shared" si="2808"/>
        <v>11111111</v>
      </c>
      <c r="AF1633" s="179">
        <f t="shared" si="2809"/>
        <v>2</v>
      </c>
      <c r="AG1633" s="180" t="str">
        <f t="shared" si="2810"/>
        <v>10101010</v>
      </c>
      <c r="AH1633" s="179" t="str">
        <f t="shared" si="2811"/>
        <v>10001000</v>
      </c>
    </row>
    <row r="1634" spans="1:34" x14ac:dyDescent="0.2">
      <c r="A1634" s="125" t="s">
        <v>3006</v>
      </c>
      <c r="B1634" s="58" t="str">
        <f t="shared" si="2819"/>
        <v/>
      </c>
      <c r="C1634" s="125" t="s">
        <v>781</v>
      </c>
      <c r="D1634" s="125" t="s">
        <v>704</v>
      </c>
      <c r="E1634" s="125" t="str">
        <f t="shared" si="2812"/>
        <v>S3</v>
      </c>
      <c r="F1634" s="125" t="str">
        <f t="shared" si="2813"/>
        <v>101</v>
      </c>
      <c r="H1634" s="125" t="s">
        <v>1723</v>
      </c>
      <c r="I1634" s="159">
        <f>VLOOKUP(H1634,'V-Enc'!$B$38:$C$45,2,FALSE)</f>
        <v>16</v>
      </c>
      <c r="J1634" s="125" t="s">
        <v>1735</v>
      </c>
      <c r="K1634" s="159">
        <f>VLOOKUP(J1634,'V-Enc'!$B$49:$C$56,2,FALSE)</f>
        <v>4</v>
      </c>
      <c r="L1634" s="206" t="s">
        <v>2079</v>
      </c>
      <c r="M1634" s="125">
        <v>16</v>
      </c>
      <c r="N1634" s="125" t="s">
        <v>1829</v>
      </c>
      <c r="O1634" s="125">
        <f>VLOOKUP(N1634,'V-Enc'!$B$130:$C$137,2,FALSE)</f>
        <v>2</v>
      </c>
      <c r="R1634" s="125" t="s">
        <v>22</v>
      </c>
      <c r="S1634" s="125" t="s">
        <v>764</v>
      </c>
      <c r="T1634" s="125" t="s">
        <v>783</v>
      </c>
      <c r="U1634" s="125">
        <f t="shared" si="2814"/>
        <v>16</v>
      </c>
      <c r="V1634" s="179">
        <f t="shared" si="2815"/>
        <v>4</v>
      </c>
      <c r="W1634" s="125">
        <f t="shared" si="2816"/>
        <v>16</v>
      </c>
      <c r="X1634" s="179">
        <f t="shared" si="2817"/>
        <v>4</v>
      </c>
      <c r="Z1634" s="125">
        <f t="shared" si="2797"/>
        <v>1</v>
      </c>
      <c r="AA1634" s="125">
        <f t="shared" si="2725"/>
        <v>1</v>
      </c>
      <c r="AB1634" s="179">
        <f t="shared" si="2818"/>
        <v>8</v>
      </c>
      <c r="AC1634" s="179" t="str">
        <f t="shared" si="2806"/>
        <v>000111</v>
      </c>
      <c r="AD1634" s="179">
        <f t="shared" si="2807"/>
        <v>1</v>
      </c>
      <c r="AE1634" s="179" t="str">
        <f t="shared" si="2808"/>
        <v>11111111</v>
      </c>
      <c r="AF1634" s="179">
        <f t="shared" si="2809"/>
        <v>1</v>
      </c>
      <c r="AG1634" s="180" t="str">
        <f t="shared" si="2810"/>
        <v>01110111</v>
      </c>
      <c r="AH1634" s="179" t="str">
        <f>IF(AF1634=0,"00000000",RIGHT(_xlfn.CONCAT(REPT(0,8-MIN(8,AB1634)),REPT(DEC2BIN(_xlfn.BITLSHIFT(1,MAX(V1634,X1634,1)-1)),MAX(1,O1634))),8))</f>
        <v>10001000</v>
      </c>
    </row>
    <row r="1635" spans="1:34" x14ac:dyDescent="0.2">
      <c r="A1635" s="125" t="s">
        <v>3007</v>
      </c>
      <c r="B1635" s="58" t="str">
        <f t="shared" si="2819"/>
        <v/>
      </c>
      <c r="C1635" s="125" t="s">
        <v>781</v>
      </c>
      <c r="D1635" s="125" t="s">
        <v>704</v>
      </c>
      <c r="E1635" s="125" t="str">
        <f>IF(S1635="rs2","L2",IF(S1635="vs2","S3","L1"))</f>
        <v>S3</v>
      </c>
      <c r="F1635" s="125" t="str">
        <f>IF(M1635=8,"000",IF(M1635=16,"101","110"))</f>
        <v>110</v>
      </c>
      <c r="H1635" s="125" t="s">
        <v>1723</v>
      </c>
      <c r="I1635" s="159">
        <f>VLOOKUP(H1635,'V-Enc'!$B$38:$C$45,2,FALSE)</f>
        <v>16</v>
      </c>
      <c r="J1635" s="125" t="s">
        <v>1735</v>
      </c>
      <c r="K1635" s="159">
        <f>VLOOKUP(J1635,'V-Enc'!$B$49:$C$56,2,FALSE)</f>
        <v>4</v>
      </c>
      <c r="L1635" s="206" t="s">
        <v>2079</v>
      </c>
      <c r="M1635" s="125">
        <v>32</v>
      </c>
      <c r="N1635" s="125" t="s">
        <v>1829</v>
      </c>
      <c r="O1635" s="125">
        <f>VLOOKUP(N1635,'V-Enc'!$B$130:$C$137,2,FALSE)</f>
        <v>2</v>
      </c>
      <c r="R1635" s="125" t="s">
        <v>22</v>
      </c>
      <c r="S1635" s="125" t="s">
        <v>764</v>
      </c>
      <c r="T1635" s="125" t="s">
        <v>783</v>
      </c>
      <c r="U1635" s="125">
        <f>IF(L1635="-1",I1635,M1635)</f>
        <v>16</v>
      </c>
      <c r="V1635" s="179">
        <f>IF(L1635="-1",K1635,U1635/I1635*K1635)</f>
        <v>4</v>
      </c>
      <c r="W1635" s="125">
        <f>IF(L1635="-1",M1635,"-")</f>
        <v>32</v>
      </c>
      <c r="X1635" s="179">
        <f>IF(L1635="-1",W1635/I1635*K1635,"-")</f>
        <v>8</v>
      </c>
      <c r="Z1635" s="125">
        <f t="shared" si="2797"/>
        <v>1</v>
      </c>
      <c r="AA1635" s="125">
        <v>1</v>
      </c>
      <c r="AB1635" s="179">
        <f t="shared" si="2818"/>
        <v>16</v>
      </c>
      <c r="AC1635" s="179" t="str">
        <f>DEC2BIN(MIN(64,AB1635)-1,6)</f>
        <v>001111</v>
      </c>
      <c r="AD1635" s="179">
        <f t="shared" si="2807"/>
        <v>2</v>
      </c>
      <c r="AE1635" s="179" t="str">
        <f t="shared" si="2808"/>
        <v>10101010</v>
      </c>
      <c r="AF1635" s="179">
        <f t="shared" si="2809"/>
        <v>1</v>
      </c>
      <c r="AG1635" s="180" t="str">
        <f t="shared" si="2810"/>
        <v>01111111</v>
      </c>
      <c r="AH1635" s="179" t="str">
        <f t="shared" ref="AH1635:AH1638" si="2820">IF(AF1635=0,"00000000",RIGHT(_xlfn.CONCAT(REPT(0,8-MIN(8,AB1635)),REPT(DEC2BIN(_xlfn.BITLSHIFT(1,MAX(V1635,X1635,1)-1)),MAX(1,O1635))),8))</f>
        <v>10000000</v>
      </c>
    </row>
    <row r="1636" spans="1:34" x14ac:dyDescent="0.2">
      <c r="A1636" s="125" t="s">
        <v>3008</v>
      </c>
      <c r="B1636" s="58" t="str">
        <f t="shared" si="2819"/>
        <v>RSVD</v>
      </c>
      <c r="C1636" s="125" t="s">
        <v>781</v>
      </c>
      <c r="D1636" s="125" t="s">
        <v>704</v>
      </c>
      <c r="E1636" s="125" t="str">
        <f>IF(S1636="rs2","L2",IF(S1636="vs2","S3","L1"))</f>
        <v>S3</v>
      </c>
      <c r="F1636" s="125" t="str">
        <f>IF(M1636=8,"000",IF(M1636=16,"101","110"))</f>
        <v>000</v>
      </c>
      <c r="H1636" s="125" t="s">
        <v>1723</v>
      </c>
      <c r="I1636" s="159">
        <f>VLOOKUP(H1636,'V-Enc'!$B$38:$C$45,2,FALSE)</f>
        <v>16</v>
      </c>
      <c r="J1636" s="125" t="s">
        <v>1736</v>
      </c>
      <c r="K1636" s="159">
        <f>VLOOKUP(J1636,'V-Enc'!$B$49:$C$56,2,FALSE)</f>
        <v>8</v>
      </c>
      <c r="L1636" s="206" t="s">
        <v>2079</v>
      </c>
      <c r="M1636" s="125">
        <v>8</v>
      </c>
      <c r="N1636" s="125" t="s">
        <v>1829</v>
      </c>
      <c r="O1636" s="125">
        <f>VLOOKUP(N1636,'V-Enc'!$B$130:$C$137,2,FALSE)</f>
        <v>2</v>
      </c>
      <c r="R1636" s="125" t="s">
        <v>22</v>
      </c>
      <c r="S1636" s="125" t="s">
        <v>764</v>
      </c>
      <c r="T1636" s="125" t="s">
        <v>783</v>
      </c>
      <c r="U1636" s="125">
        <f>IF(L1636="-1",I1636,M1636)</f>
        <v>16</v>
      </c>
      <c r="V1636" s="179">
        <f>IF(L1636="-1",K1636,U1636/I1636*K1636)</f>
        <v>8</v>
      </c>
      <c r="W1636" s="125">
        <f>IF(L1636="-1",M1636,"-")</f>
        <v>8</v>
      </c>
      <c r="X1636" s="179">
        <f>IF(L1636="-1",W1636/I1636*K1636,"-")</f>
        <v>4</v>
      </c>
      <c r="Z1636" s="125">
        <f t="shared" si="2797"/>
        <v>1</v>
      </c>
      <c r="AA1636" s="125">
        <v>1</v>
      </c>
      <c r="AB1636" s="179">
        <f t="shared" si="2818"/>
        <v>16</v>
      </c>
      <c r="AC1636" s="179" t="str">
        <f t="shared" ref="AC1636:AC1638" si="2821">DEC2BIN(MIN(64,AB1636)-1,6)</f>
        <v>001111</v>
      </c>
      <c r="AD1636" s="179">
        <f t="shared" si="2807"/>
        <v>1</v>
      </c>
      <c r="AE1636" s="179" t="str">
        <f t="shared" si="2808"/>
        <v>11111111</v>
      </c>
      <c r="AF1636" s="179">
        <f t="shared" si="2809"/>
        <v>2</v>
      </c>
      <c r="AG1636" s="180" t="str">
        <f t="shared" si="2810"/>
        <v>10101010</v>
      </c>
      <c r="AH1636" s="179" t="str">
        <f t="shared" si="2820"/>
        <v>10000000</v>
      </c>
    </row>
    <row r="1637" spans="1:34" x14ac:dyDescent="0.2">
      <c r="A1637" s="125" t="s">
        <v>3009</v>
      </c>
      <c r="B1637" s="58" t="str">
        <f t="shared" ref="B1637" si="2822">IF(OR(MAX(1,O1637)*MAX(V1637,1)&gt;8,V1637&lt;1/4,X1637&lt;1/4,IF(X1637="-",0,X1637)&gt;8),"RSVD","")</f>
        <v>RSVD</v>
      </c>
      <c r="C1637" s="125" t="s">
        <v>781</v>
      </c>
      <c r="D1637" s="125" t="s">
        <v>704</v>
      </c>
      <c r="E1637" s="125" t="str">
        <f>IF(S1637="rs2","L2",IF(S1637="vs2","S3","L1"))</f>
        <v>S3</v>
      </c>
      <c r="F1637" s="125" t="str">
        <f>IF(M1637=8,"000",IF(M1637=16,"101","110"))</f>
        <v>101</v>
      </c>
      <c r="H1637" s="125" t="s">
        <v>1723</v>
      </c>
      <c r="I1637" s="159">
        <f>VLOOKUP(H1637,'V-Enc'!$B$38:$C$45,2,FALSE)</f>
        <v>16</v>
      </c>
      <c r="J1637" s="125" t="s">
        <v>1736</v>
      </c>
      <c r="K1637" s="159">
        <f>VLOOKUP(J1637,'V-Enc'!$B$49:$C$56,2,FALSE)</f>
        <v>8</v>
      </c>
      <c r="L1637" s="206" t="s">
        <v>2079</v>
      </c>
      <c r="M1637" s="125">
        <v>16</v>
      </c>
      <c r="N1637" s="125" t="s">
        <v>1829</v>
      </c>
      <c r="O1637" s="125">
        <f>VLOOKUP(N1637,'V-Enc'!$B$130:$C$137,2,FALSE)</f>
        <v>2</v>
      </c>
      <c r="R1637" s="125" t="s">
        <v>22</v>
      </c>
      <c r="S1637" s="125" t="s">
        <v>764</v>
      </c>
      <c r="T1637" s="125" t="s">
        <v>783</v>
      </c>
      <c r="U1637" s="125">
        <f>IF(L1637="-1",I1637,M1637)</f>
        <v>16</v>
      </c>
      <c r="V1637" s="179">
        <f>IF(L1637="-1",K1637,U1637/I1637*K1637)</f>
        <v>8</v>
      </c>
      <c r="W1637" s="125">
        <f>IF(L1637="-1",M1637,"-")</f>
        <v>16</v>
      </c>
      <c r="X1637" s="179">
        <f>IF(L1637="-1",W1637/I1637*K1637,"-")</f>
        <v>8</v>
      </c>
      <c r="Z1637" s="125">
        <f t="shared" ref="Z1637" si="2823">IF(S1637="vs2",1,"")</f>
        <v>1</v>
      </c>
      <c r="AA1637" s="125">
        <v>1</v>
      </c>
      <c r="AB1637" s="179">
        <f t="shared" si="2818"/>
        <v>16</v>
      </c>
      <c r="AC1637" s="179" t="str">
        <f t="shared" si="2821"/>
        <v>001111</v>
      </c>
      <c r="AD1637" s="179">
        <f t="shared" si="2807"/>
        <v>1</v>
      </c>
      <c r="AE1637" s="179" t="str">
        <f t="shared" si="2808"/>
        <v>11111111</v>
      </c>
      <c r="AF1637" s="179">
        <f t="shared" si="2809"/>
        <v>1</v>
      </c>
      <c r="AG1637" s="180" t="str">
        <f>IF(AF1637=0,"00000000",RIGHT(IF(X1637&gt;=V1637,DEC2BIN(_xlfn.BITXOR(BIN2DEC(AH1637),255),8),REPT(DEC2BIN(_xlfn.BITLSHIFT(1,AF1637-1)),8)),8))</f>
        <v>01111111</v>
      </c>
      <c r="AH1637" s="179" t="str">
        <f t="shared" si="2820"/>
        <v>10000000</v>
      </c>
    </row>
    <row r="1638" spans="1:34" x14ac:dyDescent="0.2">
      <c r="A1638" s="125" t="s">
        <v>4673</v>
      </c>
      <c r="B1638" s="58" t="str">
        <f t="shared" si="2819"/>
        <v>RSVD</v>
      </c>
      <c r="C1638" s="125" t="s">
        <v>781</v>
      </c>
      <c r="D1638" s="125" t="s">
        <v>704</v>
      </c>
      <c r="E1638" s="125" t="str">
        <f>IF(S1638="rs2","L2",IF(S1638="vs2","S3","L1"))</f>
        <v>S3</v>
      </c>
      <c r="F1638" s="125" t="str">
        <f>IF(M1638=8,"000",IF(M1638=16,"101","110"))</f>
        <v>110</v>
      </c>
      <c r="H1638" s="125" t="s">
        <v>1723</v>
      </c>
      <c r="I1638" s="159">
        <f>VLOOKUP(H1638,'V-Enc'!$B$38:$C$45,2,FALSE)</f>
        <v>16</v>
      </c>
      <c r="J1638" s="125" t="s">
        <v>1736</v>
      </c>
      <c r="K1638" s="159">
        <f>VLOOKUP(J1638,'V-Enc'!$B$49:$C$56,2,FALSE)</f>
        <v>8</v>
      </c>
      <c r="L1638" s="206" t="s">
        <v>2079</v>
      </c>
      <c r="M1638" s="125">
        <v>32</v>
      </c>
      <c r="N1638" s="125" t="s">
        <v>1829</v>
      </c>
      <c r="O1638" s="125">
        <f>VLOOKUP(N1638,'V-Enc'!$B$130:$C$137,2,FALSE)</f>
        <v>2</v>
      </c>
      <c r="R1638" s="125" t="s">
        <v>22</v>
      </c>
      <c r="S1638" s="125" t="s">
        <v>764</v>
      </c>
      <c r="T1638" s="125" t="s">
        <v>783</v>
      </c>
      <c r="U1638" s="125">
        <f>IF(L1638="-1",I1638,M1638)</f>
        <v>16</v>
      </c>
      <c r="V1638" s="179">
        <f>IF(L1638="-1",K1638,U1638/I1638*K1638)</f>
        <v>8</v>
      </c>
      <c r="W1638" s="125">
        <f>IF(L1638="-1",M1638,"-")</f>
        <v>32</v>
      </c>
      <c r="X1638" s="179">
        <f>IF(L1638="-1",W1638/I1638*K1638,"-")</f>
        <v>16</v>
      </c>
      <c r="Z1638" s="125">
        <f t="shared" si="2797"/>
        <v>1</v>
      </c>
      <c r="AA1638" s="125">
        <v>1</v>
      </c>
      <c r="AB1638" s="179">
        <f t="shared" si="2818"/>
        <v>32</v>
      </c>
      <c r="AC1638" s="179" t="str">
        <f t="shared" si="2821"/>
        <v>011111</v>
      </c>
      <c r="AD1638" s="179">
        <f t="shared" si="2807"/>
        <v>2</v>
      </c>
      <c r="AE1638" s="179" t="str">
        <f t="shared" si="2808"/>
        <v>10101010</v>
      </c>
      <c r="AF1638" s="179">
        <f t="shared" si="2809"/>
        <v>1</v>
      </c>
      <c r="AG1638" s="180" t="e">
        <f>IF(AF1638=0,"00000000",RIGHT(IF(X1638&gt;=V1638,DEC2BIN(_xlfn.BITXOR(BIN2DEC(AH1638),255),8),REPT(DEC2BIN(_xlfn.BITLSHIFT(1,AF1638-1)),8)),8))</f>
        <v>#NUM!</v>
      </c>
      <c r="AH1638" s="179" t="e">
        <f t="shared" si="2820"/>
        <v>#NUM!</v>
      </c>
    </row>
    <row r="1639" spans="1:34" x14ac:dyDescent="0.2">
      <c r="I1639" s="159"/>
      <c r="Z1639" s="125" t="str">
        <f t="shared" si="2797"/>
        <v/>
      </c>
      <c r="AA1639" s="125" t="str">
        <f t="shared" ref="AA1639:AA1694" si="2824">IF(T1639="vs3",1,"")</f>
        <v/>
      </c>
      <c r="AC1639" s="179"/>
      <c r="AE1639" s="179"/>
    </row>
    <row r="1640" spans="1:34" ht="19" x14ac:dyDescent="0.25">
      <c r="A1640" s="225" t="s">
        <v>2430</v>
      </c>
      <c r="B1640" s="225"/>
      <c r="C1640" s="226"/>
      <c r="D1640" s="226"/>
      <c r="E1640" s="226"/>
      <c r="F1640" s="226"/>
      <c r="G1640" s="226"/>
      <c r="I1640" s="159"/>
      <c r="P1640" s="126"/>
      <c r="Z1640" s="125" t="str">
        <f t="shared" si="2797"/>
        <v/>
      </c>
      <c r="AA1640" s="125" t="str">
        <f t="shared" si="2824"/>
        <v/>
      </c>
      <c r="AC1640" s="179"/>
      <c r="AE1640" s="179"/>
    </row>
    <row r="1641" spans="1:34" x14ac:dyDescent="0.2">
      <c r="A1641" s="125" t="s">
        <v>4785</v>
      </c>
      <c r="B1641" s="58" t="str">
        <f>IF(OR(MAX(1,O1641)*MAX(V1641,1)&gt;8,V1641&lt;1/4,X1641&lt;1/4,IF(X1641="-",0,X1641)&gt;8),"RSVD","")</f>
        <v>RSVD</v>
      </c>
      <c r="C1641" s="125" t="s">
        <v>781</v>
      </c>
      <c r="D1641" s="125" t="s">
        <v>704</v>
      </c>
      <c r="E1641" s="125" t="str">
        <f t="shared" ref="E1641" si="2825">IF(S1641="rs2","S2",IF(S1641="vs2","S3","S1"))</f>
        <v>S1</v>
      </c>
      <c r="F1641" s="125" t="str">
        <f t="shared" ref="F1641" si="2826">IF(U1641=8,"000",IF(U1641=16,"101","110"))</f>
        <v>000</v>
      </c>
      <c r="H1641" s="125" t="s">
        <v>1723</v>
      </c>
      <c r="I1641" s="159">
        <f>VLOOKUP(H1641,'V-Enc'!$B$38:$C$45,2,FALSE)</f>
        <v>16</v>
      </c>
      <c r="J1641" s="125" t="s">
        <v>1739</v>
      </c>
      <c r="K1641" s="159">
        <f>VLOOKUP(J1641,'V-Enc'!$B$49:$C$56,2,FALSE)</f>
        <v>0.25</v>
      </c>
      <c r="L1641" s="206" t="s">
        <v>76</v>
      </c>
      <c r="M1641" s="125">
        <v>8</v>
      </c>
      <c r="N1641" s="125" t="s">
        <v>1830</v>
      </c>
      <c r="O1641" s="125">
        <f>VLOOKUP(N1641,'V-Enc'!$B$130:$C$137,2,FALSE)</f>
        <v>3</v>
      </c>
      <c r="R1641" s="125" t="s">
        <v>22</v>
      </c>
      <c r="S1641" s="206" t="s">
        <v>2040</v>
      </c>
      <c r="T1641" s="125" t="s">
        <v>783</v>
      </c>
      <c r="U1641" s="125">
        <f t="shared" ref="U1641" si="2827">IF(L1641="-1",I1641,M1641)</f>
        <v>8</v>
      </c>
      <c r="V1641" s="179">
        <f t="shared" ref="V1641" si="2828">IF(L1641="-1",K1641,U1641/I1641*K1641)</f>
        <v>0.125</v>
      </c>
      <c r="W1641" s="125" t="str">
        <f t="shared" ref="W1641" si="2829">IF(L1641="-1",U1641,"-")</f>
        <v>-</v>
      </c>
      <c r="X1641" s="179" t="str">
        <f>IF(L1641="-1",W1641/#REF!*#REF!,"-")</f>
        <v>-</v>
      </c>
      <c r="Z1641" s="125" t="str">
        <f t="shared" ref="Z1641" si="2830">IF(S1641="vs2",1,"")</f>
        <v/>
      </c>
      <c r="AA1641" s="125">
        <f t="shared" ref="AA1641" si="2831">IF(T1641="vs3",1,"")</f>
        <v>1</v>
      </c>
      <c r="AB1641" s="179">
        <f>MAX(V1641,X1641,1)*IF(O1641="",1,O1641)</f>
        <v>3</v>
      </c>
      <c r="AC1641" s="179" t="str">
        <f t="shared" ref="AC1641:AC1654" si="2832">DEC2BIN(MIN(64,AB1641)-1,6)</f>
        <v>000010</v>
      </c>
      <c r="AD1641" s="179">
        <f t="shared" ref="AD1641:AD1658" si="2833">AB1641/(MAX(V1641,1)*IF(O1641="",1,O1641))</f>
        <v>1</v>
      </c>
      <c r="AE1641" s="179" t="str">
        <f t="shared" ref="AE1641:AE1658" si="2834">RIGHT(_xlfn.CONCAT(REPT(0,8-MIN(AB1641,8)),REPT(DEC2BIN(_xlfn.BITLSHIFT(1,AD1641-1)),AB1641/AD1641)),8)</f>
        <v>00000111</v>
      </c>
      <c r="AF1641" s="125" t="s">
        <v>369</v>
      </c>
    </row>
    <row r="1642" spans="1:34" x14ac:dyDescent="0.2">
      <c r="A1642" s="125" t="s">
        <v>3010</v>
      </c>
      <c r="B1642" s="58" t="str">
        <f>IF(OR(MAX(1,O1642)*MAX(V1642,1)&gt;8,V1642&lt;1/4,X1642&lt;1/4,IF(X1642="-",0,X1642)&gt;8),"RSVD","")</f>
        <v/>
      </c>
      <c r="C1642" s="125" t="s">
        <v>781</v>
      </c>
      <c r="D1642" s="125" t="s">
        <v>704</v>
      </c>
      <c r="E1642" s="125" t="str">
        <f t="shared" ref="E1642:E1652" si="2835">IF(S1642="rs2","S2",IF(S1642="vs2","S3","S1"))</f>
        <v>S1</v>
      </c>
      <c r="F1642" s="125" t="str">
        <f t="shared" ref="F1642:F1652" si="2836">IF(U1642=8,"000",IF(U1642=16,"101","110"))</f>
        <v>101</v>
      </c>
      <c r="H1642" s="125" t="s">
        <v>1723</v>
      </c>
      <c r="I1642" s="159">
        <f>VLOOKUP(H1642,'V-Enc'!$B$38:$C$45,2,FALSE)</f>
        <v>16</v>
      </c>
      <c r="J1642" s="125" t="s">
        <v>1739</v>
      </c>
      <c r="K1642" s="159">
        <f>VLOOKUP(J1642,'V-Enc'!$B$49:$C$56,2,FALSE)</f>
        <v>0.25</v>
      </c>
      <c r="L1642" s="206" t="s">
        <v>76</v>
      </c>
      <c r="M1642" s="125">
        <v>16</v>
      </c>
      <c r="N1642" s="125" t="s">
        <v>1830</v>
      </c>
      <c r="O1642" s="125">
        <f>VLOOKUP(N1642,'V-Enc'!$B$130:$C$137,2,FALSE)</f>
        <v>3</v>
      </c>
      <c r="R1642" s="125" t="s">
        <v>22</v>
      </c>
      <c r="S1642" s="206" t="s">
        <v>2040</v>
      </c>
      <c r="T1642" s="125" t="s">
        <v>783</v>
      </c>
      <c r="U1642" s="125">
        <f t="shared" ref="U1642:U1652" si="2837">IF(L1642="-1",I1642,M1642)</f>
        <v>16</v>
      </c>
      <c r="V1642" s="179">
        <f t="shared" ref="V1642:V1652" si="2838">IF(L1642="-1",K1642,U1642/I1642*K1642)</f>
        <v>0.25</v>
      </c>
      <c r="W1642" s="125" t="str">
        <f t="shared" ref="W1642:W1652" si="2839">IF(L1642="-1",U1642,"-")</f>
        <v>-</v>
      </c>
      <c r="X1642" s="179" t="str">
        <f>IF(L1642="-1",W1642/#REF!*#REF!,"-")</f>
        <v>-</v>
      </c>
      <c r="Z1642" s="125" t="str">
        <f t="shared" si="2797"/>
        <v/>
      </c>
      <c r="AA1642" s="125">
        <f t="shared" si="2824"/>
        <v>1</v>
      </c>
      <c r="AB1642" s="179">
        <f t="shared" ref="AB1642:AB1658" si="2840">MAX(V1642,X1642,1)*IF(O1642="",1,O1642)</f>
        <v>3</v>
      </c>
      <c r="AC1642" s="179" t="str">
        <f t="shared" si="2832"/>
        <v>000010</v>
      </c>
      <c r="AD1642" s="179">
        <f t="shared" si="2833"/>
        <v>1</v>
      </c>
      <c r="AE1642" s="179" t="str">
        <f t="shared" si="2834"/>
        <v>00000111</v>
      </c>
      <c r="AF1642" s="125" t="s">
        <v>369</v>
      </c>
    </row>
    <row r="1643" spans="1:34" x14ac:dyDescent="0.2">
      <c r="A1643" s="125" t="s">
        <v>3011</v>
      </c>
      <c r="B1643" s="58" t="str">
        <f t="shared" ref="B1643:B1652" si="2841">IF(OR(MAX(1,O1643)*MAX(V1643,1)&gt;8,V1643&lt;1/4,X1643&lt;1/4,IF(X1643="-",0,X1643)&gt;8),"RSVD","")</f>
        <v/>
      </c>
      <c r="C1643" s="125" t="s">
        <v>781</v>
      </c>
      <c r="D1643" s="125" t="s">
        <v>704</v>
      </c>
      <c r="E1643" s="125" t="str">
        <f t="shared" si="2835"/>
        <v>S1</v>
      </c>
      <c r="F1643" s="125" t="str">
        <f t="shared" si="2836"/>
        <v>110</v>
      </c>
      <c r="H1643" s="125" t="s">
        <v>1723</v>
      </c>
      <c r="I1643" s="159">
        <f>VLOOKUP(H1643,'V-Enc'!$B$38:$C$45,2,FALSE)</f>
        <v>16</v>
      </c>
      <c r="J1643" s="125" t="s">
        <v>1739</v>
      </c>
      <c r="K1643" s="159">
        <f>VLOOKUP(J1643,'V-Enc'!$B$49:$C$56,2,FALSE)</f>
        <v>0.25</v>
      </c>
      <c r="L1643" s="206" t="s">
        <v>76</v>
      </c>
      <c r="M1643" s="125">
        <v>32</v>
      </c>
      <c r="N1643" s="125" t="s">
        <v>1830</v>
      </c>
      <c r="O1643" s="125">
        <f>VLOOKUP(N1643,'V-Enc'!$B$130:$C$137,2,FALSE)</f>
        <v>3</v>
      </c>
      <c r="R1643" s="125" t="s">
        <v>22</v>
      </c>
      <c r="S1643" s="206" t="s">
        <v>2040</v>
      </c>
      <c r="T1643" s="125" t="s">
        <v>783</v>
      </c>
      <c r="U1643" s="125">
        <f t="shared" si="2837"/>
        <v>32</v>
      </c>
      <c r="V1643" s="179">
        <f t="shared" si="2838"/>
        <v>0.5</v>
      </c>
      <c r="W1643" s="125" t="str">
        <f t="shared" si="2839"/>
        <v>-</v>
      </c>
      <c r="X1643" s="179" t="str">
        <f>IF(L1643="-1",W1643/I1642*K1642,"-")</f>
        <v>-</v>
      </c>
      <c r="Z1643" s="125" t="str">
        <f t="shared" si="2797"/>
        <v/>
      </c>
      <c r="AA1643" s="125">
        <f t="shared" si="2824"/>
        <v>1</v>
      </c>
      <c r="AB1643" s="179">
        <f t="shared" si="2840"/>
        <v>3</v>
      </c>
      <c r="AC1643" s="179" t="str">
        <f t="shared" si="2832"/>
        <v>000010</v>
      </c>
      <c r="AD1643" s="179">
        <f t="shared" si="2833"/>
        <v>1</v>
      </c>
      <c r="AE1643" s="179" t="str">
        <f t="shared" si="2834"/>
        <v>00000111</v>
      </c>
      <c r="AF1643" s="125" t="s">
        <v>369</v>
      </c>
    </row>
    <row r="1644" spans="1:34" x14ac:dyDescent="0.2">
      <c r="A1644" s="125" t="s">
        <v>3012</v>
      </c>
      <c r="B1644" s="58" t="str">
        <f t="shared" si="2841"/>
        <v/>
      </c>
      <c r="C1644" s="125" t="s">
        <v>781</v>
      </c>
      <c r="D1644" s="125" t="s">
        <v>704</v>
      </c>
      <c r="E1644" s="125" t="str">
        <f t="shared" si="2835"/>
        <v>S1</v>
      </c>
      <c r="F1644" s="125" t="str">
        <f t="shared" si="2836"/>
        <v>000</v>
      </c>
      <c r="H1644" s="125" t="s">
        <v>1723</v>
      </c>
      <c r="I1644" s="159">
        <f>VLOOKUP(H1644,'V-Enc'!$B$38:$C$45,2,FALSE)</f>
        <v>16</v>
      </c>
      <c r="J1644" s="125" t="s">
        <v>1740</v>
      </c>
      <c r="K1644" s="159">
        <f>VLOOKUP(J1644,'V-Enc'!$B$49:$C$56,2,FALSE)</f>
        <v>0.5</v>
      </c>
      <c r="L1644" s="206" t="s">
        <v>76</v>
      </c>
      <c r="M1644" s="125">
        <v>8</v>
      </c>
      <c r="N1644" s="125" t="s">
        <v>1830</v>
      </c>
      <c r="O1644" s="125">
        <f>VLOOKUP(N1644,'V-Enc'!$B$130:$C$137,2,FALSE)</f>
        <v>3</v>
      </c>
      <c r="R1644" s="125" t="s">
        <v>22</v>
      </c>
      <c r="S1644" s="206" t="s">
        <v>2040</v>
      </c>
      <c r="T1644" s="125" t="s">
        <v>783</v>
      </c>
      <c r="U1644" s="125">
        <f t="shared" si="2837"/>
        <v>8</v>
      </c>
      <c r="V1644" s="179">
        <f t="shared" si="2838"/>
        <v>0.25</v>
      </c>
      <c r="W1644" s="125" t="str">
        <f t="shared" si="2839"/>
        <v>-</v>
      </c>
      <c r="X1644" s="179" t="str">
        <f>IF(L1644="-1",W1644/#REF!*#REF!,"-")</f>
        <v>-</v>
      </c>
      <c r="Z1644" s="125" t="str">
        <f t="shared" si="2797"/>
        <v/>
      </c>
      <c r="AA1644" s="125">
        <f t="shared" si="2824"/>
        <v>1</v>
      </c>
      <c r="AB1644" s="179">
        <f t="shared" si="2840"/>
        <v>3</v>
      </c>
      <c r="AC1644" s="179" t="str">
        <f t="shared" si="2832"/>
        <v>000010</v>
      </c>
      <c r="AD1644" s="179">
        <f t="shared" si="2833"/>
        <v>1</v>
      </c>
      <c r="AE1644" s="179" t="str">
        <f t="shared" si="2834"/>
        <v>00000111</v>
      </c>
      <c r="AF1644" s="125" t="s">
        <v>369</v>
      </c>
    </row>
    <row r="1645" spans="1:34" x14ac:dyDescent="0.2">
      <c r="A1645" s="125" t="s">
        <v>3013</v>
      </c>
      <c r="B1645" s="58" t="str">
        <f t="shared" si="2841"/>
        <v/>
      </c>
      <c r="C1645" s="125" t="s">
        <v>781</v>
      </c>
      <c r="D1645" s="125" t="s">
        <v>704</v>
      </c>
      <c r="E1645" s="125" t="str">
        <f t="shared" si="2835"/>
        <v>S1</v>
      </c>
      <c r="F1645" s="125" t="str">
        <f t="shared" si="2836"/>
        <v>101</v>
      </c>
      <c r="H1645" s="125" t="s">
        <v>1723</v>
      </c>
      <c r="I1645" s="159">
        <f>VLOOKUP(H1645,'V-Enc'!$B$38:$C$45,2,FALSE)</f>
        <v>16</v>
      </c>
      <c r="J1645" s="125" t="s">
        <v>1740</v>
      </c>
      <c r="K1645" s="159">
        <f>VLOOKUP(J1645,'V-Enc'!$B$49:$C$56,2,FALSE)</f>
        <v>0.5</v>
      </c>
      <c r="L1645" s="206" t="s">
        <v>76</v>
      </c>
      <c r="M1645" s="125">
        <v>16</v>
      </c>
      <c r="N1645" s="125" t="s">
        <v>1830</v>
      </c>
      <c r="O1645" s="125">
        <f>VLOOKUP(N1645,'V-Enc'!$B$130:$C$137,2,FALSE)</f>
        <v>3</v>
      </c>
      <c r="R1645" s="125" t="s">
        <v>22</v>
      </c>
      <c r="S1645" s="206" t="s">
        <v>2040</v>
      </c>
      <c r="T1645" s="125" t="s">
        <v>783</v>
      </c>
      <c r="U1645" s="125">
        <f t="shared" si="2837"/>
        <v>16</v>
      </c>
      <c r="V1645" s="179">
        <f t="shared" si="2838"/>
        <v>0.5</v>
      </c>
      <c r="W1645" s="125" t="str">
        <f t="shared" si="2839"/>
        <v>-</v>
      </c>
      <c r="X1645" s="179" t="str">
        <f>IF(L1645="-1",W1645/I1644*K1644,"-")</f>
        <v>-</v>
      </c>
      <c r="Z1645" s="125" t="str">
        <f t="shared" si="2797"/>
        <v/>
      </c>
      <c r="AA1645" s="125">
        <f t="shared" si="2824"/>
        <v>1</v>
      </c>
      <c r="AB1645" s="179">
        <f t="shared" si="2840"/>
        <v>3</v>
      </c>
      <c r="AC1645" s="179" t="str">
        <f t="shared" si="2832"/>
        <v>000010</v>
      </c>
      <c r="AD1645" s="179">
        <f t="shared" si="2833"/>
        <v>1</v>
      </c>
      <c r="AE1645" s="179" t="str">
        <f t="shared" si="2834"/>
        <v>00000111</v>
      </c>
      <c r="AF1645" s="125" t="s">
        <v>369</v>
      </c>
    </row>
    <row r="1646" spans="1:34" x14ac:dyDescent="0.2">
      <c r="A1646" s="125" t="s">
        <v>3014</v>
      </c>
      <c r="B1646" s="58" t="str">
        <f t="shared" si="2841"/>
        <v/>
      </c>
      <c r="C1646" s="125" t="s">
        <v>781</v>
      </c>
      <c r="D1646" s="125" t="s">
        <v>704</v>
      </c>
      <c r="E1646" s="125" t="str">
        <f t="shared" si="2835"/>
        <v>S1</v>
      </c>
      <c r="F1646" s="125" t="str">
        <f t="shared" si="2836"/>
        <v>110</v>
      </c>
      <c r="H1646" s="125" t="s">
        <v>1723</v>
      </c>
      <c r="I1646" s="159">
        <f>VLOOKUP(H1646,'V-Enc'!$B$38:$C$45,2,FALSE)</f>
        <v>16</v>
      </c>
      <c r="J1646" s="125" t="s">
        <v>1740</v>
      </c>
      <c r="K1646" s="159">
        <f>VLOOKUP(J1646,'V-Enc'!$B$49:$C$56,2,FALSE)</f>
        <v>0.5</v>
      </c>
      <c r="L1646" s="206" t="s">
        <v>76</v>
      </c>
      <c r="M1646" s="125">
        <v>32</v>
      </c>
      <c r="N1646" s="125" t="s">
        <v>1830</v>
      </c>
      <c r="O1646" s="125">
        <f>VLOOKUP(N1646,'V-Enc'!$B$130:$C$137,2,FALSE)</f>
        <v>3</v>
      </c>
      <c r="R1646" s="125" t="s">
        <v>22</v>
      </c>
      <c r="S1646" s="206" t="s">
        <v>2040</v>
      </c>
      <c r="T1646" s="125" t="s">
        <v>783</v>
      </c>
      <c r="U1646" s="125">
        <f t="shared" si="2837"/>
        <v>32</v>
      </c>
      <c r="V1646" s="179">
        <f t="shared" si="2838"/>
        <v>1</v>
      </c>
      <c r="W1646" s="125" t="str">
        <f t="shared" si="2839"/>
        <v>-</v>
      </c>
      <c r="X1646" s="179" t="str">
        <f>IF(L1646="-1",W1646/I1645*K1645,"-")</f>
        <v>-</v>
      </c>
      <c r="Z1646" s="125" t="str">
        <f t="shared" si="2797"/>
        <v/>
      </c>
      <c r="AA1646" s="125">
        <f t="shared" si="2824"/>
        <v>1</v>
      </c>
      <c r="AB1646" s="179">
        <f t="shared" si="2840"/>
        <v>3</v>
      </c>
      <c r="AC1646" s="179" t="str">
        <f t="shared" si="2832"/>
        <v>000010</v>
      </c>
      <c r="AD1646" s="179">
        <f t="shared" si="2833"/>
        <v>1</v>
      </c>
      <c r="AE1646" s="179" t="str">
        <f t="shared" si="2834"/>
        <v>00000111</v>
      </c>
      <c r="AF1646" s="125" t="s">
        <v>369</v>
      </c>
    </row>
    <row r="1647" spans="1:34" x14ac:dyDescent="0.2">
      <c r="A1647" s="125" t="s">
        <v>3015</v>
      </c>
      <c r="B1647" s="58" t="str">
        <f t="shared" si="2841"/>
        <v/>
      </c>
      <c r="C1647" s="125" t="s">
        <v>781</v>
      </c>
      <c r="D1647" s="125" t="s">
        <v>704</v>
      </c>
      <c r="E1647" s="125" t="str">
        <f t="shared" si="2835"/>
        <v>S1</v>
      </c>
      <c r="F1647" s="125" t="str">
        <f t="shared" si="2836"/>
        <v>000</v>
      </c>
      <c r="H1647" s="125" t="s">
        <v>1723</v>
      </c>
      <c r="I1647" s="159">
        <f>VLOOKUP(H1647,'V-Enc'!$B$38:$C$45,2,FALSE)</f>
        <v>16</v>
      </c>
      <c r="J1647" s="125" t="s">
        <v>1733</v>
      </c>
      <c r="K1647" s="159">
        <f>VLOOKUP(J1647,'V-Enc'!$B$49:$C$56,2,FALSE)</f>
        <v>1</v>
      </c>
      <c r="L1647" s="206" t="s">
        <v>76</v>
      </c>
      <c r="M1647" s="125">
        <v>8</v>
      </c>
      <c r="N1647" s="125" t="s">
        <v>1830</v>
      </c>
      <c r="O1647" s="125">
        <f>VLOOKUP(N1647,'V-Enc'!$B$130:$C$137,2,FALSE)</f>
        <v>3</v>
      </c>
      <c r="R1647" s="125" t="s">
        <v>22</v>
      </c>
      <c r="S1647" s="206" t="s">
        <v>2040</v>
      </c>
      <c r="T1647" s="125" t="s">
        <v>783</v>
      </c>
      <c r="U1647" s="125">
        <f t="shared" si="2837"/>
        <v>8</v>
      </c>
      <c r="V1647" s="179">
        <f t="shared" si="2838"/>
        <v>0.5</v>
      </c>
      <c r="W1647" s="125" t="str">
        <f t="shared" si="2839"/>
        <v>-</v>
      </c>
      <c r="X1647" s="179" t="str">
        <f>IF(L1647="-1",W1647/#REF!*#REF!,"-")</f>
        <v>-</v>
      </c>
      <c r="Z1647" s="125" t="str">
        <f t="shared" si="2797"/>
        <v/>
      </c>
      <c r="AA1647" s="125">
        <f t="shared" si="2824"/>
        <v>1</v>
      </c>
      <c r="AB1647" s="179">
        <f t="shared" si="2840"/>
        <v>3</v>
      </c>
      <c r="AC1647" s="179" t="str">
        <f t="shared" si="2832"/>
        <v>000010</v>
      </c>
      <c r="AD1647" s="179">
        <f t="shared" si="2833"/>
        <v>1</v>
      </c>
      <c r="AE1647" s="179" t="str">
        <f t="shared" si="2834"/>
        <v>00000111</v>
      </c>
      <c r="AF1647" s="125" t="s">
        <v>369</v>
      </c>
    </row>
    <row r="1648" spans="1:34" x14ac:dyDescent="0.2">
      <c r="A1648" s="125" t="s">
        <v>3016</v>
      </c>
      <c r="B1648" s="58" t="str">
        <f t="shared" si="2841"/>
        <v/>
      </c>
      <c r="C1648" s="125" t="s">
        <v>781</v>
      </c>
      <c r="D1648" s="125" t="s">
        <v>704</v>
      </c>
      <c r="E1648" s="125" t="str">
        <f t="shared" si="2835"/>
        <v>S1</v>
      </c>
      <c r="F1648" s="125" t="str">
        <f t="shared" si="2836"/>
        <v>101</v>
      </c>
      <c r="H1648" s="125" t="s">
        <v>1723</v>
      </c>
      <c r="I1648" s="159">
        <f>VLOOKUP(H1648,'V-Enc'!$B$38:$C$45,2,FALSE)</f>
        <v>16</v>
      </c>
      <c r="J1648" s="125" t="s">
        <v>1733</v>
      </c>
      <c r="K1648" s="159">
        <f>VLOOKUP(J1648,'V-Enc'!$B$49:$C$56,2,FALSE)</f>
        <v>1</v>
      </c>
      <c r="L1648" s="206" t="s">
        <v>76</v>
      </c>
      <c r="M1648" s="125">
        <v>16</v>
      </c>
      <c r="N1648" s="125" t="s">
        <v>1830</v>
      </c>
      <c r="O1648" s="125">
        <f>VLOOKUP(N1648,'V-Enc'!$B$130:$C$137,2,FALSE)</f>
        <v>3</v>
      </c>
      <c r="R1648" s="125" t="s">
        <v>22</v>
      </c>
      <c r="S1648" s="206" t="s">
        <v>2040</v>
      </c>
      <c r="T1648" s="125" t="s">
        <v>783</v>
      </c>
      <c r="U1648" s="125">
        <f t="shared" si="2837"/>
        <v>16</v>
      </c>
      <c r="V1648" s="179">
        <f t="shared" si="2838"/>
        <v>1</v>
      </c>
      <c r="W1648" s="125" t="str">
        <f t="shared" si="2839"/>
        <v>-</v>
      </c>
      <c r="X1648" s="179" t="str">
        <f>IF(L1648="-1",W1648/I1647*K1647,"-")</f>
        <v>-</v>
      </c>
      <c r="Z1648" s="125" t="str">
        <f t="shared" si="2797"/>
        <v/>
      </c>
      <c r="AA1648" s="125">
        <f t="shared" si="2824"/>
        <v>1</v>
      </c>
      <c r="AB1648" s="179">
        <f t="shared" si="2840"/>
        <v>3</v>
      </c>
      <c r="AC1648" s="179" t="str">
        <f t="shared" si="2832"/>
        <v>000010</v>
      </c>
      <c r="AD1648" s="179">
        <f t="shared" si="2833"/>
        <v>1</v>
      </c>
      <c r="AE1648" s="179" t="str">
        <f t="shared" si="2834"/>
        <v>00000111</v>
      </c>
      <c r="AF1648" s="125" t="s">
        <v>369</v>
      </c>
    </row>
    <row r="1649" spans="1:32" x14ac:dyDescent="0.2">
      <c r="A1649" s="125" t="s">
        <v>3017</v>
      </c>
      <c r="B1649" s="58" t="str">
        <f t="shared" si="2841"/>
        <v/>
      </c>
      <c r="C1649" s="125" t="s">
        <v>781</v>
      </c>
      <c r="D1649" s="125" t="s">
        <v>704</v>
      </c>
      <c r="E1649" s="125" t="str">
        <f t="shared" si="2835"/>
        <v>S1</v>
      </c>
      <c r="F1649" s="125" t="str">
        <f t="shared" si="2836"/>
        <v>110</v>
      </c>
      <c r="H1649" s="125" t="s">
        <v>1723</v>
      </c>
      <c r="I1649" s="159">
        <f>VLOOKUP(H1649,'V-Enc'!$B$38:$C$45,2,FALSE)</f>
        <v>16</v>
      </c>
      <c r="J1649" s="125" t="s">
        <v>1733</v>
      </c>
      <c r="K1649" s="159">
        <f>VLOOKUP(J1649,'V-Enc'!$B$49:$C$56,2,FALSE)</f>
        <v>1</v>
      </c>
      <c r="L1649" s="206" t="s">
        <v>76</v>
      </c>
      <c r="M1649" s="125">
        <v>32</v>
      </c>
      <c r="N1649" s="125" t="s">
        <v>1830</v>
      </c>
      <c r="O1649" s="125">
        <f>VLOOKUP(N1649,'V-Enc'!$B$130:$C$137,2,FALSE)</f>
        <v>3</v>
      </c>
      <c r="R1649" s="125" t="s">
        <v>22</v>
      </c>
      <c r="S1649" s="206" t="s">
        <v>2040</v>
      </c>
      <c r="T1649" s="125" t="s">
        <v>783</v>
      </c>
      <c r="U1649" s="125">
        <f t="shared" si="2837"/>
        <v>32</v>
      </c>
      <c r="V1649" s="179">
        <f t="shared" si="2838"/>
        <v>2</v>
      </c>
      <c r="W1649" s="125" t="str">
        <f t="shared" si="2839"/>
        <v>-</v>
      </c>
      <c r="X1649" s="179" t="str">
        <f>IF(L1649="-1",W1649/I1648*K1648,"-")</f>
        <v>-</v>
      </c>
      <c r="Z1649" s="125" t="str">
        <f t="shared" si="2797"/>
        <v/>
      </c>
      <c r="AA1649" s="125">
        <f t="shared" si="2824"/>
        <v>1</v>
      </c>
      <c r="AB1649" s="179">
        <f t="shared" si="2840"/>
        <v>6</v>
      </c>
      <c r="AC1649" s="179" t="str">
        <f t="shared" si="2832"/>
        <v>000101</v>
      </c>
      <c r="AD1649" s="179">
        <f t="shared" si="2833"/>
        <v>1</v>
      </c>
      <c r="AE1649" s="179" t="str">
        <f t="shared" si="2834"/>
        <v>00111111</v>
      </c>
      <c r="AF1649" s="125" t="s">
        <v>369</v>
      </c>
    </row>
    <row r="1650" spans="1:32" x14ac:dyDescent="0.2">
      <c r="A1650" s="125" t="s">
        <v>3018</v>
      </c>
      <c r="B1650" s="58" t="str">
        <f t="shared" si="2841"/>
        <v/>
      </c>
      <c r="C1650" s="125" t="s">
        <v>781</v>
      </c>
      <c r="D1650" s="125" t="s">
        <v>704</v>
      </c>
      <c r="E1650" s="125" t="str">
        <f t="shared" si="2835"/>
        <v>S1</v>
      </c>
      <c r="F1650" s="125" t="str">
        <f t="shared" si="2836"/>
        <v>000</v>
      </c>
      <c r="H1650" s="125" t="s">
        <v>1723</v>
      </c>
      <c r="I1650" s="159">
        <f>VLOOKUP(H1650,'V-Enc'!$B$38:$C$45,2,FALSE)</f>
        <v>16</v>
      </c>
      <c r="J1650" s="125" t="s">
        <v>1734</v>
      </c>
      <c r="K1650" s="159">
        <f>VLOOKUP(J1650,'V-Enc'!$B$49:$C$56,2,FALSE)</f>
        <v>2</v>
      </c>
      <c r="L1650" s="206" t="s">
        <v>76</v>
      </c>
      <c r="M1650" s="125">
        <v>8</v>
      </c>
      <c r="N1650" s="125" t="s">
        <v>1830</v>
      </c>
      <c r="O1650" s="125">
        <f>VLOOKUP(N1650,'V-Enc'!$B$130:$C$137,2,FALSE)</f>
        <v>3</v>
      </c>
      <c r="R1650" s="125" t="s">
        <v>22</v>
      </c>
      <c r="S1650" s="206" t="s">
        <v>2040</v>
      </c>
      <c r="T1650" s="125" t="s">
        <v>783</v>
      </c>
      <c r="U1650" s="125">
        <f t="shared" si="2837"/>
        <v>8</v>
      </c>
      <c r="V1650" s="179">
        <f t="shared" si="2838"/>
        <v>1</v>
      </c>
      <c r="W1650" s="125" t="str">
        <f t="shared" si="2839"/>
        <v>-</v>
      </c>
      <c r="X1650" s="179" t="str">
        <f>IF(L1650="-1",W1650/#REF!*#REF!,"-")</f>
        <v>-</v>
      </c>
      <c r="Z1650" s="125" t="str">
        <f t="shared" si="2797"/>
        <v/>
      </c>
      <c r="AA1650" s="125">
        <f t="shared" si="2824"/>
        <v>1</v>
      </c>
      <c r="AB1650" s="179">
        <f t="shared" si="2840"/>
        <v>3</v>
      </c>
      <c r="AC1650" s="179" t="str">
        <f t="shared" si="2832"/>
        <v>000010</v>
      </c>
      <c r="AD1650" s="179">
        <f t="shared" si="2833"/>
        <v>1</v>
      </c>
      <c r="AE1650" s="179" t="str">
        <f t="shared" si="2834"/>
        <v>00000111</v>
      </c>
      <c r="AF1650" s="125" t="s">
        <v>369</v>
      </c>
    </row>
    <row r="1651" spans="1:32" x14ac:dyDescent="0.2">
      <c r="A1651" s="125" t="s">
        <v>3019</v>
      </c>
      <c r="B1651" s="58" t="str">
        <f t="shared" ref="B1651" si="2842">IF(OR(MAX(1,O1651)*MAX(V1651,1)&gt;8,V1651&lt;1/4,X1651&lt;1/4,IF(X1651="-",0,X1651)&gt;8),"RSVD","")</f>
        <v/>
      </c>
      <c r="C1651" s="125" t="s">
        <v>781</v>
      </c>
      <c r="D1651" s="125" t="s">
        <v>704</v>
      </c>
      <c r="E1651" s="125" t="str">
        <f t="shared" ref="E1651" si="2843">IF(S1651="rs2","S2",IF(S1651="vs2","S3","S1"))</f>
        <v>S1</v>
      </c>
      <c r="F1651" s="125" t="str">
        <f t="shared" ref="F1651" si="2844">IF(U1651=8,"000",IF(U1651=16,"101","110"))</f>
        <v>101</v>
      </c>
      <c r="H1651" s="125" t="s">
        <v>1723</v>
      </c>
      <c r="I1651" s="159">
        <f>VLOOKUP(H1651,'V-Enc'!$B$38:$C$45,2,FALSE)</f>
        <v>16</v>
      </c>
      <c r="J1651" s="125" t="s">
        <v>1734</v>
      </c>
      <c r="K1651" s="159">
        <f>VLOOKUP(J1651,'V-Enc'!$B$49:$C$56,2,FALSE)</f>
        <v>2</v>
      </c>
      <c r="L1651" s="206" t="s">
        <v>76</v>
      </c>
      <c r="M1651" s="125">
        <v>16</v>
      </c>
      <c r="N1651" s="125" t="s">
        <v>1830</v>
      </c>
      <c r="O1651" s="125">
        <f>VLOOKUP(N1651,'V-Enc'!$B$130:$C$137,2,FALSE)</f>
        <v>3</v>
      </c>
      <c r="R1651" s="125" t="s">
        <v>22</v>
      </c>
      <c r="S1651" s="206" t="s">
        <v>2040</v>
      </c>
      <c r="T1651" s="125" t="s">
        <v>783</v>
      </c>
      <c r="U1651" s="125">
        <f t="shared" ref="U1651" si="2845">IF(L1651="-1",I1651,M1651)</f>
        <v>16</v>
      </c>
      <c r="V1651" s="179">
        <f t="shared" ref="V1651" si="2846">IF(L1651="-1",K1651,U1651/I1651*K1651)</f>
        <v>2</v>
      </c>
      <c r="W1651" s="125" t="str">
        <f t="shared" ref="W1651" si="2847">IF(L1651="-1",U1651,"-")</f>
        <v>-</v>
      </c>
      <c r="X1651" s="179" t="str">
        <f>IF(L1651="-1",W1651/#REF!*#REF!,"-")</f>
        <v>-</v>
      </c>
      <c r="Z1651" s="125" t="str">
        <f t="shared" ref="Z1651" si="2848">IF(S1651="vs2",1,"")</f>
        <v/>
      </c>
      <c r="AA1651" s="125">
        <f t="shared" ref="AA1651" si="2849">IF(T1651="vs3",1,"")</f>
        <v>1</v>
      </c>
      <c r="AB1651" s="179">
        <f t="shared" si="2840"/>
        <v>6</v>
      </c>
      <c r="AC1651" s="179" t="str">
        <f t="shared" si="2832"/>
        <v>000101</v>
      </c>
      <c r="AD1651" s="179">
        <f t="shared" si="2833"/>
        <v>1</v>
      </c>
      <c r="AE1651" s="179" t="str">
        <f t="shared" si="2834"/>
        <v>00111111</v>
      </c>
      <c r="AF1651" s="125" t="s">
        <v>369</v>
      </c>
    </row>
    <row r="1652" spans="1:32" x14ac:dyDescent="0.2">
      <c r="A1652" s="125" t="s">
        <v>4786</v>
      </c>
      <c r="B1652" s="58" t="str">
        <f t="shared" si="2841"/>
        <v>RSVD</v>
      </c>
      <c r="C1652" s="125" t="s">
        <v>781</v>
      </c>
      <c r="D1652" s="125" t="s">
        <v>704</v>
      </c>
      <c r="E1652" s="125" t="str">
        <f t="shared" si="2835"/>
        <v>S1</v>
      </c>
      <c r="F1652" s="125" t="str">
        <f t="shared" si="2836"/>
        <v>110</v>
      </c>
      <c r="H1652" s="125" t="s">
        <v>1723</v>
      </c>
      <c r="I1652" s="159">
        <f>VLOOKUP(H1652,'V-Enc'!$B$38:$C$45,2,FALSE)</f>
        <v>16</v>
      </c>
      <c r="J1652" s="125" t="s">
        <v>1734</v>
      </c>
      <c r="K1652" s="159">
        <f>VLOOKUP(J1652,'V-Enc'!$B$49:$C$56,2,FALSE)</f>
        <v>2</v>
      </c>
      <c r="L1652" s="206" t="s">
        <v>76</v>
      </c>
      <c r="M1652" s="125">
        <v>32</v>
      </c>
      <c r="N1652" s="125" t="s">
        <v>1830</v>
      </c>
      <c r="O1652" s="125">
        <f>VLOOKUP(N1652,'V-Enc'!$B$130:$C$137,2,FALSE)</f>
        <v>3</v>
      </c>
      <c r="R1652" s="125" t="s">
        <v>22</v>
      </c>
      <c r="S1652" s="206" t="s">
        <v>2040</v>
      </c>
      <c r="T1652" s="125" t="s">
        <v>783</v>
      </c>
      <c r="U1652" s="125">
        <f t="shared" si="2837"/>
        <v>32</v>
      </c>
      <c r="V1652" s="179">
        <f t="shared" si="2838"/>
        <v>4</v>
      </c>
      <c r="W1652" s="125" t="str">
        <f t="shared" si="2839"/>
        <v>-</v>
      </c>
      <c r="X1652" s="179" t="str">
        <f>IF(L1652="-1",W1652/#REF!*#REF!,"-")</f>
        <v>-</v>
      </c>
      <c r="Z1652" s="125" t="str">
        <f t="shared" si="2797"/>
        <v/>
      </c>
      <c r="AA1652" s="125">
        <f t="shared" si="2824"/>
        <v>1</v>
      </c>
      <c r="AB1652" s="179">
        <f t="shared" si="2840"/>
        <v>12</v>
      </c>
      <c r="AC1652" s="179" t="str">
        <f t="shared" si="2832"/>
        <v>001011</v>
      </c>
      <c r="AD1652" s="179">
        <f t="shared" si="2833"/>
        <v>1</v>
      </c>
      <c r="AE1652" s="179" t="str">
        <f t="shared" si="2834"/>
        <v>11111111</v>
      </c>
      <c r="AF1652" s="125" t="s">
        <v>369</v>
      </c>
    </row>
    <row r="1653" spans="1:32" x14ac:dyDescent="0.2">
      <c r="A1653" s="125" t="s">
        <v>4787</v>
      </c>
      <c r="B1653" s="58" t="str">
        <f t="shared" ref="B1653:B1655" si="2850">IF(OR(MAX(1,O1653)*MAX(V1653,1)&gt;8,V1653&lt;1/4,X1653&lt;1/4,IF(X1653="-",0,X1653)&gt;8),"RSVD","")</f>
        <v/>
      </c>
      <c r="C1653" s="125" t="s">
        <v>781</v>
      </c>
      <c r="D1653" s="125" t="s">
        <v>704</v>
      </c>
      <c r="E1653" s="125" t="str">
        <f t="shared" ref="E1653:E1655" si="2851">IF(S1653="rs2","S2",IF(S1653="vs2","S3","S1"))</f>
        <v>S1</v>
      </c>
      <c r="F1653" s="125" t="str">
        <f t="shared" ref="F1653:F1655" si="2852">IF(U1653=8,"000",IF(U1653=16,"101","110"))</f>
        <v>000</v>
      </c>
      <c r="H1653" s="125" t="s">
        <v>1723</v>
      </c>
      <c r="I1653" s="159">
        <f>VLOOKUP(H1653,'V-Enc'!$B$38:$C$45,2,FALSE)</f>
        <v>16</v>
      </c>
      <c r="J1653" s="125" t="s">
        <v>1735</v>
      </c>
      <c r="K1653" s="159">
        <f>VLOOKUP(J1653,'V-Enc'!$B$49:$C$56,2,FALSE)</f>
        <v>4</v>
      </c>
      <c r="L1653" s="206" t="s">
        <v>76</v>
      </c>
      <c r="M1653" s="125">
        <v>8</v>
      </c>
      <c r="N1653" s="125" t="s">
        <v>1830</v>
      </c>
      <c r="O1653" s="125">
        <f>VLOOKUP(N1653,'V-Enc'!$B$130:$C$137,2,FALSE)</f>
        <v>3</v>
      </c>
      <c r="R1653" s="125" t="s">
        <v>22</v>
      </c>
      <c r="S1653" s="206" t="s">
        <v>2040</v>
      </c>
      <c r="T1653" s="125" t="s">
        <v>783</v>
      </c>
      <c r="U1653" s="125">
        <f t="shared" ref="U1653:U1655" si="2853">IF(L1653="-1",I1653,M1653)</f>
        <v>8</v>
      </c>
      <c r="V1653" s="179">
        <f t="shared" ref="V1653:V1655" si="2854">IF(L1653="-1",K1653,U1653/I1653*K1653)</f>
        <v>2</v>
      </c>
      <c r="W1653" s="125" t="str">
        <f t="shared" ref="W1653:W1655" si="2855">IF(L1653="-1",U1653,"-")</f>
        <v>-</v>
      </c>
      <c r="X1653" s="179" t="str">
        <f>IF(L1653="-1",W1653/#REF!*#REF!,"-")</f>
        <v>-</v>
      </c>
      <c r="Z1653" s="125" t="str">
        <f t="shared" ref="Z1653:Z1655" si="2856">IF(S1653="vs2",1,"")</f>
        <v/>
      </c>
      <c r="AA1653" s="125">
        <f t="shared" ref="AA1653:AA1655" si="2857">IF(T1653="vs3",1,"")</f>
        <v>1</v>
      </c>
      <c r="AB1653" s="179">
        <f t="shared" si="2840"/>
        <v>6</v>
      </c>
      <c r="AC1653" s="179" t="str">
        <f t="shared" si="2832"/>
        <v>000101</v>
      </c>
      <c r="AD1653" s="179">
        <f t="shared" si="2833"/>
        <v>1</v>
      </c>
      <c r="AE1653" s="179" t="str">
        <f t="shared" si="2834"/>
        <v>00111111</v>
      </c>
      <c r="AF1653" s="125" t="s">
        <v>369</v>
      </c>
    </row>
    <row r="1654" spans="1:32" x14ac:dyDescent="0.2">
      <c r="A1654" s="125" t="s">
        <v>4788</v>
      </c>
      <c r="B1654" s="58" t="str">
        <f t="shared" si="2850"/>
        <v>RSVD</v>
      </c>
      <c r="C1654" s="125" t="s">
        <v>781</v>
      </c>
      <c r="D1654" s="125" t="s">
        <v>704</v>
      </c>
      <c r="E1654" s="125" t="str">
        <f t="shared" si="2851"/>
        <v>S1</v>
      </c>
      <c r="F1654" s="125" t="str">
        <f t="shared" si="2852"/>
        <v>101</v>
      </c>
      <c r="H1654" s="125" t="s">
        <v>1723</v>
      </c>
      <c r="I1654" s="159">
        <f>VLOOKUP(H1654,'V-Enc'!$B$38:$C$45,2,FALSE)</f>
        <v>16</v>
      </c>
      <c r="J1654" s="125" t="s">
        <v>1735</v>
      </c>
      <c r="K1654" s="159">
        <f>VLOOKUP(J1654,'V-Enc'!$B$49:$C$56,2,FALSE)</f>
        <v>4</v>
      </c>
      <c r="L1654" s="206" t="s">
        <v>76</v>
      </c>
      <c r="M1654" s="125">
        <v>16</v>
      </c>
      <c r="N1654" s="125" t="s">
        <v>1830</v>
      </c>
      <c r="O1654" s="125">
        <f>VLOOKUP(N1654,'V-Enc'!$B$130:$C$137,2,FALSE)</f>
        <v>3</v>
      </c>
      <c r="R1654" s="125" t="s">
        <v>22</v>
      </c>
      <c r="S1654" s="206" t="s">
        <v>2040</v>
      </c>
      <c r="T1654" s="125" t="s">
        <v>783</v>
      </c>
      <c r="U1654" s="125">
        <f t="shared" si="2853"/>
        <v>16</v>
      </c>
      <c r="V1654" s="179">
        <f t="shared" si="2854"/>
        <v>4</v>
      </c>
      <c r="W1654" s="125" t="str">
        <f t="shared" si="2855"/>
        <v>-</v>
      </c>
      <c r="X1654" s="179" t="str">
        <f>IF(L1654="-1",W1654/#REF!*#REF!,"-")</f>
        <v>-</v>
      </c>
      <c r="Z1654" s="125" t="str">
        <f t="shared" si="2856"/>
        <v/>
      </c>
      <c r="AA1654" s="125">
        <f t="shared" si="2857"/>
        <v>1</v>
      </c>
      <c r="AB1654" s="179">
        <f t="shared" si="2840"/>
        <v>12</v>
      </c>
      <c r="AC1654" s="179" t="str">
        <f t="shared" si="2832"/>
        <v>001011</v>
      </c>
      <c r="AD1654" s="179">
        <f t="shared" si="2833"/>
        <v>1</v>
      </c>
      <c r="AE1654" s="179" t="str">
        <f t="shared" si="2834"/>
        <v>11111111</v>
      </c>
      <c r="AF1654" s="125" t="s">
        <v>369</v>
      </c>
    </row>
    <row r="1655" spans="1:32" x14ac:dyDescent="0.2">
      <c r="A1655" s="125" t="s">
        <v>4789</v>
      </c>
      <c r="B1655" s="58" t="str">
        <f t="shared" si="2850"/>
        <v>RSVD</v>
      </c>
      <c r="C1655" s="125" t="s">
        <v>781</v>
      </c>
      <c r="D1655" s="125" t="s">
        <v>704</v>
      </c>
      <c r="E1655" s="125" t="str">
        <f t="shared" si="2851"/>
        <v>S1</v>
      </c>
      <c r="F1655" s="125" t="str">
        <f t="shared" si="2852"/>
        <v>110</v>
      </c>
      <c r="H1655" s="125" t="s">
        <v>1723</v>
      </c>
      <c r="I1655" s="159">
        <f>VLOOKUP(H1655,'V-Enc'!$B$38:$C$45,2,FALSE)</f>
        <v>16</v>
      </c>
      <c r="J1655" s="125" t="s">
        <v>1735</v>
      </c>
      <c r="K1655" s="159">
        <f>VLOOKUP(J1655,'V-Enc'!$B$49:$C$56,2,FALSE)</f>
        <v>4</v>
      </c>
      <c r="L1655" s="206" t="s">
        <v>76</v>
      </c>
      <c r="M1655" s="125">
        <v>32</v>
      </c>
      <c r="N1655" s="125" t="s">
        <v>1830</v>
      </c>
      <c r="O1655" s="125">
        <f>VLOOKUP(N1655,'V-Enc'!$B$130:$C$137,2,FALSE)</f>
        <v>3</v>
      </c>
      <c r="R1655" s="125" t="s">
        <v>22</v>
      </c>
      <c r="S1655" s="206" t="s">
        <v>2040</v>
      </c>
      <c r="T1655" s="125" t="s">
        <v>783</v>
      </c>
      <c r="U1655" s="125">
        <f t="shared" si="2853"/>
        <v>32</v>
      </c>
      <c r="V1655" s="179">
        <f t="shared" si="2854"/>
        <v>8</v>
      </c>
      <c r="W1655" s="125" t="str">
        <f t="shared" si="2855"/>
        <v>-</v>
      </c>
      <c r="X1655" s="179" t="str">
        <f>IF(L1655="-1",W1655/#REF!*#REF!,"-")</f>
        <v>-</v>
      </c>
      <c r="Z1655" s="125" t="str">
        <f t="shared" si="2856"/>
        <v/>
      </c>
      <c r="AA1655" s="125">
        <f t="shared" si="2857"/>
        <v>1</v>
      </c>
      <c r="AB1655" s="179">
        <f t="shared" si="2840"/>
        <v>24</v>
      </c>
      <c r="AC1655" s="179" t="str">
        <f>DEC2BIN(MIN(64,AB1655)-1,6)</f>
        <v>010111</v>
      </c>
      <c r="AD1655" s="179">
        <f t="shared" si="2833"/>
        <v>1</v>
      </c>
      <c r="AE1655" s="179" t="str">
        <f t="shared" si="2834"/>
        <v>11111111</v>
      </c>
      <c r="AF1655" s="125" t="s">
        <v>369</v>
      </c>
    </row>
    <row r="1656" spans="1:32" x14ac:dyDescent="0.2">
      <c r="A1656" s="125" t="s">
        <v>4790</v>
      </c>
      <c r="B1656" s="58" t="str">
        <f t="shared" ref="B1656:B1658" si="2858">IF(OR(MAX(1,O1656)*MAX(V1656,1)&gt;8,V1656&lt;1/4,X1656&lt;1/4,IF(X1656="-",0,X1656)&gt;8),"RSVD","")</f>
        <v>RSVD</v>
      </c>
      <c r="C1656" s="125" t="s">
        <v>781</v>
      </c>
      <c r="D1656" s="125" t="s">
        <v>704</v>
      </c>
      <c r="E1656" s="125" t="str">
        <f t="shared" ref="E1656:E1658" si="2859">IF(S1656="rs2","S2",IF(S1656="vs2","S3","S1"))</f>
        <v>S1</v>
      </c>
      <c r="F1656" s="125" t="str">
        <f t="shared" ref="F1656:F1658" si="2860">IF(U1656=8,"000",IF(U1656=16,"101","110"))</f>
        <v>000</v>
      </c>
      <c r="H1656" s="125" t="s">
        <v>1723</v>
      </c>
      <c r="I1656" s="159">
        <f>VLOOKUP(H1656,'V-Enc'!$B$38:$C$45,2,FALSE)</f>
        <v>16</v>
      </c>
      <c r="J1656" s="125" t="s">
        <v>1736</v>
      </c>
      <c r="K1656" s="159">
        <f>VLOOKUP(J1656,'V-Enc'!$B$49:$C$56,2,FALSE)</f>
        <v>8</v>
      </c>
      <c r="L1656" s="206" t="s">
        <v>76</v>
      </c>
      <c r="M1656" s="125">
        <v>8</v>
      </c>
      <c r="N1656" s="125" t="s">
        <v>1830</v>
      </c>
      <c r="O1656" s="125">
        <f>VLOOKUP(N1656,'V-Enc'!$B$130:$C$137,2,FALSE)</f>
        <v>3</v>
      </c>
      <c r="R1656" s="125" t="s">
        <v>22</v>
      </c>
      <c r="S1656" s="206" t="s">
        <v>2040</v>
      </c>
      <c r="T1656" s="125" t="s">
        <v>783</v>
      </c>
      <c r="U1656" s="125">
        <f t="shared" ref="U1656:U1658" si="2861">IF(L1656="-1",I1656,M1656)</f>
        <v>8</v>
      </c>
      <c r="V1656" s="179">
        <f t="shared" ref="V1656:V1658" si="2862">IF(L1656="-1",K1656,U1656/I1656*K1656)</f>
        <v>4</v>
      </c>
      <c r="W1656" s="125" t="str">
        <f t="shared" ref="W1656:W1658" si="2863">IF(L1656="-1",U1656,"-")</f>
        <v>-</v>
      </c>
      <c r="X1656" s="179" t="str">
        <f>IF(L1656="-1",W1656/#REF!*#REF!,"-")</f>
        <v>-</v>
      </c>
      <c r="Z1656" s="125" t="str">
        <f t="shared" ref="Z1656:Z1658" si="2864">IF(S1656="vs2",1,"")</f>
        <v/>
      </c>
      <c r="AA1656" s="125">
        <f t="shared" ref="AA1656:AA1658" si="2865">IF(T1656="vs3",1,"")</f>
        <v>1</v>
      </c>
      <c r="AB1656" s="179">
        <f t="shared" si="2840"/>
        <v>12</v>
      </c>
      <c r="AC1656" s="179" t="str">
        <f t="shared" ref="AC1656:AC1658" si="2866">DEC2BIN(MIN(64,AB1656)-1,6)</f>
        <v>001011</v>
      </c>
      <c r="AD1656" s="179">
        <f t="shared" si="2833"/>
        <v>1</v>
      </c>
      <c r="AE1656" s="179" t="str">
        <f t="shared" si="2834"/>
        <v>11111111</v>
      </c>
      <c r="AF1656" s="125" t="s">
        <v>369</v>
      </c>
    </row>
    <row r="1657" spans="1:32" x14ac:dyDescent="0.2">
      <c r="A1657" s="125" t="s">
        <v>4791</v>
      </c>
      <c r="B1657" s="58" t="str">
        <f t="shared" si="2858"/>
        <v>RSVD</v>
      </c>
      <c r="C1657" s="125" t="s">
        <v>781</v>
      </c>
      <c r="D1657" s="125" t="s">
        <v>704</v>
      </c>
      <c r="E1657" s="125" t="str">
        <f t="shared" si="2859"/>
        <v>S1</v>
      </c>
      <c r="F1657" s="125" t="str">
        <f t="shared" si="2860"/>
        <v>101</v>
      </c>
      <c r="H1657" s="125" t="s">
        <v>1723</v>
      </c>
      <c r="I1657" s="159">
        <f>VLOOKUP(H1657,'V-Enc'!$B$38:$C$45,2,FALSE)</f>
        <v>16</v>
      </c>
      <c r="J1657" s="125" t="s">
        <v>1736</v>
      </c>
      <c r="K1657" s="159">
        <f>VLOOKUP(J1657,'V-Enc'!$B$49:$C$56,2,FALSE)</f>
        <v>8</v>
      </c>
      <c r="L1657" s="206" t="s">
        <v>76</v>
      </c>
      <c r="M1657" s="125">
        <v>16</v>
      </c>
      <c r="N1657" s="125" t="s">
        <v>1830</v>
      </c>
      <c r="O1657" s="125">
        <f>VLOOKUP(N1657,'V-Enc'!$B$130:$C$137,2,FALSE)</f>
        <v>3</v>
      </c>
      <c r="R1657" s="125" t="s">
        <v>22</v>
      </c>
      <c r="S1657" s="206" t="s">
        <v>2040</v>
      </c>
      <c r="T1657" s="125" t="s">
        <v>783</v>
      </c>
      <c r="U1657" s="125">
        <f t="shared" si="2861"/>
        <v>16</v>
      </c>
      <c r="V1657" s="179">
        <f t="shared" si="2862"/>
        <v>8</v>
      </c>
      <c r="W1657" s="125" t="str">
        <f t="shared" si="2863"/>
        <v>-</v>
      </c>
      <c r="X1657" s="179" t="str">
        <f>IF(L1657="-1",W1657/#REF!*#REF!,"-")</f>
        <v>-</v>
      </c>
      <c r="Z1657" s="125" t="str">
        <f t="shared" si="2864"/>
        <v/>
      </c>
      <c r="AA1657" s="125">
        <f t="shared" si="2865"/>
        <v>1</v>
      </c>
      <c r="AB1657" s="179">
        <f t="shared" si="2840"/>
        <v>24</v>
      </c>
      <c r="AC1657" s="179" t="str">
        <f t="shared" si="2866"/>
        <v>010111</v>
      </c>
      <c r="AD1657" s="179">
        <f t="shared" si="2833"/>
        <v>1</v>
      </c>
      <c r="AE1657" s="179" t="str">
        <f t="shared" si="2834"/>
        <v>11111111</v>
      </c>
      <c r="AF1657" s="125" t="s">
        <v>369</v>
      </c>
    </row>
    <row r="1658" spans="1:32" x14ac:dyDescent="0.2">
      <c r="A1658" s="125" t="s">
        <v>4792</v>
      </c>
      <c r="B1658" s="58" t="str">
        <f t="shared" si="2858"/>
        <v>RSVD</v>
      </c>
      <c r="C1658" s="125" t="s">
        <v>781</v>
      </c>
      <c r="D1658" s="125" t="s">
        <v>704</v>
      </c>
      <c r="E1658" s="125" t="str">
        <f t="shared" si="2859"/>
        <v>S1</v>
      </c>
      <c r="F1658" s="125" t="str">
        <f t="shared" si="2860"/>
        <v>110</v>
      </c>
      <c r="H1658" s="125" t="s">
        <v>1723</v>
      </c>
      <c r="I1658" s="159">
        <f>VLOOKUP(H1658,'V-Enc'!$B$38:$C$45,2,FALSE)</f>
        <v>16</v>
      </c>
      <c r="J1658" s="125" t="s">
        <v>1736</v>
      </c>
      <c r="K1658" s="159">
        <f>VLOOKUP(J1658,'V-Enc'!$B$49:$C$56,2,FALSE)</f>
        <v>8</v>
      </c>
      <c r="L1658" s="206" t="s">
        <v>76</v>
      </c>
      <c r="M1658" s="125">
        <v>32</v>
      </c>
      <c r="N1658" s="125" t="s">
        <v>1830</v>
      </c>
      <c r="O1658" s="125">
        <f>VLOOKUP(N1658,'V-Enc'!$B$130:$C$137,2,FALSE)</f>
        <v>3</v>
      </c>
      <c r="R1658" s="125" t="s">
        <v>22</v>
      </c>
      <c r="S1658" s="206" t="s">
        <v>2040</v>
      </c>
      <c r="T1658" s="125" t="s">
        <v>783</v>
      </c>
      <c r="U1658" s="125">
        <f t="shared" si="2861"/>
        <v>32</v>
      </c>
      <c r="V1658" s="179">
        <f t="shared" si="2862"/>
        <v>16</v>
      </c>
      <c r="W1658" s="125" t="str">
        <f t="shared" si="2863"/>
        <v>-</v>
      </c>
      <c r="X1658" s="179" t="str">
        <f>IF(L1658="-1",W1658/#REF!*#REF!,"-")</f>
        <v>-</v>
      </c>
      <c r="Z1658" s="125" t="str">
        <f t="shared" si="2864"/>
        <v/>
      </c>
      <c r="AA1658" s="125">
        <f t="shared" si="2865"/>
        <v>1</v>
      </c>
      <c r="AB1658" s="179">
        <f t="shared" si="2840"/>
        <v>48</v>
      </c>
      <c r="AC1658" s="179" t="str">
        <f t="shared" si="2866"/>
        <v>101111</v>
      </c>
      <c r="AD1658" s="179">
        <f t="shared" si="2833"/>
        <v>1</v>
      </c>
      <c r="AE1658" s="179" t="str">
        <f t="shared" si="2834"/>
        <v>11111111</v>
      </c>
      <c r="AF1658" s="125" t="s">
        <v>369</v>
      </c>
    </row>
    <row r="1659" spans="1:32" x14ac:dyDescent="0.2">
      <c r="I1659" s="159"/>
      <c r="V1659" s="179"/>
      <c r="X1659" s="179"/>
      <c r="Z1659" s="125" t="str">
        <f t="shared" si="2797"/>
        <v/>
      </c>
      <c r="AA1659" s="125" t="str">
        <f t="shared" si="2824"/>
        <v/>
      </c>
      <c r="AC1659" s="179"/>
      <c r="AE1659" s="179"/>
    </row>
    <row r="1660" spans="1:32" ht="19" x14ac:dyDescent="0.25">
      <c r="A1660" s="225" t="s">
        <v>2440</v>
      </c>
      <c r="B1660" s="225"/>
      <c r="G1660" s="226"/>
      <c r="I1660" s="159"/>
      <c r="V1660" s="179"/>
      <c r="Z1660" s="125" t="str">
        <f t="shared" si="2797"/>
        <v/>
      </c>
      <c r="AA1660" s="125" t="str">
        <f t="shared" si="2824"/>
        <v/>
      </c>
      <c r="AC1660" s="179"/>
      <c r="AE1660" s="179"/>
    </row>
    <row r="1661" spans="1:32" x14ac:dyDescent="0.2">
      <c r="A1661" s="125" t="s">
        <v>4793</v>
      </c>
      <c r="B1661" s="58" t="str">
        <f>IF(OR(MAX(1,O1661)*MAX(V1661,1)&gt;8,V1661&lt;1/4,X1661&lt;1/4,IF(X1661="-",0,X1661)&gt;8),"RSVD","")</f>
        <v>RSVD</v>
      </c>
      <c r="C1661" s="125" t="s">
        <v>781</v>
      </c>
      <c r="D1661" s="125" t="s">
        <v>704</v>
      </c>
      <c r="E1661" s="125" t="str">
        <f t="shared" ref="E1661" si="2867">IF(S1661="rs2","S2",IF(S1661="vs2","S3","S1"))</f>
        <v>S2</v>
      </c>
      <c r="F1661" s="125" t="str">
        <f t="shared" ref="F1661" si="2868">IF(M1661=8,"000",IF(M1661=16,"101","110"))</f>
        <v>000</v>
      </c>
      <c r="H1661" s="125" t="s">
        <v>1723</v>
      </c>
      <c r="I1661" s="159">
        <f>VLOOKUP(H1661,'V-Enc'!$B$38:$C$45,2,FALSE)</f>
        <v>16</v>
      </c>
      <c r="J1661" s="125" t="s">
        <v>1739</v>
      </c>
      <c r="K1661" s="159">
        <f>VLOOKUP(J1661,'V-Enc'!$B$49:$C$56,2,FALSE)</f>
        <v>0.25</v>
      </c>
      <c r="L1661" s="206" t="s">
        <v>548</v>
      </c>
      <c r="M1661" s="125">
        <v>8</v>
      </c>
      <c r="N1661" s="125" t="s">
        <v>1830</v>
      </c>
      <c r="O1661" s="125">
        <f>VLOOKUP(N1661,'V-Enc'!$B$130:$C$137,2,FALSE)</f>
        <v>3</v>
      </c>
      <c r="R1661" s="125" t="s">
        <v>22</v>
      </c>
      <c r="S1661" s="125" t="s">
        <v>44</v>
      </c>
      <c r="T1661" s="125" t="s">
        <v>783</v>
      </c>
      <c r="U1661" s="125">
        <f t="shared" ref="U1661" si="2869">IF(L1661="-1",I1661,M1661)</f>
        <v>8</v>
      </c>
      <c r="V1661" s="179">
        <f t="shared" ref="V1661" si="2870">IF(L1661="-1",K1661,U1661/I1661*K1661)</f>
        <v>0.125</v>
      </c>
      <c r="W1661" s="125" t="str">
        <f t="shared" ref="W1661" si="2871">IF(L1661="-1",M1661,"-")</f>
        <v>-</v>
      </c>
      <c r="X1661" s="179" t="str">
        <f>IF(L1661="-1",W1661/#REF!*#REF!,"-")</f>
        <v>-</v>
      </c>
      <c r="Z1661" s="125" t="str">
        <f t="shared" ref="Z1661" si="2872">IF(S1661="vs2",1,"")</f>
        <v/>
      </c>
      <c r="AA1661" s="125">
        <f t="shared" ref="AA1661" si="2873">IF(T1661="vs3",1,"")</f>
        <v>1</v>
      </c>
      <c r="AB1661" s="179">
        <f>MAX(V1661,X1661,1)*IF(O1661="",1,O1661)</f>
        <v>3</v>
      </c>
      <c r="AC1661" s="179" t="str">
        <f t="shared" ref="AC1661:AC1674" si="2874">DEC2BIN(MIN(64,AB1661)-1,6)</f>
        <v>000010</v>
      </c>
      <c r="AD1661" s="179">
        <f t="shared" ref="AD1661:AD1678" si="2875">AB1661/(MAX(V1661,1)*IF(O1661="",1,O1661))</f>
        <v>1</v>
      </c>
      <c r="AE1661" s="179" t="str">
        <f t="shared" ref="AE1661:AE1678" si="2876">RIGHT(_xlfn.CONCAT(REPT(0,8-MIN(AB1661,8)),REPT(DEC2BIN(_xlfn.BITLSHIFT(1,AD1661-1)),AB1661/AD1661)),8)</f>
        <v>00000111</v>
      </c>
      <c r="AF1661" s="125" t="s">
        <v>369</v>
      </c>
    </row>
    <row r="1662" spans="1:32" x14ac:dyDescent="0.2">
      <c r="A1662" s="125" t="s">
        <v>3020</v>
      </c>
      <c r="B1662" s="58" t="str">
        <f>IF(OR(MAX(1,O1662)*MAX(V1662,1)&gt;8,V1662&lt;1/4,X1662&lt;1/4,IF(X1662="-",0,X1662)&gt;8),"RSVD","")</f>
        <v/>
      </c>
      <c r="C1662" s="125" t="s">
        <v>781</v>
      </c>
      <c r="D1662" s="125" t="s">
        <v>704</v>
      </c>
      <c r="E1662" s="125" t="str">
        <f t="shared" ref="E1662:E1672" si="2877">IF(S1662="rs2","S2",IF(S1662="vs2","S3","S1"))</f>
        <v>S2</v>
      </c>
      <c r="F1662" s="125" t="str">
        <f t="shared" ref="F1662:F1672" si="2878">IF(M1662=8,"000",IF(M1662=16,"101","110"))</f>
        <v>101</v>
      </c>
      <c r="H1662" s="125" t="s">
        <v>1723</v>
      </c>
      <c r="I1662" s="159">
        <f>VLOOKUP(H1662,'V-Enc'!$B$38:$C$45,2,FALSE)</f>
        <v>16</v>
      </c>
      <c r="J1662" s="125" t="s">
        <v>1739</v>
      </c>
      <c r="K1662" s="159">
        <f>VLOOKUP(J1662,'V-Enc'!$B$49:$C$56,2,FALSE)</f>
        <v>0.25</v>
      </c>
      <c r="L1662" s="206" t="s">
        <v>548</v>
      </c>
      <c r="M1662" s="125">
        <v>16</v>
      </c>
      <c r="N1662" s="125" t="s">
        <v>1830</v>
      </c>
      <c r="O1662" s="125">
        <f>VLOOKUP(N1662,'V-Enc'!$B$130:$C$137,2,FALSE)</f>
        <v>3</v>
      </c>
      <c r="R1662" s="125" t="s">
        <v>22</v>
      </c>
      <c r="S1662" s="125" t="s">
        <v>44</v>
      </c>
      <c r="T1662" s="125" t="s">
        <v>783</v>
      </c>
      <c r="U1662" s="125">
        <f t="shared" ref="U1662:U1672" si="2879">IF(L1662="-1",I1662,M1662)</f>
        <v>16</v>
      </c>
      <c r="V1662" s="179">
        <f t="shared" ref="V1662:V1672" si="2880">IF(L1662="-1",K1662,U1662/I1662*K1662)</f>
        <v>0.25</v>
      </c>
      <c r="W1662" s="125" t="str">
        <f t="shared" ref="W1662:W1672" si="2881">IF(L1662="-1",M1662,"-")</f>
        <v>-</v>
      </c>
      <c r="X1662" s="179" t="str">
        <f>IF(L1662="-1",W1662/#REF!*#REF!,"-")</f>
        <v>-</v>
      </c>
      <c r="Z1662" s="125" t="str">
        <f t="shared" si="2797"/>
        <v/>
      </c>
      <c r="AA1662" s="125">
        <f t="shared" si="2824"/>
        <v>1</v>
      </c>
      <c r="AB1662" s="179">
        <f t="shared" ref="AB1662:AB1678" si="2882">MAX(V1662,X1662,1)*IF(O1662="",1,O1662)</f>
        <v>3</v>
      </c>
      <c r="AC1662" s="179" t="str">
        <f t="shared" si="2874"/>
        <v>000010</v>
      </c>
      <c r="AD1662" s="179">
        <f t="shared" si="2875"/>
        <v>1</v>
      </c>
      <c r="AE1662" s="179" t="str">
        <f t="shared" si="2876"/>
        <v>00000111</v>
      </c>
      <c r="AF1662" s="125" t="s">
        <v>369</v>
      </c>
    </row>
    <row r="1663" spans="1:32" x14ac:dyDescent="0.2">
      <c r="A1663" s="125" t="s">
        <v>3021</v>
      </c>
      <c r="B1663" s="58" t="str">
        <f t="shared" ref="B1663:B1672" si="2883">IF(OR(MAX(1,O1663)*MAX(V1663,1)&gt;8,V1663&lt;1/4,X1663&lt;1/4,IF(X1663="-",0,X1663)&gt;8),"RSVD","")</f>
        <v/>
      </c>
      <c r="C1663" s="125" t="s">
        <v>781</v>
      </c>
      <c r="D1663" s="125" t="s">
        <v>704</v>
      </c>
      <c r="E1663" s="125" t="str">
        <f t="shared" si="2877"/>
        <v>S2</v>
      </c>
      <c r="F1663" s="125" t="str">
        <f t="shared" si="2878"/>
        <v>110</v>
      </c>
      <c r="H1663" s="125" t="s">
        <v>1723</v>
      </c>
      <c r="I1663" s="159">
        <f>VLOOKUP(H1663,'V-Enc'!$B$38:$C$45,2,FALSE)</f>
        <v>16</v>
      </c>
      <c r="J1663" s="125" t="s">
        <v>1739</v>
      </c>
      <c r="K1663" s="159">
        <f>VLOOKUP(J1663,'V-Enc'!$B$49:$C$56,2,FALSE)</f>
        <v>0.25</v>
      </c>
      <c r="L1663" s="206" t="s">
        <v>548</v>
      </c>
      <c r="M1663" s="125">
        <v>32</v>
      </c>
      <c r="N1663" s="125" t="s">
        <v>1830</v>
      </c>
      <c r="O1663" s="125">
        <f>VLOOKUP(N1663,'V-Enc'!$B$130:$C$137,2,FALSE)</f>
        <v>3</v>
      </c>
      <c r="R1663" s="125" t="s">
        <v>22</v>
      </c>
      <c r="S1663" s="125" t="s">
        <v>44</v>
      </c>
      <c r="T1663" s="125" t="s">
        <v>783</v>
      </c>
      <c r="U1663" s="125">
        <f t="shared" si="2879"/>
        <v>32</v>
      </c>
      <c r="V1663" s="179">
        <f t="shared" si="2880"/>
        <v>0.5</v>
      </c>
      <c r="W1663" s="125" t="str">
        <f t="shared" si="2881"/>
        <v>-</v>
      </c>
      <c r="X1663" s="179" t="str">
        <f>IF(L1663="-1",W1663/I1662*K1662,"-")</f>
        <v>-</v>
      </c>
      <c r="Z1663" s="125" t="str">
        <f t="shared" si="2797"/>
        <v/>
      </c>
      <c r="AA1663" s="125">
        <f t="shared" si="2824"/>
        <v>1</v>
      </c>
      <c r="AB1663" s="179">
        <f t="shared" si="2882"/>
        <v>3</v>
      </c>
      <c r="AC1663" s="179" t="str">
        <f t="shared" si="2874"/>
        <v>000010</v>
      </c>
      <c r="AD1663" s="179">
        <f t="shared" si="2875"/>
        <v>1</v>
      </c>
      <c r="AE1663" s="179" t="str">
        <f t="shared" si="2876"/>
        <v>00000111</v>
      </c>
      <c r="AF1663" s="125" t="s">
        <v>369</v>
      </c>
    </row>
    <row r="1664" spans="1:32" x14ac:dyDescent="0.2">
      <c r="A1664" s="125" t="s">
        <v>3022</v>
      </c>
      <c r="B1664" s="58" t="str">
        <f t="shared" si="2883"/>
        <v/>
      </c>
      <c r="C1664" s="125" t="s">
        <v>781</v>
      </c>
      <c r="D1664" s="125" t="s">
        <v>704</v>
      </c>
      <c r="E1664" s="125" t="str">
        <f t="shared" si="2877"/>
        <v>S2</v>
      </c>
      <c r="F1664" s="125" t="str">
        <f t="shared" si="2878"/>
        <v>000</v>
      </c>
      <c r="H1664" s="125" t="s">
        <v>1723</v>
      </c>
      <c r="I1664" s="159">
        <f>VLOOKUP(H1664,'V-Enc'!$B$38:$C$45,2,FALSE)</f>
        <v>16</v>
      </c>
      <c r="J1664" s="125" t="s">
        <v>1740</v>
      </c>
      <c r="K1664" s="159">
        <f>VLOOKUP(J1664,'V-Enc'!$B$49:$C$56,2,FALSE)</f>
        <v>0.5</v>
      </c>
      <c r="L1664" s="206" t="s">
        <v>548</v>
      </c>
      <c r="M1664" s="125">
        <v>8</v>
      </c>
      <c r="N1664" s="125" t="s">
        <v>1830</v>
      </c>
      <c r="O1664" s="125">
        <f>VLOOKUP(N1664,'V-Enc'!$B$130:$C$137,2,FALSE)</f>
        <v>3</v>
      </c>
      <c r="R1664" s="125" t="s">
        <v>22</v>
      </c>
      <c r="S1664" s="125" t="s">
        <v>44</v>
      </c>
      <c r="T1664" s="125" t="s">
        <v>783</v>
      </c>
      <c r="U1664" s="125">
        <f t="shared" si="2879"/>
        <v>8</v>
      </c>
      <c r="V1664" s="179">
        <f t="shared" si="2880"/>
        <v>0.25</v>
      </c>
      <c r="W1664" s="125" t="str">
        <f t="shared" si="2881"/>
        <v>-</v>
      </c>
      <c r="X1664" s="179" t="str">
        <f>IF(L1664="-1",W1664/#REF!*#REF!,"-")</f>
        <v>-</v>
      </c>
      <c r="Z1664" s="125" t="str">
        <f t="shared" si="2797"/>
        <v/>
      </c>
      <c r="AA1664" s="125">
        <f t="shared" si="2824"/>
        <v>1</v>
      </c>
      <c r="AB1664" s="179">
        <f t="shared" si="2882"/>
        <v>3</v>
      </c>
      <c r="AC1664" s="179" t="str">
        <f t="shared" si="2874"/>
        <v>000010</v>
      </c>
      <c r="AD1664" s="179">
        <f t="shared" si="2875"/>
        <v>1</v>
      </c>
      <c r="AE1664" s="179" t="str">
        <f t="shared" si="2876"/>
        <v>00000111</v>
      </c>
      <c r="AF1664" s="125" t="s">
        <v>369</v>
      </c>
    </row>
    <row r="1665" spans="1:32" x14ac:dyDescent="0.2">
      <c r="A1665" s="125" t="s">
        <v>3023</v>
      </c>
      <c r="B1665" s="58" t="str">
        <f t="shared" si="2883"/>
        <v/>
      </c>
      <c r="C1665" s="125" t="s">
        <v>781</v>
      </c>
      <c r="D1665" s="125" t="s">
        <v>704</v>
      </c>
      <c r="E1665" s="125" t="str">
        <f t="shared" si="2877"/>
        <v>S2</v>
      </c>
      <c r="F1665" s="125" t="str">
        <f t="shared" si="2878"/>
        <v>101</v>
      </c>
      <c r="H1665" s="125" t="s">
        <v>1723</v>
      </c>
      <c r="I1665" s="159">
        <f>VLOOKUP(H1665,'V-Enc'!$B$38:$C$45,2,FALSE)</f>
        <v>16</v>
      </c>
      <c r="J1665" s="125" t="s">
        <v>1740</v>
      </c>
      <c r="K1665" s="159">
        <f>VLOOKUP(J1665,'V-Enc'!$B$49:$C$56,2,FALSE)</f>
        <v>0.5</v>
      </c>
      <c r="L1665" s="206" t="s">
        <v>548</v>
      </c>
      <c r="M1665" s="125">
        <v>16</v>
      </c>
      <c r="N1665" s="125" t="s">
        <v>1830</v>
      </c>
      <c r="O1665" s="125">
        <f>VLOOKUP(N1665,'V-Enc'!$B$130:$C$137,2,FALSE)</f>
        <v>3</v>
      </c>
      <c r="R1665" s="125" t="s">
        <v>22</v>
      </c>
      <c r="S1665" s="125" t="s">
        <v>44</v>
      </c>
      <c r="T1665" s="125" t="s">
        <v>783</v>
      </c>
      <c r="U1665" s="125">
        <f t="shared" si="2879"/>
        <v>16</v>
      </c>
      <c r="V1665" s="179">
        <f t="shared" si="2880"/>
        <v>0.5</v>
      </c>
      <c r="W1665" s="125" t="str">
        <f t="shared" si="2881"/>
        <v>-</v>
      </c>
      <c r="X1665" s="179" t="str">
        <f>IF(L1665="-1",W1665/I1664*K1664,"-")</f>
        <v>-</v>
      </c>
      <c r="Z1665" s="125" t="str">
        <f t="shared" si="2797"/>
        <v/>
      </c>
      <c r="AA1665" s="125">
        <f t="shared" si="2824"/>
        <v>1</v>
      </c>
      <c r="AB1665" s="179">
        <f t="shared" si="2882"/>
        <v>3</v>
      </c>
      <c r="AC1665" s="179" t="str">
        <f t="shared" si="2874"/>
        <v>000010</v>
      </c>
      <c r="AD1665" s="179">
        <f t="shared" si="2875"/>
        <v>1</v>
      </c>
      <c r="AE1665" s="179" t="str">
        <f t="shared" si="2876"/>
        <v>00000111</v>
      </c>
      <c r="AF1665" s="125" t="s">
        <v>369</v>
      </c>
    </row>
    <row r="1666" spans="1:32" x14ac:dyDescent="0.2">
      <c r="A1666" s="125" t="s">
        <v>3024</v>
      </c>
      <c r="B1666" s="58" t="str">
        <f t="shared" si="2883"/>
        <v/>
      </c>
      <c r="C1666" s="125" t="s">
        <v>781</v>
      </c>
      <c r="D1666" s="125" t="s">
        <v>704</v>
      </c>
      <c r="E1666" s="125" t="str">
        <f t="shared" si="2877"/>
        <v>S2</v>
      </c>
      <c r="F1666" s="125" t="str">
        <f t="shared" si="2878"/>
        <v>110</v>
      </c>
      <c r="H1666" s="125" t="s">
        <v>1723</v>
      </c>
      <c r="I1666" s="159">
        <f>VLOOKUP(H1666,'V-Enc'!$B$38:$C$45,2,FALSE)</f>
        <v>16</v>
      </c>
      <c r="J1666" s="125" t="s">
        <v>1740</v>
      </c>
      <c r="K1666" s="159">
        <f>VLOOKUP(J1666,'V-Enc'!$B$49:$C$56,2,FALSE)</f>
        <v>0.5</v>
      </c>
      <c r="L1666" s="206" t="s">
        <v>548</v>
      </c>
      <c r="M1666" s="125">
        <v>32</v>
      </c>
      <c r="N1666" s="125" t="s">
        <v>1830</v>
      </c>
      <c r="O1666" s="125">
        <f>VLOOKUP(N1666,'V-Enc'!$B$130:$C$137,2,FALSE)</f>
        <v>3</v>
      </c>
      <c r="R1666" s="125" t="s">
        <v>22</v>
      </c>
      <c r="S1666" s="125" t="s">
        <v>44</v>
      </c>
      <c r="T1666" s="125" t="s">
        <v>783</v>
      </c>
      <c r="U1666" s="125">
        <f t="shared" si="2879"/>
        <v>32</v>
      </c>
      <c r="V1666" s="179">
        <f t="shared" si="2880"/>
        <v>1</v>
      </c>
      <c r="W1666" s="125" t="str">
        <f t="shared" si="2881"/>
        <v>-</v>
      </c>
      <c r="X1666" s="179" t="str">
        <f>IF(L1666="-1",W1666/I1665*K1665,"-")</f>
        <v>-</v>
      </c>
      <c r="Z1666" s="125" t="str">
        <f t="shared" si="2797"/>
        <v/>
      </c>
      <c r="AA1666" s="125">
        <f t="shared" si="2824"/>
        <v>1</v>
      </c>
      <c r="AB1666" s="179">
        <f t="shared" si="2882"/>
        <v>3</v>
      </c>
      <c r="AC1666" s="179" t="str">
        <f t="shared" si="2874"/>
        <v>000010</v>
      </c>
      <c r="AD1666" s="179">
        <f t="shared" si="2875"/>
        <v>1</v>
      </c>
      <c r="AE1666" s="179" t="str">
        <f t="shared" si="2876"/>
        <v>00000111</v>
      </c>
      <c r="AF1666" s="125" t="s">
        <v>369</v>
      </c>
    </row>
    <row r="1667" spans="1:32" x14ac:dyDescent="0.2">
      <c r="A1667" s="125" t="s">
        <v>3025</v>
      </c>
      <c r="B1667" s="58" t="str">
        <f t="shared" si="2883"/>
        <v/>
      </c>
      <c r="C1667" s="125" t="s">
        <v>781</v>
      </c>
      <c r="D1667" s="125" t="s">
        <v>704</v>
      </c>
      <c r="E1667" s="125" t="str">
        <f t="shared" si="2877"/>
        <v>S2</v>
      </c>
      <c r="F1667" s="125" t="str">
        <f t="shared" si="2878"/>
        <v>000</v>
      </c>
      <c r="H1667" s="125" t="s">
        <v>1723</v>
      </c>
      <c r="I1667" s="159">
        <f>VLOOKUP(H1667,'V-Enc'!$B$38:$C$45,2,FALSE)</f>
        <v>16</v>
      </c>
      <c r="J1667" s="125" t="s">
        <v>1733</v>
      </c>
      <c r="K1667" s="159">
        <f>VLOOKUP(J1667,'V-Enc'!$B$49:$C$56,2,FALSE)</f>
        <v>1</v>
      </c>
      <c r="L1667" s="206" t="s">
        <v>548</v>
      </c>
      <c r="M1667" s="125">
        <v>8</v>
      </c>
      <c r="N1667" s="125" t="s">
        <v>1830</v>
      </c>
      <c r="O1667" s="125">
        <f>VLOOKUP(N1667,'V-Enc'!$B$130:$C$137,2,FALSE)</f>
        <v>3</v>
      </c>
      <c r="R1667" s="125" t="s">
        <v>22</v>
      </c>
      <c r="S1667" s="125" t="s">
        <v>44</v>
      </c>
      <c r="T1667" s="125" t="s">
        <v>783</v>
      </c>
      <c r="U1667" s="125">
        <f t="shared" si="2879"/>
        <v>8</v>
      </c>
      <c r="V1667" s="179">
        <f t="shared" si="2880"/>
        <v>0.5</v>
      </c>
      <c r="W1667" s="125" t="str">
        <f t="shared" si="2881"/>
        <v>-</v>
      </c>
      <c r="X1667" s="179" t="str">
        <f>IF(L1667="-1",W1667/#REF!*#REF!,"-")</f>
        <v>-</v>
      </c>
      <c r="Z1667" s="125" t="str">
        <f t="shared" si="2797"/>
        <v/>
      </c>
      <c r="AA1667" s="125">
        <f t="shared" si="2824"/>
        <v>1</v>
      </c>
      <c r="AB1667" s="179">
        <f t="shared" si="2882"/>
        <v>3</v>
      </c>
      <c r="AC1667" s="179" t="str">
        <f t="shared" si="2874"/>
        <v>000010</v>
      </c>
      <c r="AD1667" s="179">
        <f t="shared" si="2875"/>
        <v>1</v>
      </c>
      <c r="AE1667" s="179" t="str">
        <f t="shared" si="2876"/>
        <v>00000111</v>
      </c>
      <c r="AF1667" s="125" t="s">
        <v>369</v>
      </c>
    </row>
    <row r="1668" spans="1:32" x14ac:dyDescent="0.2">
      <c r="A1668" s="125" t="s">
        <v>3026</v>
      </c>
      <c r="B1668" s="58" t="str">
        <f t="shared" si="2883"/>
        <v/>
      </c>
      <c r="C1668" s="125" t="s">
        <v>781</v>
      </c>
      <c r="D1668" s="125" t="s">
        <v>704</v>
      </c>
      <c r="E1668" s="125" t="str">
        <f t="shared" si="2877"/>
        <v>S2</v>
      </c>
      <c r="F1668" s="125" t="str">
        <f t="shared" si="2878"/>
        <v>101</v>
      </c>
      <c r="H1668" s="125" t="s">
        <v>1723</v>
      </c>
      <c r="I1668" s="159">
        <f>VLOOKUP(H1668,'V-Enc'!$B$38:$C$45,2,FALSE)</f>
        <v>16</v>
      </c>
      <c r="J1668" s="125" t="s">
        <v>1733</v>
      </c>
      <c r="K1668" s="159">
        <f>VLOOKUP(J1668,'V-Enc'!$B$49:$C$56,2,FALSE)</f>
        <v>1</v>
      </c>
      <c r="L1668" s="206" t="s">
        <v>548</v>
      </c>
      <c r="M1668" s="125">
        <v>16</v>
      </c>
      <c r="N1668" s="125" t="s">
        <v>1830</v>
      </c>
      <c r="O1668" s="125">
        <f>VLOOKUP(N1668,'V-Enc'!$B$130:$C$137,2,FALSE)</f>
        <v>3</v>
      </c>
      <c r="R1668" s="125" t="s">
        <v>22</v>
      </c>
      <c r="S1668" s="125" t="s">
        <v>44</v>
      </c>
      <c r="T1668" s="125" t="s">
        <v>783</v>
      </c>
      <c r="U1668" s="125">
        <f t="shared" si="2879"/>
        <v>16</v>
      </c>
      <c r="V1668" s="179">
        <f t="shared" si="2880"/>
        <v>1</v>
      </c>
      <c r="W1668" s="125" t="str">
        <f t="shared" si="2881"/>
        <v>-</v>
      </c>
      <c r="X1668" s="179" t="str">
        <f>IF(L1668="-1",W1668/I1667*K1667,"-")</f>
        <v>-</v>
      </c>
      <c r="Z1668" s="125" t="str">
        <f t="shared" si="2797"/>
        <v/>
      </c>
      <c r="AA1668" s="125">
        <f t="shared" si="2824"/>
        <v>1</v>
      </c>
      <c r="AB1668" s="179">
        <f t="shared" si="2882"/>
        <v>3</v>
      </c>
      <c r="AC1668" s="179" t="str">
        <f t="shared" si="2874"/>
        <v>000010</v>
      </c>
      <c r="AD1668" s="179">
        <f t="shared" si="2875"/>
        <v>1</v>
      </c>
      <c r="AE1668" s="179" t="str">
        <f t="shared" si="2876"/>
        <v>00000111</v>
      </c>
      <c r="AF1668" s="125" t="s">
        <v>369</v>
      </c>
    </row>
    <row r="1669" spans="1:32" x14ac:dyDescent="0.2">
      <c r="A1669" s="125" t="s">
        <v>3027</v>
      </c>
      <c r="B1669" s="58" t="str">
        <f t="shared" si="2883"/>
        <v/>
      </c>
      <c r="C1669" s="125" t="s">
        <v>781</v>
      </c>
      <c r="D1669" s="125" t="s">
        <v>704</v>
      </c>
      <c r="E1669" s="125" t="str">
        <f t="shared" si="2877"/>
        <v>S2</v>
      </c>
      <c r="F1669" s="125" t="str">
        <f t="shared" si="2878"/>
        <v>110</v>
      </c>
      <c r="H1669" s="125" t="s">
        <v>1723</v>
      </c>
      <c r="I1669" s="159">
        <f>VLOOKUP(H1669,'V-Enc'!$B$38:$C$45,2,FALSE)</f>
        <v>16</v>
      </c>
      <c r="J1669" s="125" t="s">
        <v>1733</v>
      </c>
      <c r="K1669" s="159">
        <f>VLOOKUP(J1669,'V-Enc'!$B$49:$C$56,2,FALSE)</f>
        <v>1</v>
      </c>
      <c r="L1669" s="206" t="s">
        <v>548</v>
      </c>
      <c r="M1669" s="125">
        <v>32</v>
      </c>
      <c r="N1669" s="125" t="s">
        <v>1830</v>
      </c>
      <c r="O1669" s="125">
        <f>VLOOKUP(N1669,'V-Enc'!$B$130:$C$137,2,FALSE)</f>
        <v>3</v>
      </c>
      <c r="R1669" s="125" t="s">
        <v>22</v>
      </c>
      <c r="S1669" s="125" t="s">
        <v>44</v>
      </c>
      <c r="T1669" s="125" t="s">
        <v>783</v>
      </c>
      <c r="U1669" s="125">
        <f t="shared" si="2879"/>
        <v>32</v>
      </c>
      <c r="V1669" s="179">
        <f t="shared" si="2880"/>
        <v>2</v>
      </c>
      <c r="W1669" s="125" t="str">
        <f t="shared" si="2881"/>
        <v>-</v>
      </c>
      <c r="X1669" s="179" t="str">
        <f>IF(L1669="-1",W1669/I1668*K1668,"-")</f>
        <v>-</v>
      </c>
      <c r="Z1669" s="125" t="str">
        <f t="shared" si="2797"/>
        <v/>
      </c>
      <c r="AA1669" s="125">
        <f t="shared" si="2824"/>
        <v>1</v>
      </c>
      <c r="AB1669" s="179">
        <f t="shared" si="2882"/>
        <v>6</v>
      </c>
      <c r="AC1669" s="179" t="str">
        <f t="shared" si="2874"/>
        <v>000101</v>
      </c>
      <c r="AD1669" s="179">
        <f t="shared" si="2875"/>
        <v>1</v>
      </c>
      <c r="AE1669" s="179" t="str">
        <f t="shared" si="2876"/>
        <v>00111111</v>
      </c>
      <c r="AF1669" s="125" t="s">
        <v>369</v>
      </c>
    </row>
    <row r="1670" spans="1:32" x14ac:dyDescent="0.2">
      <c r="A1670" s="125" t="s">
        <v>3028</v>
      </c>
      <c r="B1670" s="58" t="str">
        <f t="shared" si="2883"/>
        <v/>
      </c>
      <c r="C1670" s="125" t="s">
        <v>781</v>
      </c>
      <c r="D1670" s="125" t="s">
        <v>704</v>
      </c>
      <c r="E1670" s="125" t="str">
        <f t="shared" si="2877"/>
        <v>S2</v>
      </c>
      <c r="F1670" s="125" t="str">
        <f t="shared" si="2878"/>
        <v>000</v>
      </c>
      <c r="H1670" s="125" t="s">
        <v>1723</v>
      </c>
      <c r="I1670" s="159">
        <f>VLOOKUP(H1670,'V-Enc'!$B$38:$C$45,2,FALSE)</f>
        <v>16</v>
      </c>
      <c r="J1670" s="125" t="s">
        <v>1734</v>
      </c>
      <c r="K1670" s="159">
        <f>VLOOKUP(J1670,'V-Enc'!$B$49:$C$56,2,FALSE)</f>
        <v>2</v>
      </c>
      <c r="L1670" s="206" t="s">
        <v>548</v>
      </c>
      <c r="M1670" s="125">
        <v>8</v>
      </c>
      <c r="N1670" s="125" t="s">
        <v>1830</v>
      </c>
      <c r="O1670" s="125">
        <f>VLOOKUP(N1670,'V-Enc'!$B$130:$C$137,2,FALSE)</f>
        <v>3</v>
      </c>
      <c r="R1670" s="125" t="s">
        <v>22</v>
      </c>
      <c r="S1670" s="125" t="s">
        <v>44</v>
      </c>
      <c r="T1670" s="125" t="s">
        <v>783</v>
      </c>
      <c r="U1670" s="125">
        <f t="shared" si="2879"/>
        <v>8</v>
      </c>
      <c r="V1670" s="179">
        <f t="shared" si="2880"/>
        <v>1</v>
      </c>
      <c r="W1670" s="125" t="str">
        <f t="shared" si="2881"/>
        <v>-</v>
      </c>
      <c r="X1670" s="179" t="str">
        <f>IF(L1670="-1",W1670/#REF!*#REF!,"-")</f>
        <v>-</v>
      </c>
      <c r="Z1670" s="125" t="str">
        <f t="shared" si="2797"/>
        <v/>
      </c>
      <c r="AA1670" s="125">
        <f t="shared" si="2824"/>
        <v>1</v>
      </c>
      <c r="AB1670" s="179">
        <f t="shared" si="2882"/>
        <v>3</v>
      </c>
      <c r="AC1670" s="179" t="str">
        <f t="shared" si="2874"/>
        <v>000010</v>
      </c>
      <c r="AD1670" s="179">
        <f t="shared" si="2875"/>
        <v>1</v>
      </c>
      <c r="AE1670" s="179" t="str">
        <f t="shared" si="2876"/>
        <v>00000111</v>
      </c>
      <c r="AF1670" s="125" t="s">
        <v>369</v>
      </c>
    </row>
    <row r="1671" spans="1:32" x14ac:dyDescent="0.2">
      <c r="A1671" s="125" t="s">
        <v>3029</v>
      </c>
      <c r="B1671" s="58" t="str">
        <f t="shared" ref="B1671" si="2884">IF(OR(MAX(1,O1671)*MAX(V1671,1)&gt;8,V1671&lt;1/4,X1671&lt;1/4,IF(X1671="-",0,X1671)&gt;8),"RSVD","")</f>
        <v/>
      </c>
      <c r="C1671" s="125" t="s">
        <v>781</v>
      </c>
      <c r="D1671" s="125" t="s">
        <v>704</v>
      </c>
      <c r="E1671" s="125" t="str">
        <f t="shared" ref="E1671" si="2885">IF(S1671="rs2","S2",IF(S1671="vs2","S3","S1"))</f>
        <v>S2</v>
      </c>
      <c r="F1671" s="125" t="str">
        <f t="shared" ref="F1671" si="2886">IF(M1671=8,"000",IF(M1671=16,"101","110"))</f>
        <v>101</v>
      </c>
      <c r="H1671" s="125" t="s">
        <v>1723</v>
      </c>
      <c r="I1671" s="159">
        <f>VLOOKUP(H1671,'V-Enc'!$B$38:$C$45,2,FALSE)</f>
        <v>16</v>
      </c>
      <c r="J1671" s="125" t="s">
        <v>1734</v>
      </c>
      <c r="K1671" s="159">
        <f>VLOOKUP(J1671,'V-Enc'!$B$49:$C$56,2,FALSE)</f>
        <v>2</v>
      </c>
      <c r="L1671" s="206" t="s">
        <v>548</v>
      </c>
      <c r="M1671" s="125">
        <v>16</v>
      </c>
      <c r="N1671" s="125" t="s">
        <v>1830</v>
      </c>
      <c r="O1671" s="125">
        <f>VLOOKUP(N1671,'V-Enc'!$B$130:$C$137,2,FALSE)</f>
        <v>3</v>
      </c>
      <c r="R1671" s="125" t="s">
        <v>22</v>
      </c>
      <c r="S1671" s="125" t="s">
        <v>44</v>
      </c>
      <c r="T1671" s="125" t="s">
        <v>783</v>
      </c>
      <c r="U1671" s="125">
        <f t="shared" ref="U1671" si="2887">IF(L1671="-1",I1671,M1671)</f>
        <v>16</v>
      </c>
      <c r="V1671" s="179">
        <f t="shared" ref="V1671" si="2888">IF(L1671="-1",K1671,U1671/I1671*K1671)</f>
        <v>2</v>
      </c>
      <c r="W1671" s="125" t="str">
        <f t="shared" ref="W1671" si="2889">IF(L1671="-1",M1671,"-")</f>
        <v>-</v>
      </c>
      <c r="X1671" s="179" t="str">
        <f>IF(L1671="-1",W1671/#REF!*#REF!,"-")</f>
        <v>-</v>
      </c>
      <c r="Z1671" s="125" t="str">
        <f t="shared" ref="Z1671" si="2890">IF(S1671="vs2",1,"")</f>
        <v/>
      </c>
      <c r="AA1671" s="125">
        <f t="shared" ref="AA1671" si="2891">IF(T1671="vs3",1,"")</f>
        <v>1</v>
      </c>
      <c r="AB1671" s="179">
        <f t="shared" si="2882"/>
        <v>6</v>
      </c>
      <c r="AC1671" s="179" t="str">
        <f t="shared" si="2874"/>
        <v>000101</v>
      </c>
      <c r="AD1671" s="179">
        <f t="shared" si="2875"/>
        <v>1</v>
      </c>
      <c r="AE1671" s="179" t="str">
        <f t="shared" si="2876"/>
        <v>00111111</v>
      </c>
      <c r="AF1671" s="125" t="s">
        <v>369</v>
      </c>
    </row>
    <row r="1672" spans="1:32" x14ac:dyDescent="0.2">
      <c r="A1672" s="125" t="s">
        <v>4794</v>
      </c>
      <c r="B1672" s="58" t="str">
        <f t="shared" si="2883"/>
        <v>RSVD</v>
      </c>
      <c r="C1672" s="125" t="s">
        <v>781</v>
      </c>
      <c r="D1672" s="125" t="s">
        <v>704</v>
      </c>
      <c r="E1672" s="125" t="str">
        <f t="shared" si="2877"/>
        <v>S2</v>
      </c>
      <c r="F1672" s="125" t="str">
        <f t="shared" si="2878"/>
        <v>110</v>
      </c>
      <c r="H1672" s="125" t="s">
        <v>1723</v>
      </c>
      <c r="I1672" s="159">
        <f>VLOOKUP(H1672,'V-Enc'!$B$38:$C$45,2,FALSE)</f>
        <v>16</v>
      </c>
      <c r="J1672" s="125" t="s">
        <v>1734</v>
      </c>
      <c r="K1672" s="159">
        <f>VLOOKUP(J1672,'V-Enc'!$B$49:$C$56,2,FALSE)</f>
        <v>2</v>
      </c>
      <c r="L1672" s="206" t="s">
        <v>548</v>
      </c>
      <c r="M1672" s="125">
        <v>32</v>
      </c>
      <c r="N1672" s="125" t="s">
        <v>1830</v>
      </c>
      <c r="O1672" s="125">
        <f>VLOOKUP(N1672,'V-Enc'!$B$130:$C$137,2,FALSE)</f>
        <v>3</v>
      </c>
      <c r="R1672" s="125" t="s">
        <v>22</v>
      </c>
      <c r="S1672" s="125" t="s">
        <v>44</v>
      </c>
      <c r="T1672" s="125" t="s">
        <v>783</v>
      </c>
      <c r="U1672" s="125">
        <f t="shared" si="2879"/>
        <v>32</v>
      </c>
      <c r="V1672" s="179">
        <f t="shared" si="2880"/>
        <v>4</v>
      </c>
      <c r="W1672" s="125" t="str">
        <f t="shared" si="2881"/>
        <v>-</v>
      </c>
      <c r="X1672" s="179" t="str">
        <f>IF(L1672="-1",W1672/#REF!*#REF!,"-")</f>
        <v>-</v>
      </c>
      <c r="Z1672" s="125" t="str">
        <f t="shared" si="2797"/>
        <v/>
      </c>
      <c r="AA1672" s="125">
        <f t="shared" si="2824"/>
        <v>1</v>
      </c>
      <c r="AB1672" s="179">
        <f t="shared" si="2882"/>
        <v>12</v>
      </c>
      <c r="AC1672" s="179" t="str">
        <f t="shared" si="2874"/>
        <v>001011</v>
      </c>
      <c r="AD1672" s="179">
        <f t="shared" si="2875"/>
        <v>1</v>
      </c>
      <c r="AE1672" s="179" t="str">
        <f t="shared" si="2876"/>
        <v>11111111</v>
      </c>
      <c r="AF1672" s="125" t="s">
        <v>369</v>
      </c>
    </row>
    <row r="1673" spans="1:32" x14ac:dyDescent="0.2">
      <c r="A1673" s="125" t="s">
        <v>4795</v>
      </c>
      <c r="B1673" s="58" t="str">
        <f t="shared" ref="B1673:B1675" si="2892">IF(OR(MAX(1,O1673)*MAX(V1673,1)&gt;8,V1673&lt;1/4,X1673&lt;1/4,IF(X1673="-",0,X1673)&gt;8),"RSVD","")</f>
        <v/>
      </c>
      <c r="C1673" s="125" t="s">
        <v>781</v>
      </c>
      <c r="D1673" s="125" t="s">
        <v>704</v>
      </c>
      <c r="E1673" s="125" t="str">
        <f t="shared" ref="E1673:E1675" si="2893">IF(S1673="rs2","S2",IF(S1673="vs2","S3","S1"))</f>
        <v>S2</v>
      </c>
      <c r="F1673" s="125" t="str">
        <f t="shared" ref="F1673:F1675" si="2894">IF(M1673=8,"000",IF(M1673=16,"101","110"))</f>
        <v>000</v>
      </c>
      <c r="H1673" s="125" t="s">
        <v>1723</v>
      </c>
      <c r="I1673" s="159">
        <f>VLOOKUP(H1673,'V-Enc'!$B$38:$C$45,2,FALSE)</f>
        <v>16</v>
      </c>
      <c r="J1673" s="125" t="s">
        <v>1735</v>
      </c>
      <c r="K1673" s="159">
        <f>VLOOKUP(J1673,'V-Enc'!$B$49:$C$56,2,FALSE)</f>
        <v>4</v>
      </c>
      <c r="L1673" s="206" t="s">
        <v>548</v>
      </c>
      <c r="M1673" s="125">
        <v>8</v>
      </c>
      <c r="N1673" s="125" t="s">
        <v>1830</v>
      </c>
      <c r="O1673" s="125">
        <f>VLOOKUP(N1673,'V-Enc'!$B$130:$C$137,2,FALSE)</f>
        <v>3</v>
      </c>
      <c r="R1673" s="125" t="s">
        <v>22</v>
      </c>
      <c r="S1673" s="125" t="s">
        <v>44</v>
      </c>
      <c r="T1673" s="125" t="s">
        <v>783</v>
      </c>
      <c r="U1673" s="125">
        <f t="shared" ref="U1673:U1675" si="2895">IF(L1673="-1",I1673,M1673)</f>
        <v>8</v>
      </c>
      <c r="V1673" s="179">
        <f t="shared" ref="V1673:V1675" si="2896">IF(L1673="-1",K1673,U1673/I1673*K1673)</f>
        <v>2</v>
      </c>
      <c r="W1673" s="125" t="str">
        <f t="shared" ref="W1673:W1675" si="2897">IF(L1673="-1",M1673,"-")</f>
        <v>-</v>
      </c>
      <c r="X1673" s="179" t="str">
        <f>IF(L1673="-1",W1673/#REF!*#REF!,"-")</f>
        <v>-</v>
      </c>
      <c r="Z1673" s="125" t="str">
        <f t="shared" ref="Z1673:Z1675" si="2898">IF(S1673="vs2",1,"")</f>
        <v/>
      </c>
      <c r="AA1673" s="125">
        <f t="shared" ref="AA1673:AA1675" si="2899">IF(T1673="vs3",1,"")</f>
        <v>1</v>
      </c>
      <c r="AB1673" s="179">
        <f t="shared" si="2882"/>
        <v>6</v>
      </c>
      <c r="AC1673" s="179" t="str">
        <f t="shared" si="2874"/>
        <v>000101</v>
      </c>
      <c r="AD1673" s="179">
        <f t="shared" si="2875"/>
        <v>1</v>
      </c>
      <c r="AE1673" s="179" t="str">
        <f t="shared" si="2876"/>
        <v>00111111</v>
      </c>
      <c r="AF1673" s="125" t="s">
        <v>369</v>
      </c>
    </row>
    <row r="1674" spans="1:32" x14ac:dyDescent="0.2">
      <c r="A1674" s="125" t="s">
        <v>4796</v>
      </c>
      <c r="B1674" s="58" t="str">
        <f t="shared" si="2892"/>
        <v>RSVD</v>
      </c>
      <c r="C1674" s="125" t="s">
        <v>781</v>
      </c>
      <c r="D1674" s="125" t="s">
        <v>704</v>
      </c>
      <c r="E1674" s="125" t="str">
        <f t="shared" si="2893"/>
        <v>S2</v>
      </c>
      <c r="F1674" s="125" t="str">
        <f t="shared" si="2894"/>
        <v>101</v>
      </c>
      <c r="H1674" s="125" t="s">
        <v>1723</v>
      </c>
      <c r="I1674" s="159">
        <f>VLOOKUP(H1674,'V-Enc'!$B$38:$C$45,2,FALSE)</f>
        <v>16</v>
      </c>
      <c r="J1674" s="125" t="s">
        <v>1735</v>
      </c>
      <c r="K1674" s="159">
        <f>VLOOKUP(J1674,'V-Enc'!$B$49:$C$56,2,FALSE)</f>
        <v>4</v>
      </c>
      <c r="L1674" s="206" t="s">
        <v>548</v>
      </c>
      <c r="M1674" s="125">
        <v>16</v>
      </c>
      <c r="N1674" s="125" t="s">
        <v>1830</v>
      </c>
      <c r="O1674" s="125">
        <f>VLOOKUP(N1674,'V-Enc'!$B$130:$C$137,2,FALSE)</f>
        <v>3</v>
      </c>
      <c r="R1674" s="125" t="s">
        <v>22</v>
      </c>
      <c r="S1674" s="125" t="s">
        <v>44</v>
      </c>
      <c r="T1674" s="125" t="s">
        <v>783</v>
      </c>
      <c r="U1674" s="125">
        <f t="shared" si="2895"/>
        <v>16</v>
      </c>
      <c r="V1674" s="179">
        <f t="shared" si="2896"/>
        <v>4</v>
      </c>
      <c r="W1674" s="125" t="str">
        <f t="shared" si="2897"/>
        <v>-</v>
      </c>
      <c r="X1674" s="179" t="str">
        <f>IF(L1674="-1",W1674/#REF!*#REF!,"-")</f>
        <v>-</v>
      </c>
      <c r="Z1674" s="125" t="str">
        <f t="shared" si="2898"/>
        <v/>
      </c>
      <c r="AA1674" s="125">
        <f t="shared" si="2899"/>
        <v>1</v>
      </c>
      <c r="AB1674" s="179">
        <f t="shared" si="2882"/>
        <v>12</v>
      </c>
      <c r="AC1674" s="179" t="str">
        <f t="shared" si="2874"/>
        <v>001011</v>
      </c>
      <c r="AD1674" s="179">
        <f t="shared" si="2875"/>
        <v>1</v>
      </c>
      <c r="AE1674" s="179" t="str">
        <f t="shared" si="2876"/>
        <v>11111111</v>
      </c>
      <c r="AF1674" s="125" t="s">
        <v>369</v>
      </c>
    </row>
    <row r="1675" spans="1:32" x14ac:dyDescent="0.2">
      <c r="A1675" s="125" t="s">
        <v>4797</v>
      </c>
      <c r="B1675" s="58" t="str">
        <f t="shared" si="2892"/>
        <v>RSVD</v>
      </c>
      <c r="C1675" s="125" t="s">
        <v>781</v>
      </c>
      <c r="D1675" s="125" t="s">
        <v>704</v>
      </c>
      <c r="E1675" s="125" t="str">
        <f t="shared" si="2893"/>
        <v>S2</v>
      </c>
      <c r="F1675" s="125" t="str">
        <f t="shared" si="2894"/>
        <v>110</v>
      </c>
      <c r="H1675" s="125" t="s">
        <v>1723</v>
      </c>
      <c r="I1675" s="159">
        <f>VLOOKUP(H1675,'V-Enc'!$B$38:$C$45,2,FALSE)</f>
        <v>16</v>
      </c>
      <c r="J1675" s="125" t="s">
        <v>1735</v>
      </c>
      <c r="K1675" s="159">
        <f>VLOOKUP(J1675,'V-Enc'!$B$49:$C$56,2,FALSE)</f>
        <v>4</v>
      </c>
      <c r="L1675" s="206" t="s">
        <v>548</v>
      </c>
      <c r="M1675" s="125">
        <v>32</v>
      </c>
      <c r="N1675" s="125" t="s">
        <v>1830</v>
      </c>
      <c r="O1675" s="125">
        <f>VLOOKUP(N1675,'V-Enc'!$B$130:$C$137,2,FALSE)</f>
        <v>3</v>
      </c>
      <c r="R1675" s="125" t="s">
        <v>22</v>
      </c>
      <c r="S1675" s="125" t="s">
        <v>44</v>
      </c>
      <c r="T1675" s="125" t="s">
        <v>783</v>
      </c>
      <c r="U1675" s="125">
        <f t="shared" si="2895"/>
        <v>32</v>
      </c>
      <c r="V1675" s="179">
        <f t="shared" si="2896"/>
        <v>8</v>
      </c>
      <c r="W1675" s="125" t="str">
        <f t="shared" si="2897"/>
        <v>-</v>
      </c>
      <c r="X1675" s="179" t="str">
        <f>IF(L1675="-1",W1675/#REF!*#REF!,"-")</f>
        <v>-</v>
      </c>
      <c r="Z1675" s="125" t="str">
        <f t="shared" si="2898"/>
        <v/>
      </c>
      <c r="AA1675" s="125">
        <f t="shared" si="2899"/>
        <v>1</v>
      </c>
      <c r="AB1675" s="179">
        <f t="shared" si="2882"/>
        <v>24</v>
      </c>
      <c r="AC1675" s="179" t="str">
        <f>DEC2BIN(MIN(64,AB1675)-1,6)</f>
        <v>010111</v>
      </c>
      <c r="AD1675" s="179">
        <f t="shared" si="2875"/>
        <v>1</v>
      </c>
      <c r="AE1675" s="179" t="str">
        <f t="shared" si="2876"/>
        <v>11111111</v>
      </c>
      <c r="AF1675" s="125" t="s">
        <v>369</v>
      </c>
    </row>
    <row r="1676" spans="1:32" x14ac:dyDescent="0.2">
      <c r="A1676" s="125" t="s">
        <v>4798</v>
      </c>
      <c r="B1676" s="58" t="str">
        <f t="shared" ref="B1676:B1678" si="2900">IF(OR(MAX(1,O1676)*MAX(V1676,1)&gt;8,V1676&lt;1/4,X1676&lt;1/4,IF(X1676="-",0,X1676)&gt;8),"RSVD","")</f>
        <v>RSVD</v>
      </c>
      <c r="C1676" s="125" t="s">
        <v>781</v>
      </c>
      <c r="D1676" s="125" t="s">
        <v>704</v>
      </c>
      <c r="E1676" s="125" t="str">
        <f t="shared" ref="E1676:E1678" si="2901">IF(S1676="rs2","S2",IF(S1676="vs2","S3","S1"))</f>
        <v>S2</v>
      </c>
      <c r="F1676" s="125" t="str">
        <f t="shared" ref="F1676:F1678" si="2902">IF(M1676=8,"000",IF(M1676=16,"101","110"))</f>
        <v>000</v>
      </c>
      <c r="H1676" s="125" t="s">
        <v>1723</v>
      </c>
      <c r="I1676" s="159">
        <f>VLOOKUP(H1676,'V-Enc'!$B$38:$C$45,2,FALSE)</f>
        <v>16</v>
      </c>
      <c r="J1676" s="125" t="s">
        <v>1736</v>
      </c>
      <c r="K1676" s="159">
        <f>VLOOKUP(J1676,'V-Enc'!$B$49:$C$56,2,FALSE)</f>
        <v>8</v>
      </c>
      <c r="L1676" s="206" t="s">
        <v>548</v>
      </c>
      <c r="M1676" s="125">
        <v>8</v>
      </c>
      <c r="N1676" s="125" t="s">
        <v>1830</v>
      </c>
      <c r="O1676" s="125">
        <f>VLOOKUP(N1676,'V-Enc'!$B$130:$C$137,2,FALSE)</f>
        <v>3</v>
      </c>
      <c r="R1676" s="125" t="s">
        <v>22</v>
      </c>
      <c r="S1676" s="125" t="s">
        <v>44</v>
      </c>
      <c r="T1676" s="125" t="s">
        <v>783</v>
      </c>
      <c r="U1676" s="125">
        <f t="shared" ref="U1676:U1678" si="2903">IF(L1676="-1",I1676,M1676)</f>
        <v>8</v>
      </c>
      <c r="V1676" s="179">
        <f t="shared" ref="V1676:V1678" si="2904">IF(L1676="-1",K1676,U1676/I1676*K1676)</f>
        <v>4</v>
      </c>
      <c r="W1676" s="125" t="str">
        <f t="shared" ref="W1676:W1678" si="2905">IF(L1676="-1",M1676,"-")</f>
        <v>-</v>
      </c>
      <c r="X1676" s="179" t="str">
        <f>IF(L1676="-1",W1676/#REF!*#REF!,"-")</f>
        <v>-</v>
      </c>
      <c r="Z1676" s="125" t="str">
        <f t="shared" ref="Z1676:Z1678" si="2906">IF(S1676="vs2",1,"")</f>
        <v/>
      </c>
      <c r="AA1676" s="125">
        <f t="shared" ref="AA1676:AA1678" si="2907">IF(T1676="vs3",1,"")</f>
        <v>1</v>
      </c>
      <c r="AB1676" s="179">
        <f t="shared" si="2882"/>
        <v>12</v>
      </c>
      <c r="AC1676" s="179" t="str">
        <f t="shared" ref="AC1676:AC1678" si="2908">DEC2BIN(MIN(64,AB1676)-1,6)</f>
        <v>001011</v>
      </c>
      <c r="AD1676" s="179">
        <f t="shared" si="2875"/>
        <v>1</v>
      </c>
      <c r="AE1676" s="179" t="str">
        <f t="shared" si="2876"/>
        <v>11111111</v>
      </c>
      <c r="AF1676" s="125" t="s">
        <v>369</v>
      </c>
    </row>
    <row r="1677" spans="1:32" x14ac:dyDescent="0.2">
      <c r="A1677" s="125" t="s">
        <v>4799</v>
      </c>
      <c r="B1677" s="58" t="str">
        <f t="shared" si="2900"/>
        <v>RSVD</v>
      </c>
      <c r="C1677" s="125" t="s">
        <v>781</v>
      </c>
      <c r="D1677" s="125" t="s">
        <v>704</v>
      </c>
      <c r="E1677" s="125" t="str">
        <f t="shared" si="2901"/>
        <v>S2</v>
      </c>
      <c r="F1677" s="125" t="str">
        <f t="shared" si="2902"/>
        <v>101</v>
      </c>
      <c r="H1677" s="125" t="s">
        <v>1723</v>
      </c>
      <c r="I1677" s="159">
        <f>VLOOKUP(H1677,'V-Enc'!$B$38:$C$45,2,FALSE)</f>
        <v>16</v>
      </c>
      <c r="J1677" s="125" t="s">
        <v>1736</v>
      </c>
      <c r="K1677" s="159">
        <f>VLOOKUP(J1677,'V-Enc'!$B$49:$C$56,2,FALSE)</f>
        <v>8</v>
      </c>
      <c r="L1677" s="206" t="s">
        <v>548</v>
      </c>
      <c r="M1677" s="125">
        <v>16</v>
      </c>
      <c r="N1677" s="125" t="s">
        <v>1830</v>
      </c>
      <c r="O1677" s="125">
        <f>VLOOKUP(N1677,'V-Enc'!$B$130:$C$137,2,FALSE)</f>
        <v>3</v>
      </c>
      <c r="R1677" s="125" t="s">
        <v>22</v>
      </c>
      <c r="S1677" s="125" t="s">
        <v>44</v>
      </c>
      <c r="T1677" s="125" t="s">
        <v>783</v>
      </c>
      <c r="U1677" s="125">
        <f t="shared" si="2903"/>
        <v>16</v>
      </c>
      <c r="V1677" s="179">
        <f t="shared" si="2904"/>
        <v>8</v>
      </c>
      <c r="W1677" s="125" t="str">
        <f t="shared" si="2905"/>
        <v>-</v>
      </c>
      <c r="X1677" s="179" t="str">
        <f>IF(L1677="-1",W1677/#REF!*#REF!,"-")</f>
        <v>-</v>
      </c>
      <c r="Z1677" s="125" t="str">
        <f t="shared" si="2906"/>
        <v/>
      </c>
      <c r="AA1677" s="125">
        <f t="shared" si="2907"/>
        <v>1</v>
      </c>
      <c r="AB1677" s="179">
        <f t="shared" si="2882"/>
        <v>24</v>
      </c>
      <c r="AC1677" s="179" t="str">
        <f t="shared" si="2908"/>
        <v>010111</v>
      </c>
      <c r="AD1677" s="179">
        <f t="shared" si="2875"/>
        <v>1</v>
      </c>
      <c r="AE1677" s="179" t="str">
        <f t="shared" si="2876"/>
        <v>11111111</v>
      </c>
      <c r="AF1677" s="125" t="s">
        <v>369</v>
      </c>
    </row>
    <row r="1678" spans="1:32" x14ac:dyDescent="0.2">
      <c r="A1678" s="125" t="s">
        <v>4800</v>
      </c>
      <c r="B1678" s="58" t="str">
        <f t="shared" si="2900"/>
        <v>RSVD</v>
      </c>
      <c r="C1678" s="125" t="s">
        <v>781</v>
      </c>
      <c r="D1678" s="125" t="s">
        <v>704</v>
      </c>
      <c r="E1678" s="125" t="str">
        <f t="shared" si="2901"/>
        <v>S2</v>
      </c>
      <c r="F1678" s="125" t="str">
        <f t="shared" si="2902"/>
        <v>110</v>
      </c>
      <c r="H1678" s="125" t="s">
        <v>1723</v>
      </c>
      <c r="I1678" s="159">
        <f>VLOOKUP(H1678,'V-Enc'!$B$38:$C$45,2,FALSE)</f>
        <v>16</v>
      </c>
      <c r="J1678" s="125" t="s">
        <v>1736</v>
      </c>
      <c r="K1678" s="159">
        <f>VLOOKUP(J1678,'V-Enc'!$B$49:$C$56,2,FALSE)</f>
        <v>8</v>
      </c>
      <c r="L1678" s="206" t="s">
        <v>548</v>
      </c>
      <c r="M1678" s="125">
        <v>32</v>
      </c>
      <c r="N1678" s="125" t="s">
        <v>1830</v>
      </c>
      <c r="O1678" s="125">
        <f>VLOOKUP(N1678,'V-Enc'!$B$130:$C$137,2,FALSE)</f>
        <v>3</v>
      </c>
      <c r="R1678" s="125" t="s">
        <v>22</v>
      </c>
      <c r="S1678" s="125" t="s">
        <v>44</v>
      </c>
      <c r="T1678" s="125" t="s">
        <v>783</v>
      </c>
      <c r="U1678" s="125">
        <f t="shared" si="2903"/>
        <v>32</v>
      </c>
      <c r="V1678" s="179">
        <f t="shared" si="2904"/>
        <v>16</v>
      </c>
      <c r="W1678" s="125" t="str">
        <f t="shared" si="2905"/>
        <v>-</v>
      </c>
      <c r="X1678" s="179" t="str">
        <f>IF(L1678="-1",W1678/#REF!*#REF!,"-")</f>
        <v>-</v>
      </c>
      <c r="Z1678" s="125" t="str">
        <f t="shared" si="2906"/>
        <v/>
      </c>
      <c r="AA1678" s="125">
        <f t="shared" si="2907"/>
        <v>1</v>
      </c>
      <c r="AB1678" s="179">
        <f t="shared" si="2882"/>
        <v>48</v>
      </c>
      <c r="AC1678" s="179" t="str">
        <f t="shared" si="2908"/>
        <v>101111</v>
      </c>
      <c r="AD1678" s="179">
        <f t="shared" si="2875"/>
        <v>1</v>
      </c>
      <c r="AE1678" s="179" t="str">
        <f t="shared" si="2876"/>
        <v>11111111</v>
      </c>
      <c r="AF1678" s="125" t="s">
        <v>369</v>
      </c>
    </row>
    <row r="1679" spans="1:32" x14ac:dyDescent="0.2">
      <c r="I1679" s="159"/>
      <c r="Z1679" s="125" t="str">
        <f t="shared" si="2797"/>
        <v/>
      </c>
      <c r="AA1679" s="125" t="str">
        <f t="shared" si="2824"/>
        <v/>
      </c>
      <c r="AC1679" s="179"/>
    </row>
    <row r="1680" spans="1:32" ht="19" x14ac:dyDescent="0.25">
      <c r="A1680" s="225" t="s">
        <v>2450</v>
      </c>
      <c r="B1680" s="225"/>
      <c r="C1680" s="226"/>
      <c r="D1680" s="226"/>
      <c r="E1680" s="226"/>
      <c r="F1680" s="226"/>
      <c r="G1680" s="226"/>
      <c r="I1680" s="159"/>
      <c r="Z1680" s="125" t="str">
        <f t="shared" si="2797"/>
        <v/>
      </c>
      <c r="AA1680" s="125" t="str">
        <f t="shared" si="2824"/>
        <v/>
      </c>
      <c r="AC1680" s="179"/>
    </row>
    <row r="1681" spans="1:34" x14ac:dyDescent="0.2">
      <c r="A1681" s="125" t="s">
        <v>4801</v>
      </c>
      <c r="B1681" s="58" t="str">
        <f>IF(OR(MAX(1,O1681)*MAX(V1681,1)&gt;8,V1681&lt;1/4,X1681&lt;1/4,IF(X1681="-",0,X1681)&gt;8),"RSVD","")</f>
        <v>RSVD</v>
      </c>
      <c r="C1681" s="125" t="s">
        <v>781</v>
      </c>
      <c r="D1681" s="125" t="s">
        <v>704</v>
      </c>
      <c r="E1681" s="125" t="str">
        <f t="shared" ref="E1681" si="2909">IF(S1681="rs2","S2",IF(S1681="vs2","S3","S1"))</f>
        <v>S3</v>
      </c>
      <c r="F1681" s="125" t="str">
        <f t="shared" ref="F1681" si="2910">IF(M1681=8,"000",IF(M1681=16,"101","110"))</f>
        <v>000</v>
      </c>
      <c r="H1681" s="125" t="s">
        <v>1723</v>
      </c>
      <c r="I1681" s="159">
        <f>VLOOKUP(H1681,'V-Enc'!$B$38:$C$45,2,FALSE)</f>
        <v>16</v>
      </c>
      <c r="J1681" s="125" t="s">
        <v>1739</v>
      </c>
      <c r="K1681" s="159">
        <f>VLOOKUP(J1681,'V-Enc'!$B$49:$C$56,2,FALSE)</f>
        <v>0.25</v>
      </c>
      <c r="L1681" s="206" t="s">
        <v>2079</v>
      </c>
      <c r="M1681" s="125">
        <v>8</v>
      </c>
      <c r="N1681" s="125" t="s">
        <v>1830</v>
      </c>
      <c r="O1681" s="125">
        <f>VLOOKUP(N1681,'V-Enc'!$B$130:$C$137,2,FALSE)</f>
        <v>3</v>
      </c>
      <c r="R1681" s="125" t="s">
        <v>22</v>
      </c>
      <c r="S1681" s="125" t="s">
        <v>764</v>
      </c>
      <c r="T1681" s="125" t="s">
        <v>783</v>
      </c>
      <c r="U1681" s="125">
        <f t="shared" ref="U1681" si="2911">IF(L1681="-1",I1681,M1681)</f>
        <v>16</v>
      </c>
      <c r="V1681" s="179">
        <f t="shared" ref="V1681" si="2912">IF(L1681="-1",K1681,U1681/I1681*K1681)</f>
        <v>0.25</v>
      </c>
      <c r="W1681" s="125">
        <f t="shared" ref="W1681" si="2913">IF(L1681="-1",M1681,"-")</f>
        <v>8</v>
      </c>
      <c r="X1681" s="179">
        <f t="shared" ref="X1681" si="2914">IF(L1681="-1",W1681/I1681*K1681,"-")</f>
        <v>0.125</v>
      </c>
      <c r="Z1681" s="125">
        <f t="shared" ref="Z1681" si="2915">IF(S1681="vs2",1,"")</f>
        <v>1</v>
      </c>
      <c r="AA1681" s="125">
        <f t="shared" ref="AA1681" si="2916">IF(T1681="vs3",1,"")</f>
        <v>1</v>
      </c>
      <c r="AB1681" s="179">
        <f>MAX(V1681,X1681,1)*IF(O1681="",1,O1681)</f>
        <v>3</v>
      </c>
      <c r="AC1681" s="179" t="str">
        <f t="shared" ref="AC1681:AC1694" si="2917">DEC2BIN(MIN(64,AB1681)-1,6)</f>
        <v>000010</v>
      </c>
      <c r="AD1681" s="179">
        <f t="shared" ref="AD1681:AD1698" si="2918">AB1681/(MAX(V1681,1)*IF(O1681="",1,O1681))</f>
        <v>1</v>
      </c>
      <c r="AE1681" s="179" t="str">
        <f t="shared" ref="AE1681:AE1698" si="2919">RIGHT(_xlfn.CONCAT(REPT(0,8-MIN(AB1681,8)),REPT(DEC2BIN(_xlfn.BITLSHIFT(1,AD1681-1)),AB1681/AD1681)),8)</f>
        <v>00000111</v>
      </c>
      <c r="AF1681" s="179">
        <f t="shared" ref="AF1681:AF1698" si="2920">IF(X1681&lt;=1,0,IF(V1681&gt;=X1681,V1681/MAX(X1681,1),1))</f>
        <v>0</v>
      </c>
      <c r="AG1681" s="180" t="str">
        <f t="shared" ref="AG1681:AG1696" si="2921">IF(AF1681=0,"00000000",RIGHT(IF(X1681&gt;=V1681,DEC2BIN(_xlfn.BITXOR(BIN2DEC(AH1681),255),8),REPT(DEC2BIN(_xlfn.BITLSHIFT(1,AF1681-1)),8)),8))</f>
        <v>00000000</v>
      </c>
      <c r="AH1681" s="179" t="str">
        <f t="shared" ref="AH1681:AH1693" si="2922">IF(AF1681=0,"00000000",RIGHT(_xlfn.CONCAT(REPT(0,8-MIN(8,AB1681)),REPT(DEC2BIN(_xlfn.BITLSHIFT(1,MAX(V1681,X1681,1)-1)),MAX(1,O1681))),8))</f>
        <v>00000000</v>
      </c>
    </row>
    <row r="1682" spans="1:34" x14ac:dyDescent="0.2">
      <c r="A1682" s="125" t="s">
        <v>3030</v>
      </c>
      <c r="B1682" s="58" t="str">
        <f>IF(OR(MAX(1,O1682)*MAX(V1682,1)&gt;8,V1682&lt;1/4,X1682&lt;1/4,IF(X1682="-",0,X1682)&gt;8),"RSVD","")</f>
        <v/>
      </c>
      <c r="C1682" s="125" t="s">
        <v>781</v>
      </c>
      <c r="D1682" s="125" t="s">
        <v>704</v>
      </c>
      <c r="E1682" s="125" t="str">
        <f t="shared" ref="E1682:E1691" si="2923">IF(S1682="rs2","S2",IF(S1682="vs2","S3","S1"))</f>
        <v>S3</v>
      </c>
      <c r="F1682" s="125" t="str">
        <f t="shared" ref="F1682:F1691" si="2924">IF(M1682=8,"000",IF(M1682=16,"101","110"))</f>
        <v>101</v>
      </c>
      <c r="H1682" s="125" t="s">
        <v>1723</v>
      </c>
      <c r="I1682" s="159">
        <f>VLOOKUP(H1682,'V-Enc'!$B$38:$C$45,2,FALSE)</f>
        <v>16</v>
      </c>
      <c r="J1682" s="125" t="s">
        <v>1739</v>
      </c>
      <c r="K1682" s="159">
        <f>VLOOKUP(J1682,'V-Enc'!$B$49:$C$56,2,FALSE)</f>
        <v>0.25</v>
      </c>
      <c r="L1682" s="206" t="s">
        <v>2079</v>
      </c>
      <c r="M1682" s="125">
        <v>16</v>
      </c>
      <c r="N1682" s="125" t="s">
        <v>1830</v>
      </c>
      <c r="O1682" s="125">
        <f>VLOOKUP(N1682,'V-Enc'!$B$130:$C$137,2,FALSE)</f>
        <v>3</v>
      </c>
      <c r="R1682" s="125" t="s">
        <v>22</v>
      </c>
      <c r="S1682" s="125" t="s">
        <v>764</v>
      </c>
      <c r="T1682" s="125" t="s">
        <v>783</v>
      </c>
      <c r="U1682" s="125">
        <f t="shared" ref="U1682:U1691" si="2925">IF(L1682="-1",I1682,M1682)</f>
        <v>16</v>
      </c>
      <c r="V1682" s="179">
        <f t="shared" ref="V1682:V1691" si="2926">IF(L1682="-1",K1682,U1682/I1682*K1682)</f>
        <v>0.25</v>
      </c>
      <c r="W1682" s="125">
        <f t="shared" ref="W1682:W1691" si="2927">IF(L1682="-1",M1682,"-")</f>
        <v>16</v>
      </c>
      <c r="X1682" s="179">
        <f t="shared" ref="X1682:X1691" si="2928">IF(L1682="-1",W1682/I1682*K1682,"-")</f>
        <v>0.25</v>
      </c>
      <c r="Z1682" s="125">
        <f t="shared" si="2797"/>
        <v>1</v>
      </c>
      <c r="AA1682" s="125">
        <f t="shared" si="2824"/>
        <v>1</v>
      </c>
      <c r="AB1682" s="179">
        <f t="shared" ref="AB1682:AB1698" si="2929">MAX(V1682,X1682,1)*IF(O1682="",1,O1682)</f>
        <v>3</v>
      </c>
      <c r="AC1682" s="179" t="str">
        <f t="shared" si="2917"/>
        <v>000010</v>
      </c>
      <c r="AD1682" s="179">
        <f t="shared" si="2918"/>
        <v>1</v>
      </c>
      <c r="AE1682" s="179" t="str">
        <f t="shared" si="2919"/>
        <v>00000111</v>
      </c>
      <c r="AF1682" s="179">
        <f t="shared" si="2920"/>
        <v>0</v>
      </c>
      <c r="AG1682" s="180" t="str">
        <f t="shared" si="2921"/>
        <v>00000000</v>
      </c>
      <c r="AH1682" s="179" t="str">
        <f t="shared" si="2922"/>
        <v>00000000</v>
      </c>
    </row>
    <row r="1683" spans="1:34" x14ac:dyDescent="0.2">
      <c r="A1683" s="125" t="s">
        <v>3031</v>
      </c>
      <c r="B1683" s="58" t="str">
        <f t="shared" ref="B1683:B1698" si="2930">IF(OR(MAX(1,O1683)*MAX(V1683,1)&gt;8,V1683&lt;1/4,X1683&lt;1/4,IF(X1683="-",0,X1683)&gt;8),"RSVD","")</f>
        <v/>
      </c>
      <c r="C1683" s="125" t="s">
        <v>781</v>
      </c>
      <c r="D1683" s="125" t="s">
        <v>704</v>
      </c>
      <c r="E1683" s="125" t="str">
        <f t="shared" si="2923"/>
        <v>S3</v>
      </c>
      <c r="F1683" s="125" t="str">
        <f t="shared" si="2924"/>
        <v>110</v>
      </c>
      <c r="H1683" s="125" t="s">
        <v>1723</v>
      </c>
      <c r="I1683" s="159">
        <f>VLOOKUP(H1683,'V-Enc'!$B$38:$C$45,2,FALSE)</f>
        <v>16</v>
      </c>
      <c r="J1683" s="125" t="s">
        <v>1739</v>
      </c>
      <c r="K1683" s="159">
        <f>VLOOKUP(J1683,'V-Enc'!$B$49:$C$56,2,FALSE)</f>
        <v>0.25</v>
      </c>
      <c r="L1683" s="206" t="s">
        <v>2079</v>
      </c>
      <c r="M1683" s="125">
        <v>32</v>
      </c>
      <c r="N1683" s="125" t="s">
        <v>1830</v>
      </c>
      <c r="O1683" s="125">
        <f>VLOOKUP(N1683,'V-Enc'!$B$130:$C$137,2,FALSE)</f>
        <v>3</v>
      </c>
      <c r="R1683" s="125" t="s">
        <v>22</v>
      </c>
      <c r="S1683" s="125" t="s">
        <v>764</v>
      </c>
      <c r="T1683" s="125" t="s">
        <v>783</v>
      </c>
      <c r="U1683" s="125">
        <f t="shared" si="2925"/>
        <v>16</v>
      </c>
      <c r="V1683" s="179">
        <f t="shared" si="2926"/>
        <v>0.25</v>
      </c>
      <c r="W1683" s="125">
        <f t="shared" si="2927"/>
        <v>32</v>
      </c>
      <c r="X1683" s="179">
        <f t="shared" si="2928"/>
        <v>0.5</v>
      </c>
      <c r="Z1683" s="125">
        <f t="shared" si="2797"/>
        <v>1</v>
      </c>
      <c r="AA1683" s="125">
        <f t="shared" si="2824"/>
        <v>1</v>
      </c>
      <c r="AB1683" s="179">
        <f t="shared" si="2929"/>
        <v>3</v>
      </c>
      <c r="AC1683" s="179" t="str">
        <f t="shared" si="2917"/>
        <v>000010</v>
      </c>
      <c r="AD1683" s="179">
        <f t="shared" si="2918"/>
        <v>1</v>
      </c>
      <c r="AE1683" s="179" t="str">
        <f t="shared" si="2919"/>
        <v>00000111</v>
      </c>
      <c r="AF1683" s="179">
        <f t="shared" si="2920"/>
        <v>0</v>
      </c>
      <c r="AG1683" s="180" t="str">
        <f t="shared" si="2921"/>
        <v>00000000</v>
      </c>
      <c r="AH1683" s="179" t="str">
        <f t="shared" si="2922"/>
        <v>00000000</v>
      </c>
    </row>
    <row r="1684" spans="1:34" x14ac:dyDescent="0.2">
      <c r="A1684" s="125" t="s">
        <v>3032</v>
      </c>
      <c r="B1684" s="58" t="str">
        <f t="shared" si="2930"/>
        <v/>
      </c>
      <c r="C1684" s="125" t="s">
        <v>781</v>
      </c>
      <c r="D1684" s="125" t="s">
        <v>704</v>
      </c>
      <c r="E1684" s="125" t="str">
        <f t="shared" si="2923"/>
        <v>S3</v>
      </c>
      <c r="F1684" s="125" t="str">
        <f t="shared" si="2924"/>
        <v>000</v>
      </c>
      <c r="H1684" s="125" t="s">
        <v>1723</v>
      </c>
      <c r="I1684" s="159">
        <f>VLOOKUP(H1684,'V-Enc'!$B$38:$C$45,2,FALSE)</f>
        <v>16</v>
      </c>
      <c r="J1684" s="125" t="s">
        <v>1740</v>
      </c>
      <c r="K1684" s="159">
        <f>VLOOKUP(J1684,'V-Enc'!$B$49:$C$56,2,FALSE)</f>
        <v>0.5</v>
      </c>
      <c r="L1684" s="206" t="s">
        <v>2079</v>
      </c>
      <c r="M1684" s="125">
        <v>8</v>
      </c>
      <c r="N1684" s="125" t="s">
        <v>1830</v>
      </c>
      <c r="O1684" s="125">
        <f>VLOOKUP(N1684,'V-Enc'!$B$130:$C$137,2,FALSE)</f>
        <v>3</v>
      </c>
      <c r="R1684" s="125" t="s">
        <v>22</v>
      </c>
      <c r="S1684" s="125" t="s">
        <v>764</v>
      </c>
      <c r="T1684" s="125" t="s">
        <v>783</v>
      </c>
      <c r="U1684" s="125">
        <f t="shared" si="2925"/>
        <v>16</v>
      </c>
      <c r="V1684" s="179">
        <f t="shared" si="2926"/>
        <v>0.5</v>
      </c>
      <c r="W1684" s="125">
        <f t="shared" si="2927"/>
        <v>8</v>
      </c>
      <c r="X1684" s="179">
        <f t="shared" si="2928"/>
        <v>0.25</v>
      </c>
      <c r="Z1684" s="125">
        <f t="shared" si="2797"/>
        <v>1</v>
      </c>
      <c r="AA1684" s="125">
        <f t="shared" si="2824"/>
        <v>1</v>
      </c>
      <c r="AB1684" s="179">
        <f t="shared" si="2929"/>
        <v>3</v>
      </c>
      <c r="AC1684" s="179" t="str">
        <f t="shared" si="2917"/>
        <v>000010</v>
      </c>
      <c r="AD1684" s="179">
        <f t="shared" si="2918"/>
        <v>1</v>
      </c>
      <c r="AE1684" s="179" t="str">
        <f t="shared" si="2919"/>
        <v>00000111</v>
      </c>
      <c r="AF1684" s="179">
        <f t="shared" si="2920"/>
        <v>0</v>
      </c>
      <c r="AG1684" s="180" t="str">
        <f t="shared" si="2921"/>
        <v>00000000</v>
      </c>
      <c r="AH1684" s="179" t="str">
        <f t="shared" si="2922"/>
        <v>00000000</v>
      </c>
    </row>
    <row r="1685" spans="1:34" x14ac:dyDescent="0.2">
      <c r="A1685" s="125" t="s">
        <v>3033</v>
      </c>
      <c r="B1685" s="58" t="str">
        <f t="shared" si="2930"/>
        <v/>
      </c>
      <c r="C1685" s="125" t="s">
        <v>781</v>
      </c>
      <c r="D1685" s="125" t="s">
        <v>704</v>
      </c>
      <c r="E1685" s="125" t="str">
        <f t="shared" si="2923"/>
        <v>S3</v>
      </c>
      <c r="F1685" s="125" t="str">
        <f t="shared" si="2924"/>
        <v>101</v>
      </c>
      <c r="H1685" s="125" t="s">
        <v>1723</v>
      </c>
      <c r="I1685" s="159">
        <f>VLOOKUP(H1685,'V-Enc'!$B$38:$C$45,2,FALSE)</f>
        <v>16</v>
      </c>
      <c r="J1685" s="125" t="s">
        <v>1740</v>
      </c>
      <c r="K1685" s="159">
        <f>VLOOKUP(J1685,'V-Enc'!$B$49:$C$56,2,FALSE)</f>
        <v>0.5</v>
      </c>
      <c r="L1685" s="206" t="s">
        <v>2079</v>
      </c>
      <c r="M1685" s="125">
        <v>16</v>
      </c>
      <c r="N1685" s="125" t="s">
        <v>1830</v>
      </c>
      <c r="O1685" s="125">
        <f>VLOOKUP(N1685,'V-Enc'!$B$130:$C$137,2,FALSE)</f>
        <v>3</v>
      </c>
      <c r="R1685" s="125" t="s">
        <v>22</v>
      </c>
      <c r="S1685" s="125" t="s">
        <v>764</v>
      </c>
      <c r="T1685" s="125" t="s">
        <v>783</v>
      </c>
      <c r="U1685" s="125">
        <f t="shared" si="2925"/>
        <v>16</v>
      </c>
      <c r="V1685" s="179">
        <f t="shared" si="2926"/>
        <v>0.5</v>
      </c>
      <c r="W1685" s="125">
        <f t="shared" si="2927"/>
        <v>16</v>
      </c>
      <c r="X1685" s="179">
        <f t="shared" si="2928"/>
        <v>0.5</v>
      </c>
      <c r="Z1685" s="125">
        <f t="shared" si="2797"/>
        <v>1</v>
      </c>
      <c r="AA1685" s="125">
        <f t="shared" si="2824"/>
        <v>1</v>
      </c>
      <c r="AB1685" s="179">
        <f t="shared" si="2929"/>
        <v>3</v>
      </c>
      <c r="AC1685" s="179" t="str">
        <f t="shared" si="2917"/>
        <v>000010</v>
      </c>
      <c r="AD1685" s="179">
        <f t="shared" si="2918"/>
        <v>1</v>
      </c>
      <c r="AE1685" s="179" t="str">
        <f t="shared" si="2919"/>
        <v>00000111</v>
      </c>
      <c r="AF1685" s="179">
        <f t="shared" si="2920"/>
        <v>0</v>
      </c>
      <c r="AG1685" s="180" t="str">
        <f t="shared" si="2921"/>
        <v>00000000</v>
      </c>
      <c r="AH1685" s="179" t="str">
        <f t="shared" si="2922"/>
        <v>00000000</v>
      </c>
    </row>
    <row r="1686" spans="1:34" x14ac:dyDescent="0.2">
      <c r="A1686" s="125" t="s">
        <v>3034</v>
      </c>
      <c r="B1686" s="58" t="str">
        <f t="shared" si="2930"/>
        <v/>
      </c>
      <c r="C1686" s="125" t="s">
        <v>781</v>
      </c>
      <c r="D1686" s="125" t="s">
        <v>704</v>
      </c>
      <c r="E1686" s="125" t="str">
        <f t="shared" si="2923"/>
        <v>S3</v>
      </c>
      <c r="F1686" s="125" t="str">
        <f t="shared" si="2924"/>
        <v>110</v>
      </c>
      <c r="H1686" s="125" t="s">
        <v>1723</v>
      </c>
      <c r="I1686" s="159">
        <f>VLOOKUP(H1686,'V-Enc'!$B$38:$C$45,2,FALSE)</f>
        <v>16</v>
      </c>
      <c r="J1686" s="125" t="s">
        <v>1740</v>
      </c>
      <c r="K1686" s="159">
        <f>VLOOKUP(J1686,'V-Enc'!$B$49:$C$56,2,FALSE)</f>
        <v>0.5</v>
      </c>
      <c r="L1686" s="206" t="s">
        <v>2079</v>
      </c>
      <c r="M1686" s="125">
        <v>32</v>
      </c>
      <c r="N1686" s="125" t="s">
        <v>1830</v>
      </c>
      <c r="O1686" s="125">
        <f>VLOOKUP(N1686,'V-Enc'!$B$130:$C$137,2,FALSE)</f>
        <v>3</v>
      </c>
      <c r="R1686" s="125" t="s">
        <v>22</v>
      </c>
      <c r="S1686" s="125" t="s">
        <v>764</v>
      </c>
      <c r="T1686" s="125" t="s">
        <v>783</v>
      </c>
      <c r="U1686" s="125">
        <f t="shared" si="2925"/>
        <v>16</v>
      </c>
      <c r="V1686" s="179">
        <f t="shared" si="2926"/>
        <v>0.5</v>
      </c>
      <c r="W1686" s="125">
        <f t="shared" si="2927"/>
        <v>32</v>
      </c>
      <c r="X1686" s="179">
        <f t="shared" si="2928"/>
        <v>1</v>
      </c>
      <c r="Z1686" s="125">
        <f t="shared" si="2797"/>
        <v>1</v>
      </c>
      <c r="AA1686" s="125">
        <f t="shared" si="2824"/>
        <v>1</v>
      </c>
      <c r="AB1686" s="179">
        <f t="shared" si="2929"/>
        <v>3</v>
      </c>
      <c r="AC1686" s="179" t="str">
        <f t="shared" si="2917"/>
        <v>000010</v>
      </c>
      <c r="AD1686" s="179">
        <f t="shared" si="2918"/>
        <v>1</v>
      </c>
      <c r="AE1686" s="179" t="str">
        <f t="shared" si="2919"/>
        <v>00000111</v>
      </c>
      <c r="AF1686" s="179">
        <f t="shared" si="2920"/>
        <v>0</v>
      </c>
      <c r="AG1686" s="180" t="str">
        <f t="shared" si="2921"/>
        <v>00000000</v>
      </c>
      <c r="AH1686" s="179" t="str">
        <f t="shared" si="2922"/>
        <v>00000000</v>
      </c>
    </row>
    <row r="1687" spans="1:34" x14ac:dyDescent="0.2">
      <c r="A1687" s="125" t="s">
        <v>3035</v>
      </c>
      <c r="B1687" s="58" t="str">
        <f t="shared" si="2930"/>
        <v/>
      </c>
      <c r="C1687" s="125" t="s">
        <v>781</v>
      </c>
      <c r="D1687" s="125" t="s">
        <v>704</v>
      </c>
      <c r="E1687" s="125" t="str">
        <f t="shared" si="2923"/>
        <v>S3</v>
      </c>
      <c r="F1687" s="125" t="str">
        <f t="shared" si="2924"/>
        <v>000</v>
      </c>
      <c r="H1687" s="125" t="s">
        <v>1723</v>
      </c>
      <c r="I1687" s="159">
        <f>VLOOKUP(H1687,'V-Enc'!$B$38:$C$45,2,FALSE)</f>
        <v>16</v>
      </c>
      <c r="J1687" s="125" t="s">
        <v>1733</v>
      </c>
      <c r="K1687" s="159">
        <f>VLOOKUP(J1687,'V-Enc'!$B$49:$C$56,2,FALSE)</f>
        <v>1</v>
      </c>
      <c r="L1687" s="206" t="s">
        <v>2079</v>
      </c>
      <c r="M1687" s="125">
        <v>8</v>
      </c>
      <c r="N1687" s="125" t="s">
        <v>1830</v>
      </c>
      <c r="O1687" s="125">
        <f>VLOOKUP(N1687,'V-Enc'!$B$130:$C$137,2,FALSE)</f>
        <v>3</v>
      </c>
      <c r="R1687" s="125" t="s">
        <v>22</v>
      </c>
      <c r="S1687" s="125" t="s">
        <v>764</v>
      </c>
      <c r="T1687" s="125" t="s">
        <v>783</v>
      </c>
      <c r="U1687" s="125">
        <f t="shared" si="2925"/>
        <v>16</v>
      </c>
      <c r="V1687" s="179">
        <f t="shared" si="2926"/>
        <v>1</v>
      </c>
      <c r="W1687" s="125">
        <f t="shared" si="2927"/>
        <v>8</v>
      </c>
      <c r="X1687" s="179">
        <f t="shared" si="2928"/>
        <v>0.5</v>
      </c>
      <c r="Z1687" s="125">
        <f t="shared" si="2797"/>
        <v>1</v>
      </c>
      <c r="AA1687" s="125">
        <f t="shared" si="2824"/>
        <v>1</v>
      </c>
      <c r="AB1687" s="179">
        <f t="shared" si="2929"/>
        <v>3</v>
      </c>
      <c r="AC1687" s="179" t="str">
        <f t="shared" si="2917"/>
        <v>000010</v>
      </c>
      <c r="AD1687" s="179">
        <f t="shared" si="2918"/>
        <v>1</v>
      </c>
      <c r="AE1687" s="179" t="str">
        <f t="shared" si="2919"/>
        <v>00000111</v>
      </c>
      <c r="AF1687" s="179">
        <f t="shared" si="2920"/>
        <v>0</v>
      </c>
      <c r="AG1687" s="180" t="str">
        <f t="shared" si="2921"/>
        <v>00000000</v>
      </c>
      <c r="AH1687" s="179" t="str">
        <f t="shared" si="2922"/>
        <v>00000000</v>
      </c>
    </row>
    <row r="1688" spans="1:34" x14ac:dyDescent="0.2">
      <c r="A1688" s="125" t="s">
        <v>3036</v>
      </c>
      <c r="B1688" s="58" t="str">
        <f t="shared" si="2930"/>
        <v/>
      </c>
      <c r="C1688" s="125" t="s">
        <v>781</v>
      </c>
      <c r="D1688" s="125" t="s">
        <v>704</v>
      </c>
      <c r="E1688" s="125" t="str">
        <f t="shared" si="2923"/>
        <v>S3</v>
      </c>
      <c r="F1688" s="125" t="str">
        <f t="shared" si="2924"/>
        <v>101</v>
      </c>
      <c r="H1688" s="125" t="s">
        <v>1723</v>
      </c>
      <c r="I1688" s="159">
        <f>VLOOKUP(H1688,'V-Enc'!$B$38:$C$45,2,FALSE)</f>
        <v>16</v>
      </c>
      <c r="J1688" s="125" t="s">
        <v>1733</v>
      </c>
      <c r="K1688" s="159">
        <f>VLOOKUP(J1688,'V-Enc'!$B$49:$C$56,2,FALSE)</f>
        <v>1</v>
      </c>
      <c r="L1688" s="206" t="s">
        <v>2079</v>
      </c>
      <c r="M1688" s="125">
        <v>16</v>
      </c>
      <c r="N1688" s="125" t="s">
        <v>1830</v>
      </c>
      <c r="O1688" s="125">
        <f>VLOOKUP(N1688,'V-Enc'!$B$130:$C$137,2,FALSE)</f>
        <v>3</v>
      </c>
      <c r="R1688" s="125" t="s">
        <v>22</v>
      </c>
      <c r="S1688" s="125" t="s">
        <v>764</v>
      </c>
      <c r="T1688" s="125" t="s">
        <v>783</v>
      </c>
      <c r="U1688" s="125">
        <f t="shared" si="2925"/>
        <v>16</v>
      </c>
      <c r="V1688" s="179">
        <f t="shared" si="2926"/>
        <v>1</v>
      </c>
      <c r="W1688" s="125">
        <f t="shared" si="2927"/>
        <v>16</v>
      </c>
      <c r="X1688" s="179">
        <f t="shared" si="2928"/>
        <v>1</v>
      </c>
      <c r="Z1688" s="125">
        <f t="shared" si="2797"/>
        <v>1</v>
      </c>
      <c r="AA1688" s="125">
        <f t="shared" si="2824"/>
        <v>1</v>
      </c>
      <c r="AB1688" s="179">
        <f t="shared" si="2929"/>
        <v>3</v>
      </c>
      <c r="AC1688" s="179" t="str">
        <f t="shared" si="2917"/>
        <v>000010</v>
      </c>
      <c r="AD1688" s="179">
        <f t="shared" si="2918"/>
        <v>1</v>
      </c>
      <c r="AE1688" s="179" t="str">
        <f t="shared" si="2919"/>
        <v>00000111</v>
      </c>
      <c r="AF1688" s="179">
        <f t="shared" si="2920"/>
        <v>0</v>
      </c>
      <c r="AG1688" s="180" t="str">
        <f t="shared" si="2921"/>
        <v>00000000</v>
      </c>
      <c r="AH1688" s="179" t="str">
        <f t="shared" si="2922"/>
        <v>00000000</v>
      </c>
    </row>
    <row r="1689" spans="1:34" x14ac:dyDescent="0.2">
      <c r="A1689" s="125" t="s">
        <v>3037</v>
      </c>
      <c r="B1689" s="58" t="str">
        <f t="shared" si="2930"/>
        <v/>
      </c>
      <c r="C1689" s="125" t="s">
        <v>781</v>
      </c>
      <c r="D1689" s="125" t="s">
        <v>704</v>
      </c>
      <c r="E1689" s="125" t="str">
        <f t="shared" si="2923"/>
        <v>S3</v>
      </c>
      <c r="F1689" s="125" t="str">
        <f t="shared" si="2924"/>
        <v>110</v>
      </c>
      <c r="H1689" s="125" t="s">
        <v>1723</v>
      </c>
      <c r="I1689" s="159">
        <f>VLOOKUP(H1689,'V-Enc'!$B$38:$C$45,2,FALSE)</f>
        <v>16</v>
      </c>
      <c r="J1689" s="125" t="s">
        <v>1733</v>
      </c>
      <c r="K1689" s="159">
        <f>VLOOKUP(J1689,'V-Enc'!$B$49:$C$56,2,FALSE)</f>
        <v>1</v>
      </c>
      <c r="L1689" s="206" t="s">
        <v>2079</v>
      </c>
      <c r="M1689" s="125">
        <v>32</v>
      </c>
      <c r="N1689" s="125" t="s">
        <v>1830</v>
      </c>
      <c r="O1689" s="125">
        <f>VLOOKUP(N1689,'V-Enc'!$B$130:$C$137,2,FALSE)</f>
        <v>3</v>
      </c>
      <c r="R1689" s="125" t="s">
        <v>22</v>
      </c>
      <c r="S1689" s="125" t="s">
        <v>764</v>
      </c>
      <c r="T1689" s="125" t="s">
        <v>783</v>
      </c>
      <c r="U1689" s="125">
        <f t="shared" si="2925"/>
        <v>16</v>
      </c>
      <c r="V1689" s="179">
        <f t="shared" si="2926"/>
        <v>1</v>
      </c>
      <c r="W1689" s="125">
        <f t="shared" si="2927"/>
        <v>32</v>
      </c>
      <c r="X1689" s="179">
        <f t="shared" si="2928"/>
        <v>2</v>
      </c>
      <c r="Z1689" s="125">
        <f t="shared" si="2797"/>
        <v>1</v>
      </c>
      <c r="AA1689" s="125">
        <f t="shared" si="2824"/>
        <v>1</v>
      </c>
      <c r="AB1689" s="179">
        <f t="shared" si="2929"/>
        <v>6</v>
      </c>
      <c r="AC1689" s="179" t="str">
        <f t="shared" si="2917"/>
        <v>000101</v>
      </c>
      <c r="AD1689" s="179">
        <f t="shared" si="2918"/>
        <v>2</v>
      </c>
      <c r="AE1689" s="179" t="str">
        <f t="shared" si="2919"/>
        <v>00101010</v>
      </c>
      <c r="AF1689" s="179">
        <f t="shared" si="2920"/>
        <v>1</v>
      </c>
      <c r="AG1689" s="180" t="str">
        <f t="shared" si="2921"/>
        <v>11010101</v>
      </c>
      <c r="AH1689" s="179" t="str">
        <f t="shared" si="2922"/>
        <v>00101010</v>
      </c>
    </row>
    <row r="1690" spans="1:34" x14ac:dyDescent="0.2">
      <c r="A1690" s="125" t="s">
        <v>3038</v>
      </c>
      <c r="B1690" s="58" t="str">
        <f t="shared" si="2930"/>
        <v/>
      </c>
      <c r="C1690" s="125" t="s">
        <v>781</v>
      </c>
      <c r="D1690" s="125" t="s">
        <v>704</v>
      </c>
      <c r="E1690" s="125" t="str">
        <f t="shared" si="2923"/>
        <v>S3</v>
      </c>
      <c r="F1690" s="125" t="str">
        <f t="shared" si="2924"/>
        <v>000</v>
      </c>
      <c r="H1690" s="125" t="s">
        <v>1723</v>
      </c>
      <c r="I1690" s="159">
        <f>VLOOKUP(H1690,'V-Enc'!$B$38:$C$45,2,FALSE)</f>
        <v>16</v>
      </c>
      <c r="J1690" s="125" t="s">
        <v>1734</v>
      </c>
      <c r="K1690" s="159">
        <f>VLOOKUP(J1690,'V-Enc'!$B$49:$C$56,2,FALSE)</f>
        <v>2</v>
      </c>
      <c r="L1690" s="206" t="s">
        <v>2079</v>
      </c>
      <c r="M1690" s="125">
        <v>8</v>
      </c>
      <c r="N1690" s="125" t="s">
        <v>1830</v>
      </c>
      <c r="O1690" s="125">
        <f>VLOOKUP(N1690,'V-Enc'!$B$130:$C$137,2,FALSE)</f>
        <v>3</v>
      </c>
      <c r="R1690" s="125" t="s">
        <v>22</v>
      </c>
      <c r="S1690" s="125" t="s">
        <v>764</v>
      </c>
      <c r="T1690" s="125" t="s">
        <v>783</v>
      </c>
      <c r="U1690" s="125">
        <f t="shared" si="2925"/>
        <v>16</v>
      </c>
      <c r="V1690" s="179">
        <f t="shared" si="2926"/>
        <v>2</v>
      </c>
      <c r="W1690" s="125">
        <f t="shared" si="2927"/>
        <v>8</v>
      </c>
      <c r="X1690" s="179">
        <f t="shared" si="2928"/>
        <v>1</v>
      </c>
      <c r="Z1690" s="125">
        <f t="shared" si="2797"/>
        <v>1</v>
      </c>
      <c r="AA1690" s="125">
        <f t="shared" si="2824"/>
        <v>1</v>
      </c>
      <c r="AB1690" s="179">
        <f t="shared" si="2929"/>
        <v>6</v>
      </c>
      <c r="AC1690" s="179" t="str">
        <f t="shared" si="2917"/>
        <v>000101</v>
      </c>
      <c r="AD1690" s="179">
        <f t="shared" si="2918"/>
        <v>1</v>
      </c>
      <c r="AE1690" s="179" t="str">
        <f t="shared" si="2919"/>
        <v>00111111</v>
      </c>
      <c r="AF1690" s="179">
        <f t="shared" si="2920"/>
        <v>0</v>
      </c>
      <c r="AG1690" s="180" t="str">
        <f t="shared" si="2921"/>
        <v>00000000</v>
      </c>
      <c r="AH1690" s="179" t="str">
        <f t="shared" si="2922"/>
        <v>00000000</v>
      </c>
    </row>
    <row r="1691" spans="1:34" x14ac:dyDescent="0.2">
      <c r="A1691" s="125" t="s">
        <v>3039</v>
      </c>
      <c r="B1691" s="58" t="str">
        <f t="shared" si="2930"/>
        <v/>
      </c>
      <c r="C1691" s="125" t="s">
        <v>781</v>
      </c>
      <c r="D1691" s="125" t="s">
        <v>704</v>
      </c>
      <c r="E1691" s="125" t="str">
        <f t="shared" si="2923"/>
        <v>S3</v>
      </c>
      <c r="F1691" s="125" t="str">
        <f t="shared" si="2924"/>
        <v>101</v>
      </c>
      <c r="H1691" s="125" t="s">
        <v>1723</v>
      </c>
      <c r="I1691" s="159">
        <f>VLOOKUP(H1691,'V-Enc'!$B$38:$C$45,2,FALSE)</f>
        <v>16</v>
      </c>
      <c r="J1691" s="125" t="s">
        <v>1734</v>
      </c>
      <c r="K1691" s="159">
        <f>VLOOKUP(J1691,'V-Enc'!$B$49:$C$56,2,FALSE)</f>
        <v>2</v>
      </c>
      <c r="L1691" s="206" t="s">
        <v>2079</v>
      </c>
      <c r="M1691" s="125">
        <v>16</v>
      </c>
      <c r="N1691" s="125" t="s">
        <v>1830</v>
      </c>
      <c r="O1691" s="125">
        <f>VLOOKUP(N1691,'V-Enc'!$B$130:$C$137,2,FALSE)</f>
        <v>3</v>
      </c>
      <c r="R1691" s="125" t="s">
        <v>22</v>
      </c>
      <c r="S1691" s="125" t="s">
        <v>764</v>
      </c>
      <c r="T1691" s="125" t="s">
        <v>783</v>
      </c>
      <c r="U1691" s="125">
        <f t="shared" si="2925"/>
        <v>16</v>
      </c>
      <c r="V1691" s="179">
        <f t="shared" si="2926"/>
        <v>2</v>
      </c>
      <c r="W1691" s="125">
        <f t="shared" si="2927"/>
        <v>16</v>
      </c>
      <c r="X1691" s="179">
        <f t="shared" si="2928"/>
        <v>2</v>
      </c>
      <c r="Z1691" s="125">
        <f t="shared" si="2797"/>
        <v>1</v>
      </c>
      <c r="AA1691" s="125">
        <f t="shared" si="2824"/>
        <v>1</v>
      </c>
      <c r="AB1691" s="179">
        <f t="shared" si="2929"/>
        <v>6</v>
      </c>
      <c r="AC1691" s="179" t="str">
        <f t="shared" si="2917"/>
        <v>000101</v>
      </c>
      <c r="AD1691" s="179">
        <f t="shared" si="2918"/>
        <v>1</v>
      </c>
      <c r="AE1691" s="179" t="str">
        <f t="shared" si="2919"/>
        <v>00111111</v>
      </c>
      <c r="AF1691" s="179">
        <f t="shared" si="2920"/>
        <v>1</v>
      </c>
      <c r="AG1691" s="180" t="str">
        <f t="shared" si="2921"/>
        <v>11010101</v>
      </c>
      <c r="AH1691" s="179" t="str">
        <f t="shared" si="2922"/>
        <v>00101010</v>
      </c>
    </row>
    <row r="1692" spans="1:34" x14ac:dyDescent="0.2">
      <c r="A1692" s="125" t="s">
        <v>3040</v>
      </c>
      <c r="B1692" s="58" t="str">
        <f t="shared" si="2930"/>
        <v/>
      </c>
      <c r="C1692" s="125" t="s">
        <v>781</v>
      </c>
      <c r="D1692" s="125" t="s">
        <v>704</v>
      </c>
      <c r="E1692" s="125" t="str">
        <f>IF(S1692="rs2","S2",IF(S1692="vs2","S3","S1"))</f>
        <v>S3</v>
      </c>
      <c r="F1692" s="125" t="str">
        <f>IF(W1692=8,"000",IF(W1692=16,"101","110"))</f>
        <v>110</v>
      </c>
      <c r="H1692" s="125" t="s">
        <v>1723</v>
      </c>
      <c r="I1692" s="159">
        <f>VLOOKUP(H1692,'V-Enc'!$B$38:$C$45,2,FALSE)</f>
        <v>16</v>
      </c>
      <c r="J1692" s="125" t="s">
        <v>1734</v>
      </c>
      <c r="K1692" s="159">
        <f>VLOOKUP(J1692,'V-Enc'!$B$49:$C$56,2,FALSE)</f>
        <v>2</v>
      </c>
      <c r="L1692" s="206" t="s">
        <v>2079</v>
      </c>
      <c r="M1692" s="125">
        <v>32</v>
      </c>
      <c r="N1692" s="125" t="s">
        <v>1830</v>
      </c>
      <c r="O1692" s="125">
        <f>VLOOKUP(N1692,'V-Enc'!$B$130:$C$137,2,FALSE)</f>
        <v>3</v>
      </c>
      <c r="R1692" s="125" t="s">
        <v>22</v>
      </c>
      <c r="S1692" s="125" t="s">
        <v>764</v>
      </c>
      <c r="T1692" s="125" t="s">
        <v>783</v>
      </c>
      <c r="U1692" s="125">
        <f t="shared" ref="U1692:U1698" si="2931">IF(L1692="-1",I1692,M1692)</f>
        <v>16</v>
      </c>
      <c r="V1692" s="179">
        <f t="shared" ref="V1692:V1698" si="2932">IF(L1692="-1",K1692,U1692/I1692*K1692)</f>
        <v>2</v>
      </c>
      <c r="W1692" s="125">
        <f t="shared" ref="W1692:W1698" si="2933">IF(L1692="-1",M1692,"-")</f>
        <v>32</v>
      </c>
      <c r="X1692" s="179">
        <f t="shared" ref="X1692:X1698" si="2934">IF(L1692="-1",W1692/I1692*K1692,"-")</f>
        <v>4</v>
      </c>
      <c r="Z1692" s="125">
        <f t="shared" si="2797"/>
        <v>1</v>
      </c>
      <c r="AA1692" s="125">
        <f t="shared" si="2824"/>
        <v>1</v>
      </c>
      <c r="AB1692" s="179">
        <f t="shared" si="2929"/>
        <v>12</v>
      </c>
      <c r="AC1692" s="179" t="str">
        <f t="shared" si="2917"/>
        <v>001011</v>
      </c>
      <c r="AD1692" s="179">
        <f t="shared" si="2918"/>
        <v>2</v>
      </c>
      <c r="AE1692" s="179" t="str">
        <f t="shared" si="2919"/>
        <v>10101010</v>
      </c>
      <c r="AF1692" s="179">
        <f t="shared" si="2920"/>
        <v>1</v>
      </c>
      <c r="AG1692" s="180" t="str">
        <f t="shared" si="2921"/>
        <v>01110111</v>
      </c>
      <c r="AH1692" s="179" t="str">
        <f t="shared" si="2922"/>
        <v>10001000</v>
      </c>
    </row>
    <row r="1693" spans="1:34" x14ac:dyDescent="0.2">
      <c r="A1693" s="125" t="s">
        <v>3041</v>
      </c>
      <c r="B1693" s="58" t="str">
        <f t="shared" si="2930"/>
        <v>RSVD</v>
      </c>
      <c r="C1693" s="125" t="s">
        <v>781</v>
      </c>
      <c r="D1693" s="125" t="s">
        <v>704</v>
      </c>
      <c r="E1693" s="125" t="str">
        <f>IF(S1693="rs2","S2",IF(S1693="vs2","S3","S1"))</f>
        <v>S3</v>
      </c>
      <c r="F1693" s="125" t="str">
        <f>IF(W1693=8,"000",IF(W1693=16,"101","110"))</f>
        <v>000</v>
      </c>
      <c r="H1693" s="125" t="s">
        <v>1723</v>
      </c>
      <c r="I1693" s="159">
        <f>VLOOKUP(H1693,'V-Enc'!$B$38:$C$45,2,FALSE)</f>
        <v>16</v>
      </c>
      <c r="J1693" s="125" t="s">
        <v>1735</v>
      </c>
      <c r="K1693" s="159">
        <f>VLOOKUP(J1693,'V-Enc'!$B$49:$C$56,2,FALSE)</f>
        <v>4</v>
      </c>
      <c r="L1693" s="206" t="s">
        <v>2079</v>
      </c>
      <c r="M1693" s="125">
        <v>8</v>
      </c>
      <c r="N1693" s="125" t="s">
        <v>1830</v>
      </c>
      <c r="O1693" s="125">
        <f>VLOOKUP(N1693,'V-Enc'!$B$130:$C$137,2,FALSE)</f>
        <v>3</v>
      </c>
      <c r="R1693" s="125" t="s">
        <v>22</v>
      </c>
      <c r="S1693" s="125" t="s">
        <v>764</v>
      </c>
      <c r="T1693" s="125" t="s">
        <v>783</v>
      </c>
      <c r="U1693" s="125">
        <f t="shared" si="2931"/>
        <v>16</v>
      </c>
      <c r="V1693" s="179">
        <f t="shared" si="2932"/>
        <v>4</v>
      </c>
      <c r="W1693" s="125">
        <f t="shared" si="2933"/>
        <v>8</v>
      </c>
      <c r="X1693" s="179">
        <f t="shared" si="2934"/>
        <v>2</v>
      </c>
      <c r="Z1693" s="125">
        <f t="shared" si="2797"/>
        <v>1</v>
      </c>
      <c r="AA1693" s="125">
        <f t="shared" si="2824"/>
        <v>1</v>
      </c>
      <c r="AB1693" s="179">
        <f t="shared" si="2929"/>
        <v>12</v>
      </c>
      <c r="AC1693" s="179" t="str">
        <f t="shared" si="2917"/>
        <v>001011</v>
      </c>
      <c r="AD1693" s="179">
        <f t="shared" si="2918"/>
        <v>1</v>
      </c>
      <c r="AE1693" s="179" t="str">
        <f t="shared" si="2919"/>
        <v>11111111</v>
      </c>
      <c r="AF1693" s="179">
        <f t="shared" si="2920"/>
        <v>2</v>
      </c>
      <c r="AG1693" s="180" t="str">
        <f t="shared" si="2921"/>
        <v>10101010</v>
      </c>
      <c r="AH1693" s="179" t="str">
        <f t="shared" si="2922"/>
        <v>10001000</v>
      </c>
    </row>
    <row r="1694" spans="1:34" x14ac:dyDescent="0.2">
      <c r="A1694" s="125" t="s">
        <v>3042</v>
      </c>
      <c r="B1694" s="58" t="str">
        <f t="shared" si="2930"/>
        <v>RSVD</v>
      </c>
      <c r="C1694" s="125" t="s">
        <v>781</v>
      </c>
      <c r="D1694" s="125" t="s">
        <v>704</v>
      </c>
      <c r="E1694" s="125" t="str">
        <f>IF(S1694="rs2","S2",IF(S1694="vs2","S3","S1"))</f>
        <v>S3</v>
      </c>
      <c r="F1694" s="125" t="str">
        <f>IF(W1694=8,"000",IF(W1694=16,"101","110"))</f>
        <v>101</v>
      </c>
      <c r="H1694" s="125" t="s">
        <v>1723</v>
      </c>
      <c r="I1694" s="159">
        <f>VLOOKUP(H1694,'V-Enc'!$B$38:$C$45,2,FALSE)</f>
        <v>16</v>
      </c>
      <c r="J1694" s="125" t="s">
        <v>1735</v>
      </c>
      <c r="K1694" s="159">
        <f>VLOOKUP(J1694,'V-Enc'!$B$49:$C$56,2,FALSE)</f>
        <v>4</v>
      </c>
      <c r="L1694" s="206" t="s">
        <v>2079</v>
      </c>
      <c r="M1694" s="125">
        <v>16</v>
      </c>
      <c r="N1694" s="125" t="s">
        <v>1830</v>
      </c>
      <c r="O1694" s="125">
        <f>VLOOKUP(N1694,'V-Enc'!$B$130:$C$137,2,FALSE)</f>
        <v>3</v>
      </c>
      <c r="R1694" s="125" t="s">
        <v>22</v>
      </c>
      <c r="S1694" s="125" t="s">
        <v>764</v>
      </c>
      <c r="T1694" s="125" t="s">
        <v>783</v>
      </c>
      <c r="U1694" s="125">
        <f t="shared" si="2931"/>
        <v>16</v>
      </c>
      <c r="V1694" s="179">
        <f t="shared" si="2932"/>
        <v>4</v>
      </c>
      <c r="W1694" s="125">
        <f t="shared" si="2933"/>
        <v>16</v>
      </c>
      <c r="X1694" s="179">
        <f t="shared" si="2934"/>
        <v>4</v>
      </c>
      <c r="Z1694" s="125">
        <f t="shared" si="2797"/>
        <v>1</v>
      </c>
      <c r="AA1694" s="125">
        <f t="shared" si="2824"/>
        <v>1</v>
      </c>
      <c r="AB1694" s="179">
        <f t="shared" si="2929"/>
        <v>12</v>
      </c>
      <c r="AC1694" s="179" t="str">
        <f t="shared" si="2917"/>
        <v>001011</v>
      </c>
      <c r="AD1694" s="179">
        <f t="shared" si="2918"/>
        <v>1</v>
      </c>
      <c r="AE1694" s="179" t="str">
        <f t="shared" si="2919"/>
        <v>11111111</v>
      </c>
      <c r="AF1694" s="179">
        <f t="shared" si="2920"/>
        <v>1</v>
      </c>
      <c r="AG1694" s="180" t="str">
        <f t="shared" si="2921"/>
        <v>01110111</v>
      </c>
      <c r="AH1694" s="179" t="str">
        <f>IF(AF1694=0,"00000000",RIGHT(_xlfn.CONCAT(REPT(0,8-MIN(8,AB1694)),REPT(DEC2BIN(_xlfn.BITLSHIFT(1,MAX(V1694,X1694,1)-1)),MAX(1,O1694))),8))</f>
        <v>10001000</v>
      </c>
    </row>
    <row r="1695" spans="1:34" x14ac:dyDescent="0.2">
      <c r="A1695" s="125" t="s">
        <v>3043</v>
      </c>
      <c r="B1695" s="58" t="str">
        <f t="shared" si="2930"/>
        <v>RSVD</v>
      </c>
      <c r="C1695" s="125" t="s">
        <v>781</v>
      </c>
      <c r="D1695" s="125" t="s">
        <v>704</v>
      </c>
      <c r="E1695" s="125" t="str">
        <f>IF(S1695="rs2","L2",IF(S1695="vs2","S3","L1"))</f>
        <v>S3</v>
      </c>
      <c r="F1695" s="125" t="str">
        <f>IF(M1695=8,"000",IF(M1695=16,"101","110"))</f>
        <v>110</v>
      </c>
      <c r="H1695" s="125" t="s">
        <v>1723</v>
      </c>
      <c r="I1695" s="159">
        <f>VLOOKUP(H1695,'V-Enc'!$B$38:$C$45,2,FALSE)</f>
        <v>16</v>
      </c>
      <c r="J1695" s="125" t="s">
        <v>1735</v>
      </c>
      <c r="K1695" s="159">
        <f>VLOOKUP(J1695,'V-Enc'!$B$49:$C$56,2,FALSE)</f>
        <v>4</v>
      </c>
      <c r="L1695" s="206" t="s">
        <v>2079</v>
      </c>
      <c r="M1695" s="125">
        <v>32</v>
      </c>
      <c r="N1695" s="125" t="s">
        <v>1830</v>
      </c>
      <c r="O1695" s="125">
        <f>VLOOKUP(N1695,'V-Enc'!$B$130:$C$137,2,FALSE)</f>
        <v>3</v>
      </c>
      <c r="R1695" s="125" t="s">
        <v>22</v>
      </c>
      <c r="S1695" s="125" t="s">
        <v>764</v>
      </c>
      <c r="T1695" s="125" t="s">
        <v>783</v>
      </c>
      <c r="U1695" s="125">
        <f t="shared" si="2931"/>
        <v>16</v>
      </c>
      <c r="V1695" s="179">
        <f t="shared" si="2932"/>
        <v>4</v>
      </c>
      <c r="W1695" s="125">
        <f t="shared" si="2933"/>
        <v>32</v>
      </c>
      <c r="X1695" s="179">
        <f t="shared" si="2934"/>
        <v>8</v>
      </c>
      <c r="Z1695" s="125">
        <f t="shared" si="2797"/>
        <v>1</v>
      </c>
      <c r="AA1695" s="125">
        <v>1</v>
      </c>
      <c r="AB1695" s="179">
        <f t="shared" si="2929"/>
        <v>24</v>
      </c>
      <c r="AC1695" s="179" t="str">
        <f>DEC2BIN(MIN(64,AB1695)-1,6)</f>
        <v>010111</v>
      </c>
      <c r="AD1695" s="179">
        <f t="shared" si="2918"/>
        <v>2</v>
      </c>
      <c r="AE1695" s="179" t="str">
        <f t="shared" si="2919"/>
        <v>10101010</v>
      </c>
      <c r="AF1695" s="179">
        <f t="shared" si="2920"/>
        <v>1</v>
      </c>
      <c r="AG1695" s="180" t="str">
        <f t="shared" si="2921"/>
        <v>01111111</v>
      </c>
      <c r="AH1695" s="179" t="str">
        <f t="shared" ref="AH1695:AH1698" si="2935">IF(AF1695=0,"00000000",RIGHT(_xlfn.CONCAT(REPT(0,8-MIN(8,AB1695)),REPT(DEC2BIN(_xlfn.BITLSHIFT(1,MAX(V1695,X1695,1)-1)),MAX(1,O1695))),8))</f>
        <v>10000000</v>
      </c>
    </row>
    <row r="1696" spans="1:34" x14ac:dyDescent="0.2">
      <c r="A1696" s="125" t="s">
        <v>3044</v>
      </c>
      <c r="B1696" s="58" t="str">
        <f t="shared" si="2930"/>
        <v>RSVD</v>
      </c>
      <c r="C1696" s="125" t="s">
        <v>781</v>
      </c>
      <c r="D1696" s="125" t="s">
        <v>704</v>
      </c>
      <c r="E1696" s="125" t="str">
        <f>IF(S1696="rs2","L2",IF(S1696="vs2","S3","L1"))</f>
        <v>S3</v>
      </c>
      <c r="F1696" s="125" t="str">
        <f>IF(M1696=8,"000",IF(M1696=16,"101","110"))</f>
        <v>000</v>
      </c>
      <c r="H1696" s="125" t="s">
        <v>1723</v>
      </c>
      <c r="I1696" s="159">
        <f>VLOOKUP(H1696,'V-Enc'!$B$38:$C$45,2,FALSE)</f>
        <v>16</v>
      </c>
      <c r="J1696" s="125" t="s">
        <v>1736</v>
      </c>
      <c r="K1696" s="159">
        <f>VLOOKUP(J1696,'V-Enc'!$B$49:$C$56,2,FALSE)</f>
        <v>8</v>
      </c>
      <c r="L1696" s="206" t="s">
        <v>2079</v>
      </c>
      <c r="M1696" s="125">
        <v>8</v>
      </c>
      <c r="N1696" s="125" t="s">
        <v>1830</v>
      </c>
      <c r="O1696" s="125">
        <f>VLOOKUP(N1696,'V-Enc'!$B$130:$C$137,2,FALSE)</f>
        <v>3</v>
      </c>
      <c r="R1696" s="125" t="s">
        <v>22</v>
      </c>
      <c r="S1696" s="125" t="s">
        <v>764</v>
      </c>
      <c r="T1696" s="125" t="s">
        <v>783</v>
      </c>
      <c r="U1696" s="125">
        <f t="shared" si="2931"/>
        <v>16</v>
      </c>
      <c r="V1696" s="179">
        <f t="shared" si="2932"/>
        <v>8</v>
      </c>
      <c r="W1696" s="125">
        <f t="shared" si="2933"/>
        <v>8</v>
      </c>
      <c r="X1696" s="179">
        <f t="shared" si="2934"/>
        <v>4</v>
      </c>
      <c r="Z1696" s="125">
        <f t="shared" si="2797"/>
        <v>1</v>
      </c>
      <c r="AA1696" s="125">
        <v>1</v>
      </c>
      <c r="AB1696" s="179">
        <f t="shared" si="2929"/>
        <v>24</v>
      </c>
      <c r="AC1696" s="179" t="str">
        <f t="shared" ref="AC1696:AC1698" si="2936">DEC2BIN(MIN(64,AB1696)-1,6)</f>
        <v>010111</v>
      </c>
      <c r="AD1696" s="179">
        <f t="shared" si="2918"/>
        <v>1</v>
      </c>
      <c r="AE1696" s="179" t="str">
        <f t="shared" si="2919"/>
        <v>11111111</v>
      </c>
      <c r="AF1696" s="179">
        <f t="shared" si="2920"/>
        <v>2</v>
      </c>
      <c r="AG1696" s="180" t="str">
        <f t="shared" si="2921"/>
        <v>10101010</v>
      </c>
      <c r="AH1696" s="179" t="str">
        <f t="shared" si="2935"/>
        <v>10000000</v>
      </c>
    </row>
    <row r="1697" spans="1:34" x14ac:dyDescent="0.2">
      <c r="A1697" s="125" t="s">
        <v>3045</v>
      </c>
      <c r="B1697" s="58" t="str">
        <f t="shared" ref="B1697" si="2937">IF(OR(MAX(1,O1697)*MAX(V1697,1)&gt;8,V1697&lt;1/4,X1697&lt;1/4,IF(X1697="-",0,X1697)&gt;8),"RSVD","")</f>
        <v>RSVD</v>
      </c>
      <c r="C1697" s="125" t="s">
        <v>781</v>
      </c>
      <c r="D1697" s="125" t="s">
        <v>704</v>
      </c>
      <c r="E1697" s="125" t="str">
        <f>IF(S1697="rs2","L2",IF(S1697="vs2","S3","L1"))</f>
        <v>S3</v>
      </c>
      <c r="F1697" s="125" t="str">
        <f>IF(M1697=8,"000",IF(M1697=16,"101","110"))</f>
        <v>101</v>
      </c>
      <c r="H1697" s="125" t="s">
        <v>1723</v>
      </c>
      <c r="I1697" s="159">
        <f>VLOOKUP(H1697,'V-Enc'!$B$38:$C$45,2,FALSE)</f>
        <v>16</v>
      </c>
      <c r="J1697" s="125" t="s">
        <v>1736</v>
      </c>
      <c r="K1697" s="159">
        <f>VLOOKUP(J1697,'V-Enc'!$B$49:$C$56,2,FALSE)</f>
        <v>8</v>
      </c>
      <c r="L1697" s="206" t="s">
        <v>2079</v>
      </c>
      <c r="M1697" s="125">
        <v>16</v>
      </c>
      <c r="N1697" s="125" t="s">
        <v>1830</v>
      </c>
      <c r="O1697" s="125">
        <f>VLOOKUP(N1697,'V-Enc'!$B$130:$C$137,2,FALSE)</f>
        <v>3</v>
      </c>
      <c r="R1697" s="125" t="s">
        <v>22</v>
      </c>
      <c r="S1697" s="125" t="s">
        <v>764</v>
      </c>
      <c r="T1697" s="125" t="s">
        <v>783</v>
      </c>
      <c r="U1697" s="125">
        <f t="shared" ref="U1697" si="2938">IF(L1697="-1",I1697,M1697)</f>
        <v>16</v>
      </c>
      <c r="V1697" s="179">
        <f t="shared" ref="V1697" si="2939">IF(L1697="-1",K1697,U1697/I1697*K1697)</f>
        <v>8</v>
      </c>
      <c r="W1697" s="125">
        <f t="shared" ref="W1697" si="2940">IF(L1697="-1",M1697,"-")</f>
        <v>16</v>
      </c>
      <c r="X1697" s="179">
        <f t="shared" ref="X1697" si="2941">IF(L1697="-1",W1697/I1697*K1697,"-")</f>
        <v>8</v>
      </c>
      <c r="Z1697" s="125">
        <f t="shared" ref="Z1697" si="2942">IF(S1697="vs2",1,"")</f>
        <v>1</v>
      </c>
      <c r="AA1697" s="125">
        <v>1</v>
      </c>
      <c r="AB1697" s="179">
        <f t="shared" si="2929"/>
        <v>24</v>
      </c>
      <c r="AC1697" s="179" t="str">
        <f t="shared" si="2936"/>
        <v>010111</v>
      </c>
      <c r="AD1697" s="179">
        <f t="shared" si="2918"/>
        <v>1</v>
      </c>
      <c r="AE1697" s="179" t="str">
        <f t="shared" si="2919"/>
        <v>11111111</v>
      </c>
      <c r="AF1697" s="179">
        <f t="shared" si="2920"/>
        <v>1</v>
      </c>
      <c r="AG1697" s="180" t="str">
        <f>IF(AF1697=0,"00000000",RIGHT(IF(X1697&gt;=V1697,DEC2BIN(_xlfn.BITXOR(BIN2DEC(AH1697),255),8),REPT(DEC2BIN(_xlfn.BITLSHIFT(1,AF1697-1)),8)),8))</f>
        <v>01111111</v>
      </c>
      <c r="AH1697" s="179" t="str">
        <f t="shared" si="2935"/>
        <v>10000000</v>
      </c>
    </row>
    <row r="1698" spans="1:34" x14ac:dyDescent="0.2">
      <c r="A1698" s="125" t="s">
        <v>4802</v>
      </c>
      <c r="B1698" s="58" t="str">
        <f t="shared" si="2930"/>
        <v>RSVD</v>
      </c>
      <c r="C1698" s="125" t="s">
        <v>781</v>
      </c>
      <c r="D1698" s="125" t="s">
        <v>704</v>
      </c>
      <c r="E1698" s="125" t="str">
        <f>IF(S1698="rs2","L2",IF(S1698="vs2","S3","L1"))</f>
        <v>S3</v>
      </c>
      <c r="F1698" s="125" t="str">
        <f>IF(M1698=8,"000",IF(M1698=16,"101","110"))</f>
        <v>110</v>
      </c>
      <c r="H1698" s="125" t="s">
        <v>1723</v>
      </c>
      <c r="I1698" s="159">
        <f>VLOOKUP(H1698,'V-Enc'!$B$38:$C$45,2,FALSE)</f>
        <v>16</v>
      </c>
      <c r="J1698" s="125" t="s">
        <v>1736</v>
      </c>
      <c r="K1698" s="159">
        <f>VLOOKUP(J1698,'V-Enc'!$B$49:$C$56,2,FALSE)</f>
        <v>8</v>
      </c>
      <c r="L1698" s="206" t="s">
        <v>2079</v>
      </c>
      <c r="M1698" s="125">
        <v>32</v>
      </c>
      <c r="N1698" s="125" t="s">
        <v>1830</v>
      </c>
      <c r="O1698" s="125">
        <f>VLOOKUP(N1698,'V-Enc'!$B$130:$C$137,2,FALSE)</f>
        <v>3</v>
      </c>
      <c r="R1698" s="125" t="s">
        <v>22</v>
      </c>
      <c r="S1698" s="125" t="s">
        <v>764</v>
      </c>
      <c r="T1698" s="125" t="s">
        <v>783</v>
      </c>
      <c r="U1698" s="125">
        <f t="shared" si="2931"/>
        <v>16</v>
      </c>
      <c r="V1698" s="179">
        <f t="shared" si="2932"/>
        <v>8</v>
      </c>
      <c r="W1698" s="125">
        <f t="shared" si="2933"/>
        <v>32</v>
      </c>
      <c r="X1698" s="179">
        <f t="shared" si="2934"/>
        <v>16</v>
      </c>
      <c r="Z1698" s="125">
        <f t="shared" si="2797"/>
        <v>1</v>
      </c>
      <c r="AA1698" s="125">
        <v>1</v>
      </c>
      <c r="AB1698" s="179">
        <f t="shared" si="2929"/>
        <v>48</v>
      </c>
      <c r="AC1698" s="179" t="str">
        <f t="shared" si="2936"/>
        <v>101111</v>
      </c>
      <c r="AD1698" s="179">
        <f t="shared" si="2918"/>
        <v>2</v>
      </c>
      <c r="AE1698" s="179" t="str">
        <f t="shared" si="2919"/>
        <v>10101010</v>
      </c>
      <c r="AF1698" s="179">
        <f t="shared" si="2920"/>
        <v>1</v>
      </c>
      <c r="AG1698" s="180" t="e">
        <f>IF(AF1698=0,"00000000",RIGHT(IF(X1698&gt;=V1698,DEC2BIN(_xlfn.BITXOR(BIN2DEC(AH1698),255),8),REPT(DEC2BIN(_xlfn.BITLSHIFT(1,AF1698-1)),8)),8))</f>
        <v>#NUM!</v>
      </c>
      <c r="AH1698" s="179" t="e">
        <f t="shared" si="2935"/>
        <v>#NUM!</v>
      </c>
    </row>
    <row r="1699" spans="1:34" x14ac:dyDescent="0.2">
      <c r="I1699" s="159"/>
      <c r="Z1699" s="125" t="str">
        <f t="shared" si="2797"/>
        <v/>
      </c>
      <c r="AA1699" s="125" t="str">
        <f t="shared" ref="AA1699:AA1757" si="2943">IF(T1699="vs3",1,"")</f>
        <v/>
      </c>
      <c r="AC1699" s="179"/>
      <c r="AE1699" s="179"/>
    </row>
    <row r="1700" spans="1:34" ht="19" x14ac:dyDescent="0.25">
      <c r="A1700" s="225" t="s">
        <v>2465</v>
      </c>
      <c r="B1700" s="225"/>
      <c r="C1700" s="226"/>
      <c r="D1700" s="226"/>
      <c r="E1700" s="226"/>
      <c r="F1700" s="226"/>
      <c r="G1700" s="226"/>
      <c r="I1700" s="159"/>
      <c r="P1700" s="126"/>
      <c r="Z1700" s="125" t="str">
        <f t="shared" si="2797"/>
        <v/>
      </c>
      <c r="AA1700" s="125" t="str">
        <f t="shared" si="2943"/>
        <v/>
      </c>
      <c r="AC1700" s="179"/>
      <c r="AE1700" s="179"/>
    </row>
    <row r="1701" spans="1:34" x14ac:dyDescent="0.2">
      <c r="A1701" s="125" t="s">
        <v>4803</v>
      </c>
      <c r="B1701" s="58" t="str">
        <f t="shared" ref="B1701:B1718" si="2944">IF(OR(MAX(1,O1701)*MAX(V1701,1)&gt;8,V1701&lt;1/4,X1701&lt;1/4,IF(X1701="-",0,X1701)&gt;8),"RSVD","")</f>
        <v>RSVD</v>
      </c>
      <c r="C1701" s="125" t="s">
        <v>781</v>
      </c>
      <c r="D1701" s="125" t="s">
        <v>704</v>
      </c>
      <c r="E1701" s="125" t="str">
        <f t="shared" ref="E1701" si="2945">IF(S1701="rs2","S2",IF(S1701="vs2","S3","S1"))</f>
        <v>S1</v>
      </c>
      <c r="F1701" s="125" t="str">
        <f t="shared" ref="F1701" si="2946">IF(M1701=8,"000",IF(M1701=16,"101","110"))</f>
        <v>000</v>
      </c>
      <c r="H1701" s="125" t="s">
        <v>1723</v>
      </c>
      <c r="I1701" s="159">
        <f>VLOOKUP(H1701,'V-Enc'!$B$38:$C$45,2,FALSE)</f>
        <v>16</v>
      </c>
      <c r="J1701" s="125" t="s">
        <v>1739</v>
      </c>
      <c r="K1701" s="159">
        <f>VLOOKUP(J1701,'V-Enc'!$B$49:$C$56,2,FALSE)</f>
        <v>0.25</v>
      </c>
      <c r="L1701" s="206" t="s">
        <v>76</v>
      </c>
      <c r="M1701" s="125">
        <v>8</v>
      </c>
      <c r="N1701" s="125" t="s">
        <v>1831</v>
      </c>
      <c r="O1701" s="125">
        <f>VLOOKUP(N1701,'V-Enc'!$B$130:$C$137,2,FALSE)</f>
        <v>4</v>
      </c>
      <c r="R1701" s="125" t="s">
        <v>22</v>
      </c>
      <c r="S1701" s="206" t="s">
        <v>2040</v>
      </c>
      <c r="T1701" s="125" t="s">
        <v>783</v>
      </c>
      <c r="U1701" s="125">
        <f t="shared" ref="U1701" si="2947">IF(L1701="-1",I1701,M1701)</f>
        <v>8</v>
      </c>
      <c r="V1701" s="179">
        <f t="shared" ref="V1701" si="2948">IF(L1701="-1",K1701,U1701/I1701*K1701)</f>
        <v>0.125</v>
      </c>
      <c r="W1701" s="125" t="str">
        <f t="shared" ref="W1701" si="2949">IF(L1701="-1",M1701,"-")</f>
        <v>-</v>
      </c>
      <c r="X1701" s="179" t="str">
        <f>IF(L1701="-1",W1701/#REF!*#REF!,"-")</f>
        <v>-</v>
      </c>
      <c r="Z1701" s="125" t="str">
        <f t="shared" ref="Z1701" si="2950">IF(S1701="vs2",1,"")</f>
        <v/>
      </c>
      <c r="AA1701" s="125">
        <f t="shared" ref="AA1701" si="2951">IF(T1701="vs3",1,"")</f>
        <v>1</v>
      </c>
      <c r="AB1701" s="179">
        <f>MAX(V1701,X1701,1)*IF(O1701="",1,O1701)</f>
        <v>4</v>
      </c>
      <c r="AC1701" s="179" t="str">
        <f t="shared" ref="AC1701:AC1714" si="2952">DEC2BIN(MIN(64,AB1701)-1,6)</f>
        <v>000011</v>
      </c>
      <c r="AD1701" s="179">
        <f t="shared" ref="AD1701:AD1718" si="2953">AB1701/(MAX(V1701,1)*IF(O1701="",1,O1701))</f>
        <v>1</v>
      </c>
      <c r="AE1701" s="179" t="str">
        <f t="shared" ref="AE1701:AE1718" si="2954">RIGHT(_xlfn.CONCAT(REPT(0,8-MIN(AB1701,8)),REPT(DEC2BIN(_xlfn.BITLSHIFT(1,AD1701-1)),AB1701/AD1701)),8)</f>
        <v>00001111</v>
      </c>
      <c r="AF1701" s="125" t="s">
        <v>369</v>
      </c>
    </row>
    <row r="1702" spans="1:34" x14ac:dyDescent="0.2">
      <c r="A1702" s="125" t="s">
        <v>3046</v>
      </c>
      <c r="B1702" s="58" t="str">
        <f t="shared" si="2944"/>
        <v/>
      </c>
      <c r="C1702" s="125" t="s">
        <v>781</v>
      </c>
      <c r="D1702" s="125" t="s">
        <v>704</v>
      </c>
      <c r="E1702" s="125" t="str">
        <f t="shared" ref="E1702:E1715" si="2955">IF(S1702="rs2","S2",IF(S1702="vs2","S3","S1"))</f>
        <v>S1</v>
      </c>
      <c r="F1702" s="125" t="str">
        <f t="shared" ref="F1702:F1715" si="2956">IF(M1702=8,"000",IF(M1702=16,"101","110"))</f>
        <v>101</v>
      </c>
      <c r="H1702" s="125" t="s">
        <v>1723</v>
      </c>
      <c r="I1702" s="159">
        <f>VLOOKUP(H1702,'V-Enc'!$B$38:$C$45,2,FALSE)</f>
        <v>16</v>
      </c>
      <c r="J1702" s="125" t="s">
        <v>1739</v>
      </c>
      <c r="K1702" s="159">
        <f>VLOOKUP(J1702,'V-Enc'!$B$49:$C$56,2,FALSE)</f>
        <v>0.25</v>
      </c>
      <c r="L1702" s="206" t="s">
        <v>76</v>
      </c>
      <c r="M1702" s="125">
        <v>16</v>
      </c>
      <c r="N1702" s="125" t="s">
        <v>1831</v>
      </c>
      <c r="O1702" s="125">
        <f>VLOOKUP(N1702,'V-Enc'!$B$130:$C$137,2,FALSE)</f>
        <v>4</v>
      </c>
      <c r="R1702" s="125" t="s">
        <v>22</v>
      </c>
      <c r="S1702" s="206" t="s">
        <v>2040</v>
      </c>
      <c r="T1702" s="125" t="s">
        <v>783</v>
      </c>
      <c r="U1702" s="125">
        <f t="shared" ref="U1702:U1715" si="2957">IF(L1702="-1",I1702,M1702)</f>
        <v>16</v>
      </c>
      <c r="V1702" s="179">
        <f t="shared" ref="V1702:V1715" si="2958">IF(L1702="-1",K1702,U1702/I1702*K1702)</f>
        <v>0.25</v>
      </c>
      <c r="W1702" s="125" t="str">
        <f t="shared" ref="W1702:W1715" si="2959">IF(L1702="-1",M1702,"-")</f>
        <v>-</v>
      </c>
      <c r="X1702" s="179" t="str">
        <f>IF(L1702="-1",W1702/#REF!*#REF!,"-")</f>
        <v>-</v>
      </c>
      <c r="Z1702" s="125" t="str">
        <f t="shared" si="2797"/>
        <v/>
      </c>
      <c r="AA1702" s="125">
        <f t="shared" si="2943"/>
        <v>1</v>
      </c>
      <c r="AB1702" s="179">
        <f t="shared" ref="AB1702:AB1718" si="2960">MAX(V1702,X1702,1)*IF(O1702="",1,O1702)</f>
        <v>4</v>
      </c>
      <c r="AC1702" s="179" t="str">
        <f t="shared" si="2952"/>
        <v>000011</v>
      </c>
      <c r="AD1702" s="179">
        <f t="shared" si="2953"/>
        <v>1</v>
      </c>
      <c r="AE1702" s="179" t="str">
        <f t="shared" si="2954"/>
        <v>00001111</v>
      </c>
      <c r="AF1702" s="125" t="s">
        <v>369</v>
      </c>
    </row>
    <row r="1703" spans="1:34" x14ac:dyDescent="0.2">
      <c r="A1703" s="125" t="s">
        <v>3047</v>
      </c>
      <c r="B1703" s="58" t="str">
        <f t="shared" si="2944"/>
        <v/>
      </c>
      <c r="C1703" s="125" t="s">
        <v>781</v>
      </c>
      <c r="D1703" s="125" t="s">
        <v>704</v>
      </c>
      <c r="E1703" s="125" t="str">
        <f t="shared" si="2955"/>
        <v>S1</v>
      </c>
      <c r="F1703" s="125" t="str">
        <f t="shared" si="2956"/>
        <v>110</v>
      </c>
      <c r="H1703" s="125" t="s">
        <v>1723</v>
      </c>
      <c r="I1703" s="159">
        <f>VLOOKUP(H1703,'V-Enc'!$B$38:$C$45,2,FALSE)</f>
        <v>16</v>
      </c>
      <c r="J1703" s="125" t="s">
        <v>1739</v>
      </c>
      <c r="K1703" s="159">
        <f>VLOOKUP(J1703,'V-Enc'!$B$49:$C$56,2,FALSE)</f>
        <v>0.25</v>
      </c>
      <c r="L1703" s="206" t="s">
        <v>76</v>
      </c>
      <c r="M1703" s="125">
        <v>32</v>
      </c>
      <c r="N1703" s="125" t="s">
        <v>1831</v>
      </c>
      <c r="O1703" s="125">
        <f>VLOOKUP(N1703,'V-Enc'!$B$130:$C$137,2,FALSE)</f>
        <v>4</v>
      </c>
      <c r="R1703" s="125" t="s">
        <v>22</v>
      </c>
      <c r="S1703" s="206" t="s">
        <v>2040</v>
      </c>
      <c r="T1703" s="125" t="s">
        <v>783</v>
      </c>
      <c r="U1703" s="125">
        <f t="shared" si="2957"/>
        <v>32</v>
      </c>
      <c r="V1703" s="179">
        <f t="shared" si="2958"/>
        <v>0.5</v>
      </c>
      <c r="W1703" s="125" t="str">
        <f t="shared" si="2959"/>
        <v>-</v>
      </c>
      <c r="X1703" s="179" t="str">
        <f>IF(L1703="-1",W1703/I1702*K1702,"-")</f>
        <v>-</v>
      </c>
      <c r="Z1703" s="125" t="str">
        <f t="shared" si="2797"/>
        <v/>
      </c>
      <c r="AA1703" s="125">
        <f t="shared" si="2943"/>
        <v>1</v>
      </c>
      <c r="AB1703" s="179">
        <f t="shared" si="2960"/>
        <v>4</v>
      </c>
      <c r="AC1703" s="179" t="str">
        <f t="shared" si="2952"/>
        <v>000011</v>
      </c>
      <c r="AD1703" s="179">
        <f t="shared" si="2953"/>
        <v>1</v>
      </c>
      <c r="AE1703" s="179" t="str">
        <f t="shared" si="2954"/>
        <v>00001111</v>
      </c>
      <c r="AF1703" s="125" t="s">
        <v>369</v>
      </c>
    </row>
    <row r="1704" spans="1:34" x14ac:dyDescent="0.2">
      <c r="A1704" s="125" t="s">
        <v>3048</v>
      </c>
      <c r="B1704" s="58" t="str">
        <f t="shared" si="2944"/>
        <v/>
      </c>
      <c r="C1704" s="125" t="s">
        <v>781</v>
      </c>
      <c r="D1704" s="125" t="s">
        <v>704</v>
      </c>
      <c r="E1704" s="125" t="str">
        <f t="shared" si="2955"/>
        <v>S1</v>
      </c>
      <c r="F1704" s="125" t="str">
        <f t="shared" si="2956"/>
        <v>000</v>
      </c>
      <c r="H1704" s="125" t="s">
        <v>1723</v>
      </c>
      <c r="I1704" s="159">
        <f>VLOOKUP(H1704,'V-Enc'!$B$38:$C$45,2,FALSE)</f>
        <v>16</v>
      </c>
      <c r="J1704" s="125" t="s">
        <v>1740</v>
      </c>
      <c r="K1704" s="159">
        <f>VLOOKUP(J1704,'V-Enc'!$B$49:$C$56,2,FALSE)</f>
        <v>0.5</v>
      </c>
      <c r="L1704" s="206" t="s">
        <v>76</v>
      </c>
      <c r="M1704" s="125">
        <v>8</v>
      </c>
      <c r="N1704" s="125" t="s">
        <v>1831</v>
      </c>
      <c r="O1704" s="125">
        <f>VLOOKUP(N1704,'V-Enc'!$B$130:$C$137,2,FALSE)</f>
        <v>4</v>
      </c>
      <c r="R1704" s="125" t="s">
        <v>22</v>
      </c>
      <c r="S1704" s="206" t="s">
        <v>2040</v>
      </c>
      <c r="T1704" s="125" t="s">
        <v>783</v>
      </c>
      <c r="U1704" s="125">
        <f t="shared" si="2957"/>
        <v>8</v>
      </c>
      <c r="V1704" s="179">
        <f t="shared" si="2958"/>
        <v>0.25</v>
      </c>
      <c r="W1704" s="125" t="str">
        <f t="shared" si="2959"/>
        <v>-</v>
      </c>
      <c r="X1704" s="179" t="str">
        <f>IF(L1704="-1",W1704/#REF!*#REF!,"-")</f>
        <v>-</v>
      </c>
      <c r="Z1704" s="125" t="str">
        <f t="shared" si="2797"/>
        <v/>
      </c>
      <c r="AA1704" s="125">
        <f t="shared" si="2943"/>
        <v>1</v>
      </c>
      <c r="AB1704" s="179">
        <f t="shared" si="2960"/>
        <v>4</v>
      </c>
      <c r="AC1704" s="179" t="str">
        <f t="shared" si="2952"/>
        <v>000011</v>
      </c>
      <c r="AD1704" s="179">
        <f t="shared" si="2953"/>
        <v>1</v>
      </c>
      <c r="AE1704" s="179" t="str">
        <f t="shared" si="2954"/>
        <v>00001111</v>
      </c>
      <c r="AF1704" s="125" t="s">
        <v>369</v>
      </c>
    </row>
    <row r="1705" spans="1:34" x14ac:dyDescent="0.2">
      <c r="A1705" s="125" t="s">
        <v>3049</v>
      </c>
      <c r="B1705" s="58" t="str">
        <f t="shared" si="2944"/>
        <v/>
      </c>
      <c r="C1705" s="125" t="s">
        <v>781</v>
      </c>
      <c r="D1705" s="125" t="s">
        <v>704</v>
      </c>
      <c r="E1705" s="125" t="str">
        <f t="shared" si="2955"/>
        <v>S1</v>
      </c>
      <c r="F1705" s="125" t="str">
        <f t="shared" si="2956"/>
        <v>101</v>
      </c>
      <c r="H1705" s="125" t="s">
        <v>1723</v>
      </c>
      <c r="I1705" s="159">
        <f>VLOOKUP(H1705,'V-Enc'!$B$38:$C$45,2,FALSE)</f>
        <v>16</v>
      </c>
      <c r="J1705" s="125" t="s">
        <v>1740</v>
      </c>
      <c r="K1705" s="159">
        <f>VLOOKUP(J1705,'V-Enc'!$B$49:$C$56,2,FALSE)</f>
        <v>0.5</v>
      </c>
      <c r="L1705" s="206" t="s">
        <v>76</v>
      </c>
      <c r="M1705" s="125">
        <v>16</v>
      </c>
      <c r="N1705" s="125" t="s">
        <v>1831</v>
      </c>
      <c r="O1705" s="125">
        <f>VLOOKUP(N1705,'V-Enc'!$B$130:$C$137,2,FALSE)</f>
        <v>4</v>
      </c>
      <c r="R1705" s="125" t="s">
        <v>22</v>
      </c>
      <c r="S1705" s="206" t="s">
        <v>2040</v>
      </c>
      <c r="T1705" s="125" t="s">
        <v>783</v>
      </c>
      <c r="U1705" s="125">
        <f t="shared" si="2957"/>
        <v>16</v>
      </c>
      <c r="V1705" s="179">
        <f t="shared" si="2958"/>
        <v>0.5</v>
      </c>
      <c r="W1705" s="125" t="str">
        <f t="shared" si="2959"/>
        <v>-</v>
      </c>
      <c r="X1705" s="179" t="str">
        <f>IF(L1705="-1",W1705/I1704*K1704,"-")</f>
        <v>-</v>
      </c>
      <c r="Z1705" s="125" t="str">
        <f t="shared" ref="Z1705:Z1807" si="2961">IF(S1705="vs2",1,"")</f>
        <v/>
      </c>
      <c r="AA1705" s="125">
        <f t="shared" si="2943"/>
        <v>1</v>
      </c>
      <c r="AB1705" s="179">
        <f t="shared" si="2960"/>
        <v>4</v>
      </c>
      <c r="AC1705" s="179" t="str">
        <f t="shared" si="2952"/>
        <v>000011</v>
      </c>
      <c r="AD1705" s="179">
        <f t="shared" si="2953"/>
        <v>1</v>
      </c>
      <c r="AE1705" s="179" t="str">
        <f t="shared" si="2954"/>
        <v>00001111</v>
      </c>
      <c r="AF1705" s="125" t="s">
        <v>369</v>
      </c>
    </row>
    <row r="1706" spans="1:34" x14ac:dyDescent="0.2">
      <c r="A1706" s="125" t="s">
        <v>3050</v>
      </c>
      <c r="B1706" s="58" t="str">
        <f t="shared" si="2944"/>
        <v/>
      </c>
      <c r="C1706" s="125" t="s">
        <v>781</v>
      </c>
      <c r="D1706" s="125" t="s">
        <v>704</v>
      </c>
      <c r="E1706" s="125" t="str">
        <f t="shared" si="2955"/>
        <v>S1</v>
      </c>
      <c r="F1706" s="125" t="str">
        <f t="shared" si="2956"/>
        <v>110</v>
      </c>
      <c r="H1706" s="125" t="s">
        <v>1723</v>
      </c>
      <c r="I1706" s="159">
        <f>VLOOKUP(H1706,'V-Enc'!$B$38:$C$45,2,FALSE)</f>
        <v>16</v>
      </c>
      <c r="J1706" s="125" t="s">
        <v>1740</v>
      </c>
      <c r="K1706" s="159">
        <f>VLOOKUP(J1706,'V-Enc'!$B$49:$C$56,2,FALSE)</f>
        <v>0.5</v>
      </c>
      <c r="L1706" s="206" t="s">
        <v>76</v>
      </c>
      <c r="M1706" s="125">
        <v>32</v>
      </c>
      <c r="N1706" s="125" t="s">
        <v>1831</v>
      </c>
      <c r="O1706" s="125">
        <f>VLOOKUP(N1706,'V-Enc'!$B$130:$C$137,2,FALSE)</f>
        <v>4</v>
      </c>
      <c r="R1706" s="125" t="s">
        <v>22</v>
      </c>
      <c r="S1706" s="206" t="s">
        <v>2040</v>
      </c>
      <c r="T1706" s="125" t="s">
        <v>783</v>
      </c>
      <c r="U1706" s="125">
        <f t="shared" si="2957"/>
        <v>32</v>
      </c>
      <c r="V1706" s="179">
        <f t="shared" si="2958"/>
        <v>1</v>
      </c>
      <c r="W1706" s="125" t="str">
        <f t="shared" si="2959"/>
        <v>-</v>
      </c>
      <c r="X1706" s="179" t="str">
        <f>IF(L1706="-1",W1706/I1705*K1705,"-")</f>
        <v>-</v>
      </c>
      <c r="Z1706" s="125" t="str">
        <f t="shared" si="2961"/>
        <v/>
      </c>
      <c r="AA1706" s="125">
        <f t="shared" si="2943"/>
        <v>1</v>
      </c>
      <c r="AB1706" s="179">
        <f t="shared" si="2960"/>
        <v>4</v>
      </c>
      <c r="AC1706" s="179" t="str">
        <f t="shared" si="2952"/>
        <v>000011</v>
      </c>
      <c r="AD1706" s="179">
        <f t="shared" si="2953"/>
        <v>1</v>
      </c>
      <c r="AE1706" s="179" t="str">
        <f t="shared" si="2954"/>
        <v>00001111</v>
      </c>
      <c r="AF1706" s="125" t="s">
        <v>369</v>
      </c>
    </row>
    <row r="1707" spans="1:34" x14ac:dyDescent="0.2">
      <c r="A1707" s="125" t="s">
        <v>3051</v>
      </c>
      <c r="B1707" s="58" t="str">
        <f t="shared" si="2944"/>
        <v/>
      </c>
      <c r="C1707" s="125" t="s">
        <v>781</v>
      </c>
      <c r="D1707" s="125" t="s">
        <v>704</v>
      </c>
      <c r="E1707" s="125" t="str">
        <f t="shared" si="2955"/>
        <v>S1</v>
      </c>
      <c r="F1707" s="125" t="str">
        <f t="shared" si="2956"/>
        <v>000</v>
      </c>
      <c r="H1707" s="125" t="s">
        <v>1723</v>
      </c>
      <c r="I1707" s="159">
        <f>VLOOKUP(H1707,'V-Enc'!$B$38:$C$45,2,FALSE)</f>
        <v>16</v>
      </c>
      <c r="J1707" s="125" t="s">
        <v>1733</v>
      </c>
      <c r="K1707" s="159">
        <f>VLOOKUP(J1707,'V-Enc'!$B$49:$C$56,2,FALSE)</f>
        <v>1</v>
      </c>
      <c r="L1707" s="206" t="s">
        <v>76</v>
      </c>
      <c r="M1707" s="125">
        <v>8</v>
      </c>
      <c r="N1707" s="125" t="s">
        <v>1831</v>
      </c>
      <c r="O1707" s="125">
        <f>VLOOKUP(N1707,'V-Enc'!$B$130:$C$137,2,FALSE)</f>
        <v>4</v>
      </c>
      <c r="R1707" s="125" t="s">
        <v>22</v>
      </c>
      <c r="S1707" s="206" t="s">
        <v>2040</v>
      </c>
      <c r="T1707" s="125" t="s">
        <v>783</v>
      </c>
      <c r="U1707" s="125">
        <f t="shared" si="2957"/>
        <v>8</v>
      </c>
      <c r="V1707" s="179">
        <f t="shared" si="2958"/>
        <v>0.5</v>
      </c>
      <c r="W1707" s="125" t="str">
        <f t="shared" si="2959"/>
        <v>-</v>
      </c>
      <c r="X1707" s="179" t="str">
        <f>IF(L1707="-1",W1707/#REF!*#REF!,"-")</f>
        <v>-</v>
      </c>
      <c r="Z1707" s="125" t="str">
        <f t="shared" si="2961"/>
        <v/>
      </c>
      <c r="AA1707" s="125">
        <f t="shared" si="2943"/>
        <v>1</v>
      </c>
      <c r="AB1707" s="179">
        <f t="shared" si="2960"/>
        <v>4</v>
      </c>
      <c r="AC1707" s="179" t="str">
        <f t="shared" si="2952"/>
        <v>000011</v>
      </c>
      <c r="AD1707" s="179">
        <f t="shared" si="2953"/>
        <v>1</v>
      </c>
      <c r="AE1707" s="179" t="str">
        <f t="shared" si="2954"/>
        <v>00001111</v>
      </c>
      <c r="AF1707" s="125" t="s">
        <v>369</v>
      </c>
    </row>
    <row r="1708" spans="1:34" x14ac:dyDescent="0.2">
      <c r="A1708" s="125" t="s">
        <v>3052</v>
      </c>
      <c r="B1708" s="58" t="str">
        <f t="shared" si="2944"/>
        <v/>
      </c>
      <c r="C1708" s="125" t="s">
        <v>781</v>
      </c>
      <c r="D1708" s="125" t="s">
        <v>704</v>
      </c>
      <c r="E1708" s="125" t="str">
        <f t="shared" si="2955"/>
        <v>S1</v>
      </c>
      <c r="F1708" s="125" t="str">
        <f t="shared" si="2956"/>
        <v>101</v>
      </c>
      <c r="H1708" s="125" t="s">
        <v>1723</v>
      </c>
      <c r="I1708" s="159">
        <f>VLOOKUP(H1708,'V-Enc'!$B$38:$C$45,2,FALSE)</f>
        <v>16</v>
      </c>
      <c r="J1708" s="125" t="s">
        <v>1733</v>
      </c>
      <c r="K1708" s="159">
        <f>VLOOKUP(J1708,'V-Enc'!$B$49:$C$56,2,FALSE)</f>
        <v>1</v>
      </c>
      <c r="L1708" s="206" t="s">
        <v>76</v>
      </c>
      <c r="M1708" s="125">
        <v>16</v>
      </c>
      <c r="N1708" s="125" t="s">
        <v>1831</v>
      </c>
      <c r="O1708" s="125">
        <f>VLOOKUP(N1708,'V-Enc'!$B$130:$C$137,2,FALSE)</f>
        <v>4</v>
      </c>
      <c r="R1708" s="125" t="s">
        <v>22</v>
      </c>
      <c r="S1708" s="206" t="s">
        <v>2040</v>
      </c>
      <c r="T1708" s="125" t="s">
        <v>783</v>
      </c>
      <c r="U1708" s="125">
        <f t="shared" si="2957"/>
        <v>16</v>
      </c>
      <c r="V1708" s="179">
        <f t="shared" si="2958"/>
        <v>1</v>
      </c>
      <c r="W1708" s="125" t="str">
        <f t="shared" si="2959"/>
        <v>-</v>
      </c>
      <c r="X1708" s="179" t="str">
        <f>IF(L1708="-1",W1708/I1707*K1707,"-")</f>
        <v>-</v>
      </c>
      <c r="Z1708" s="125" t="str">
        <f t="shared" si="2961"/>
        <v/>
      </c>
      <c r="AA1708" s="125">
        <f t="shared" si="2943"/>
        <v>1</v>
      </c>
      <c r="AB1708" s="179">
        <f t="shared" si="2960"/>
        <v>4</v>
      </c>
      <c r="AC1708" s="179" t="str">
        <f t="shared" si="2952"/>
        <v>000011</v>
      </c>
      <c r="AD1708" s="179">
        <f t="shared" si="2953"/>
        <v>1</v>
      </c>
      <c r="AE1708" s="179" t="str">
        <f t="shared" si="2954"/>
        <v>00001111</v>
      </c>
      <c r="AF1708" s="125" t="s">
        <v>369</v>
      </c>
    </row>
    <row r="1709" spans="1:34" x14ac:dyDescent="0.2">
      <c r="A1709" s="125" t="s">
        <v>3053</v>
      </c>
      <c r="B1709" s="58" t="str">
        <f t="shared" si="2944"/>
        <v/>
      </c>
      <c r="C1709" s="125" t="s">
        <v>781</v>
      </c>
      <c r="D1709" s="125" t="s">
        <v>704</v>
      </c>
      <c r="E1709" s="125" t="str">
        <f t="shared" si="2955"/>
        <v>S1</v>
      </c>
      <c r="F1709" s="125" t="str">
        <f t="shared" si="2956"/>
        <v>110</v>
      </c>
      <c r="H1709" s="125" t="s">
        <v>1723</v>
      </c>
      <c r="I1709" s="159">
        <f>VLOOKUP(H1709,'V-Enc'!$B$38:$C$45,2,FALSE)</f>
        <v>16</v>
      </c>
      <c r="J1709" s="125" t="s">
        <v>1733</v>
      </c>
      <c r="K1709" s="159">
        <f>VLOOKUP(J1709,'V-Enc'!$B$49:$C$56,2,FALSE)</f>
        <v>1</v>
      </c>
      <c r="L1709" s="206" t="s">
        <v>76</v>
      </c>
      <c r="M1709" s="125">
        <v>32</v>
      </c>
      <c r="N1709" s="125" t="s">
        <v>1831</v>
      </c>
      <c r="O1709" s="125">
        <f>VLOOKUP(N1709,'V-Enc'!$B$130:$C$137,2,FALSE)</f>
        <v>4</v>
      </c>
      <c r="R1709" s="125" t="s">
        <v>22</v>
      </c>
      <c r="S1709" s="206" t="s">
        <v>2040</v>
      </c>
      <c r="T1709" s="125" t="s">
        <v>783</v>
      </c>
      <c r="U1709" s="125">
        <f t="shared" si="2957"/>
        <v>32</v>
      </c>
      <c r="V1709" s="179">
        <f t="shared" si="2958"/>
        <v>2</v>
      </c>
      <c r="W1709" s="125" t="str">
        <f t="shared" si="2959"/>
        <v>-</v>
      </c>
      <c r="X1709" s="179" t="str">
        <f>IF(L1709="-1",W1709/I1708*K1708,"-")</f>
        <v>-</v>
      </c>
      <c r="Z1709" s="125" t="str">
        <f t="shared" si="2961"/>
        <v/>
      </c>
      <c r="AA1709" s="125">
        <f t="shared" si="2943"/>
        <v>1</v>
      </c>
      <c r="AB1709" s="179">
        <f t="shared" si="2960"/>
        <v>8</v>
      </c>
      <c r="AC1709" s="179" t="str">
        <f t="shared" si="2952"/>
        <v>000111</v>
      </c>
      <c r="AD1709" s="179">
        <f t="shared" si="2953"/>
        <v>1</v>
      </c>
      <c r="AE1709" s="179" t="str">
        <f t="shared" si="2954"/>
        <v>11111111</v>
      </c>
      <c r="AF1709" s="125" t="s">
        <v>369</v>
      </c>
    </row>
    <row r="1710" spans="1:34" x14ac:dyDescent="0.2">
      <c r="A1710" s="125" t="s">
        <v>3054</v>
      </c>
      <c r="B1710" s="58" t="str">
        <f t="shared" si="2944"/>
        <v/>
      </c>
      <c r="C1710" s="125" t="s">
        <v>781</v>
      </c>
      <c r="D1710" s="125" t="s">
        <v>704</v>
      </c>
      <c r="E1710" s="125" t="str">
        <f t="shared" ref="E1710:E1712" si="2962">IF(S1710="rs2","S2",IF(S1710="vs2","S3","S1"))</f>
        <v>S1</v>
      </c>
      <c r="F1710" s="125" t="str">
        <f t="shared" ref="F1710:F1712" si="2963">IF(M1710=8,"000",IF(M1710=16,"101","110"))</f>
        <v>000</v>
      </c>
      <c r="H1710" s="125" t="s">
        <v>1723</v>
      </c>
      <c r="I1710" s="159">
        <f>VLOOKUP(H1710,'V-Enc'!$B$38:$C$45,2,FALSE)</f>
        <v>16</v>
      </c>
      <c r="J1710" s="125" t="s">
        <v>1734</v>
      </c>
      <c r="K1710" s="159">
        <f>VLOOKUP(J1710,'V-Enc'!$B$49:$C$56,2,FALSE)</f>
        <v>2</v>
      </c>
      <c r="L1710" s="206" t="s">
        <v>76</v>
      </c>
      <c r="M1710" s="125">
        <v>8</v>
      </c>
      <c r="N1710" s="125" t="s">
        <v>1831</v>
      </c>
      <c r="O1710" s="125">
        <f>VLOOKUP(N1710,'V-Enc'!$B$130:$C$137,2,FALSE)</f>
        <v>4</v>
      </c>
      <c r="R1710" s="125" t="s">
        <v>22</v>
      </c>
      <c r="S1710" s="206" t="s">
        <v>2040</v>
      </c>
      <c r="T1710" s="125" t="s">
        <v>783</v>
      </c>
      <c r="U1710" s="125">
        <f t="shared" ref="U1710:U1712" si="2964">IF(L1710="-1",I1710,M1710)</f>
        <v>8</v>
      </c>
      <c r="V1710" s="179">
        <f t="shared" ref="V1710:V1712" si="2965">IF(L1710="-1",K1710,U1710/I1710*K1710)</f>
        <v>1</v>
      </c>
      <c r="W1710" s="125" t="str">
        <f t="shared" ref="W1710:W1712" si="2966">IF(L1710="-1",M1710,"-")</f>
        <v>-</v>
      </c>
      <c r="X1710" s="179" t="str">
        <f>IF(L1710="-1",W1710/#REF!*#REF!,"-")</f>
        <v>-</v>
      </c>
      <c r="Z1710" s="125" t="str">
        <f t="shared" ref="Z1710:Z1712" si="2967">IF(S1710="vs2",1,"")</f>
        <v/>
      </c>
      <c r="AA1710" s="125">
        <f t="shared" ref="AA1710:AA1712" si="2968">IF(T1710="vs3",1,"")</f>
        <v>1</v>
      </c>
      <c r="AB1710" s="179">
        <f t="shared" si="2960"/>
        <v>4</v>
      </c>
      <c r="AC1710" s="179" t="str">
        <f t="shared" si="2952"/>
        <v>000011</v>
      </c>
      <c r="AD1710" s="179">
        <f t="shared" si="2953"/>
        <v>1</v>
      </c>
      <c r="AE1710" s="179" t="str">
        <f t="shared" si="2954"/>
        <v>00001111</v>
      </c>
      <c r="AF1710" s="125" t="s">
        <v>369</v>
      </c>
    </row>
    <row r="1711" spans="1:34" x14ac:dyDescent="0.2">
      <c r="A1711" s="125" t="s">
        <v>3055</v>
      </c>
      <c r="B1711" s="58" t="str">
        <f t="shared" si="2944"/>
        <v/>
      </c>
      <c r="C1711" s="125" t="s">
        <v>781</v>
      </c>
      <c r="D1711" s="125" t="s">
        <v>704</v>
      </c>
      <c r="E1711" s="125" t="str">
        <f t="shared" si="2962"/>
        <v>S1</v>
      </c>
      <c r="F1711" s="125" t="str">
        <f t="shared" si="2963"/>
        <v>101</v>
      </c>
      <c r="H1711" s="125" t="s">
        <v>1723</v>
      </c>
      <c r="I1711" s="159">
        <f>VLOOKUP(H1711,'V-Enc'!$B$38:$C$45,2,FALSE)</f>
        <v>16</v>
      </c>
      <c r="J1711" s="125" t="s">
        <v>1734</v>
      </c>
      <c r="K1711" s="159">
        <f>VLOOKUP(J1711,'V-Enc'!$B$49:$C$56,2,FALSE)</f>
        <v>2</v>
      </c>
      <c r="L1711" s="206" t="s">
        <v>76</v>
      </c>
      <c r="M1711" s="125">
        <v>16</v>
      </c>
      <c r="N1711" s="125" t="s">
        <v>1831</v>
      </c>
      <c r="O1711" s="125">
        <f>VLOOKUP(N1711,'V-Enc'!$B$130:$C$137,2,FALSE)</f>
        <v>4</v>
      </c>
      <c r="R1711" s="125" t="s">
        <v>22</v>
      </c>
      <c r="S1711" s="206" t="s">
        <v>2040</v>
      </c>
      <c r="T1711" s="125" t="s">
        <v>783</v>
      </c>
      <c r="U1711" s="125">
        <f t="shared" si="2964"/>
        <v>16</v>
      </c>
      <c r="V1711" s="179">
        <f t="shared" si="2965"/>
        <v>2</v>
      </c>
      <c r="W1711" s="125" t="str">
        <f t="shared" si="2966"/>
        <v>-</v>
      </c>
      <c r="X1711" s="179" t="str">
        <f>IF(L1711="-1",W1711/#REF!*#REF!,"-")</f>
        <v>-</v>
      </c>
      <c r="Z1711" s="125" t="str">
        <f t="shared" si="2967"/>
        <v/>
      </c>
      <c r="AA1711" s="125">
        <f t="shared" si="2968"/>
        <v>1</v>
      </c>
      <c r="AB1711" s="179">
        <f t="shared" si="2960"/>
        <v>8</v>
      </c>
      <c r="AC1711" s="179" t="str">
        <f t="shared" si="2952"/>
        <v>000111</v>
      </c>
      <c r="AD1711" s="179">
        <f t="shared" si="2953"/>
        <v>1</v>
      </c>
      <c r="AE1711" s="179" t="str">
        <f t="shared" si="2954"/>
        <v>11111111</v>
      </c>
      <c r="AF1711" s="125" t="s">
        <v>369</v>
      </c>
    </row>
    <row r="1712" spans="1:34" x14ac:dyDescent="0.2">
      <c r="A1712" s="125" t="s">
        <v>4804</v>
      </c>
      <c r="B1712" s="58" t="str">
        <f t="shared" si="2944"/>
        <v>RSVD</v>
      </c>
      <c r="C1712" s="125" t="s">
        <v>781</v>
      </c>
      <c r="D1712" s="125" t="s">
        <v>704</v>
      </c>
      <c r="E1712" s="125" t="str">
        <f t="shared" si="2962"/>
        <v>S1</v>
      </c>
      <c r="F1712" s="125" t="str">
        <f t="shared" si="2963"/>
        <v>110</v>
      </c>
      <c r="H1712" s="125" t="s">
        <v>1723</v>
      </c>
      <c r="I1712" s="159">
        <f>VLOOKUP(H1712,'V-Enc'!$B$38:$C$45,2,FALSE)</f>
        <v>16</v>
      </c>
      <c r="J1712" s="125" t="s">
        <v>1734</v>
      </c>
      <c r="K1712" s="159">
        <f>VLOOKUP(J1712,'V-Enc'!$B$49:$C$56,2,FALSE)</f>
        <v>2</v>
      </c>
      <c r="L1712" s="206" t="s">
        <v>76</v>
      </c>
      <c r="M1712" s="125">
        <v>32</v>
      </c>
      <c r="N1712" s="125" t="s">
        <v>1831</v>
      </c>
      <c r="O1712" s="125">
        <f>VLOOKUP(N1712,'V-Enc'!$B$130:$C$137,2,FALSE)</f>
        <v>4</v>
      </c>
      <c r="R1712" s="125" t="s">
        <v>22</v>
      </c>
      <c r="S1712" s="206" t="s">
        <v>2040</v>
      </c>
      <c r="T1712" s="125" t="s">
        <v>783</v>
      </c>
      <c r="U1712" s="125">
        <f t="shared" si="2964"/>
        <v>32</v>
      </c>
      <c r="V1712" s="179">
        <f t="shared" si="2965"/>
        <v>4</v>
      </c>
      <c r="W1712" s="125" t="str">
        <f t="shared" si="2966"/>
        <v>-</v>
      </c>
      <c r="X1712" s="179" t="str">
        <f>IF(L1712="-1",W1712/#REF!*#REF!,"-")</f>
        <v>-</v>
      </c>
      <c r="Z1712" s="125" t="str">
        <f t="shared" si="2967"/>
        <v/>
      </c>
      <c r="AA1712" s="125">
        <f t="shared" si="2968"/>
        <v>1</v>
      </c>
      <c r="AB1712" s="179">
        <f t="shared" si="2960"/>
        <v>16</v>
      </c>
      <c r="AC1712" s="179" t="str">
        <f t="shared" si="2952"/>
        <v>001111</v>
      </c>
      <c r="AD1712" s="179">
        <f t="shared" si="2953"/>
        <v>1</v>
      </c>
      <c r="AE1712" s="179" t="str">
        <f t="shared" si="2954"/>
        <v>11111111</v>
      </c>
      <c r="AF1712" s="125" t="s">
        <v>369</v>
      </c>
    </row>
    <row r="1713" spans="1:32" x14ac:dyDescent="0.2">
      <c r="A1713" s="125" t="s">
        <v>4805</v>
      </c>
      <c r="B1713" s="58" t="str">
        <f t="shared" si="2944"/>
        <v/>
      </c>
      <c r="C1713" s="125" t="s">
        <v>781</v>
      </c>
      <c r="D1713" s="125" t="s">
        <v>704</v>
      </c>
      <c r="E1713" s="125" t="str">
        <f t="shared" si="2955"/>
        <v>S1</v>
      </c>
      <c r="F1713" s="125" t="str">
        <f t="shared" si="2956"/>
        <v>000</v>
      </c>
      <c r="H1713" s="125" t="s">
        <v>1723</v>
      </c>
      <c r="I1713" s="159">
        <f>VLOOKUP(H1713,'V-Enc'!$B$38:$C$45,2,FALSE)</f>
        <v>16</v>
      </c>
      <c r="J1713" s="125" t="s">
        <v>1735</v>
      </c>
      <c r="K1713" s="159">
        <f>VLOOKUP(J1713,'V-Enc'!$B$49:$C$56,2,FALSE)</f>
        <v>4</v>
      </c>
      <c r="L1713" s="206" t="s">
        <v>76</v>
      </c>
      <c r="M1713" s="125">
        <v>8</v>
      </c>
      <c r="N1713" s="125" t="s">
        <v>1831</v>
      </c>
      <c r="O1713" s="125">
        <f>VLOOKUP(N1713,'V-Enc'!$B$130:$C$137,2,FALSE)</f>
        <v>4</v>
      </c>
      <c r="R1713" s="125" t="s">
        <v>22</v>
      </c>
      <c r="S1713" s="206" t="s">
        <v>2040</v>
      </c>
      <c r="T1713" s="125" t="s">
        <v>783</v>
      </c>
      <c r="U1713" s="125">
        <f t="shared" si="2957"/>
        <v>8</v>
      </c>
      <c r="V1713" s="179">
        <f t="shared" si="2958"/>
        <v>2</v>
      </c>
      <c r="W1713" s="125" t="str">
        <f t="shared" si="2959"/>
        <v>-</v>
      </c>
      <c r="X1713" s="179" t="str">
        <f>IF(L1713="-1",W1713/#REF!*#REF!,"-")</f>
        <v>-</v>
      </c>
      <c r="Z1713" s="125" t="str">
        <f t="shared" si="2961"/>
        <v/>
      </c>
      <c r="AA1713" s="125">
        <f t="shared" si="2943"/>
        <v>1</v>
      </c>
      <c r="AB1713" s="179">
        <f t="shared" si="2960"/>
        <v>8</v>
      </c>
      <c r="AC1713" s="179" t="str">
        <f t="shared" si="2952"/>
        <v>000111</v>
      </c>
      <c r="AD1713" s="179">
        <f t="shared" si="2953"/>
        <v>1</v>
      </c>
      <c r="AE1713" s="179" t="str">
        <f t="shared" si="2954"/>
        <v>11111111</v>
      </c>
      <c r="AF1713" s="125" t="s">
        <v>369</v>
      </c>
    </row>
    <row r="1714" spans="1:32" x14ac:dyDescent="0.2">
      <c r="A1714" s="125" t="s">
        <v>4806</v>
      </c>
      <c r="B1714" s="58" t="str">
        <f t="shared" si="2944"/>
        <v>RSVD</v>
      </c>
      <c r="C1714" s="125" t="s">
        <v>781</v>
      </c>
      <c r="D1714" s="125" t="s">
        <v>704</v>
      </c>
      <c r="E1714" s="125" t="str">
        <f t="shared" ref="E1714" si="2969">IF(S1714="rs2","S2",IF(S1714="vs2","S3","S1"))</f>
        <v>S1</v>
      </c>
      <c r="F1714" s="125" t="str">
        <f t="shared" ref="F1714" si="2970">IF(M1714=8,"000",IF(M1714=16,"101","110"))</f>
        <v>101</v>
      </c>
      <c r="H1714" s="125" t="s">
        <v>1723</v>
      </c>
      <c r="I1714" s="159">
        <f>VLOOKUP(H1714,'V-Enc'!$B$38:$C$45,2,FALSE)</f>
        <v>16</v>
      </c>
      <c r="J1714" s="125" t="s">
        <v>1735</v>
      </c>
      <c r="K1714" s="159">
        <f>VLOOKUP(J1714,'V-Enc'!$B$49:$C$56,2,FALSE)</f>
        <v>4</v>
      </c>
      <c r="L1714" s="206" t="s">
        <v>76</v>
      </c>
      <c r="M1714" s="125">
        <v>16</v>
      </c>
      <c r="N1714" s="125" t="s">
        <v>1831</v>
      </c>
      <c r="O1714" s="125">
        <f>VLOOKUP(N1714,'V-Enc'!$B$130:$C$137,2,FALSE)</f>
        <v>4</v>
      </c>
      <c r="R1714" s="125" t="s">
        <v>22</v>
      </c>
      <c r="S1714" s="206" t="s">
        <v>2040</v>
      </c>
      <c r="T1714" s="125" t="s">
        <v>783</v>
      </c>
      <c r="U1714" s="125">
        <f t="shared" ref="U1714" si="2971">IF(L1714="-1",I1714,M1714)</f>
        <v>16</v>
      </c>
      <c r="V1714" s="179">
        <f t="shared" ref="V1714" si="2972">IF(L1714="-1",K1714,U1714/I1714*K1714)</f>
        <v>4</v>
      </c>
      <c r="W1714" s="125" t="str">
        <f t="shared" ref="W1714" si="2973">IF(L1714="-1",M1714,"-")</f>
        <v>-</v>
      </c>
      <c r="X1714" s="179" t="str">
        <f>IF(L1714="-1",W1714/#REF!*#REF!,"-")</f>
        <v>-</v>
      </c>
      <c r="Z1714" s="125" t="str">
        <f t="shared" ref="Z1714" si="2974">IF(S1714="vs2",1,"")</f>
        <v/>
      </c>
      <c r="AA1714" s="125">
        <f t="shared" ref="AA1714" si="2975">IF(T1714="vs3",1,"")</f>
        <v>1</v>
      </c>
      <c r="AB1714" s="179">
        <f t="shared" si="2960"/>
        <v>16</v>
      </c>
      <c r="AC1714" s="179" t="str">
        <f t="shared" si="2952"/>
        <v>001111</v>
      </c>
      <c r="AD1714" s="179">
        <f t="shared" si="2953"/>
        <v>1</v>
      </c>
      <c r="AE1714" s="179" t="str">
        <f t="shared" si="2954"/>
        <v>11111111</v>
      </c>
      <c r="AF1714" s="125" t="s">
        <v>369</v>
      </c>
    </row>
    <row r="1715" spans="1:32" x14ac:dyDescent="0.2">
      <c r="A1715" s="125" t="s">
        <v>4807</v>
      </c>
      <c r="B1715" s="58" t="str">
        <f t="shared" si="2944"/>
        <v>RSVD</v>
      </c>
      <c r="C1715" s="125" t="s">
        <v>781</v>
      </c>
      <c r="D1715" s="125" t="s">
        <v>704</v>
      </c>
      <c r="E1715" s="125" t="str">
        <f t="shared" si="2955"/>
        <v>S1</v>
      </c>
      <c r="F1715" s="125" t="str">
        <f t="shared" si="2956"/>
        <v>110</v>
      </c>
      <c r="H1715" s="125" t="s">
        <v>1723</v>
      </c>
      <c r="I1715" s="159">
        <f>VLOOKUP(H1715,'V-Enc'!$B$38:$C$45,2,FALSE)</f>
        <v>16</v>
      </c>
      <c r="J1715" s="125" t="s">
        <v>1735</v>
      </c>
      <c r="K1715" s="159">
        <f>VLOOKUP(J1715,'V-Enc'!$B$49:$C$56,2,FALSE)</f>
        <v>4</v>
      </c>
      <c r="L1715" s="206" t="s">
        <v>76</v>
      </c>
      <c r="M1715" s="125">
        <v>32</v>
      </c>
      <c r="N1715" s="125" t="s">
        <v>1831</v>
      </c>
      <c r="O1715" s="125">
        <f>VLOOKUP(N1715,'V-Enc'!$B$130:$C$137,2,FALSE)</f>
        <v>4</v>
      </c>
      <c r="R1715" s="125" t="s">
        <v>22</v>
      </c>
      <c r="S1715" s="206" t="s">
        <v>2040</v>
      </c>
      <c r="T1715" s="125" t="s">
        <v>783</v>
      </c>
      <c r="U1715" s="125">
        <f t="shared" si="2957"/>
        <v>32</v>
      </c>
      <c r="V1715" s="179">
        <f t="shared" si="2958"/>
        <v>8</v>
      </c>
      <c r="W1715" s="125" t="str">
        <f t="shared" si="2959"/>
        <v>-</v>
      </c>
      <c r="X1715" s="179" t="str">
        <f>IF(L1715="-1",W1715/#REF!*#REF!,"-")</f>
        <v>-</v>
      </c>
      <c r="Z1715" s="125" t="str">
        <f t="shared" si="2961"/>
        <v/>
      </c>
      <c r="AA1715" s="125">
        <f t="shared" si="2943"/>
        <v>1</v>
      </c>
      <c r="AB1715" s="179">
        <f t="shared" si="2960"/>
        <v>32</v>
      </c>
      <c r="AC1715" s="179" t="str">
        <f>DEC2BIN(MIN(64,AB1715)-1,6)</f>
        <v>011111</v>
      </c>
      <c r="AD1715" s="179">
        <f t="shared" si="2953"/>
        <v>1</v>
      </c>
      <c r="AE1715" s="179" t="str">
        <f t="shared" si="2954"/>
        <v>11111111</v>
      </c>
      <c r="AF1715" s="125" t="s">
        <v>369</v>
      </c>
    </row>
    <row r="1716" spans="1:32" x14ac:dyDescent="0.2">
      <c r="A1716" s="125" t="s">
        <v>4808</v>
      </c>
      <c r="B1716" s="58" t="str">
        <f t="shared" si="2944"/>
        <v>RSVD</v>
      </c>
      <c r="C1716" s="125" t="s">
        <v>781</v>
      </c>
      <c r="D1716" s="125" t="s">
        <v>704</v>
      </c>
      <c r="E1716" s="125" t="str">
        <f t="shared" ref="E1716:E1718" si="2976">IF(S1716="rs2","S2",IF(S1716="vs2","S3","S1"))</f>
        <v>S1</v>
      </c>
      <c r="F1716" s="125" t="str">
        <f t="shared" ref="F1716:F1718" si="2977">IF(M1716=8,"000",IF(M1716=16,"101","110"))</f>
        <v>000</v>
      </c>
      <c r="H1716" s="125" t="s">
        <v>1723</v>
      </c>
      <c r="I1716" s="159">
        <f>VLOOKUP(H1716,'V-Enc'!$B$38:$C$45,2,FALSE)</f>
        <v>16</v>
      </c>
      <c r="J1716" s="125" t="s">
        <v>1736</v>
      </c>
      <c r="K1716" s="159">
        <f>VLOOKUP(J1716,'V-Enc'!$B$49:$C$56,2,FALSE)</f>
        <v>8</v>
      </c>
      <c r="L1716" s="206" t="s">
        <v>76</v>
      </c>
      <c r="M1716" s="125">
        <v>8</v>
      </c>
      <c r="N1716" s="125" t="s">
        <v>1831</v>
      </c>
      <c r="O1716" s="125">
        <f>VLOOKUP(N1716,'V-Enc'!$B$130:$C$137,2,FALSE)</f>
        <v>4</v>
      </c>
      <c r="R1716" s="125" t="s">
        <v>22</v>
      </c>
      <c r="S1716" s="206" t="s">
        <v>2040</v>
      </c>
      <c r="T1716" s="125" t="s">
        <v>783</v>
      </c>
      <c r="U1716" s="125">
        <f t="shared" ref="U1716:U1718" si="2978">IF(L1716="-1",I1716,M1716)</f>
        <v>8</v>
      </c>
      <c r="V1716" s="179">
        <f t="shared" ref="V1716:V1718" si="2979">IF(L1716="-1",K1716,U1716/I1716*K1716)</f>
        <v>4</v>
      </c>
      <c r="W1716" s="125" t="str">
        <f t="shared" ref="W1716:W1718" si="2980">IF(L1716="-1",M1716,"-")</f>
        <v>-</v>
      </c>
      <c r="X1716" s="179" t="str">
        <f>IF(L1716="-1",W1716/#REF!*#REF!,"-")</f>
        <v>-</v>
      </c>
      <c r="Z1716" s="125" t="str">
        <f t="shared" ref="Z1716:Z1718" si="2981">IF(S1716="vs2",1,"")</f>
        <v/>
      </c>
      <c r="AA1716" s="125">
        <f t="shared" ref="AA1716:AA1718" si="2982">IF(T1716="vs3",1,"")</f>
        <v>1</v>
      </c>
      <c r="AB1716" s="179">
        <f t="shared" si="2960"/>
        <v>16</v>
      </c>
      <c r="AC1716" s="179" t="str">
        <f t="shared" ref="AC1716:AC1718" si="2983">DEC2BIN(MIN(64,AB1716)-1,6)</f>
        <v>001111</v>
      </c>
      <c r="AD1716" s="179">
        <f t="shared" si="2953"/>
        <v>1</v>
      </c>
      <c r="AE1716" s="179" t="str">
        <f t="shared" si="2954"/>
        <v>11111111</v>
      </c>
      <c r="AF1716" s="125" t="s">
        <v>369</v>
      </c>
    </row>
    <row r="1717" spans="1:32" x14ac:dyDescent="0.2">
      <c r="A1717" s="125" t="s">
        <v>4809</v>
      </c>
      <c r="B1717" s="58" t="str">
        <f t="shared" si="2944"/>
        <v>RSVD</v>
      </c>
      <c r="C1717" s="125" t="s">
        <v>781</v>
      </c>
      <c r="D1717" s="125" t="s">
        <v>704</v>
      </c>
      <c r="E1717" s="125" t="str">
        <f t="shared" si="2976"/>
        <v>S1</v>
      </c>
      <c r="F1717" s="125" t="str">
        <f t="shared" si="2977"/>
        <v>101</v>
      </c>
      <c r="H1717" s="125" t="s">
        <v>1723</v>
      </c>
      <c r="I1717" s="159">
        <f>VLOOKUP(H1717,'V-Enc'!$B$38:$C$45,2,FALSE)</f>
        <v>16</v>
      </c>
      <c r="J1717" s="125" t="s">
        <v>1736</v>
      </c>
      <c r="K1717" s="159">
        <f>VLOOKUP(J1717,'V-Enc'!$B$49:$C$56,2,FALSE)</f>
        <v>8</v>
      </c>
      <c r="L1717" s="206" t="s">
        <v>76</v>
      </c>
      <c r="M1717" s="125">
        <v>16</v>
      </c>
      <c r="N1717" s="125" t="s">
        <v>1831</v>
      </c>
      <c r="O1717" s="125">
        <f>VLOOKUP(N1717,'V-Enc'!$B$130:$C$137,2,FALSE)</f>
        <v>4</v>
      </c>
      <c r="R1717" s="125" t="s">
        <v>22</v>
      </c>
      <c r="S1717" s="206" t="s">
        <v>2040</v>
      </c>
      <c r="T1717" s="125" t="s">
        <v>783</v>
      </c>
      <c r="U1717" s="125">
        <f t="shared" si="2978"/>
        <v>16</v>
      </c>
      <c r="V1717" s="179">
        <f t="shared" si="2979"/>
        <v>8</v>
      </c>
      <c r="W1717" s="125" t="str">
        <f t="shared" si="2980"/>
        <v>-</v>
      </c>
      <c r="X1717" s="179" t="str">
        <f>IF(L1717="-1",W1717/#REF!*#REF!,"-")</f>
        <v>-</v>
      </c>
      <c r="Z1717" s="125" t="str">
        <f t="shared" si="2981"/>
        <v/>
      </c>
      <c r="AA1717" s="125">
        <f t="shared" si="2982"/>
        <v>1</v>
      </c>
      <c r="AB1717" s="179">
        <f t="shared" si="2960"/>
        <v>32</v>
      </c>
      <c r="AC1717" s="179" t="str">
        <f t="shared" si="2983"/>
        <v>011111</v>
      </c>
      <c r="AD1717" s="179">
        <f t="shared" si="2953"/>
        <v>1</v>
      </c>
      <c r="AE1717" s="179" t="str">
        <f t="shared" si="2954"/>
        <v>11111111</v>
      </c>
      <c r="AF1717" s="125" t="s">
        <v>369</v>
      </c>
    </row>
    <row r="1718" spans="1:32" x14ac:dyDescent="0.2">
      <c r="A1718" s="125" t="s">
        <v>4810</v>
      </c>
      <c r="B1718" s="58" t="str">
        <f t="shared" si="2944"/>
        <v>RSVD</v>
      </c>
      <c r="C1718" s="125" t="s">
        <v>781</v>
      </c>
      <c r="D1718" s="125" t="s">
        <v>704</v>
      </c>
      <c r="E1718" s="125" t="str">
        <f t="shared" si="2976"/>
        <v>S1</v>
      </c>
      <c r="F1718" s="125" t="str">
        <f t="shared" si="2977"/>
        <v>110</v>
      </c>
      <c r="H1718" s="125" t="s">
        <v>1723</v>
      </c>
      <c r="I1718" s="159">
        <f>VLOOKUP(H1718,'V-Enc'!$B$38:$C$45,2,FALSE)</f>
        <v>16</v>
      </c>
      <c r="J1718" s="125" t="s">
        <v>1736</v>
      </c>
      <c r="K1718" s="159">
        <f>VLOOKUP(J1718,'V-Enc'!$B$49:$C$56,2,FALSE)</f>
        <v>8</v>
      </c>
      <c r="L1718" s="206" t="s">
        <v>76</v>
      </c>
      <c r="M1718" s="125">
        <v>32</v>
      </c>
      <c r="N1718" s="125" t="s">
        <v>1831</v>
      </c>
      <c r="O1718" s="125">
        <f>VLOOKUP(N1718,'V-Enc'!$B$130:$C$137,2,FALSE)</f>
        <v>4</v>
      </c>
      <c r="R1718" s="125" t="s">
        <v>22</v>
      </c>
      <c r="S1718" s="206" t="s">
        <v>2040</v>
      </c>
      <c r="T1718" s="125" t="s">
        <v>783</v>
      </c>
      <c r="U1718" s="125">
        <f t="shared" si="2978"/>
        <v>32</v>
      </c>
      <c r="V1718" s="179">
        <f t="shared" si="2979"/>
        <v>16</v>
      </c>
      <c r="W1718" s="125" t="str">
        <f t="shared" si="2980"/>
        <v>-</v>
      </c>
      <c r="X1718" s="179" t="str">
        <f>IF(L1718="-1",W1718/#REF!*#REF!,"-")</f>
        <v>-</v>
      </c>
      <c r="Z1718" s="125" t="str">
        <f t="shared" si="2981"/>
        <v/>
      </c>
      <c r="AA1718" s="125">
        <f t="shared" si="2982"/>
        <v>1</v>
      </c>
      <c r="AB1718" s="179">
        <f t="shared" si="2960"/>
        <v>64</v>
      </c>
      <c r="AC1718" s="179" t="str">
        <f t="shared" si="2983"/>
        <v>111111</v>
      </c>
      <c r="AD1718" s="179">
        <f t="shared" si="2953"/>
        <v>1</v>
      </c>
      <c r="AE1718" s="179" t="str">
        <f t="shared" si="2954"/>
        <v>11111111</v>
      </c>
      <c r="AF1718" s="125" t="s">
        <v>369</v>
      </c>
    </row>
    <row r="1719" spans="1:32" x14ac:dyDescent="0.2">
      <c r="I1719" s="159"/>
      <c r="Z1719" s="125" t="str">
        <f t="shared" si="2961"/>
        <v/>
      </c>
      <c r="AA1719" s="125" t="str">
        <f t="shared" si="2943"/>
        <v/>
      </c>
      <c r="AC1719" s="179"/>
      <c r="AE1719" s="179"/>
    </row>
    <row r="1720" spans="1:32" ht="19" x14ac:dyDescent="0.25">
      <c r="A1720" s="225" t="s">
        <v>2475</v>
      </c>
      <c r="B1720" s="225"/>
      <c r="C1720" s="226"/>
      <c r="D1720" s="226"/>
      <c r="E1720" s="226"/>
      <c r="F1720" s="226"/>
      <c r="G1720" s="226"/>
      <c r="I1720" s="159"/>
      <c r="Z1720" s="125" t="str">
        <f t="shared" si="2961"/>
        <v/>
      </c>
      <c r="AA1720" s="125" t="str">
        <f t="shared" si="2943"/>
        <v/>
      </c>
      <c r="AC1720" s="179"/>
      <c r="AE1720" s="179"/>
    </row>
    <row r="1721" spans="1:32" x14ac:dyDescent="0.2">
      <c r="A1721" s="125" t="s">
        <v>4811</v>
      </c>
      <c r="B1721" s="58" t="str">
        <f t="shared" ref="B1721:B1732" si="2984">IF(OR(MAX(1,O1721)*MAX(V1721,1)&gt;8,V1721&lt;1/4,X1721&lt;1/4,IF(X1721="-",0,X1721)&gt;8),"RSVD","")</f>
        <v>RSVD</v>
      </c>
      <c r="C1721" s="125" t="s">
        <v>781</v>
      </c>
      <c r="D1721" s="125" t="s">
        <v>704</v>
      </c>
      <c r="E1721" s="125" t="str">
        <f t="shared" ref="E1721" si="2985">IF(S1721="rs2","S2",IF(S1721="vs2","S3","S1"))</f>
        <v>S2</v>
      </c>
      <c r="F1721" s="125" t="str">
        <f t="shared" ref="F1721" si="2986">IF(M1721=8,"000",IF(M1721=16,"101","110"))</f>
        <v>000</v>
      </c>
      <c r="H1721" s="125" t="s">
        <v>1723</v>
      </c>
      <c r="I1721" s="159">
        <f>VLOOKUP(H1721,'V-Enc'!$B$38:$C$45,2,FALSE)</f>
        <v>16</v>
      </c>
      <c r="J1721" s="125" t="s">
        <v>1739</v>
      </c>
      <c r="K1721" s="159">
        <f>VLOOKUP(J1721,'V-Enc'!$B$49:$C$56,2,FALSE)</f>
        <v>0.25</v>
      </c>
      <c r="L1721" s="206" t="s">
        <v>548</v>
      </c>
      <c r="M1721" s="125">
        <v>8</v>
      </c>
      <c r="N1721" s="125" t="s">
        <v>1831</v>
      </c>
      <c r="O1721" s="125">
        <f>VLOOKUP(N1721,'V-Enc'!$B$130:$C$137,2,FALSE)</f>
        <v>4</v>
      </c>
      <c r="R1721" s="125" t="s">
        <v>22</v>
      </c>
      <c r="S1721" s="125" t="s">
        <v>44</v>
      </c>
      <c r="T1721" s="125" t="s">
        <v>783</v>
      </c>
      <c r="U1721" s="125">
        <f t="shared" ref="U1721" si="2987">IF(L1721="-1",I1721,M1721)</f>
        <v>8</v>
      </c>
      <c r="V1721" s="179">
        <f t="shared" ref="V1721" si="2988">IF(L1721="-1",K1721,U1721/I1721*K1721)</f>
        <v>0.125</v>
      </c>
      <c r="W1721" s="125" t="str">
        <f t="shared" ref="W1721" si="2989">IF(L1721="-1",M1721,"-")</f>
        <v>-</v>
      </c>
      <c r="X1721" s="179" t="str">
        <f>IF(L1721="-1",W1721/#REF!*#REF!,"-")</f>
        <v>-</v>
      </c>
      <c r="Z1721" s="125" t="str">
        <f t="shared" ref="Z1721" si="2990">IF(S1721="vs2",1,"")</f>
        <v/>
      </c>
      <c r="AA1721" s="125">
        <f t="shared" ref="AA1721" si="2991">IF(T1721="vs3",1,"")</f>
        <v>1</v>
      </c>
      <c r="AB1721" s="179">
        <f>MAX(V1721,X1721,1)*IF(O1721="",1,O1721)</f>
        <v>4</v>
      </c>
      <c r="AC1721" s="179" t="str">
        <f t="shared" ref="AC1721:AC1734" si="2992">DEC2BIN(MIN(64,AB1721)-1,6)</f>
        <v>000011</v>
      </c>
      <c r="AD1721" s="179">
        <f t="shared" ref="AD1721:AD1738" si="2993">AB1721/(MAX(V1721,1)*IF(O1721="",1,O1721))</f>
        <v>1</v>
      </c>
      <c r="AE1721" s="179" t="str">
        <f t="shared" ref="AE1721:AE1738" si="2994">RIGHT(_xlfn.CONCAT(REPT(0,8-MIN(AB1721,8)),REPT(DEC2BIN(_xlfn.BITLSHIFT(1,AD1721-1)),AB1721/AD1721)),8)</f>
        <v>00001111</v>
      </c>
      <c r="AF1721" s="125" t="s">
        <v>369</v>
      </c>
    </row>
    <row r="1722" spans="1:32" x14ac:dyDescent="0.2">
      <c r="A1722" s="125" t="s">
        <v>3056</v>
      </c>
      <c r="B1722" s="58" t="str">
        <f t="shared" si="2984"/>
        <v/>
      </c>
      <c r="C1722" s="125" t="s">
        <v>781</v>
      </c>
      <c r="D1722" s="125" t="s">
        <v>704</v>
      </c>
      <c r="E1722" s="125" t="str">
        <f t="shared" ref="E1722:E1732" si="2995">IF(S1722="rs2","S2",IF(S1722="vs2","S3","S1"))</f>
        <v>S2</v>
      </c>
      <c r="F1722" s="125" t="str">
        <f t="shared" ref="F1722:F1732" si="2996">IF(M1722=8,"000",IF(M1722=16,"101","110"))</f>
        <v>101</v>
      </c>
      <c r="H1722" s="125" t="s">
        <v>1723</v>
      </c>
      <c r="I1722" s="159">
        <f>VLOOKUP(H1722,'V-Enc'!$B$38:$C$45,2,FALSE)</f>
        <v>16</v>
      </c>
      <c r="J1722" s="125" t="s">
        <v>1739</v>
      </c>
      <c r="K1722" s="159">
        <f>VLOOKUP(J1722,'V-Enc'!$B$49:$C$56,2,FALSE)</f>
        <v>0.25</v>
      </c>
      <c r="L1722" s="206" t="s">
        <v>548</v>
      </c>
      <c r="M1722" s="125">
        <v>16</v>
      </c>
      <c r="N1722" s="125" t="s">
        <v>1831</v>
      </c>
      <c r="O1722" s="125">
        <f>VLOOKUP(N1722,'V-Enc'!$B$130:$C$137,2,FALSE)</f>
        <v>4</v>
      </c>
      <c r="R1722" s="125" t="s">
        <v>22</v>
      </c>
      <c r="S1722" s="125" t="s">
        <v>44</v>
      </c>
      <c r="T1722" s="125" t="s">
        <v>783</v>
      </c>
      <c r="U1722" s="125">
        <f t="shared" ref="U1722:U1730" si="2997">IF(L1722="-1",I1722,M1722)</f>
        <v>16</v>
      </c>
      <c r="V1722" s="179">
        <f t="shared" ref="V1722:V1732" si="2998">IF(L1722="-1",K1722,U1722/I1722*K1722)</f>
        <v>0.25</v>
      </c>
      <c r="W1722" s="125" t="str">
        <f t="shared" ref="W1722:W1732" si="2999">IF(L1722="-1",M1722,"-")</f>
        <v>-</v>
      </c>
      <c r="X1722" s="179" t="str">
        <f>IF(L1722="-1",W1722/#REF!*#REF!,"-")</f>
        <v>-</v>
      </c>
      <c r="Z1722" s="125" t="str">
        <f t="shared" si="2961"/>
        <v/>
      </c>
      <c r="AA1722" s="125">
        <f t="shared" si="2943"/>
        <v>1</v>
      </c>
      <c r="AB1722" s="179">
        <f t="shared" ref="AB1722:AB1738" si="3000">MAX(V1722,X1722,1)*IF(O1722="",1,O1722)</f>
        <v>4</v>
      </c>
      <c r="AC1722" s="179" t="str">
        <f t="shared" si="2992"/>
        <v>000011</v>
      </c>
      <c r="AD1722" s="179">
        <f t="shared" si="2993"/>
        <v>1</v>
      </c>
      <c r="AE1722" s="179" t="str">
        <f t="shared" si="2994"/>
        <v>00001111</v>
      </c>
      <c r="AF1722" s="125" t="s">
        <v>369</v>
      </c>
    </row>
    <row r="1723" spans="1:32" x14ac:dyDescent="0.2">
      <c r="A1723" s="125" t="s">
        <v>3057</v>
      </c>
      <c r="B1723" s="58" t="str">
        <f t="shared" si="2984"/>
        <v/>
      </c>
      <c r="C1723" s="125" t="s">
        <v>781</v>
      </c>
      <c r="D1723" s="125" t="s">
        <v>704</v>
      </c>
      <c r="E1723" s="125" t="str">
        <f t="shared" si="2995"/>
        <v>S2</v>
      </c>
      <c r="F1723" s="125" t="str">
        <f t="shared" si="2996"/>
        <v>110</v>
      </c>
      <c r="H1723" s="125" t="s">
        <v>1723</v>
      </c>
      <c r="I1723" s="159">
        <f>VLOOKUP(H1723,'V-Enc'!$B$38:$C$45,2,FALSE)</f>
        <v>16</v>
      </c>
      <c r="J1723" s="125" t="s">
        <v>1739</v>
      </c>
      <c r="K1723" s="159">
        <f>VLOOKUP(J1723,'V-Enc'!$B$49:$C$56,2,FALSE)</f>
        <v>0.25</v>
      </c>
      <c r="L1723" s="206" t="s">
        <v>548</v>
      </c>
      <c r="M1723" s="125">
        <v>32</v>
      </c>
      <c r="N1723" s="125" t="s">
        <v>1831</v>
      </c>
      <c r="O1723" s="125">
        <f>VLOOKUP(N1723,'V-Enc'!$B$130:$C$137,2,FALSE)</f>
        <v>4</v>
      </c>
      <c r="R1723" s="125" t="s">
        <v>22</v>
      </c>
      <c r="S1723" s="125" t="s">
        <v>44</v>
      </c>
      <c r="T1723" s="125" t="s">
        <v>783</v>
      </c>
      <c r="U1723" s="125">
        <f t="shared" si="2997"/>
        <v>32</v>
      </c>
      <c r="V1723" s="179">
        <f t="shared" si="2998"/>
        <v>0.5</v>
      </c>
      <c r="W1723" s="125" t="str">
        <f t="shared" si="2999"/>
        <v>-</v>
      </c>
      <c r="X1723" s="179" t="str">
        <f>IF(L1723="-1",W1723/I1722*K1722,"-")</f>
        <v>-</v>
      </c>
      <c r="Z1723" s="125" t="str">
        <f t="shared" si="2961"/>
        <v/>
      </c>
      <c r="AA1723" s="125">
        <f t="shared" si="2943"/>
        <v>1</v>
      </c>
      <c r="AB1723" s="179">
        <f t="shared" si="3000"/>
        <v>4</v>
      </c>
      <c r="AC1723" s="179" t="str">
        <f t="shared" si="2992"/>
        <v>000011</v>
      </c>
      <c r="AD1723" s="179">
        <f t="shared" si="2993"/>
        <v>1</v>
      </c>
      <c r="AE1723" s="179" t="str">
        <f t="shared" si="2994"/>
        <v>00001111</v>
      </c>
      <c r="AF1723" s="125" t="s">
        <v>369</v>
      </c>
    </row>
    <row r="1724" spans="1:32" x14ac:dyDescent="0.2">
      <c r="A1724" s="125" t="s">
        <v>3058</v>
      </c>
      <c r="B1724" s="58" t="str">
        <f t="shared" si="2984"/>
        <v/>
      </c>
      <c r="C1724" s="125" t="s">
        <v>781</v>
      </c>
      <c r="D1724" s="125" t="s">
        <v>704</v>
      </c>
      <c r="E1724" s="125" t="str">
        <f t="shared" si="2995"/>
        <v>S2</v>
      </c>
      <c r="F1724" s="125" t="str">
        <f t="shared" si="2996"/>
        <v>000</v>
      </c>
      <c r="H1724" s="125" t="s">
        <v>1723</v>
      </c>
      <c r="I1724" s="159">
        <f>VLOOKUP(H1724,'V-Enc'!$B$38:$C$45,2,FALSE)</f>
        <v>16</v>
      </c>
      <c r="J1724" s="125" t="s">
        <v>1740</v>
      </c>
      <c r="K1724" s="159">
        <f>VLOOKUP(J1724,'V-Enc'!$B$49:$C$56,2,FALSE)</f>
        <v>0.5</v>
      </c>
      <c r="L1724" s="206" t="s">
        <v>548</v>
      </c>
      <c r="M1724" s="125">
        <v>8</v>
      </c>
      <c r="N1724" s="125" t="s">
        <v>1831</v>
      </c>
      <c r="O1724" s="125">
        <f>VLOOKUP(N1724,'V-Enc'!$B$130:$C$137,2,FALSE)</f>
        <v>4</v>
      </c>
      <c r="R1724" s="125" t="s">
        <v>22</v>
      </c>
      <c r="S1724" s="125" t="s">
        <v>44</v>
      </c>
      <c r="T1724" s="125" t="s">
        <v>783</v>
      </c>
      <c r="U1724" s="125">
        <f t="shared" si="2997"/>
        <v>8</v>
      </c>
      <c r="V1724" s="179">
        <f t="shared" si="2998"/>
        <v>0.25</v>
      </c>
      <c r="W1724" s="125" t="str">
        <f t="shared" si="2999"/>
        <v>-</v>
      </c>
      <c r="X1724" s="179" t="str">
        <f>IF(L1724="-1",W1724/#REF!*#REF!,"-")</f>
        <v>-</v>
      </c>
      <c r="Z1724" s="125" t="str">
        <f t="shared" si="2961"/>
        <v/>
      </c>
      <c r="AA1724" s="125">
        <f t="shared" si="2943"/>
        <v>1</v>
      </c>
      <c r="AB1724" s="179">
        <f t="shared" si="3000"/>
        <v>4</v>
      </c>
      <c r="AC1724" s="179" t="str">
        <f t="shared" si="2992"/>
        <v>000011</v>
      </c>
      <c r="AD1724" s="179">
        <f t="shared" si="2993"/>
        <v>1</v>
      </c>
      <c r="AE1724" s="179" t="str">
        <f t="shared" si="2994"/>
        <v>00001111</v>
      </c>
      <c r="AF1724" s="125" t="s">
        <v>369</v>
      </c>
    </row>
    <row r="1725" spans="1:32" x14ac:dyDescent="0.2">
      <c r="A1725" s="125" t="s">
        <v>3059</v>
      </c>
      <c r="B1725" s="58" t="str">
        <f t="shared" si="2984"/>
        <v/>
      </c>
      <c r="C1725" s="125" t="s">
        <v>781</v>
      </c>
      <c r="D1725" s="125" t="s">
        <v>704</v>
      </c>
      <c r="E1725" s="125" t="str">
        <f t="shared" si="2995"/>
        <v>S2</v>
      </c>
      <c r="F1725" s="125" t="str">
        <f t="shared" si="2996"/>
        <v>101</v>
      </c>
      <c r="H1725" s="125" t="s">
        <v>1723</v>
      </c>
      <c r="I1725" s="159">
        <f>VLOOKUP(H1725,'V-Enc'!$B$38:$C$45,2,FALSE)</f>
        <v>16</v>
      </c>
      <c r="J1725" s="125" t="s">
        <v>1740</v>
      </c>
      <c r="K1725" s="159">
        <f>VLOOKUP(J1725,'V-Enc'!$B$49:$C$56,2,FALSE)</f>
        <v>0.5</v>
      </c>
      <c r="L1725" s="206" t="s">
        <v>548</v>
      </c>
      <c r="M1725" s="125">
        <v>16</v>
      </c>
      <c r="N1725" s="125" t="s">
        <v>1831</v>
      </c>
      <c r="O1725" s="125">
        <f>VLOOKUP(N1725,'V-Enc'!$B$130:$C$137,2,FALSE)</f>
        <v>4</v>
      </c>
      <c r="R1725" s="125" t="s">
        <v>22</v>
      </c>
      <c r="S1725" s="125" t="s">
        <v>44</v>
      </c>
      <c r="T1725" s="125" t="s">
        <v>783</v>
      </c>
      <c r="U1725" s="125">
        <f t="shared" si="2997"/>
        <v>16</v>
      </c>
      <c r="V1725" s="179">
        <f t="shared" si="2998"/>
        <v>0.5</v>
      </c>
      <c r="W1725" s="125" t="str">
        <f t="shared" si="2999"/>
        <v>-</v>
      </c>
      <c r="X1725" s="179" t="str">
        <f>IF(L1725="-1",W1725/I1724*K1724,"-")</f>
        <v>-</v>
      </c>
      <c r="Z1725" s="125" t="str">
        <f t="shared" si="2961"/>
        <v/>
      </c>
      <c r="AA1725" s="125">
        <f t="shared" si="2943"/>
        <v>1</v>
      </c>
      <c r="AB1725" s="179">
        <f t="shared" si="3000"/>
        <v>4</v>
      </c>
      <c r="AC1725" s="179" t="str">
        <f t="shared" si="2992"/>
        <v>000011</v>
      </c>
      <c r="AD1725" s="179">
        <f t="shared" si="2993"/>
        <v>1</v>
      </c>
      <c r="AE1725" s="179" t="str">
        <f t="shared" si="2994"/>
        <v>00001111</v>
      </c>
      <c r="AF1725" s="125" t="s">
        <v>369</v>
      </c>
    </row>
    <row r="1726" spans="1:32" x14ac:dyDescent="0.2">
      <c r="A1726" s="125" t="s">
        <v>3060</v>
      </c>
      <c r="B1726" s="58" t="str">
        <f t="shared" si="2984"/>
        <v/>
      </c>
      <c r="C1726" s="125" t="s">
        <v>781</v>
      </c>
      <c r="D1726" s="125" t="s">
        <v>704</v>
      </c>
      <c r="E1726" s="125" t="str">
        <f t="shared" si="2995"/>
        <v>S2</v>
      </c>
      <c r="F1726" s="125" t="str">
        <f t="shared" si="2996"/>
        <v>110</v>
      </c>
      <c r="H1726" s="125" t="s">
        <v>1723</v>
      </c>
      <c r="I1726" s="159">
        <f>VLOOKUP(H1726,'V-Enc'!$B$38:$C$45,2,FALSE)</f>
        <v>16</v>
      </c>
      <c r="J1726" s="125" t="s">
        <v>1740</v>
      </c>
      <c r="K1726" s="159">
        <f>VLOOKUP(J1726,'V-Enc'!$B$49:$C$56,2,FALSE)</f>
        <v>0.5</v>
      </c>
      <c r="L1726" s="206" t="s">
        <v>548</v>
      </c>
      <c r="M1726" s="125">
        <v>32</v>
      </c>
      <c r="N1726" s="125" t="s">
        <v>1831</v>
      </c>
      <c r="O1726" s="125">
        <f>VLOOKUP(N1726,'V-Enc'!$B$130:$C$137,2,FALSE)</f>
        <v>4</v>
      </c>
      <c r="R1726" s="125" t="s">
        <v>22</v>
      </c>
      <c r="S1726" s="125" t="s">
        <v>44</v>
      </c>
      <c r="T1726" s="125" t="s">
        <v>783</v>
      </c>
      <c r="U1726" s="125">
        <f t="shared" si="2997"/>
        <v>32</v>
      </c>
      <c r="V1726" s="179">
        <f t="shared" si="2998"/>
        <v>1</v>
      </c>
      <c r="W1726" s="125" t="str">
        <f t="shared" si="2999"/>
        <v>-</v>
      </c>
      <c r="X1726" s="179" t="str">
        <f>IF(L1726="-1",W1726/I1725*K1725,"-")</f>
        <v>-</v>
      </c>
      <c r="Z1726" s="125" t="str">
        <f t="shared" si="2961"/>
        <v/>
      </c>
      <c r="AA1726" s="125">
        <f t="shared" si="2943"/>
        <v>1</v>
      </c>
      <c r="AB1726" s="179">
        <f t="shared" si="3000"/>
        <v>4</v>
      </c>
      <c r="AC1726" s="179" t="str">
        <f t="shared" si="2992"/>
        <v>000011</v>
      </c>
      <c r="AD1726" s="179">
        <f t="shared" si="2993"/>
        <v>1</v>
      </c>
      <c r="AE1726" s="179" t="str">
        <f t="shared" si="2994"/>
        <v>00001111</v>
      </c>
      <c r="AF1726" s="125" t="s">
        <v>369</v>
      </c>
    </row>
    <row r="1727" spans="1:32" x14ac:dyDescent="0.2">
      <c r="A1727" s="125" t="s">
        <v>3061</v>
      </c>
      <c r="B1727" s="58" t="str">
        <f t="shared" si="2984"/>
        <v/>
      </c>
      <c r="C1727" s="125" t="s">
        <v>781</v>
      </c>
      <c r="D1727" s="125" t="s">
        <v>704</v>
      </c>
      <c r="E1727" s="125" t="str">
        <f t="shared" si="2995"/>
        <v>S2</v>
      </c>
      <c r="F1727" s="125" t="str">
        <f t="shared" si="2996"/>
        <v>000</v>
      </c>
      <c r="H1727" s="125" t="s">
        <v>1723</v>
      </c>
      <c r="I1727" s="159">
        <f>VLOOKUP(H1727,'V-Enc'!$B$38:$C$45,2,FALSE)</f>
        <v>16</v>
      </c>
      <c r="J1727" s="125" t="s">
        <v>1733</v>
      </c>
      <c r="K1727" s="159">
        <f>VLOOKUP(J1727,'V-Enc'!$B$49:$C$56,2,FALSE)</f>
        <v>1</v>
      </c>
      <c r="L1727" s="206" t="s">
        <v>548</v>
      </c>
      <c r="M1727" s="125">
        <v>8</v>
      </c>
      <c r="N1727" s="125" t="s">
        <v>1831</v>
      </c>
      <c r="O1727" s="125">
        <f>VLOOKUP(N1727,'V-Enc'!$B$130:$C$137,2,FALSE)</f>
        <v>4</v>
      </c>
      <c r="R1727" s="125" t="s">
        <v>22</v>
      </c>
      <c r="S1727" s="125" t="s">
        <v>44</v>
      </c>
      <c r="T1727" s="125" t="s">
        <v>783</v>
      </c>
      <c r="U1727" s="125">
        <f t="shared" si="2997"/>
        <v>8</v>
      </c>
      <c r="V1727" s="179">
        <f t="shared" si="2998"/>
        <v>0.5</v>
      </c>
      <c r="W1727" s="125" t="str">
        <f t="shared" si="2999"/>
        <v>-</v>
      </c>
      <c r="X1727" s="179" t="str">
        <f>IF(L1727="-1",W1727/#REF!*#REF!,"-")</f>
        <v>-</v>
      </c>
      <c r="Z1727" s="125" t="str">
        <f t="shared" si="2961"/>
        <v/>
      </c>
      <c r="AA1727" s="125">
        <f t="shared" si="2943"/>
        <v>1</v>
      </c>
      <c r="AB1727" s="179">
        <f t="shared" si="3000"/>
        <v>4</v>
      </c>
      <c r="AC1727" s="179" t="str">
        <f t="shared" si="2992"/>
        <v>000011</v>
      </c>
      <c r="AD1727" s="179">
        <f t="shared" si="2993"/>
        <v>1</v>
      </c>
      <c r="AE1727" s="179" t="str">
        <f t="shared" si="2994"/>
        <v>00001111</v>
      </c>
      <c r="AF1727" s="125" t="s">
        <v>369</v>
      </c>
    </row>
    <row r="1728" spans="1:32" x14ac:dyDescent="0.2">
      <c r="A1728" s="125" t="s">
        <v>3062</v>
      </c>
      <c r="B1728" s="58" t="str">
        <f t="shared" si="2984"/>
        <v/>
      </c>
      <c r="C1728" s="125" t="s">
        <v>781</v>
      </c>
      <c r="D1728" s="125" t="s">
        <v>704</v>
      </c>
      <c r="E1728" s="125" t="str">
        <f t="shared" si="2995"/>
        <v>S2</v>
      </c>
      <c r="F1728" s="125" t="str">
        <f t="shared" si="2996"/>
        <v>101</v>
      </c>
      <c r="H1728" s="125" t="s">
        <v>1723</v>
      </c>
      <c r="I1728" s="159">
        <f>VLOOKUP(H1728,'V-Enc'!$B$38:$C$45,2,FALSE)</f>
        <v>16</v>
      </c>
      <c r="J1728" s="125" t="s">
        <v>1733</v>
      </c>
      <c r="K1728" s="159">
        <f>VLOOKUP(J1728,'V-Enc'!$B$49:$C$56,2,FALSE)</f>
        <v>1</v>
      </c>
      <c r="L1728" s="206" t="s">
        <v>548</v>
      </c>
      <c r="M1728" s="125">
        <v>16</v>
      </c>
      <c r="N1728" s="125" t="s">
        <v>1831</v>
      </c>
      <c r="O1728" s="125">
        <f>VLOOKUP(N1728,'V-Enc'!$B$130:$C$137,2,FALSE)</f>
        <v>4</v>
      </c>
      <c r="R1728" s="125" t="s">
        <v>22</v>
      </c>
      <c r="S1728" s="125" t="s">
        <v>44</v>
      </c>
      <c r="T1728" s="125" t="s">
        <v>783</v>
      </c>
      <c r="U1728" s="125">
        <f t="shared" si="2997"/>
        <v>16</v>
      </c>
      <c r="V1728" s="179">
        <f t="shared" si="2998"/>
        <v>1</v>
      </c>
      <c r="W1728" s="125" t="str">
        <f t="shared" si="2999"/>
        <v>-</v>
      </c>
      <c r="X1728" s="179" t="str">
        <f>IF(L1728="-1",W1728/I1727*K1727,"-")</f>
        <v>-</v>
      </c>
      <c r="Z1728" s="125" t="str">
        <f t="shared" si="2961"/>
        <v/>
      </c>
      <c r="AA1728" s="125">
        <f t="shared" si="2943"/>
        <v>1</v>
      </c>
      <c r="AB1728" s="179">
        <f t="shared" si="3000"/>
        <v>4</v>
      </c>
      <c r="AC1728" s="179" t="str">
        <f t="shared" si="2992"/>
        <v>000011</v>
      </c>
      <c r="AD1728" s="179">
        <f t="shared" si="2993"/>
        <v>1</v>
      </c>
      <c r="AE1728" s="179" t="str">
        <f t="shared" si="2994"/>
        <v>00001111</v>
      </c>
      <c r="AF1728" s="125" t="s">
        <v>369</v>
      </c>
    </row>
    <row r="1729" spans="1:34" x14ac:dyDescent="0.2">
      <c r="A1729" s="125" t="s">
        <v>3063</v>
      </c>
      <c r="B1729" s="58" t="str">
        <f t="shared" si="2984"/>
        <v/>
      </c>
      <c r="C1729" s="125" t="s">
        <v>781</v>
      </c>
      <c r="D1729" s="125" t="s">
        <v>704</v>
      </c>
      <c r="E1729" s="125" t="str">
        <f t="shared" si="2995"/>
        <v>S2</v>
      </c>
      <c r="F1729" s="125" t="str">
        <f t="shared" si="2996"/>
        <v>110</v>
      </c>
      <c r="H1729" s="125" t="s">
        <v>1723</v>
      </c>
      <c r="I1729" s="159">
        <f>VLOOKUP(H1729,'V-Enc'!$B$38:$C$45,2,FALSE)</f>
        <v>16</v>
      </c>
      <c r="J1729" s="125" t="s">
        <v>1733</v>
      </c>
      <c r="K1729" s="159">
        <f>VLOOKUP(J1729,'V-Enc'!$B$49:$C$56,2,FALSE)</f>
        <v>1</v>
      </c>
      <c r="L1729" s="206" t="s">
        <v>548</v>
      </c>
      <c r="M1729" s="125">
        <v>32</v>
      </c>
      <c r="N1729" s="125" t="s">
        <v>1831</v>
      </c>
      <c r="O1729" s="125">
        <f>VLOOKUP(N1729,'V-Enc'!$B$130:$C$137,2,FALSE)</f>
        <v>4</v>
      </c>
      <c r="R1729" s="125" t="s">
        <v>22</v>
      </c>
      <c r="S1729" s="125" t="s">
        <v>44</v>
      </c>
      <c r="T1729" s="125" t="s">
        <v>783</v>
      </c>
      <c r="U1729" s="125">
        <f t="shared" si="2997"/>
        <v>32</v>
      </c>
      <c r="V1729" s="179">
        <f t="shared" si="2998"/>
        <v>2</v>
      </c>
      <c r="W1729" s="125" t="str">
        <f t="shared" si="2999"/>
        <v>-</v>
      </c>
      <c r="X1729" s="179" t="str">
        <f>IF(L1729="-1",W1729/I1728*K1728,"-")</f>
        <v>-</v>
      </c>
      <c r="Z1729" s="125" t="str">
        <f t="shared" si="2961"/>
        <v/>
      </c>
      <c r="AA1729" s="125">
        <f t="shared" si="2943"/>
        <v>1</v>
      </c>
      <c r="AB1729" s="179">
        <f t="shared" si="3000"/>
        <v>8</v>
      </c>
      <c r="AC1729" s="179" t="str">
        <f t="shared" si="2992"/>
        <v>000111</v>
      </c>
      <c r="AD1729" s="179">
        <f t="shared" si="2993"/>
        <v>1</v>
      </c>
      <c r="AE1729" s="179" t="str">
        <f t="shared" si="2994"/>
        <v>11111111</v>
      </c>
      <c r="AF1729" s="125" t="s">
        <v>369</v>
      </c>
    </row>
    <row r="1730" spans="1:34" x14ac:dyDescent="0.2">
      <c r="A1730" s="125" t="s">
        <v>3064</v>
      </c>
      <c r="B1730" s="58" t="str">
        <f t="shared" si="2984"/>
        <v/>
      </c>
      <c r="C1730" s="125" t="s">
        <v>781</v>
      </c>
      <c r="D1730" s="125" t="s">
        <v>704</v>
      </c>
      <c r="E1730" s="125" t="str">
        <f t="shared" si="2995"/>
        <v>S2</v>
      </c>
      <c r="F1730" s="125" t="str">
        <f t="shared" si="2996"/>
        <v>000</v>
      </c>
      <c r="H1730" s="125" t="s">
        <v>1723</v>
      </c>
      <c r="I1730" s="159">
        <f>VLOOKUP(H1730,'V-Enc'!$B$38:$C$45,2,FALSE)</f>
        <v>16</v>
      </c>
      <c r="J1730" s="125" t="s">
        <v>1734</v>
      </c>
      <c r="K1730" s="159">
        <f>VLOOKUP(J1730,'V-Enc'!$B$49:$C$56,2,FALSE)</f>
        <v>2</v>
      </c>
      <c r="L1730" s="206" t="s">
        <v>548</v>
      </c>
      <c r="M1730" s="125">
        <v>8</v>
      </c>
      <c r="N1730" s="125" t="s">
        <v>1831</v>
      </c>
      <c r="O1730" s="125">
        <f>VLOOKUP(N1730,'V-Enc'!$B$130:$C$137,2,FALSE)</f>
        <v>4</v>
      </c>
      <c r="R1730" s="125" t="s">
        <v>22</v>
      </c>
      <c r="S1730" s="125" t="s">
        <v>44</v>
      </c>
      <c r="T1730" s="125" t="s">
        <v>783</v>
      </c>
      <c r="U1730" s="125">
        <f t="shared" si="2997"/>
        <v>8</v>
      </c>
      <c r="V1730" s="179">
        <f t="shared" si="2998"/>
        <v>1</v>
      </c>
      <c r="W1730" s="125" t="str">
        <f t="shared" si="2999"/>
        <v>-</v>
      </c>
      <c r="X1730" s="179" t="str">
        <f>IF(L1730="-1",W1730/#REF!*#REF!,"-")</f>
        <v>-</v>
      </c>
      <c r="Z1730" s="125" t="str">
        <f t="shared" si="2961"/>
        <v/>
      </c>
      <c r="AA1730" s="125">
        <f t="shared" si="2943"/>
        <v>1</v>
      </c>
      <c r="AB1730" s="179">
        <f t="shared" si="3000"/>
        <v>4</v>
      </c>
      <c r="AC1730" s="179" t="str">
        <f t="shared" si="2992"/>
        <v>000011</v>
      </c>
      <c r="AD1730" s="179">
        <f t="shared" si="2993"/>
        <v>1</v>
      </c>
      <c r="AE1730" s="179" t="str">
        <f t="shared" si="2994"/>
        <v>00001111</v>
      </c>
      <c r="AF1730" s="125" t="s">
        <v>369</v>
      </c>
    </row>
    <row r="1731" spans="1:34" x14ac:dyDescent="0.2">
      <c r="A1731" s="125" t="s">
        <v>3065</v>
      </c>
      <c r="B1731" s="58" t="str">
        <f t="shared" ref="B1731" si="3001">IF(OR(MAX(1,O1731)*MAX(V1731,1)&gt;8,V1731&lt;1/4,X1731&lt;1/4,IF(X1731="-",0,X1731)&gt;8),"RSVD","")</f>
        <v/>
      </c>
      <c r="C1731" s="125" t="s">
        <v>781</v>
      </c>
      <c r="D1731" s="125" t="s">
        <v>704</v>
      </c>
      <c r="E1731" s="125" t="str">
        <f t="shared" ref="E1731" si="3002">IF(S1731="rs2","S2",IF(S1731="vs2","S3","S1"))</f>
        <v>S2</v>
      </c>
      <c r="F1731" s="125" t="str">
        <f t="shared" ref="F1731" si="3003">IF(M1731=8,"000",IF(M1731=16,"101","110"))</f>
        <v>101</v>
      </c>
      <c r="H1731" s="125" t="s">
        <v>1723</v>
      </c>
      <c r="I1731" s="159">
        <f>VLOOKUP(H1731,'V-Enc'!$B$38:$C$45,2,FALSE)</f>
        <v>16</v>
      </c>
      <c r="J1731" s="125" t="s">
        <v>1734</v>
      </c>
      <c r="K1731" s="159">
        <f>VLOOKUP(J1731,'V-Enc'!$B$49:$C$56,2,FALSE)</f>
        <v>2</v>
      </c>
      <c r="L1731" s="206" t="s">
        <v>548</v>
      </c>
      <c r="M1731" s="125">
        <v>16</v>
      </c>
      <c r="N1731" s="125" t="s">
        <v>1831</v>
      </c>
      <c r="O1731" s="125">
        <f>VLOOKUP(N1731,'V-Enc'!$B$130:$C$137,2,FALSE)</f>
        <v>4</v>
      </c>
      <c r="R1731" s="125" t="s">
        <v>22</v>
      </c>
      <c r="S1731" s="125" t="s">
        <v>44</v>
      </c>
      <c r="T1731" s="125" t="s">
        <v>783</v>
      </c>
      <c r="U1731" s="125">
        <f t="shared" ref="U1731" si="3004">IF(L1731="-1",I1731,M1731)</f>
        <v>16</v>
      </c>
      <c r="V1731" s="179">
        <f t="shared" ref="V1731" si="3005">IF(L1731="-1",K1731,U1731/I1731*K1731)</f>
        <v>2</v>
      </c>
      <c r="W1731" s="125" t="str">
        <f t="shared" ref="W1731" si="3006">IF(L1731="-1",M1731,"-")</f>
        <v>-</v>
      </c>
      <c r="X1731" s="179" t="str">
        <f>IF(L1731="-1",W1731/#REF!*#REF!,"-")</f>
        <v>-</v>
      </c>
      <c r="Z1731" s="125" t="str">
        <f t="shared" ref="Z1731" si="3007">IF(S1731="vs2",1,"")</f>
        <v/>
      </c>
      <c r="AA1731" s="125">
        <f t="shared" ref="AA1731" si="3008">IF(T1731="vs3",1,"")</f>
        <v>1</v>
      </c>
      <c r="AB1731" s="179">
        <f t="shared" si="3000"/>
        <v>8</v>
      </c>
      <c r="AC1731" s="179" t="str">
        <f t="shared" si="2992"/>
        <v>000111</v>
      </c>
      <c r="AD1731" s="179">
        <f t="shared" si="2993"/>
        <v>1</v>
      </c>
      <c r="AE1731" s="179" t="str">
        <f t="shared" si="2994"/>
        <v>11111111</v>
      </c>
      <c r="AF1731" s="125" t="s">
        <v>369</v>
      </c>
    </row>
    <row r="1732" spans="1:34" x14ac:dyDescent="0.2">
      <c r="A1732" s="125" t="s">
        <v>4812</v>
      </c>
      <c r="B1732" s="58" t="str">
        <f t="shared" si="2984"/>
        <v>RSVD</v>
      </c>
      <c r="C1732" s="125" t="s">
        <v>781</v>
      </c>
      <c r="D1732" s="125" t="s">
        <v>704</v>
      </c>
      <c r="E1732" s="125" t="str">
        <f t="shared" si="2995"/>
        <v>S2</v>
      </c>
      <c r="F1732" s="125" t="str">
        <f t="shared" si="2996"/>
        <v>101</v>
      </c>
      <c r="H1732" s="125" t="s">
        <v>1723</v>
      </c>
      <c r="I1732" s="159">
        <f>VLOOKUP(H1732,'V-Enc'!$B$38:$C$45,2,FALSE)</f>
        <v>16</v>
      </c>
      <c r="J1732" s="125" t="s">
        <v>1734</v>
      </c>
      <c r="K1732" s="159">
        <f>VLOOKUP(J1732,'V-Enc'!$B$49:$C$56,2,FALSE)</f>
        <v>2</v>
      </c>
      <c r="L1732" s="206" t="s">
        <v>548</v>
      </c>
      <c r="M1732" s="125">
        <v>16</v>
      </c>
      <c r="N1732" s="125" t="s">
        <v>1831</v>
      </c>
      <c r="O1732" s="125">
        <f>VLOOKUP(N1732,'V-Enc'!$B$130:$C$137,2,FALSE)</f>
        <v>4</v>
      </c>
      <c r="R1732" s="125" t="s">
        <v>22</v>
      </c>
      <c r="S1732" s="125" t="s">
        <v>44</v>
      </c>
      <c r="T1732" s="125" t="s">
        <v>783</v>
      </c>
      <c r="U1732" s="125">
        <v>32</v>
      </c>
      <c r="V1732" s="179">
        <f t="shared" si="2998"/>
        <v>4</v>
      </c>
      <c r="W1732" s="125" t="str">
        <f t="shared" si="2999"/>
        <v>-</v>
      </c>
      <c r="X1732" s="179" t="str">
        <f>IF(L1732="-1",W1732/#REF!*#REF!,"-")</f>
        <v>-</v>
      </c>
      <c r="Z1732" s="125" t="str">
        <f t="shared" si="2961"/>
        <v/>
      </c>
      <c r="AA1732" s="125">
        <f t="shared" si="2943"/>
        <v>1</v>
      </c>
      <c r="AB1732" s="179">
        <f t="shared" si="3000"/>
        <v>16</v>
      </c>
      <c r="AC1732" s="179" t="str">
        <f t="shared" si="2992"/>
        <v>001111</v>
      </c>
      <c r="AD1732" s="179">
        <f t="shared" si="2993"/>
        <v>1</v>
      </c>
      <c r="AE1732" s="179" t="str">
        <f t="shared" si="2994"/>
        <v>11111111</v>
      </c>
      <c r="AF1732" s="125" t="s">
        <v>369</v>
      </c>
    </row>
    <row r="1733" spans="1:34" x14ac:dyDescent="0.2">
      <c r="A1733" s="125" t="s">
        <v>4813</v>
      </c>
      <c r="B1733" s="58" t="str">
        <f t="shared" ref="B1733:B1735" si="3009">IF(OR(MAX(1,O1733)*MAX(V1733,1)&gt;8,V1733&lt;1/4,X1733&lt;1/4,IF(X1733="-",0,X1733)&gt;8),"RSVD","")</f>
        <v/>
      </c>
      <c r="C1733" s="125" t="s">
        <v>781</v>
      </c>
      <c r="D1733" s="125" t="s">
        <v>704</v>
      </c>
      <c r="E1733" s="125" t="str">
        <f t="shared" ref="E1733:E1735" si="3010">IF(S1733="rs2","S2",IF(S1733="vs2","S3","S1"))</f>
        <v>S2</v>
      </c>
      <c r="F1733" s="125" t="str">
        <f t="shared" ref="F1733:F1735" si="3011">IF(M1733=8,"000",IF(M1733=16,"101","110"))</f>
        <v>000</v>
      </c>
      <c r="H1733" s="125" t="s">
        <v>1723</v>
      </c>
      <c r="I1733" s="159">
        <f>VLOOKUP(H1733,'V-Enc'!$B$38:$C$45,2,FALSE)</f>
        <v>16</v>
      </c>
      <c r="J1733" s="125" t="s">
        <v>1735</v>
      </c>
      <c r="K1733" s="159">
        <f>VLOOKUP(J1733,'V-Enc'!$B$49:$C$56,2,FALSE)</f>
        <v>4</v>
      </c>
      <c r="L1733" s="206" t="s">
        <v>548</v>
      </c>
      <c r="M1733" s="125">
        <v>8</v>
      </c>
      <c r="N1733" s="125" t="s">
        <v>1831</v>
      </c>
      <c r="O1733" s="125">
        <f>VLOOKUP(N1733,'V-Enc'!$B$130:$C$137,2,FALSE)</f>
        <v>4</v>
      </c>
      <c r="R1733" s="125" t="s">
        <v>22</v>
      </c>
      <c r="S1733" s="125" t="s">
        <v>44</v>
      </c>
      <c r="T1733" s="125" t="s">
        <v>783</v>
      </c>
      <c r="U1733" s="125">
        <f t="shared" ref="U1733:U1734" si="3012">IF(L1733="-1",I1733,M1733)</f>
        <v>8</v>
      </c>
      <c r="V1733" s="179">
        <f t="shared" ref="V1733:V1735" si="3013">IF(L1733="-1",K1733,U1733/I1733*K1733)</f>
        <v>2</v>
      </c>
      <c r="W1733" s="125" t="str">
        <f t="shared" ref="W1733:W1735" si="3014">IF(L1733="-1",M1733,"-")</f>
        <v>-</v>
      </c>
      <c r="X1733" s="179" t="str">
        <f>IF(L1733="-1",W1733/#REF!*#REF!,"-")</f>
        <v>-</v>
      </c>
      <c r="Z1733" s="125" t="str">
        <f t="shared" ref="Z1733:Z1735" si="3015">IF(S1733="vs2",1,"")</f>
        <v/>
      </c>
      <c r="AA1733" s="125">
        <f t="shared" ref="AA1733:AA1735" si="3016">IF(T1733="vs3",1,"")</f>
        <v>1</v>
      </c>
      <c r="AB1733" s="179">
        <f t="shared" si="3000"/>
        <v>8</v>
      </c>
      <c r="AC1733" s="179" t="str">
        <f t="shared" si="2992"/>
        <v>000111</v>
      </c>
      <c r="AD1733" s="179">
        <f t="shared" si="2993"/>
        <v>1</v>
      </c>
      <c r="AE1733" s="179" t="str">
        <f t="shared" si="2994"/>
        <v>11111111</v>
      </c>
      <c r="AF1733" s="125" t="s">
        <v>369</v>
      </c>
    </row>
    <row r="1734" spans="1:34" x14ac:dyDescent="0.2">
      <c r="A1734" s="125" t="s">
        <v>4814</v>
      </c>
      <c r="B1734" s="58" t="str">
        <f t="shared" si="3009"/>
        <v>RSVD</v>
      </c>
      <c r="C1734" s="125" t="s">
        <v>781</v>
      </c>
      <c r="D1734" s="125" t="s">
        <v>704</v>
      </c>
      <c r="E1734" s="125" t="str">
        <f t="shared" si="3010"/>
        <v>S2</v>
      </c>
      <c r="F1734" s="125" t="str">
        <f t="shared" si="3011"/>
        <v>101</v>
      </c>
      <c r="H1734" s="125" t="s">
        <v>1723</v>
      </c>
      <c r="I1734" s="159">
        <f>VLOOKUP(H1734,'V-Enc'!$B$38:$C$45,2,FALSE)</f>
        <v>16</v>
      </c>
      <c r="J1734" s="125" t="s">
        <v>1735</v>
      </c>
      <c r="K1734" s="159">
        <f>VLOOKUP(J1734,'V-Enc'!$B$49:$C$56,2,FALSE)</f>
        <v>4</v>
      </c>
      <c r="L1734" s="206" t="s">
        <v>548</v>
      </c>
      <c r="M1734" s="125">
        <v>16</v>
      </c>
      <c r="N1734" s="125" t="s">
        <v>1831</v>
      </c>
      <c r="O1734" s="125">
        <f>VLOOKUP(N1734,'V-Enc'!$B$130:$C$137,2,FALSE)</f>
        <v>4</v>
      </c>
      <c r="R1734" s="125" t="s">
        <v>22</v>
      </c>
      <c r="S1734" s="125" t="s">
        <v>44</v>
      </c>
      <c r="T1734" s="125" t="s">
        <v>783</v>
      </c>
      <c r="U1734" s="125">
        <f t="shared" si="3012"/>
        <v>16</v>
      </c>
      <c r="V1734" s="179">
        <f t="shared" si="3013"/>
        <v>4</v>
      </c>
      <c r="W1734" s="125" t="str">
        <f t="shared" si="3014"/>
        <v>-</v>
      </c>
      <c r="X1734" s="179" t="str">
        <f>IF(L1734="-1",W1734/#REF!*#REF!,"-")</f>
        <v>-</v>
      </c>
      <c r="Z1734" s="125" t="str">
        <f t="shared" si="3015"/>
        <v/>
      </c>
      <c r="AA1734" s="125">
        <f t="shared" si="3016"/>
        <v>1</v>
      </c>
      <c r="AB1734" s="179">
        <f t="shared" si="3000"/>
        <v>16</v>
      </c>
      <c r="AC1734" s="179" t="str">
        <f t="shared" si="2992"/>
        <v>001111</v>
      </c>
      <c r="AD1734" s="179">
        <f t="shared" si="2993"/>
        <v>1</v>
      </c>
      <c r="AE1734" s="179" t="str">
        <f t="shared" si="2994"/>
        <v>11111111</v>
      </c>
      <c r="AF1734" s="125" t="s">
        <v>369</v>
      </c>
    </row>
    <row r="1735" spans="1:34" x14ac:dyDescent="0.2">
      <c r="A1735" s="125" t="s">
        <v>4815</v>
      </c>
      <c r="B1735" s="58" t="str">
        <f t="shared" si="3009"/>
        <v>RSVD</v>
      </c>
      <c r="C1735" s="125" t="s">
        <v>781</v>
      </c>
      <c r="D1735" s="125" t="s">
        <v>704</v>
      </c>
      <c r="E1735" s="125" t="str">
        <f t="shared" si="3010"/>
        <v>S2</v>
      </c>
      <c r="F1735" s="125" t="str">
        <f t="shared" si="3011"/>
        <v>101</v>
      </c>
      <c r="H1735" s="125" t="s">
        <v>1723</v>
      </c>
      <c r="I1735" s="159">
        <f>VLOOKUP(H1735,'V-Enc'!$B$38:$C$45,2,FALSE)</f>
        <v>16</v>
      </c>
      <c r="J1735" s="125" t="s">
        <v>1735</v>
      </c>
      <c r="K1735" s="159">
        <f>VLOOKUP(J1735,'V-Enc'!$B$49:$C$56,2,FALSE)</f>
        <v>4</v>
      </c>
      <c r="L1735" s="206" t="s">
        <v>548</v>
      </c>
      <c r="M1735" s="125">
        <v>16</v>
      </c>
      <c r="N1735" s="125" t="s">
        <v>1831</v>
      </c>
      <c r="O1735" s="125">
        <f>VLOOKUP(N1735,'V-Enc'!$B$130:$C$137,2,FALSE)</f>
        <v>4</v>
      </c>
      <c r="R1735" s="125" t="s">
        <v>22</v>
      </c>
      <c r="S1735" s="125" t="s">
        <v>44</v>
      </c>
      <c r="T1735" s="125" t="s">
        <v>783</v>
      </c>
      <c r="U1735" s="125">
        <v>32</v>
      </c>
      <c r="V1735" s="179">
        <f t="shared" si="3013"/>
        <v>8</v>
      </c>
      <c r="W1735" s="125" t="str">
        <f t="shared" si="3014"/>
        <v>-</v>
      </c>
      <c r="X1735" s="179" t="str">
        <f>IF(L1735="-1",W1735/#REF!*#REF!,"-")</f>
        <v>-</v>
      </c>
      <c r="Z1735" s="125" t="str">
        <f t="shared" si="3015"/>
        <v/>
      </c>
      <c r="AA1735" s="125">
        <f t="shared" si="3016"/>
        <v>1</v>
      </c>
      <c r="AB1735" s="179">
        <f t="shared" si="3000"/>
        <v>32</v>
      </c>
      <c r="AC1735" s="179" t="str">
        <f>DEC2BIN(MIN(64,AB1735)-1,6)</f>
        <v>011111</v>
      </c>
      <c r="AD1735" s="179">
        <f t="shared" si="2993"/>
        <v>1</v>
      </c>
      <c r="AE1735" s="179" t="str">
        <f t="shared" si="2994"/>
        <v>11111111</v>
      </c>
      <c r="AF1735" s="125" t="s">
        <v>369</v>
      </c>
    </row>
    <row r="1736" spans="1:34" x14ac:dyDescent="0.2">
      <c r="A1736" s="125" t="s">
        <v>4816</v>
      </c>
      <c r="B1736" s="58" t="str">
        <f t="shared" ref="B1736:B1738" si="3017">IF(OR(MAX(1,O1736)*MAX(V1736,1)&gt;8,V1736&lt;1/4,X1736&lt;1/4,IF(X1736="-",0,X1736)&gt;8),"RSVD","")</f>
        <v>RSVD</v>
      </c>
      <c r="C1736" s="125" t="s">
        <v>781</v>
      </c>
      <c r="D1736" s="125" t="s">
        <v>704</v>
      </c>
      <c r="E1736" s="125" t="str">
        <f t="shared" ref="E1736:E1738" si="3018">IF(S1736="rs2","S2",IF(S1736="vs2","S3","S1"))</f>
        <v>S2</v>
      </c>
      <c r="F1736" s="125" t="str">
        <f t="shared" ref="F1736:F1738" si="3019">IF(M1736=8,"000",IF(M1736=16,"101","110"))</f>
        <v>000</v>
      </c>
      <c r="H1736" s="125" t="s">
        <v>1723</v>
      </c>
      <c r="I1736" s="159">
        <f>VLOOKUP(H1736,'V-Enc'!$B$38:$C$45,2,FALSE)</f>
        <v>16</v>
      </c>
      <c r="J1736" s="125" t="s">
        <v>1736</v>
      </c>
      <c r="K1736" s="159">
        <f>VLOOKUP(J1736,'V-Enc'!$B$49:$C$56,2,FALSE)</f>
        <v>8</v>
      </c>
      <c r="L1736" s="206" t="s">
        <v>548</v>
      </c>
      <c r="M1736" s="125">
        <v>8</v>
      </c>
      <c r="N1736" s="125" t="s">
        <v>1831</v>
      </c>
      <c r="O1736" s="125">
        <f>VLOOKUP(N1736,'V-Enc'!$B$130:$C$137,2,FALSE)</f>
        <v>4</v>
      </c>
      <c r="R1736" s="125" t="s">
        <v>22</v>
      </c>
      <c r="S1736" s="125" t="s">
        <v>44</v>
      </c>
      <c r="T1736" s="125" t="s">
        <v>783</v>
      </c>
      <c r="U1736" s="125">
        <f t="shared" ref="U1736:U1737" si="3020">IF(L1736="-1",I1736,M1736)</f>
        <v>8</v>
      </c>
      <c r="V1736" s="179">
        <f t="shared" ref="V1736:V1738" si="3021">IF(L1736="-1",K1736,U1736/I1736*K1736)</f>
        <v>4</v>
      </c>
      <c r="W1736" s="125" t="str">
        <f t="shared" ref="W1736:W1738" si="3022">IF(L1736="-1",M1736,"-")</f>
        <v>-</v>
      </c>
      <c r="X1736" s="179" t="str">
        <f>IF(L1736="-1",W1736/#REF!*#REF!,"-")</f>
        <v>-</v>
      </c>
      <c r="Z1736" s="125" t="str">
        <f t="shared" ref="Z1736:Z1738" si="3023">IF(S1736="vs2",1,"")</f>
        <v/>
      </c>
      <c r="AA1736" s="125">
        <f t="shared" ref="AA1736:AA1738" si="3024">IF(T1736="vs3",1,"")</f>
        <v>1</v>
      </c>
      <c r="AB1736" s="179">
        <f t="shared" si="3000"/>
        <v>16</v>
      </c>
      <c r="AC1736" s="179" t="str">
        <f t="shared" ref="AC1736:AC1738" si="3025">DEC2BIN(MIN(64,AB1736)-1,6)</f>
        <v>001111</v>
      </c>
      <c r="AD1736" s="179">
        <f t="shared" si="2993"/>
        <v>1</v>
      </c>
      <c r="AE1736" s="179" t="str">
        <f t="shared" si="2994"/>
        <v>11111111</v>
      </c>
      <c r="AF1736" s="125" t="s">
        <v>369</v>
      </c>
    </row>
    <row r="1737" spans="1:34" x14ac:dyDescent="0.2">
      <c r="A1737" s="125" t="s">
        <v>4817</v>
      </c>
      <c r="B1737" s="58" t="str">
        <f t="shared" si="3017"/>
        <v>RSVD</v>
      </c>
      <c r="C1737" s="125" t="s">
        <v>781</v>
      </c>
      <c r="D1737" s="125" t="s">
        <v>704</v>
      </c>
      <c r="E1737" s="125" t="str">
        <f t="shared" si="3018"/>
        <v>S2</v>
      </c>
      <c r="F1737" s="125" t="str">
        <f t="shared" si="3019"/>
        <v>101</v>
      </c>
      <c r="H1737" s="125" t="s">
        <v>1723</v>
      </c>
      <c r="I1737" s="159">
        <f>VLOOKUP(H1737,'V-Enc'!$B$38:$C$45,2,FALSE)</f>
        <v>16</v>
      </c>
      <c r="J1737" s="125" t="s">
        <v>1736</v>
      </c>
      <c r="K1737" s="159">
        <f>VLOOKUP(J1737,'V-Enc'!$B$49:$C$56,2,FALSE)</f>
        <v>8</v>
      </c>
      <c r="L1737" s="206" t="s">
        <v>548</v>
      </c>
      <c r="M1737" s="125">
        <v>16</v>
      </c>
      <c r="N1737" s="125" t="s">
        <v>1831</v>
      </c>
      <c r="O1737" s="125">
        <f>VLOOKUP(N1737,'V-Enc'!$B$130:$C$137,2,FALSE)</f>
        <v>4</v>
      </c>
      <c r="R1737" s="125" t="s">
        <v>22</v>
      </c>
      <c r="S1737" s="125" t="s">
        <v>44</v>
      </c>
      <c r="T1737" s="125" t="s">
        <v>783</v>
      </c>
      <c r="U1737" s="125">
        <f t="shared" si="3020"/>
        <v>16</v>
      </c>
      <c r="V1737" s="179">
        <f t="shared" si="3021"/>
        <v>8</v>
      </c>
      <c r="W1737" s="125" t="str">
        <f t="shared" si="3022"/>
        <v>-</v>
      </c>
      <c r="X1737" s="179" t="str">
        <f>IF(L1737="-1",W1737/#REF!*#REF!,"-")</f>
        <v>-</v>
      </c>
      <c r="Z1737" s="125" t="str">
        <f t="shared" si="3023"/>
        <v/>
      </c>
      <c r="AA1737" s="125">
        <f t="shared" si="3024"/>
        <v>1</v>
      </c>
      <c r="AB1737" s="179">
        <f t="shared" si="3000"/>
        <v>32</v>
      </c>
      <c r="AC1737" s="179" t="str">
        <f t="shared" si="3025"/>
        <v>011111</v>
      </c>
      <c r="AD1737" s="179">
        <f t="shared" si="2993"/>
        <v>1</v>
      </c>
      <c r="AE1737" s="179" t="str">
        <f t="shared" si="2994"/>
        <v>11111111</v>
      </c>
      <c r="AF1737" s="125" t="s">
        <v>369</v>
      </c>
    </row>
    <row r="1738" spans="1:34" x14ac:dyDescent="0.2">
      <c r="A1738" s="125" t="s">
        <v>4818</v>
      </c>
      <c r="B1738" s="58" t="str">
        <f t="shared" si="3017"/>
        <v>RSVD</v>
      </c>
      <c r="C1738" s="125" t="s">
        <v>781</v>
      </c>
      <c r="D1738" s="125" t="s">
        <v>704</v>
      </c>
      <c r="E1738" s="125" t="str">
        <f t="shared" si="3018"/>
        <v>S2</v>
      </c>
      <c r="F1738" s="125" t="str">
        <f t="shared" si="3019"/>
        <v>101</v>
      </c>
      <c r="H1738" s="125" t="s">
        <v>1723</v>
      </c>
      <c r="I1738" s="159">
        <f>VLOOKUP(H1738,'V-Enc'!$B$38:$C$45,2,FALSE)</f>
        <v>16</v>
      </c>
      <c r="J1738" s="125" t="s">
        <v>1736</v>
      </c>
      <c r="K1738" s="159">
        <f>VLOOKUP(J1738,'V-Enc'!$B$49:$C$56,2,FALSE)</f>
        <v>8</v>
      </c>
      <c r="L1738" s="206" t="s">
        <v>548</v>
      </c>
      <c r="M1738" s="125">
        <v>16</v>
      </c>
      <c r="N1738" s="125" t="s">
        <v>1831</v>
      </c>
      <c r="O1738" s="125">
        <f>VLOOKUP(N1738,'V-Enc'!$B$130:$C$137,2,FALSE)</f>
        <v>4</v>
      </c>
      <c r="R1738" s="125" t="s">
        <v>22</v>
      </c>
      <c r="S1738" s="125" t="s">
        <v>44</v>
      </c>
      <c r="T1738" s="125" t="s">
        <v>783</v>
      </c>
      <c r="U1738" s="125">
        <v>32</v>
      </c>
      <c r="V1738" s="179">
        <f t="shared" si="3021"/>
        <v>16</v>
      </c>
      <c r="W1738" s="125" t="str">
        <f t="shared" si="3022"/>
        <v>-</v>
      </c>
      <c r="X1738" s="179" t="str">
        <f>IF(L1738="-1",W1738/#REF!*#REF!,"-")</f>
        <v>-</v>
      </c>
      <c r="Z1738" s="125" t="str">
        <f t="shared" si="3023"/>
        <v/>
      </c>
      <c r="AA1738" s="125">
        <f t="shared" si="3024"/>
        <v>1</v>
      </c>
      <c r="AB1738" s="179">
        <f t="shared" si="3000"/>
        <v>64</v>
      </c>
      <c r="AC1738" s="179" t="str">
        <f t="shared" si="3025"/>
        <v>111111</v>
      </c>
      <c r="AD1738" s="179">
        <f t="shared" si="2993"/>
        <v>1</v>
      </c>
      <c r="AE1738" s="179" t="str">
        <f t="shared" si="2994"/>
        <v>11111111</v>
      </c>
      <c r="AF1738" s="125" t="s">
        <v>369</v>
      </c>
    </row>
    <row r="1739" spans="1:34" x14ac:dyDescent="0.2">
      <c r="I1739" s="159"/>
      <c r="Z1739" s="125" t="str">
        <f t="shared" si="2961"/>
        <v/>
      </c>
      <c r="AA1739" s="125" t="str">
        <f t="shared" si="2943"/>
        <v/>
      </c>
      <c r="AC1739" s="179"/>
      <c r="AE1739" s="179"/>
    </row>
    <row r="1740" spans="1:34" ht="19" x14ac:dyDescent="0.25">
      <c r="A1740" s="225" t="s">
        <v>2399</v>
      </c>
      <c r="B1740" s="225"/>
      <c r="I1740" s="159"/>
      <c r="Z1740" s="125" t="str">
        <f t="shared" si="2961"/>
        <v/>
      </c>
      <c r="AA1740" s="125" t="str">
        <f t="shared" si="2943"/>
        <v/>
      </c>
      <c r="AC1740" s="179"/>
      <c r="AE1740" s="179"/>
    </row>
    <row r="1741" spans="1:34" x14ac:dyDescent="0.2">
      <c r="A1741" s="125" t="s">
        <v>2485</v>
      </c>
      <c r="B1741" s="58" t="str">
        <f t="shared" ref="B1741" si="3026">IF(OR(MAX(1,O1741)*MAX(V1741,1)&gt;8,V1741&lt;1/4,X1741&lt;1/4,IF(X1741="-",0,X1741)&gt;8),"RSVD","")</f>
        <v/>
      </c>
      <c r="C1741" s="125" t="s">
        <v>781</v>
      </c>
      <c r="D1741" s="125" t="s">
        <v>704</v>
      </c>
      <c r="E1741" s="125" t="str">
        <f>IF(S1741="rs2","S2",IF(S1741="vs2","S3","S1"))</f>
        <v>S1</v>
      </c>
      <c r="F1741" s="125" t="str">
        <f>IF(M1741=8,"000",IF(M1741=16,"101","110"))</f>
        <v>000</v>
      </c>
      <c r="H1741" s="125" t="s">
        <v>1723</v>
      </c>
      <c r="I1741" s="159">
        <f>VLOOKUP(H1741,'V-Enc'!$B$38:$C$45,2,FALSE)</f>
        <v>16</v>
      </c>
      <c r="K1741" s="157" t="s">
        <v>369</v>
      </c>
      <c r="L1741" s="206" t="s">
        <v>76</v>
      </c>
      <c r="M1741" s="125">
        <v>8</v>
      </c>
      <c r="N1741" s="125" t="s">
        <v>1831</v>
      </c>
      <c r="O1741" s="125">
        <f>VLOOKUP(N1741,'V-Enc'!$B$130:$C$137,2,FALSE)</f>
        <v>4</v>
      </c>
      <c r="R1741" s="125" t="s">
        <v>22</v>
      </c>
      <c r="S1741" s="206" t="s">
        <v>228</v>
      </c>
      <c r="T1741" s="125" t="s">
        <v>783</v>
      </c>
      <c r="U1741" s="125">
        <f>IF(L1741="-1",I1741,M1741)</f>
        <v>8</v>
      </c>
      <c r="V1741" s="179">
        <v>1</v>
      </c>
      <c r="W1741" s="125" t="str">
        <f>IF(L1741="-1",M1741,"-")</f>
        <v>-</v>
      </c>
      <c r="X1741" s="179" t="str">
        <f>IF(L1741="-1",W1741/#REF!*#REF!,"-")</f>
        <v>-</v>
      </c>
      <c r="Z1741" s="125" t="str">
        <f t="shared" si="2961"/>
        <v/>
      </c>
      <c r="AA1741" s="125">
        <f t="shared" si="2943"/>
        <v>1</v>
      </c>
      <c r="AB1741" s="179">
        <f t="shared" ref="AB1741" si="3027">MAX(V1741,X1741,1)*IF(O1741="",1,O1741)</f>
        <v>4</v>
      </c>
      <c r="AC1741" s="179" t="str">
        <f>DEC2BIN(AB1741-1,6)</f>
        <v>000011</v>
      </c>
      <c r="AD1741" s="179">
        <f t="shared" ref="AD1741" si="3028">AB1741/(MAX(V1741,1)*IF(O1741="",1,O1741))</f>
        <v>1</v>
      </c>
      <c r="AE1741" s="179" t="str">
        <f t="shared" ref="AE1741" si="3029">RIGHT(_xlfn.CONCAT(REPT(0,8-MIN(AB1741,8)),REPT(DEC2BIN(_xlfn.BITLSHIFT(1,AD1741-1)),AB1741/AD1741)),8)</f>
        <v>00001111</v>
      </c>
      <c r="AF1741" s="125" t="s">
        <v>369</v>
      </c>
    </row>
    <row r="1742" spans="1:34" x14ac:dyDescent="0.2">
      <c r="I1742" s="159"/>
      <c r="K1742" s="159"/>
      <c r="V1742" s="179"/>
      <c r="X1742" s="179"/>
      <c r="Z1742" s="125" t="str">
        <f t="shared" si="2961"/>
        <v/>
      </c>
      <c r="AA1742" s="125" t="str">
        <f t="shared" si="2943"/>
        <v/>
      </c>
      <c r="AB1742" s="179"/>
      <c r="AC1742" s="179"/>
      <c r="AD1742" s="179"/>
      <c r="AE1742" s="179"/>
    </row>
    <row r="1743" spans="1:34" ht="19" x14ac:dyDescent="0.25">
      <c r="A1743" s="225" t="s">
        <v>2486</v>
      </c>
      <c r="B1743" s="225"/>
      <c r="C1743" s="226"/>
      <c r="D1743" s="226"/>
      <c r="E1743" s="226"/>
      <c r="F1743" s="226"/>
      <c r="G1743" s="226"/>
      <c r="I1743" s="159"/>
      <c r="Z1743" s="125" t="str">
        <f t="shared" si="2961"/>
        <v/>
      </c>
      <c r="AA1743" s="125" t="str">
        <f t="shared" si="2943"/>
        <v/>
      </c>
      <c r="AC1743" s="179"/>
    </row>
    <row r="1744" spans="1:34" x14ac:dyDescent="0.2">
      <c r="A1744" s="125" t="s">
        <v>4819</v>
      </c>
      <c r="B1744" s="58" t="str">
        <f t="shared" ref="B1744" si="3030">IF(OR(MAX(1,O1744)*MAX(V1744,1)&gt;8,V1744&lt;1/4,X1744&lt;1/4,IF(X1744="-",0,X1744)&gt;8),"RSVD","")</f>
        <v>RSVD</v>
      </c>
      <c r="C1744" s="125" t="s">
        <v>781</v>
      </c>
      <c r="D1744" s="125" t="s">
        <v>704</v>
      </c>
      <c r="E1744" s="125" t="str">
        <f t="shared" ref="E1744" si="3031">IF(S1744="rs2","S2",IF(S1744="vs2","S3","S1"))</f>
        <v>S3</v>
      </c>
      <c r="F1744" s="125" t="str">
        <f t="shared" ref="F1744" si="3032">IF(M1744=8,"000",IF(M1744=16,"101","110"))</f>
        <v>000</v>
      </c>
      <c r="H1744" s="125" t="s">
        <v>1723</v>
      </c>
      <c r="I1744" s="159">
        <f>VLOOKUP(H1744,'V-Enc'!$B$38:$C$45,2,FALSE)</f>
        <v>16</v>
      </c>
      <c r="J1744" s="125" t="s">
        <v>1739</v>
      </c>
      <c r="K1744" s="159">
        <f>VLOOKUP(J1744,'V-Enc'!$B$49:$C$56,2,FALSE)</f>
        <v>0.25</v>
      </c>
      <c r="L1744" s="206" t="s">
        <v>2079</v>
      </c>
      <c r="M1744" s="125">
        <v>8</v>
      </c>
      <c r="N1744" s="125" t="s">
        <v>1831</v>
      </c>
      <c r="O1744" s="125">
        <f>VLOOKUP(N1744,'V-Enc'!$B$130:$C$137,2,FALSE)</f>
        <v>4</v>
      </c>
      <c r="R1744" s="125" t="s">
        <v>22</v>
      </c>
      <c r="S1744" s="125" t="s">
        <v>764</v>
      </c>
      <c r="T1744" s="125" t="s">
        <v>783</v>
      </c>
      <c r="U1744" s="125">
        <f t="shared" ref="U1744" si="3033">IF(L1744="-1",I1744,M1744)</f>
        <v>16</v>
      </c>
      <c r="V1744" s="179">
        <f t="shared" ref="V1744" si="3034">IF(L1744="-1",K1744,U1744/I1744*K1744)</f>
        <v>0.25</v>
      </c>
      <c r="W1744" s="125">
        <f t="shared" ref="W1744" si="3035">IF(L1744="-1",M1744,"-")</f>
        <v>8</v>
      </c>
      <c r="X1744" s="179">
        <f t="shared" ref="X1744" si="3036">IF(L1744="-1",W1744/I1744*K1744,"-")</f>
        <v>0.125</v>
      </c>
      <c r="Z1744" s="125">
        <f t="shared" ref="Z1744" si="3037">IF(S1744="vs2",1,"")</f>
        <v>1</v>
      </c>
      <c r="AA1744" s="125">
        <f t="shared" ref="AA1744" si="3038">IF(T1744="vs3",1,"")</f>
        <v>1</v>
      </c>
      <c r="AB1744" s="179">
        <f>MAX(V1744,X1744,1)*IF(O1744="",1,O1744)</f>
        <v>4</v>
      </c>
      <c r="AC1744" s="179" t="str">
        <f t="shared" ref="AC1744:AC1757" si="3039">DEC2BIN(MIN(64,AB1744)-1,6)</f>
        <v>000011</v>
      </c>
      <c r="AD1744" s="179">
        <f t="shared" ref="AD1744:AD1761" si="3040">AB1744/(MAX(V1744,1)*IF(O1744="",1,O1744))</f>
        <v>1</v>
      </c>
      <c r="AE1744" s="179" t="str">
        <f t="shared" ref="AE1744:AE1761" si="3041">RIGHT(_xlfn.CONCAT(REPT(0,8-MIN(AB1744,8)),REPT(DEC2BIN(_xlfn.BITLSHIFT(1,AD1744-1)),AB1744/AD1744)),8)</f>
        <v>00001111</v>
      </c>
      <c r="AF1744" s="179">
        <f t="shared" ref="AF1744:AF1761" si="3042">IF(X1744&lt;=1,0,IF(V1744&gt;=X1744,V1744/MAX(X1744,1),1))</f>
        <v>0</v>
      </c>
      <c r="AG1744" s="180" t="str">
        <f t="shared" ref="AG1744:AG1759" si="3043">IF(AF1744=0,"00000000",RIGHT(IF(X1744&gt;=V1744,DEC2BIN(_xlfn.BITXOR(BIN2DEC(AH1744),255),8),REPT(DEC2BIN(_xlfn.BITLSHIFT(1,AF1744-1)),8)),8))</f>
        <v>00000000</v>
      </c>
      <c r="AH1744" s="179" t="str">
        <f t="shared" ref="AH1744:AH1756" si="3044">IF(AF1744=0,"00000000",RIGHT(_xlfn.CONCAT(REPT(0,8-MIN(8,AB1744)),REPT(DEC2BIN(_xlfn.BITLSHIFT(1,MAX(V1744,X1744,1)-1)),MAX(1,O1744))),8))</f>
        <v>00000000</v>
      </c>
    </row>
    <row r="1745" spans="1:34" x14ac:dyDescent="0.2">
      <c r="A1745" s="125" t="s">
        <v>3066</v>
      </c>
      <c r="B1745" s="58" t="str">
        <f t="shared" ref="B1745:B1761" si="3045">IF(OR(MAX(1,O1745)*MAX(V1745,1)&gt;8,V1745&lt;1/4,X1745&lt;1/4,IF(X1745="-",0,X1745)&gt;8),"RSVD","")</f>
        <v/>
      </c>
      <c r="C1745" s="125" t="s">
        <v>781</v>
      </c>
      <c r="D1745" s="125" t="s">
        <v>704</v>
      </c>
      <c r="E1745" s="125" t="str">
        <f t="shared" ref="E1745:E1754" si="3046">IF(S1745="rs2","S2",IF(S1745="vs2","S3","S1"))</f>
        <v>S3</v>
      </c>
      <c r="F1745" s="125" t="str">
        <f t="shared" ref="F1745:F1754" si="3047">IF(M1745=8,"000",IF(M1745=16,"101","110"))</f>
        <v>101</v>
      </c>
      <c r="H1745" s="125" t="s">
        <v>1723</v>
      </c>
      <c r="I1745" s="159">
        <f>VLOOKUP(H1745,'V-Enc'!$B$38:$C$45,2,FALSE)</f>
        <v>16</v>
      </c>
      <c r="J1745" s="125" t="s">
        <v>1739</v>
      </c>
      <c r="K1745" s="159">
        <f>VLOOKUP(J1745,'V-Enc'!$B$49:$C$56,2,FALSE)</f>
        <v>0.25</v>
      </c>
      <c r="L1745" s="206" t="s">
        <v>2079</v>
      </c>
      <c r="M1745" s="125">
        <v>16</v>
      </c>
      <c r="N1745" s="125" t="s">
        <v>1831</v>
      </c>
      <c r="O1745" s="125">
        <f>VLOOKUP(N1745,'V-Enc'!$B$130:$C$137,2,FALSE)</f>
        <v>4</v>
      </c>
      <c r="R1745" s="125" t="s">
        <v>22</v>
      </c>
      <c r="S1745" s="125" t="s">
        <v>764</v>
      </c>
      <c r="T1745" s="125" t="s">
        <v>783</v>
      </c>
      <c r="U1745" s="125">
        <f t="shared" ref="U1745:U1754" si="3048">IF(L1745="-1",I1745,M1745)</f>
        <v>16</v>
      </c>
      <c r="V1745" s="179">
        <f t="shared" ref="V1745:V1754" si="3049">IF(L1745="-1",K1745,U1745/I1745*K1745)</f>
        <v>0.25</v>
      </c>
      <c r="W1745" s="125">
        <f t="shared" ref="W1745:W1754" si="3050">IF(L1745="-1",M1745,"-")</f>
        <v>16</v>
      </c>
      <c r="X1745" s="179">
        <f t="shared" ref="X1745:X1754" si="3051">IF(L1745="-1",W1745/I1745*K1745,"-")</f>
        <v>0.25</v>
      </c>
      <c r="Z1745" s="125">
        <f t="shared" si="2961"/>
        <v>1</v>
      </c>
      <c r="AA1745" s="125">
        <f t="shared" si="2943"/>
        <v>1</v>
      </c>
      <c r="AB1745" s="179">
        <f t="shared" ref="AB1745:AB1761" si="3052">MAX(V1745,X1745,1)*IF(O1745="",1,O1745)</f>
        <v>4</v>
      </c>
      <c r="AC1745" s="179" t="str">
        <f t="shared" si="3039"/>
        <v>000011</v>
      </c>
      <c r="AD1745" s="179">
        <f t="shared" si="3040"/>
        <v>1</v>
      </c>
      <c r="AE1745" s="179" t="str">
        <f t="shared" si="3041"/>
        <v>00001111</v>
      </c>
      <c r="AF1745" s="179">
        <f t="shared" si="3042"/>
        <v>0</v>
      </c>
      <c r="AG1745" s="180" t="str">
        <f t="shared" si="3043"/>
        <v>00000000</v>
      </c>
      <c r="AH1745" s="179" t="str">
        <f t="shared" si="3044"/>
        <v>00000000</v>
      </c>
    </row>
    <row r="1746" spans="1:34" x14ac:dyDescent="0.2">
      <c r="A1746" s="125" t="s">
        <v>3067</v>
      </c>
      <c r="B1746" s="58" t="str">
        <f t="shared" si="3045"/>
        <v/>
      </c>
      <c r="C1746" s="125" t="s">
        <v>781</v>
      </c>
      <c r="D1746" s="125" t="s">
        <v>704</v>
      </c>
      <c r="E1746" s="125" t="str">
        <f t="shared" si="3046"/>
        <v>S3</v>
      </c>
      <c r="F1746" s="125" t="str">
        <f t="shared" si="3047"/>
        <v>110</v>
      </c>
      <c r="H1746" s="125" t="s">
        <v>1723</v>
      </c>
      <c r="I1746" s="159">
        <f>VLOOKUP(H1746,'V-Enc'!$B$38:$C$45,2,FALSE)</f>
        <v>16</v>
      </c>
      <c r="J1746" s="125" t="s">
        <v>1739</v>
      </c>
      <c r="K1746" s="159">
        <f>VLOOKUP(J1746,'V-Enc'!$B$49:$C$56,2,FALSE)</f>
        <v>0.25</v>
      </c>
      <c r="L1746" s="206" t="s">
        <v>2079</v>
      </c>
      <c r="M1746" s="125">
        <v>32</v>
      </c>
      <c r="N1746" s="125" t="s">
        <v>1831</v>
      </c>
      <c r="O1746" s="125">
        <f>VLOOKUP(N1746,'V-Enc'!$B$130:$C$137,2,FALSE)</f>
        <v>4</v>
      </c>
      <c r="R1746" s="125" t="s">
        <v>22</v>
      </c>
      <c r="S1746" s="125" t="s">
        <v>764</v>
      </c>
      <c r="T1746" s="125" t="s">
        <v>783</v>
      </c>
      <c r="U1746" s="125">
        <f t="shared" si="3048"/>
        <v>16</v>
      </c>
      <c r="V1746" s="179">
        <f t="shared" si="3049"/>
        <v>0.25</v>
      </c>
      <c r="W1746" s="125">
        <f t="shared" si="3050"/>
        <v>32</v>
      </c>
      <c r="X1746" s="179">
        <f t="shared" si="3051"/>
        <v>0.5</v>
      </c>
      <c r="Z1746" s="125">
        <f t="shared" si="2961"/>
        <v>1</v>
      </c>
      <c r="AA1746" s="125">
        <f t="shared" si="2943"/>
        <v>1</v>
      </c>
      <c r="AB1746" s="179">
        <f t="shared" si="3052"/>
        <v>4</v>
      </c>
      <c r="AC1746" s="179" t="str">
        <f t="shared" si="3039"/>
        <v>000011</v>
      </c>
      <c r="AD1746" s="179">
        <f t="shared" si="3040"/>
        <v>1</v>
      </c>
      <c r="AE1746" s="179" t="str">
        <f t="shared" si="3041"/>
        <v>00001111</v>
      </c>
      <c r="AF1746" s="179">
        <f t="shared" si="3042"/>
        <v>0</v>
      </c>
      <c r="AG1746" s="180" t="str">
        <f t="shared" si="3043"/>
        <v>00000000</v>
      </c>
      <c r="AH1746" s="179" t="str">
        <f t="shared" si="3044"/>
        <v>00000000</v>
      </c>
    </row>
    <row r="1747" spans="1:34" x14ac:dyDescent="0.2">
      <c r="A1747" s="125" t="s">
        <v>3068</v>
      </c>
      <c r="B1747" s="58" t="str">
        <f t="shared" si="3045"/>
        <v/>
      </c>
      <c r="C1747" s="125" t="s">
        <v>781</v>
      </c>
      <c r="D1747" s="125" t="s">
        <v>704</v>
      </c>
      <c r="E1747" s="125" t="str">
        <f t="shared" si="3046"/>
        <v>S3</v>
      </c>
      <c r="F1747" s="125" t="str">
        <f t="shared" si="3047"/>
        <v>000</v>
      </c>
      <c r="H1747" s="125" t="s">
        <v>1723</v>
      </c>
      <c r="I1747" s="159">
        <f>VLOOKUP(H1747,'V-Enc'!$B$38:$C$45,2,FALSE)</f>
        <v>16</v>
      </c>
      <c r="J1747" s="125" t="s">
        <v>1740</v>
      </c>
      <c r="K1747" s="159">
        <f>VLOOKUP(J1747,'V-Enc'!$B$49:$C$56,2,FALSE)</f>
        <v>0.5</v>
      </c>
      <c r="L1747" s="206" t="s">
        <v>2079</v>
      </c>
      <c r="M1747" s="125">
        <v>8</v>
      </c>
      <c r="N1747" s="125" t="s">
        <v>1831</v>
      </c>
      <c r="O1747" s="125">
        <f>VLOOKUP(N1747,'V-Enc'!$B$130:$C$137,2,FALSE)</f>
        <v>4</v>
      </c>
      <c r="R1747" s="125" t="s">
        <v>22</v>
      </c>
      <c r="S1747" s="125" t="s">
        <v>764</v>
      </c>
      <c r="T1747" s="125" t="s">
        <v>783</v>
      </c>
      <c r="U1747" s="125">
        <f t="shared" si="3048"/>
        <v>16</v>
      </c>
      <c r="V1747" s="179">
        <f t="shared" si="3049"/>
        <v>0.5</v>
      </c>
      <c r="W1747" s="125">
        <f t="shared" si="3050"/>
        <v>8</v>
      </c>
      <c r="X1747" s="179">
        <f t="shared" si="3051"/>
        <v>0.25</v>
      </c>
      <c r="Z1747" s="125">
        <f t="shared" si="2961"/>
        <v>1</v>
      </c>
      <c r="AA1747" s="125">
        <f t="shared" si="2943"/>
        <v>1</v>
      </c>
      <c r="AB1747" s="179">
        <f t="shared" si="3052"/>
        <v>4</v>
      </c>
      <c r="AC1747" s="179" t="str">
        <f t="shared" si="3039"/>
        <v>000011</v>
      </c>
      <c r="AD1747" s="179">
        <f t="shared" si="3040"/>
        <v>1</v>
      </c>
      <c r="AE1747" s="179" t="str">
        <f t="shared" si="3041"/>
        <v>00001111</v>
      </c>
      <c r="AF1747" s="179">
        <f t="shared" si="3042"/>
        <v>0</v>
      </c>
      <c r="AG1747" s="180" t="str">
        <f t="shared" si="3043"/>
        <v>00000000</v>
      </c>
      <c r="AH1747" s="179" t="str">
        <f t="shared" si="3044"/>
        <v>00000000</v>
      </c>
    </row>
    <row r="1748" spans="1:34" x14ac:dyDescent="0.2">
      <c r="A1748" s="125" t="s">
        <v>3069</v>
      </c>
      <c r="B1748" s="58" t="str">
        <f t="shared" si="3045"/>
        <v/>
      </c>
      <c r="C1748" s="125" t="s">
        <v>781</v>
      </c>
      <c r="D1748" s="125" t="s">
        <v>704</v>
      </c>
      <c r="E1748" s="125" t="str">
        <f t="shared" si="3046"/>
        <v>S3</v>
      </c>
      <c r="F1748" s="125" t="str">
        <f t="shared" si="3047"/>
        <v>101</v>
      </c>
      <c r="H1748" s="125" t="s">
        <v>1723</v>
      </c>
      <c r="I1748" s="159">
        <f>VLOOKUP(H1748,'V-Enc'!$B$38:$C$45,2,FALSE)</f>
        <v>16</v>
      </c>
      <c r="J1748" s="125" t="s">
        <v>1740</v>
      </c>
      <c r="K1748" s="159">
        <f>VLOOKUP(J1748,'V-Enc'!$B$49:$C$56,2,FALSE)</f>
        <v>0.5</v>
      </c>
      <c r="L1748" s="206" t="s">
        <v>2079</v>
      </c>
      <c r="M1748" s="125">
        <v>16</v>
      </c>
      <c r="N1748" s="125" t="s">
        <v>1831</v>
      </c>
      <c r="O1748" s="125">
        <f>VLOOKUP(N1748,'V-Enc'!$B$130:$C$137,2,FALSE)</f>
        <v>4</v>
      </c>
      <c r="R1748" s="125" t="s">
        <v>22</v>
      </c>
      <c r="S1748" s="125" t="s">
        <v>764</v>
      </c>
      <c r="T1748" s="125" t="s">
        <v>783</v>
      </c>
      <c r="U1748" s="125">
        <f t="shared" si="3048"/>
        <v>16</v>
      </c>
      <c r="V1748" s="179">
        <f t="shared" si="3049"/>
        <v>0.5</v>
      </c>
      <c r="W1748" s="125">
        <f t="shared" si="3050"/>
        <v>16</v>
      </c>
      <c r="X1748" s="179">
        <f t="shared" si="3051"/>
        <v>0.5</v>
      </c>
      <c r="Z1748" s="125">
        <f t="shared" si="2961"/>
        <v>1</v>
      </c>
      <c r="AA1748" s="125">
        <f t="shared" si="2943"/>
        <v>1</v>
      </c>
      <c r="AB1748" s="179">
        <f t="shared" si="3052"/>
        <v>4</v>
      </c>
      <c r="AC1748" s="179" t="str">
        <f t="shared" si="3039"/>
        <v>000011</v>
      </c>
      <c r="AD1748" s="179">
        <f t="shared" si="3040"/>
        <v>1</v>
      </c>
      <c r="AE1748" s="179" t="str">
        <f t="shared" si="3041"/>
        <v>00001111</v>
      </c>
      <c r="AF1748" s="179">
        <f t="shared" si="3042"/>
        <v>0</v>
      </c>
      <c r="AG1748" s="180" t="str">
        <f t="shared" si="3043"/>
        <v>00000000</v>
      </c>
      <c r="AH1748" s="179" t="str">
        <f t="shared" si="3044"/>
        <v>00000000</v>
      </c>
    </row>
    <row r="1749" spans="1:34" x14ac:dyDescent="0.2">
      <c r="A1749" s="125" t="s">
        <v>3070</v>
      </c>
      <c r="B1749" s="58" t="str">
        <f t="shared" si="3045"/>
        <v/>
      </c>
      <c r="C1749" s="125" t="s">
        <v>781</v>
      </c>
      <c r="D1749" s="125" t="s">
        <v>704</v>
      </c>
      <c r="E1749" s="125" t="str">
        <f t="shared" si="3046"/>
        <v>S3</v>
      </c>
      <c r="F1749" s="125" t="str">
        <f t="shared" si="3047"/>
        <v>110</v>
      </c>
      <c r="H1749" s="125" t="s">
        <v>1723</v>
      </c>
      <c r="I1749" s="159">
        <f>VLOOKUP(H1749,'V-Enc'!$B$38:$C$45,2,FALSE)</f>
        <v>16</v>
      </c>
      <c r="J1749" s="125" t="s">
        <v>1740</v>
      </c>
      <c r="K1749" s="159">
        <f>VLOOKUP(J1749,'V-Enc'!$B$49:$C$56,2,FALSE)</f>
        <v>0.5</v>
      </c>
      <c r="L1749" s="206" t="s">
        <v>2079</v>
      </c>
      <c r="M1749" s="125">
        <v>32</v>
      </c>
      <c r="N1749" s="125" t="s">
        <v>1831</v>
      </c>
      <c r="O1749" s="125">
        <f>VLOOKUP(N1749,'V-Enc'!$B$130:$C$137,2,FALSE)</f>
        <v>4</v>
      </c>
      <c r="R1749" s="125" t="s">
        <v>22</v>
      </c>
      <c r="S1749" s="125" t="s">
        <v>764</v>
      </c>
      <c r="T1749" s="125" t="s">
        <v>783</v>
      </c>
      <c r="U1749" s="125">
        <f t="shared" si="3048"/>
        <v>16</v>
      </c>
      <c r="V1749" s="179">
        <f t="shared" si="3049"/>
        <v>0.5</v>
      </c>
      <c r="W1749" s="125">
        <f t="shared" si="3050"/>
        <v>32</v>
      </c>
      <c r="X1749" s="179">
        <f t="shared" si="3051"/>
        <v>1</v>
      </c>
      <c r="Z1749" s="125">
        <f t="shared" si="2961"/>
        <v>1</v>
      </c>
      <c r="AA1749" s="125">
        <f t="shared" si="2943"/>
        <v>1</v>
      </c>
      <c r="AB1749" s="179">
        <f t="shared" si="3052"/>
        <v>4</v>
      </c>
      <c r="AC1749" s="179" t="str">
        <f t="shared" si="3039"/>
        <v>000011</v>
      </c>
      <c r="AD1749" s="179">
        <f t="shared" si="3040"/>
        <v>1</v>
      </c>
      <c r="AE1749" s="179" t="str">
        <f t="shared" si="3041"/>
        <v>00001111</v>
      </c>
      <c r="AF1749" s="179">
        <f t="shared" si="3042"/>
        <v>0</v>
      </c>
      <c r="AG1749" s="180" t="str">
        <f t="shared" si="3043"/>
        <v>00000000</v>
      </c>
      <c r="AH1749" s="179" t="str">
        <f t="shared" si="3044"/>
        <v>00000000</v>
      </c>
    </row>
    <row r="1750" spans="1:34" x14ac:dyDescent="0.2">
      <c r="A1750" s="125" t="s">
        <v>3071</v>
      </c>
      <c r="B1750" s="58" t="str">
        <f t="shared" si="3045"/>
        <v/>
      </c>
      <c r="C1750" s="125" t="s">
        <v>781</v>
      </c>
      <c r="D1750" s="125" t="s">
        <v>704</v>
      </c>
      <c r="E1750" s="125" t="str">
        <f t="shared" si="3046"/>
        <v>S3</v>
      </c>
      <c r="F1750" s="125" t="str">
        <f t="shared" si="3047"/>
        <v>000</v>
      </c>
      <c r="H1750" s="125" t="s">
        <v>1723</v>
      </c>
      <c r="I1750" s="159">
        <f>VLOOKUP(H1750,'V-Enc'!$B$38:$C$45,2,FALSE)</f>
        <v>16</v>
      </c>
      <c r="J1750" s="125" t="s">
        <v>1733</v>
      </c>
      <c r="K1750" s="159">
        <f>VLOOKUP(J1750,'V-Enc'!$B$49:$C$56,2,FALSE)</f>
        <v>1</v>
      </c>
      <c r="L1750" s="206" t="s">
        <v>2079</v>
      </c>
      <c r="M1750" s="125">
        <v>8</v>
      </c>
      <c r="N1750" s="125" t="s">
        <v>1831</v>
      </c>
      <c r="O1750" s="125">
        <f>VLOOKUP(N1750,'V-Enc'!$B$130:$C$137,2,FALSE)</f>
        <v>4</v>
      </c>
      <c r="R1750" s="125" t="s">
        <v>22</v>
      </c>
      <c r="S1750" s="125" t="s">
        <v>764</v>
      </c>
      <c r="T1750" s="125" t="s">
        <v>783</v>
      </c>
      <c r="U1750" s="125">
        <f t="shared" si="3048"/>
        <v>16</v>
      </c>
      <c r="V1750" s="179">
        <f t="shared" si="3049"/>
        <v>1</v>
      </c>
      <c r="W1750" s="125">
        <f t="shared" si="3050"/>
        <v>8</v>
      </c>
      <c r="X1750" s="179">
        <f t="shared" si="3051"/>
        <v>0.5</v>
      </c>
      <c r="Z1750" s="125">
        <f t="shared" si="2961"/>
        <v>1</v>
      </c>
      <c r="AA1750" s="125">
        <f t="shared" si="2943"/>
        <v>1</v>
      </c>
      <c r="AB1750" s="179">
        <f t="shared" si="3052"/>
        <v>4</v>
      </c>
      <c r="AC1750" s="179" t="str">
        <f t="shared" si="3039"/>
        <v>000011</v>
      </c>
      <c r="AD1750" s="179">
        <f t="shared" si="3040"/>
        <v>1</v>
      </c>
      <c r="AE1750" s="179" t="str">
        <f t="shared" si="3041"/>
        <v>00001111</v>
      </c>
      <c r="AF1750" s="179">
        <f t="shared" si="3042"/>
        <v>0</v>
      </c>
      <c r="AG1750" s="180" t="str">
        <f t="shared" si="3043"/>
        <v>00000000</v>
      </c>
      <c r="AH1750" s="179" t="str">
        <f t="shared" si="3044"/>
        <v>00000000</v>
      </c>
    </row>
    <row r="1751" spans="1:34" x14ac:dyDescent="0.2">
      <c r="A1751" s="125" t="s">
        <v>3072</v>
      </c>
      <c r="B1751" s="58" t="str">
        <f t="shared" si="3045"/>
        <v/>
      </c>
      <c r="C1751" s="125" t="s">
        <v>781</v>
      </c>
      <c r="D1751" s="125" t="s">
        <v>704</v>
      </c>
      <c r="E1751" s="125" t="str">
        <f t="shared" si="3046"/>
        <v>S3</v>
      </c>
      <c r="F1751" s="125" t="str">
        <f t="shared" si="3047"/>
        <v>101</v>
      </c>
      <c r="H1751" s="125" t="s">
        <v>1723</v>
      </c>
      <c r="I1751" s="159">
        <f>VLOOKUP(H1751,'V-Enc'!$B$38:$C$45,2,FALSE)</f>
        <v>16</v>
      </c>
      <c r="J1751" s="125" t="s">
        <v>1733</v>
      </c>
      <c r="K1751" s="159">
        <f>VLOOKUP(J1751,'V-Enc'!$B$49:$C$56,2,FALSE)</f>
        <v>1</v>
      </c>
      <c r="L1751" s="206" t="s">
        <v>2079</v>
      </c>
      <c r="M1751" s="125">
        <v>16</v>
      </c>
      <c r="N1751" s="125" t="s">
        <v>1831</v>
      </c>
      <c r="O1751" s="125">
        <f>VLOOKUP(N1751,'V-Enc'!$B$130:$C$137,2,FALSE)</f>
        <v>4</v>
      </c>
      <c r="R1751" s="125" t="s">
        <v>22</v>
      </c>
      <c r="S1751" s="125" t="s">
        <v>764</v>
      </c>
      <c r="T1751" s="125" t="s">
        <v>783</v>
      </c>
      <c r="U1751" s="125">
        <f t="shared" si="3048"/>
        <v>16</v>
      </c>
      <c r="V1751" s="179">
        <f t="shared" si="3049"/>
        <v>1</v>
      </c>
      <c r="W1751" s="125">
        <f t="shared" si="3050"/>
        <v>16</v>
      </c>
      <c r="X1751" s="179">
        <f t="shared" si="3051"/>
        <v>1</v>
      </c>
      <c r="Z1751" s="125">
        <f t="shared" si="2961"/>
        <v>1</v>
      </c>
      <c r="AA1751" s="125">
        <f t="shared" si="2943"/>
        <v>1</v>
      </c>
      <c r="AB1751" s="179">
        <f t="shared" si="3052"/>
        <v>4</v>
      </c>
      <c r="AC1751" s="179" t="str">
        <f t="shared" si="3039"/>
        <v>000011</v>
      </c>
      <c r="AD1751" s="179">
        <f t="shared" si="3040"/>
        <v>1</v>
      </c>
      <c r="AE1751" s="179" t="str">
        <f t="shared" si="3041"/>
        <v>00001111</v>
      </c>
      <c r="AF1751" s="179">
        <f t="shared" si="3042"/>
        <v>0</v>
      </c>
      <c r="AG1751" s="180" t="str">
        <f t="shared" si="3043"/>
        <v>00000000</v>
      </c>
      <c r="AH1751" s="179" t="str">
        <f t="shared" si="3044"/>
        <v>00000000</v>
      </c>
    </row>
    <row r="1752" spans="1:34" x14ac:dyDescent="0.2">
      <c r="A1752" s="125" t="s">
        <v>3073</v>
      </c>
      <c r="B1752" s="58" t="str">
        <f t="shared" si="3045"/>
        <v/>
      </c>
      <c r="C1752" s="125" t="s">
        <v>781</v>
      </c>
      <c r="D1752" s="125" t="s">
        <v>704</v>
      </c>
      <c r="E1752" s="125" t="str">
        <f t="shared" si="3046"/>
        <v>S3</v>
      </c>
      <c r="F1752" s="125" t="str">
        <f t="shared" si="3047"/>
        <v>110</v>
      </c>
      <c r="H1752" s="125" t="s">
        <v>1723</v>
      </c>
      <c r="I1752" s="159">
        <f>VLOOKUP(H1752,'V-Enc'!$B$38:$C$45,2,FALSE)</f>
        <v>16</v>
      </c>
      <c r="J1752" s="125" t="s">
        <v>1733</v>
      </c>
      <c r="K1752" s="159">
        <f>VLOOKUP(J1752,'V-Enc'!$B$49:$C$56,2,FALSE)</f>
        <v>1</v>
      </c>
      <c r="L1752" s="206" t="s">
        <v>2079</v>
      </c>
      <c r="M1752" s="125">
        <v>32</v>
      </c>
      <c r="N1752" s="125" t="s">
        <v>1831</v>
      </c>
      <c r="O1752" s="125">
        <f>VLOOKUP(N1752,'V-Enc'!$B$130:$C$137,2,FALSE)</f>
        <v>4</v>
      </c>
      <c r="R1752" s="125" t="s">
        <v>22</v>
      </c>
      <c r="S1752" s="125" t="s">
        <v>764</v>
      </c>
      <c r="T1752" s="125" t="s">
        <v>783</v>
      </c>
      <c r="U1752" s="125">
        <f t="shared" si="3048"/>
        <v>16</v>
      </c>
      <c r="V1752" s="179">
        <f t="shared" si="3049"/>
        <v>1</v>
      </c>
      <c r="W1752" s="125">
        <f t="shared" si="3050"/>
        <v>32</v>
      </c>
      <c r="X1752" s="179">
        <f t="shared" si="3051"/>
        <v>2</v>
      </c>
      <c r="Z1752" s="125">
        <f t="shared" si="2961"/>
        <v>1</v>
      </c>
      <c r="AA1752" s="125">
        <f t="shared" si="2943"/>
        <v>1</v>
      </c>
      <c r="AB1752" s="179">
        <f t="shared" si="3052"/>
        <v>8</v>
      </c>
      <c r="AC1752" s="179" t="str">
        <f t="shared" si="3039"/>
        <v>000111</v>
      </c>
      <c r="AD1752" s="179">
        <f t="shared" si="3040"/>
        <v>2</v>
      </c>
      <c r="AE1752" s="179" t="str">
        <f t="shared" si="3041"/>
        <v>10101010</v>
      </c>
      <c r="AF1752" s="179">
        <f t="shared" si="3042"/>
        <v>1</v>
      </c>
      <c r="AG1752" s="180" t="str">
        <f t="shared" si="3043"/>
        <v>01010101</v>
      </c>
      <c r="AH1752" s="179" t="str">
        <f t="shared" si="3044"/>
        <v>10101010</v>
      </c>
    </row>
    <row r="1753" spans="1:34" x14ac:dyDescent="0.2">
      <c r="A1753" s="125" t="s">
        <v>3074</v>
      </c>
      <c r="B1753" s="58" t="str">
        <f t="shared" si="3045"/>
        <v/>
      </c>
      <c r="C1753" s="125" t="s">
        <v>781</v>
      </c>
      <c r="D1753" s="125" t="s">
        <v>704</v>
      </c>
      <c r="E1753" s="125" t="str">
        <f t="shared" si="3046"/>
        <v>S3</v>
      </c>
      <c r="F1753" s="125" t="str">
        <f t="shared" si="3047"/>
        <v>000</v>
      </c>
      <c r="H1753" s="125" t="s">
        <v>1723</v>
      </c>
      <c r="I1753" s="159">
        <f>VLOOKUP(H1753,'V-Enc'!$B$38:$C$45,2,FALSE)</f>
        <v>16</v>
      </c>
      <c r="J1753" s="125" t="s">
        <v>1734</v>
      </c>
      <c r="K1753" s="159">
        <f>VLOOKUP(J1753,'V-Enc'!$B$49:$C$56,2,FALSE)</f>
        <v>2</v>
      </c>
      <c r="L1753" s="206" t="s">
        <v>2079</v>
      </c>
      <c r="M1753" s="125">
        <v>8</v>
      </c>
      <c r="N1753" s="125" t="s">
        <v>1831</v>
      </c>
      <c r="O1753" s="125">
        <f>VLOOKUP(N1753,'V-Enc'!$B$130:$C$137,2,FALSE)</f>
        <v>4</v>
      </c>
      <c r="R1753" s="125" t="s">
        <v>22</v>
      </c>
      <c r="S1753" s="125" t="s">
        <v>764</v>
      </c>
      <c r="T1753" s="125" t="s">
        <v>783</v>
      </c>
      <c r="U1753" s="125">
        <f t="shared" si="3048"/>
        <v>16</v>
      </c>
      <c r="V1753" s="179">
        <f t="shared" si="3049"/>
        <v>2</v>
      </c>
      <c r="W1753" s="125">
        <f t="shared" si="3050"/>
        <v>8</v>
      </c>
      <c r="X1753" s="179">
        <f t="shared" si="3051"/>
        <v>1</v>
      </c>
      <c r="Z1753" s="125">
        <f t="shared" si="2961"/>
        <v>1</v>
      </c>
      <c r="AA1753" s="125">
        <f t="shared" si="2943"/>
        <v>1</v>
      </c>
      <c r="AB1753" s="179">
        <f t="shared" si="3052"/>
        <v>8</v>
      </c>
      <c r="AC1753" s="179" t="str">
        <f t="shared" si="3039"/>
        <v>000111</v>
      </c>
      <c r="AD1753" s="179">
        <f t="shared" si="3040"/>
        <v>1</v>
      </c>
      <c r="AE1753" s="179" t="str">
        <f t="shared" si="3041"/>
        <v>11111111</v>
      </c>
      <c r="AF1753" s="179">
        <f t="shared" si="3042"/>
        <v>0</v>
      </c>
      <c r="AG1753" s="180" t="str">
        <f t="shared" si="3043"/>
        <v>00000000</v>
      </c>
      <c r="AH1753" s="179" t="str">
        <f t="shared" si="3044"/>
        <v>00000000</v>
      </c>
    </row>
    <row r="1754" spans="1:34" x14ac:dyDescent="0.2">
      <c r="A1754" s="125" t="s">
        <v>3075</v>
      </c>
      <c r="B1754" s="58" t="str">
        <f t="shared" si="3045"/>
        <v/>
      </c>
      <c r="C1754" s="125" t="s">
        <v>781</v>
      </c>
      <c r="D1754" s="125" t="s">
        <v>704</v>
      </c>
      <c r="E1754" s="125" t="str">
        <f t="shared" si="3046"/>
        <v>S3</v>
      </c>
      <c r="F1754" s="125" t="str">
        <f t="shared" si="3047"/>
        <v>101</v>
      </c>
      <c r="H1754" s="125" t="s">
        <v>1723</v>
      </c>
      <c r="I1754" s="159">
        <f>VLOOKUP(H1754,'V-Enc'!$B$38:$C$45,2,FALSE)</f>
        <v>16</v>
      </c>
      <c r="J1754" s="125" t="s">
        <v>1734</v>
      </c>
      <c r="K1754" s="159">
        <f>VLOOKUP(J1754,'V-Enc'!$B$49:$C$56,2,FALSE)</f>
        <v>2</v>
      </c>
      <c r="L1754" s="206" t="s">
        <v>2079</v>
      </c>
      <c r="M1754" s="125">
        <v>16</v>
      </c>
      <c r="N1754" s="125" t="s">
        <v>1831</v>
      </c>
      <c r="O1754" s="125">
        <f>VLOOKUP(N1754,'V-Enc'!$B$130:$C$137,2,FALSE)</f>
        <v>4</v>
      </c>
      <c r="R1754" s="125" t="s">
        <v>22</v>
      </c>
      <c r="S1754" s="125" t="s">
        <v>764</v>
      </c>
      <c r="T1754" s="125" t="s">
        <v>783</v>
      </c>
      <c r="U1754" s="125">
        <f t="shared" si="3048"/>
        <v>16</v>
      </c>
      <c r="V1754" s="179">
        <f t="shared" si="3049"/>
        <v>2</v>
      </c>
      <c r="W1754" s="125">
        <f t="shared" si="3050"/>
        <v>16</v>
      </c>
      <c r="X1754" s="179">
        <f t="shared" si="3051"/>
        <v>2</v>
      </c>
      <c r="Z1754" s="125">
        <f t="shared" si="2961"/>
        <v>1</v>
      </c>
      <c r="AA1754" s="125">
        <f t="shared" si="2943"/>
        <v>1</v>
      </c>
      <c r="AB1754" s="179">
        <f t="shared" si="3052"/>
        <v>8</v>
      </c>
      <c r="AC1754" s="179" t="str">
        <f t="shared" si="3039"/>
        <v>000111</v>
      </c>
      <c r="AD1754" s="179">
        <f t="shared" si="3040"/>
        <v>1</v>
      </c>
      <c r="AE1754" s="179" t="str">
        <f t="shared" si="3041"/>
        <v>11111111</v>
      </c>
      <c r="AF1754" s="179">
        <f t="shared" si="3042"/>
        <v>1</v>
      </c>
      <c r="AG1754" s="180" t="str">
        <f t="shared" si="3043"/>
        <v>01010101</v>
      </c>
      <c r="AH1754" s="179" t="str">
        <f t="shared" si="3044"/>
        <v>10101010</v>
      </c>
    </row>
    <row r="1755" spans="1:34" x14ac:dyDescent="0.2">
      <c r="A1755" s="125" t="s">
        <v>3076</v>
      </c>
      <c r="B1755" s="58" t="str">
        <f t="shared" si="3045"/>
        <v/>
      </c>
      <c r="C1755" s="125" t="s">
        <v>781</v>
      </c>
      <c r="D1755" s="125" t="s">
        <v>704</v>
      </c>
      <c r="E1755" s="125" t="str">
        <f>IF(S1755="rs2","S2",IF(S1755="vs2","S3","S1"))</f>
        <v>S3</v>
      </c>
      <c r="F1755" s="125" t="str">
        <f>IF(W1755=8,"000",IF(W1755=16,"101","110"))</f>
        <v>110</v>
      </c>
      <c r="H1755" s="125" t="s">
        <v>1723</v>
      </c>
      <c r="I1755" s="159">
        <f>VLOOKUP(H1755,'V-Enc'!$B$38:$C$45,2,FALSE)</f>
        <v>16</v>
      </c>
      <c r="J1755" s="125" t="s">
        <v>1734</v>
      </c>
      <c r="K1755" s="159">
        <f>VLOOKUP(J1755,'V-Enc'!$B$49:$C$56,2,FALSE)</f>
        <v>2</v>
      </c>
      <c r="L1755" s="206" t="s">
        <v>2079</v>
      </c>
      <c r="M1755" s="125">
        <v>32</v>
      </c>
      <c r="N1755" s="125" t="s">
        <v>1831</v>
      </c>
      <c r="O1755" s="125">
        <f>VLOOKUP(N1755,'V-Enc'!$B$130:$C$137,2,FALSE)</f>
        <v>4</v>
      </c>
      <c r="R1755" s="125" t="s">
        <v>22</v>
      </c>
      <c r="S1755" s="125" t="s">
        <v>764</v>
      </c>
      <c r="T1755" s="125" t="s">
        <v>783</v>
      </c>
      <c r="U1755" s="125">
        <f t="shared" ref="U1755:U1761" si="3053">IF(L1755="-1",I1755,M1755)</f>
        <v>16</v>
      </c>
      <c r="V1755" s="179">
        <f t="shared" ref="V1755:V1761" si="3054">IF(L1755="-1",K1755,U1755/I1755*K1755)</f>
        <v>2</v>
      </c>
      <c r="W1755" s="125">
        <f t="shared" ref="W1755:W1761" si="3055">IF(L1755="-1",M1755,"-")</f>
        <v>32</v>
      </c>
      <c r="X1755" s="179">
        <f t="shared" ref="X1755:X1761" si="3056">IF(L1755="-1",W1755/I1755*K1755,"-")</f>
        <v>4</v>
      </c>
      <c r="Z1755" s="125">
        <f t="shared" si="2961"/>
        <v>1</v>
      </c>
      <c r="AA1755" s="125">
        <f t="shared" si="2943"/>
        <v>1</v>
      </c>
      <c r="AB1755" s="179">
        <f t="shared" si="3052"/>
        <v>16</v>
      </c>
      <c r="AC1755" s="179" t="str">
        <f t="shared" si="3039"/>
        <v>001111</v>
      </c>
      <c r="AD1755" s="179">
        <f t="shared" si="3040"/>
        <v>2</v>
      </c>
      <c r="AE1755" s="179" t="str">
        <f t="shared" si="3041"/>
        <v>10101010</v>
      </c>
      <c r="AF1755" s="179">
        <f t="shared" si="3042"/>
        <v>1</v>
      </c>
      <c r="AG1755" s="180" t="str">
        <f t="shared" si="3043"/>
        <v>01110111</v>
      </c>
      <c r="AH1755" s="179" t="str">
        <f t="shared" si="3044"/>
        <v>10001000</v>
      </c>
    </row>
    <row r="1756" spans="1:34" x14ac:dyDescent="0.2">
      <c r="A1756" s="125" t="s">
        <v>3077</v>
      </c>
      <c r="B1756" s="58" t="str">
        <f t="shared" si="3045"/>
        <v>RSVD</v>
      </c>
      <c r="C1756" s="125" t="s">
        <v>781</v>
      </c>
      <c r="D1756" s="125" t="s">
        <v>704</v>
      </c>
      <c r="E1756" s="125" t="str">
        <f>IF(S1756="rs2","S2",IF(S1756="vs2","S3","S1"))</f>
        <v>S3</v>
      </c>
      <c r="F1756" s="125" t="str">
        <f>IF(W1756=8,"000",IF(W1756=16,"101","110"))</f>
        <v>000</v>
      </c>
      <c r="H1756" s="125" t="s">
        <v>1723</v>
      </c>
      <c r="I1756" s="159">
        <f>VLOOKUP(H1756,'V-Enc'!$B$38:$C$45,2,FALSE)</f>
        <v>16</v>
      </c>
      <c r="J1756" s="125" t="s">
        <v>1735</v>
      </c>
      <c r="K1756" s="159">
        <f>VLOOKUP(J1756,'V-Enc'!$B$49:$C$56,2,FALSE)</f>
        <v>4</v>
      </c>
      <c r="L1756" s="206" t="s">
        <v>2079</v>
      </c>
      <c r="M1756" s="125">
        <v>8</v>
      </c>
      <c r="N1756" s="125" t="s">
        <v>1831</v>
      </c>
      <c r="O1756" s="125">
        <f>VLOOKUP(N1756,'V-Enc'!$B$130:$C$137,2,FALSE)</f>
        <v>4</v>
      </c>
      <c r="R1756" s="125" t="s">
        <v>22</v>
      </c>
      <c r="S1756" s="125" t="s">
        <v>764</v>
      </c>
      <c r="T1756" s="125" t="s">
        <v>783</v>
      </c>
      <c r="U1756" s="125">
        <f t="shared" si="3053"/>
        <v>16</v>
      </c>
      <c r="V1756" s="179">
        <f t="shared" si="3054"/>
        <v>4</v>
      </c>
      <c r="W1756" s="125">
        <f t="shared" si="3055"/>
        <v>8</v>
      </c>
      <c r="X1756" s="179">
        <f t="shared" si="3056"/>
        <v>2</v>
      </c>
      <c r="Z1756" s="125">
        <f t="shared" si="2961"/>
        <v>1</v>
      </c>
      <c r="AA1756" s="125">
        <f t="shared" si="2943"/>
        <v>1</v>
      </c>
      <c r="AB1756" s="179">
        <f t="shared" si="3052"/>
        <v>16</v>
      </c>
      <c r="AC1756" s="179" t="str">
        <f t="shared" si="3039"/>
        <v>001111</v>
      </c>
      <c r="AD1756" s="179">
        <f t="shared" si="3040"/>
        <v>1</v>
      </c>
      <c r="AE1756" s="179" t="str">
        <f t="shared" si="3041"/>
        <v>11111111</v>
      </c>
      <c r="AF1756" s="179">
        <f t="shared" si="3042"/>
        <v>2</v>
      </c>
      <c r="AG1756" s="180" t="str">
        <f t="shared" si="3043"/>
        <v>10101010</v>
      </c>
      <c r="AH1756" s="179" t="str">
        <f t="shared" si="3044"/>
        <v>10001000</v>
      </c>
    </row>
    <row r="1757" spans="1:34" x14ac:dyDescent="0.2">
      <c r="A1757" s="125" t="s">
        <v>3078</v>
      </c>
      <c r="B1757" s="58" t="str">
        <f t="shared" si="3045"/>
        <v>RSVD</v>
      </c>
      <c r="C1757" s="125" t="s">
        <v>781</v>
      </c>
      <c r="D1757" s="125" t="s">
        <v>704</v>
      </c>
      <c r="E1757" s="125" t="str">
        <f>IF(S1757="rs2","S2",IF(S1757="vs2","S3","S1"))</f>
        <v>S3</v>
      </c>
      <c r="F1757" s="125" t="str">
        <f>IF(W1757=8,"000",IF(W1757=16,"101","110"))</f>
        <v>101</v>
      </c>
      <c r="H1757" s="125" t="s">
        <v>1723</v>
      </c>
      <c r="I1757" s="159">
        <f>VLOOKUP(H1757,'V-Enc'!$B$38:$C$45,2,FALSE)</f>
        <v>16</v>
      </c>
      <c r="J1757" s="125" t="s">
        <v>1735</v>
      </c>
      <c r="K1757" s="159">
        <f>VLOOKUP(J1757,'V-Enc'!$B$49:$C$56,2,FALSE)</f>
        <v>4</v>
      </c>
      <c r="L1757" s="206" t="s">
        <v>2079</v>
      </c>
      <c r="M1757" s="125">
        <v>16</v>
      </c>
      <c r="N1757" s="125" t="s">
        <v>1831</v>
      </c>
      <c r="O1757" s="125">
        <f>VLOOKUP(N1757,'V-Enc'!$B$130:$C$137,2,FALSE)</f>
        <v>4</v>
      </c>
      <c r="R1757" s="125" t="s">
        <v>22</v>
      </c>
      <c r="S1757" s="125" t="s">
        <v>764</v>
      </c>
      <c r="T1757" s="125" t="s">
        <v>783</v>
      </c>
      <c r="U1757" s="125">
        <f t="shared" si="3053"/>
        <v>16</v>
      </c>
      <c r="V1757" s="179">
        <f t="shared" si="3054"/>
        <v>4</v>
      </c>
      <c r="W1757" s="125">
        <f t="shared" si="3055"/>
        <v>16</v>
      </c>
      <c r="X1757" s="179">
        <f t="shared" si="3056"/>
        <v>4</v>
      </c>
      <c r="Z1757" s="125">
        <f t="shared" si="2961"/>
        <v>1</v>
      </c>
      <c r="AA1757" s="125">
        <f t="shared" si="2943"/>
        <v>1</v>
      </c>
      <c r="AB1757" s="179">
        <f t="shared" si="3052"/>
        <v>16</v>
      </c>
      <c r="AC1757" s="179" t="str">
        <f t="shared" si="3039"/>
        <v>001111</v>
      </c>
      <c r="AD1757" s="179">
        <f t="shared" si="3040"/>
        <v>1</v>
      </c>
      <c r="AE1757" s="179" t="str">
        <f t="shared" si="3041"/>
        <v>11111111</v>
      </c>
      <c r="AF1757" s="179">
        <f t="shared" si="3042"/>
        <v>1</v>
      </c>
      <c r="AG1757" s="180" t="str">
        <f t="shared" si="3043"/>
        <v>01110111</v>
      </c>
      <c r="AH1757" s="179" t="str">
        <f>IF(AF1757=0,"00000000",RIGHT(_xlfn.CONCAT(REPT(0,8-MIN(8,AB1757)),REPT(DEC2BIN(_xlfn.BITLSHIFT(1,MAX(V1757,X1757,1)-1)),MAX(1,O1757))),8))</f>
        <v>10001000</v>
      </c>
    </row>
    <row r="1758" spans="1:34" x14ac:dyDescent="0.2">
      <c r="A1758" s="125" t="s">
        <v>3079</v>
      </c>
      <c r="B1758" s="58" t="str">
        <f t="shared" si="3045"/>
        <v>RSVD</v>
      </c>
      <c r="C1758" s="125" t="s">
        <v>781</v>
      </c>
      <c r="D1758" s="125" t="s">
        <v>704</v>
      </c>
      <c r="E1758" s="125" t="str">
        <f>IF(S1758="rs2","L2",IF(S1758="vs2","S3","L1"))</f>
        <v>S3</v>
      </c>
      <c r="F1758" s="125" t="str">
        <f>IF(M1758=8,"000",IF(M1758=16,"101","110"))</f>
        <v>110</v>
      </c>
      <c r="H1758" s="125" t="s">
        <v>1723</v>
      </c>
      <c r="I1758" s="159">
        <f>VLOOKUP(H1758,'V-Enc'!$B$38:$C$45,2,FALSE)</f>
        <v>16</v>
      </c>
      <c r="J1758" s="125" t="s">
        <v>1735</v>
      </c>
      <c r="K1758" s="159">
        <f>VLOOKUP(J1758,'V-Enc'!$B$49:$C$56,2,FALSE)</f>
        <v>4</v>
      </c>
      <c r="L1758" s="206" t="s">
        <v>2079</v>
      </c>
      <c r="M1758" s="125">
        <v>32</v>
      </c>
      <c r="N1758" s="125" t="s">
        <v>1831</v>
      </c>
      <c r="O1758" s="125">
        <f>VLOOKUP(N1758,'V-Enc'!$B$130:$C$137,2,FALSE)</f>
        <v>4</v>
      </c>
      <c r="R1758" s="125" t="s">
        <v>22</v>
      </c>
      <c r="S1758" s="125" t="s">
        <v>764</v>
      </c>
      <c r="T1758" s="125" t="s">
        <v>783</v>
      </c>
      <c r="U1758" s="125">
        <f t="shared" si="3053"/>
        <v>16</v>
      </c>
      <c r="V1758" s="179">
        <f t="shared" si="3054"/>
        <v>4</v>
      </c>
      <c r="W1758" s="125">
        <f t="shared" si="3055"/>
        <v>32</v>
      </c>
      <c r="X1758" s="179">
        <f t="shared" si="3056"/>
        <v>8</v>
      </c>
      <c r="Z1758" s="125">
        <f t="shared" si="2961"/>
        <v>1</v>
      </c>
      <c r="AA1758" s="125">
        <v>1</v>
      </c>
      <c r="AB1758" s="179">
        <f t="shared" si="3052"/>
        <v>32</v>
      </c>
      <c r="AC1758" s="179" t="str">
        <f>DEC2BIN(MIN(64,AB1758)-1,6)</f>
        <v>011111</v>
      </c>
      <c r="AD1758" s="179">
        <f t="shared" si="3040"/>
        <v>2</v>
      </c>
      <c r="AE1758" s="179" t="str">
        <f t="shared" si="3041"/>
        <v>10101010</v>
      </c>
      <c r="AF1758" s="179">
        <f t="shared" si="3042"/>
        <v>1</v>
      </c>
      <c r="AG1758" s="180" t="str">
        <f t="shared" si="3043"/>
        <v>01111111</v>
      </c>
      <c r="AH1758" s="179" t="str">
        <f t="shared" ref="AH1758:AH1761" si="3057">IF(AF1758=0,"00000000",RIGHT(_xlfn.CONCAT(REPT(0,8-MIN(8,AB1758)),REPT(DEC2BIN(_xlfn.BITLSHIFT(1,MAX(V1758,X1758,1)-1)),MAX(1,O1758))),8))</f>
        <v>10000000</v>
      </c>
    </row>
    <row r="1759" spans="1:34" x14ac:dyDescent="0.2">
      <c r="A1759" s="125" t="s">
        <v>3080</v>
      </c>
      <c r="B1759" s="58" t="str">
        <f t="shared" si="3045"/>
        <v>RSVD</v>
      </c>
      <c r="C1759" s="125" t="s">
        <v>781</v>
      </c>
      <c r="D1759" s="125" t="s">
        <v>704</v>
      </c>
      <c r="E1759" s="125" t="str">
        <f>IF(S1759="rs2","L2",IF(S1759="vs2","S3","L1"))</f>
        <v>S3</v>
      </c>
      <c r="F1759" s="125" t="str">
        <f>IF(M1759=8,"000",IF(M1759=16,"101","110"))</f>
        <v>000</v>
      </c>
      <c r="H1759" s="125" t="s">
        <v>1723</v>
      </c>
      <c r="I1759" s="159">
        <f>VLOOKUP(H1759,'V-Enc'!$B$38:$C$45,2,FALSE)</f>
        <v>16</v>
      </c>
      <c r="J1759" s="125" t="s">
        <v>1736</v>
      </c>
      <c r="K1759" s="159">
        <f>VLOOKUP(J1759,'V-Enc'!$B$49:$C$56,2,FALSE)</f>
        <v>8</v>
      </c>
      <c r="L1759" s="206" t="s">
        <v>2079</v>
      </c>
      <c r="M1759" s="125">
        <v>8</v>
      </c>
      <c r="N1759" s="125" t="s">
        <v>1831</v>
      </c>
      <c r="O1759" s="125">
        <f>VLOOKUP(N1759,'V-Enc'!$B$130:$C$137,2,FALSE)</f>
        <v>4</v>
      </c>
      <c r="R1759" s="125" t="s">
        <v>22</v>
      </c>
      <c r="S1759" s="125" t="s">
        <v>764</v>
      </c>
      <c r="T1759" s="125" t="s">
        <v>783</v>
      </c>
      <c r="U1759" s="125">
        <f t="shared" si="3053"/>
        <v>16</v>
      </c>
      <c r="V1759" s="179">
        <f t="shared" si="3054"/>
        <v>8</v>
      </c>
      <c r="W1759" s="125">
        <f t="shared" si="3055"/>
        <v>8</v>
      </c>
      <c r="X1759" s="179">
        <f t="shared" si="3056"/>
        <v>4</v>
      </c>
      <c r="Z1759" s="125">
        <f t="shared" si="2961"/>
        <v>1</v>
      </c>
      <c r="AA1759" s="125">
        <v>1</v>
      </c>
      <c r="AB1759" s="179">
        <f t="shared" si="3052"/>
        <v>32</v>
      </c>
      <c r="AC1759" s="179" t="str">
        <f t="shared" ref="AC1759:AC1761" si="3058">DEC2BIN(MIN(64,AB1759)-1,6)</f>
        <v>011111</v>
      </c>
      <c r="AD1759" s="179">
        <f t="shared" si="3040"/>
        <v>1</v>
      </c>
      <c r="AE1759" s="179" t="str">
        <f t="shared" si="3041"/>
        <v>11111111</v>
      </c>
      <c r="AF1759" s="179">
        <f t="shared" si="3042"/>
        <v>2</v>
      </c>
      <c r="AG1759" s="180" t="str">
        <f t="shared" si="3043"/>
        <v>10101010</v>
      </c>
      <c r="AH1759" s="179" t="str">
        <f t="shared" si="3057"/>
        <v>10000000</v>
      </c>
    </row>
    <row r="1760" spans="1:34" x14ac:dyDescent="0.2">
      <c r="A1760" s="125" t="s">
        <v>3081</v>
      </c>
      <c r="B1760" s="58" t="str">
        <f t="shared" ref="B1760" si="3059">IF(OR(MAX(1,O1760)*MAX(V1760,1)&gt;8,V1760&lt;1/4,X1760&lt;1/4,IF(X1760="-",0,X1760)&gt;8),"RSVD","")</f>
        <v>RSVD</v>
      </c>
      <c r="C1760" s="125" t="s">
        <v>781</v>
      </c>
      <c r="D1760" s="125" t="s">
        <v>704</v>
      </c>
      <c r="E1760" s="125" t="str">
        <f>IF(S1760="rs2","L2",IF(S1760="vs2","S3","L1"))</f>
        <v>S3</v>
      </c>
      <c r="F1760" s="125" t="str">
        <f>IF(M1760=8,"000",IF(M1760=16,"101","110"))</f>
        <v>101</v>
      </c>
      <c r="H1760" s="125" t="s">
        <v>1723</v>
      </c>
      <c r="I1760" s="159">
        <f>VLOOKUP(H1760,'V-Enc'!$B$38:$C$45,2,FALSE)</f>
        <v>16</v>
      </c>
      <c r="J1760" s="125" t="s">
        <v>1736</v>
      </c>
      <c r="K1760" s="159">
        <f>VLOOKUP(J1760,'V-Enc'!$B$49:$C$56,2,FALSE)</f>
        <v>8</v>
      </c>
      <c r="L1760" s="206" t="s">
        <v>2079</v>
      </c>
      <c r="M1760" s="125">
        <v>16</v>
      </c>
      <c r="N1760" s="125" t="s">
        <v>1831</v>
      </c>
      <c r="O1760" s="125">
        <f>VLOOKUP(N1760,'V-Enc'!$B$130:$C$137,2,FALSE)</f>
        <v>4</v>
      </c>
      <c r="R1760" s="125" t="s">
        <v>22</v>
      </c>
      <c r="S1760" s="125" t="s">
        <v>764</v>
      </c>
      <c r="T1760" s="125" t="s">
        <v>783</v>
      </c>
      <c r="U1760" s="125">
        <f t="shared" ref="U1760" si="3060">IF(L1760="-1",I1760,M1760)</f>
        <v>16</v>
      </c>
      <c r="V1760" s="179">
        <f t="shared" ref="V1760" si="3061">IF(L1760="-1",K1760,U1760/I1760*K1760)</f>
        <v>8</v>
      </c>
      <c r="W1760" s="125">
        <f t="shared" ref="W1760" si="3062">IF(L1760="-1",M1760,"-")</f>
        <v>16</v>
      </c>
      <c r="X1760" s="179">
        <f t="shared" ref="X1760" si="3063">IF(L1760="-1",W1760/I1760*K1760,"-")</f>
        <v>8</v>
      </c>
      <c r="Z1760" s="125">
        <f t="shared" ref="Z1760" si="3064">IF(S1760="vs2",1,"")</f>
        <v>1</v>
      </c>
      <c r="AA1760" s="125">
        <v>1</v>
      </c>
      <c r="AB1760" s="179">
        <f t="shared" si="3052"/>
        <v>32</v>
      </c>
      <c r="AC1760" s="179" t="str">
        <f t="shared" si="3058"/>
        <v>011111</v>
      </c>
      <c r="AD1760" s="179">
        <f t="shared" si="3040"/>
        <v>1</v>
      </c>
      <c r="AE1760" s="179" t="str">
        <f t="shared" si="3041"/>
        <v>11111111</v>
      </c>
      <c r="AF1760" s="179">
        <f t="shared" si="3042"/>
        <v>1</v>
      </c>
      <c r="AG1760" s="180" t="str">
        <f>IF(AF1760=0,"00000000",RIGHT(IF(X1760&gt;=V1760,DEC2BIN(_xlfn.BITXOR(BIN2DEC(AH1760),255),8),REPT(DEC2BIN(_xlfn.BITLSHIFT(1,AF1760-1)),8)),8))</f>
        <v>01111111</v>
      </c>
      <c r="AH1760" s="179" t="str">
        <f t="shared" si="3057"/>
        <v>10000000</v>
      </c>
    </row>
    <row r="1761" spans="1:34" x14ac:dyDescent="0.2">
      <c r="A1761" s="125" t="s">
        <v>4820</v>
      </c>
      <c r="B1761" s="58" t="str">
        <f t="shared" si="3045"/>
        <v>RSVD</v>
      </c>
      <c r="C1761" s="125" t="s">
        <v>781</v>
      </c>
      <c r="D1761" s="125" t="s">
        <v>704</v>
      </c>
      <c r="E1761" s="125" t="str">
        <f>IF(S1761="rs2","L2",IF(S1761="vs2","S3","L1"))</f>
        <v>S3</v>
      </c>
      <c r="F1761" s="125" t="str">
        <f>IF(M1761=8,"000",IF(M1761=16,"101","110"))</f>
        <v>110</v>
      </c>
      <c r="H1761" s="125" t="s">
        <v>1723</v>
      </c>
      <c r="I1761" s="159">
        <f>VLOOKUP(H1761,'V-Enc'!$B$38:$C$45,2,FALSE)</f>
        <v>16</v>
      </c>
      <c r="J1761" s="125" t="s">
        <v>1736</v>
      </c>
      <c r="K1761" s="159">
        <f>VLOOKUP(J1761,'V-Enc'!$B$49:$C$56,2,FALSE)</f>
        <v>8</v>
      </c>
      <c r="L1761" s="206" t="s">
        <v>2079</v>
      </c>
      <c r="M1761" s="125">
        <v>32</v>
      </c>
      <c r="N1761" s="125" t="s">
        <v>1831</v>
      </c>
      <c r="O1761" s="125">
        <f>VLOOKUP(N1761,'V-Enc'!$B$130:$C$137,2,FALSE)</f>
        <v>4</v>
      </c>
      <c r="R1761" s="125" t="s">
        <v>22</v>
      </c>
      <c r="S1761" s="125" t="s">
        <v>764</v>
      </c>
      <c r="T1761" s="125" t="s">
        <v>783</v>
      </c>
      <c r="U1761" s="125">
        <f t="shared" si="3053"/>
        <v>16</v>
      </c>
      <c r="V1761" s="179">
        <f t="shared" si="3054"/>
        <v>8</v>
      </c>
      <c r="W1761" s="125">
        <f t="shared" si="3055"/>
        <v>32</v>
      </c>
      <c r="X1761" s="179">
        <f t="shared" si="3056"/>
        <v>16</v>
      </c>
      <c r="Z1761" s="125">
        <f t="shared" si="2961"/>
        <v>1</v>
      </c>
      <c r="AA1761" s="125">
        <v>1</v>
      </c>
      <c r="AB1761" s="179">
        <f t="shared" si="3052"/>
        <v>64</v>
      </c>
      <c r="AC1761" s="179" t="str">
        <f t="shared" si="3058"/>
        <v>111111</v>
      </c>
      <c r="AD1761" s="179">
        <f t="shared" si="3040"/>
        <v>2</v>
      </c>
      <c r="AE1761" s="179" t="str">
        <f t="shared" si="3041"/>
        <v>10101010</v>
      </c>
      <c r="AF1761" s="179">
        <f t="shared" si="3042"/>
        <v>1</v>
      </c>
      <c r="AG1761" s="180" t="e">
        <f>IF(AF1761=0,"00000000",RIGHT(IF(X1761&gt;=V1761,DEC2BIN(_xlfn.BITXOR(BIN2DEC(AH1761),255),8),REPT(DEC2BIN(_xlfn.BITLSHIFT(1,AF1761-1)),8)),8))</f>
        <v>#NUM!</v>
      </c>
      <c r="AH1761" s="179" t="e">
        <f t="shared" si="3057"/>
        <v>#NUM!</v>
      </c>
    </row>
    <row r="1762" spans="1:34" x14ac:dyDescent="0.2">
      <c r="I1762" s="159"/>
      <c r="Z1762" s="125" t="str">
        <f t="shared" si="2961"/>
        <v/>
      </c>
      <c r="AA1762" s="125" t="str">
        <f t="shared" ref="AA1762:AA1817" si="3065">IF(T1762="vs3",1,"")</f>
        <v/>
      </c>
      <c r="AC1762" s="179"/>
      <c r="AE1762" s="179"/>
    </row>
    <row r="1763" spans="1:34" ht="19" x14ac:dyDescent="0.25">
      <c r="A1763" s="225" t="s">
        <v>2502</v>
      </c>
      <c r="B1763" s="225"/>
      <c r="C1763" s="226"/>
      <c r="D1763" s="226"/>
      <c r="E1763" s="226"/>
      <c r="F1763" s="226"/>
      <c r="G1763" s="226"/>
      <c r="I1763" s="159"/>
      <c r="Z1763" s="125" t="str">
        <f t="shared" si="2961"/>
        <v/>
      </c>
      <c r="AA1763" s="125" t="str">
        <f t="shared" si="3065"/>
        <v/>
      </c>
      <c r="AC1763" s="179"/>
      <c r="AE1763" s="179"/>
    </row>
    <row r="1764" spans="1:34" x14ac:dyDescent="0.2">
      <c r="A1764" s="125" t="s">
        <v>4821</v>
      </c>
      <c r="B1764" s="58" t="str">
        <f t="shared" ref="B1764" si="3066">IF(OR(MAX(1,O1764)*MAX(V1764,1)&gt;8,V1764&lt;1/4,X1764&lt;1/4,IF(X1764="-",0,X1764)&gt;8),"RSVD","")</f>
        <v>RSVD</v>
      </c>
      <c r="C1764" s="125" t="s">
        <v>781</v>
      </c>
      <c r="D1764" s="125" t="s">
        <v>704</v>
      </c>
      <c r="E1764" s="125" t="str">
        <f t="shared" ref="E1764" si="3067">IF(S1764="rs2","S2",IF(S1764="vs2","S3","S1"))</f>
        <v>S1</v>
      </c>
      <c r="F1764" s="125" t="str">
        <f t="shared" ref="F1764" si="3068">IF(M1764=8,"000",IF(M1764=16,"101","110"))</f>
        <v>000</v>
      </c>
      <c r="H1764" s="125" t="s">
        <v>1723</v>
      </c>
      <c r="I1764" s="159">
        <f>VLOOKUP(H1764,'V-Enc'!$B$38:$C$45,2,FALSE)</f>
        <v>16</v>
      </c>
      <c r="J1764" s="125" t="s">
        <v>1739</v>
      </c>
      <c r="K1764" s="159">
        <f>VLOOKUP(J1764,'V-Enc'!$B$49:$C$56,2,FALSE)</f>
        <v>0.25</v>
      </c>
      <c r="L1764" s="206" t="s">
        <v>76</v>
      </c>
      <c r="M1764" s="125">
        <v>8</v>
      </c>
      <c r="N1764" s="125" t="s">
        <v>1832</v>
      </c>
      <c r="O1764" s="125">
        <f>VLOOKUP(N1764,'V-Enc'!$B$130:$C$137,2,FALSE)</f>
        <v>5</v>
      </c>
      <c r="R1764" s="125" t="s">
        <v>22</v>
      </c>
      <c r="S1764" s="206" t="s">
        <v>2040</v>
      </c>
      <c r="T1764" s="125" t="s">
        <v>783</v>
      </c>
      <c r="U1764" s="125">
        <f t="shared" ref="U1764" si="3069">IF(L1764="-1",I1764,M1764)</f>
        <v>8</v>
      </c>
      <c r="V1764" s="179">
        <f t="shared" ref="V1764" si="3070">IF(L1764="-1",K1764,U1764/I1764*K1764)</f>
        <v>0.125</v>
      </c>
      <c r="W1764" s="125" t="str">
        <f t="shared" ref="W1764" si="3071">IF(L1764="-1",M1764,"-")</f>
        <v>-</v>
      </c>
      <c r="X1764" s="179" t="str">
        <f>IF(L1764="-1",W1764/#REF!*#REF!,"-")</f>
        <v>-</v>
      </c>
      <c r="Z1764" s="125" t="str">
        <f t="shared" ref="Z1764" si="3072">IF(S1764="vs2",1,"")</f>
        <v/>
      </c>
      <c r="AA1764" s="125">
        <f t="shared" ref="AA1764" si="3073">IF(T1764="vs3",1,"")</f>
        <v>1</v>
      </c>
      <c r="AB1764" s="179">
        <f>MAX(V1764,X1764,1)*IF(O1764="",1,O1764)</f>
        <v>5</v>
      </c>
      <c r="AC1764" s="179" t="str">
        <f t="shared" ref="AC1764:AC1777" si="3074">DEC2BIN(MIN(64,AB1764)-1,6)</f>
        <v>000100</v>
      </c>
      <c r="AD1764" s="179">
        <f t="shared" ref="AD1764:AD1781" si="3075">AB1764/(MAX(V1764,1)*IF(O1764="",1,O1764))</f>
        <v>1</v>
      </c>
      <c r="AE1764" s="179" t="str">
        <f t="shared" ref="AE1764:AE1781" si="3076">RIGHT(_xlfn.CONCAT(REPT(0,8-MIN(AB1764,8)),REPT(DEC2BIN(_xlfn.BITLSHIFT(1,AD1764-1)),AB1764/AD1764)),8)</f>
        <v>00011111</v>
      </c>
      <c r="AF1764" s="125" t="s">
        <v>369</v>
      </c>
    </row>
    <row r="1765" spans="1:34" x14ac:dyDescent="0.2">
      <c r="A1765" s="125" t="s">
        <v>3082</v>
      </c>
      <c r="B1765" s="58" t="str">
        <f t="shared" ref="B1765:B1772" si="3077">IF(OR(MAX(1,O1765)*MAX(V1765,1)&gt;8,V1765&lt;1/4,X1765&lt;1/4,IF(X1765="-",0,X1765)&gt;8),"RSVD","")</f>
        <v/>
      </c>
      <c r="C1765" s="125" t="s">
        <v>781</v>
      </c>
      <c r="D1765" s="125" t="s">
        <v>704</v>
      </c>
      <c r="E1765" s="125" t="str">
        <f t="shared" ref="E1765:E1772" si="3078">IF(S1765="rs2","S2",IF(S1765="vs2","S3","S1"))</f>
        <v>S1</v>
      </c>
      <c r="F1765" s="125" t="str">
        <f t="shared" ref="F1765:F1772" si="3079">IF(M1765=8,"000",IF(M1765=16,"101","110"))</f>
        <v>101</v>
      </c>
      <c r="H1765" s="125" t="s">
        <v>1723</v>
      </c>
      <c r="I1765" s="159">
        <f>VLOOKUP(H1765,'V-Enc'!$B$38:$C$45,2,FALSE)</f>
        <v>16</v>
      </c>
      <c r="J1765" s="125" t="s">
        <v>1739</v>
      </c>
      <c r="K1765" s="159">
        <f>VLOOKUP(J1765,'V-Enc'!$B$49:$C$56,2,FALSE)</f>
        <v>0.25</v>
      </c>
      <c r="L1765" s="206" t="s">
        <v>76</v>
      </c>
      <c r="M1765" s="125">
        <v>16</v>
      </c>
      <c r="N1765" s="125" t="s">
        <v>1832</v>
      </c>
      <c r="O1765" s="125">
        <f>VLOOKUP(N1765,'V-Enc'!$B$130:$C$137,2,FALSE)</f>
        <v>5</v>
      </c>
      <c r="R1765" s="125" t="s">
        <v>22</v>
      </c>
      <c r="S1765" s="206" t="s">
        <v>2040</v>
      </c>
      <c r="T1765" s="125" t="s">
        <v>783</v>
      </c>
      <c r="U1765" s="125">
        <f t="shared" ref="U1765:U1770" si="3080">IF(L1765="-1",I1765,M1765)</f>
        <v>16</v>
      </c>
      <c r="V1765" s="179">
        <f t="shared" ref="V1765:V1772" si="3081">IF(L1765="-1",K1765,U1765/I1765*K1765)</f>
        <v>0.25</v>
      </c>
      <c r="W1765" s="125" t="str">
        <f t="shared" ref="W1765:W1772" si="3082">IF(L1765="-1",M1765,"-")</f>
        <v>-</v>
      </c>
      <c r="X1765" s="179" t="str">
        <f>IF(L1765="-1",W1765/#REF!*#REF!,"-")</f>
        <v>-</v>
      </c>
      <c r="Z1765" s="125" t="str">
        <f t="shared" si="2961"/>
        <v/>
      </c>
      <c r="AA1765" s="125">
        <f t="shared" si="3065"/>
        <v>1</v>
      </c>
      <c r="AB1765" s="179">
        <f t="shared" ref="AB1765:AB1781" si="3083">MAX(V1765,X1765,1)*IF(O1765="",1,O1765)</f>
        <v>5</v>
      </c>
      <c r="AC1765" s="179" t="str">
        <f t="shared" si="3074"/>
        <v>000100</v>
      </c>
      <c r="AD1765" s="179">
        <f t="shared" si="3075"/>
        <v>1</v>
      </c>
      <c r="AE1765" s="179" t="str">
        <f t="shared" si="3076"/>
        <v>00011111</v>
      </c>
      <c r="AF1765" s="125" t="s">
        <v>369</v>
      </c>
    </row>
    <row r="1766" spans="1:34" x14ac:dyDescent="0.2">
      <c r="A1766" s="125" t="s">
        <v>3083</v>
      </c>
      <c r="B1766" s="58" t="str">
        <f t="shared" si="3077"/>
        <v/>
      </c>
      <c r="C1766" s="125" t="s">
        <v>781</v>
      </c>
      <c r="D1766" s="125" t="s">
        <v>704</v>
      </c>
      <c r="E1766" s="125" t="str">
        <f t="shared" si="3078"/>
        <v>S1</v>
      </c>
      <c r="F1766" s="125" t="str">
        <f t="shared" si="3079"/>
        <v>110</v>
      </c>
      <c r="H1766" s="125" t="s">
        <v>1723</v>
      </c>
      <c r="I1766" s="159">
        <f>VLOOKUP(H1766,'V-Enc'!$B$38:$C$45,2,FALSE)</f>
        <v>16</v>
      </c>
      <c r="J1766" s="125" t="s">
        <v>1739</v>
      </c>
      <c r="K1766" s="159">
        <f>VLOOKUP(J1766,'V-Enc'!$B$49:$C$56,2,FALSE)</f>
        <v>0.25</v>
      </c>
      <c r="L1766" s="206" t="s">
        <v>76</v>
      </c>
      <c r="M1766" s="125">
        <v>32</v>
      </c>
      <c r="N1766" s="125" t="s">
        <v>1832</v>
      </c>
      <c r="O1766" s="125">
        <f>VLOOKUP(N1766,'V-Enc'!$B$130:$C$137,2,FALSE)</f>
        <v>5</v>
      </c>
      <c r="R1766" s="125" t="s">
        <v>22</v>
      </c>
      <c r="S1766" s="206" t="s">
        <v>2040</v>
      </c>
      <c r="T1766" s="125" t="s">
        <v>783</v>
      </c>
      <c r="U1766" s="125">
        <f t="shared" si="3080"/>
        <v>32</v>
      </c>
      <c r="V1766" s="179">
        <f t="shared" si="3081"/>
        <v>0.5</v>
      </c>
      <c r="W1766" s="125" t="str">
        <f t="shared" si="3082"/>
        <v>-</v>
      </c>
      <c r="X1766" s="179" t="str">
        <f>IF(L1766="-1",W1766/I1765*K1765,"-")</f>
        <v>-</v>
      </c>
      <c r="Z1766" s="125" t="str">
        <f t="shared" si="2961"/>
        <v/>
      </c>
      <c r="AA1766" s="125">
        <f t="shared" si="3065"/>
        <v>1</v>
      </c>
      <c r="AB1766" s="179">
        <f t="shared" si="3083"/>
        <v>5</v>
      </c>
      <c r="AC1766" s="179" t="str">
        <f t="shared" si="3074"/>
        <v>000100</v>
      </c>
      <c r="AD1766" s="179">
        <f t="shared" si="3075"/>
        <v>1</v>
      </c>
      <c r="AE1766" s="179" t="str">
        <f t="shared" si="3076"/>
        <v>00011111</v>
      </c>
      <c r="AF1766" s="125" t="s">
        <v>369</v>
      </c>
    </row>
    <row r="1767" spans="1:34" x14ac:dyDescent="0.2">
      <c r="A1767" s="125" t="s">
        <v>3084</v>
      </c>
      <c r="B1767" s="58" t="str">
        <f t="shared" si="3077"/>
        <v/>
      </c>
      <c r="C1767" s="125" t="s">
        <v>781</v>
      </c>
      <c r="D1767" s="125" t="s">
        <v>704</v>
      </c>
      <c r="E1767" s="125" t="str">
        <f t="shared" si="3078"/>
        <v>S1</v>
      </c>
      <c r="F1767" s="125" t="str">
        <f t="shared" si="3079"/>
        <v>000</v>
      </c>
      <c r="H1767" s="125" t="s">
        <v>1723</v>
      </c>
      <c r="I1767" s="159">
        <f>VLOOKUP(H1767,'V-Enc'!$B$38:$C$45,2,FALSE)</f>
        <v>16</v>
      </c>
      <c r="J1767" s="125" t="s">
        <v>1740</v>
      </c>
      <c r="K1767" s="159">
        <f>VLOOKUP(J1767,'V-Enc'!$B$49:$C$56,2,FALSE)</f>
        <v>0.5</v>
      </c>
      <c r="L1767" s="206" t="s">
        <v>76</v>
      </c>
      <c r="M1767" s="125">
        <v>8</v>
      </c>
      <c r="N1767" s="125" t="s">
        <v>1832</v>
      </c>
      <c r="O1767" s="125">
        <f>VLOOKUP(N1767,'V-Enc'!$B$130:$C$137,2,FALSE)</f>
        <v>5</v>
      </c>
      <c r="R1767" s="125" t="s">
        <v>22</v>
      </c>
      <c r="S1767" s="206" t="s">
        <v>2040</v>
      </c>
      <c r="T1767" s="125" t="s">
        <v>783</v>
      </c>
      <c r="U1767" s="125">
        <f t="shared" si="3080"/>
        <v>8</v>
      </c>
      <c r="V1767" s="179">
        <f t="shared" si="3081"/>
        <v>0.25</v>
      </c>
      <c r="W1767" s="125" t="str">
        <f t="shared" si="3082"/>
        <v>-</v>
      </c>
      <c r="X1767" s="179" t="str">
        <f>IF(L1767="-1",W1767/#REF!*#REF!,"-")</f>
        <v>-</v>
      </c>
      <c r="Z1767" s="125" t="str">
        <f t="shared" si="2961"/>
        <v/>
      </c>
      <c r="AA1767" s="125">
        <f t="shared" si="3065"/>
        <v>1</v>
      </c>
      <c r="AB1767" s="179">
        <f t="shared" si="3083"/>
        <v>5</v>
      </c>
      <c r="AC1767" s="179" t="str">
        <f t="shared" si="3074"/>
        <v>000100</v>
      </c>
      <c r="AD1767" s="179">
        <f t="shared" si="3075"/>
        <v>1</v>
      </c>
      <c r="AE1767" s="179" t="str">
        <f t="shared" si="3076"/>
        <v>00011111</v>
      </c>
      <c r="AF1767" s="125" t="s">
        <v>369</v>
      </c>
    </row>
    <row r="1768" spans="1:34" x14ac:dyDescent="0.2">
      <c r="A1768" s="125" t="s">
        <v>3085</v>
      </c>
      <c r="B1768" s="58" t="str">
        <f t="shared" si="3077"/>
        <v/>
      </c>
      <c r="C1768" s="125" t="s">
        <v>781</v>
      </c>
      <c r="D1768" s="125" t="s">
        <v>704</v>
      </c>
      <c r="E1768" s="125" t="str">
        <f t="shared" si="3078"/>
        <v>S1</v>
      </c>
      <c r="F1768" s="125" t="str">
        <f t="shared" si="3079"/>
        <v>101</v>
      </c>
      <c r="H1768" s="125" t="s">
        <v>1723</v>
      </c>
      <c r="I1768" s="159">
        <f>VLOOKUP(H1768,'V-Enc'!$B$38:$C$45,2,FALSE)</f>
        <v>16</v>
      </c>
      <c r="J1768" s="125" t="s">
        <v>1740</v>
      </c>
      <c r="K1768" s="159">
        <f>VLOOKUP(J1768,'V-Enc'!$B$49:$C$56,2,FALSE)</f>
        <v>0.5</v>
      </c>
      <c r="L1768" s="206" t="s">
        <v>76</v>
      </c>
      <c r="M1768" s="125">
        <v>16</v>
      </c>
      <c r="N1768" s="125" t="s">
        <v>1832</v>
      </c>
      <c r="O1768" s="125">
        <f>VLOOKUP(N1768,'V-Enc'!$B$130:$C$137,2,FALSE)</f>
        <v>5</v>
      </c>
      <c r="R1768" s="125" t="s">
        <v>22</v>
      </c>
      <c r="S1768" s="206" t="s">
        <v>2040</v>
      </c>
      <c r="T1768" s="125" t="s">
        <v>783</v>
      </c>
      <c r="U1768" s="125">
        <f t="shared" si="3080"/>
        <v>16</v>
      </c>
      <c r="V1768" s="179">
        <f t="shared" si="3081"/>
        <v>0.5</v>
      </c>
      <c r="W1768" s="125" t="str">
        <f t="shared" si="3082"/>
        <v>-</v>
      </c>
      <c r="X1768" s="179" t="str">
        <f>IF(L1768="-1",W1768/I1767*K1767,"-")</f>
        <v>-</v>
      </c>
      <c r="Z1768" s="125" t="str">
        <f t="shared" si="2961"/>
        <v/>
      </c>
      <c r="AA1768" s="125">
        <f t="shared" si="3065"/>
        <v>1</v>
      </c>
      <c r="AB1768" s="179">
        <f t="shared" si="3083"/>
        <v>5</v>
      </c>
      <c r="AC1768" s="179" t="str">
        <f t="shared" si="3074"/>
        <v>000100</v>
      </c>
      <c r="AD1768" s="179">
        <f t="shared" si="3075"/>
        <v>1</v>
      </c>
      <c r="AE1768" s="179" t="str">
        <f t="shared" si="3076"/>
        <v>00011111</v>
      </c>
      <c r="AF1768" s="125" t="s">
        <v>369</v>
      </c>
    </row>
    <row r="1769" spans="1:34" x14ac:dyDescent="0.2">
      <c r="A1769" s="125" t="s">
        <v>3086</v>
      </c>
      <c r="B1769" s="58" t="str">
        <f t="shared" si="3077"/>
        <v/>
      </c>
      <c r="C1769" s="125" t="s">
        <v>781</v>
      </c>
      <c r="D1769" s="125" t="s">
        <v>704</v>
      </c>
      <c r="E1769" s="125" t="str">
        <f t="shared" si="3078"/>
        <v>S1</v>
      </c>
      <c r="F1769" s="125" t="str">
        <f t="shared" si="3079"/>
        <v>110</v>
      </c>
      <c r="H1769" s="125" t="s">
        <v>1723</v>
      </c>
      <c r="I1769" s="159">
        <f>VLOOKUP(H1769,'V-Enc'!$B$38:$C$45,2,FALSE)</f>
        <v>16</v>
      </c>
      <c r="J1769" s="125" t="s">
        <v>1740</v>
      </c>
      <c r="K1769" s="159">
        <f>VLOOKUP(J1769,'V-Enc'!$B$49:$C$56,2,FALSE)</f>
        <v>0.5</v>
      </c>
      <c r="L1769" s="206" t="s">
        <v>76</v>
      </c>
      <c r="M1769" s="125">
        <v>32</v>
      </c>
      <c r="N1769" s="125" t="s">
        <v>1832</v>
      </c>
      <c r="O1769" s="125">
        <f>VLOOKUP(N1769,'V-Enc'!$B$130:$C$137,2,FALSE)</f>
        <v>5</v>
      </c>
      <c r="R1769" s="125" t="s">
        <v>22</v>
      </c>
      <c r="S1769" s="206" t="s">
        <v>2040</v>
      </c>
      <c r="T1769" s="125" t="s">
        <v>783</v>
      </c>
      <c r="U1769" s="125">
        <f t="shared" si="3080"/>
        <v>32</v>
      </c>
      <c r="V1769" s="179">
        <f t="shared" si="3081"/>
        <v>1</v>
      </c>
      <c r="W1769" s="125" t="str">
        <f t="shared" si="3082"/>
        <v>-</v>
      </c>
      <c r="X1769" s="179" t="str">
        <f>IF(L1769="-1",W1769/I1768*K1768,"-")</f>
        <v>-</v>
      </c>
      <c r="Z1769" s="125" t="str">
        <f t="shared" si="2961"/>
        <v/>
      </c>
      <c r="AA1769" s="125">
        <f t="shared" si="3065"/>
        <v>1</v>
      </c>
      <c r="AB1769" s="179">
        <f t="shared" si="3083"/>
        <v>5</v>
      </c>
      <c r="AC1769" s="179" t="str">
        <f t="shared" si="3074"/>
        <v>000100</v>
      </c>
      <c r="AD1769" s="179">
        <f t="shared" si="3075"/>
        <v>1</v>
      </c>
      <c r="AE1769" s="179" t="str">
        <f t="shared" si="3076"/>
        <v>00011111</v>
      </c>
      <c r="AF1769" s="125" t="s">
        <v>369</v>
      </c>
    </row>
    <row r="1770" spans="1:34" x14ac:dyDescent="0.2">
      <c r="A1770" s="125" t="s">
        <v>3087</v>
      </c>
      <c r="B1770" s="58" t="str">
        <f t="shared" si="3077"/>
        <v/>
      </c>
      <c r="C1770" s="125" t="s">
        <v>781</v>
      </c>
      <c r="D1770" s="125" t="s">
        <v>704</v>
      </c>
      <c r="E1770" s="125" t="str">
        <f t="shared" si="3078"/>
        <v>S1</v>
      </c>
      <c r="F1770" s="125" t="str">
        <f t="shared" si="3079"/>
        <v>000</v>
      </c>
      <c r="H1770" s="125" t="s">
        <v>1723</v>
      </c>
      <c r="I1770" s="159">
        <f>VLOOKUP(H1770,'V-Enc'!$B$38:$C$45,2,FALSE)</f>
        <v>16</v>
      </c>
      <c r="J1770" s="125" t="s">
        <v>1733</v>
      </c>
      <c r="K1770" s="159">
        <f>VLOOKUP(J1770,'V-Enc'!$B$49:$C$56,2,FALSE)</f>
        <v>1</v>
      </c>
      <c r="L1770" s="206" t="s">
        <v>76</v>
      </c>
      <c r="M1770" s="125">
        <v>8</v>
      </c>
      <c r="N1770" s="125" t="s">
        <v>1832</v>
      </c>
      <c r="O1770" s="125">
        <f>VLOOKUP(N1770,'V-Enc'!$B$130:$C$137,2,FALSE)</f>
        <v>5</v>
      </c>
      <c r="R1770" s="125" t="s">
        <v>22</v>
      </c>
      <c r="S1770" s="206" t="s">
        <v>2040</v>
      </c>
      <c r="T1770" s="125" t="s">
        <v>783</v>
      </c>
      <c r="U1770" s="125">
        <f t="shared" si="3080"/>
        <v>8</v>
      </c>
      <c r="V1770" s="179">
        <f t="shared" si="3081"/>
        <v>0.5</v>
      </c>
      <c r="W1770" s="125" t="str">
        <f t="shared" si="3082"/>
        <v>-</v>
      </c>
      <c r="X1770" s="179" t="str">
        <f>IF(L1770="-1",W1770/#REF!*#REF!,"-")</f>
        <v>-</v>
      </c>
      <c r="Z1770" s="125" t="str">
        <f t="shared" si="2961"/>
        <v/>
      </c>
      <c r="AA1770" s="125">
        <f t="shared" si="3065"/>
        <v>1</v>
      </c>
      <c r="AB1770" s="179">
        <f t="shared" si="3083"/>
        <v>5</v>
      </c>
      <c r="AC1770" s="179" t="str">
        <f t="shared" si="3074"/>
        <v>000100</v>
      </c>
      <c r="AD1770" s="179">
        <f t="shared" si="3075"/>
        <v>1</v>
      </c>
      <c r="AE1770" s="179" t="str">
        <f t="shared" si="3076"/>
        <v>00011111</v>
      </c>
      <c r="AF1770" s="125" t="s">
        <v>369</v>
      </c>
    </row>
    <row r="1771" spans="1:34" x14ac:dyDescent="0.2">
      <c r="A1771" s="125" t="s">
        <v>3088</v>
      </c>
      <c r="B1771" s="58" t="str">
        <f t="shared" ref="B1771" si="3084">IF(OR(MAX(1,O1771)*MAX(V1771,1)&gt;8,V1771&lt;1/4,X1771&lt;1/4,IF(X1771="-",0,X1771)&gt;8),"RSVD","")</f>
        <v/>
      </c>
      <c r="C1771" s="125" t="s">
        <v>781</v>
      </c>
      <c r="D1771" s="125" t="s">
        <v>704</v>
      </c>
      <c r="E1771" s="125" t="str">
        <f t="shared" ref="E1771" si="3085">IF(S1771="rs2","S2",IF(S1771="vs2","S3","S1"))</f>
        <v>S1</v>
      </c>
      <c r="F1771" s="125" t="str">
        <f t="shared" ref="F1771" si="3086">IF(M1771=8,"000",IF(M1771=16,"101","110"))</f>
        <v>101</v>
      </c>
      <c r="H1771" s="125" t="s">
        <v>1723</v>
      </c>
      <c r="I1771" s="159">
        <f>VLOOKUP(H1771,'V-Enc'!$B$38:$C$45,2,FALSE)</f>
        <v>16</v>
      </c>
      <c r="J1771" s="125" t="s">
        <v>1733</v>
      </c>
      <c r="K1771" s="159">
        <f>VLOOKUP(J1771,'V-Enc'!$B$49:$C$56,2,FALSE)</f>
        <v>1</v>
      </c>
      <c r="L1771" s="206" t="s">
        <v>76</v>
      </c>
      <c r="M1771" s="125">
        <v>16</v>
      </c>
      <c r="N1771" s="125" t="s">
        <v>1832</v>
      </c>
      <c r="O1771" s="125">
        <f>VLOOKUP(N1771,'V-Enc'!$B$130:$C$137,2,FALSE)</f>
        <v>5</v>
      </c>
      <c r="R1771" s="125" t="s">
        <v>22</v>
      </c>
      <c r="S1771" s="206" t="s">
        <v>2040</v>
      </c>
      <c r="T1771" s="125" t="s">
        <v>783</v>
      </c>
      <c r="U1771" s="125">
        <f t="shared" ref="U1771" si="3087">IF(L1771="-1",I1771,M1771)</f>
        <v>16</v>
      </c>
      <c r="V1771" s="179">
        <f t="shared" ref="V1771" si="3088">IF(L1771="-1",K1771,U1771/I1771*K1771)</f>
        <v>1</v>
      </c>
      <c r="W1771" s="125" t="str">
        <f t="shared" ref="W1771" si="3089">IF(L1771="-1",M1771,"-")</f>
        <v>-</v>
      </c>
      <c r="X1771" s="179" t="str">
        <f>IF(L1771="-1",W1771/#REF!*#REF!,"-")</f>
        <v>-</v>
      </c>
      <c r="Z1771" s="125" t="str">
        <f t="shared" ref="Z1771" si="3090">IF(S1771="vs2",1,"")</f>
        <v/>
      </c>
      <c r="AA1771" s="125">
        <f t="shared" ref="AA1771" si="3091">IF(T1771="vs3",1,"")</f>
        <v>1</v>
      </c>
      <c r="AB1771" s="179">
        <f t="shared" si="3083"/>
        <v>5</v>
      </c>
      <c r="AC1771" s="179" t="str">
        <f t="shared" si="3074"/>
        <v>000100</v>
      </c>
      <c r="AD1771" s="179">
        <f t="shared" si="3075"/>
        <v>1</v>
      </c>
      <c r="AE1771" s="179" t="str">
        <f t="shared" si="3076"/>
        <v>00011111</v>
      </c>
      <c r="AF1771" s="125" t="s">
        <v>369</v>
      </c>
    </row>
    <row r="1772" spans="1:34" x14ac:dyDescent="0.2">
      <c r="A1772" s="125" t="s">
        <v>4822</v>
      </c>
      <c r="B1772" s="58" t="str">
        <f t="shared" si="3077"/>
        <v>RSVD</v>
      </c>
      <c r="C1772" s="125" t="s">
        <v>781</v>
      </c>
      <c r="D1772" s="125" t="s">
        <v>704</v>
      </c>
      <c r="E1772" s="125" t="str">
        <f t="shared" si="3078"/>
        <v>S1</v>
      </c>
      <c r="F1772" s="125" t="str">
        <f t="shared" si="3079"/>
        <v>101</v>
      </c>
      <c r="H1772" s="125" t="s">
        <v>1723</v>
      </c>
      <c r="I1772" s="159">
        <f>VLOOKUP(H1772,'V-Enc'!$B$38:$C$45,2,FALSE)</f>
        <v>16</v>
      </c>
      <c r="J1772" s="125" t="s">
        <v>1733</v>
      </c>
      <c r="K1772" s="159">
        <f>VLOOKUP(J1772,'V-Enc'!$B$49:$C$56,2,FALSE)</f>
        <v>1</v>
      </c>
      <c r="L1772" s="206" t="s">
        <v>76</v>
      </c>
      <c r="M1772" s="125">
        <v>16</v>
      </c>
      <c r="N1772" s="125" t="s">
        <v>1832</v>
      </c>
      <c r="O1772" s="125">
        <f>VLOOKUP(N1772,'V-Enc'!$B$130:$C$137,2,FALSE)</f>
        <v>5</v>
      </c>
      <c r="R1772" s="125" t="s">
        <v>22</v>
      </c>
      <c r="S1772" s="206" t="s">
        <v>2040</v>
      </c>
      <c r="T1772" s="125" t="s">
        <v>783</v>
      </c>
      <c r="U1772" s="125">
        <v>32</v>
      </c>
      <c r="V1772" s="179">
        <f t="shared" si="3081"/>
        <v>2</v>
      </c>
      <c r="W1772" s="125" t="str">
        <f t="shared" si="3082"/>
        <v>-</v>
      </c>
      <c r="X1772" s="179" t="str">
        <f>IF(L1772="-1",W1772/#REF!*#REF!,"-")</f>
        <v>-</v>
      </c>
      <c r="Z1772" s="125" t="str">
        <f t="shared" si="2961"/>
        <v/>
      </c>
      <c r="AA1772" s="125">
        <f t="shared" si="3065"/>
        <v>1</v>
      </c>
      <c r="AB1772" s="179">
        <f t="shared" si="3083"/>
        <v>10</v>
      </c>
      <c r="AC1772" s="179" t="str">
        <f t="shared" si="3074"/>
        <v>001001</v>
      </c>
      <c r="AD1772" s="179">
        <f t="shared" si="3075"/>
        <v>1</v>
      </c>
      <c r="AE1772" s="179" t="str">
        <f t="shared" si="3076"/>
        <v>11111111</v>
      </c>
      <c r="AF1772" s="125" t="s">
        <v>369</v>
      </c>
    </row>
    <row r="1773" spans="1:34" x14ac:dyDescent="0.2">
      <c r="A1773" s="125" t="s">
        <v>4823</v>
      </c>
      <c r="B1773" s="58" t="str">
        <f t="shared" ref="B1773:B1775" si="3092">IF(OR(MAX(1,O1773)*MAX(V1773,1)&gt;8,V1773&lt;1/4,X1773&lt;1/4,IF(X1773="-",0,X1773)&gt;8),"RSVD","")</f>
        <v/>
      </c>
      <c r="C1773" s="125" t="s">
        <v>781</v>
      </c>
      <c r="D1773" s="125" t="s">
        <v>704</v>
      </c>
      <c r="E1773" s="125" t="str">
        <f t="shared" ref="E1773:E1775" si="3093">IF(S1773="rs2","S2",IF(S1773="vs2","S3","S1"))</f>
        <v>S1</v>
      </c>
      <c r="F1773" s="125" t="str">
        <f t="shared" ref="F1773:F1775" si="3094">IF(M1773=8,"000",IF(M1773=16,"101","110"))</f>
        <v>000</v>
      </c>
      <c r="H1773" s="125" t="s">
        <v>1723</v>
      </c>
      <c r="I1773" s="159">
        <f>VLOOKUP(H1773,'V-Enc'!$B$38:$C$45,2,FALSE)</f>
        <v>16</v>
      </c>
      <c r="J1773" s="125" t="s">
        <v>1734</v>
      </c>
      <c r="K1773" s="159">
        <f>VLOOKUP(J1773,'V-Enc'!$B$49:$C$56,2,FALSE)</f>
        <v>2</v>
      </c>
      <c r="L1773" s="206" t="s">
        <v>76</v>
      </c>
      <c r="M1773" s="125">
        <v>8</v>
      </c>
      <c r="N1773" s="125" t="s">
        <v>1832</v>
      </c>
      <c r="O1773" s="125">
        <f>VLOOKUP(N1773,'V-Enc'!$B$130:$C$137,2,FALSE)</f>
        <v>5</v>
      </c>
      <c r="R1773" s="125" t="s">
        <v>22</v>
      </c>
      <c r="S1773" s="206" t="s">
        <v>2040</v>
      </c>
      <c r="T1773" s="125" t="s">
        <v>783</v>
      </c>
      <c r="U1773" s="125">
        <f t="shared" ref="U1773:U1774" si="3095">IF(L1773="-1",I1773,M1773)</f>
        <v>8</v>
      </c>
      <c r="V1773" s="179">
        <f t="shared" ref="V1773:V1775" si="3096">IF(L1773="-1",K1773,U1773/I1773*K1773)</f>
        <v>1</v>
      </c>
      <c r="W1773" s="125" t="str">
        <f t="shared" ref="W1773:W1775" si="3097">IF(L1773="-1",M1773,"-")</f>
        <v>-</v>
      </c>
      <c r="X1773" s="179" t="str">
        <f>IF(L1773="-1",W1773/#REF!*#REF!,"-")</f>
        <v>-</v>
      </c>
      <c r="Z1773" s="125" t="str">
        <f t="shared" ref="Z1773:Z1775" si="3098">IF(S1773="vs2",1,"")</f>
        <v/>
      </c>
      <c r="AA1773" s="125">
        <f t="shared" ref="AA1773:AA1775" si="3099">IF(T1773="vs3",1,"")</f>
        <v>1</v>
      </c>
      <c r="AB1773" s="179">
        <f t="shared" si="3083"/>
        <v>5</v>
      </c>
      <c r="AC1773" s="179" t="str">
        <f t="shared" si="3074"/>
        <v>000100</v>
      </c>
      <c r="AD1773" s="179">
        <f t="shared" si="3075"/>
        <v>1</v>
      </c>
      <c r="AE1773" s="179" t="str">
        <f t="shared" si="3076"/>
        <v>00011111</v>
      </c>
      <c r="AF1773" s="125" t="s">
        <v>369</v>
      </c>
    </row>
    <row r="1774" spans="1:34" x14ac:dyDescent="0.2">
      <c r="A1774" s="125" t="s">
        <v>4824</v>
      </c>
      <c r="B1774" s="58" t="str">
        <f t="shared" si="3092"/>
        <v>RSVD</v>
      </c>
      <c r="C1774" s="125" t="s">
        <v>781</v>
      </c>
      <c r="D1774" s="125" t="s">
        <v>704</v>
      </c>
      <c r="E1774" s="125" t="str">
        <f t="shared" si="3093"/>
        <v>S1</v>
      </c>
      <c r="F1774" s="125" t="str">
        <f t="shared" si="3094"/>
        <v>101</v>
      </c>
      <c r="H1774" s="125" t="s">
        <v>1723</v>
      </c>
      <c r="I1774" s="159">
        <f>VLOOKUP(H1774,'V-Enc'!$B$38:$C$45,2,FALSE)</f>
        <v>16</v>
      </c>
      <c r="J1774" s="125" t="s">
        <v>1734</v>
      </c>
      <c r="K1774" s="159">
        <f>VLOOKUP(J1774,'V-Enc'!$B$49:$C$56,2,FALSE)</f>
        <v>2</v>
      </c>
      <c r="L1774" s="206" t="s">
        <v>76</v>
      </c>
      <c r="M1774" s="125">
        <v>16</v>
      </c>
      <c r="N1774" s="125" t="s">
        <v>1832</v>
      </c>
      <c r="O1774" s="125">
        <f>VLOOKUP(N1774,'V-Enc'!$B$130:$C$137,2,FALSE)</f>
        <v>5</v>
      </c>
      <c r="R1774" s="125" t="s">
        <v>22</v>
      </c>
      <c r="S1774" s="206" t="s">
        <v>2040</v>
      </c>
      <c r="T1774" s="125" t="s">
        <v>783</v>
      </c>
      <c r="U1774" s="125">
        <f t="shared" si="3095"/>
        <v>16</v>
      </c>
      <c r="V1774" s="179">
        <f t="shared" si="3096"/>
        <v>2</v>
      </c>
      <c r="W1774" s="125" t="str">
        <f t="shared" si="3097"/>
        <v>-</v>
      </c>
      <c r="X1774" s="179" t="str">
        <f>IF(L1774="-1",W1774/#REF!*#REF!,"-")</f>
        <v>-</v>
      </c>
      <c r="Z1774" s="125" t="str">
        <f t="shared" si="3098"/>
        <v/>
      </c>
      <c r="AA1774" s="125">
        <f t="shared" si="3099"/>
        <v>1</v>
      </c>
      <c r="AB1774" s="179">
        <f t="shared" si="3083"/>
        <v>10</v>
      </c>
      <c r="AC1774" s="179" t="str">
        <f t="shared" si="3074"/>
        <v>001001</v>
      </c>
      <c r="AD1774" s="179">
        <f t="shared" si="3075"/>
        <v>1</v>
      </c>
      <c r="AE1774" s="179" t="str">
        <f t="shared" si="3076"/>
        <v>11111111</v>
      </c>
      <c r="AF1774" s="125" t="s">
        <v>369</v>
      </c>
    </row>
    <row r="1775" spans="1:34" x14ac:dyDescent="0.2">
      <c r="A1775" s="125" t="s">
        <v>4825</v>
      </c>
      <c r="B1775" s="58" t="str">
        <f t="shared" si="3092"/>
        <v>RSVD</v>
      </c>
      <c r="C1775" s="125" t="s">
        <v>781</v>
      </c>
      <c r="D1775" s="125" t="s">
        <v>704</v>
      </c>
      <c r="E1775" s="125" t="str">
        <f t="shared" si="3093"/>
        <v>S1</v>
      </c>
      <c r="F1775" s="125" t="str">
        <f t="shared" si="3094"/>
        <v>101</v>
      </c>
      <c r="H1775" s="125" t="s">
        <v>1723</v>
      </c>
      <c r="I1775" s="159">
        <f>VLOOKUP(H1775,'V-Enc'!$B$38:$C$45,2,FALSE)</f>
        <v>16</v>
      </c>
      <c r="J1775" s="125" t="s">
        <v>1734</v>
      </c>
      <c r="K1775" s="159">
        <f>VLOOKUP(J1775,'V-Enc'!$B$49:$C$56,2,FALSE)</f>
        <v>2</v>
      </c>
      <c r="L1775" s="206" t="s">
        <v>76</v>
      </c>
      <c r="M1775" s="125">
        <v>16</v>
      </c>
      <c r="N1775" s="125" t="s">
        <v>1832</v>
      </c>
      <c r="O1775" s="125">
        <f>VLOOKUP(N1775,'V-Enc'!$B$130:$C$137,2,FALSE)</f>
        <v>5</v>
      </c>
      <c r="R1775" s="125" t="s">
        <v>22</v>
      </c>
      <c r="S1775" s="206" t="s">
        <v>2040</v>
      </c>
      <c r="T1775" s="125" t="s">
        <v>783</v>
      </c>
      <c r="U1775" s="125">
        <v>32</v>
      </c>
      <c r="V1775" s="179">
        <f t="shared" si="3096"/>
        <v>4</v>
      </c>
      <c r="W1775" s="125" t="str">
        <f t="shared" si="3097"/>
        <v>-</v>
      </c>
      <c r="X1775" s="179" t="str">
        <f>IF(L1775="-1",W1775/#REF!*#REF!,"-")</f>
        <v>-</v>
      </c>
      <c r="Z1775" s="125" t="str">
        <f t="shared" si="3098"/>
        <v/>
      </c>
      <c r="AA1775" s="125">
        <f t="shared" si="3099"/>
        <v>1</v>
      </c>
      <c r="AB1775" s="179">
        <f t="shared" si="3083"/>
        <v>20</v>
      </c>
      <c r="AC1775" s="179" t="str">
        <f t="shared" si="3074"/>
        <v>010011</v>
      </c>
      <c r="AD1775" s="179">
        <f t="shared" si="3075"/>
        <v>1</v>
      </c>
      <c r="AE1775" s="179" t="str">
        <f t="shared" si="3076"/>
        <v>11111111</v>
      </c>
      <c r="AF1775" s="125" t="s">
        <v>369</v>
      </c>
    </row>
    <row r="1776" spans="1:34" x14ac:dyDescent="0.2">
      <c r="A1776" s="125" t="s">
        <v>4826</v>
      </c>
      <c r="B1776" s="58" t="str">
        <f t="shared" ref="B1776:B1778" si="3100">IF(OR(MAX(1,O1776)*MAX(V1776,1)&gt;8,V1776&lt;1/4,X1776&lt;1/4,IF(X1776="-",0,X1776)&gt;8),"RSVD","")</f>
        <v>RSVD</v>
      </c>
      <c r="C1776" s="125" t="s">
        <v>781</v>
      </c>
      <c r="D1776" s="125" t="s">
        <v>704</v>
      </c>
      <c r="E1776" s="125" t="str">
        <f t="shared" ref="E1776:E1778" si="3101">IF(S1776="rs2","S2",IF(S1776="vs2","S3","S1"))</f>
        <v>S1</v>
      </c>
      <c r="F1776" s="125" t="str">
        <f t="shared" ref="F1776:F1778" si="3102">IF(M1776=8,"000",IF(M1776=16,"101","110"))</f>
        <v>000</v>
      </c>
      <c r="H1776" s="125" t="s">
        <v>1723</v>
      </c>
      <c r="I1776" s="159">
        <f>VLOOKUP(H1776,'V-Enc'!$B$38:$C$45,2,FALSE)</f>
        <v>16</v>
      </c>
      <c r="J1776" s="125" t="s">
        <v>1735</v>
      </c>
      <c r="K1776" s="159">
        <f>VLOOKUP(J1776,'V-Enc'!$B$49:$C$56,2,FALSE)</f>
        <v>4</v>
      </c>
      <c r="L1776" s="206" t="s">
        <v>76</v>
      </c>
      <c r="M1776" s="125">
        <v>8</v>
      </c>
      <c r="N1776" s="125" t="s">
        <v>1832</v>
      </c>
      <c r="O1776" s="125">
        <f>VLOOKUP(N1776,'V-Enc'!$B$130:$C$137,2,FALSE)</f>
        <v>5</v>
      </c>
      <c r="R1776" s="125" t="s">
        <v>22</v>
      </c>
      <c r="S1776" s="206" t="s">
        <v>2040</v>
      </c>
      <c r="T1776" s="125" t="s">
        <v>783</v>
      </c>
      <c r="U1776" s="125">
        <f t="shared" ref="U1776:U1777" si="3103">IF(L1776="-1",I1776,M1776)</f>
        <v>8</v>
      </c>
      <c r="V1776" s="179">
        <f t="shared" ref="V1776:V1778" si="3104">IF(L1776="-1",K1776,U1776/I1776*K1776)</f>
        <v>2</v>
      </c>
      <c r="W1776" s="125" t="str">
        <f t="shared" ref="W1776:W1778" si="3105">IF(L1776="-1",M1776,"-")</f>
        <v>-</v>
      </c>
      <c r="X1776" s="179" t="str">
        <f>IF(L1776="-1",W1776/#REF!*#REF!,"-")</f>
        <v>-</v>
      </c>
      <c r="Z1776" s="125" t="str">
        <f t="shared" ref="Z1776:Z1778" si="3106">IF(S1776="vs2",1,"")</f>
        <v/>
      </c>
      <c r="AA1776" s="125">
        <f t="shared" ref="AA1776:AA1778" si="3107">IF(T1776="vs3",1,"")</f>
        <v>1</v>
      </c>
      <c r="AB1776" s="179">
        <f t="shared" si="3083"/>
        <v>10</v>
      </c>
      <c r="AC1776" s="179" t="str">
        <f t="shared" si="3074"/>
        <v>001001</v>
      </c>
      <c r="AD1776" s="179">
        <f t="shared" si="3075"/>
        <v>1</v>
      </c>
      <c r="AE1776" s="179" t="str">
        <f t="shared" si="3076"/>
        <v>11111111</v>
      </c>
      <c r="AF1776" s="125" t="s">
        <v>369</v>
      </c>
    </row>
    <row r="1777" spans="1:32" x14ac:dyDescent="0.2">
      <c r="A1777" s="125" t="s">
        <v>4827</v>
      </c>
      <c r="B1777" s="58" t="str">
        <f t="shared" si="3100"/>
        <v>RSVD</v>
      </c>
      <c r="C1777" s="125" t="s">
        <v>781</v>
      </c>
      <c r="D1777" s="125" t="s">
        <v>704</v>
      </c>
      <c r="E1777" s="125" t="str">
        <f t="shared" si="3101"/>
        <v>S1</v>
      </c>
      <c r="F1777" s="125" t="str">
        <f t="shared" si="3102"/>
        <v>101</v>
      </c>
      <c r="H1777" s="125" t="s">
        <v>1723</v>
      </c>
      <c r="I1777" s="159">
        <f>VLOOKUP(H1777,'V-Enc'!$B$38:$C$45,2,FALSE)</f>
        <v>16</v>
      </c>
      <c r="J1777" s="125" t="s">
        <v>1735</v>
      </c>
      <c r="K1777" s="159">
        <f>VLOOKUP(J1777,'V-Enc'!$B$49:$C$56,2,FALSE)</f>
        <v>4</v>
      </c>
      <c r="L1777" s="206" t="s">
        <v>76</v>
      </c>
      <c r="M1777" s="125">
        <v>16</v>
      </c>
      <c r="N1777" s="125" t="s">
        <v>1832</v>
      </c>
      <c r="O1777" s="125">
        <f>VLOOKUP(N1777,'V-Enc'!$B$130:$C$137,2,FALSE)</f>
        <v>5</v>
      </c>
      <c r="R1777" s="125" t="s">
        <v>22</v>
      </c>
      <c r="S1777" s="206" t="s">
        <v>2040</v>
      </c>
      <c r="T1777" s="125" t="s">
        <v>783</v>
      </c>
      <c r="U1777" s="125">
        <f t="shared" si="3103"/>
        <v>16</v>
      </c>
      <c r="V1777" s="179">
        <f t="shared" si="3104"/>
        <v>4</v>
      </c>
      <c r="W1777" s="125" t="str">
        <f t="shared" si="3105"/>
        <v>-</v>
      </c>
      <c r="X1777" s="179" t="str">
        <f>IF(L1777="-1",W1777/#REF!*#REF!,"-")</f>
        <v>-</v>
      </c>
      <c r="Z1777" s="125" t="str">
        <f t="shared" si="3106"/>
        <v/>
      </c>
      <c r="AA1777" s="125">
        <f t="shared" si="3107"/>
        <v>1</v>
      </c>
      <c r="AB1777" s="179">
        <f t="shared" si="3083"/>
        <v>20</v>
      </c>
      <c r="AC1777" s="179" t="str">
        <f t="shared" si="3074"/>
        <v>010011</v>
      </c>
      <c r="AD1777" s="179">
        <f t="shared" si="3075"/>
        <v>1</v>
      </c>
      <c r="AE1777" s="179" t="str">
        <f t="shared" si="3076"/>
        <v>11111111</v>
      </c>
      <c r="AF1777" s="125" t="s">
        <v>369</v>
      </c>
    </row>
    <row r="1778" spans="1:32" x14ac:dyDescent="0.2">
      <c r="A1778" s="125" t="s">
        <v>4828</v>
      </c>
      <c r="B1778" s="58" t="str">
        <f t="shared" si="3100"/>
        <v>RSVD</v>
      </c>
      <c r="C1778" s="125" t="s">
        <v>781</v>
      </c>
      <c r="D1778" s="125" t="s">
        <v>704</v>
      </c>
      <c r="E1778" s="125" t="str">
        <f t="shared" si="3101"/>
        <v>S1</v>
      </c>
      <c r="F1778" s="125" t="str">
        <f t="shared" si="3102"/>
        <v>101</v>
      </c>
      <c r="H1778" s="125" t="s">
        <v>1723</v>
      </c>
      <c r="I1778" s="159">
        <f>VLOOKUP(H1778,'V-Enc'!$B$38:$C$45,2,FALSE)</f>
        <v>16</v>
      </c>
      <c r="J1778" s="125" t="s">
        <v>1735</v>
      </c>
      <c r="K1778" s="159">
        <f>VLOOKUP(J1778,'V-Enc'!$B$49:$C$56,2,FALSE)</f>
        <v>4</v>
      </c>
      <c r="L1778" s="206" t="s">
        <v>76</v>
      </c>
      <c r="M1778" s="125">
        <v>16</v>
      </c>
      <c r="N1778" s="125" t="s">
        <v>1832</v>
      </c>
      <c r="O1778" s="125">
        <f>VLOOKUP(N1778,'V-Enc'!$B$130:$C$137,2,FALSE)</f>
        <v>5</v>
      </c>
      <c r="R1778" s="125" t="s">
        <v>22</v>
      </c>
      <c r="S1778" s="206" t="s">
        <v>2040</v>
      </c>
      <c r="T1778" s="125" t="s">
        <v>783</v>
      </c>
      <c r="U1778" s="125">
        <v>32</v>
      </c>
      <c r="V1778" s="179">
        <f t="shared" si="3104"/>
        <v>8</v>
      </c>
      <c r="W1778" s="125" t="str">
        <f t="shared" si="3105"/>
        <v>-</v>
      </c>
      <c r="X1778" s="179" t="str">
        <f>IF(L1778="-1",W1778/#REF!*#REF!,"-")</f>
        <v>-</v>
      </c>
      <c r="Z1778" s="125" t="str">
        <f t="shared" si="3106"/>
        <v/>
      </c>
      <c r="AA1778" s="125">
        <f t="shared" si="3107"/>
        <v>1</v>
      </c>
      <c r="AB1778" s="179">
        <f t="shared" si="3083"/>
        <v>40</v>
      </c>
      <c r="AC1778" s="179" t="str">
        <f>DEC2BIN(MIN(64,AB1778)-1,6)</f>
        <v>100111</v>
      </c>
      <c r="AD1778" s="179">
        <f t="shared" si="3075"/>
        <v>1</v>
      </c>
      <c r="AE1778" s="179" t="str">
        <f t="shared" si="3076"/>
        <v>11111111</v>
      </c>
      <c r="AF1778" s="125" t="s">
        <v>369</v>
      </c>
    </row>
    <row r="1779" spans="1:32" x14ac:dyDescent="0.2">
      <c r="A1779" s="125" t="s">
        <v>4829</v>
      </c>
      <c r="B1779" s="58" t="str">
        <f t="shared" ref="B1779:B1781" si="3108">IF(OR(MAX(1,O1779)*MAX(V1779,1)&gt;8,V1779&lt;1/4,X1779&lt;1/4,IF(X1779="-",0,X1779)&gt;8),"RSVD","")</f>
        <v>RSVD</v>
      </c>
      <c r="C1779" s="125" t="s">
        <v>781</v>
      </c>
      <c r="D1779" s="125" t="s">
        <v>704</v>
      </c>
      <c r="E1779" s="125" t="str">
        <f t="shared" ref="E1779:E1781" si="3109">IF(S1779="rs2","S2",IF(S1779="vs2","S3","S1"))</f>
        <v>S1</v>
      </c>
      <c r="F1779" s="125" t="str">
        <f t="shared" ref="F1779:F1781" si="3110">IF(M1779=8,"000",IF(M1779=16,"101","110"))</f>
        <v>000</v>
      </c>
      <c r="H1779" s="125" t="s">
        <v>1723</v>
      </c>
      <c r="I1779" s="159">
        <f>VLOOKUP(H1779,'V-Enc'!$B$38:$C$45,2,FALSE)</f>
        <v>16</v>
      </c>
      <c r="J1779" s="125" t="s">
        <v>1736</v>
      </c>
      <c r="K1779" s="159">
        <f>VLOOKUP(J1779,'V-Enc'!$B$49:$C$56,2,FALSE)</f>
        <v>8</v>
      </c>
      <c r="L1779" s="206" t="s">
        <v>76</v>
      </c>
      <c r="M1779" s="125">
        <v>8</v>
      </c>
      <c r="N1779" s="125" t="s">
        <v>1832</v>
      </c>
      <c r="O1779" s="125">
        <f>VLOOKUP(N1779,'V-Enc'!$B$130:$C$137,2,FALSE)</f>
        <v>5</v>
      </c>
      <c r="R1779" s="125" t="s">
        <v>22</v>
      </c>
      <c r="S1779" s="206" t="s">
        <v>2040</v>
      </c>
      <c r="T1779" s="125" t="s">
        <v>783</v>
      </c>
      <c r="U1779" s="125">
        <f t="shared" ref="U1779:U1780" si="3111">IF(L1779="-1",I1779,M1779)</f>
        <v>8</v>
      </c>
      <c r="V1779" s="179">
        <f t="shared" ref="V1779:V1781" si="3112">IF(L1779="-1",K1779,U1779/I1779*K1779)</f>
        <v>4</v>
      </c>
      <c r="W1779" s="125" t="str">
        <f t="shared" ref="W1779:W1781" si="3113">IF(L1779="-1",M1779,"-")</f>
        <v>-</v>
      </c>
      <c r="X1779" s="179" t="str">
        <f>IF(L1779="-1",W1779/#REF!*#REF!,"-")</f>
        <v>-</v>
      </c>
      <c r="Z1779" s="125" t="str">
        <f t="shared" ref="Z1779:Z1781" si="3114">IF(S1779="vs2",1,"")</f>
        <v/>
      </c>
      <c r="AA1779" s="125">
        <f t="shared" ref="AA1779:AA1781" si="3115">IF(T1779="vs3",1,"")</f>
        <v>1</v>
      </c>
      <c r="AB1779" s="179">
        <f t="shared" si="3083"/>
        <v>20</v>
      </c>
      <c r="AC1779" s="179" t="str">
        <f t="shared" ref="AC1779:AC1781" si="3116">DEC2BIN(MIN(64,AB1779)-1,6)</f>
        <v>010011</v>
      </c>
      <c r="AD1779" s="179">
        <f t="shared" si="3075"/>
        <v>1</v>
      </c>
      <c r="AE1779" s="179" t="str">
        <f t="shared" si="3076"/>
        <v>11111111</v>
      </c>
      <c r="AF1779" s="125" t="s">
        <v>369</v>
      </c>
    </row>
    <row r="1780" spans="1:32" x14ac:dyDescent="0.2">
      <c r="A1780" s="125" t="s">
        <v>4830</v>
      </c>
      <c r="B1780" s="58" t="str">
        <f t="shared" si="3108"/>
        <v>RSVD</v>
      </c>
      <c r="C1780" s="125" t="s">
        <v>781</v>
      </c>
      <c r="D1780" s="125" t="s">
        <v>704</v>
      </c>
      <c r="E1780" s="125" t="str">
        <f t="shared" si="3109"/>
        <v>S1</v>
      </c>
      <c r="F1780" s="125" t="str">
        <f t="shared" si="3110"/>
        <v>101</v>
      </c>
      <c r="H1780" s="125" t="s">
        <v>1723</v>
      </c>
      <c r="I1780" s="159">
        <f>VLOOKUP(H1780,'V-Enc'!$B$38:$C$45,2,FALSE)</f>
        <v>16</v>
      </c>
      <c r="J1780" s="125" t="s">
        <v>1736</v>
      </c>
      <c r="K1780" s="159">
        <f>VLOOKUP(J1780,'V-Enc'!$B$49:$C$56,2,FALSE)</f>
        <v>8</v>
      </c>
      <c r="L1780" s="206" t="s">
        <v>76</v>
      </c>
      <c r="M1780" s="125">
        <v>16</v>
      </c>
      <c r="N1780" s="125" t="s">
        <v>1832</v>
      </c>
      <c r="O1780" s="125">
        <f>VLOOKUP(N1780,'V-Enc'!$B$130:$C$137,2,FALSE)</f>
        <v>5</v>
      </c>
      <c r="R1780" s="125" t="s">
        <v>22</v>
      </c>
      <c r="S1780" s="206" t="s">
        <v>2040</v>
      </c>
      <c r="T1780" s="125" t="s">
        <v>783</v>
      </c>
      <c r="U1780" s="125">
        <f t="shared" si="3111"/>
        <v>16</v>
      </c>
      <c r="V1780" s="179">
        <f t="shared" si="3112"/>
        <v>8</v>
      </c>
      <c r="W1780" s="125" t="str">
        <f t="shared" si="3113"/>
        <v>-</v>
      </c>
      <c r="X1780" s="179" t="str">
        <f>IF(L1780="-1",W1780/#REF!*#REF!,"-")</f>
        <v>-</v>
      </c>
      <c r="Z1780" s="125" t="str">
        <f t="shared" si="3114"/>
        <v/>
      </c>
      <c r="AA1780" s="125">
        <f t="shared" si="3115"/>
        <v>1</v>
      </c>
      <c r="AB1780" s="179">
        <f t="shared" si="3083"/>
        <v>40</v>
      </c>
      <c r="AC1780" s="179" t="str">
        <f t="shared" si="3116"/>
        <v>100111</v>
      </c>
      <c r="AD1780" s="179">
        <f t="shared" si="3075"/>
        <v>1</v>
      </c>
      <c r="AE1780" s="179" t="str">
        <f t="shared" si="3076"/>
        <v>11111111</v>
      </c>
      <c r="AF1780" s="125" t="s">
        <v>369</v>
      </c>
    </row>
    <row r="1781" spans="1:32" x14ac:dyDescent="0.2">
      <c r="A1781" s="125" t="s">
        <v>4831</v>
      </c>
      <c r="B1781" s="58" t="str">
        <f t="shared" si="3108"/>
        <v>RSVD</v>
      </c>
      <c r="C1781" s="125" t="s">
        <v>781</v>
      </c>
      <c r="D1781" s="125" t="s">
        <v>704</v>
      </c>
      <c r="E1781" s="125" t="str">
        <f t="shared" si="3109"/>
        <v>S1</v>
      </c>
      <c r="F1781" s="125" t="str">
        <f t="shared" si="3110"/>
        <v>101</v>
      </c>
      <c r="H1781" s="125" t="s">
        <v>1723</v>
      </c>
      <c r="I1781" s="159">
        <f>VLOOKUP(H1781,'V-Enc'!$B$38:$C$45,2,FALSE)</f>
        <v>16</v>
      </c>
      <c r="J1781" s="125" t="s">
        <v>1736</v>
      </c>
      <c r="K1781" s="159">
        <f>VLOOKUP(J1781,'V-Enc'!$B$49:$C$56,2,FALSE)</f>
        <v>8</v>
      </c>
      <c r="L1781" s="206" t="s">
        <v>76</v>
      </c>
      <c r="M1781" s="125">
        <v>16</v>
      </c>
      <c r="N1781" s="125" t="s">
        <v>1832</v>
      </c>
      <c r="O1781" s="125">
        <f>VLOOKUP(N1781,'V-Enc'!$B$130:$C$137,2,FALSE)</f>
        <v>5</v>
      </c>
      <c r="R1781" s="125" t="s">
        <v>22</v>
      </c>
      <c r="S1781" s="206" t="s">
        <v>2040</v>
      </c>
      <c r="T1781" s="125" t="s">
        <v>783</v>
      </c>
      <c r="U1781" s="125">
        <v>32</v>
      </c>
      <c r="V1781" s="179">
        <f t="shared" si="3112"/>
        <v>16</v>
      </c>
      <c r="W1781" s="125" t="str">
        <f t="shared" si="3113"/>
        <v>-</v>
      </c>
      <c r="X1781" s="179" t="str">
        <f>IF(L1781="-1",W1781/#REF!*#REF!,"-")</f>
        <v>-</v>
      </c>
      <c r="Z1781" s="125" t="str">
        <f t="shared" si="3114"/>
        <v/>
      </c>
      <c r="AA1781" s="125">
        <f t="shared" si="3115"/>
        <v>1</v>
      </c>
      <c r="AB1781" s="179">
        <f t="shared" si="3083"/>
        <v>80</v>
      </c>
      <c r="AC1781" s="179" t="str">
        <f t="shared" si="3116"/>
        <v>111111</v>
      </c>
      <c r="AD1781" s="179">
        <f t="shared" si="3075"/>
        <v>1</v>
      </c>
      <c r="AE1781" s="179" t="str">
        <f t="shared" si="3076"/>
        <v>11111111</v>
      </c>
      <c r="AF1781" s="125" t="s">
        <v>369</v>
      </c>
    </row>
    <row r="1782" spans="1:32" x14ac:dyDescent="0.2">
      <c r="I1782" s="159"/>
      <c r="V1782" s="179"/>
      <c r="X1782" s="179"/>
      <c r="Z1782" s="125" t="str">
        <f t="shared" si="2961"/>
        <v/>
      </c>
      <c r="AA1782" s="125" t="str">
        <f t="shared" si="3065"/>
        <v/>
      </c>
      <c r="AC1782" s="179"/>
      <c r="AE1782" s="179"/>
    </row>
    <row r="1783" spans="1:32" ht="19" x14ac:dyDescent="0.25">
      <c r="A1783" s="225" t="s">
        <v>2509</v>
      </c>
      <c r="B1783" s="225"/>
      <c r="G1783" s="226"/>
      <c r="I1783" s="159"/>
      <c r="V1783" s="179"/>
      <c r="X1783" s="179"/>
      <c r="Z1783" s="125" t="str">
        <f t="shared" si="2961"/>
        <v/>
      </c>
      <c r="AA1783" s="125" t="str">
        <f t="shared" si="3065"/>
        <v/>
      </c>
      <c r="AC1783" s="179"/>
      <c r="AE1783" s="179"/>
    </row>
    <row r="1784" spans="1:32" x14ac:dyDescent="0.2">
      <c r="A1784" s="125" t="s">
        <v>3089</v>
      </c>
      <c r="B1784" s="58" t="str">
        <f t="shared" ref="B1784:B1792" si="3117">IF(OR(MAX(1,O1784)*MAX(V1784,1)&gt;8,V1784&lt;1/4,X1784&lt;1/4,IF(X1784="-",0,X1784)&gt;8),"RSVD","")</f>
        <v>RSVD</v>
      </c>
      <c r="C1784" s="125" t="s">
        <v>781</v>
      </c>
      <c r="D1784" s="125" t="s">
        <v>704</v>
      </c>
      <c r="E1784" s="125" t="str">
        <f t="shared" ref="E1784:E1792" si="3118">IF(S1784="rs2","S2",IF(S1784="vs2","S3","S1"))</f>
        <v>S2</v>
      </c>
      <c r="F1784" s="125" t="str">
        <f t="shared" ref="F1784:F1792" si="3119">IF(M1784=8,"000",IF(M1784=16,"101","110"))</f>
        <v>000</v>
      </c>
      <c r="H1784" s="125" t="s">
        <v>1723</v>
      </c>
      <c r="I1784" s="159">
        <f>VLOOKUP(H1784,'V-Enc'!$B$38:$C$45,2,FALSE)</f>
        <v>16</v>
      </c>
      <c r="J1784" s="125" t="s">
        <v>1739</v>
      </c>
      <c r="K1784" s="159">
        <f>VLOOKUP(J1784,'V-Enc'!$B$49:$C$56,2,FALSE)</f>
        <v>0.25</v>
      </c>
      <c r="L1784" s="206" t="s">
        <v>548</v>
      </c>
      <c r="M1784" s="125">
        <v>8</v>
      </c>
      <c r="N1784" s="125" t="s">
        <v>1832</v>
      </c>
      <c r="O1784" s="125">
        <f>VLOOKUP(N1784,'V-Enc'!$B$130:$C$137,2,FALSE)</f>
        <v>5</v>
      </c>
      <c r="R1784" s="125" t="s">
        <v>22</v>
      </c>
      <c r="S1784" s="125" t="s">
        <v>44</v>
      </c>
      <c r="T1784" s="125" t="s">
        <v>783</v>
      </c>
      <c r="U1784" s="125">
        <f t="shared" ref="U1784:U1792" si="3120">IF(L1784="-1",I1784,M1784)</f>
        <v>8</v>
      </c>
      <c r="V1784" s="179">
        <f t="shared" ref="V1784:V1792" si="3121">IF(L1784="-1",K1784,U1784/I1784*K1784)</f>
        <v>0.125</v>
      </c>
      <c r="W1784" s="125" t="str">
        <f t="shared" ref="W1784:W1792" si="3122">IF(L1784="-1",M1784,"-")</f>
        <v>-</v>
      </c>
      <c r="X1784" s="179" t="str">
        <f>IF(L1784="-1",W1784/#REF!*#REF!,"-")</f>
        <v>-</v>
      </c>
      <c r="Z1784" s="125" t="str">
        <f t="shared" si="2961"/>
        <v/>
      </c>
      <c r="AA1784" s="125">
        <f t="shared" si="3065"/>
        <v>1</v>
      </c>
      <c r="AB1784" s="179">
        <f>MAX(V1784,X1784,1)*IF(O1784="",1,O1784)</f>
        <v>5</v>
      </c>
      <c r="AC1784" s="179" t="str">
        <f t="shared" ref="AC1784:AC1797" si="3123">DEC2BIN(MIN(64,AB1784)-1,6)</f>
        <v>000100</v>
      </c>
      <c r="AD1784" s="179">
        <f t="shared" ref="AD1784:AD1801" si="3124">AB1784/(MAX(V1784,1)*IF(O1784="",1,O1784))</f>
        <v>1</v>
      </c>
      <c r="AE1784" s="179" t="str">
        <f t="shared" ref="AE1784:AE1801" si="3125">RIGHT(_xlfn.CONCAT(REPT(0,8-MIN(AB1784,8)),REPT(DEC2BIN(_xlfn.BITLSHIFT(1,AD1784-1)),AB1784/AD1784)),8)</f>
        <v>00011111</v>
      </c>
      <c r="AF1784" s="125" t="s">
        <v>369</v>
      </c>
    </row>
    <row r="1785" spans="1:32" x14ac:dyDescent="0.2">
      <c r="A1785" s="125" t="s">
        <v>3090</v>
      </c>
      <c r="B1785" s="58" t="str">
        <f t="shared" si="3117"/>
        <v/>
      </c>
      <c r="C1785" s="125" t="s">
        <v>781</v>
      </c>
      <c r="D1785" s="125" t="s">
        <v>704</v>
      </c>
      <c r="E1785" s="125" t="str">
        <f t="shared" si="3118"/>
        <v>S2</v>
      </c>
      <c r="F1785" s="125" t="str">
        <f t="shared" si="3119"/>
        <v>101</v>
      </c>
      <c r="H1785" s="125" t="s">
        <v>1723</v>
      </c>
      <c r="I1785" s="159">
        <f>VLOOKUP(H1785,'V-Enc'!$B$38:$C$45,2,FALSE)</f>
        <v>16</v>
      </c>
      <c r="J1785" s="125" t="s">
        <v>1739</v>
      </c>
      <c r="K1785" s="159">
        <f>VLOOKUP(J1785,'V-Enc'!$B$49:$C$56,2,FALSE)</f>
        <v>0.25</v>
      </c>
      <c r="L1785" s="206" t="s">
        <v>548</v>
      </c>
      <c r="M1785" s="125">
        <v>16</v>
      </c>
      <c r="N1785" s="125" t="s">
        <v>1832</v>
      </c>
      <c r="O1785" s="125">
        <f>VLOOKUP(N1785,'V-Enc'!$B$130:$C$137,2,FALSE)</f>
        <v>5</v>
      </c>
      <c r="R1785" s="125" t="s">
        <v>22</v>
      </c>
      <c r="S1785" s="125" t="s">
        <v>44</v>
      </c>
      <c r="T1785" s="125" t="s">
        <v>783</v>
      </c>
      <c r="U1785" s="125">
        <f t="shared" si="3120"/>
        <v>16</v>
      </c>
      <c r="V1785" s="179">
        <f t="shared" si="3121"/>
        <v>0.25</v>
      </c>
      <c r="W1785" s="125" t="str">
        <f t="shared" si="3122"/>
        <v>-</v>
      </c>
      <c r="X1785" s="179" t="str">
        <f>IF(L1785="-1",W1785/I1784*K1784,"-")</f>
        <v>-</v>
      </c>
      <c r="Z1785" s="125" t="str">
        <f t="shared" si="2961"/>
        <v/>
      </c>
      <c r="AA1785" s="125">
        <f t="shared" si="3065"/>
        <v>1</v>
      </c>
      <c r="AB1785" s="179">
        <f t="shared" ref="AB1785:AB1801" si="3126">MAX(V1785,X1785,1)*IF(O1785="",1,O1785)</f>
        <v>5</v>
      </c>
      <c r="AC1785" s="179" t="str">
        <f t="shared" si="3123"/>
        <v>000100</v>
      </c>
      <c r="AD1785" s="179">
        <f t="shared" si="3124"/>
        <v>1</v>
      </c>
      <c r="AE1785" s="179" t="str">
        <f t="shared" si="3125"/>
        <v>00011111</v>
      </c>
      <c r="AF1785" s="125" t="s">
        <v>369</v>
      </c>
    </row>
    <row r="1786" spans="1:32" x14ac:dyDescent="0.2">
      <c r="A1786" s="125" t="s">
        <v>3091</v>
      </c>
      <c r="B1786" s="58" t="str">
        <f t="shared" si="3117"/>
        <v/>
      </c>
      <c r="C1786" s="125" t="s">
        <v>781</v>
      </c>
      <c r="D1786" s="125" t="s">
        <v>704</v>
      </c>
      <c r="E1786" s="125" t="str">
        <f t="shared" si="3118"/>
        <v>S2</v>
      </c>
      <c r="F1786" s="125" t="str">
        <f t="shared" si="3119"/>
        <v>110</v>
      </c>
      <c r="H1786" s="125" t="s">
        <v>1723</v>
      </c>
      <c r="I1786" s="159">
        <f>VLOOKUP(H1786,'V-Enc'!$B$38:$C$45,2,FALSE)</f>
        <v>16</v>
      </c>
      <c r="J1786" s="125" t="s">
        <v>1739</v>
      </c>
      <c r="K1786" s="159">
        <f>VLOOKUP(J1786,'V-Enc'!$B$49:$C$56,2,FALSE)</f>
        <v>0.25</v>
      </c>
      <c r="L1786" s="206" t="s">
        <v>548</v>
      </c>
      <c r="M1786" s="125">
        <v>32</v>
      </c>
      <c r="N1786" s="125" t="s">
        <v>1832</v>
      </c>
      <c r="O1786" s="125">
        <f>VLOOKUP(N1786,'V-Enc'!$B$130:$C$137,2,FALSE)</f>
        <v>5</v>
      </c>
      <c r="R1786" s="125" t="s">
        <v>22</v>
      </c>
      <c r="S1786" s="125" t="s">
        <v>44</v>
      </c>
      <c r="T1786" s="125" t="s">
        <v>783</v>
      </c>
      <c r="U1786" s="125">
        <f t="shared" si="3120"/>
        <v>32</v>
      </c>
      <c r="V1786" s="179">
        <f t="shared" si="3121"/>
        <v>0.5</v>
      </c>
      <c r="W1786" s="125" t="str">
        <f t="shared" si="3122"/>
        <v>-</v>
      </c>
      <c r="X1786" s="179" t="str">
        <f>IF(L1786="-1",W1786/I1785*K1785,"-")</f>
        <v>-</v>
      </c>
      <c r="Z1786" s="125" t="str">
        <f t="shared" si="2961"/>
        <v/>
      </c>
      <c r="AA1786" s="125">
        <f t="shared" si="3065"/>
        <v>1</v>
      </c>
      <c r="AB1786" s="179">
        <f t="shared" si="3126"/>
        <v>5</v>
      </c>
      <c r="AC1786" s="179" t="str">
        <f t="shared" si="3123"/>
        <v>000100</v>
      </c>
      <c r="AD1786" s="179">
        <f t="shared" si="3124"/>
        <v>1</v>
      </c>
      <c r="AE1786" s="179" t="str">
        <f t="shared" si="3125"/>
        <v>00011111</v>
      </c>
      <c r="AF1786" s="125" t="s">
        <v>369</v>
      </c>
    </row>
    <row r="1787" spans="1:32" x14ac:dyDescent="0.2">
      <c r="A1787" s="125" t="s">
        <v>3092</v>
      </c>
      <c r="B1787" s="58" t="str">
        <f t="shared" si="3117"/>
        <v/>
      </c>
      <c r="C1787" s="125" t="s">
        <v>781</v>
      </c>
      <c r="D1787" s="125" t="s">
        <v>704</v>
      </c>
      <c r="E1787" s="125" t="str">
        <f t="shared" si="3118"/>
        <v>S2</v>
      </c>
      <c r="F1787" s="125" t="str">
        <f t="shared" si="3119"/>
        <v>000</v>
      </c>
      <c r="H1787" s="125" t="s">
        <v>1723</v>
      </c>
      <c r="I1787" s="159">
        <f>VLOOKUP(H1787,'V-Enc'!$B$38:$C$45,2,FALSE)</f>
        <v>16</v>
      </c>
      <c r="J1787" s="125" t="s">
        <v>1740</v>
      </c>
      <c r="K1787" s="159">
        <f>VLOOKUP(J1787,'V-Enc'!$B$49:$C$56,2,FALSE)</f>
        <v>0.5</v>
      </c>
      <c r="L1787" s="206" t="s">
        <v>548</v>
      </c>
      <c r="M1787" s="125">
        <v>8</v>
      </c>
      <c r="N1787" s="125" t="s">
        <v>1832</v>
      </c>
      <c r="O1787" s="125">
        <f>VLOOKUP(N1787,'V-Enc'!$B$130:$C$137,2,FALSE)</f>
        <v>5</v>
      </c>
      <c r="R1787" s="125" t="s">
        <v>22</v>
      </c>
      <c r="S1787" s="125" t="s">
        <v>44</v>
      </c>
      <c r="T1787" s="125" t="s">
        <v>783</v>
      </c>
      <c r="U1787" s="125">
        <f t="shared" si="3120"/>
        <v>8</v>
      </c>
      <c r="V1787" s="179">
        <f t="shared" si="3121"/>
        <v>0.25</v>
      </c>
      <c r="W1787" s="125" t="str">
        <f t="shared" si="3122"/>
        <v>-</v>
      </c>
      <c r="X1787" s="179" t="str">
        <f>IF(L1787="-1",W1787/#REF!*#REF!,"-")</f>
        <v>-</v>
      </c>
      <c r="Z1787" s="125" t="str">
        <f t="shared" si="2961"/>
        <v/>
      </c>
      <c r="AA1787" s="125">
        <f t="shared" si="3065"/>
        <v>1</v>
      </c>
      <c r="AB1787" s="179">
        <f t="shared" si="3126"/>
        <v>5</v>
      </c>
      <c r="AC1787" s="179" t="str">
        <f t="shared" si="3123"/>
        <v>000100</v>
      </c>
      <c r="AD1787" s="179">
        <f t="shared" si="3124"/>
        <v>1</v>
      </c>
      <c r="AE1787" s="179" t="str">
        <f t="shared" si="3125"/>
        <v>00011111</v>
      </c>
      <c r="AF1787" s="125" t="s">
        <v>369</v>
      </c>
    </row>
    <row r="1788" spans="1:32" x14ac:dyDescent="0.2">
      <c r="A1788" s="125" t="s">
        <v>3093</v>
      </c>
      <c r="B1788" s="58" t="str">
        <f t="shared" si="3117"/>
        <v/>
      </c>
      <c r="C1788" s="125" t="s">
        <v>781</v>
      </c>
      <c r="D1788" s="125" t="s">
        <v>704</v>
      </c>
      <c r="E1788" s="125" t="str">
        <f t="shared" si="3118"/>
        <v>S2</v>
      </c>
      <c r="F1788" s="125" t="str">
        <f t="shared" si="3119"/>
        <v>101</v>
      </c>
      <c r="H1788" s="125" t="s">
        <v>1723</v>
      </c>
      <c r="I1788" s="159">
        <f>VLOOKUP(H1788,'V-Enc'!$B$38:$C$45,2,FALSE)</f>
        <v>16</v>
      </c>
      <c r="J1788" s="125" t="s">
        <v>1740</v>
      </c>
      <c r="K1788" s="159">
        <f>VLOOKUP(J1788,'V-Enc'!$B$49:$C$56,2,FALSE)</f>
        <v>0.5</v>
      </c>
      <c r="L1788" s="206" t="s">
        <v>548</v>
      </c>
      <c r="M1788" s="125">
        <v>16</v>
      </c>
      <c r="N1788" s="125" t="s">
        <v>1832</v>
      </c>
      <c r="O1788" s="125">
        <f>VLOOKUP(N1788,'V-Enc'!$B$130:$C$137,2,FALSE)</f>
        <v>5</v>
      </c>
      <c r="R1788" s="125" t="s">
        <v>22</v>
      </c>
      <c r="S1788" s="125" t="s">
        <v>44</v>
      </c>
      <c r="T1788" s="125" t="s">
        <v>783</v>
      </c>
      <c r="U1788" s="125">
        <f t="shared" si="3120"/>
        <v>16</v>
      </c>
      <c r="V1788" s="179">
        <f t="shared" si="3121"/>
        <v>0.5</v>
      </c>
      <c r="W1788" s="125" t="str">
        <f t="shared" si="3122"/>
        <v>-</v>
      </c>
      <c r="X1788" s="179" t="str">
        <f>IF(L1788="-1",W1788/I1787*K1787,"-")</f>
        <v>-</v>
      </c>
      <c r="Z1788" s="125" t="str">
        <f t="shared" si="2961"/>
        <v/>
      </c>
      <c r="AA1788" s="125">
        <f t="shared" si="3065"/>
        <v>1</v>
      </c>
      <c r="AB1788" s="179">
        <f t="shared" si="3126"/>
        <v>5</v>
      </c>
      <c r="AC1788" s="179" t="str">
        <f t="shared" si="3123"/>
        <v>000100</v>
      </c>
      <c r="AD1788" s="179">
        <f t="shared" si="3124"/>
        <v>1</v>
      </c>
      <c r="AE1788" s="179" t="str">
        <f t="shared" si="3125"/>
        <v>00011111</v>
      </c>
      <c r="AF1788" s="125" t="s">
        <v>369</v>
      </c>
    </row>
    <row r="1789" spans="1:32" x14ac:dyDescent="0.2">
      <c r="A1789" s="125" t="s">
        <v>3094</v>
      </c>
      <c r="B1789" s="58" t="str">
        <f t="shared" si="3117"/>
        <v/>
      </c>
      <c r="C1789" s="125" t="s">
        <v>781</v>
      </c>
      <c r="D1789" s="125" t="s">
        <v>704</v>
      </c>
      <c r="E1789" s="125" t="str">
        <f t="shared" si="3118"/>
        <v>S2</v>
      </c>
      <c r="F1789" s="125" t="str">
        <f t="shared" si="3119"/>
        <v>110</v>
      </c>
      <c r="H1789" s="125" t="s">
        <v>1723</v>
      </c>
      <c r="I1789" s="159">
        <f>VLOOKUP(H1789,'V-Enc'!$B$38:$C$45,2,FALSE)</f>
        <v>16</v>
      </c>
      <c r="J1789" s="125" t="s">
        <v>1740</v>
      </c>
      <c r="K1789" s="159">
        <f>VLOOKUP(J1789,'V-Enc'!$B$49:$C$56,2,FALSE)</f>
        <v>0.5</v>
      </c>
      <c r="L1789" s="206" t="s">
        <v>548</v>
      </c>
      <c r="M1789" s="125">
        <v>32</v>
      </c>
      <c r="N1789" s="125" t="s">
        <v>1832</v>
      </c>
      <c r="O1789" s="125">
        <f>VLOOKUP(N1789,'V-Enc'!$B$130:$C$137,2,FALSE)</f>
        <v>5</v>
      </c>
      <c r="R1789" s="125" t="s">
        <v>22</v>
      </c>
      <c r="S1789" s="125" t="s">
        <v>44</v>
      </c>
      <c r="T1789" s="125" t="s">
        <v>783</v>
      </c>
      <c r="U1789" s="125">
        <f t="shared" si="3120"/>
        <v>32</v>
      </c>
      <c r="V1789" s="179">
        <f t="shared" si="3121"/>
        <v>1</v>
      </c>
      <c r="W1789" s="125" t="str">
        <f t="shared" si="3122"/>
        <v>-</v>
      </c>
      <c r="X1789" s="179" t="str">
        <f>IF(L1789="-1",W1789/I1788*K1788,"-")</f>
        <v>-</v>
      </c>
      <c r="Z1789" s="125" t="str">
        <f t="shared" si="2961"/>
        <v/>
      </c>
      <c r="AA1789" s="125">
        <f t="shared" si="3065"/>
        <v>1</v>
      </c>
      <c r="AB1789" s="179">
        <f t="shared" si="3126"/>
        <v>5</v>
      </c>
      <c r="AC1789" s="179" t="str">
        <f t="shared" si="3123"/>
        <v>000100</v>
      </c>
      <c r="AD1789" s="179">
        <f t="shared" si="3124"/>
        <v>1</v>
      </c>
      <c r="AE1789" s="179" t="str">
        <f t="shared" si="3125"/>
        <v>00011111</v>
      </c>
      <c r="AF1789" s="125" t="s">
        <v>369</v>
      </c>
    </row>
    <row r="1790" spans="1:32" x14ac:dyDescent="0.2">
      <c r="A1790" s="125" t="s">
        <v>3095</v>
      </c>
      <c r="B1790" s="58" t="str">
        <f t="shared" si="3117"/>
        <v/>
      </c>
      <c r="C1790" s="125" t="s">
        <v>781</v>
      </c>
      <c r="D1790" s="125" t="s">
        <v>704</v>
      </c>
      <c r="E1790" s="125" t="str">
        <f t="shared" si="3118"/>
        <v>S2</v>
      </c>
      <c r="F1790" s="125" t="str">
        <f t="shared" si="3119"/>
        <v>000</v>
      </c>
      <c r="H1790" s="125" t="s">
        <v>1723</v>
      </c>
      <c r="I1790" s="159">
        <f>VLOOKUP(H1790,'V-Enc'!$B$38:$C$45,2,FALSE)</f>
        <v>16</v>
      </c>
      <c r="J1790" s="125" t="s">
        <v>1733</v>
      </c>
      <c r="K1790" s="159">
        <f>VLOOKUP(J1790,'V-Enc'!$B$49:$C$56,2,FALSE)</f>
        <v>1</v>
      </c>
      <c r="L1790" s="206" t="s">
        <v>548</v>
      </c>
      <c r="M1790" s="125">
        <v>8</v>
      </c>
      <c r="N1790" s="125" t="s">
        <v>1832</v>
      </c>
      <c r="O1790" s="125">
        <f>VLOOKUP(N1790,'V-Enc'!$B$130:$C$137,2,FALSE)</f>
        <v>5</v>
      </c>
      <c r="R1790" s="125" t="s">
        <v>22</v>
      </c>
      <c r="S1790" s="125" t="s">
        <v>44</v>
      </c>
      <c r="T1790" s="125" t="s">
        <v>783</v>
      </c>
      <c r="U1790" s="125">
        <f t="shared" si="3120"/>
        <v>8</v>
      </c>
      <c r="V1790" s="179">
        <f t="shared" si="3121"/>
        <v>0.5</v>
      </c>
      <c r="W1790" s="125" t="str">
        <f t="shared" si="3122"/>
        <v>-</v>
      </c>
      <c r="X1790" s="179" t="str">
        <f>IF(L1790="-1",W1790/#REF!*#REF!,"-")</f>
        <v>-</v>
      </c>
      <c r="Z1790" s="125" t="str">
        <f t="shared" si="2961"/>
        <v/>
      </c>
      <c r="AA1790" s="125">
        <f t="shared" si="3065"/>
        <v>1</v>
      </c>
      <c r="AB1790" s="179">
        <f t="shared" si="3126"/>
        <v>5</v>
      </c>
      <c r="AC1790" s="179" t="str">
        <f t="shared" si="3123"/>
        <v>000100</v>
      </c>
      <c r="AD1790" s="179">
        <f t="shared" si="3124"/>
        <v>1</v>
      </c>
      <c r="AE1790" s="179" t="str">
        <f t="shared" si="3125"/>
        <v>00011111</v>
      </c>
      <c r="AF1790" s="125" t="s">
        <v>369</v>
      </c>
    </row>
    <row r="1791" spans="1:32" x14ac:dyDescent="0.2">
      <c r="A1791" s="125" t="s">
        <v>3096</v>
      </c>
      <c r="B1791" s="58" t="str">
        <f t="shared" ref="B1791" si="3127">IF(OR(MAX(1,O1791)*MAX(V1791,1)&gt;8,V1791&lt;1/4,X1791&lt;1/4,IF(X1791="-",0,X1791)&gt;8),"RSVD","")</f>
        <v/>
      </c>
      <c r="C1791" s="125" t="s">
        <v>781</v>
      </c>
      <c r="D1791" s="125" t="s">
        <v>704</v>
      </c>
      <c r="E1791" s="125" t="str">
        <f t="shared" ref="E1791" si="3128">IF(S1791="rs2","S2",IF(S1791="vs2","S3","S1"))</f>
        <v>S2</v>
      </c>
      <c r="F1791" s="125" t="str">
        <f t="shared" ref="F1791" si="3129">IF(M1791=8,"000",IF(M1791=16,"101","110"))</f>
        <v>101</v>
      </c>
      <c r="H1791" s="125" t="s">
        <v>1723</v>
      </c>
      <c r="I1791" s="159">
        <f>VLOOKUP(H1791,'V-Enc'!$B$38:$C$45,2,FALSE)</f>
        <v>16</v>
      </c>
      <c r="J1791" s="125" t="s">
        <v>1733</v>
      </c>
      <c r="K1791" s="159">
        <f>VLOOKUP(J1791,'V-Enc'!$B$49:$C$56,2,FALSE)</f>
        <v>1</v>
      </c>
      <c r="L1791" s="206" t="s">
        <v>548</v>
      </c>
      <c r="M1791" s="125">
        <v>16</v>
      </c>
      <c r="N1791" s="125" t="s">
        <v>1832</v>
      </c>
      <c r="O1791" s="125">
        <f>VLOOKUP(N1791,'V-Enc'!$B$130:$C$137,2,FALSE)</f>
        <v>5</v>
      </c>
      <c r="R1791" s="125" t="s">
        <v>22</v>
      </c>
      <c r="S1791" s="125" t="s">
        <v>44</v>
      </c>
      <c r="T1791" s="125" t="s">
        <v>783</v>
      </c>
      <c r="U1791" s="125">
        <f t="shared" ref="U1791" si="3130">IF(L1791="-1",I1791,M1791)</f>
        <v>16</v>
      </c>
      <c r="V1791" s="179">
        <f t="shared" ref="V1791" si="3131">IF(L1791="-1",K1791,U1791/I1791*K1791)</f>
        <v>1</v>
      </c>
      <c r="W1791" s="125" t="str">
        <f t="shared" ref="W1791" si="3132">IF(L1791="-1",M1791,"-")</f>
        <v>-</v>
      </c>
      <c r="X1791" s="179" t="str">
        <f>IF(L1791="-1",W1791/#REF!*#REF!,"-")</f>
        <v>-</v>
      </c>
      <c r="Z1791" s="125" t="str">
        <f t="shared" ref="Z1791" si="3133">IF(S1791="vs2",1,"")</f>
        <v/>
      </c>
      <c r="AA1791" s="125">
        <f t="shared" ref="AA1791" si="3134">IF(T1791="vs3",1,"")</f>
        <v>1</v>
      </c>
      <c r="AB1791" s="179">
        <f t="shared" si="3126"/>
        <v>5</v>
      </c>
      <c r="AC1791" s="179" t="str">
        <f t="shared" si="3123"/>
        <v>000100</v>
      </c>
      <c r="AD1791" s="179">
        <f t="shared" si="3124"/>
        <v>1</v>
      </c>
      <c r="AE1791" s="179" t="str">
        <f t="shared" si="3125"/>
        <v>00011111</v>
      </c>
      <c r="AF1791" s="125" t="s">
        <v>369</v>
      </c>
    </row>
    <row r="1792" spans="1:32" x14ac:dyDescent="0.2">
      <c r="A1792" s="125" t="s">
        <v>4832</v>
      </c>
      <c r="B1792" s="58" t="str">
        <f t="shared" si="3117"/>
        <v>RSVD</v>
      </c>
      <c r="C1792" s="125" t="s">
        <v>781</v>
      </c>
      <c r="D1792" s="125" t="s">
        <v>704</v>
      </c>
      <c r="E1792" s="125" t="str">
        <f t="shared" si="3118"/>
        <v>S2</v>
      </c>
      <c r="F1792" s="125" t="str">
        <f t="shared" si="3119"/>
        <v>110</v>
      </c>
      <c r="H1792" s="125" t="s">
        <v>1723</v>
      </c>
      <c r="I1792" s="159">
        <f>VLOOKUP(H1792,'V-Enc'!$B$38:$C$45,2,FALSE)</f>
        <v>16</v>
      </c>
      <c r="J1792" s="125" t="s">
        <v>1733</v>
      </c>
      <c r="K1792" s="159">
        <f>VLOOKUP(J1792,'V-Enc'!$B$49:$C$56,2,FALSE)</f>
        <v>1</v>
      </c>
      <c r="L1792" s="206" t="s">
        <v>548</v>
      </c>
      <c r="M1792" s="125">
        <v>32</v>
      </c>
      <c r="N1792" s="125" t="s">
        <v>1832</v>
      </c>
      <c r="O1792" s="125">
        <f>VLOOKUP(N1792,'V-Enc'!$B$130:$C$137,2,FALSE)</f>
        <v>5</v>
      </c>
      <c r="R1792" s="125" t="s">
        <v>22</v>
      </c>
      <c r="S1792" s="125" t="s">
        <v>44</v>
      </c>
      <c r="T1792" s="125" t="s">
        <v>783</v>
      </c>
      <c r="U1792" s="125">
        <f t="shared" si="3120"/>
        <v>32</v>
      </c>
      <c r="V1792" s="179">
        <f t="shared" si="3121"/>
        <v>2</v>
      </c>
      <c r="W1792" s="125" t="str">
        <f t="shared" si="3122"/>
        <v>-</v>
      </c>
      <c r="X1792" s="179" t="str">
        <f>IF(L1792="-1",W1792/#REF!*#REF!,"-")</f>
        <v>-</v>
      </c>
      <c r="Z1792" s="125" t="str">
        <f t="shared" si="2961"/>
        <v/>
      </c>
      <c r="AA1792" s="125">
        <f t="shared" si="3065"/>
        <v>1</v>
      </c>
      <c r="AB1792" s="179">
        <f t="shared" si="3126"/>
        <v>10</v>
      </c>
      <c r="AC1792" s="179" t="str">
        <f t="shared" si="3123"/>
        <v>001001</v>
      </c>
      <c r="AD1792" s="179">
        <f t="shared" si="3124"/>
        <v>1</v>
      </c>
      <c r="AE1792" s="179" t="str">
        <f t="shared" si="3125"/>
        <v>11111111</v>
      </c>
      <c r="AF1792" s="125" t="s">
        <v>369</v>
      </c>
    </row>
    <row r="1793" spans="1:34" x14ac:dyDescent="0.2">
      <c r="A1793" s="125" t="s">
        <v>4833</v>
      </c>
      <c r="B1793" s="58" t="str">
        <f t="shared" ref="B1793:B1795" si="3135">IF(OR(MAX(1,O1793)*MAX(V1793,1)&gt;8,V1793&lt;1/4,X1793&lt;1/4,IF(X1793="-",0,X1793)&gt;8),"RSVD","")</f>
        <v/>
      </c>
      <c r="C1793" s="125" t="s">
        <v>781</v>
      </c>
      <c r="D1793" s="125" t="s">
        <v>704</v>
      </c>
      <c r="E1793" s="125" t="str">
        <f t="shared" ref="E1793:E1795" si="3136">IF(S1793="rs2","S2",IF(S1793="vs2","S3","S1"))</f>
        <v>S2</v>
      </c>
      <c r="F1793" s="125" t="str">
        <f t="shared" ref="F1793:F1795" si="3137">IF(M1793=8,"000",IF(M1793=16,"101","110"))</f>
        <v>000</v>
      </c>
      <c r="H1793" s="125" t="s">
        <v>1723</v>
      </c>
      <c r="I1793" s="159">
        <f>VLOOKUP(H1793,'V-Enc'!$B$38:$C$45,2,FALSE)</f>
        <v>16</v>
      </c>
      <c r="J1793" s="125" t="s">
        <v>1734</v>
      </c>
      <c r="K1793" s="159">
        <f>VLOOKUP(J1793,'V-Enc'!$B$49:$C$56,2,FALSE)</f>
        <v>2</v>
      </c>
      <c r="L1793" s="206" t="s">
        <v>548</v>
      </c>
      <c r="M1793" s="125">
        <v>8</v>
      </c>
      <c r="N1793" s="125" t="s">
        <v>1832</v>
      </c>
      <c r="O1793" s="125">
        <f>VLOOKUP(N1793,'V-Enc'!$B$130:$C$137,2,FALSE)</f>
        <v>5</v>
      </c>
      <c r="R1793" s="125" t="s">
        <v>22</v>
      </c>
      <c r="S1793" s="125" t="s">
        <v>44</v>
      </c>
      <c r="T1793" s="125" t="s">
        <v>783</v>
      </c>
      <c r="U1793" s="125">
        <f t="shared" ref="U1793:U1795" si="3138">IF(L1793="-1",I1793,M1793)</f>
        <v>8</v>
      </c>
      <c r="V1793" s="179">
        <f t="shared" ref="V1793:V1795" si="3139">IF(L1793="-1",K1793,U1793/I1793*K1793)</f>
        <v>1</v>
      </c>
      <c r="W1793" s="125" t="str">
        <f t="shared" ref="W1793:W1795" si="3140">IF(L1793="-1",M1793,"-")</f>
        <v>-</v>
      </c>
      <c r="X1793" s="179" t="str">
        <f>IF(L1793="-1",W1793/#REF!*#REF!,"-")</f>
        <v>-</v>
      </c>
      <c r="Z1793" s="125" t="str">
        <f t="shared" ref="Z1793:Z1795" si="3141">IF(S1793="vs2",1,"")</f>
        <v/>
      </c>
      <c r="AA1793" s="125">
        <f t="shared" ref="AA1793:AA1795" si="3142">IF(T1793="vs3",1,"")</f>
        <v>1</v>
      </c>
      <c r="AB1793" s="179">
        <f t="shared" si="3126"/>
        <v>5</v>
      </c>
      <c r="AC1793" s="179" t="str">
        <f t="shared" si="3123"/>
        <v>000100</v>
      </c>
      <c r="AD1793" s="179">
        <f t="shared" si="3124"/>
        <v>1</v>
      </c>
      <c r="AE1793" s="179" t="str">
        <f t="shared" si="3125"/>
        <v>00011111</v>
      </c>
      <c r="AF1793" s="125" t="s">
        <v>369</v>
      </c>
    </row>
    <row r="1794" spans="1:34" x14ac:dyDescent="0.2">
      <c r="A1794" s="125" t="s">
        <v>4834</v>
      </c>
      <c r="B1794" s="58" t="str">
        <f t="shared" si="3135"/>
        <v>RSVD</v>
      </c>
      <c r="C1794" s="125" t="s">
        <v>781</v>
      </c>
      <c r="D1794" s="125" t="s">
        <v>704</v>
      </c>
      <c r="E1794" s="125" t="str">
        <f t="shared" si="3136"/>
        <v>S2</v>
      </c>
      <c r="F1794" s="125" t="str">
        <f t="shared" si="3137"/>
        <v>101</v>
      </c>
      <c r="H1794" s="125" t="s">
        <v>1723</v>
      </c>
      <c r="I1794" s="159">
        <f>VLOOKUP(H1794,'V-Enc'!$B$38:$C$45,2,FALSE)</f>
        <v>16</v>
      </c>
      <c r="J1794" s="125" t="s">
        <v>1734</v>
      </c>
      <c r="K1794" s="159">
        <f>VLOOKUP(J1794,'V-Enc'!$B$49:$C$56,2,FALSE)</f>
        <v>2</v>
      </c>
      <c r="L1794" s="206" t="s">
        <v>548</v>
      </c>
      <c r="M1794" s="125">
        <v>16</v>
      </c>
      <c r="N1794" s="125" t="s">
        <v>1832</v>
      </c>
      <c r="O1794" s="125">
        <f>VLOOKUP(N1794,'V-Enc'!$B$130:$C$137,2,FALSE)</f>
        <v>5</v>
      </c>
      <c r="R1794" s="125" t="s">
        <v>22</v>
      </c>
      <c r="S1794" s="125" t="s">
        <v>44</v>
      </c>
      <c r="T1794" s="125" t="s">
        <v>783</v>
      </c>
      <c r="U1794" s="125">
        <f t="shared" si="3138"/>
        <v>16</v>
      </c>
      <c r="V1794" s="179">
        <f t="shared" si="3139"/>
        <v>2</v>
      </c>
      <c r="W1794" s="125" t="str">
        <f t="shared" si="3140"/>
        <v>-</v>
      </c>
      <c r="X1794" s="179" t="str">
        <f>IF(L1794="-1",W1794/#REF!*#REF!,"-")</f>
        <v>-</v>
      </c>
      <c r="Z1794" s="125" t="str">
        <f t="shared" si="3141"/>
        <v/>
      </c>
      <c r="AA1794" s="125">
        <f t="shared" si="3142"/>
        <v>1</v>
      </c>
      <c r="AB1794" s="179">
        <f t="shared" si="3126"/>
        <v>10</v>
      </c>
      <c r="AC1794" s="179" t="str">
        <f t="shared" si="3123"/>
        <v>001001</v>
      </c>
      <c r="AD1794" s="179">
        <f t="shared" si="3124"/>
        <v>1</v>
      </c>
      <c r="AE1794" s="179" t="str">
        <f t="shared" si="3125"/>
        <v>11111111</v>
      </c>
      <c r="AF1794" s="125" t="s">
        <v>369</v>
      </c>
    </row>
    <row r="1795" spans="1:34" x14ac:dyDescent="0.2">
      <c r="A1795" s="125" t="s">
        <v>4835</v>
      </c>
      <c r="B1795" s="58" t="str">
        <f t="shared" si="3135"/>
        <v>RSVD</v>
      </c>
      <c r="C1795" s="125" t="s">
        <v>781</v>
      </c>
      <c r="D1795" s="125" t="s">
        <v>704</v>
      </c>
      <c r="E1795" s="125" t="str">
        <f t="shared" si="3136"/>
        <v>S2</v>
      </c>
      <c r="F1795" s="125" t="str">
        <f t="shared" si="3137"/>
        <v>110</v>
      </c>
      <c r="H1795" s="125" t="s">
        <v>1723</v>
      </c>
      <c r="I1795" s="159">
        <f>VLOOKUP(H1795,'V-Enc'!$B$38:$C$45,2,FALSE)</f>
        <v>16</v>
      </c>
      <c r="J1795" s="125" t="s">
        <v>1734</v>
      </c>
      <c r="K1795" s="159">
        <f>VLOOKUP(J1795,'V-Enc'!$B$49:$C$56,2,FALSE)</f>
        <v>2</v>
      </c>
      <c r="L1795" s="206" t="s">
        <v>548</v>
      </c>
      <c r="M1795" s="125">
        <v>32</v>
      </c>
      <c r="N1795" s="125" t="s">
        <v>1832</v>
      </c>
      <c r="O1795" s="125">
        <f>VLOOKUP(N1795,'V-Enc'!$B$130:$C$137,2,FALSE)</f>
        <v>5</v>
      </c>
      <c r="R1795" s="125" t="s">
        <v>22</v>
      </c>
      <c r="S1795" s="125" t="s">
        <v>44</v>
      </c>
      <c r="T1795" s="125" t="s">
        <v>783</v>
      </c>
      <c r="U1795" s="125">
        <f t="shared" si="3138"/>
        <v>32</v>
      </c>
      <c r="V1795" s="179">
        <f t="shared" si="3139"/>
        <v>4</v>
      </c>
      <c r="W1795" s="125" t="str">
        <f t="shared" si="3140"/>
        <v>-</v>
      </c>
      <c r="X1795" s="179" t="str">
        <f>IF(L1795="-1",W1795/#REF!*#REF!,"-")</f>
        <v>-</v>
      </c>
      <c r="Z1795" s="125" t="str">
        <f t="shared" si="3141"/>
        <v/>
      </c>
      <c r="AA1795" s="125">
        <f t="shared" si="3142"/>
        <v>1</v>
      </c>
      <c r="AB1795" s="179">
        <f t="shared" si="3126"/>
        <v>20</v>
      </c>
      <c r="AC1795" s="179" t="str">
        <f t="shared" si="3123"/>
        <v>010011</v>
      </c>
      <c r="AD1795" s="179">
        <f t="shared" si="3124"/>
        <v>1</v>
      </c>
      <c r="AE1795" s="179" t="str">
        <f t="shared" si="3125"/>
        <v>11111111</v>
      </c>
      <c r="AF1795" s="125" t="s">
        <v>369</v>
      </c>
    </row>
    <row r="1796" spans="1:34" x14ac:dyDescent="0.2">
      <c r="A1796" s="125" t="s">
        <v>4836</v>
      </c>
      <c r="B1796" s="58" t="str">
        <f t="shared" ref="B1796:B1798" si="3143">IF(OR(MAX(1,O1796)*MAX(V1796,1)&gt;8,V1796&lt;1/4,X1796&lt;1/4,IF(X1796="-",0,X1796)&gt;8),"RSVD","")</f>
        <v>RSVD</v>
      </c>
      <c r="C1796" s="125" t="s">
        <v>781</v>
      </c>
      <c r="D1796" s="125" t="s">
        <v>704</v>
      </c>
      <c r="E1796" s="125" t="str">
        <f t="shared" ref="E1796:E1798" si="3144">IF(S1796="rs2","S2",IF(S1796="vs2","S3","S1"))</f>
        <v>S2</v>
      </c>
      <c r="F1796" s="125" t="str">
        <f t="shared" ref="F1796:F1798" si="3145">IF(M1796=8,"000",IF(M1796=16,"101","110"))</f>
        <v>000</v>
      </c>
      <c r="H1796" s="125" t="s">
        <v>1723</v>
      </c>
      <c r="I1796" s="159">
        <f>VLOOKUP(H1796,'V-Enc'!$B$38:$C$45,2,FALSE)</f>
        <v>16</v>
      </c>
      <c r="J1796" s="125" t="s">
        <v>1735</v>
      </c>
      <c r="K1796" s="159">
        <f>VLOOKUP(J1796,'V-Enc'!$B$49:$C$56,2,FALSE)</f>
        <v>4</v>
      </c>
      <c r="L1796" s="206" t="s">
        <v>548</v>
      </c>
      <c r="M1796" s="125">
        <v>8</v>
      </c>
      <c r="N1796" s="125" t="s">
        <v>1832</v>
      </c>
      <c r="O1796" s="125">
        <f>VLOOKUP(N1796,'V-Enc'!$B$130:$C$137,2,FALSE)</f>
        <v>5</v>
      </c>
      <c r="R1796" s="125" t="s">
        <v>22</v>
      </c>
      <c r="S1796" s="125" t="s">
        <v>44</v>
      </c>
      <c r="T1796" s="125" t="s">
        <v>783</v>
      </c>
      <c r="U1796" s="125">
        <f t="shared" ref="U1796:U1798" si="3146">IF(L1796="-1",I1796,M1796)</f>
        <v>8</v>
      </c>
      <c r="V1796" s="179">
        <f t="shared" ref="V1796:V1798" si="3147">IF(L1796="-1",K1796,U1796/I1796*K1796)</f>
        <v>2</v>
      </c>
      <c r="W1796" s="125" t="str">
        <f t="shared" ref="W1796:W1798" si="3148">IF(L1796="-1",M1796,"-")</f>
        <v>-</v>
      </c>
      <c r="X1796" s="179" t="str">
        <f>IF(L1796="-1",W1796/#REF!*#REF!,"-")</f>
        <v>-</v>
      </c>
      <c r="Z1796" s="125" t="str">
        <f t="shared" ref="Z1796:Z1798" si="3149">IF(S1796="vs2",1,"")</f>
        <v/>
      </c>
      <c r="AA1796" s="125">
        <f t="shared" ref="AA1796:AA1798" si="3150">IF(T1796="vs3",1,"")</f>
        <v>1</v>
      </c>
      <c r="AB1796" s="179">
        <f t="shared" si="3126"/>
        <v>10</v>
      </c>
      <c r="AC1796" s="179" t="str">
        <f t="shared" si="3123"/>
        <v>001001</v>
      </c>
      <c r="AD1796" s="179">
        <f t="shared" si="3124"/>
        <v>1</v>
      </c>
      <c r="AE1796" s="179" t="str">
        <f t="shared" si="3125"/>
        <v>11111111</v>
      </c>
      <c r="AF1796" s="125" t="s">
        <v>369</v>
      </c>
    </row>
    <row r="1797" spans="1:34" x14ac:dyDescent="0.2">
      <c r="A1797" s="125" t="s">
        <v>4837</v>
      </c>
      <c r="B1797" s="58" t="str">
        <f t="shared" si="3143"/>
        <v>RSVD</v>
      </c>
      <c r="C1797" s="125" t="s">
        <v>781</v>
      </c>
      <c r="D1797" s="125" t="s">
        <v>704</v>
      </c>
      <c r="E1797" s="125" t="str">
        <f t="shared" si="3144"/>
        <v>S2</v>
      </c>
      <c r="F1797" s="125" t="str">
        <f t="shared" si="3145"/>
        <v>101</v>
      </c>
      <c r="H1797" s="125" t="s">
        <v>1723</v>
      </c>
      <c r="I1797" s="159">
        <f>VLOOKUP(H1797,'V-Enc'!$B$38:$C$45,2,FALSE)</f>
        <v>16</v>
      </c>
      <c r="J1797" s="125" t="s">
        <v>1735</v>
      </c>
      <c r="K1797" s="159">
        <f>VLOOKUP(J1797,'V-Enc'!$B$49:$C$56,2,FALSE)</f>
        <v>4</v>
      </c>
      <c r="L1797" s="206" t="s">
        <v>548</v>
      </c>
      <c r="M1797" s="125">
        <v>16</v>
      </c>
      <c r="N1797" s="125" t="s">
        <v>1832</v>
      </c>
      <c r="O1797" s="125">
        <f>VLOOKUP(N1797,'V-Enc'!$B$130:$C$137,2,FALSE)</f>
        <v>5</v>
      </c>
      <c r="R1797" s="125" t="s">
        <v>22</v>
      </c>
      <c r="S1797" s="125" t="s">
        <v>44</v>
      </c>
      <c r="T1797" s="125" t="s">
        <v>783</v>
      </c>
      <c r="U1797" s="125">
        <f t="shared" si="3146"/>
        <v>16</v>
      </c>
      <c r="V1797" s="179">
        <f t="shared" si="3147"/>
        <v>4</v>
      </c>
      <c r="W1797" s="125" t="str">
        <f t="shared" si="3148"/>
        <v>-</v>
      </c>
      <c r="X1797" s="179" t="str">
        <f>IF(L1797="-1",W1797/#REF!*#REF!,"-")</f>
        <v>-</v>
      </c>
      <c r="Z1797" s="125" t="str">
        <f t="shared" si="3149"/>
        <v/>
      </c>
      <c r="AA1797" s="125">
        <f t="shared" si="3150"/>
        <v>1</v>
      </c>
      <c r="AB1797" s="179">
        <f t="shared" si="3126"/>
        <v>20</v>
      </c>
      <c r="AC1797" s="179" t="str">
        <f t="shared" si="3123"/>
        <v>010011</v>
      </c>
      <c r="AD1797" s="179">
        <f t="shared" si="3124"/>
        <v>1</v>
      </c>
      <c r="AE1797" s="179" t="str">
        <f t="shared" si="3125"/>
        <v>11111111</v>
      </c>
      <c r="AF1797" s="125" t="s">
        <v>369</v>
      </c>
    </row>
    <row r="1798" spans="1:34" x14ac:dyDescent="0.2">
      <c r="A1798" s="125" t="s">
        <v>4838</v>
      </c>
      <c r="B1798" s="58" t="str">
        <f t="shared" si="3143"/>
        <v>RSVD</v>
      </c>
      <c r="C1798" s="125" t="s">
        <v>781</v>
      </c>
      <c r="D1798" s="125" t="s">
        <v>704</v>
      </c>
      <c r="E1798" s="125" t="str">
        <f t="shared" si="3144"/>
        <v>S2</v>
      </c>
      <c r="F1798" s="125" t="str">
        <f t="shared" si="3145"/>
        <v>110</v>
      </c>
      <c r="H1798" s="125" t="s">
        <v>1723</v>
      </c>
      <c r="I1798" s="159">
        <f>VLOOKUP(H1798,'V-Enc'!$B$38:$C$45,2,FALSE)</f>
        <v>16</v>
      </c>
      <c r="J1798" s="125" t="s">
        <v>1735</v>
      </c>
      <c r="K1798" s="159">
        <f>VLOOKUP(J1798,'V-Enc'!$B$49:$C$56,2,FALSE)</f>
        <v>4</v>
      </c>
      <c r="L1798" s="206" t="s">
        <v>548</v>
      </c>
      <c r="M1798" s="125">
        <v>32</v>
      </c>
      <c r="N1798" s="125" t="s">
        <v>1832</v>
      </c>
      <c r="O1798" s="125">
        <f>VLOOKUP(N1798,'V-Enc'!$B$130:$C$137,2,FALSE)</f>
        <v>5</v>
      </c>
      <c r="R1798" s="125" t="s">
        <v>22</v>
      </c>
      <c r="S1798" s="125" t="s">
        <v>44</v>
      </c>
      <c r="T1798" s="125" t="s">
        <v>783</v>
      </c>
      <c r="U1798" s="125">
        <f t="shared" si="3146"/>
        <v>32</v>
      </c>
      <c r="V1798" s="179">
        <f t="shared" si="3147"/>
        <v>8</v>
      </c>
      <c r="W1798" s="125" t="str">
        <f t="shared" si="3148"/>
        <v>-</v>
      </c>
      <c r="X1798" s="179" t="str">
        <f>IF(L1798="-1",W1798/#REF!*#REF!,"-")</f>
        <v>-</v>
      </c>
      <c r="Z1798" s="125" t="str">
        <f t="shared" si="3149"/>
        <v/>
      </c>
      <c r="AA1798" s="125">
        <f t="shared" si="3150"/>
        <v>1</v>
      </c>
      <c r="AB1798" s="179">
        <f t="shared" si="3126"/>
        <v>40</v>
      </c>
      <c r="AC1798" s="179" t="str">
        <f>DEC2BIN(MIN(64,AB1798)-1,6)</f>
        <v>100111</v>
      </c>
      <c r="AD1798" s="179">
        <f t="shared" si="3124"/>
        <v>1</v>
      </c>
      <c r="AE1798" s="179" t="str">
        <f t="shared" si="3125"/>
        <v>11111111</v>
      </c>
      <c r="AF1798" s="125" t="s">
        <v>369</v>
      </c>
    </row>
    <row r="1799" spans="1:34" x14ac:dyDescent="0.2">
      <c r="A1799" s="125" t="s">
        <v>4839</v>
      </c>
      <c r="B1799" s="58" t="str">
        <f t="shared" ref="B1799:B1801" si="3151">IF(OR(MAX(1,O1799)*MAX(V1799,1)&gt;8,V1799&lt;1/4,X1799&lt;1/4,IF(X1799="-",0,X1799)&gt;8),"RSVD","")</f>
        <v>RSVD</v>
      </c>
      <c r="C1799" s="125" t="s">
        <v>781</v>
      </c>
      <c r="D1799" s="125" t="s">
        <v>704</v>
      </c>
      <c r="E1799" s="125" t="str">
        <f t="shared" ref="E1799:E1801" si="3152">IF(S1799="rs2","S2",IF(S1799="vs2","S3","S1"))</f>
        <v>S2</v>
      </c>
      <c r="F1799" s="125" t="str">
        <f t="shared" ref="F1799:F1801" si="3153">IF(M1799=8,"000",IF(M1799=16,"101","110"))</f>
        <v>000</v>
      </c>
      <c r="H1799" s="125" t="s">
        <v>1723</v>
      </c>
      <c r="I1799" s="159">
        <f>VLOOKUP(H1799,'V-Enc'!$B$38:$C$45,2,FALSE)</f>
        <v>16</v>
      </c>
      <c r="J1799" s="125" t="s">
        <v>1736</v>
      </c>
      <c r="K1799" s="159">
        <f>VLOOKUP(J1799,'V-Enc'!$B$49:$C$56,2,FALSE)</f>
        <v>8</v>
      </c>
      <c r="L1799" s="206" t="s">
        <v>548</v>
      </c>
      <c r="M1799" s="125">
        <v>8</v>
      </c>
      <c r="N1799" s="125" t="s">
        <v>1832</v>
      </c>
      <c r="O1799" s="125">
        <f>VLOOKUP(N1799,'V-Enc'!$B$130:$C$137,2,FALSE)</f>
        <v>5</v>
      </c>
      <c r="R1799" s="125" t="s">
        <v>22</v>
      </c>
      <c r="S1799" s="125" t="s">
        <v>44</v>
      </c>
      <c r="T1799" s="125" t="s">
        <v>783</v>
      </c>
      <c r="U1799" s="125">
        <f t="shared" ref="U1799:U1801" si="3154">IF(L1799="-1",I1799,M1799)</f>
        <v>8</v>
      </c>
      <c r="V1799" s="179">
        <f t="shared" ref="V1799:V1801" si="3155">IF(L1799="-1",K1799,U1799/I1799*K1799)</f>
        <v>4</v>
      </c>
      <c r="W1799" s="125" t="str">
        <f t="shared" ref="W1799:W1801" si="3156">IF(L1799="-1",M1799,"-")</f>
        <v>-</v>
      </c>
      <c r="X1799" s="179" t="str">
        <f>IF(L1799="-1",W1799/#REF!*#REF!,"-")</f>
        <v>-</v>
      </c>
      <c r="Z1799" s="125" t="str">
        <f t="shared" ref="Z1799:Z1801" si="3157">IF(S1799="vs2",1,"")</f>
        <v/>
      </c>
      <c r="AA1799" s="125">
        <f t="shared" ref="AA1799:AA1801" si="3158">IF(T1799="vs3",1,"")</f>
        <v>1</v>
      </c>
      <c r="AB1799" s="179">
        <f t="shared" si="3126"/>
        <v>20</v>
      </c>
      <c r="AC1799" s="179" t="str">
        <f t="shared" ref="AC1799:AC1801" si="3159">DEC2BIN(MIN(64,AB1799)-1,6)</f>
        <v>010011</v>
      </c>
      <c r="AD1799" s="179">
        <f t="shared" si="3124"/>
        <v>1</v>
      </c>
      <c r="AE1799" s="179" t="str">
        <f t="shared" si="3125"/>
        <v>11111111</v>
      </c>
      <c r="AF1799" s="125" t="s">
        <v>369</v>
      </c>
    </row>
    <row r="1800" spans="1:34" x14ac:dyDescent="0.2">
      <c r="A1800" s="125" t="s">
        <v>4840</v>
      </c>
      <c r="B1800" s="58" t="str">
        <f t="shared" si="3151"/>
        <v>RSVD</v>
      </c>
      <c r="C1800" s="125" t="s">
        <v>781</v>
      </c>
      <c r="D1800" s="125" t="s">
        <v>704</v>
      </c>
      <c r="E1800" s="125" t="str">
        <f t="shared" si="3152"/>
        <v>S2</v>
      </c>
      <c r="F1800" s="125" t="str">
        <f t="shared" si="3153"/>
        <v>101</v>
      </c>
      <c r="H1800" s="125" t="s">
        <v>1723</v>
      </c>
      <c r="I1800" s="159">
        <f>VLOOKUP(H1800,'V-Enc'!$B$38:$C$45,2,FALSE)</f>
        <v>16</v>
      </c>
      <c r="J1800" s="125" t="s">
        <v>1736</v>
      </c>
      <c r="K1800" s="159">
        <f>VLOOKUP(J1800,'V-Enc'!$B$49:$C$56,2,FALSE)</f>
        <v>8</v>
      </c>
      <c r="L1800" s="206" t="s">
        <v>548</v>
      </c>
      <c r="M1800" s="125">
        <v>16</v>
      </c>
      <c r="N1800" s="125" t="s">
        <v>1832</v>
      </c>
      <c r="O1800" s="125">
        <f>VLOOKUP(N1800,'V-Enc'!$B$130:$C$137,2,FALSE)</f>
        <v>5</v>
      </c>
      <c r="R1800" s="125" t="s">
        <v>22</v>
      </c>
      <c r="S1800" s="125" t="s">
        <v>44</v>
      </c>
      <c r="T1800" s="125" t="s">
        <v>783</v>
      </c>
      <c r="U1800" s="125">
        <f t="shared" si="3154"/>
        <v>16</v>
      </c>
      <c r="V1800" s="179">
        <f t="shared" si="3155"/>
        <v>8</v>
      </c>
      <c r="W1800" s="125" t="str">
        <f t="shared" si="3156"/>
        <v>-</v>
      </c>
      <c r="X1800" s="179" t="str">
        <f>IF(L1800="-1",W1800/#REF!*#REF!,"-")</f>
        <v>-</v>
      </c>
      <c r="Z1800" s="125" t="str">
        <f t="shared" si="3157"/>
        <v/>
      </c>
      <c r="AA1800" s="125">
        <f t="shared" si="3158"/>
        <v>1</v>
      </c>
      <c r="AB1800" s="179">
        <f t="shared" si="3126"/>
        <v>40</v>
      </c>
      <c r="AC1800" s="179" t="str">
        <f t="shared" si="3159"/>
        <v>100111</v>
      </c>
      <c r="AD1800" s="179">
        <f t="shared" si="3124"/>
        <v>1</v>
      </c>
      <c r="AE1800" s="179" t="str">
        <f t="shared" si="3125"/>
        <v>11111111</v>
      </c>
      <c r="AF1800" s="125" t="s">
        <v>369</v>
      </c>
    </row>
    <row r="1801" spans="1:34" x14ac:dyDescent="0.2">
      <c r="A1801" s="125" t="s">
        <v>4841</v>
      </c>
      <c r="B1801" s="58" t="str">
        <f t="shared" si="3151"/>
        <v>RSVD</v>
      </c>
      <c r="C1801" s="125" t="s">
        <v>781</v>
      </c>
      <c r="D1801" s="125" t="s">
        <v>704</v>
      </c>
      <c r="E1801" s="125" t="str">
        <f t="shared" si="3152"/>
        <v>S2</v>
      </c>
      <c r="F1801" s="125" t="str">
        <f t="shared" si="3153"/>
        <v>110</v>
      </c>
      <c r="H1801" s="125" t="s">
        <v>1723</v>
      </c>
      <c r="I1801" s="159">
        <f>VLOOKUP(H1801,'V-Enc'!$B$38:$C$45,2,FALSE)</f>
        <v>16</v>
      </c>
      <c r="J1801" s="125" t="s">
        <v>1736</v>
      </c>
      <c r="K1801" s="159">
        <f>VLOOKUP(J1801,'V-Enc'!$B$49:$C$56,2,FALSE)</f>
        <v>8</v>
      </c>
      <c r="L1801" s="206" t="s">
        <v>548</v>
      </c>
      <c r="M1801" s="125">
        <v>32</v>
      </c>
      <c r="N1801" s="125" t="s">
        <v>1832</v>
      </c>
      <c r="O1801" s="125">
        <f>VLOOKUP(N1801,'V-Enc'!$B$130:$C$137,2,FALSE)</f>
        <v>5</v>
      </c>
      <c r="R1801" s="125" t="s">
        <v>22</v>
      </c>
      <c r="S1801" s="125" t="s">
        <v>44</v>
      </c>
      <c r="T1801" s="125" t="s">
        <v>783</v>
      </c>
      <c r="U1801" s="125">
        <f t="shared" si="3154"/>
        <v>32</v>
      </c>
      <c r="V1801" s="179">
        <f t="shared" si="3155"/>
        <v>16</v>
      </c>
      <c r="W1801" s="125" t="str">
        <f t="shared" si="3156"/>
        <v>-</v>
      </c>
      <c r="X1801" s="179" t="str">
        <f>IF(L1801="-1",W1801/#REF!*#REF!,"-")</f>
        <v>-</v>
      </c>
      <c r="Z1801" s="125" t="str">
        <f t="shared" si="3157"/>
        <v/>
      </c>
      <c r="AA1801" s="125">
        <f t="shared" si="3158"/>
        <v>1</v>
      </c>
      <c r="AB1801" s="179">
        <f t="shared" si="3126"/>
        <v>80</v>
      </c>
      <c r="AC1801" s="179" t="str">
        <f t="shared" si="3159"/>
        <v>111111</v>
      </c>
      <c r="AD1801" s="179">
        <f t="shared" si="3124"/>
        <v>1</v>
      </c>
      <c r="AE1801" s="179" t="str">
        <f t="shared" si="3125"/>
        <v>11111111</v>
      </c>
      <c r="AF1801" s="125" t="s">
        <v>369</v>
      </c>
    </row>
    <row r="1802" spans="1:34" x14ac:dyDescent="0.2">
      <c r="I1802" s="159"/>
      <c r="Z1802" s="125" t="str">
        <f t="shared" si="2961"/>
        <v/>
      </c>
      <c r="AA1802" s="125" t="str">
        <f t="shared" si="3065"/>
        <v/>
      </c>
      <c r="AC1802" s="179"/>
      <c r="AE1802" s="179"/>
    </row>
    <row r="1803" spans="1:34" ht="19" x14ac:dyDescent="0.25">
      <c r="A1803" s="225" t="s">
        <v>2516</v>
      </c>
      <c r="B1803" s="225"/>
      <c r="C1803" s="226"/>
      <c r="D1803" s="226"/>
      <c r="E1803" s="226"/>
      <c r="F1803" s="226"/>
      <c r="G1803" s="226"/>
      <c r="I1803" s="159"/>
      <c r="Z1803" s="125" t="str">
        <f t="shared" si="2961"/>
        <v/>
      </c>
      <c r="AA1803" s="125" t="str">
        <f t="shared" si="3065"/>
        <v/>
      </c>
      <c r="AC1803" s="179"/>
      <c r="AE1803" s="179"/>
    </row>
    <row r="1804" spans="1:34" x14ac:dyDescent="0.2">
      <c r="A1804" s="125" t="s">
        <v>4842</v>
      </c>
      <c r="B1804" s="58" t="str">
        <f t="shared" ref="B1804:B1821" si="3160">IF(OR(MAX(1,O1804)*MAX(V1804,1)&gt;8,V1804&lt;1/4,X1804&lt;1/4,IF(X1804="-",0,X1804)&gt;8),"RSVD","")</f>
        <v>RSVD</v>
      </c>
      <c r="C1804" s="125" t="s">
        <v>781</v>
      </c>
      <c r="D1804" s="125" t="s">
        <v>704</v>
      </c>
      <c r="E1804" s="125" t="str">
        <f t="shared" ref="E1804" si="3161">IF(S1804="rs2","S2",IF(S1804="vs2","S3","S1"))</f>
        <v>S3</v>
      </c>
      <c r="F1804" s="125" t="str">
        <f t="shared" ref="F1804" si="3162">IF(M1804=8,"000",IF(M1804=16,"101","110"))</f>
        <v>000</v>
      </c>
      <c r="H1804" s="125" t="s">
        <v>1723</v>
      </c>
      <c r="I1804" s="159">
        <f>VLOOKUP(H1804,'V-Enc'!$B$38:$C$45,2,FALSE)</f>
        <v>16</v>
      </c>
      <c r="J1804" s="125" t="s">
        <v>1739</v>
      </c>
      <c r="K1804" s="159">
        <f>VLOOKUP(J1804,'V-Enc'!$B$49:$C$56,2,FALSE)</f>
        <v>0.25</v>
      </c>
      <c r="L1804" s="206" t="s">
        <v>2079</v>
      </c>
      <c r="M1804" s="125">
        <v>8</v>
      </c>
      <c r="N1804" s="125" t="s">
        <v>1832</v>
      </c>
      <c r="O1804" s="125">
        <f>VLOOKUP(N1804,'V-Enc'!$B$130:$C$137,2,FALSE)</f>
        <v>5</v>
      </c>
      <c r="R1804" s="125" t="s">
        <v>22</v>
      </c>
      <c r="S1804" s="125" t="s">
        <v>764</v>
      </c>
      <c r="T1804" s="125" t="s">
        <v>783</v>
      </c>
      <c r="U1804" s="125">
        <f t="shared" ref="U1804" si="3163">IF(L1804="-1",I1804,M1804)</f>
        <v>16</v>
      </c>
      <c r="V1804" s="179">
        <f t="shared" ref="V1804" si="3164">IF(L1804="-1",K1804,U1804/I1804*K1804)</f>
        <v>0.25</v>
      </c>
      <c r="W1804" s="125">
        <f t="shared" ref="W1804" si="3165">IF(L1804="-1",M1804,"-")</f>
        <v>8</v>
      </c>
      <c r="X1804" s="179">
        <f t="shared" ref="X1804" si="3166">IF(L1804="-1",W1804/I1804*K1804,"-")</f>
        <v>0.125</v>
      </c>
      <c r="Z1804" s="125">
        <f t="shared" ref="Z1804" si="3167">IF(S1804="vs2",1,"")</f>
        <v>1</v>
      </c>
      <c r="AA1804" s="125">
        <f t="shared" ref="AA1804" si="3168">IF(T1804="vs3",1,"")</f>
        <v>1</v>
      </c>
      <c r="AB1804" s="179">
        <f>MAX(V1804,X1804,1)*IF(O1804="",1,O1804)</f>
        <v>5</v>
      </c>
      <c r="AC1804" s="179" t="str">
        <f t="shared" ref="AC1804:AC1817" si="3169">DEC2BIN(MIN(64,AB1804)-1,6)</f>
        <v>000100</v>
      </c>
      <c r="AD1804" s="179">
        <f t="shared" ref="AD1804:AD1821" si="3170">AB1804/(MAX(V1804,1)*IF(O1804="",1,O1804))</f>
        <v>1</v>
      </c>
      <c r="AE1804" s="179" t="str">
        <f t="shared" ref="AE1804:AE1821" si="3171">RIGHT(_xlfn.CONCAT(REPT(0,8-MIN(AB1804,8)),REPT(DEC2BIN(_xlfn.BITLSHIFT(1,AD1804-1)),AB1804/AD1804)),8)</f>
        <v>00011111</v>
      </c>
      <c r="AF1804" s="179">
        <f t="shared" ref="AF1804:AF1821" si="3172">IF(X1804&lt;=1,0,IF(V1804&gt;=X1804,V1804/MAX(X1804,1),1))</f>
        <v>0</v>
      </c>
      <c r="AG1804" s="180" t="str">
        <f t="shared" ref="AG1804:AG1819" si="3173">IF(AF1804=0,"00000000",RIGHT(IF(X1804&gt;=V1804,DEC2BIN(_xlfn.BITXOR(BIN2DEC(AH1804),255),8),REPT(DEC2BIN(_xlfn.BITLSHIFT(1,AF1804-1)),8)),8))</f>
        <v>00000000</v>
      </c>
      <c r="AH1804" s="179" t="str">
        <f t="shared" ref="AH1804:AH1816" si="3174">IF(AF1804=0,"00000000",RIGHT(_xlfn.CONCAT(REPT(0,8-MIN(8,AB1804)),REPT(DEC2BIN(_xlfn.BITLSHIFT(1,MAX(V1804,X1804,1)-1)),MAX(1,O1804))),8))</f>
        <v>00000000</v>
      </c>
    </row>
    <row r="1805" spans="1:34" x14ac:dyDescent="0.2">
      <c r="A1805" s="125" t="s">
        <v>3097</v>
      </c>
      <c r="B1805" s="58" t="str">
        <f t="shared" si="3160"/>
        <v/>
      </c>
      <c r="C1805" s="125" t="s">
        <v>781</v>
      </c>
      <c r="D1805" s="125" t="s">
        <v>704</v>
      </c>
      <c r="E1805" s="125" t="str">
        <f t="shared" ref="E1805:E1812" si="3175">IF(S1805="rs2","S2",IF(S1805="vs2","S3","S1"))</f>
        <v>S3</v>
      </c>
      <c r="F1805" s="125" t="str">
        <f t="shared" ref="F1805:F1812" si="3176">IF(M1805=8,"000",IF(M1805=16,"101","110"))</f>
        <v>101</v>
      </c>
      <c r="H1805" s="125" t="s">
        <v>1723</v>
      </c>
      <c r="I1805" s="159">
        <f>VLOOKUP(H1805,'V-Enc'!$B$38:$C$45,2,FALSE)</f>
        <v>16</v>
      </c>
      <c r="J1805" s="125" t="s">
        <v>1739</v>
      </c>
      <c r="K1805" s="159">
        <f>VLOOKUP(J1805,'V-Enc'!$B$49:$C$56,2,FALSE)</f>
        <v>0.25</v>
      </c>
      <c r="L1805" s="206" t="s">
        <v>2079</v>
      </c>
      <c r="M1805" s="125">
        <v>16</v>
      </c>
      <c r="N1805" s="125" t="s">
        <v>1832</v>
      </c>
      <c r="O1805" s="125">
        <f>VLOOKUP(N1805,'V-Enc'!$B$130:$C$137,2,FALSE)</f>
        <v>5</v>
      </c>
      <c r="R1805" s="125" t="s">
        <v>22</v>
      </c>
      <c r="S1805" s="125" t="s">
        <v>764</v>
      </c>
      <c r="T1805" s="125" t="s">
        <v>783</v>
      </c>
      <c r="U1805" s="125">
        <f t="shared" ref="U1805:U1814" si="3177">IF(L1805="-1",I1805,M1805)</f>
        <v>16</v>
      </c>
      <c r="V1805" s="179">
        <f t="shared" ref="V1805:V1814" si="3178">IF(L1805="-1",K1805,U1805/I1805*K1805)</f>
        <v>0.25</v>
      </c>
      <c r="W1805" s="125">
        <f t="shared" ref="W1805:W1814" si="3179">IF(L1805="-1",M1805,"-")</f>
        <v>16</v>
      </c>
      <c r="X1805" s="179">
        <f t="shared" ref="X1805:X1814" si="3180">IF(L1805="-1",W1805/I1805*K1805,"-")</f>
        <v>0.25</v>
      </c>
      <c r="Z1805" s="125">
        <f t="shared" si="2961"/>
        <v>1</v>
      </c>
      <c r="AA1805" s="125">
        <f t="shared" si="3065"/>
        <v>1</v>
      </c>
      <c r="AB1805" s="179">
        <f t="shared" ref="AB1805:AB1821" si="3181">MAX(V1805,X1805,1)*IF(O1805="",1,O1805)</f>
        <v>5</v>
      </c>
      <c r="AC1805" s="179" t="str">
        <f t="shared" si="3169"/>
        <v>000100</v>
      </c>
      <c r="AD1805" s="179">
        <f t="shared" si="3170"/>
        <v>1</v>
      </c>
      <c r="AE1805" s="179" t="str">
        <f t="shared" si="3171"/>
        <v>00011111</v>
      </c>
      <c r="AF1805" s="179">
        <f t="shared" si="3172"/>
        <v>0</v>
      </c>
      <c r="AG1805" s="180" t="str">
        <f t="shared" si="3173"/>
        <v>00000000</v>
      </c>
      <c r="AH1805" s="179" t="str">
        <f t="shared" si="3174"/>
        <v>00000000</v>
      </c>
    </row>
    <row r="1806" spans="1:34" x14ac:dyDescent="0.2">
      <c r="A1806" s="125" t="s">
        <v>3098</v>
      </c>
      <c r="B1806" s="58" t="str">
        <f t="shared" si="3160"/>
        <v/>
      </c>
      <c r="C1806" s="125" t="s">
        <v>781</v>
      </c>
      <c r="D1806" s="125" t="s">
        <v>704</v>
      </c>
      <c r="E1806" s="125" t="str">
        <f t="shared" si="3175"/>
        <v>S3</v>
      </c>
      <c r="F1806" s="125" t="str">
        <f t="shared" si="3176"/>
        <v>110</v>
      </c>
      <c r="H1806" s="125" t="s">
        <v>1723</v>
      </c>
      <c r="I1806" s="159">
        <f>VLOOKUP(H1806,'V-Enc'!$B$38:$C$45,2,FALSE)</f>
        <v>16</v>
      </c>
      <c r="J1806" s="125" t="s">
        <v>1739</v>
      </c>
      <c r="K1806" s="159">
        <f>VLOOKUP(J1806,'V-Enc'!$B$49:$C$56,2,FALSE)</f>
        <v>0.25</v>
      </c>
      <c r="L1806" s="206" t="s">
        <v>2079</v>
      </c>
      <c r="M1806" s="125">
        <v>32</v>
      </c>
      <c r="N1806" s="125" t="s">
        <v>1832</v>
      </c>
      <c r="O1806" s="125">
        <f>VLOOKUP(N1806,'V-Enc'!$B$130:$C$137,2,FALSE)</f>
        <v>5</v>
      </c>
      <c r="R1806" s="125" t="s">
        <v>22</v>
      </c>
      <c r="S1806" s="125" t="s">
        <v>764</v>
      </c>
      <c r="T1806" s="125" t="s">
        <v>783</v>
      </c>
      <c r="U1806" s="125">
        <f t="shared" si="3177"/>
        <v>16</v>
      </c>
      <c r="V1806" s="179">
        <f t="shared" si="3178"/>
        <v>0.25</v>
      </c>
      <c r="W1806" s="125">
        <f t="shared" si="3179"/>
        <v>32</v>
      </c>
      <c r="X1806" s="179">
        <f t="shared" si="3180"/>
        <v>0.5</v>
      </c>
      <c r="Z1806" s="125">
        <f t="shared" si="2961"/>
        <v>1</v>
      </c>
      <c r="AA1806" s="125">
        <f t="shared" si="3065"/>
        <v>1</v>
      </c>
      <c r="AB1806" s="179">
        <f t="shared" si="3181"/>
        <v>5</v>
      </c>
      <c r="AC1806" s="179" t="str">
        <f t="shared" si="3169"/>
        <v>000100</v>
      </c>
      <c r="AD1806" s="179">
        <f t="shared" si="3170"/>
        <v>1</v>
      </c>
      <c r="AE1806" s="179" t="str">
        <f t="shared" si="3171"/>
        <v>00011111</v>
      </c>
      <c r="AF1806" s="179">
        <f t="shared" si="3172"/>
        <v>0</v>
      </c>
      <c r="AG1806" s="180" t="str">
        <f t="shared" si="3173"/>
        <v>00000000</v>
      </c>
      <c r="AH1806" s="179" t="str">
        <f t="shared" si="3174"/>
        <v>00000000</v>
      </c>
    </row>
    <row r="1807" spans="1:34" x14ac:dyDescent="0.2">
      <c r="A1807" s="125" t="s">
        <v>3099</v>
      </c>
      <c r="B1807" s="58" t="str">
        <f t="shared" si="3160"/>
        <v/>
      </c>
      <c r="C1807" s="125" t="s">
        <v>781</v>
      </c>
      <c r="D1807" s="125" t="s">
        <v>704</v>
      </c>
      <c r="E1807" s="125" t="str">
        <f t="shared" si="3175"/>
        <v>S3</v>
      </c>
      <c r="F1807" s="125" t="str">
        <f t="shared" si="3176"/>
        <v>000</v>
      </c>
      <c r="H1807" s="125" t="s">
        <v>1723</v>
      </c>
      <c r="I1807" s="159">
        <f>VLOOKUP(H1807,'V-Enc'!$B$38:$C$45,2,FALSE)</f>
        <v>16</v>
      </c>
      <c r="J1807" s="125" t="s">
        <v>1740</v>
      </c>
      <c r="K1807" s="159">
        <f>VLOOKUP(J1807,'V-Enc'!$B$49:$C$56,2,FALSE)</f>
        <v>0.5</v>
      </c>
      <c r="L1807" s="206" t="s">
        <v>2079</v>
      </c>
      <c r="M1807" s="125">
        <v>8</v>
      </c>
      <c r="N1807" s="125" t="s">
        <v>1832</v>
      </c>
      <c r="O1807" s="125">
        <f>VLOOKUP(N1807,'V-Enc'!$B$130:$C$137,2,FALSE)</f>
        <v>5</v>
      </c>
      <c r="R1807" s="125" t="s">
        <v>22</v>
      </c>
      <c r="S1807" s="125" t="s">
        <v>764</v>
      </c>
      <c r="T1807" s="125" t="s">
        <v>783</v>
      </c>
      <c r="U1807" s="125">
        <f t="shared" si="3177"/>
        <v>16</v>
      </c>
      <c r="V1807" s="179">
        <f t="shared" si="3178"/>
        <v>0.5</v>
      </c>
      <c r="W1807" s="125">
        <f t="shared" si="3179"/>
        <v>8</v>
      </c>
      <c r="X1807" s="179">
        <f t="shared" si="3180"/>
        <v>0.25</v>
      </c>
      <c r="Z1807" s="125">
        <f t="shared" si="2961"/>
        <v>1</v>
      </c>
      <c r="AA1807" s="125">
        <f t="shared" si="3065"/>
        <v>1</v>
      </c>
      <c r="AB1807" s="179">
        <f t="shared" si="3181"/>
        <v>5</v>
      </c>
      <c r="AC1807" s="179" t="str">
        <f t="shared" si="3169"/>
        <v>000100</v>
      </c>
      <c r="AD1807" s="179">
        <f t="shared" si="3170"/>
        <v>1</v>
      </c>
      <c r="AE1807" s="179" t="str">
        <f t="shared" si="3171"/>
        <v>00011111</v>
      </c>
      <c r="AF1807" s="179">
        <f t="shared" si="3172"/>
        <v>0</v>
      </c>
      <c r="AG1807" s="180" t="str">
        <f t="shared" si="3173"/>
        <v>00000000</v>
      </c>
      <c r="AH1807" s="179" t="str">
        <f t="shared" si="3174"/>
        <v>00000000</v>
      </c>
    </row>
    <row r="1808" spans="1:34" x14ac:dyDescent="0.2">
      <c r="A1808" s="125" t="s">
        <v>3100</v>
      </c>
      <c r="B1808" s="58" t="str">
        <f t="shared" si="3160"/>
        <v/>
      </c>
      <c r="C1808" s="125" t="s">
        <v>781</v>
      </c>
      <c r="D1808" s="125" t="s">
        <v>704</v>
      </c>
      <c r="E1808" s="125" t="str">
        <f t="shared" si="3175"/>
        <v>S3</v>
      </c>
      <c r="F1808" s="125" t="str">
        <f t="shared" si="3176"/>
        <v>101</v>
      </c>
      <c r="H1808" s="125" t="s">
        <v>1723</v>
      </c>
      <c r="I1808" s="159">
        <f>VLOOKUP(H1808,'V-Enc'!$B$38:$C$45,2,FALSE)</f>
        <v>16</v>
      </c>
      <c r="J1808" s="125" t="s">
        <v>1740</v>
      </c>
      <c r="K1808" s="159">
        <f>VLOOKUP(J1808,'V-Enc'!$B$49:$C$56,2,FALSE)</f>
        <v>0.5</v>
      </c>
      <c r="L1808" s="206" t="s">
        <v>2079</v>
      </c>
      <c r="M1808" s="125">
        <v>16</v>
      </c>
      <c r="N1808" s="125" t="s">
        <v>1832</v>
      </c>
      <c r="O1808" s="125">
        <f>VLOOKUP(N1808,'V-Enc'!$B$130:$C$137,2,FALSE)</f>
        <v>5</v>
      </c>
      <c r="R1808" s="125" t="s">
        <v>22</v>
      </c>
      <c r="S1808" s="125" t="s">
        <v>764</v>
      </c>
      <c r="T1808" s="125" t="s">
        <v>783</v>
      </c>
      <c r="U1808" s="125">
        <f t="shared" si="3177"/>
        <v>16</v>
      </c>
      <c r="V1808" s="179">
        <f t="shared" si="3178"/>
        <v>0.5</v>
      </c>
      <c r="W1808" s="125">
        <f t="shared" si="3179"/>
        <v>16</v>
      </c>
      <c r="X1808" s="179">
        <f t="shared" si="3180"/>
        <v>0.5</v>
      </c>
      <c r="Z1808" s="125">
        <f t="shared" ref="Z1808:Z1923" si="3182">IF(S1808="vs2",1,"")</f>
        <v>1</v>
      </c>
      <c r="AA1808" s="125">
        <f t="shared" si="3065"/>
        <v>1</v>
      </c>
      <c r="AB1808" s="179">
        <f t="shared" si="3181"/>
        <v>5</v>
      </c>
      <c r="AC1808" s="179" t="str">
        <f t="shared" si="3169"/>
        <v>000100</v>
      </c>
      <c r="AD1808" s="179">
        <f t="shared" si="3170"/>
        <v>1</v>
      </c>
      <c r="AE1808" s="179" t="str">
        <f t="shared" si="3171"/>
        <v>00011111</v>
      </c>
      <c r="AF1808" s="179">
        <f t="shared" si="3172"/>
        <v>0</v>
      </c>
      <c r="AG1808" s="180" t="str">
        <f t="shared" si="3173"/>
        <v>00000000</v>
      </c>
      <c r="AH1808" s="179" t="str">
        <f t="shared" si="3174"/>
        <v>00000000</v>
      </c>
    </row>
    <row r="1809" spans="1:34" x14ac:dyDescent="0.2">
      <c r="A1809" s="125" t="s">
        <v>3101</v>
      </c>
      <c r="B1809" s="58" t="str">
        <f t="shared" si="3160"/>
        <v/>
      </c>
      <c r="C1809" s="125" t="s">
        <v>781</v>
      </c>
      <c r="D1809" s="125" t="s">
        <v>704</v>
      </c>
      <c r="E1809" s="125" t="str">
        <f t="shared" si="3175"/>
        <v>S3</v>
      </c>
      <c r="F1809" s="125" t="str">
        <f t="shared" si="3176"/>
        <v>110</v>
      </c>
      <c r="H1809" s="125" t="s">
        <v>1723</v>
      </c>
      <c r="I1809" s="159">
        <f>VLOOKUP(H1809,'V-Enc'!$B$38:$C$45,2,FALSE)</f>
        <v>16</v>
      </c>
      <c r="J1809" s="125" t="s">
        <v>1740</v>
      </c>
      <c r="K1809" s="159">
        <f>VLOOKUP(J1809,'V-Enc'!$B$49:$C$56,2,FALSE)</f>
        <v>0.5</v>
      </c>
      <c r="L1809" s="206" t="s">
        <v>2079</v>
      </c>
      <c r="M1809" s="125">
        <v>32</v>
      </c>
      <c r="N1809" s="125" t="s">
        <v>1832</v>
      </c>
      <c r="O1809" s="125">
        <f>VLOOKUP(N1809,'V-Enc'!$B$130:$C$137,2,FALSE)</f>
        <v>5</v>
      </c>
      <c r="R1809" s="125" t="s">
        <v>22</v>
      </c>
      <c r="S1809" s="125" t="s">
        <v>764</v>
      </c>
      <c r="T1809" s="125" t="s">
        <v>783</v>
      </c>
      <c r="U1809" s="125">
        <f t="shared" si="3177"/>
        <v>16</v>
      </c>
      <c r="V1809" s="179">
        <f t="shared" si="3178"/>
        <v>0.5</v>
      </c>
      <c r="W1809" s="125">
        <f t="shared" si="3179"/>
        <v>32</v>
      </c>
      <c r="X1809" s="179">
        <f t="shared" si="3180"/>
        <v>1</v>
      </c>
      <c r="Z1809" s="125">
        <f t="shared" si="3182"/>
        <v>1</v>
      </c>
      <c r="AA1809" s="125">
        <f t="shared" si="3065"/>
        <v>1</v>
      </c>
      <c r="AB1809" s="179">
        <f t="shared" si="3181"/>
        <v>5</v>
      </c>
      <c r="AC1809" s="179" t="str">
        <f t="shared" si="3169"/>
        <v>000100</v>
      </c>
      <c r="AD1809" s="179">
        <f t="shared" si="3170"/>
        <v>1</v>
      </c>
      <c r="AE1809" s="179" t="str">
        <f t="shared" si="3171"/>
        <v>00011111</v>
      </c>
      <c r="AF1809" s="179">
        <f t="shared" si="3172"/>
        <v>0</v>
      </c>
      <c r="AG1809" s="180" t="str">
        <f t="shared" si="3173"/>
        <v>00000000</v>
      </c>
      <c r="AH1809" s="179" t="str">
        <f t="shared" si="3174"/>
        <v>00000000</v>
      </c>
    </row>
    <row r="1810" spans="1:34" x14ac:dyDescent="0.2">
      <c r="A1810" s="125" t="s">
        <v>3102</v>
      </c>
      <c r="B1810" s="58" t="str">
        <f t="shared" si="3160"/>
        <v/>
      </c>
      <c r="C1810" s="125" t="s">
        <v>781</v>
      </c>
      <c r="D1810" s="125" t="s">
        <v>704</v>
      </c>
      <c r="E1810" s="125" t="str">
        <f t="shared" si="3175"/>
        <v>S3</v>
      </c>
      <c r="F1810" s="125" t="str">
        <f t="shared" si="3176"/>
        <v>000</v>
      </c>
      <c r="H1810" s="125" t="s">
        <v>1723</v>
      </c>
      <c r="I1810" s="159">
        <f>VLOOKUP(H1810,'V-Enc'!$B$38:$C$45,2,FALSE)</f>
        <v>16</v>
      </c>
      <c r="J1810" s="125" t="s">
        <v>1733</v>
      </c>
      <c r="K1810" s="159">
        <f>VLOOKUP(J1810,'V-Enc'!$B$49:$C$56,2,FALSE)</f>
        <v>1</v>
      </c>
      <c r="L1810" s="206" t="s">
        <v>2079</v>
      </c>
      <c r="M1810" s="125">
        <v>8</v>
      </c>
      <c r="N1810" s="125" t="s">
        <v>1832</v>
      </c>
      <c r="O1810" s="125">
        <f>VLOOKUP(N1810,'V-Enc'!$B$130:$C$137,2,FALSE)</f>
        <v>5</v>
      </c>
      <c r="R1810" s="125" t="s">
        <v>22</v>
      </c>
      <c r="S1810" s="125" t="s">
        <v>764</v>
      </c>
      <c r="T1810" s="125" t="s">
        <v>783</v>
      </c>
      <c r="U1810" s="125">
        <f t="shared" si="3177"/>
        <v>16</v>
      </c>
      <c r="V1810" s="179">
        <f t="shared" si="3178"/>
        <v>1</v>
      </c>
      <c r="W1810" s="125">
        <f t="shared" si="3179"/>
        <v>8</v>
      </c>
      <c r="X1810" s="179">
        <f t="shared" si="3180"/>
        <v>0.5</v>
      </c>
      <c r="Z1810" s="125">
        <f t="shared" si="3182"/>
        <v>1</v>
      </c>
      <c r="AA1810" s="125">
        <f t="shared" si="3065"/>
        <v>1</v>
      </c>
      <c r="AB1810" s="179">
        <f t="shared" si="3181"/>
        <v>5</v>
      </c>
      <c r="AC1810" s="179" t="str">
        <f t="shared" si="3169"/>
        <v>000100</v>
      </c>
      <c r="AD1810" s="179">
        <f t="shared" si="3170"/>
        <v>1</v>
      </c>
      <c r="AE1810" s="179" t="str">
        <f t="shared" si="3171"/>
        <v>00011111</v>
      </c>
      <c r="AF1810" s="179">
        <f t="shared" si="3172"/>
        <v>0</v>
      </c>
      <c r="AG1810" s="180" t="str">
        <f t="shared" si="3173"/>
        <v>00000000</v>
      </c>
      <c r="AH1810" s="179" t="str">
        <f t="shared" si="3174"/>
        <v>00000000</v>
      </c>
    </row>
    <row r="1811" spans="1:34" x14ac:dyDescent="0.2">
      <c r="A1811" s="125" t="s">
        <v>3103</v>
      </c>
      <c r="B1811" s="58" t="str">
        <f t="shared" ref="B1811" si="3183">IF(OR(MAX(1,O1811)*MAX(V1811,1)&gt;8,V1811&lt;1/4,X1811&lt;1/4,IF(X1811="-",0,X1811)&gt;8),"RSVD","")</f>
        <v/>
      </c>
      <c r="C1811" s="125" t="s">
        <v>781</v>
      </c>
      <c r="D1811" s="125" t="s">
        <v>704</v>
      </c>
      <c r="E1811" s="125" t="str">
        <f t="shared" ref="E1811" si="3184">IF(S1811="rs2","S2",IF(S1811="vs2","S3","S1"))</f>
        <v>S3</v>
      </c>
      <c r="F1811" s="125" t="str">
        <f t="shared" ref="F1811" si="3185">IF(M1811=8,"000",IF(M1811=16,"101","110"))</f>
        <v>101</v>
      </c>
      <c r="H1811" s="125" t="s">
        <v>1723</v>
      </c>
      <c r="I1811" s="159">
        <f>VLOOKUP(H1811,'V-Enc'!$B$38:$C$45,2,FALSE)</f>
        <v>16</v>
      </c>
      <c r="J1811" s="125" t="s">
        <v>1733</v>
      </c>
      <c r="K1811" s="159">
        <f>VLOOKUP(J1811,'V-Enc'!$B$49:$C$56,2,FALSE)</f>
        <v>1</v>
      </c>
      <c r="L1811" s="206" t="s">
        <v>2079</v>
      </c>
      <c r="M1811" s="125">
        <v>16</v>
      </c>
      <c r="N1811" s="125" t="s">
        <v>1832</v>
      </c>
      <c r="O1811" s="125">
        <f>VLOOKUP(N1811,'V-Enc'!$B$130:$C$137,2,FALSE)</f>
        <v>5</v>
      </c>
      <c r="R1811" s="125" t="s">
        <v>22</v>
      </c>
      <c r="S1811" s="125" t="s">
        <v>764</v>
      </c>
      <c r="T1811" s="125" t="s">
        <v>783</v>
      </c>
      <c r="U1811" s="125">
        <f t="shared" ref="U1811" si="3186">IF(L1811="-1",I1811,M1811)</f>
        <v>16</v>
      </c>
      <c r="V1811" s="179">
        <f t="shared" ref="V1811" si="3187">IF(L1811="-1",K1811,U1811/I1811*K1811)</f>
        <v>1</v>
      </c>
      <c r="W1811" s="125">
        <f t="shared" ref="W1811" si="3188">IF(L1811="-1",M1811,"-")</f>
        <v>16</v>
      </c>
      <c r="X1811" s="179">
        <f t="shared" ref="X1811" si="3189">IF(L1811="-1",W1811/I1811*K1811,"-")</f>
        <v>1</v>
      </c>
      <c r="Z1811" s="125">
        <f t="shared" ref="Z1811" si="3190">IF(S1811="vs2",1,"")</f>
        <v>1</v>
      </c>
      <c r="AA1811" s="125">
        <f t="shared" ref="AA1811" si="3191">IF(T1811="vs3",1,"")</f>
        <v>1</v>
      </c>
      <c r="AB1811" s="179">
        <f t="shared" si="3181"/>
        <v>5</v>
      </c>
      <c r="AC1811" s="179" t="str">
        <f t="shared" si="3169"/>
        <v>000100</v>
      </c>
      <c r="AD1811" s="179">
        <f t="shared" si="3170"/>
        <v>1</v>
      </c>
      <c r="AE1811" s="179" t="str">
        <f t="shared" si="3171"/>
        <v>00011111</v>
      </c>
      <c r="AF1811" s="179">
        <f t="shared" si="3172"/>
        <v>0</v>
      </c>
      <c r="AG1811" s="180" t="str">
        <f t="shared" si="3173"/>
        <v>00000000</v>
      </c>
      <c r="AH1811" s="179" t="str">
        <f t="shared" si="3174"/>
        <v>00000000</v>
      </c>
    </row>
    <row r="1812" spans="1:34" x14ac:dyDescent="0.2">
      <c r="A1812" s="125" t="s">
        <v>4843</v>
      </c>
      <c r="B1812" s="58" t="str">
        <f t="shared" si="3160"/>
        <v/>
      </c>
      <c r="C1812" s="125" t="s">
        <v>781</v>
      </c>
      <c r="D1812" s="125" t="s">
        <v>704</v>
      </c>
      <c r="E1812" s="125" t="str">
        <f t="shared" si="3175"/>
        <v>S3</v>
      </c>
      <c r="F1812" s="125" t="str">
        <f t="shared" si="3176"/>
        <v>110</v>
      </c>
      <c r="H1812" s="125" t="s">
        <v>1723</v>
      </c>
      <c r="I1812" s="159">
        <f>VLOOKUP(H1812,'V-Enc'!$B$38:$C$45,2,FALSE)</f>
        <v>16</v>
      </c>
      <c r="J1812" s="125" t="s">
        <v>1733</v>
      </c>
      <c r="K1812" s="159">
        <f>VLOOKUP(J1812,'V-Enc'!$B$49:$C$56,2,FALSE)</f>
        <v>1</v>
      </c>
      <c r="L1812" s="206" t="s">
        <v>2079</v>
      </c>
      <c r="M1812" s="125">
        <v>32</v>
      </c>
      <c r="N1812" s="125" t="s">
        <v>1832</v>
      </c>
      <c r="O1812" s="125">
        <f>VLOOKUP(N1812,'V-Enc'!$B$130:$C$137,2,FALSE)</f>
        <v>5</v>
      </c>
      <c r="R1812" s="125" t="s">
        <v>22</v>
      </c>
      <c r="S1812" s="125" t="s">
        <v>764</v>
      </c>
      <c r="T1812" s="125" t="s">
        <v>783</v>
      </c>
      <c r="U1812" s="125">
        <f t="shared" si="3177"/>
        <v>16</v>
      </c>
      <c r="V1812" s="179">
        <f t="shared" si="3178"/>
        <v>1</v>
      </c>
      <c r="W1812" s="125">
        <f t="shared" si="3179"/>
        <v>32</v>
      </c>
      <c r="X1812" s="179">
        <f t="shared" si="3180"/>
        <v>2</v>
      </c>
      <c r="Z1812" s="125">
        <f t="shared" si="3182"/>
        <v>1</v>
      </c>
      <c r="AA1812" s="125">
        <f t="shared" si="3065"/>
        <v>1</v>
      </c>
      <c r="AB1812" s="179">
        <f t="shared" si="3181"/>
        <v>10</v>
      </c>
      <c r="AC1812" s="179" t="str">
        <f t="shared" si="3169"/>
        <v>001001</v>
      </c>
      <c r="AD1812" s="179">
        <f t="shared" si="3170"/>
        <v>2</v>
      </c>
      <c r="AE1812" s="179" t="str">
        <f t="shared" si="3171"/>
        <v>10101010</v>
      </c>
      <c r="AF1812" s="179">
        <f t="shared" si="3172"/>
        <v>1</v>
      </c>
      <c r="AG1812" s="180" t="str">
        <f t="shared" si="3173"/>
        <v>01010101</v>
      </c>
      <c r="AH1812" s="179" t="str">
        <f t="shared" si="3174"/>
        <v>10101010</v>
      </c>
    </row>
    <row r="1813" spans="1:34" x14ac:dyDescent="0.2">
      <c r="A1813" s="125" t="s">
        <v>4844</v>
      </c>
      <c r="B1813" s="58" t="str">
        <f t="shared" si="3160"/>
        <v>RSVD</v>
      </c>
      <c r="C1813" s="125" t="s">
        <v>781</v>
      </c>
      <c r="D1813" s="125" t="s">
        <v>704</v>
      </c>
      <c r="E1813" s="125" t="str">
        <f>IF(S1813="rs2","S2",IF(S1813="vs2","S3","S1"))</f>
        <v>S3</v>
      </c>
      <c r="F1813" s="125" t="str">
        <f>IF(W1813=8,"000",IF(W1813=16,"101","110"))</f>
        <v>000</v>
      </c>
      <c r="H1813" s="125" t="s">
        <v>1723</v>
      </c>
      <c r="I1813" s="159">
        <f>VLOOKUP(H1813,'V-Enc'!$B$38:$C$45,2,FALSE)</f>
        <v>16</v>
      </c>
      <c r="J1813" s="125" t="s">
        <v>1734</v>
      </c>
      <c r="K1813" s="159">
        <f>VLOOKUP(J1813,'V-Enc'!$B$49:$C$56,2,FALSE)</f>
        <v>2</v>
      </c>
      <c r="L1813" s="206" t="s">
        <v>2079</v>
      </c>
      <c r="M1813" s="125">
        <v>8</v>
      </c>
      <c r="N1813" s="125" t="s">
        <v>1832</v>
      </c>
      <c r="O1813" s="125">
        <f>VLOOKUP(N1813,'V-Enc'!$B$130:$C$137,2,FALSE)</f>
        <v>5</v>
      </c>
      <c r="R1813" s="125" t="s">
        <v>22</v>
      </c>
      <c r="S1813" s="125" t="s">
        <v>764</v>
      </c>
      <c r="T1813" s="125" t="s">
        <v>783</v>
      </c>
      <c r="U1813" s="125">
        <f t="shared" ref="U1813" si="3192">IF(L1813="-1",I1813,M1813)</f>
        <v>16</v>
      </c>
      <c r="V1813" s="179">
        <f t="shared" ref="V1813" si="3193">IF(L1813="-1",K1813,U1813/I1813*K1813)</f>
        <v>2</v>
      </c>
      <c r="W1813" s="125">
        <f t="shared" ref="W1813" si="3194">IF(L1813="-1",M1813,"-")</f>
        <v>8</v>
      </c>
      <c r="X1813" s="179">
        <f t="shared" ref="X1813" si="3195">IF(L1813="-1",W1813/I1813*K1813,"-")</f>
        <v>1</v>
      </c>
      <c r="Z1813" s="125">
        <f t="shared" si="3182"/>
        <v>1</v>
      </c>
      <c r="AA1813" s="125">
        <f t="shared" si="3065"/>
        <v>1</v>
      </c>
      <c r="AB1813" s="179">
        <f t="shared" si="3181"/>
        <v>10</v>
      </c>
      <c r="AC1813" s="179" t="str">
        <f t="shared" si="3169"/>
        <v>001001</v>
      </c>
      <c r="AD1813" s="179">
        <f t="shared" si="3170"/>
        <v>1</v>
      </c>
      <c r="AE1813" s="179" t="str">
        <f t="shared" si="3171"/>
        <v>11111111</v>
      </c>
      <c r="AF1813" s="179">
        <f t="shared" si="3172"/>
        <v>0</v>
      </c>
      <c r="AG1813" s="180" t="str">
        <f t="shared" si="3173"/>
        <v>00000000</v>
      </c>
      <c r="AH1813" s="179" t="str">
        <f t="shared" si="3174"/>
        <v>00000000</v>
      </c>
    </row>
    <row r="1814" spans="1:34" x14ac:dyDescent="0.2">
      <c r="A1814" s="125" t="s">
        <v>4845</v>
      </c>
      <c r="B1814" s="58" t="str">
        <f t="shared" ref="B1814" si="3196">IF(OR(MAX(1,O1814)*MAX(V1814,1)&gt;8,V1814&lt;1/4,X1814&lt;1/4,IF(X1814="-",0,X1814)&gt;8),"RSVD","")</f>
        <v>RSVD</v>
      </c>
      <c r="C1814" s="125" t="s">
        <v>781</v>
      </c>
      <c r="D1814" s="125" t="s">
        <v>704</v>
      </c>
      <c r="E1814" s="125" t="str">
        <f>IF(S1814="rs2","S2",IF(S1814="vs2","S3","S1"))</f>
        <v>S3</v>
      </c>
      <c r="F1814" s="125" t="str">
        <f>IF(W1814=8,"000",IF(W1814=16,"101","110"))</f>
        <v>101</v>
      </c>
      <c r="H1814" s="125" t="s">
        <v>1723</v>
      </c>
      <c r="I1814" s="159">
        <f>VLOOKUP(H1814,'V-Enc'!$B$38:$C$45,2,FALSE)</f>
        <v>16</v>
      </c>
      <c r="J1814" s="125" t="s">
        <v>1734</v>
      </c>
      <c r="K1814" s="159">
        <f>VLOOKUP(J1814,'V-Enc'!$B$49:$C$56,2,FALSE)</f>
        <v>2</v>
      </c>
      <c r="L1814" s="206" t="s">
        <v>2079</v>
      </c>
      <c r="M1814" s="125">
        <v>16</v>
      </c>
      <c r="N1814" s="125" t="s">
        <v>1832</v>
      </c>
      <c r="O1814" s="125">
        <f>VLOOKUP(N1814,'V-Enc'!$B$130:$C$137,2,FALSE)</f>
        <v>5</v>
      </c>
      <c r="R1814" s="125" t="s">
        <v>22</v>
      </c>
      <c r="S1814" s="125" t="s">
        <v>764</v>
      </c>
      <c r="T1814" s="125" t="s">
        <v>783</v>
      </c>
      <c r="U1814" s="125">
        <f t="shared" si="3177"/>
        <v>16</v>
      </c>
      <c r="V1814" s="179">
        <f t="shared" si="3178"/>
        <v>2</v>
      </c>
      <c r="W1814" s="125">
        <f t="shared" si="3179"/>
        <v>16</v>
      </c>
      <c r="X1814" s="179">
        <f t="shared" si="3180"/>
        <v>2</v>
      </c>
      <c r="Z1814" s="125">
        <f t="shared" ref="Z1814" si="3197">IF(S1814="vs2",1,"")</f>
        <v>1</v>
      </c>
      <c r="AA1814" s="125">
        <f t="shared" ref="AA1814" si="3198">IF(T1814="vs3",1,"")</f>
        <v>1</v>
      </c>
      <c r="AB1814" s="179">
        <f t="shared" si="3181"/>
        <v>10</v>
      </c>
      <c r="AC1814" s="179" t="str">
        <f t="shared" si="3169"/>
        <v>001001</v>
      </c>
      <c r="AD1814" s="179">
        <f t="shared" si="3170"/>
        <v>1</v>
      </c>
      <c r="AE1814" s="179" t="str">
        <f t="shared" si="3171"/>
        <v>11111111</v>
      </c>
      <c r="AF1814" s="179">
        <f t="shared" si="3172"/>
        <v>1</v>
      </c>
      <c r="AG1814" s="180" t="str">
        <f t="shared" si="3173"/>
        <v>01010101</v>
      </c>
      <c r="AH1814" s="179" t="str">
        <f t="shared" si="3174"/>
        <v>10101010</v>
      </c>
    </row>
    <row r="1815" spans="1:34" x14ac:dyDescent="0.2">
      <c r="A1815" s="125" t="s">
        <v>3104</v>
      </c>
      <c r="B1815" s="58" t="str">
        <f t="shared" si="3160"/>
        <v>RSVD</v>
      </c>
      <c r="C1815" s="125" t="s">
        <v>781</v>
      </c>
      <c r="D1815" s="125" t="s">
        <v>704</v>
      </c>
      <c r="E1815" s="125" t="str">
        <f>IF(S1815="rs2","S2",IF(S1815="vs2","S3","S1"))</f>
        <v>S3</v>
      </c>
      <c r="F1815" s="125" t="str">
        <f>IF(W1815=8,"000",IF(W1815=16,"101","110"))</f>
        <v>110</v>
      </c>
      <c r="H1815" s="125" t="s">
        <v>1723</v>
      </c>
      <c r="I1815" s="159">
        <f>VLOOKUP(H1815,'V-Enc'!$B$38:$C$45,2,FALSE)</f>
        <v>16</v>
      </c>
      <c r="J1815" s="125" t="s">
        <v>1734</v>
      </c>
      <c r="K1815" s="159">
        <f>VLOOKUP(J1815,'V-Enc'!$B$49:$C$56,2,FALSE)</f>
        <v>2</v>
      </c>
      <c r="L1815" s="206" t="s">
        <v>2079</v>
      </c>
      <c r="M1815" s="125">
        <v>32</v>
      </c>
      <c r="N1815" s="125" t="s">
        <v>1832</v>
      </c>
      <c r="O1815" s="125">
        <f>VLOOKUP(N1815,'V-Enc'!$B$130:$C$137,2,FALSE)</f>
        <v>5</v>
      </c>
      <c r="R1815" s="125" t="s">
        <v>22</v>
      </c>
      <c r="S1815" s="125" t="s">
        <v>764</v>
      </c>
      <c r="T1815" s="125" t="s">
        <v>783</v>
      </c>
      <c r="U1815" s="125">
        <f t="shared" ref="U1815:U1821" si="3199">IF(L1815="-1",I1815,M1815)</f>
        <v>16</v>
      </c>
      <c r="V1815" s="179">
        <f t="shared" ref="V1815:V1821" si="3200">IF(L1815="-1",K1815,U1815/I1815*K1815)</f>
        <v>2</v>
      </c>
      <c r="W1815" s="125">
        <f t="shared" ref="W1815:W1821" si="3201">IF(L1815="-1",M1815,"-")</f>
        <v>32</v>
      </c>
      <c r="X1815" s="179">
        <f t="shared" ref="X1815:X1821" si="3202">IF(L1815="-1",W1815/I1815*K1815,"-")</f>
        <v>4</v>
      </c>
      <c r="Z1815" s="125">
        <f t="shared" si="3182"/>
        <v>1</v>
      </c>
      <c r="AA1815" s="125">
        <f t="shared" si="3065"/>
        <v>1</v>
      </c>
      <c r="AB1815" s="179">
        <f t="shared" si="3181"/>
        <v>20</v>
      </c>
      <c r="AC1815" s="179" t="str">
        <f t="shared" si="3169"/>
        <v>010011</v>
      </c>
      <c r="AD1815" s="179">
        <f t="shared" si="3170"/>
        <v>2</v>
      </c>
      <c r="AE1815" s="179" t="str">
        <f t="shared" si="3171"/>
        <v>10101010</v>
      </c>
      <c r="AF1815" s="179">
        <f t="shared" si="3172"/>
        <v>1</v>
      </c>
      <c r="AG1815" s="180" t="str">
        <f t="shared" si="3173"/>
        <v>01110111</v>
      </c>
      <c r="AH1815" s="179" t="str">
        <f t="shared" si="3174"/>
        <v>10001000</v>
      </c>
    </row>
    <row r="1816" spans="1:34" ht="17" customHeight="1" x14ac:dyDescent="0.2">
      <c r="A1816" s="125" t="s">
        <v>3105</v>
      </c>
      <c r="B1816" s="58" t="str">
        <f t="shared" si="3160"/>
        <v>RSVD</v>
      </c>
      <c r="C1816" s="125" t="s">
        <v>781</v>
      </c>
      <c r="D1816" s="125" t="s">
        <v>704</v>
      </c>
      <c r="E1816" s="125" t="str">
        <f>IF(S1816="rs2","S2",IF(S1816="vs2","S3","S1"))</f>
        <v>S3</v>
      </c>
      <c r="F1816" s="125" t="str">
        <f>IF(W1816=8,"000",IF(W1816=16,"101","110"))</f>
        <v>000</v>
      </c>
      <c r="H1816" s="125" t="s">
        <v>1723</v>
      </c>
      <c r="I1816" s="159">
        <f>VLOOKUP(H1816,'V-Enc'!$B$38:$C$45,2,FALSE)</f>
        <v>16</v>
      </c>
      <c r="J1816" s="125" t="s">
        <v>1735</v>
      </c>
      <c r="K1816" s="159">
        <f>VLOOKUP(J1816,'V-Enc'!$B$49:$C$56,2,FALSE)</f>
        <v>4</v>
      </c>
      <c r="L1816" s="206" t="s">
        <v>2079</v>
      </c>
      <c r="M1816" s="125">
        <v>8</v>
      </c>
      <c r="N1816" s="125" t="s">
        <v>1832</v>
      </c>
      <c r="O1816" s="125">
        <f>VLOOKUP(N1816,'V-Enc'!$B$130:$C$137,2,FALSE)</f>
        <v>5</v>
      </c>
      <c r="R1816" s="125" t="s">
        <v>22</v>
      </c>
      <c r="S1816" s="125" t="s">
        <v>764</v>
      </c>
      <c r="T1816" s="125" t="s">
        <v>783</v>
      </c>
      <c r="U1816" s="125">
        <f t="shared" si="3199"/>
        <v>16</v>
      </c>
      <c r="V1816" s="179">
        <f t="shared" si="3200"/>
        <v>4</v>
      </c>
      <c r="W1816" s="125">
        <f t="shared" si="3201"/>
        <v>8</v>
      </c>
      <c r="X1816" s="179">
        <f t="shared" si="3202"/>
        <v>2</v>
      </c>
      <c r="Z1816" s="125">
        <f t="shared" si="3182"/>
        <v>1</v>
      </c>
      <c r="AA1816" s="125">
        <f t="shared" si="3065"/>
        <v>1</v>
      </c>
      <c r="AB1816" s="179">
        <f t="shared" si="3181"/>
        <v>20</v>
      </c>
      <c r="AC1816" s="179" t="str">
        <f t="shared" si="3169"/>
        <v>010011</v>
      </c>
      <c r="AD1816" s="179">
        <f t="shared" si="3170"/>
        <v>1</v>
      </c>
      <c r="AE1816" s="179" t="str">
        <f t="shared" si="3171"/>
        <v>11111111</v>
      </c>
      <c r="AF1816" s="179">
        <f t="shared" si="3172"/>
        <v>2</v>
      </c>
      <c r="AG1816" s="180" t="str">
        <f t="shared" si="3173"/>
        <v>10101010</v>
      </c>
      <c r="AH1816" s="179" t="str">
        <f t="shared" si="3174"/>
        <v>10001000</v>
      </c>
    </row>
    <row r="1817" spans="1:34" x14ac:dyDescent="0.2">
      <c r="A1817" s="125" t="s">
        <v>3106</v>
      </c>
      <c r="B1817" s="58" t="str">
        <f t="shared" si="3160"/>
        <v>RSVD</v>
      </c>
      <c r="C1817" s="125" t="s">
        <v>781</v>
      </c>
      <c r="D1817" s="125" t="s">
        <v>704</v>
      </c>
      <c r="E1817" s="125" t="str">
        <f>IF(S1817="rs2","S2",IF(S1817="vs2","S3","S1"))</f>
        <v>S3</v>
      </c>
      <c r="F1817" s="125" t="str">
        <f>IF(W1817=8,"000",IF(W1817=16,"101","110"))</f>
        <v>101</v>
      </c>
      <c r="H1817" s="125" t="s">
        <v>1723</v>
      </c>
      <c r="I1817" s="159">
        <f>VLOOKUP(H1817,'V-Enc'!$B$38:$C$45,2,FALSE)</f>
        <v>16</v>
      </c>
      <c r="J1817" s="125" t="s">
        <v>1735</v>
      </c>
      <c r="K1817" s="159">
        <f>VLOOKUP(J1817,'V-Enc'!$B$49:$C$56,2,FALSE)</f>
        <v>4</v>
      </c>
      <c r="L1817" s="206" t="s">
        <v>2079</v>
      </c>
      <c r="M1817" s="125">
        <v>16</v>
      </c>
      <c r="N1817" s="125" t="s">
        <v>1832</v>
      </c>
      <c r="O1817" s="125">
        <f>VLOOKUP(N1817,'V-Enc'!$B$130:$C$137,2,FALSE)</f>
        <v>5</v>
      </c>
      <c r="R1817" s="125" t="s">
        <v>22</v>
      </c>
      <c r="S1817" s="125" t="s">
        <v>764</v>
      </c>
      <c r="T1817" s="125" t="s">
        <v>783</v>
      </c>
      <c r="U1817" s="125">
        <f t="shared" si="3199"/>
        <v>16</v>
      </c>
      <c r="V1817" s="179">
        <f t="shared" si="3200"/>
        <v>4</v>
      </c>
      <c r="W1817" s="125">
        <f t="shared" si="3201"/>
        <v>16</v>
      </c>
      <c r="X1817" s="179">
        <f t="shared" si="3202"/>
        <v>4</v>
      </c>
      <c r="Z1817" s="125">
        <f t="shared" si="3182"/>
        <v>1</v>
      </c>
      <c r="AA1817" s="125">
        <f t="shared" si="3065"/>
        <v>1</v>
      </c>
      <c r="AB1817" s="179">
        <f t="shared" si="3181"/>
        <v>20</v>
      </c>
      <c r="AC1817" s="179" t="str">
        <f t="shared" si="3169"/>
        <v>010011</v>
      </c>
      <c r="AD1817" s="179">
        <f t="shared" si="3170"/>
        <v>1</v>
      </c>
      <c r="AE1817" s="179" t="str">
        <f t="shared" si="3171"/>
        <v>11111111</v>
      </c>
      <c r="AF1817" s="179">
        <f t="shared" si="3172"/>
        <v>1</v>
      </c>
      <c r="AG1817" s="180" t="str">
        <f t="shared" si="3173"/>
        <v>01110111</v>
      </c>
      <c r="AH1817" s="179" t="str">
        <f>IF(AF1817=0,"00000000",RIGHT(_xlfn.CONCAT(REPT(0,8-MIN(8,AB1817)),REPT(DEC2BIN(_xlfn.BITLSHIFT(1,MAX(V1817,X1817,1)-1)),MAX(1,O1817))),8))</f>
        <v>10001000</v>
      </c>
    </row>
    <row r="1818" spans="1:34" x14ac:dyDescent="0.2">
      <c r="A1818" s="125" t="s">
        <v>3107</v>
      </c>
      <c r="B1818" s="58" t="str">
        <f t="shared" si="3160"/>
        <v>RSVD</v>
      </c>
      <c r="C1818" s="125" t="s">
        <v>781</v>
      </c>
      <c r="D1818" s="125" t="s">
        <v>704</v>
      </c>
      <c r="E1818" s="125" t="str">
        <f>IF(S1818="rs2","L2",IF(S1818="vs2","S3","L1"))</f>
        <v>S3</v>
      </c>
      <c r="F1818" s="125" t="str">
        <f>IF(M1818=8,"000",IF(M1818=16,"101","110"))</f>
        <v>110</v>
      </c>
      <c r="H1818" s="125" t="s">
        <v>1723</v>
      </c>
      <c r="I1818" s="159">
        <f>VLOOKUP(H1818,'V-Enc'!$B$38:$C$45,2,FALSE)</f>
        <v>16</v>
      </c>
      <c r="J1818" s="125" t="s">
        <v>1735</v>
      </c>
      <c r="K1818" s="159">
        <f>VLOOKUP(J1818,'V-Enc'!$B$49:$C$56,2,FALSE)</f>
        <v>4</v>
      </c>
      <c r="L1818" s="206" t="s">
        <v>2079</v>
      </c>
      <c r="M1818" s="125">
        <v>32</v>
      </c>
      <c r="N1818" s="125" t="s">
        <v>1832</v>
      </c>
      <c r="O1818" s="125">
        <f>VLOOKUP(N1818,'V-Enc'!$B$130:$C$137,2,FALSE)</f>
        <v>5</v>
      </c>
      <c r="R1818" s="125" t="s">
        <v>22</v>
      </c>
      <c r="S1818" s="125" t="s">
        <v>764</v>
      </c>
      <c r="T1818" s="125" t="s">
        <v>783</v>
      </c>
      <c r="U1818" s="125">
        <f t="shared" si="3199"/>
        <v>16</v>
      </c>
      <c r="V1818" s="179">
        <f t="shared" si="3200"/>
        <v>4</v>
      </c>
      <c r="W1818" s="125">
        <f t="shared" si="3201"/>
        <v>32</v>
      </c>
      <c r="X1818" s="179">
        <f t="shared" si="3202"/>
        <v>8</v>
      </c>
      <c r="Z1818" s="125">
        <f t="shared" si="3182"/>
        <v>1</v>
      </c>
      <c r="AA1818" s="125">
        <v>1</v>
      </c>
      <c r="AB1818" s="179">
        <f t="shared" si="3181"/>
        <v>40</v>
      </c>
      <c r="AC1818" s="179" t="str">
        <f>DEC2BIN(MIN(64,AB1818)-1,6)</f>
        <v>100111</v>
      </c>
      <c r="AD1818" s="179">
        <f t="shared" si="3170"/>
        <v>2</v>
      </c>
      <c r="AE1818" s="179" t="str">
        <f t="shared" si="3171"/>
        <v>10101010</v>
      </c>
      <c r="AF1818" s="179">
        <f t="shared" si="3172"/>
        <v>1</v>
      </c>
      <c r="AG1818" s="180" t="str">
        <f t="shared" si="3173"/>
        <v>01111111</v>
      </c>
      <c r="AH1818" s="179" t="str">
        <f t="shared" ref="AH1818:AH1821" si="3203">IF(AF1818=0,"00000000",RIGHT(_xlfn.CONCAT(REPT(0,8-MIN(8,AB1818)),REPT(DEC2BIN(_xlfn.BITLSHIFT(1,MAX(V1818,X1818,1)-1)),MAX(1,O1818))),8))</f>
        <v>10000000</v>
      </c>
    </row>
    <row r="1819" spans="1:34" x14ac:dyDescent="0.2">
      <c r="A1819" s="125" t="s">
        <v>3108</v>
      </c>
      <c r="B1819" s="58" t="str">
        <f t="shared" si="3160"/>
        <v>RSVD</v>
      </c>
      <c r="C1819" s="125" t="s">
        <v>781</v>
      </c>
      <c r="D1819" s="125" t="s">
        <v>704</v>
      </c>
      <c r="E1819" s="125" t="str">
        <f>IF(S1819="rs2","L2",IF(S1819="vs2","S3","L1"))</f>
        <v>S3</v>
      </c>
      <c r="F1819" s="125" t="str">
        <f>IF(M1819=8,"000",IF(M1819=16,"101","110"))</f>
        <v>000</v>
      </c>
      <c r="H1819" s="125" t="s">
        <v>1723</v>
      </c>
      <c r="I1819" s="159">
        <f>VLOOKUP(H1819,'V-Enc'!$B$38:$C$45,2,FALSE)</f>
        <v>16</v>
      </c>
      <c r="J1819" s="125" t="s">
        <v>1736</v>
      </c>
      <c r="K1819" s="159">
        <f>VLOOKUP(J1819,'V-Enc'!$B$49:$C$56,2,FALSE)</f>
        <v>8</v>
      </c>
      <c r="L1819" s="206" t="s">
        <v>2079</v>
      </c>
      <c r="M1819" s="125">
        <v>8</v>
      </c>
      <c r="N1819" s="125" t="s">
        <v>1832</v>
      </c>
      <c r="O1819" s="125">
        <f>VLOOKUP(N1819,'V-Enc'!$B$130:$C$137,2,FALSE)</f>
        <v>5</v>
      </c>
      <c r="R1819" s="125" t="s">
        <v>22</v>
      </c>
      <c r="S1819" s="125" t="s">
        <v>764</v>
      </c>
      <c r="T1819" s="125" t="s">
        <v>783</v>
      </c>
      <c r="U1819" s="125">
        <f t="shared" si="3199"/>
        <v>16</v>
      </c>
      <c r="V1819" s="179">
        <f t="shared" si="3200"/>
        <v>8</v>
      </c>
      <c r="W1819" s="125">
        <f t="shared" si="3201"/>
        <v>8</v>
      </c>
      <c r="X1819" s="179">
        <f t="shared" si="3202"/>
        <v>4</v>
      </c>
      <c r="Z1819" s="125">
        <f t="shared" si="3182"/>
        <v>1</v>
      </c>
      <c r="AA1819" s="125">
        <v>1</v>
      </c>
      <c r="AB1819" s="179">
        <f t="shared" si="3181"/>
        <v>40</v>
      </c>
      <c r="AC1819" s="179" t="str">
        <f t="shared" ref="AC1819:AC1821" si="3204">DEC2BIN(MIN(64,AB1819)-1,6)</f>
        <v>100111</v>
      </c>
      <c r="AD1819" s="179">
        <f t="shared" si="3170"/>
        <v>1</v>
      </c>
      <c r="AE1819" s="179" t="str">
        <f t="shared" si="3171"/>
        <v>11111111</v>
      </c>
      <c r="AF1819" s="179">
        <f t="shared" si="3172"/>
        <v>2</v>
      </c>
      <c r="AG1819" s="180" t="str">
        <f t="shared" si="3173"/>
        <v>10101010</v>
      </c>
      <c r="AH1819" s="179" t="str">
        <f t="shared" si="3203"/>
        <v>10000000</v>
      </c>
    </row>
    <row r="1820" spans="1:34" x14ac:dyDescent="0.2">
      <c r="A1820" s="125" t="s">
        <v>3109</v>
      </c>
      <c r="B1820" s="58" t="str">
        <f t="shared" ref="B1820" si="3205">IF(OR(MAX(1,O1820)*MAX(V1820,1)&gt;8,V1820&lt;1/4,X1820&lt;1/4,IF(X1820="-",0,X1820)&gt;8),"RSVD","")</f>
        <v>RSVD</v>
      </c>
      <c r="C1820" s="125" t="s">
        <v>781</v>
      </c>
      <c r="D1820" s="125" t="s">
        <v>704</v>
      </c>
      <c r="E1820" s="125" t="str">
        <f>IF(S1820="rs2","L2",IF(S1820="vs2","S3","L1"))</f>
        <v>S3</v>
      </c>
      <c r="F1820" s="125" t="str">
        <f>IF(M1820=8,"000",IF(M1820=16,"101","110"))</f>
        <v>101</v>
      </c>
      <c r="H1820" s="125" t="s">
        <v>1723</v>
      </c>
      <c r="I1820" s="159">
        <f>VLOOKUP(H1820,'V-Enc'!$B$38:$C$45,2,FALSE)</f>
        <v>16</v>
      </c>
      <c r="J1820" s="125" t="s">
        <v>1736</v>
      </c>
      <c r="K1820" s="159">
        <f>VLOOKUP(J1820,'V-Enc'!$B$49:$C$56,2,FALSE)</f>
        <v>8</v>
      </c>
      <c r="L1820" s="206" t="s">
        <v>2079</v>
      </c>
      <c r="M1820" s="125">
        <v>16</v>
      </c>
      <c r="N1820" s="125" t="s">
        <v>1832</v>
      </c>
      <c r="O1820" s="125">
        <f>VLOOKUP(N1820,'V-Enc'!$B$130:$C$137,2,FALSE)</f>
        <v>5</v>
      </c>
      <c r="R1820" s="125" t="s">
        <v>22</v>
      </c>
      <c r="S1820" s="125" t="s">
        <v>764</v>
      </c>
      <c r="T1820" s="125" t="s">
        <v>783</v>
      </c>
      <c r="U1820" s="125">
        <f t="shared" ref="U1820" si="3206">IF(L1820="-1",I1820,M1820)</f>
        <v>16</v>
      </c>
      <c r="V1820" s="179">
        <f t="shared" ref="V1820" si="3207">IF(L1820="-1",K1820,U1820/I1820*K1820)</f>
        <v>8</v>
      </c>
      <c r="W1820" s="125">
        <f t="shared" ref="W1820" si="3208">IF(L1820="-1",M1820,"-")</f>
        <v>16</v>
      </c>
      <c r="X1820" s="179">
        <f t="shared" ref="X1820" si="3209">IF(L1820="-1",W1820/I1820*K1820,"-")</f>
        <v>8</v>
      </c>
      <c r="Z1820" s="125">
        <f t="shared" ref="Z1820" si="3210">IF(S1820="vs2",1,"")</f>
        <v>1</v>
      </c>
      <c r="AA1820" s="125">
        <v>1</v>
      </c>
      <c r="AB1820" s="179">
        <f t="shared" si="3181"/>
        <v>40</v>
      </c>
      <c r="AC1820" s="179" t="str">
        <f t="shared" si="3204"/>
        <v>100111</v>
      </c>
      <c r="AD1820" s="179">
        <f t="shared" si="3170"/>
        <v>1</v>
      </c>
      <c r="AE1820" s="179" t="str">
        <f t="shared" si="3171"/>
        <v>11111111</v>
      </c>
      <c r="AF1820" s="179">
        <f t="shared" si="3172"/>
        <v>1</v>
      </c>
      <c r="AG1820" s="180" t="str">
        <f>IF(AF1820=0,"00000000",RIGHT(IF(X1820&gt;=V1820,DEC2BIN(_xlfn.BITXOR(BIN2DEC(AH1820),255),8),REPT(DEC2BIN(_xlfn.BITLSHIFT(1,AF1820-1)),8)),8))</f>
        <v>01111111</v>
      </c>
      <c r="AH1820" s="179" t="str">
        <f t="shared" si="3203"/>
        <v>10000000</v>
      </c>
    </row>
    <row r="1821" spans="1:34" x14ac:dyDescent="0.2">
      <c r="A1821" s="125" t="s">
        <v>4846</v>
      </c>
      <c r="B1821" s="58" t="str">
        <f t="shared" si="3160"/>
        <v>RSVD</v>
      </c>
      <c r="C1821" s="125" t="s">
        <v>781</v>
      </c>
      <c r="D1821" s="125" t="s">
        <v>704</v>
      </c>
      <c r="E1821" s="125" t="str">
        <f>IF(S1821="rs2","L2",IF(S1821="vs2","S3","L1"))</f>
        <v>S3</v>
      </c>
      <c r="F1821" s="125" t="str">
        <f>IF(M1821=8,"000",IF(M1821=16,"101","110"))</f>
        <v>110</v>
      </c>
      <c r="H1821" s="125" t="s">
        <v>1723</v>
      </c>
      <c r="I1821" s="159">
        <f>VLOOKUP(H1821,'V-Enc'!$B$38:$C$45,2,FALSE)</f>
        <v>16</v>
      </c>
      <c r="J1821" s="125" t="s">
        <v>1736</v>
      </c>
      <c r="K1821" s="159">
        <f>VLOOKUP(J1821,'V-Enc'!$B$49:$C$56,2,FALSE)</f>
        <v>8</v>
      </c>
      <c r="L1821" s="206" t="s">
        <v>2079</v>
      </c>
      <c r="M1821" s="125">
        <v>32</v>
      </c>
      <c r="N1821" s="125" t="s">
        <v>1832</v>
      </c>
      <c r="O1821" s="125">
        <f>VLOOKUP(N1821,'V-Enc'!$B$130:$C$137,2,FALSE)</f>
        <v>5</v>
      </c>
      <c r="R1821" s="125" t="s">
        <v>22</v>
      </c>
      <c r="S1821" s="125" t="s">
        <v>764</v>
      </c>
      <c r="T1821" s="125" t="s">
        <v>783</v>
      </c>
      <c r="U1821" s="125">
        <f t="shared" si="3199"/>
        <v>16</v>
      </c>
      <c r="V1821" s="179">
        <f t="shared" si="3200"/>
        <v>8</v>
      </c>
      <c r="W1821" s="125">
        <f t="shared" si="3201"/>
        <v>32</v>
      </c>
      <c r="X1821" s="179">
        <f t="shared" si="3202"/>
        <v>16</v>
      </c>
      <c r="Z1821" s="125">
        <f t="shared" si="3182"/>
        <v>1</v>
      </c>
      <c r="AA1821" s="125">
        <v>1</v>
      </c>
      <c r="AB1821" s="179">
        <f t="shared" si="3181"/>
        <v>80</v>
      </c>
      <c r="AC1821" s="179" t="str">
        <f t="shared" si="3204"/>
        <v>111111</v>
      </c>
      <c r="AD1821" s="179">
        <f t="shared" si="3170"/>
        <v>2</v>
      </c>
      <c r="AE1821" s="179" t="str">
        <f t="shared" si="3171"/>
        <v>10101010</v>
      </c>
      <c r="AF1821" s="179">
        <f t="shared" si="3172"/>
        <v>1</v>
      </c>
      <c r="AG1821" s="180" t="e">
        <f>IF(AF1821=0,"00000000",RIGHT(IF(X1821&gt;=V1821,DEC2BIN(_xlfn.BITXOR(BIN2DEC(AH1821),255),8),REPT(DEC2BIN(_xlfn.BITLSHIFT(1,AF1821-1)),8)),8))</f>
        <v>#NUM!</v>
      </c>
      <c r="AH1821" s="179" t="e">
        <f t="shared" si="3203"/>
        <v>#NUM!</v>
      </c>
    </row>
    <row r="1822" spans="1:34" x14ac:dyDescent="0.2">
      <c r="I1822" s="159"/>
      <c r="Z1822" s="125" t="str">
        <f t="shared" si="3182"/>
        <v/>
      </c>
      <c r="AA1822" s="125" t="str">
        <f t="shared" ref="AA1822:AA1877" si="3211">IF(T1822="vs3",1,"")</f>
        <v/>
      </c>
      <c r="AC1822" s="179"/>
      <c r="AE1822" s="179"/>
    </row>
    <row r="1823" spans="1:34" ht="19" x14ac:dyDescent="0.25">
      <c r="A1823" s="225" t="s">
        <v>2531</v>
      </c>
      <c r="B1823" s="225"/>
      <c r="C1823" s="226"/>
      <c r="D1823" s="226"/>
      <c r="E1823" s="226"/>
      <c r="F1823" s="226"/>
      <c r="G1823" s="226"/>
      <c r="I1823" s="159"/>
      <c r="Z1823" s="125" t="str">
        <f t="shared" si="3182"/>
        <v/>
      </c>
      <c r="AA1823" s="125" t="str">
        <f t="shared" si="3211"/>
        <v/>
      </c>
      <c r="AC1823" s="179"/>
      <c r="AE1823" s="179"/>
    </row>
    <row r="1824" spans="1:34" x14ac:dyDescent="0.2">
      <c r="A1824" s="125" t="s">
        <v>4847</v>
      </c>
      <c r="B1824" s="58" t="str">
        <f t="shared" ref="B1824:B1832" si="3212">IF(OR(MAX(1,O1824)*MAX(V1824,1)&gt;8,V1824&lt;1/4,X1824&lt;1/4,IF(X1824="-",0,X1824)&gt;8),"RSVD","")</f>
        <v>RSVD</v>
      </c>
      <c r="C1824" s="125" t="s">
        <v>781</v>
      </c>
      <c r="D1824" s="125" t="s">
        <v>704</v>
      </c>
      <c r="E1824" s="125" t="str">
        <f t="shared" ref="E1824" si="3213">IF(S1824="rs2","S2",IF(S1824="vs2","S3","S1"))</f>
        <v>S1</v>
      </c>
      <c r="F1824" s="125" t="str">
        <f t="shared" ref="F1824" si="3214">IF(M1824=8,"000",IF(M1824=16,"101","110"))</f>
        <v>000</v>
      </c>
      <c r="H1824" s="125" t="s">
        <v>1723</v>
      </c>
      <c r="I1824" s="159">
        <f>VLOOKUP(H1824,'V-Enc'!$B$38:$C$45,2,FALSE)</f>
        <v>16</v>
      </c>
      <c r="J1824" s="125" t="s">
        <v>1739</v>
      </c>
      <c r="K1824" s="159">
        <f>VLOOKUP(J1824,'V-Enc'!$B$49:$C$56,2,FALSE)</f>
        <v>0.25</v>
      </c>
      <c r="L1824" s="206" t="s">
        <v>76</v>
      </c>
      <c r="M1824" s="125">
        <v>8</v>
      </c>
      <c r="N1824" s="125" t="s">
        <v>1833</v>
      </c>
      <c r="O1824" s="125">
        <f>VLOOKUP(N1824,'V-Enc'!$B$130:$C$137,2,FALSE)</f>
        <v>6</v>
      </c>
      <c r="R1824" s="125" t="s">
        <v>22</v>
      </c>
      <c r="S1824" s="206" t="s">
        <v>2040</v>
      </c>
      <c r="T1824" s="125" t="s">
        <v>783</v>
      </c>
      <c r="U1824" s="125">
        <f t="shared" ref="U1824" si="3215">IF(L1824="-1",I1824,M1824)</f>
        <v>8</v>
      </c>
      <c r="V1824" s="179">
        <f t="shared" ref="V1824" si="3216">IF(L1824="-1",K1824,U1824/I1824*K1824)</f>
        <v>0.125</v>
      </c>
      <c r="W1824" s="125" t="str">
        <f t="shared" ref="W1824" si="3217">IF(L1824="-1",M1824,"-")</f>
        <v>-</v>
      </c>
      <c r="X1824" s="179" t="str">
        <f>IF(L1824="-1",W1824/#REF!*#REF!,"-")</f>
        <v>-</v>
      </c>
      <c r="Z1824" s="125" t="str">
        <f t="shared" ref="Z1824" si="3218">IF(S1824="vs2",1,"")</f>
        <v/>
      </c>
      <c r="AA1824" s="125">
        <f t="shared" ref="AA1824" si="3219">IF(T1824="vs3",1,"")</f>
        <v>1</v>
      </c>
      <c r="AB1824" s="179">
        <f>MAX(V1824,X1824,1)*IF(O1824="",1,O1824)</f>
        <v>6</v>
      </c>
      <c r="AC1824" s="179" t="str">
        <f t="shared" ref="AC1824:AC1837" si="3220">DEC2BIN(MIN(64,AB1824)-1,6)</f>
        <v>000101</v>
      </c>
      <c r="AD1824" s="179">
        <f t="shared" ref="AD1824:AD1841" si="3221">AB1824/(MAX(V1824,1)*IF(O1824="",1,O1824))</f>
        <v>1</v>
      </c>
      <c r="AE1824" s="179" t="str">
        <f t="shared" ref="AE1824:AE1841" si="3222">RIGHT(_xlfn.CONCAT(REPT(0,8-MIN(AB1824,8)),REPT(DEC2BIN(_xlfn.BITLSHIFT(1,AD1824-1)),AB1824/AD1824)),8)</f>
        <v>00111111</v>
      </c>
      <c r="AF1824" s="125" t="s">
        <v>369</v>
      </c>
    </row>
    <row r="1825" spans="1:32" x14ac:dyDescent="0.2">
      <c r="A1825" s="125" t="s">
        <v>3110</v>
      </c>
      <c r="B1825" s="58" t="str">
        <f t="shared" si="3212"/>
        <v/>
      </c>
      <c r="C1825" s="125" t="s">
        <v>781</v>
      </c>
      <c r="D1825" s="125" t="s">
        <v>704</v>
      </c>
      <c r="E1825" s="125" t="str">
        <f t="shared" ref="E1825:E1832" si="3223">IF(S1825="rs2","S2",IF(S1825="vs2","S3","S1"))</f>
        <v>S1</v>
      </c>
      <c r="F1825" s="125" t="str">
        <f t="shared" ref="F1825:F1832" si="3224">IF(M1825=8,"000",IF(M1825=16,"101","110"))</f>
        <v>101</v>
      </c>
      <c r="H1825" s="125" t="s">
        <v>1723</v>
      </c>
      <c r="I1825" s="159">
        <f>VLOOKUP(H1825,'V-Enc'!$B$38:$C$45,2,FALSE)</f>
        <v>16</v>
      </c>
      <c r="J1825" s="125" t="s">
        <v>1739</v>
      </c>
      <c r="K1825" s="159">
        <f>VLOOKUP(J1825,'V-Enc'!$B$49:$C$56,2,FALSE)</f>
        <v>0.25</v>
      </c>
      <c r="L1825" s="206" t="s">
        <v>76</v>
      </c>
      <c r="M1825" s="125">
        <v>16</v>
      </c>
      <c r="N1825" s="125" t="s">
        <v>1833</v>
      </c>
      <c r="O1825" s="125">
        <f>VLOOKUP(N1825,'V-Enc'!$B$130:$C$137,2,FALSE)</f>
        <v>6</v>
      </c>
      <c r="R1825" s="125" t="s">
        <v>22</v>
      </c>
      <c r="S1825" s="206" t="s">
        <v>2040</v>
      </c>
      <c r="T1825" s="125" t="s">
        <v>783</v>
      </c>
      <c r="U1825" s="125">
        <f t="shared" ref="U1825:U1832" si="3225">IF(L1825="-1",I1825,M1825)</f>
        <v>16</v>
      </c>
      <c r="V1825" s="179">
        <f t="shared" ref="V1825:V1832" si="3226">IF(L1825="-1",K1825,U1825/I1825*K1825)</f>
        <v>0.25</v>
      </c>
      <c r="W1825" s="125" t="str">
        <f t="shared" ref="W1825:W1832" si="3227">IF(L1825="-1",M1825,"-")</f>
        <v>-</v>
      </c>
      <c r="X1825" s="179" t="str">
        <f>IF(L1825="-1",W1825/#REF!*#REF!,"-")</f>
        <v>-</v>
      </c>
      <c r="Z1825" s="125" t="str">
        <f t="shared" si="3182"/>
        <v/>
      </c>
      <c r="AA1825" s="125">
        <f t="shared" si="3211"/>
        <v>1</v>
      </c>
      <c r="AB1825" s="179">
        <f t="shared" ref="AB1825:AB1841" si="3228">MAX(V1825,X1825,1)*IF(O1825="",1,O1825)</f>
        <v>6</v>
      </c>
      <c r="AC1825" s="179" t="str">
        <f t="shared" si="3220"/>
        <v>000101</v>
      </c>
      <c r="AD1825" s="179">
        <f t="shared" si="3221"/>
        <v>1</v>
      </c>
      <c r="AE1825" s="179" t="str">
        <f t="shared" si="3222"/>
        <v>00111111</v>
      </c>
      <c r="AF1825" s="125" t="s">
        <v>369</v>
      </c>
    </row>
    <row r="1826" spans="1:32" x14ac:dyDescent="0.2">
      <c r="A1826" s="125" t="s">
        <v>3111</v>
      </c>
      <c r="B1826" s="58" t="str">
        <f t="shared" si="3212"/>
        <v/>
      </c>
      <c r="C1826" s="125" t="s">
        <v>781</v>
      </c>
      <c r="D1826" s="125" t="s">
        <v>704</v>
      </c>
      <c r="E1826" s="125" t="str">
        <f t="shared" si="3223"/>
        <v>S1</v>
      </c>
      <c r="F1826" s="125" t="str">
        <f t="shared" si="3224"/>
        <v>110</v>
      </c>
      <c r="H1826" s="125" t="s">
        <v>1723</v>
      </c>
      <c r="I1826" s="159">
        <f>VLOOKUP(H1826,'V-Enc'!$B$38:$C$45,2,FALSE)</f>
        <v>16</v>
      </c>
      <c r="J1826" s="125" t="s">
        <v>1739</v>
      </c>
      <c r="K1826" s="159">
        <f>VLOOKUP(J1826,'V-Enc'!$B$49:$C$56,2,FALSE)</f>
        <v>0.25</v>
      </c>
      <c r="L1826" s="206" t="s">
        <v>76</v>
      </c>
      <c r="M1826" s="125">
        <v>32</v>
      </c>
      <c r="N1826" s="125" t="s">
        <v>1833</v>
      </c>
      <c r="O1826" s="125">
        <f>VLOOKUP(N1826,'V-Enc'!$B$130:$C$137,2,FALSE)</f>
        <v>6</v>
      </c>
      <c r="R1826" s="125" t="s">
        <v>22</v>
      </c>
      <c r="S1826" s="206" t="s">
        <v>2040</v>
      </c>
      <c r="T1826" s="125" t="s">
        <v>783</v>
      </c>
      <c r="U1826" s="125">
        <f t="shared" si="3225"/>
        <v>32</v>
      </c>
      <c r="V1826" s="179">
        <f t="shared" si="3226"/>
        <v>0.5</v>
      </c>
      <c r="W1826" s="125" t="str">
        <f t="shared" si="3227"/>
        <v>-</v>
      </c>
      <c r="X1826" s="179" t="str">
        <f>IF(L1826="-1",W1826/I1825*K1825,"-")</f>
        <v>-</v>
      </c>
      <c r="Z1826" s="125" t="str">
        <f t="shared" si="3182"/>
        <v/>
      </c>
      <c r="AA1826" s="125">
        <f t="shared" si="3211"/>
        <v>1</v>
      </c>
      <c r="AB1826" s="179">
        <f t="shared" si="3228"/>
        <v>6</v>
      </c>
      <c r="AC1826" s="179" t="str">
        <f t="shared" si="3220"/>
        <v>000101</v>
      </c>
      <c r="AD1826" s="179">
        <f t="shared" si="3221"/>
        <v>1</v>
      </c>
      <c r="AE1826" s="179" t="str">
        <f t="shared" si="3222"/>
        <v>00111111</v>
      </c>
      <c r="AF1826" s="125" t="s">
        <v>369</v>
      </c>
    </row>
    <row r="1827" spans="1:32" x14ac:dyDescent="0.2">
      <c r="A1827" s="125" t="s">
        <v>3112</v>
      </c>
      <c r="B1827" s="58" t="str">
        <f t="shared" si="3212"/>
        <v/>
      </c>
      <c r="C1827" s="125" t="s">
        <v>781</v>
      </c>
      <c r="D1827" s="125" t="s">
        <v>704</v>
      </c>
      <c r="E1827" s="125" t="str">
        <f t="shared" si="3223"/>
        <v>S1</v>
      </c>
      <c r="F1827" s="125" t="str">
        <f t="shared" si="3224"/>
        <v>000</v>
      </c>
      <c r="H1827" s="125" t="s">
        <v>1723</v>
      </c>
      <c r="I1827" s="159">
        <f>VLOOKUP(H1827,'V-Enc'!$B$38:$C$45,2,FALSE)</f>
        <v>16</v>
      </c>
      <c r="J1827" s="125" t="s">
        <v>1740</v>
      </c>
      <c r="K1827" s="159">
        <f>VLOOKUP(J1827,'V-Enc'!$B$49:$C$56,2,FALSE)</f>
        <v>0.5</v>
      </c>
      <c r="L1827" s="206" t="s">
        <v>76</v>
      </c>
      <c r="M1827" s="125">
        <v>8</v>
      </c>
      <c r="N1827" s="125" t="s">
        <v>1833</v>
      </c>
      <c r="O1827" s="125">
        <f>VLOOKUP(N1827,'V-Enc'!$B$130:$C$137,2,FALSE)</f>
        <v>6</v>
      </c>
      <c r="R1827" s="125" t="s">
        <v>22</v>
      </c>
      <c r="S1827" s="206" t="s">
        <v>2040</v>
      </c>
      <c r="T1827" s="125" t="s">
        <v>783</v>
      </c>
      <c r="U1827" s="125">
        <f t="shared" si="3225"/>
        <v>8</v>
      </c>
      <c r="V1827" s="179">
        <f t="shared" si="3226"/>
        <v>0.25</v>
      </c>
      <c r="W1827" s="125" t="str">
        <f t="shared" si="3227"/>
        <v>-</v>
      </c>
      <c r="X1827" s="179" t="str">
        <f>IF(L1827="-1",W1827/#REF!*#REF!,"-")</f>
        <v>-</v>
      </c>
      <c r="Z1827" s="125" t="str">
        <f t="shared" si="3182"/>
        <v/>
      </c>
      <c r="AA1827" s="125">
        <f t="shared" si="3211"/>
        <v>1</v>
      </c>
      <c r="AB1827" s="179">
        <f t="shared" si="3228"/>
        <v>6</v>
      </c>
      <c r="AC1827" s="179" t="str">
        <f t="shared" si="3220"/>
        <v>000101</v>
      </c>
      <c r="AD1827" s="179">
        <f t="shared" si="3221"/>
        <v>1</v>
      </c>
      <c r="AE1827" s="179" t="str">
        <f t="shared" si="3222"/>
        <v>00111111</v>
      </c>
      <c r="AF1827" s="125" t="s">
        <v>369</v>
      </c>
    </row>
    <row r="1828" spans="1:32" x14ac:dyDescent="0.2">
      <c r="A1828" s="125" t="s">
        <v>3113</v>
      </c>
      <c r="B1828" s="58" t="str">
        <f t="shared" si="3212"/>
        <v/>
      </c>
      <c r="C1828" s="125" t="s">
        <v>781</v>
      </c>
      <c r="D1828" s="125" t="s">
        <v>704</v>
      </c>
      <c r="E1828" s="125" t="str">
        <f t="shared" si="3223"/>
        <v>S1</v>
      </c>
      <c r="F1828" s="125" t="str">
        <f t="shared" si="3224"/>
        <v>101</v>
      </c>
      <c r="H1828" s="125" t="s">
        <v>1723</v>
      </c>
      <c r="I1828" s="159">
        <f>VLOOKUP(H1828,'V-Enc'!$B$38:$C$45,2,FALSE)</f>
        <v>16</v>
      </c>
      <c r="J1828" s="125" t="s">
        <v>1740</v>
      </c>
      <c r="K1828" s="159">
        <f>VLOOKUP(J1828,'V-Enc'!$B$49:$C$56,2,FALSE)</f>
        <v>0.5</v>
      </c>
      <c r="L1828" s="206" t="s">
        <v>76</v>
      </c>
      <c r="M1828" s="125">
        <v>16</v>
      </c>
      <c r="N1828" s="125" t="s">
        <v>1833</v>
      </c>
      <c r="O1828" s="125">
        <f>VLOOKUP(N1828,'V-Enc'!$B$130:$C$137,2,FALSE)</f>
        <v>6</v>
      </c>
      <c r="R1828" s="125" t="s">
        <v>22</v>
      </c>
      <c r="S1828" s="206" t="s">
        <v>2040</v>
      </c>
      <c r="T1828" s="125" t="s">
        <v>783</v>
      </c>
      <c r="U1828" s="125">
        <f t="shared" si="3225"/>
        <v>16</v>
      </c>
      <c r="V1828" s="179">
        <f t="shared" si="3226"/>
        <v>0.5</v>
      </c>
      <c r="W1828" s="125" t="str">
        <f t="shared" si="3227"/>
        <v>-</v>
      </c>
      <c r="X1828" s="179" t="str">
        <f>IF(L1828="-1",W1828/I1827*K1827,"-")</f>
        <v>-</v>
      </c>
      <c r="Z1828" s="125" t="str">
        <f t="shared" si="3182"/>
        <v/>
      </c>
      <c r="AA1828" s="125">
        <f t="shared" si="3211"/>
        <v>1</v>
      </c>
      <c r="AB1828" s="179">
        <f t="shared" si="3228"/>
        <v>6</v>
      </c>
      <c r="AC1828" s="179" t="str">
        <f t="shared" si="3220"/>
        <v>000101</v>
      </c>
      <c r="AD1828" s="179">
        <f t="shared" si="3221"/>
        <v>1</v>
      </c>
      <c r="AE1828" s="179" t="str">
        <f t="shared" si="3222"/>
        <v>00111111</v>
      </c>
      <c r="AF1828" s="125" t="s">
        <v>369</v>
      </c>
    </row>
    <row r="1829" spans="1:32" x14ac:dyDescent="0.2">
      <c r="A1829" s="125" t="s">
        <v>3114</v>
      </c>
      <c r="B1829" s="58" t="str">
        <f t="shared" si="3212"/>
        <v/>
      </c>
      <c r="C1829" s="125" t="s">
        <v>781</v>
      </c>
      <c r="D1829" s="125" t="s">
        <v>704</v>
      </c>
      <c r="E1829" s="125" t="str">
        <f t="shared" si="3223"/>
        <v>S1</v>
      </c>
      <c r="F1829" s="125" t="str">
        <f t="shared" si="3224"/>
        <v>110</v>
      </c>
      <c r="H1829" s="125" t="s">
        <v>1723</v>
      </c>
      <c r="I1829" s="159">
        <f>VLOOKUP(H1829,'V-Enc'!$B$38:$C$45,2,FALSE)</f>
        <v>16</v>
      </c>
      <c r="J1829" s="125" t="s">
        <v>1740</v>
      </c>
      <c r="K1829" s="159">
        <f>VLOOKUP(J1829,'V-Enc'!$B$49:$C$56,2,FALSE)</f>
        <v>0.5</v>
      </c>
      <c r="L1829" s="206" t="s">
        <v>76</v>
      </c>
      <c r="M1829" s="125">
        <v>32</v>
      </c>
      <c r="N1829" s="125" t="s">
        <v>1833</v>
      </c>
      <c r="O1829" s="125">
        <f>VLOOKUP(N1829,'V-Enc'!$B$130:$C$137,2,FALSE)</f>
        <v>6</v>
      </c>
      <c r="R1829" s="125" t="s">
        <v>22</v>
      </c>
      <c r="S1829" s="206" t="s">
        <v>2040</v>
      </c>
      <c r="T1829" s="125" t="s">
        <v>783</v>
      </c>
      <c r="U1829" s="125">
        <f t="shared" si="3225"/>
        <v>32</v>
      </c>
      <c r="V1829" s="179">
        <f t="shared" si="3226"/>
        <v>1</v>
      </c>
      <c r="W1829" s="125" t="str">
        <f t="shared" si="3227"/>
        <v>-</v>
      </c>
      <c r="X1829" s="179" t="str">
        <f>IF(L1829="-1",W1829/I1828*K1828,"-")</f>
        <v>-</v>
      </c>
      <c r="Z1829" s="125" t="str">
        <f t="shared" si="3182"/>
        <v/>
      </c>
      <c r="AA1829" s="125">
        <f t="shared" si="3211"/>
        <v>1</v>
      </c>
      <c r="AB1829" s="179">
        <f t="shared" si="3228"/>
        <v>6</v>
      </c>
      <c r="AC1829" s="179" t="str">
        <f t="shared" si="3220"/>
        <v>000101</v>
      </c>
      <c r="AD1829" s="179">
        <f t="shared" si="3221"/>
        <v>1</v>
      </c>
      <c r="AE1829" s="179" t="str">
        <f t="shared" si="3222"/>
        <v>00111111</v>
      </c>
      <c r="AF1829" s="125" t="s">
        <v>369</v>
      </c>
    </row>
    <row r="1830" spans="1:32" x14ac:dyDescent="0.2">
      <c r="A1830" s="125" t="s">
        <v>3115</v>
      </c>
      <c r="B1830" s="58" t="str">
        <f t="shared" si="3212"/>
        <v/>
      </c>
      <c r="C1830" s="125" t="s">
        <v>781</v>
      </c>
      <c r="D1830" s="125" t="s">
        <v>704</v>
      </c>
      <c r="E1830" s="125" t="str">
        <f t="shared" si="3223"/>
        <v>S1</v>
      </c>
      <c r="F1830" s="125" t="str">
        <f t="shared" si="3224"/>
        <v>000</v>
      </c>
      <c r="H1830" s="125" t="s">
        <v>1723</v>
      </c>
      <c r="I1830" s="159">
        <f>VLOOKUP(H1830,'V-Enc'!$B$38:$C$45,2,FALSE)</f>
        <v>16</v>
      </c>
      <c r="J1830" s="125" t="s">
        <v>1733</v>
      </c>
      <c r="K1830" s="159">
        <f>VLOOKUP(J1830,'V-Enc'!$B$49:$C$56,2,FALSE)</f>
        <v>1</v>
      </c>
      <c r="L1830" s="206" t="s">
        <v>76</v>
      </c>
      <c r="M1830" s="125">
        <v>8</v>
      </c>
      <c r="N1830" s="125" t="s">
        <v>1833</v>
      </c>
      <c r="O1830" s="125">
        <f>VLOOKUP(N1830,'V-Enc'!$B$130:$C$137,2,FALSE)</f>
        <v>6</v>
      </c>
      <c r="R1830" s="125" t="s">
        <v>22</v>
      </c>
      <c r="S1830" s="206" t="s">
        <v>2040</v>
      </c>
      <c r="T1830" s="125" t="s">
        <v>783</v>
      </c>
      <c r="U1830" s="125">
        <f t="shared" si="3225"/>
        <v>8</v>
      </c>
      <c r="V1830" s="179">
        <f t="shared" si="3226"/>
        <v>0.5</v>
      </c>
      <c r="W1830" s="125" t="str">
        <f t="shared" si="3227"/>
        <v>-</v>
      </c>
      <c r="X1830" s="179" t="str">
        <f>IF(L1830="-1",W1830/#REF!*#REF!,"-")</f>
        <v>-</v>
      </c>
      <c r="Z1830" s="125" t="str">
        <f t="shared" si="3182"/>
        <v/>
      </c>
      <c r="AA1830" s="125">
        <f t="shared" si="3211"/>
        <v>1</v>
      </c>
      <c r="AB1830" s="179">
        <f t="shared" si="3228"/>
        <v>6</v>
      </c>
      <c r="AC1830" s="179" t="str">
        <f t="shared" si="3220"/>
        <v>000101</v>
      </c>
      <c r="AD1830" s="179">
        <f t="shared" si="3221"/>
        <v>1</v>
      </c>
      <c r="AE1830" s="179" t="str">
        <f t="shared" si="3222"/>
        <v>00111111</v>
      </c>
      <c r="AF1830" s="125" t="s">
        <v>369</v>
      </c>
    </row>
    <row r="1831" spans="1:32" x14ac:dyDescent="0.2">
      <c r="A1831" s="125" t="s">
        <v>3116</v>
      </c>
      <c r="B1831" s="58" t="str">
        <f t="shared" ref="B1831" si="3229">IF(OR(MAX(1,O1831)*MAX(V1831,1)&gt;8,V1831&lt;1/4,X1831&lt;1/4,IF(X1831="-",0,X1831)&gt;8),"RSVD","")</f>
        <v/>
      </c>
      <c r="C1831" s="125" t="s">
        <v>781</v>
      </c>
      <c r="D1831" s="125" t="s">
        <v>704</v>
      </c>
      <c r="E1831" s="125" t="str">
        <f t="shared" ref="E1831" si="3230">IF(S1831="rs2","S2",IF(S1831="vs2","S3","S1"))</f>
        <v>S1</v>
      </c>
      <c r="F1831" s="125" t="str">
        <f t="shared" ref="F1831" si="3231">IF(M1831=8,"000",IF(M1831=16,"101","110"))</f>
        <v>101</v>
      </c>
      <c r="H1831" s="125" t="s">
        <v>1723</v>
      </c>
      <c r="I1831" s="159">
        <f>VLOOKUP(H1831,'V-Enc'!$B$38:$C$45,2,FALSE)</f>
        <v>16</v>
      </c>
      <c r="J1831" s="125" t="s">
        <v>1733</v>
      </c>
      <c r="K1831" s="159">
        <f>VLOOKUP(J1831,'V-Enc'!$B$49:$C$56,2,FALSE)</f>
        <v>1</v>
      </c>
      <c r="L1831" s="206" t="s">
        <v>76</v>
      </c>
      <c r="M1831" s="125">
        <v>16</v>
      </c>
      <c r="N1831" s="125" t="s">
        <v>1833</v>
      </c>
      <c r="O1831" s="125">
        <f>VLOOKUP(N1831,'V-Enc'!$B$130:$C$137,2,FALSE)</f>
        <v>6</v>
      </c>
      <c r="R1831" s="125" t="s">
        <v>22</v>
      </c>
      <c r="S1831" s="206" t="s">
        <v>2040</v>
      </c>
      <c r="T1831" s="125" t="s">
        <v>783</v>
      </c>
      <c r="U1831" s="125">
        <f t="shared" ref="U1831" si="3232">IF(L1831="-1",I1831,M1831)</f>
        <v>16</v>
      </c>
      <c r="V1831" s="179">
        <f t="shared" ref="V1831" si="3233">IF(L1831="-1",K1831,U1831/I1831*K1831)</f>
        <v>1</v>
      </c>
      <c r="W1831" s="125" t="str">
        <f t="shared" ref="W1831" si="3234">IF(L1831="-1",M1831,"-")</f>
        <v>-</v>
      </c>
      <c r="X1831" s="179" t="str">
        <f>IF(L1831="-1",W1831/#REF!*#REF!,"-")</f>
        <v>-</v>
      </c>
      <c r="Z1831" s="125" t="str">
        <f t="shared" ref="Z1831" si="3235">IF(S1831="vs2",1,"")</f>
        <v/>
      </c>
      <c r="AA1831" s="125">
        <f t="shared" ref="AA1831" si="3236">IF(T1831="vs3",1,"")</f>
        <v>1</v>
      </c>
      <c r="AB1831" s="179">
        <f t="shared" si="3228"/>
        <v>6</v>
      </c>
      <c r="AC1831" s="179" t="str">
        <f t="shared" si="3220"/>
        <v>000101</v>
      </c>
      <c r="AD1831" s="179">
        <f t="shared" si="3221"/>
        <v>1</v>
      </c>
      <c r="AE1831" s="179" t="str">
        <f t="shared" si="3222"/>
        <v>00111111</v>
      </c>
      <c r="AF1831" s="125" t="s">
        <v>369</v>
      </c>
    </row>
    <row r="1832" spans="1:32" x14ac:dyDescent="0.2">
      <c r="A1832" s="125" t="s">
        <v>4848</v>
      </c>
      <c r="B1832" s="58" t="str">
        <f t="shared" si="3212"/>
        <v>RSVD</v>
      </c>
      <c r="C1832" s="125" t="s">
        <v>781</v>
      </c>
      <c r="D1832" s="125" t="s">
        <v>704</v>
      </c>
      <c r="E1832" s="125" t="str">
        <f t="shared" si="3223"/>
        <v>S1</v>
      </c>
      <c r="F1832" s="125" t="str">
        <f t="shared" si="3224"/>
        <v>110</v>
      </c>
      <c r="H1832" s="125" t="s">
        <v>1723</v>
      </c>
      <c r="I1832" s="159">
        <f>VLOOKUP(H1832,'V-Enc'!$B$38:$C$45,2,FALSE)</f>
        <v>16</v>
      </c>
      <c r="J1832" s="125" t="s">
        <v>1733</v>
      </c>
      <c r="K1832" s="159">
        <f>VLOOKUP(J1832,'V-Enc'!$B$49:$C$56,2,FALSE)</f>
        <v>1</v>
      </c>
      <c r="L1832" s="206" t="s">
        <v>76</v>
      </c>
      <c r="M1832" s="125">
        <v>32</v>
      </c>
      <c r="N1832" s="125" t="s">
        <v>1833</v>
      </c>
      <c r="O1832" s="125">
        <f>VLOOKUP(N1832,'V-Enc'!$B$130:$C$137,2,FALSE)</f>
        <v>6</v>
      </c>
      <c r="R1832" s="125" t="s">
        <v>22</v>
      </c>
      <c r="S1832" s="206" t="s">
        <v>2040</v>
      </c>
      <c r="T1832" s="125" t="s">
        <v>783</v>
      </c>
      <c r="U1832" s="125">
        <f t="shared" si="3225"/>
        <v>32</v>
      </c>
      <c r="V1832" s="179">
        <f t="shared" si="3226"/>
        <v>2</v>
      </c>
      <c r="W1832" s="125" t="str">
        <f t="shared" si="3227"/>
        <v>-</v>
      </c>
      <c r="X1832" s="179" t="str">
        <f>IF(L1832="-1",W1832/#REF!*#REF!,"-")</f>
        <v>-</v>
      </c>
      <c r="Z1832" s="125" t="str">
        <f t="shared" si="3182"/>
        <v/>
      </c>
      <c r="AA1832" s="125">
        <f t="shared" si="3211"/>
        <v>1</v>
      </c>
      <c r="AB1832" s="179">
        <f t="shared" si="3228"/>
        <v>12</v>
      </c>
      <c r="AC1832" s="179" t="str">
        <f t="shared" si="3220"/>
        <v>001011</v>
      </c>
      <c r="AD1832" s="179">
        <f t="shared" si="3221"/>
        <v>1</v>
      </c>
      <c r="AE1832" s="179" t="str">
        <f t="shared" si="3222"/>
        <v>11111111</v>
      </c>
      <c r="AF1832" s="125" t="s">
        <v>369</v>
      </c>
    </row>
    <row r="1833" spans="1:32" x14ac:dyDescent="0.2">
      <c r="A1833" s="125" t="s">
        <v>4849</v>
      </c>
      <c r="B1833" s="58" t="str">
        <f t="shared" ref="B1833:B1835" si="3237">IF(OR(MAX(1,O1833)*MAX(V1833,1)&gt;8,V1833&lt;1/4,X1833&lt;1/4,IF(X1833="-",0,X1833)&gt;8),"RSVD","")</f>
        <v/>
      </c>
      <c r="C1833" s="125" t="s">
        <v>781</v>
      </c>
      <c r="D1833" s="125" t="s">
        <v>704</v>
      </c>
      <c r="E1833" s="125" t="str">
        <f t="shared" ref="E1833:E1835" si="3238">IF(S1833="rs2","S2",IF(S1833="vs2","S3","S1"))</f>
        <v>S1</v>
      </c>
      <c r="F1833" s="125" t="str">
        <f t="shared" ref="F1833:F1835" si="3239">IF(M1833=8,"000",IF(M1833=16,"101","110"))</f>
        <v>000</v>
      </c>
      <c r="H1833" s="125" t="s">
        <v>1723</v>
      </c>
      <c r="I1833" s="159">
        <f>VLOOKUP(H1833,'V-Enc'!$B$38:$C$45,2,FALSE)</f>
        <v>16</v>
      </c>
      <c r="J1833" s="125" t="s">
        <v>1734</v>
      </c>
      <c r="K1833" s="159">
        <f>VLOOKUP(J1833,'V-Enc'!$B$49:$C$56,2,FALSE)</f>
        <v>2</v>
      </c>
      <c r="L1833" s="206" t="s">
        <v>76</v>
      </c>
      <c r="M1833" s="125">
        <v>8</v>
      </c>
      <c r="N1833" s="125" t="s">
        <v>1833</v>
      </c>
      <c r="O1833" s="125">
        <f>VLOOKUP(N1833,'V-Enc'!$B$130:$C$137,2,FALSE)</f>
        <v>6</v>
      </c>
      <c r="R1833" s="125" t="s">
        <v>22</v>
      </c>
      <c r="S1833" s="206" t="s">
        <v>2040</v>
      </c>
      <c r="T1833" s="125" t="s">
        <v>783</v>
      </c>
      <c r="U1833" s="125">
        <f t="shared" ref="U1833:U1835" si="3240">IF(L1833="-1",I1833,M1833)</f>
        <v>8</v>
      </c>
      <c r="V1833" s="179">
        <f t="shared" ref="V1833:V1835" si="3241">IF(L1833="-1",K1833,U1833/I1833*K1833)</f>
        <v>1</v>
      </c>
      <c r="W1833" s="125" t="str">
        <f t="shared" ref="W1833:W1835" si="3242">IF(L1833="-1",M1833,"-")</f>
        <v>-</v>
      </c>
      <c r="X1833" s="179" t="str">
        <f>IF(L1833="-1",W1833/#REF!*#REF!,"-")</f>
        <v>-</v>
      </c>
      <c r="Z1833" s="125" t="str">
        <f t="shared" ref="Z1833:Z1835" si="3243">IF(S1833="vs2",1,"")</f>
        <v/>
      </c>
      <c r="AA1833" s="125">
        <f t="shared" ref="AA1833:AA1835" si="3244">IF(T1833="vs3",1,"")</f>
        <v>1</v>
      </c>
      <c r="AB1833" s="179">
        <f t="shared" si="3228"/>
        <v>6</v>
      </c>
      <c r="AC1833" s="179" t="str">
        <f t="shared" si="3220"/>
        <v>000101</v>
      </c>
      <c r="AD1833" s="179">
        <f t="shared" si="3221"/>
        <v>1</v>
      </c>
      <c r="AE1833" s="179" t="str">
        <f t="shared" si="3222"/>
        <v>00111111</v>
      </c>
      <c r="AF1833" s="125" t="s">
        <v>369</v>
      </c>
    </row>
    <row r="1834" spans="1:32" x14ac:dyDescent="0.2">
      <c r="A1834" s="125" t="s">
        <v>4850</v>
      </c>
      <c r="B1834" s="58" t="str">
        <f t="shared" si="3237"/>
        <v>RSVD</v>
      </c>
      <c r="C1834" s="125" t="s">
        <v>781</v>
      </c>
      <c r="D1834" s="125" t="s">
        <v>704</v>
      </c>
      <c r="E1834" s="125" t="str">
        <f t="shared" si="3238"/>
        <v>S1</v>
      </c>
      <c r="F1834" s="125" t="str">
        <f t="shared" si="3239"/>
        <v>101</v>
      </c>
      <c r="H1834" s="125" t="s">
        <v>1723</v>
      </c>
      <c r="I1834" s="159">
        <f>VLOOKUP(H1834,'V-Enc'!$B$38:$C$45,2,FALSE)</f>
        <v>16</v>
      </c>
      <c r="J1834" s="125" t="s">
        <v>1734</v>
      </c>
      <c r="K1834" s="159">
        <f>VLOOKUP(J1834,'V-Enc'!$B$49:$C$56,2,FALSE)</f>
        <v>2</v>
      </c>
      <c r="L1834" s="206" t="s">
        <v>76</v>
      </c>
      <c r="M1834" s="125">
        <v>16</v>
      </c>
      <c r="N1834" s="125" t="s">
        <v>1833</v>
      </c>
      <c r="O1834" s="125">
        <f>VLOOKUP(N1834,'V-Enc'!$B$130:$C$137,2,FALSE)</f>
        <v>6</v>
      </c>
      <c r="R1834" s="125" t="s">
        <v>22</v>
      </c>
      <c r="S1834" s="206" t="s">
        <v>2040</v>
      </c>
      <c r="T1834" s="125" t="s">
        <v>783</v>
      </c>
      <c r="U1834" s="125">
        <f t="shared" si="3240"/>
        <v>16</v>
      </c>
      <c r="V1834" s="179">
        <f t="shared" si="3241"/>
        <v>2</v>
      </c>
      <c r="W1834" s="125" t="str">
        <f t="shared" si="3242"/>
        <v>-</v>
      </c>
      <c r="X1834" s="179" t="str">
        <f>IF(L1834="-1",W1834/#REF!*#REF!,"-")</f>
        <v>-</v>
      </c>
      <c r="Z1834" s="125" t="str">
        <f t="shared" si="3243"/>
        <v/>
      </c>
      <c r="AA1834" s="125">
        <f t="shared" si="3244"/>
        <v>1</v>
      </c>
      <c r="AB1834" s="179">
        <f t="shared" si="3228"/>
        <v>12</v>
      </c>
      <c r="AC1834" s="179" t="str">
        <f t="shared" si="3220"/>
        <v>001011</v>
      </c>
      <c r="AD1834" s="179">
        <f t="shared" si="3221"/>
        <v>1</v>
      </c>
      <c r="AE1834" s="179" t="str">
        <f t="shared" si="3222"/>
        <v>11111111</v>
      </c>
      <c r="AF1834" s="125" t="s">
        <v>369</v>
      </c>
    </row>
    <row r="1835" spans="1:32" x14ac:dyDescent="0.2">
      <c r="A1835" s="125" t="s">
        <v>4851</v>
      </c>
      <c r="B1835" s="58" t="str">
        <f t="shared" si="3237"/>
        <v>RSVD</v>
      </c>
      <c r="C1835" s="125" t="s">
        <v>781</v>
      </c>
      <c r="D1835" s="125" t="s">
        <v>704</v>
      </c>
      <c r="E1835" s="125" t="str">
        <f t="shared" si="3238"/>
        <v>S1</v>
      </c>
      <c r="F1835" s="125" t="str">
        <f t="shared" si="3239"/>
        <v>110</v>
      </c>
      <c r="H1835" s="125" t="s">
        <v>1723</v>
      </c>
      <c r="I1835" s="159">
        <f>VLOOKUP(H1835,'V-Enc'!$B$38:$C$45,2,FALSE)</f>
        <v>16</v>
      </c>
      <c r="J1835" s="125" t="s">
        <v>1734</v>
      </c>
      <c r="K1835" s="159">
        <f>VLOOKUP(J1835,'V-Enc'!$B$49:$C$56,2,FALSE)</f>
        <v>2</v>
      </c>
      <c r="L1835" s="206" t="s">
        <v>76</v>
      </c>
      <c r="M1835" s="125">
        <v>32</v>
      </c>
      <c r="N1835" s="125" t="s">
        <v>1833</v>
      </c>
      <c r="O1835" s="125">
        <f>VLOOKUP(N1835,'V-Enc'!$B$130:$C$137,2,FALSE)</f>
        <v>6</v>
      </c>
      <c r="R1835" s="125" t="s">
        <v>22</v>
      </c>
      <c r="S1835" s="206" t="s">
        <v>2040</v>
      </c>
      <c r="T1835" s="125" t="s">
        <v>783</v>
      </c>
      <c r="U1835" s="125">
        <f t="shared" si="3240"/>
        <v>32</v>
      </c>
      <c r="V1835" s="179">
        <f t="shared" si="3241"/>
        <v>4</v>
      </c>
      <c r="W1835" s="125" t="str">
        <f t="shared" si="3242"/>
        <v>-</v>
      </c>
      <c r="X1835" s="179" t="str">
        <f>IF(L1835="-1",W1835/#REF!*#REF!,"-")</f>
        <v>-</v>
      </c>
      <c r="Z1835" s="125" t="str">
        <f t="shared" si="3243"/>
        <v/>
      </c>
      <c r="AA1835" s="125">
        <f t="shared" si="3244"/>
        <v>1</v>
      </c>
      <c r="AB1835" s="179">
        <f t="shared" si="3228"/>
        <v>24</v>
      </c>
      <c r="AC1835" s="179" t="str">
        <f t="shared" si="3220"/>
        <v>010111</v>
      </c>
      <c r="AD1835" s="179">
        <f t="shared" si="3221"/>
        <v>1</v>
      </c>
      <c r="AE1835" s="179" t="str">
        <f t="shared" si="3222"/>
        <v>11111111</v>
      </c>
      <c r="AF1835" s="125" t="s">
        <v>369</v>
      </c>
    </row>
    <row r="1836" spans="1:32" x14ac:dyDescent="0.2">
      <c r="A1836" s="125" t="s">
        <v>4852</v>
      </c>
      <c r="B1836" s="58" t="str">
        <f t="shared" ref="B1836:B1838" si="3245">IF(OR(MAX(1,O1836)*MAX(V1836,1)&gt;8,V1836&lt;1/4,X1836&lt;1/4,IF(X1836="-",0,X1836)&gt;8),"RSVD","")</f>
        <v>RSVD</v>
      </c>
      <c r="C1836" s="125" t="s">
        <v>781</v>
      </c>
      <c r="D1836" s="125" t="s">
        <v>704</v>
      </c>
      <c r="E1836" s="125" t="str">
        <f t="shared" ref="E1836:E1838" si="3246">IF(S1836="rs2","S2",IF(S1836="vs2","S3","S1"))</f>
        <v>S1</v>
      </c>
      <c r="F1836" s="125" t="str">
        <f t="shared" ref="F1836:F1838" si="3247">IF(M1836=8,"000",IF(M1836=16,"101","110"))</f>
        <v>000</v>
      </c>
      <c r="H1836" s="125" t="s">
        <v>1723</v>
      </c>
      <c r="I1836" s="159">
        <f>VLOOKUP(H1836,'V-Enc'!$B$38:$C$45,2,FALSE)</f>
        <v>16</v>
      </c>
      <c r="J1836" s="125" t="s">
        <v>1735</v>
      </c>
      <c r="K1836" s="159">
        <f>VLOOKUP(J1836,'V-Enc'!$B$49:$C$56,2,FALSE)</f>
        <v>4</v>
      </c>
      <c r="L1836" s="206" t="s">
        <v>76</v>
      </c>
      <c r="M1836" s="125">
        <v>8</v>
      </c>
      <c r="N1836" s="125" t="s">
        <v>1833</v>
      </c>
      <c r="O1836" s="125">
        <f>VLOOKUP(N1836,'V-Enc'!$B$130:$C$137,2,FALSE)</f>
        <v>6</v>
      </c>
      <c r="R1836" s="125" t="s">
        <v>22</v>
      </c>
      <c r="S1836" s="206" t="s">
        <v>2040</v>
      </c>
      <c r="T1836" s="125" t="s">
        <v>783</v>
      </c>
      <c r="U1836" s="125">
        <f t="shared" ref="U1836:U1838" si="3248">IF(L1836="-1",I1836,M1836)</f>
        <v>8</v>
      </c>
      <c r="V1836" s="179">
        <f t="shared" ref="V1836:V1838" si="3249">IF(L1836="-1",K1836,U1836/I1836*K1836)</f>
        <v>2</v>
      </c>
      <c r="W1836" s="125" t="str">
        <f t="shared" ref="W1836:W1838" si="3250">IF(L1836="-1",M1836,"-")</f>
        <v>-</v>
      </c>
      <c r="X1836" s="179" t="str">
        <f>IF(L1836="-1",W1836/#REF!*#REF!,"-")</f>
        <v>-</v>
      </c>
      <c r="Z1836" s="125" t="str">
        <f t="shared" ref="Z1836:Z1838" si="3251">IF(S1836="vs2",1,"")</f>
        <v/>
      </c>
      <c r="AA1836" s="125">
        <f t="shared" ref="AA1836:AA1838" si="3252">IF(T1836="vs3",1,"")</f>
        <v>1</v>
      </c>
      <c r="AB1836" s="179">
        <f t="shared" si="3228"/>
        <v>12</v>
      </c>
      <c r="AC1836" s="179" t="str">
        <f t="shared" si="3220"/>
        <v>001011</v>
      </c>
      <c r="AD1836" s="179">
        <f t="shared" si="3221"/>
        <v>1</v>
      </c>
      <c r="AE1836" s="179" t="str">
        <f t="shared" si="3222"/>
        <v>11111111</v>
      </c>
      <c r="AF1836" s="125" t="s">
        <v>369</v>
      </c>
    </row>
    <row r="1837" spans="1:32" x14ac:dyDescent="0.2">
      <c r="A1837" s="125" t="s">
        <v>4853</v>
      </c>
      <c r="B1837" s="58" t="str">
        <f t="shared" si="3245"/>
        <v>RSVD</v>
      </c>
      <c r="C1837" s="125" t="s">
        <v>781</v>
      </c>
      <c r="D1837" s="125" t="s">
        <v>704</v>
      </c>
      <c r="E1837" s="125" t="str">
        <f t="shared" si="3246"/>
        <v>S1</v>
      </c>
      <c r="F1837" s="125" t="str">
        <f t="shared" si="3247"/>
        <v>101</v>
      </c>
      <c r="H1837" s="125" t="s">
        <v>1723</v>
      </c>
      <c r="I1837" s="159">
        <f>VLOOKUP(H1837,'V-Enc'!$B$38:$C$45,2,FALSE)</f>
        <v>16</v>
      </c>
      <c r="J1837" s="125" t="s">
        <v>1735</v>
      </c>
      <c r="K1837" s="159">
        <f>VLOOKUP(J1837,'V-Enc'!$B$49:$C$56,2,FALSE)</f>
        <v>4</v>
      </c>
      <c r="L1837" s="206" t="s">
        <v>76</v>
      </c>
      <c r="M1837" s="125">
        <v>16</v>
      </c>
      <c r="N1837" s="125" t="s">
        <v>1833</v>
      </c>
      <c r="O1837" s="125">
        <f>VLOOKUP(N1837,'V-Enc'!$B$130:$C$137,2,FALSE)</f>
        <v>6</v>
      </c>
      <c r="R1837" s="125" t="s">
        <v>22</v>
      </c>
      <c r="S1837" s="206" t="s">
        <v>2040</v>
      </c>
      <c r="T1837" s="125" t="s">
        <v>783</v>
      </c>
      <c r="U1837" s="125">
        <f t="shared" si="3248"/>
        <v>16</v>
      </c>
      <c r="V1837" s="179">
        <f t="shared" si="3249"/>
        <v>4</v>
      </c>
      <c r="W1837" s="125" t="str">
        <f t="shared" si="3250"/>
        <v>-</v>
      </c>
      <c r="X1837" s="179" t="str">
        <f>IF(L1837="-1",W1837/#REF!*#REF!,"-")</f>
        <v>-</v>
      </c>
      <c r="Z1837" s="125" t="str">
        <f t="shared" si="3251"/>
        <v/>
      </c>
      <c r="AA1837" s="125">
        <f t="shared" si="3252"/>
        <v>1</v>
      </c>
      <c r="AB1837" s="179">
        <f t="shared" si="3228"/>
        <v>24</v>
      </c>
      <c r="AC1837" s="179" t="str">
        <f t="shared" si="3220"/>
        <v>010111</v>
      </c>
      <c r="AD1837" s="179">
        <f t="shared" si="3221"/>
        <v>1</v>
      </c>
      <c r="AE1837" s="179" t="str">
        <f t="shared" si="3222"/>
        <v>11111111</v>
      </c>
      <c r="AF1837" s="125" t="s">
        <v>369</v>
      </c>
    </row>
    <row r="1838" spans="1:32" x14ac:dyDescent="0.2">
      <c r="A1838" s="125" t="s">
        <v>4854</v>
      </c>
      <c r="B1838" s="58" t="str">
        <f t="shared" si="3245"/>
        <v>RSVD</v>
      </c>
      <c r="C1838" s="125" t="s">
        <v>781</v>
      </c>
      <c r="D1838" s="125" t="s">
        <v>704</v>
      </c>
      <c r="E1838" s="125" t="str">
        <f t="shared" si="3246"/>
        <v>S1</v>
      </c>
      <c r="F1838" s="125" t="str">
        <f t="shared" si="3247"/>
        <v>110</v>
      </c>
      <c r="H1838" s="125" t="s">
        <v>1723</v>
      </c>
      <c r="I1838" s="159">
        <f>VLOOKUP(H1838,'V-Enc'!$B$38:$C$45,2,FALSE)</f>
        <v>16</v>
      </c>
      <c r="J1838" s="125" t="s">
        <v>1735</v>
      </c>
      <c r="K1838" s="159">
        <f>VLOOKUP(J1838,'V-Enc'!$B$49:$C$56,2,FALSE)</f>
        <v>4</v>
      </c>
      <c r="L1838" s="206" t="s">
        <v>76</v>
      </c>
      <c r="M1838" s="125">
        <v>32</v>
      </c>
      <c r="N1838" s="125" t="s">
        <v>1833</v>
      </c>
      <c r="O1838" s="125">
        <f>VLOOKUP(N1838,'V-Enc'!$B$130:$C$137,2,FALSE)</f>
        <v>6</v>
      </c>
      <c r="R1838" s="125" t="s">
        <v>22</v>
      </c>
      <c r="S1838" s="206" t="s">
        <v>2040</v>
      </c>
      <c r="T1838" s="125" t="s">
        <v>783</v>
      </c>
      <c r="U1838" s="125">
        <f t="shared" si="3248"/>
        <v>32</v>
      </c>
      <c r="V1838" s="179">
        <f t="shared" si="3249"/>
        <v>8</v>
      </c>
      <c r="W1838" s="125" t="str">
        <f t="shared" si="3250"/>
        <v>-</v>
      </c>
      <c r="X1838" s="179" t="str">
        <f>IF(L1838="-1",W1838/#REF!*#REF!,"-")</f>
        <v>-</v>
      </c>
      <c r="Z1838" s="125" t="str">
        <f t="shared" si="3251"/>
        <v/>
      </c>
      <c r="AA1838" s="125">
        <f t="shared" si="3252"/>
        <v>1</v>
      </c>
      <c r="AB1838" s="179">
        <f t="shared" si="3228"/>
        <v>48</v>
      </c>
      <c r="AC1838" s="179" t="str">
        <f>DEC2BIN(MIN(64,AB1838)-1,6)</f>
        <v>101111</v>
      </c>
      <c r="AD1838" s="179">
        <f t="shared" si="3221"/>
        <v>1</v>
      </c>
      <c r="AE1838" s="179" t="str">
        <f t="shared" si="3222"/>
        <v>11111111</v>
      </c>
      <c r="AF1838" s="125" t="s">
        <v>369</v>
      </c>
    </row>
    <row r="1839" spans="1:32" x14ac:dyDescent="0.2">
      <c r="A1839" s="125" t="s">
        <v>4855</v>
      </c>
      <c r="B1839" s="58" t="str">
        <f t="shared" ref="B1839:B1841" si="3253">IF(OR(MAX(1,O1839)*MAX(V1839,1)&gt;8,V1839&lt;1/4,X1839&lt;1/4,IF(X1839="-",0,X1839)&gt;8),"RSVD","")</f>
        <v>RSVD</v>
      </c>
      <c r="C1839" s="125" t="s">
        <v>781</v>
      </c>
      <c r="D1839" s="125" t="s">
        <v>704</v>
      </c>
      <c r="E1839" s="125" t="str">
        <f t="shared" ref="E1839:E1841" si="3254">IF(S1839="rs2","S2",IF(S1839="vs2","S3","S1"))</f>
        <v>S1</v>
      </c>
      <c r="F1839" s="125" t="str">
        <f t="shared" ref="F1839:F1841" si="3255">IF(M1839=8,"000",IF(M1839=16,"101","110"))</f>
        <v>000</v>
      </c>
      <c r="H1839" s="125" t="s">
        <v>1723</v>
      </c>
      <c r="I1839" s="159">
        <f>VLOOKUP(H1839,'V-Enc'!$B$38:$C$45,2,FALSE)</f>
        <v>16</v>
      </c>
      <c r="J1839" s="125" t="s">
        <v>1736</v>
      </c>
      <c r="K1839" s="159">
        <f>VLOOKUP(J1839,'V-Enc'!$B$49:$C$56,2,FALSE)</f>
        <v>8</v>
      </c>
      <c r="L1839" s="206" t="s">
        <v>76</v>
      </c>
      <c r="M1839" s="125">
        <v>8</v>
      </c>
      <c r="N1839" s="125" t="s">
        <v>1833</v>
      </c>
      <c r="O1839" s="125">
        <f>VLOOKUP(N1839,'V-Enc'!$B$130:$C$137,2,FALSE)</f>
        <v>6</v>
      </c>
      <c r="R1839" s="125" t="s">
        <v>22</v>
      </c>
      <c r="S1839" s="206" t="s">
        <v>2040</v>
      </c>
      <c r="T1839" s="125" t="s">
        <v>783</v>
      </c>
      <c r="U1839" s="125">
        <f t="shared" ref="U1839:U1841" si="3256">IF(L1839="-1",I1839,M1839)</f>
        <v>8</v>
      </c>
      <c r="V1839" s="179">
        <f t="shared" ref="V1839:V1841" si="3257">IF(L1839="-1",K1839,U1839/I1839*K1839)</f>
        <v>4</v>
      </c>
      <c r="W1839" s="125" t="str">
        <f t="shared" ref="W1839:W1841" si="3258">IF(L1839="-1",M1839,"-")</f>
        <v>-</v>
      </c>
      <c r="X1839" s="179" t="str">
        <f>IF(L1839="-1",W1839/#REF!*#REF!,"-")</f>
        <v>-</v>
      </c>
      <c r="Z1839" s="125" t="str">
        <f t="shared" ref="Z1839:Z1841" si="3259">IF(S1839="vs2",1,"")</f>
        <v/>
      </c>
      <c r="AA1839" s="125">
        <f t="shared" ref="AA1839:AA1841" si="3260">IF(T1839="vs3",1,"")</f>
        <v>1</v>
      </c>
      <c r="AB1839" s="179">
        <f t="shared" si="3228"/>
        <v>24</v>
      </c>
      <c r="AC1839" s="179" t="str">
        <f t="shared" ref="AC1839:AC1841" si="3261">DEC2BIN(MIN(64,AB1839)-1,6)</f>
        <v>010111</v>
      </c>
      <c r="AD1839" s="179">
        <f t="shared" si="3221"/>
        <v>1</v>
      </c>
      <c r="AE1839" s="179" t="str">
        <f t="shared" si="3222"/>
        <v>11111111</v>
      </c>
      <c r="AF1839" s="125" t="s">
        <v>369</v>
      </c>
    </row>
    <row r="1840" spans="1:32" x14ac:dyDescent="0.2">
      <c r="A1840" s="125" t="s">
        <v>4856</v>
      </c>
      <c r="B1840" s="58" t="str">
        <f t="shared" si="3253"/>
        <v>RSVD</v>
      </c>
      <c r="C1840" s="125" t="s">
        <v>781</v>
      </c>
      <c r="D1840" s="125" t="s">
        <v>704</v>
      </c>
      <c r="E1840" s="125" t="str">
        <f t="shared" si="3254"/>
        <v>S1</v>
      </c>
      <c r="F1840" s="125" t="str">
        <f t="shared" si="3255"/>
        <v>101</v>
      </c>
      <c r="H1840" s="125" t="s">
        <v>1723</v>
      </c>
      <c r="I1840" s="159">
        <f>VLOOKUP(H1840,'V-Enc'!$B$38:$C$45,2,FALSE)</f>
        <v>16</v>
      </c>
      <c r="J1840" s="125" t="s">
        <v>1736</v>
      </c>
      <c r="K1840" s="159">
        <f>VLOOKUP(J1840,'V-Enc'!$B$49:$C$56,2,FALSE)</f>
        <v>8</v>
      </c>
      <c r="L1840" s="206" t="s">
        <v>76</v>
      </c>
      <c r="M1840" s="125">
        <v>16</v>
      </c>
      <c r="N1840" s="125" t="s">
        <v>1833</v>
      </c>
      <c r="O1840" s="125">
        <f>VLOOKUP(N1840,'V-Enc'!$B$130:$C$137,2,FALSE)</f>
        <v>6</v>
      </c>
      <c r="R1840" s="125" t="s">
        <v>22</v>
      </c>
      <c r="S1840" s="206" t="s">
        <v>2040</v>
      </c>
      <c r="T1840" s="125" t="s">
        <v>783</v>
      </c>
      <c r="U1840" s="125">
        <f t="shared" si="3256"/>
        <v>16</v>
      </c>
      <c r="V1840" s="179">
        <f t="shared" si="3257"/>
        <v>8</v>
      </c>
      <c r="W1840" s="125" t="str">
        <f t="shared" si="3258"/>
        <v>-</v>
      </c>
      <c r="X1840" s="179" t="str">
        <f>IF(L1840="-1",W1840/#REF!*#REF!,"-")</f>
        <v>-</v>
      </c>
      <c r="Z1840" s="125" t="str">
        <f t="shared" si="3259"/>
        <v/>
      </c>
      <c r="AA1840" s="125">
        <f t="shared" si="3260"/>
        <v>1</v>
      </c>
      <c r="AB1840" s="179">
        <f t="shared" si="3228"/>
        <v>48</v>
      </c>
      <c r="AC1840" s="179" t="str">
        <f t="shared" si="3261"/>
        <v>101111</v>
      </c>
      <c r="AD1840" s="179">
        <f t="shared" si="3221"/>
        <v>1</v>
      </c>
      <c r="AE1840" s="179" t="str">
        <f t="shared" si="3222"/>
        <v>11111111</v>
      </c>
      <c r="AF1840" s="125" t="s">
        <v>369</v>
      </c>
    </row>
    <row r="1841" spans="1:32" x14ac:dyDescent="0.2">
      <c r="A1841" s="125" t="s">
        <v>4857</v>
      </c>
      <c r="B1841" s="58" t="str">
        <f t="shared" si="3253"/>
        <v>RSVD</v>
      </c>
      <c r="C1841" s="125" t="s">
        <v>781</v>
      </c>
      <c r="D1841" s="125" t="s">
        <v>704</v>
      </c>
      <c r="E1841" s="125" t="str">
        <f t="shared" si="3254"/>
        <v>S1</v>
      </c>
      <c r="F1841" s="125" t="str">
        <f t="shared" si="3255"/>
        <v>110</v>
      </c>
      <c r="H1841" s="125" t="s">
        <v>1723</v>
      </c>
      <c r="I1841" s="159">
        <f>VLOOKUP(H1841,'V-Enc'!$B$38:$C$45,2,FALSE)</f>
        <v>16</v>
      </c>
      <c r="J1841" s="125" t="s">
        <v>1736</v>
      </c>
      <c r="K1841" s="159">
        <f>VLOOKUP(J1841,'V-Enc'!$B$49:$C$56,2,FALSE)</f>
        <v>8</v>
      </c>
      <c r="L1841" s="206" t="s">
        <v>76</v>
      </c>
      <c r="M1841" s="125">
        <v>32</v>
      </c>
      <c r="N1841" s="125" t="s">
        <v>1833</v>
      </c>
      <c r="O1841" s="125">
        <f>VLOOKUP(N1841,'V-Enc'!$B$130:$C$137,2,FALSE)</f>
        <v>6</v>
      </c>
      <c r="R1841" s="125" t="s">
        <v>22</v>
      </c>
      <c r="S1841" s="206" t="s">
        <v>2040</v>
      </c>
      <c r="T1841" s="125" t="s">
        <v>783</v>
      </c>
      <c r="U1841" s="125">
        <f t="shared" si="3256"/>
        <v>32</v>
      </c>
      <c r="V1841" s="179">
        <f t="shared" si="3257"/>
        <v>16</v>
      </c>
      <c r="W1841" s="125" t="str">
        <f t="shared" si="3258"/>
        <v>-</v>
      </c>
      <c r="X1841" s="179" t="str">
        <f>IF(L1841="-1",W1841/#REF!*#REF!,"-")</f>
        <v>-</v>
      </c>
      <c r="Z1841" s="125" t="str">
        <f t="shared" si="3259"/>
        <v/>
      </c>
      <c r="AA1841" s="125">
        <f t="shared" si="3260"/>
        <v>1</v>
      </c>
      <c r="AB1841" s="179">
        <f t="shared" si="3228"/>
        <v>96</v>
      </c>
      <c r="AC1841" s="179" t="str">
        <f t="shared" si="3261"/>
        <v>111111</v>
      </c>
      <c r="AD1841" s="179">
        <f t="shared" si="3221"/>
        <v>1</v>
      </c>
      <c r="AE1841" s="179" t="str">
        <f t="shared" si="3222"/>
        <v>11111111</v>
      </c>
      <c r="AF1841" s="125" t="s">
        <v>369</v>
      </c>
    </row>
    <row r="1842" spans="1:32" x14ac:dyDescent="0.2">
      <c r="I1842" s="159"/>
      <c r="Z1842" s="125" t="str">
        <f t="shared" si="3182"/>
        <v/>
      </c>
      <c r="AA1842" s="125" t="str">
        <f t="shared" si="3211"/>
        <v/>
      </c>
      <c r="AC1842" s="179"/>
      <c r="AE1842" s="179"/>
    </row>
    <row r="1843" spans="1:32" ht="19" x14ac:dyDescent="0.25">
      <c r="A1843" s="225" t="s">
        <v>2538</v>
      </c>
      <c r="B1843" s="225"/>
      <c r="C1843" s="226"/>
      <c r="D1843" s="226"/>
      <c r="E1843" s="226"/>
      <c r="F1843" s="226"/>
      <c r="G1843" s="226"/>
      <c r="I1843" s="159"/>
      <c r="Z1843" s="125" t="str">
        <f t="shared" si="3182"/>
        <v/>
      </c>
      <c r="AA1843" s="125" t="str">
        <f t="shared" si="3211"/>
        <v/>
      </c>
      <c r="AC1843" s="179"/>
      <c r="AE1843" s="179"/>
    </row>
    <row r="1844" spans="1:32" x14ac:dyDescent="0.2">
      <c r="A1844" s="125" t="s">
        <v>4858</v>
      </c>
      <c r="B1844" s="58" t="str">
        <f t="shared" ref="B1844:B1851" si="3262">IF(OR(MAX(1,O1844)*MAX(V1844,1)&gt;8,V1844&lt;1/4,X1844&lt;1/4,IF(X1844="-",0,X1844)&gt;8),"RSVD","")</f>
        <v>RSVD</v>
      </c>
      <c r="C1844" s="125" t="s">
        <v>781</v>
      </c>
      <c r="D1844" s="125" t="s">
        <v>704</v>
      </c>
      <c r="E1844" s="125" t="str">
        <f t="shared" ref="E1844" si="3263">IF(S1844="rs2","S2",IF(S1844="vs2","S3","S1"))</f>
        <v>S2</v>
      </c>
      <c r="F1844" s="125" t="str">
        <f t="shared" ref="F1844" si="3264">IF(M1844=8,"000",IF(M1844=16,"101","110"))</f>
        <v>000</v>
      </c>
      <c r="H1844" s="125" t="s">
        <v>1723</v>
      </c>
      <c r="I1844" s="159">
        <f>VLOOKUP(H1844,'V-Enc'!$B$38:$C$45,2,FALSE)</f>
        <v>16</v>
      </c>
      <c r="J1844" s="125" t="s">
        <v>1739</v>
      </c>
      <c r="K1844" s="159">
        <f>VLOOKUP(J1844,'V-Enc'!$B$49:$C$56,2,FALSE)</f>
        <v>0.25</v>
      </c>
      <c r="L1844" s="206" t="s">
        <v>548</v>
      </c>
      <c r="M1844" s="125">
        <v>8</v>
      </c>
      <c r="N1844" s="125" t="s">
        <v>1833</v>
      </c>
      <c r="O1844" s="125">
        <f>VLOOKUP(N1844,'V-Enc'!$B$130:$C$137,2,FALSE)</f>
        <v>6</v>
      </c>
      <c r="R1844" s="125" t="s">
        <v>22</v>
      </c>
      <c r="S1844" s="125" t="s">
        <v>44</v>
      </c>
      <c r="T1844" s="125" t="s">
        <v>783</v>
      </c>
      <c r="U1844" s="125">
        <f t="shared" ref="U1844" si="3265">IF(L1844="-1",I1844,M1844)</f>
        <v>8</v>
      </c>
      <c r="V1844" s="179">
        <f t="shared" ref="V1844" si="3266">IF(L1844="-1",K1844,U1844/I1844*K1844)</f>
        <v>0.125</v>
      </c>
      <c r="W1844" s="125" t="str">
        <f t="shared" ref="W1844" si="3267">IF(L1844="-1",M1844,"-")</f>
        <v>-</v>
      </c>
      <c r="X1844" s="179" t="str">
        <f>IF(L1844="-1",W1844/#REF!*#REF!,"-")</f>
        <v>-</v>
      </c>
      <c r="Z1844" s="125" t="str">
        <f t="shared" ref="Z1844" si="3268">IF(S1844="vs2",1,"")</f>
        <v/>
      </c>
      <c r="AA1844" s="125">
        <f t="shared" ref="AA1844" si="3269">IF(T1844="vs3",1,"")</f>
        <v>1</v>
      </c>
      <c r="AB1844" s="179">
        <f>MAX(V1844,X1844,1)*IF(O1844="",1,O1844)</f>
        <v>6</v>
      </c>
      <c r="AC1844" s="179" t="str">
        <f t="shared" ref="AC1844:AC1857" si="3270">DEC2BIN(MIN(64,AB1844)-1,6)</f>
        <v>000101</v>
      </c>
      <c r="AD1844" s="179">
        <f t="shared" ref="AD1844:AD1861" si="3271">AB1844/(MAX(V1844,1)*IF(O1844="",1,O1844))</f>
        <v>1</v>
      </c>
      <c r="AE1844" s="179" t="str">
        <f t="shared" ref="AE1844:AE1861" si="3272">RIGHT(_xlfn.CONCAT(REPT(0,8-MIN(AB1844,8)),REPT(DEC2BIN(_xlfn.BITLSHIFT(1,AD1844-1)),AB1844/AD1844)),8)</f>
        <v>00111111</v>
      </c>
      <c r="AF1844" s="125" t="s">
        <v>369</v>
      </c>
    </row>
    <row r="1845" spans="1:32" x14ac:dyDescent="0.2">
      <c r="A1845" s="125" t="s">
        <v>3117</v>
      </c>
      <c r="B1845" s="58" t="str">
        <f t="shared" si="3262"/>
        <v/>
      </c>
      <c r="C1845" s="125" t="s">
        <v>781</v>
      </c>
      <c r="D1845" s="125" t="s">
        <v>704</v>
      </c>
      <c r="E1845" s="125" t="str">
        <f t="shared" ref="E1845:E1851" si="3273">IF(S1845="rs2","S2",IF(S1845="vs2","S3","S1"))</f>
        <v>S2</v>
      </c>
      <c r="F1845" s="125" t="str">
        <f t="shared" ref="F1845:F1851" si="3274">IF(M1845=8,"000",IF(M1845=16,"101","110"))</f>
        <v>101</v>
      </c>
      <c r="H1845" s="125" t="s">
        <v>1723</v>
      </c>
      <c r="I1845" s="159">
        <f>VLOOKUP(H1845,'V-Enc'!$B$38:$C$45,2,FALSE)</f>
        <v>16</v>
      </c>
      <c r="J1845" s="125" t="s">
        <v>1739</v>
      </c>
      <c r="K1845" s="159">
        <f>VLOOKUP(J1845,'V-Enc'!$B$49:$C$56,2,FALSE)</f>
        <v>0.25</v>
      </c>
      <c r="L1845" s="206" t="s">
        <v>548</v>
      </c>
      <c r="M1845" s="125">
        <v>16</v>
      </c>
      <c r="N1845" s="125" t="s">
        <v>1833</v>
      </c>
      <c r="O1845" s="125">
        <f>VLOOKUP(N1845,'V-Enc'!$B$130:$C$137,2,FALSE)</f>
        <v>6</v>
      </c>
      <c r="R1845" s="125" t="s">
        <v>22</v>
      </c>
      <c r="S1845" s="125" t="s">
        <v>44</v>
      </c>
      <c r="T1845" s="125" t="s">
        <v>783</v>
      </c>
      <c r="U1845" s="125">
        <f t="shared" ref="U1845:U1851" si="3275">IF(L1845="-1",I1845,M1845)</f>
        <v>16</v>
      </c>
      <c r="V1845" s="179">
        <f t="shared" ref="V1845:V1851" si="3276">IF(L1845="-1",K1845,U1845/I1845*K1845)</f>
        <v>0.25</v>
      </c>
      <c r="W1845" s="125" t="str">
        <f t="shared" ref="W1845:W1851" si="3277">IF(L1845="-1",M1845,"-")</f>
        <v>-</v>
      </c>
      <c r="X1845" s="179" t="str">
        <f>IF(L1845="-1",W1845/#REF!*#REF!,"-")</f>
        <v>-</v>
      </c>
      <c r="Z1845" s="125" t="str">
        <f t="shared" si="3182"/>
        <v/>
      </c>
      <c r="AA1845" s="125">
        <f t="shared" si="3211"/>
        <v>1</v>
      </c>
      <c r="AB1845" s="179">
        <f t="shared" ref="AB1845:AB1861" si="3278">MAX(V1845,X1845,1)*IF(O1845="",1,O1845)</f>
        <v>6</v>
      </c>
      <c r="AC1845" s="179" t="str">
        <f t="shared" si="3270"/>
        <v>000101</v>
      </c>
      <c r="AD1845" s="179">
        <f t="shared" si="3271"/>
        <v>1</v>
      </c>
      <c r="AE1845" s="179" t="str">
        <f t="shared" si="3272"/>
        <v>00111111</v>
      </c>
      <c r="AF1845" s="125" t="s">
        <v>369</v>
      </c>
    </row>
    <row r="1846" spans="1:32" x14ac:dyDescent="0.2">
      <c r="A1846" s="125" t="s">
        <v>3118</v>
      </c>
      <c r="B1846" s="58" t="str">
        <f t="shared" si="3262"/>
        <v/>
      </c>
      <c r="C1846" s="125" t="s">
        <v>781</v>
      </c>
      <c r="D1846" s="125" t="s">
        <v>704</v>
      </c>
      <c r="E1846" s="125" t="str">
        <f t="shared" si="3273"/>
        <v>S2</v>
      </c>
      <c r="F1846" s="125" t="str">
        <f t="shared" si="3274"/>
        <v>110</v>
      </c>
      <c r="H1846" s="125" t="s">
        <v>1723</v>
      </c>
      <c r="I1846" s="159">
        <f>VLOOKUP(H1846,'V-Enc'!$B$38:$C$45,2,FALSE)</f>
        <v>16</v>
      </c>
      <c r="J1846" s="125" t="s">
        <v>1739</v>
      </c>
      <c r="K1846" s="159">
        <f>VLOOKUP(J1846,'V-Enc'!$B$49:$C$56,2,FALSE)</f>
        <v>0.25</v>
      </c>
      <c r="L1846" s="206" t="s">
        <v>548</v>
      </c>
      <c r="M1846" s="125">
        <v>32</v>
      </c>
      <c r="N1846" s="125" t="s">
        <v>1833</v>
      </c>
      <c r="O1846" s="125">
        <f>VLOOKUP(N1846,'V-Enc'!$B$130:$C$137,2,FALSE)</f>
        <v>6</v>
      </c>
      <c r="R1846" s="125" t="s">
        <v>22</v>
      </c>
      <c r="S1846" s="125" t="s">
        <v>44</v>
      </c>
      <c r="T1846" s="125" t="s">
        <v>783</v>
      </c>
      <c r="U1846" s="125">
        <f t="shared" si="3275"/>
        <v>32</v>
      </c>
      <c r="V1846" s="179">
        <f t="shared" si="3276"/>
        <v>0.5</v>
      </c>
      <c r="W1846" s="125" t="str">
        <f t="shared" si="3277"/>
        <v>-</v>
      </c>
      <c r="X1846" s="179" t="str">
        <f>IF(L1846="-1",W1846/I1845*K1845,"-")</f>
        <v>-</v>
      </c>
      <c r="Z1846" s="125" t="str">
        <f t="shared" si="3182"/>
        <v/>
      </c>
      <c r="AA1846" s="125">
        <f t="shared" si="3211"/>
        <v>1</v>
      </c>
      <c r="AB1846" s="179">
        <f t="shared" si="3278"/>
        <v>6</v>
      </c>
      <c r="AC1846" s="179" t="str">
        <f t="shared" si="3270"/>
        <v>000101</v>
      </c>
      <c r="AD1846" s="179">
        <f t="shared" si="3271"/>
        <v>1</v>
      </c>
      <c r="AE1846" s="179" t="str">
        <f t="shared" si="3272"/>
        <v>00111111</v>
      </c>
      <c r="AF1846" s="125" t="s">
        <v>369</v>
      </c>
    </row>
    <row r="1847" spans="1:32" x14ac:dyDescent="0.2">
      <c r="A1847" s="125" t="s">
        <v>3119</v>
      </c>
      <c r="B1847" s="58" t="str">
        <f t="shared" si="3262"/>
        <v/>
      </c>
      <c r="C1847" s="125" t="s">
        <v>781</v>
      </c>
      <c r="D1847" s="125" t="s">
        <v>704</v>
      </c>
      <c r="E1847" s="125" t="str">
        <f t="shared" si="3273"/>
        <v>S2</v>
      </c>
      <c r="F1847" s="125" t="str">
        <f t="shared" si="3274"/>
        <v>000</v>
      </c>
      <c r="H1847" s="125" t="s">
        <v>1723</v>
      </c>
      <c r="I1847" s="159">
        <f>VLOOKUP(H1847,'V-Enc'!$B$38:$C$45,2,FALSE)</f>
        <v>16</v>
      </c>
      <c r="J1847" s="125" t="s">
        <v>1740</v>
      </c>
      <c r="K1847" s="159">
        <f>VLOOKUP(J1847,'V-Enc'!$B$49:$C$56,2,FALSE)</f>
        <v>0.5</v>
      </c>
      <c r="L1847" s="206" t="s">
        <v>548</v>
      </c>
      <c r="M1847" s="125">
        <v>8</v>
      </c>
      <c r="N1847" s="125" t="s">
        <v>1833</v>
      </c>
      <c r="O1847" s="125">
        <f>VLOOKUP(N1847,'V-Enc'!$B$130:$C$137,2,FALSE)</f>
        <v>6</v>
      </c>
      <c r="R1847" s="125" t="s">
        <v>22</v>
      </c>
      <c r="S1847" s="125" t="s">
        <v>44</v>
      </c>
      <c r="T1847" s="125" t="s">
        <v>783</v>
      </c>
      <c r="U1847" s="125">
        <f t="shared" si="3275"/>
        <v>8</v>
      </c>
      <c r="V1847" s="179">
        <f t="shared" si="3276"/>
        <v>0.25</v>
      </c>
      <c r="W1847" s="125" t="str">
        <f t="shared" si="3277"/>
        <v>-</v>
      </c>
      <c r="X1847" s="179" t="str">
        <f>IF(L1847="-1",W1847/#REF!*#REF!,"-")</f>
        <v>-</v>
      </c>
      <c r="Z1847" s="125" t="str">
        <f t="shared" si="3182"/>
        <v/>
      </c>
      <c r="AA1847" s="125">
        <f t="shared" si="3211"/>
        <v>1</v>
      </c>
      <c r="AB1847" s="179">
        <f t="shared" si="3278"/>
        <v>6</v>
      </c>
      <c r="AC1847" s="179" t="str">
        <f t="shared" si="3270"/>
        <v>000101</v>
      </c>
      <c r="AD1847" s="179">
        <f t="shared" si="3271"/>
        <v>1</v>
      </c>
      <c r="AE1847" s="179" t="str">
        <f t="shared" si="3272"/>
        <v>00111111</v>
      </c>
      <c r="AF1847" s="125" t="s">
        <v>369</v>
      </c>
    </row>
    <row r="1848" spans="1:32" x14ac:dyDescent="0.2">
      <c r="A1848" s="125" t="s">
        <v>3120</v>
      </c>
      <c r="B1848" s="58" t="str">
        <f t="shared" si="3262"/>
        <v/>
      </c>
      <c r="C1848" s="125" t="s">
        <v>781</v>
      </c>
      <c r="D1848" s="125" t="s">
        <v>704</v>
      </c>
      <c r="E1848" s="125" t="str">
        <f t="shared" si="3273"/>
        <v>S2</v>
      </c>
      <c r="F1848" s="125" t="str">
        <f t="shared" si="3274"/>
        <v>101</v>
      </c>
      <c r="H1848" s="125" t="s">
        <v>1723</v>
      </c>
      <c r="I1848" s="159">
        <f>VLOOKUP(H1848,'V-Enc'!$B$38:$C$45,2,FALSE)</f>
        <v>16</v>
      </c>
      <c r="J1848" s="125" t="s">
        <v>1740</v>
      </c>
      <c r="K1848" s="159">
        <f>VLOOKUP(J1848,'V-Enc'!$B$49:$C$56,2,FALSE)</f>
        <v>0.5</v>
      </c>
      <c r="L1848" s="206" t="s">
        <v>548</v>
      </c>
      <c r="M1848" s="125">
        <v>16</v>
      </c>
      <c r="N1848" s="125" t="s">
        <v>1833</v>
      </c>
      <c r="O1848" s="125">
        <f>VLOOKUP(N1848,'V-Enc'!$B$130:$C$137,2,FALSE)</f>
        <v>6</v>
      </c>
      <c r="R1848" s="125" t="s">
        <v>22</v>
      </c>
      <c r="S1848" s="125" t="s">
        <v>44</v>
      </c>
      <c r="T1848" s="125" t="s">
        <v>783</v>
      </c>
      <c r="U1848" s="125">
        <f t="shared" si="3275"/>
        <v>16</v>
      </c>
      <c r="V1848" s="179">
        <f t="shared" si="3276"/>
        <v>0.5</v>
      </c>
      <c r="W1848" s="125" t="str">
        <f t="shared" si="3277"/>
        <v>-</v>
      </c>
      <c r="X1848" s="179" t="str">
        <f>IF(L1848="-1",W1848/I1847*K1847,"-")</f>
        <v>-</v>
      </c>
      <c r="Z1848" s="125" t="str">
        <f t="shared" si="3182"/>
        <v/>
      </c>
      <c r="AA1848" s="125">
        <f t="shared" si="3211"/>
        <v>1</v>
      </c>
      <c r="AB1848" s="179">
        <f t="shared" si="3278"/>
        <v>6</v>
      </c>
      <c r="AC1848" s="179" t="str">
        <f t="shared" si="3270"/>
        <v>000101</v>
      </c>
      <c r="AD1848" s="179">
        <f t="shared" si="3271"/>
        <v>1</v>
      </c>
      <c r="AE1848" s="179" t="str">
        <f t="shared" si="3272"/>
        <v>00111111</v>
      </c>
      <c r="AF1848" s="125" t="s">
        <v>369</v>
      </c>
    </row>
    <row r="1849" spans="1:32" x14ac:dyDescent="0.2">
      <c r="A1849" s="125" t="s">
        <v>3121</v>
      </c>
      <c r="B1849" s="58" t="str">
        <f t="shared" si="3262"/>
        <v/>
      </c>
      <c r="C1849" s="125" t="s">
        <v>781</v>
      </c>
      <c r="D1849" s="125" t="s">
        <v>704</v>
      </c>
      <c r="E1849" s="125" t="str">
        <f t="shared" si="3273"/>
        <v>S2</v>
      </c>
      <c r="F1849" s="125" t="str">
        <f t="shared" si="3274"/>
        <v>110</v>
      </c>
      <c r="H1849" s="125" t="s">
        <v>1723</v>
      </c>
      <c r="I1849" s="159">
        <f>VLOOKUP(H1849,'V-Enc'!$B$38:$C$45,2,FALSE)</f>
        <v>16</v>
      </c>
      <c r="J1849" s="125" t="s">
        <v>1740</v>
      </c>
      <c r="K1849" s="159">
        <f>VLOOKUP(J1849,'V-Enc'!$B$49:$C$56,2,FALSE)</f>
        <v>0.5</v>
      </c>
      <c r="L1849" s="206" t="s">
        <v>548</v>
      </c>
      <c r="M1849" s="125">
        <v>32</v>
      </c>
      <c r="N1849" s="125" t="s">
        <v>1833</v>
      </c>
      <c r="O1849" s="125">
        <f>VLOOKUP(N1849,'V-Enc'!$B$130:$C$137,2,FALSE)</f>
        <v>6</v>
      </c>
      <c r="R1849" s="125" t="s">
        <v>22</v>
      </c>
      <c r="S1849" s="125" t="s">
        <v>44</v>
      </c>
      <c r="T1849" s="125" t="s">
        <v>783</v>
      </c>
      <c r="U1849" s="125">
        <f t="shared" si="3275"/>
        <v>32</v>
      </c>
      <c r="V1849" s="179">
        <f t="shared" si="3276"/>
        <v>1</v>
      </c>
      <c r="W1849" s="125" t="str">
        <f t="shared" si="3277"/>
        <v>-</v>
      </c>
      <c r="X1849" s="179" t="str">
        <f>IF(L1849="-1",W1849/I1848*K1848,"-")</f>
        <v>-</v>
      </c>
      <c r="Z1849" s="125" t="str">
        <f t="shared" si="3182"/>
        <v/>
      </c>
      <c r="AA1849" s="125">
        <f t="shared" si="3211"/>
        <v>1</v>
      </c>
      <c r="AB1849" s="179">
        <f t="shared" si="3278"/>
        <v>6</v>
      </c>
      <c r="AC1849" s="179" t="str">
        <f t="shared" si="3270"/>
        <v>000101</v>
      </c>
      <c r="AD1849" s="179">
        <f t="shared" si="3271"/>
        <v>1</v>
      </c>
      <c r="AE1849" s="179" t="str">
        <f t="shared" si="3272"/>
        <v>00111111</v>
      </c>
      <c r="AF1849" s="125" t="s">
        <v>369</v>
      </c>
    </row>
    <row r="1850" spans="1:32" x14ac:dyDescent="0.2">
      <c r="A1850" s="125" t="s">
        <v>3122</v>
      </c>
      <c r="B1850" s="58" t="str">
        <f t="shared" si="3262"/>
        <v/>
      </c>
      <c r="C1850" s="125" t="s">
        <v>781</v>
      </c>
      <c r="D1850" s="125" t="s">
        <v>704</v>
      </c>
      <c r="E1850" s="125" t="str">
        <f t="shared" si="3273"/>
        <v>S2</v>
      </c>
      <c r="F1850" s="125" t="str">
        <f t="shared" si="3274"/>
        <v>000</v>
      </c>
      <c r="H1850" s="125" t="s">
        <v>1723</v>
      </c>
      <c r="I1850" s="159">
        <f>VLOOKUP(H1850,'V-Enc'!$B$38:$C$45,2,FALSE)</f>
        <v>16</v>
      </c>
      <c r="J1850" s="125" t="s">
        <v>1733</v>
      </c>
      <c r="K1850" s="159">
        <f>VLOOKUP(J1850,'V-Enc'!$B$49:$C$56,2,FALSE)</f>
        <v>1</v>
      </c>
      <c r="L1850" s="206" t="s">
        <v>548</v>
      </c>
      <c r="M1850" s="125">
        <v>8</v>
      </c>
      <c r="N1850" s="125" t="s">
        <v>1833</v>
      </c>
      <c r="O1850" s="125">
        <f>VLOOKUP(N1850,'V-Enc'!$B$130:$C$137,2,FALSE)</f>
        <v>6</v>
      </c>
      <c r="R1850" s="125" t="s">
        <v>22</v>
      </c>
      <c r="S1850" s="125" t="s">
        <v>44</v>
      </c>
      <c r="T1850" s="125" t="s">
        <v>783</v>
      </c>
      <c r="U1850" s="125">
        <f t="shared" si="3275"/>
        <v>8</v>
      </c>
      <c r="V1850" s="179">
        <f t="shared" si="3276"/>
        <v>0.5</v>
      </c>
      <c r="W1850" s="125" t="str">
        <f t="shared" si="3277"/>
        <v>-</v>
      </c>
      <c r="X1850" s="179" t="str">
        <f>IF(L1850="-1",W1850/#REF!*#REF!,"-")</f>
        <v>-</v>
      </c>
      <c r="Z1850" s="125" t="str">
        <f t="shared" si="3182"/>
        <v/>
      </c>
      <c r="AA1850" s="125">
        <f t="shared" si="3211"/>
        <v>1</v>
      </c>
      <c r="AB1850" s="179">
        <f t="shared" si="3278"/>
        <v>6</v>
      </c>
      <c r="AC1850" s="179" t="str">
        <f t="shared" si="3270"/>
        <v>000101</v>
      </c>
      <c r="AD1850" s="179">
        <f t="shared" si="3271"/>
        <v>1</v>
      </c>
      <c r="AE1850" s="179" t="str">
        <f t="shared" si="3272"/>
        <v>00111111</v>
      </c>
      <c r="AF1850" s="125" t="s">
        <v>369</v>
      </c>
    </row>
    <row r="1851" spans="1:32" x14ac:dyDescent="0.2">
      <c r="A1851" s="125" t="s">
        <v>3123</v>
      </c>
      <c r="B1851" s="58" t="str">
        <f t="shared" si="3262"/>
        <v/>
      </c>
      <c r="C1851" s="125" t="s">
        <v>781</v>
      </c>
      <c r="D1851" s="125" t="s">
        <v>704</v>
      </c>
      <c r="E1851" s="125" t="str">
        <f t="shared" si="3273"/>
        <v>S2</v>
      </c>
      <c r="F1851" s="125" t="str">
        <f t="shared" si="3274"/>
        <v>101</v>
      </c>
      <c r="H1851" s="125" t="s">
        <v>1723</v>
      </c>
      <c r="I1851" s="159">
        <f>VLOOKUP(H1851,'V-Enc'!$B$38:$C$45,2,FALSE)</f>
        <v>16</v>
      </c>
      <c r="J1851" s="125" t="s">
        <v>1733</v>
      </c>
      <c r="K1851" s="159">
        <f>VLOOKUP(J1851,'V-Enc'!$B$49:$C$56,2,FALSE)</f>
        <v>1</v>
      </c>
      <c r="L1851" s="206" t="s">
        <v>548</v>
      </c>
      <c r="M1851" s="125">
        <v>16</v>
      </c>
      <c r="N1851" s="125" t="s">
        <v>1833</v>
      </c>
      <c r="O1851" s="125">
        <f>VLOOKUP(N1851,'V-Enc'!$B$130:$C$137,2,FALSE)</f>
        <v>6</v>
      </c>
      <c r="R1851" s="125" t="s">
        <v>22</v>
      </c>
      <c r="S1851" s="125" t="s">
        <v>44</v>
      </c>
      <c r="T1851" s="125" t="s">
        <v>783</v>
      </c>
      <c r="U1851" s="125">
        <f t="shared" si="3275"/>
        <v>16</v>
      </c>
      <c r="V1851" s="179">
        <f t="shared" si="3276"/>
        <v>1</v>
      </c>
      <c r="W1851" s="125" t="str">
        <f t="shared" si="3277"/>
        <v>-</v>
      </c>
      <c r="X1851" s="179" t="str">
        <f>IF(L1851="-1",W1851/#REF!*#REF!,"-")</f>
        <v>-</v>
      </c>
      <c r="Z1851" s="125" t="str">
        <f t="shared" si="3182"/>
        <v/>
      </c>
      <c r="AA1851" s="125">
        <f t="shared" si="3211"/>
        <v>1</v>
      </c>
      <c r="AB1851" s="179">
        <f t="shared" si="3278"/>
        <v>6</v>
      </c>
      <c r="AC1851" s="179" t="str">
        <f t="shared" si="3270"/>
        <v>000101</v>
      </c>
      <c r="AD1851" s="179">
        <f t="shared" si="3271"/>
        <v>1</v>
      </c>
      <c r="AE1851" s="179" t="str">
        <f t="shared" si="3272"/>
        <v>00111111</v>
      </c>
      <c r="AF1851" s="125" t="s">
        <v>369</v>
      </c>
    </row>
    <row r="1852" spans="1:32" x14ac:dyDescent="0.2">
      <c r="A1852" s="125" t="s">
        <v>4859</v>
      </c>
      <c r="B1852" s="58" t="str">
        <f t="shared" ref="B1852:B1854" si="3279">IF(OR(MAX(1,O1852)*MAX(V1852,1)&gt;8,V1852&lt;1/4,X1852&lt;1/4,IF(X1852="-",0,X1852)&gt;8),"RSVD","")</f>
        <v>RSVD</v>
      </c>
      <c r="C1852" s="125" t="s">
        <v>781</v>
      </c>
      <c r="D1852" s="125" t="s">
        <v>704</v>
      </c>
      <c r="E1852" s="125" t="str">
        <f t="shared" ref="E1852:E1854" si="3280">IF(S1852="rs2","S2",IF(S1852="vs2","S3","S1"))</f>
        <v>S2</v>
      </c>
      <c r="F1852" s="125" t="str">
        <f t="shared" ref="F1852:F1854" si="3281">IF(M1852=8,"000",IF(M1852=16,"101","110"))</f>
        <v>110</v>
      </c>
      <c r="H1852" s="125" t="s">
        <v>1723</v>
      </c>
      <c r="I1852" s="159">
        <f>VLOOKUP(H1852,'V-Enc'!$B$38:$C$45,2,FALSE)</f>
        <v>16</v>
      </c>
      <c r="J1852" s="125" t="s">
        <v>1733</v>
      </c>
      <c r="K1852" s="159">
        <f>VLOOKUP(J1852,'V-Enc'!$B$49:$C$56,2,FALSE)</f>
        <v>1</v>
      </c>
      <c r="L1852" s="206" t="s">
        <v>548</v>
      </c>
      <c r="M1852" s="125">
        <v>32</v>
      </c>
      <c r="N1852" s="125" t="s">
        <v>1833</v>
      </c>
      <c r="O1852" s="125">
        <f>VLOOKUP(N1852,'V-Enc'!$B$130:$C$137,2,FALSE)</f>
        <v>6</v>
      </c>
      <c r="R1852" s="125" t="s">
        <v>22</v>
      </c>
      <c r="S1852" s="125" t="s">
        <v>44</v>
      </c>
      <c r="T1852" s="125" t="s">
        <v>783</v>
      </c>
      <c r="U1852" s="125">
        <f t="shared" ref="U1852:U1854" si="3282">IF(L1852="-1",I1852,M1852)</f>
        <v>32</v>
      </c>
      <c r="V1852" s="179">
        <f t="shared" ref="V1852:V1854" si="3283">IF(L1852="-1",K1852,U1852/I1852*K1852)</f>
        <v>2</v>
      </c>
      <c r="W1852" s="125" t="str">
        <f t="shared" ref="W1852:W1854" si="3284">IF(L1852="-1",M1852,"-")</f>
        <v>-</v>
      </c>
      <c r="X1852" s="179" t="str">
        <f>IF(L1852="-1",W1852/#REF!*#REF!,"-")</f>
        <v>-</v>
      </c>
      <c r="Z1852" s="125" t="str">
        <f t="shared" ref="Z1852:Z1854" si="3285">IF(S1852="vs2",1,"")</f>
        <v/>
      </c>
      <c r="AA1852" s="125">
        <f t="shared" ref="AA1852:AA1854" si="3286">IF(T1852="vs3",1,"")</f>
        <v>1</v>
      </c>
      <c r="AB1852" s="179">
        <f t="shared" si="3278"/>
        <v>12</v>
      </c>
      <c r="AC1852" s="179" t="str">
        <f t="shared" si="3270"/>
        <v>001011</v>
      </c>
      <c r="AD1852" s="179">
        <f t="shared" si="3271"/>
        <v>1</v>
      </c>
      <c r="AE1852" s="179" t="str">
        <f t="shared" si="3272"/>
        <v>11111111</v>
      </c>
      <c r="AF1852" s="125" t="s">
        <v>369</v>
      </c>
    </row>
    <row r="1853" spans="1:32" x14ac:dyDescent="0.2">
      <c r="A1853" s="125" t="s">
        <v>4860</v>
      </c>
      <c r="B1853" s="58" t="str">
        <f t="shared" si="3279"/>
        <v/>
      </c>
      <c r="C1853" s="125" t="s">
        <v>781</v>
      </c>
      <c r="D1853" s="125" t="s">
        <v>704</v>
      </c>
      <c r="E1853" s="125" t="str">
        <f t="shared" si="3280"/>
        <v>S2</v>
      </c>
      <c r="F1853" s="125" t="str">
        <f t="shared" si="3281"/>
        <v>000</v>
      </c>
      <c r="H1853" s="125" t="s">
        <v>1723</v>
      </c>
      <c r="I1853" s="159">
        <f>VLOOKUP(H1853,'V-Enc'!$B$38:$C$45,2,FALSE)</f>
        <v>16</v>
      </c>
      <c r="J1853" s="125" t="s">
        <v>1734</v>
      </c>
      <c r="K1853" s="159">
        <f>VLOOKUP(J1853,'V-Enc'!$B$49:$C$56,2,FALSE)</f>
        <v>2</v>
      </c>
      <c r="L1853" s="206" t="s">
        <v>548</v>
      </c>
      <c r="M1853" s="125">
        <v>8</v>
      </c>
      <c r="N1853" s="125" t="s">
        <v>1833</v>
      </c>
      <c r="O1853" s="125">
        <f>VLOOKUP(N1853,'V-Enc'!$B$130:$C$137,2,FALSE)</f>
        <v>6</v>
      </c>
      <c r="R1853" s="125" t="s">
        <v>22</v>
      </c>
      <c r="S1853" s="125" t="s">
        <v>44</v>
      </c>
      <c r="T1853" s="125" t="s">
        <v>783</v>
      </c>
      <c r="U1853" s="125">
        <f t="shared" si="3282"/>
        <v>8</v>
      </c>
      <c r="V1853" s="179">
        <f t="shared" si="3283"/>
        <v>1</v>
      </c>
      <c r="W1853" s="125" t="str">
        <f t="shared" si="3284"/>
        <v>-</v>
      </c>
      <c r="X1853" s="179" t="str">
        <f>IF(L1853="-1",W1853/#REF!*#REF!,"-")</f>
        <v>-</v>
      </c>
      <c r="Z1853" s="125" t="str">
        <f t="shared" si="3285"/>
        <v/>
      </c>
      <c r="AA1853" s="125">
        <f t="shared" si="3286"/>
        <v>1</v>
      </c>
      <c r="AB1853" s="179">
        <f t="shared" si="3278"/>
        <v>6</v>
      </c>
      <c r="AC1853" s="179" t="str">
        <f t="shared" si="3270"/>
        <v>000101</v>
      </c>
      <c r="AD1853" s="179">
        <f t="shared" si="3271"/>
        <v>1</v>
      </c>
      <c r="AE1853" s="179" t="str">
        <f t="shared" si="3272"/>
        <v>00111111</v>
      </c>
      <c r="AF1853" s="125" t="s">
        <v>369</v>
      </c>
    </row>
    <row r="1854" spans="1:32" x14ac:dyDescent="0.2">
      <c r="A1854" s="125" t="s">
        <v>4861</v>
      </c>
      <c r="B1854" s="58" t="str">
        <f t="shared" si="3279"/>
        <v>RSVD</v>
      </c>
      <c r="C1854" s="125" t="s">
        <v>781</v>
      </c>
      <c r="D1854" s="125" t="s">
        <v>704</v>
      </c>
      <c r="E1854" s="125" t="str">
        <f t="shared" si="3280"/>
        <v>S2</v>
      </c>
      <c r="F1854" s="125" t="str">
        <f t="shared" si="3281"/>
        <v>101</v>
      </c>
      <c r="H1854" s="125" t="s">
        <v>1723</v>
      </c>
      <c r="I1854" s="159">
        <f>VLOOKUP(H1854,'V-Enc'!$B$38:$C$45,2,FALSE)</f>
        <v>16</v>
      </c>
      <c r="J1854" s="125" t="s">
        <v>1734</v>
      </c>
      <c r="K1854" s="159">
        <f>VLOOKUP(J1854,'V-Enc'!$B$49:$C$56,2,FALSE)</f>
        <v>2</v>
      </c>
      <c r="L1854" s="206" t="s">
        <v>548</v>
      </c>
      <c r="M1854" s="125">
        <v>16</v>
      </c>
      <c r="N1854" s="125" t="s">
        <v>1833</v>
      </c>
      <c r="O1854" s="125">
        <f>VLOOKUP(N1854,'V-Enc'!$B$130:$C$137,2,FALSE)</f>
        <v>6</v>
      </c>
      <c r="R1854" s="125" t="s">
        <v>22</v>
      </c>
      <c r="S1854" s="125" t="s">
        <v>44</v>
      </c>
      <c r="T1854" s="125" t="s">
        <v>783</v>
      </c>
      <c r="U1854" s="125">
        <f t="shared" si="3282"/>
        <v>16</v>
      </c>
      <c r="V1854" s="179">
        <f t="shared" si="3283"/>
        <v>2</v>
      </c>
      <c r="W1854" s="125" t="str">
        <f t="shared" si="3284"/>
        <v>-</v>
      </c>
      <c r="X1854" s="179" t="str">
        <f>IF(L1854="-1",W1854/#REF!*#REF!,"-")</f>
        <v>-</v>
      </c>
      <c r="Z1854" s="125" t="str">
        <f t="shared" si="3285"/>
        <v/>
      </c>
      <c r="AA1854" s="125">
        <f t="shared" si="3286"/>
        <v>1</v>
      </c>
      <c r="AB1854" s="179">
        <f t="shared" si="3278"/>
        <v>12</v>
      </c>
      <c r="AC1854" s="179" t="str">
        <f t="shared" si="3270"/>
        <v>001011</v>
      </c>
      <c r="AD1854" s="179">
        <f t="shared" si="3271"/>
        <v>1</v>
      </c>
      <c r="AE1854" s="179" t="str">
        <f t="shared" si="3272"/>
        <v>11111111</v>
      </c>
      <c r="AF1854" s="125" t="s">
        <v>369</v>
      </c>
    </row>
    <row r="1855" spans="1:32" x14ac:dyDescent="0.2">
      <c r="A1855" s="125" t="s">
        <v>4862</v>
      </c>
      <c r="B1855" s="58" t="str">
        <f t="shared" ref="B1855:B1857" si="3287">IF(OR(MAX(1,O1855)*MAX(V1855,1)&gt;8,V1855&lt;1/4,X1855&lt;1/4,IF(X1855="-",0,X1855)&gt;8),"RSVD","")</f>
        <v>RSVD</v>
      </c>
      <c r="C1855" s="125" t="s">
        <v>781</v>
      </c>
      <c r="D1855" s="125" t="s">
        <v>704</v>
      </c>
      <c r="E1855" s="125" t="str">
        <f t="shared" ref="E1855:E1857" si="3288">IF(S1855="rs2","S2",IF(S1855="vs2","S3","S1"))</f>
        <v>S2</v>
      </c>
      <c r="F1855" s="125" t="str">
        <f t="shared" ref="F1855:F1857" si="3289">IF(M1855=8,"000",IF(M1855=16,"101","110"))</f>
        <v>110</v>
      </c>
      <c r="H1855" s="125" t="s">
        <v>1723</v>
      </c>
      <c r="I1855" s="159">
        <f>VLOOKUP(H1855,'V-Enc'!$B$38:$C$45,2,FALSE)</f>
        <v>16</v>
      </c>
      <c r="J1855" s="125" t="s">
        <v>1734</v>
      </c>
      <c r="K1855" s="159">
        <f>VLOOKUP(J1855,'V-Enc'!$B$49:$C$56,2,FALSE)</f>
        <v>2</v>
      </c>
      <c r="L1855" s="206" t="s">
        <v>548</v>
      </c>
      <c r="M1855" s="125">
        <v>32</v>
      </c>
      <c r="N1855" s="125" t="s">
        <v>1833</v>
      </c>
      <c r="O1855" s="125">
        <f>VLOOKUP(N1855,'V-Enc'!$B$130:$C$137,2,FALSE)</f>
        <v>6</v>
      </c>
      <c r="R1855" s="125" t="s">
        <v>22</v>
      </c>
      <c r="S1855" s="125" t="s">
        <v>44</v>
      </c>
      <c r="T1855" s="125" t="s">
        <v>783</v>
      </c>
      <c r="U1855" s="125">
        <f t="shared" ref="U1855:U1857" si="3290">IF(L1855="-1",I1855,M1855)</f>
        <v>32</v>
      </c>
      <c r="V1855" s="179">
        <f t="shared" ref="V1855:V1857" si="3291">IF(L1855="-1",K1855,U1855/I1855*K1855)</f>
        <v>4</v>
      </c>
      <c r="W1855" s="125" t="str">
        <f t="shared" ref="W1855:W1857" si="3292">IF(L1855="-1",M1855,"-")</f>
        <v>-</v>
      </c>
      <c r="X1855" s="179" t="str">
        <f>IF(L1855="-1",W1855/#REF!*#REF!,"-")</f>
        <v>-</v>
      </c>
      <c r="Z1855" s="125" t="str">
        <f t="shared" ref="Z1855:Z1857" si="3293">IF(S1855="vs2",1,"")</f>
        <v/>
      </c>
      <c r="AA1855" s="125">
        <f t="shared" ref="AA1855:AA1857" si="3294">IF(T1855="vs3",1,"")</f>
        <v>1</v>
      </c>
      <c r="AB1855" s="179">
        <f t="shared" si="3278"/>
        <v>24</v>
      </c>
      <c r="AC1855" s="179" t="str">
        <f t="shared" si="3270"/>
        <v>010111</v>
      </c>
      <c r="AD1855" s="179">
        <f t="shared" si="3271"/>
        <v>1</v>
      </c>
      <c r="AE1855" s="179" t="str">
        <f t="shared" si="3272"/>
        <v>11111111</v>
      </c>
      <c r="AF1855" s="125" t="s">
        <v>369</v>
      </c>
    </row>
    <row r="1856" spans="1:32" x14ac:dyDescent="0.2">
      <c r="A1856" s="125" t="s">
        <v>4863</v>
      </c>
      <c r="B1856" s="58" t="str">
        <f t="shared" si="3287"/>
        <v>RSVD</v>
      </c>
      <c r="C1856" s="125" t="s">
        <v>781</v>
      </c>
      <c r="D1856" s="125" t="s">
        <v>704</v>
      </c>
      <c r="E1856" s="125" t="str">
        <f t="shared" si="3288"/>
        <v>S2</v>
      </c>
      <c r="F1856" s="125" t="str">
        <f t="shared" si="3289"/>
        <v>000</v>
      </c>
      <c r="H1856" s="125" t="s">
        <v>1723</v>
      </c>
      <c r="I1856" s="159">
        <f>VLOOKUP(H1856,'V-Enc'!$B$38:$C$45,2,FALSE)</f>
        <v>16</v>
      </c>
      <c r="J1856" s="125" t="s">
        <v>1735</v>
      </c>
      <c r="K1856" s="159">
        <f>VLOOKUP(J1856,'V-Enc'!$B$49:$C$56,2,FALSE)</f>
        <v>4</v>
      </c>
      <c r="L1856" s="206" t="s">
        <v>548</v>
      </c>
      <c r="M1856" s="125">
        <v>8</v>
      </c>
      <c r="N1856" s="125" t="s">
        <v>1833</v>
      </c>
      <c r="O1856" s="125">
        <f>VLOOKUP(N1856,'V-Enc'!$B$130:$C$137,2,FALSE)</f>
        <v>6</v>
      </c>
      <c r="R1856" s="125" t="s">
        <v>22</v>
      </c>
      <c r="S1856" s="125" t="s">
        <v>44</v>
      </c>
      <c r="T1856" s="125" t="s">
        <v>783</v>
      </c>
      <c r="U1856" s="125">
        <f t="shared" si="3290"/>
        <v>8</v>
      </c>
      <c r="V1856" s="179">
        <f t="shared" si="3291"/>
        <v>2</v>
      </c>
      <c r="W1856" s="125" t="str">
        <f t="shared" si="3292"/>
        <v>-</v>
      </c>
      <c r="X1856" s="179" t="str">
        <f>IF(L1856="-1",W1856/#REF!*#REF!,"-")</f>
        <v>-</v>
      </c>
      <c r="Z1856" s="125" t="str">
        <f t="shared" si="3293"/>
        <v/>
      </c>
      <c r="AA1856" s="125">
        <f t="shared" si="3294"/>
        <v>1</v>
      </c>
      <c r="AB1856" s="179">
        <f t="shared" si="3278"/>
        <v>12</v>
      </c>
      <c r="AC1856" s="179" t="str">
        <f t="shared" si="3270"/>
        <v>001011</v>
      </c>
      <c r="AD1856" s="179">
        <f t="shared" si="3271"/>
        <v>1</v>
      </c>
      <c r="AE1856" s="179" t="str">
        <f t="shared" si="3272"/>
        <v>11111111</v>
      </c>
      <c r="AF1856" s="125" t="s">
        <v>369</v>
      </c>
    </row>
    <row r="1857" spans="1:34" x14ac:dyDescent="0.2">
      <c r="A1857" s="125" t="s">
        <v>4864</v>
      </c>
      <c r="B1857" s="58" t="str">
        <f t="shared" si="3287"/>
        <v>RSVD</v>
      </c>
      <c r="C1857" s="125" t="s">
        <v>781</v>
      </c>
      <c r="D1857" s="125" t="s">
        <v>704</v>
      </c>
      <c r="E1857" s="125" t="str">
        <f t="shared" si="3288"/>
        <v>S2</v>
      </c>
      <c r="F1857" s="125" t="str">
        <f t="shared" si="3289"/>
        <v>101</v>
      </c>
      <c r="H1857" s="125" t="s">
        <v>1723</v>
      </c>
      <c r="I1857" s="159">
        <f>VLOOKUP(H1857,'V-Enc'!$B$38:$C$45,2,FALSE)</f>
        <v>16</v>
      </c>
      <c r="J1857" s="125" t="s">
        <v>1735</v>
      </c>
      <c r="K1857" s="159">
        <f>VLOOKUP(J1857,'V-Enc'!$B$49:$C$56,2,FALSE)</f>
        <v>4</v>
      </c>
      <c r="L1857" s="206" t="s">
        <v>548</v>
      </c>
      <c r="M1857" s="125">
        <v>16</v>
      </c>
      <c r="N1857" s="125" t="s">
        <v>1833</v>
      </c>
      <c r="O1857" s="125">
        <f>VLOOKUP(N1857,'V-Enc'!$B$130:$C$137,2,FALSE)</f>
        <v>6</v>
      </c>
      <c r="R1857" s="125" t="s">
        <v>22</v>
      </c>
      <c r="S1857" s="125" t="s">
        <v>44</v>
      </c>
      <c r="T1857" s="125" t="s">
        <v>783</v>
      </c>
      <c r="U1857" s="125">
        <f t="shared" si="3290"/>
        <v>16</v>
      </c>
      <c r="V1857" s="179">
        <f t="shared" si="3291"/>
        <v>4</v>
      </c>
      <c r="W1857" s="125" t="str">
        <f t="shared" si="3292"/>
        <v>-</v>
      </c>
      <c r="X1857" s="179" t="str">
        <f>IF(L1857="-1",W1857/#REF!*#REF!,"-")</f>
        <v>-</v>
      </c>
      <c r="Z1857" s="125" t="str">
        <f t="shared" si="3293"/>
        <v/>
      </c>
      <c r="AA1857" s="125">
        <f t="shared" si="3294"/>
        <v>1</v>
      </c>
      <c r="AB1857" s="179">
        <f t="shared" si="3278"/>
        <v>24</v>
      </c>
      <c r="AC1857" s="179" t="str">
        <f t="shared" si="3270"/>
        <v>010111</v>
      </c>
      <c r="AD1857" s="179">
        <f t="shared" si="3271"/>
        <v>1</v>
      </c>
      <c r="AE1857" s="179" t="str">
        <f t="shared" si="3272"/>
        <v>11111111</v>
      </c>
      <c r="AF1857" s="125" t="s">
        <v>369</v>
      </c>
    </row>
    <row r="1858" spans="1:34" x14ac:dyDescent="0.2">
      <c r="A1858" s="125" t="s">
        <v>4865</v>
      </c>
      <c r="B1858" s="58" t="str">
        <f t="shared" ref="B1858:B1860" si="3295">IF(OR(MAX(1,O1858)*MAX(V1858,1)&gt;8,V1858&lt;1/4,X1858&lt;1/4,IF(X1858="-",0,X1858)&gt;8),"RSVD","")</f>
        <v>RSVD</v>
      </c>
      <c r="C1858" s="125" t="s">
        <v>781</v>
      </c>
      <c r="D1858" s="125" t="s">
        <v>704</v>
      </c>
      <c r="E1858" s="125" t="str">
        <f t="shared" ref="E1858:E1860" si="3296">IF(S1858="rs2","S2",IF(S1858="vs2","S3","S1"))</f>
        <v>S2</v>
      </c>
      <c r="F1858" s="125" t="str">
        <f t="shared" ref="F1858:F1860" si="3297">IF(M1858=8,"000",IF(M1858=16,"101","110"))</f>
        <v>110</v>
      </c>
      <c r="H1858" s="125" t="s">
        <v>1723</v>
      </c>
      <c r="I1858" s="159">
        <f>VLOOKUP(H1858,'V-Enc'!$B$38:$C$45,2,FALSE)</f>
        <v>16</v>
      </c>
      <c r="J1858" s="125" t="s">
        <v>1735</v>
      </c>
      <c r="K1858" s="159">
        <f>VLOOKUP(J1858,'V-Enc'!$B$49:$C$56,2,FALSE)</f>
        <v>4</v>
      </c>
      <c r="L1858" s="206" t="s">
        <v>548</v>
      </c>
      <c r="M1858" s="125">
        <v>32</v>
      </c>
      <c r="N1858" s="125" t="s">
        <v>1833</v>
      </c>
      <c r="O1858" s="125">
        <f>VLOOKUP(N1858,'V-Enc'!$B$130:$C$137,2,FALSE)</f>
        <v>6</v>
      </c>
      <c r="R1858" s="125" t="s">
        <v>22</v>
      </c>
      <c r="S1858" s="125" t="s">
        <v>44</v>
      </c>
      <c r="T1858" s="125" t="s">
        <v>783</v>
      </c>
      <c r="U1858" s="125">
        <f t="shared" ref="U1858:U1860" si="3298">IF(L1858="-1",I1858,M1858)</f>
        <v>32</v>
      </c>
      <c r="V1858" s="179">
        <f t="shared" ref="V1858:V1860" si="3299">IF(L1858="-1",K1858,U1858/I1858*K1858)</f>
        <v>8</v>
      </c>
      <c r="W1858" s="125" t="str">
        <f t="shared" ref="W1858:W1860" si="3300">IF(L1858="-1",M1858,"-")</f>
        <v>-</v>
      </c>
      <c r="X1858" s="179" t="str">
        <f>IF(L1858="-1",W1858/#REF!*#REF!,"-")</f>
        <v>-</v>
      </c>
      <c r="Z1858" s="125" t="str">
        <f t="shared" ref="Z1858:Z1860" si="3301">IF(S1858="vs2",1,"")</f>
        <v/>
      </c>
      <c r="AA1858" s="125">
        <f t="shared" ref="AA1858:AA1860" si="3302">IF(T1858="vs3",1,"")</f>
        <v>1</v>
      </c>
      <c r="AB1858" s="179">
        <f t="shared" si="3278"/>
        <v>48</v>
      </c>
      <c r="AC1858" s="179" t="str">
        <f>DEC2BIN(MIN(64,AB1858)-1,6)</f>
        <v>101111</v>
      </c>
      <c r="AD1858" s="179">
        <f t="shared" si="3271"/>
        <v>1</v>
      </c>
      <c r="AE1858" s="179" t="str">
        <f t="shared" si="3272"/>
        <v>11111111</v>
      </c>
      <c r="AF1858" s="125" t="s">
        <v>369</v>
      </c>
    </row>
    <row r="1859" spans="1:34" x14ac:dyDescent="0.2">
      <c r="A1859" s="125" t="s">
        <v>4866</v>
      </c>
      <c r="B1859" s="58" t="str">
        <f t="shared" si="3295"/>
        <v>RSVD</v>
      </c>
      <c r="C1859" s="125" t="s">
        <v>781</v>
      </c>
      <c r="D1859" s="125" t="s">
        <v>704</v>
      </c>
      <c r="E1859" s="125" t="str">
        <f t="shared" si="3296"/>
        <v>S2</v>
      </c>
      <c r="F1859" s="125" t="str">
        <f t="shared" si="3297"/>
        <v>000</v>
      </c>
      <c r="H1859" s="125" t="s">
        <v>1723</v>
      </c>
      <c r="I1859" s="159">
        <f>VLOOKUP(H1859,'V-Enc'!$B$38:$C$45,2,FALSE)</f>
        <v>16</v>
      </c>
      <c r="J1859" s="125" t="s">
        <v>1736</v>
      </c>
      <c r="K1859" s="159">
        <f>VLOOKUP(J1859,'V-Enc'!$B$49:$C$56,2,FALSE)</f>
        <v>8</v>
      </c>
      <c r="L1859" s="206" t="s">
        <v>548</v>
      </c>
      <c r="M1859" s="125">
        <v>8</v>
      </c>
      <c r="N1859" s="125" t="s">
        <v>1833</v>
      </c>
      <c r="O1859" s="125">
        <f>VLOOKUP(N1859,'V-Enc'!$B$130:$C$137,2,FALSE)</f>
        <v>6</v>
      </c>
      <c r="R1859" s="125" t="s">
        <v>22</v>
      </c>
      <c r="S1859" s="125" t="s">
        <v>44</v>
      </c>
      <c r="T1859" s="125" t="s">
        <v>783</v>
      </c>
      <c r="U1859" s="125">
        <f t="shared" si="3298"/>
        <v>8</v>
      </c>
      <c r="V1859" s="179">
        <f t="shared" si="3299"/>
        <v>4</v>
      </c>
      <c r="W1859" s="125" t="str">
        <f t="shared" si="3300"/>
        <v>-</v>
      </c>
      <c r="X1859" s="179" t="str">
        <f>IF(L1859="-1",W1859/#REF!*#REF!,"-")</f>
        <v>-</v>
      </c>
      <c r="Z1859" s="125" t="str">
        <f t="shared" si="3301"/>
        <v/>
      </c>
      <c r="AA1859" s="125">
        <f t="shared" si="3302"/>
        <v>1</v>
      </c>
      <c r="AB1859" s="179">
        <f t="shared" si="3278"/>
        <v>24</v>
      </c>
      <c r="AC1859" s="179" t="str">
        <f t="shared" ref="AC1859:AC1861" si="3303">DEC2BIN(MIN(64,AB1859)-1,6)</f>
        <v>010111</v>
      </c>
      <c r="AD1859" s="179">
        <f t="shared" si="3271"/>
        <v>1</v>
      </c>
      <c r="AE1859" s="179" t="str">
        <f t="shared" si="3272"/>
        <v>11111111</v>
      </c>
      <c r="AF1859" s="125" t="s">
        <v>369</v>
      </c>
    </row>
    <row r="1860" spans="1:34" x14ac:dyDescent="0.2">
      <c r="A1860" s="125" t="s">
        <v>4867</v>
      </c>
      <c r="B1860" s="58" t="str">
        <f t="shared" si="3295"/>
        <v>RSVD</v>
      </c>
      <c r="C1860" s="125" t="s">
        <v>781</v>
      </c>
      <c r="D1860" s="125" t="s">
        <v>704</v>
      </c>
      <c r="E1860" s="125" t="str">
        <f t="shared" si="3296"/>
        <v>S2</v>
      </c>
      <c r="F1860" s="125" t="str">
        <f t="shared" si="3297"/>
        <v>101</v>
      </c>
      <c r="H1860" s="125" t="s">
        <v>1723</v>
      </c>
      <c r="I1860" s="159">
        <f>VLOOKUP(H1860,'V-Enc'!$B$38:$C$45,2,FALSE)</f>
        <v>16</v>
      </c>
      <c r="J1860" s="125" t="s">
        <v>1736</v>
      </c>
      <c r="K1860" s="159">
        <f>VLOOKUP(J1860,'V-Enc'!$B$49:$C$56,2,FALSE)</f>
        <v>8</v>
      </c>
      <c r="L1860" s="206" t="s">
        <v>548</v>
      </c>
      <c r="M1860" s="125">
        <v>16</v>
      </c>
      <c r="N1860" s="125" t="s">
        <v>1833</v>
      </c>
      <c r="O1860" s="125">
        <f>VLOOKUP(N1860,'V-Enc'!$B$130:$C$137,2,FALSE)</f>
        <v>6</v>
      </c>
      <c r="R1860" s="125" t="s">
        <v>22</v>
      </c>
      <c r="S1860" s="125" t="s">
        <v>44</v>
      </c>
      <c r="T1860" s="125" t="s">
        <v>783</v>
      </c>
      <c r="U1860" s="125">
        <f t="shared" si="3298"/>
        <v>16</v>
      </c>
      <c r="V1860" s="179">
        <f t="shared" si="3299"/>
        <v>8</v>
      </c>
      <c r="W1860" s="125" t="str">
        <f t="shared" si="3300"/>
        <v>-</v>
      </c>
      <c r="X1860" s="179" t="str">
        <f>IF(L1860="-1",W1860/#REF!*#REF!,"-")</f>
        <v>-</v>
      </c>
      <c r="Z1860" s="125" t="str">
        <f t="shared" si="3301"/>
        <v/>
      </c>
      <c r="AA1860" s="125">
        <f t="shared" si="3302"/>
        <v>1</v>
      </c>
      <c r="AB1860" s="179">
        <f t="shared" si="3278"/>
        <v>48</v>
      </c>
      <c r="AC1860" s="179" t="str">
        <f t="shared" si="3303"/>
        <v>101111</v>
      </c>
      <c r="AD1860" s="179">
        <f t="shared" si="3271"/>
        <v>1</v>
      </c>
      <c r="AE1860" s="179" t="str">
        <f t="shared" si="3272"/>
        <v>11111111</v>
      </c>
      <c r="AF1860" s="125" t="s">
        <v>369</v>
      </c>
    </row>
    <row r="1861" spans="1:34" x14ac:dyDescent="0.2">
      <c r="A1861" s="125" t="s">
        <v>4868</v>
      </c>
      <c r="B1861" s="58" t="str">
        <f t="shared" ref="B1861" si="3304">IF(OR(MAX(1,O1861)*MAX(V1861,1)&gt;8,V1861&lt;1/4,X1861&lt;1/4,IF(X1861="-",0,X1861)&gt;8),"RSVD","")</f>
        <v>RSVD</v>
      </c>
      <c r="C1861" s="125" t="s">
        <v>781</v>
      </c>
      <c r="D1861" s="125" t="s">
        <v>704</v>
      </c>
      <c r="E1861" s="125" t="str">
        <f t="shared" ref="E1861" si="3305">IF(S1861="rs2","S2",IF(S1861="vs2","S3","S1"))</f>
        <v>S2</v>
      </c>
      <c r="F1861" s="125" t="str">
        <f t="shared" ref="F1861" si="3306">IF(M1861=8,"000",IF(M1861=16,"101","110"))</f>
        <v>110</v>
      </c>
      <c r="H1861" s="125" t="s">
        <v>1723</v>
      </c>
      <c r="I1861" s="159">
        <f>VLOOKUP(H1861,'V-Enc'!$B$38:$C$45,2,FALSE)</f>
        <v>16</v>
      </c>
      <c r="J1861" s="125" t="s">
        <v>1736</v>
      </c>
      <c r="K1861" s="159">
        <f>VLOOKUP(J1861,'V-Enc'!$B$49:$C$56,2,FALSE)</f>
        <v>8</v>
      </c>
      <c r="L1861" s="206" t="s">
        <v>548</v>
      </c>
      <c r="M1861" s="125">
        <v>32</v>
      </c>
      <c r="N1861" s="125" t="s">
        <v>1833</v>
      </c>
      <c r="O1861" s="125">
        <f>VLOOKUP(N1861,'V-Enc'!$B$130:$C$137,2,FALSE)</f>
        <v>6</v>
      </c>
      <c r="R1861" s="125" t="s">
        <v>22</v>
      </c>
      <c r="S1861" s="125" t="s">
        <v>44</v>
      </c>
      <c r="T1861" s="125" t="s">
        <v>783</v>
      </c>
      <c r="U1861" s="125">
        <f t="shared" ref="U1861" si="3307">IF(L1861="-1",I1861,M1861)</f>
        <v>32</v>
      </c>
      <c r="V1861" s="179">
        <f t="shared" ref="V1861" si="3308">IF(L1861="-1",K1861,U1861/I1861*K1861)</f>
        <v>16</v>
      </c>
      <c r="W1861" s="125" t="str">
        <f t="shared" ref="W1861" si="3309">IF(L1861="-1",M1861,"-")</f>
        <v>-</v>
      </c>
      <c r="X1861" s="179" t="str">
        <f>IF(L1861="-1",W1861/#REF!*#REF!,"-")</f>
        <v>-</v>
      </c>
      <c r="Z1861" s="125" t="str">
        <f t="shared" ref="Z1861" si="3310">IF(S1861="vs2",1,"")</f>
        <v/>
      </c>
      <c r="AA1861" s="125">
        <f t="shared" ref="AA1861" si="3311">IF(T1861="vs3",1,"")</f>
        <v>1</v>
      </c>
      <c r="AB1861" s="179">
        <f t="shared" si="3278"/>
        <v>96</v>
      </c>
      <c r="AC1861" s="179" t="str">
        <f t="shared" si="3303"/>
        <v>111111</v>
      </c>
      <c r="AD1861" s="179">
        <f t="shared" si="3271"/>
        <v>1</v>
      </c>
      <c r="AE1861" s="179" t="str">
        <f t="shared" si="3272"/>
        <v>11111111</v>
      </c>
      <c r="AF1861" s="125" t="s">
        <v>369</v>
      </c>
    </row>
    <row r="1862" spans="1:34" x14ac:dyDescent="0.2">
      <c r="I1862" s="159"/>
      <c r="Z1862" s="125" t="str">
        <f t="shared" si="3182"/>
        <v/>
      </c>
      <c r="AA1862" s="125" t="str">
        <f t="shared" si="3211"/>
        <v/>
      </c>
      <c r="AC1862" s="179"/>
      <c r="AE1862" s="179"/>
    </row>
    <row r="1863" spans="1:34" ht="19" x14ac:dyDescent="0.25">
      <c r="A1863" s="225" t="s">
        <v>2545</v>
      </c>
      <c r="B1863" s="225"/>
      <c r="C1863" s="226"/>
      <c r="D1863" s="226"/>
      <c r="E1863" s="226"/>
      <c r="F1863" s="226"/>
      <c r="G1863" s="226"/>
      <c r="I1863" s="159"/>
      <c r="Z1863" s="125" t="str">
        <f t="shared" si="3182"/>
        <v/>
      </c>
      <c r="AA1863" s="125" t="str">
        <f t="shared" si="3211"/>
        <v/>
      </c>
      <c r="AC1863" s="179"/>
      <c r="AE1863" s="179"/>
    </row>
    <row r="1864" spans="1:34" x14ac:dyDescent="0.2">
      <c r="A1864" s="125" t="s">
        <v>3124</v>
      </c>
      <c r="B1864" s="58" t="str">
        <f t="shared" ref="B1864:B1881" si="3312">IF(OR(MAX(1,O1864)*MAX(V1864,1)&gt;8,V1864&lt;1/4,X1864&lt;1/4,IF(X1864="-",0,X1864)&gt;8),"RSVD","")</f>
        <v>RSVD</v>
      </c>
      <c r="C1864" s="125" t="s">
        <v>781</v>
      </c>
      <c r="D1864" s="125" t="s">
        <v>704</v>
      </c>
      <c r="E1864" s="125" t="str">
        <f t="shared" ref="E1864:E1872" si="3313">IF(S1864="rs2","S2",IF(S1864="vs2","S3","S1"))</f>
        <v>S3</v>
      </c>
      <c r="F1864" s="125" t="str">
        <f t="shared" ref="F1864:F1872" si="3314">IF(M1864=8,"000",IF(M1864=16,"101","110"))</f>
        <v>000</v>
      </c>
      <c r="H1864" s="125" t="s">
        <v>1723</v>
      </c>
      <c r="I1864" s="159">
        <f>VLOOKUP(H1864,'V-Enc'!$B$38:$C$45,2,FALSE)</f>
        <v>16</v>
      </c>
      <c r="J1864" s="125" t="s">
        <v>1739</v>
      </c>
      <c r="K1864" s="159">
        <f>VLOOKUP(J1864,'V-Enc'!$B$49:$C$56,2,FALSE)</f>
        <v>0.25</v>
      </c>
      <c r="L1864" s="206" t="s">
        <v>2079</v>
      </c>
      <c r="M1864" s="125">
        <v>8</v>
      </c>
      <c r="N1864" s="125" t="s">
        <v>1833</v>
      </c>
      <c r="O1864" s="125">
        <f>VLOOKUP(N1864,'V-Enc'!$B$130:$C$137,2,FALSE)</f>
        <v>6</v>
      </c>
      <c r="R1864" s="125" t="s">
        <v>22</v>
      </c>
      <c r="S1864" s="125" t="s">
        <v>764</v>
      </c>
      <c r="T1864" s="125" t="s">
        <v>783</v>
      </c>
      <c r="U1864" s="125">
        <f t="shared" ref="U1864:U1874" si="3315">IF(L1864="-1",I1864,M1864)</f>
        <v>16</v>
      </c>
      <c r="V1864" s="179">
        <f t="shared" ref="V1864:V1874" si="3316">IF(L1864="-1",K1864,U1864/I1864*K1864)</f>
        <v>0.25</v>
      </c>
      <c r="W1864" s="125">
        <f t="shared" ref="W1864:W1874" si="3317">IF(L1864="-1",M1864,"-")</f>
        <v>8</v>
      </c>
      <c r="X1864" s="179">
        <f t="shared" ref="X1864:X1874" si="3318">IF(L1864="-1",W1864/I1864*K1864,"-")</f>
        <v>0.125</v>
      </c>
      <c r="Z1864" s="125">
        <f t="shared" si="3182"/>
        <v>1</v>
      </c>
      <c r="AA1864" s="125">
        <f t="shared" si="3211"/>
        <v>1</v>
      </c>
      <c r="AB1864" s="179">
        <f>MAX(V1864,X1864,1)*IF(O1864="",1,O1864)</f>
        <v>6</v>
      </c>
      <c r="AC1864" s="179" t="str">
        <f t="shared" ref="AC1864:AC1877" si="3319">DEC2BIN(MIN(64,AB1864)-1,6)</f>
        <v>000101</v>
      </c>
      <c r="AD1864" s="179">
        <f t="shared" ref="AD1864:AD1881" si="3320">AB1864/(MAX(V1864,1)*IF(O1864="",1,O1864))</f>
        <v>1</v>
      </c>
      <c r="AE1864" s="179" t="str">
        <f t="shared" ref="AE1864:AE1881" si="3321">RIGHT(_xlfn.CONCAT(REPT(0,8-MIN(AB1864,8)),REPT(DEC2BIN(_xlfn.BITLSHIFT(1,AD1864-1)),AB1864/AD1864)),8)</f>
        <v>00111111</v>
      </c>
      <c r="AF1864" s="179">
        <f t="shared" ref="AF1864:AF1881" si="3322">IF(X1864&lt;=1,0,IF(V1864&gt;=X1864,V1864/MAX(X1864,1),1))</f>
        <v>0</v>
      </c>
      <c r="AG1864" s="180" t="str">
        <f t="shared" ref="AG1864:AG1879" si="3323">IF(AF1864=0,"00000000",RIGHT(IF(X1864&gt;=V1864,DEC2BIN(_xlfn.BITXOR(BIN2DEC(AH1864),255),8),REPT(DEC2BIN(_xlfn.BITLSHIFT(1,AF1864-1)),8)),8))</f>
        <v>00000000</v>
      </c>
      <c r="AH1864" s="179" t="str">
        <f t="shared" ref="AH1864:AH1876" si="3324">IF(AF1864=0,"00000000",RIGHT(_xlfn.CONCAT(REPT(0,8-MIN(8,AB1864)),REPT(DEC2BIN(_xlfn.BITLSHIFT(1,MAX(V1864,X1864,1)-1)),MAX(1,O1864))),8))</f>
        <v>00000000</v>
      </c>
    </row>
    <row r="1865" spans="1:34" x14ac:dyDescent="0.2">
      <c r="A1865" s="125" t="s">
        <v>3125</v>
      </c>
      <c r="B1865" s="58" t="str">
        <f t="shared" si="3312"/>
        <v/>
      </c>
      <c r="C1865" s="125" t="s">
        <v>781</v>
      </c>
      <c r="D1865" s="125" t="s">
        <v>704</v>
      </c>
      <c r="E1865" s="125" t="str">
        <f t="shared" si="3313"/>
        <v>S3</v>
      </c>
      <c r="F1865" s="125" t="str">
        <f t="shared" si="3314"/>
        <v>101</v>
      </c>
      <c r="H1865" s="125" t="s">
        <v>1723</v>
      </c>
      <c r="I1865" s="159">
        <f>VLOOKUP(H1865,'V-Enc'!$B$38:$C$45,2,FALSE)</f>
        <v>16</v>
      </c>
      <c r="J1865" s="125" t="s">
        <v>1739</v>
      </c>
      <c r="K1865" s="159">
        <f>VLOOKUP(J1865,'V-Enc'!$B$49:$C$56,2,FALSE)</f>
        <v>0.25</v>
      </c>
      <c r="L1865" s="206" t="s">
        <v>2079</v>
      </c>
      <c r="M1865" s="125">
        <v>16</v>
      </c>
      <c r="N1865" s="125" t="s">
        <v>1833</v>
      </c>
      <c r="O1865" s="125">
        <f>VLOOKUP(N1865,'V-Enc'!$B$130:$C$137,2,FALSE)</f>
        <v>6</v>
      </c>
      <c r="R1865" s="125" t="s">
        <v>22</v>
      </c>
      <c r="S1865" s="125" t="s">
        <v>764</v>
      </c>
      <c r="T1865" s="125" t="s">
        <v>783</v>
      </c>
      <c r="U1865" s="125">
        <f t="shared" si="3315"/>
        <v>16</v>
      </c>
      <c r="V1865" s="179">
        <f t="shared" si="3316"/>
        <v>0.25</v>
      </c>
      <c r="W1865" s="125">
        <f t="shared" si="3317"/>
        <v>16</v>
      </c>
      <c r="X1865" s="179">
        <f t="shared" si="3318"/>
        <v>0.25</v>
      </c>
      <c r="Z1865" s="125">
        <f t="shared" si="3182"/>
        <v>1</v>
      </c>
      <c r="AA1865" s="125">
        <f t="shared" si="3211"/>
        <v>1</v>
      </c>
      <c r="AB1865" s="179">
        <f t="shared" ref="AB1865:AB1881" si="3325">MAX(V1865,X1865,1)*IF(O1865="",1,O1865)</f>
        <v>6</v>
      </c>
      <c r="AC1865" s="179" t="str">
        <f t="shared" si="3319"/>
        <v>000101</v>
      </c>
      <c r="AD1865" s="179">
        <f t="shared" si="3320"/>
        <v>1</v>
      </c>
      <c r="AE1865" s="179" t="str">
        <f t="shared" si="3321"/>
        <v>00111111</v>
      </c>
      <c r="AF1865" s="179">
        <f t="shared" si="3322"/>
        <v>0</v>
      </c>
      <c r="AG1865" s="180" t="str">
        <f t="shared" si="3323"/>
        <v>00000000</v>
      </c>
      <c r="AH1865" s="179" t="str">
        <f t="shared" si="3324"/>
        <v>00000000</v>
      </c>
    </row>
    <row r="1866" spans="1:34" x14ac:dyDescent="0.2">
      <c r="A1866" s="125" t="s">
        <v>3126</v>
      </c>
      <c r="B1866" s="58" t="str">
        <f t="shared" si="3312"/>
        <v/>
      </c>
      <c r="C1866" s="125" t="s">
        <v>781</v>
      </c>
      <c r="D1866" s="125" t="s">
        <v>704</v>
      </c>
      <c r="E1866" s="125" t="str">
        <f t="shared" si="3313"/>
        <v>S3</v>
      </c>
      <c r="F1866" s="125" t="str">
        <f t="shared" si="3314"/>
        <v>110</v>
      </c>
      <c r="H1866" s="125" t="s">
        <v>1723</v>
      </c>
      <c r="I1866" s="159">
        <f>VLOOKUP(H1866,'V-Enc'!$B$38:$C$45,2,FALSE)</f>
        <v>16</v>
      </c>
      <c r="J1866" s="125" t="s">
        <v>1739</v>
      </c>
      <c r="K1866" s="159">
        <f>VLOOKUP(J1866,'V-Enc'!$B$49:$C$56,2,FALSE)</f>
        <v>0.25</v>
      </c>
      <c r="L1866" s="206" t="s">
        <v>2079</v>
      </c>
      <c r="M1866" s="125">
        <v>32</v>
      </c>
      <c r="N1866" s="125" t="s">
        <v>1833</v>
      </c>
      <c r="O1866" s="125">
        <f>VLOOKUP(N1866,'V-Enc'!$B$130:$C$137,2,FALSE)</f>
        <v>6</v>
      </c>
      <c r="R1866" s="125" t="s">
        <v>22</v>
      </c>
      <c r="S1866" s="125" t="s">
        <v>764</v>
      </c>
      <c r="T1866" s="125" t="s">
        <v>783</v>
      </c>
      <c r="U1866" s="125">
        <f t="shared" si="3315"/>
        <v>16</v>
      </c>
      <c r="V1866" s="179">
        <f t="shared" si="3316"/>
        <v>0.25</v>
      </c>
      <c r="W1866" s="125">
        <f t="shared" si="3317"/>
        <v>32</v>
      </c>
      <c r="X1866" s="179">
        <f t="shared" si="3318"/>
        <v>0.5</v>
      </c>
      <c r="Z1866" s="125">
        <f t="shared" si="3182"/>
        <v>1</v>
      </c>
      <c r="AA1866" s="125">
        <f t="shared" si="3211"/>
        <v>1</v>
      </c>
      <c r="AB1866" s="179">
        <f t="shared" si="3325"/>
        <v>6</v>
      </c>
      <c r="AC1866" s="179" t="str">
        <f t="shared" si="3319"/>
        <v>000101</v>
      </c>
      <c r="AD1866" s="179">
        <f t="shared" si="3320"/>
        <v>1</v>
      </c>
      <c r="AE1866" s="179" t="str">
        <f t="shared" si="3321"/>
        <v>00111111</v>
      </c>
      <c r="AF1866" s="179">
        <f t="shared" si="3322"/>
        <v>0</v>
      </c>
      <c r="AG1866" s="180" t="str">
        <f t="shared" si="3323"/>
        <v>00000000</v>
      </c>
      <c r="AH1866" s="179" t="str">
        <f t="shared" si="3324"/>
        <v>00000000</v>
      </c>
    </row>
    <row r="1867" spans="1:34" x14ac:dyDescent="0.2">
      <c r="A1867" s="125" t="s">
        <v>3127</v>
      </c>
      <c r="B1867" s="58" t="str">
        <f t="shared" si="3312"/>
        <v/>
      </c>
      <c r="C1867" s="125" t="s">
        <v>781</v>
      </c>
      <c r="D1867" s="125" t="s">
        <v>704</v>
      </c>
      <c r="E1867" s="125" t="str">
        <f t="shared" si="3313"/>
        <v>S3</v>
      </c>
      <c r="F1867" s="125" t="str">
        <f t="shared" si="3314"/>
        <v>000</v>
      </c>
      <c r="H1867" s="125" t="s">
        <v>1723</v>
      </c>
      <c r="I1867" s="159">
        <f>VLOOKUP(H1867,'V-Enc'!$B$38:$C$45,2,FALSE)</f>
        <v>16</v>
      </c>
      <c r="J1867" s="125" t="s">
        <v>1740</v>
      </c>
      <c r="K1867" s="159">
        <f>VLOOKUP(J1867,'V-Enc'!$B$49:$C$56,2,FALSE)</f>
        <v>0.5</v>
      </c>
      <c r="L1867" s="206" t="s">
        <v>2079</v>
      </c>
      <c r="M1867" s="125">
        <v>8</v>
      </c>
      <c r="N1867" s="125" t="s">
        <v>1833</v>
      </c>
      <c r="O1867" s="125">
        <f>VLOOKUP(N1867,'V-Enc'!$B$130:$C$137,2,FALSE)</f>
        <v>6</v>
      </c>
      <c r="R1867" s="125" t="s">
        <v>22</v>
      </c>
      <c r="S1867" s="125" t="s">
        <v>764</v>
      </c>
      <c r="T1867" s="125" t="s">
        <v>783</v>
      </c>
      <c r="U1867" s="125">
        <f t="shared" si="3315"/>
        <v>16</v>
      </c>
      <c r="V1867" s="179">
        <f t="shared" si="3316"/>
        <v>0.5</v>
      </c>
      <c r="W1867" s="125">
        <f t="shared" si="3317"/>
        <v>8</v>
      </c>
      <c r="X1867" s="179">
        <f t="shared" si="3318"/>
        <v>0.25</v>
      </c>
      <c r="Z1867" s="125">
        <f t="shared" si="3182"/>
        <v>1</v>
      </c>
      <c r="AA1867" s="125">
        <f t="shared" si="3211"/>
        <v>1</v>
      </c>
      <c r="AB1867" s="179">
        <f t="shared" si="3325"/>
        <v>6</v>
      </c>
      <c r="AC1867" s="179" t="str">
        <f t="shared" si="3319"/>
        <v>000101</v>
      </c>
      <c r="AD1867" s="179">
        <f t="shared" si="3320"/>
        <v>1</v>
      </c>
      <c r="AE1867" s="179" t="str">
        <f t="shared" si="3321"/>
        <v>00111111</v>
      </c>
      <c r="AF1867" s="179">
        <f t="shared" si="3322"/>
        <v>0</v>
      </c>
      <c r="AG1867" s="180" t="str">
        <f t="shared" si="3323"/>
        <v>00000000</v>
      </c>
      <c r="AH1867" s="179" t="str">
        <f t="shared" si="3324"/>
        <v>00000000</v>
      </c>
    </row>
    <row r="1868" spans="1:34" x14ac:dyDescent="0.2">
      <c r="A1868" s="125" t="s">
        <v>3128</v>
      </c>
      <c r="B1868" s="58" t="str">
        <f t="shared" si="3312"/>
        <v/>
      </c>
      <c r="C1868" s="125" t="s">
        <v>781</v>
      </c>
      <c r="D1868" s="125" t="s">
        <v>704</v>
      </c>
      <c r="E1868" s="125" t="str">
        <f t="shared" si="3313"/>
        <v>S3</v>
      </c>
      <c r="F1868" s="125" t="str">
        <f t="shared" si="3314"/>
        <v>101</v>
      </c>
      <c r="H1868" s="125" t="s">
        <v>1723</v>
      </c>
      <c r="I1868" s="159">
        <f>VLOOKUP(H1868,'V-Enc'!$B$38:$C$45,2,FALSE)</f>
        <v>16</v>
      </c>
      <c r="J1868" s="125" t="s">
        <v>1740</v>
      </c>
      <c r="K1868" s="159">
        <f>VLOOKUP(J1868,'V-Enc'!$B$49:$C$56,2,FALSE)</f>
        <v>0.5</v>
      </c>
      <c r="L1868" s="206" t="s">
        <v>2079</v>
      </c>
      <c r="M1868" s="125">
        <v>16</v>
      </c>
      <c r="N1868" s="125" t="s">
        <v>1833</v>
      </c>
      <c r="O1868" s="125">
        <f>VLOOKUP(N1868,'V-Enc'!$B$130:$C$137,2,FALSE)</f>
        <v>6</v>
      </c>
      <c r="R1868" s="125" t="s">
        <v>22</v>
      </c>
      <c r="S1868" s="125" t="s">
        <v>764</v>
      </c>
      <c r="T1868" s="125" t="s">
        <v>783</v>
      </c>
      <c r="U1868" s="125">
        <f t="shared" si="3315"/>
        <v>16</v>
      </c>
      <c r="V1868" s="179">
        <f t="shared" si="3316"/>
        <v>0.5</v>
      </c>
      <c r="W1868" s="125">
        <f t="shared" si="3317"/>
        <v>16</v>
      </c>
      <c r="X1868" s="179">
        <f t="shared" si="3318"/>
        <v>0.5</v>
      </c>
      <c r="Z1868" s="125">
        <f t="shared" si="3182"/>
        <v>1</v>
      </c>
      <c r="AA1868" s="125">
        <f t="shared" si="3211"/>
        <v>1</v>
      </c>
      <c r="AB1868" s="179">
        <f t="shared" si="3325"/>
        <v>6</v>
      </c>
      <c r="AC1868" s="179" t="str">
        <f t="shared" si="3319"/>
        <v>000101</v>
      </c>
      <c r="AD1868" s="179">
        <f t="shared" si="3320"/>
        <v>1</v>
      </c>
      <c r="AE1868" s="179" t="str">
        <f t="shared" si="3321"/>
        <v>00111111</v>
      </c>
      <c r="AF1868" s="179">
        <f t="shared" si="3322"/>
        <v>0</v>
      </c>
      <c r="AG1868" s="180" t="str">
        <f t="shared" si="3323"/>
        <v>00000000</v>
      </c>
      <c r="AH1868" s="179" t="str">
        <f t="shared" si="3324"/>
        <v>00000000</v>
      </c>
    </row>
    <row r="1869" spans="1:34" x14ac:dyDescent="0.2">
      <c r="A1869" s="125" t="s">
        <v>3129</v>
      </c>
      <c r="B1869" s="58" t="str">
        <f t="shared" si="3312"/>
        <v/>
      </c>
      <c r="C1869" s="125" t="s">
        <v>781</v>
      </c>
      <c r="D1869" s="125" t="s">
        <v>704</v>
      </c>
      <c r="E1869" s="125" t="str">
        <f t="shared" si="3313"/>
        <v>S3</v>
      </c>
      <c r="F1869" s="125" t="str">
        <f t="shared" si="3314"/>
        <v>110</v>
      </c>
      <c r="H1869" s="125" t="s">
        <v>1723</v>
      </c>
      <c r="I1869" s="159">
        <f>VLOOKUP(H1869,'V-Enc'!$B$38:$C$45,2,FALSE)</f>
        <v>16</v>
      </c>
      <c r="J1869" s="125" t="s">
        <v>1740</v>
      </c>
      <c r="K1869" s="159">
        <f>VLOOKUP(J1869,'V-Enc'!$B$49:$C$56,2,FALSE)</f>
        <v>0.5</v>
      </c>
      <c r="L1869" s="206" t="s">
        <v>2079</v>
      </c>
      <c r="M1869" s="125">
        <v>32</v>
      </c>
      <c r="N1869" s="125" t="s">
        <v>1833</v>
      </c>
      <c r="O1869" s="125">
        <f>VLOOKUP(N1869,'V-Enc'!$B$130:$C$137,2,FALSE)</f>
        <v>6</v>
      </c>
      <c r="R1869" s="125" t="s">
        <v>22</v>
      </c>
      <c r="S1869" s="125" t="s">
        <v>764</v>
      </c>
      <c r="T1869" s="125" t="s">
        <v>783</v>
      </c>
      <c r="U1869" s="125">
        <f t="shared" si="3315"/>
        <v>16</v>
      </c>
      <c r="V1869" s="179">
        <f t="shared" si="3316"/>
        <v>0.5</v>
      </c>
      <c r="W1869" s="125">
        <f t="shared" si="3317"/>
        <v>32</v>
      </c>
      <c r="X1869" s="179">
        <f t="shared" si="3318"/>
        <v>1</v>
      </c>
      <c r="Z1869" s="125">
        <f t="shared" si="3182"/>
        <v>1</v>
      </c>
      <c r="AA1869" s="125">
        <f t="shared" si="3211"/>
        <v>1</v>
      </c>
      <c r="AB1869" s="179">
        <f t="shared" si="3325"/>
        <v>6</v>
      </c>
      <c r="AC1869" s="179" t="str">
        <f t="shared" si="3319"/>
        <v>000101</v>
      </c>
      <c r="AD1869" s="179">
        <f t="shared" si="3320"/>
        <v>1</v>
      </c>
      <c r="AE1869" s="179" t="str">
        <f t="shared" si="3321"/>
        <v>00111111</v>
      </c>
      <c r="AF1869" s="179">
        <f t="shared" si="3322"/>
        <v>0</v>
      </c>
      <c r="AG1869" s="180" t="str">
        <f t="shared" si="3323"/>
        <v>00000000</v>
      </c>
      <c r="AH1869" s="179" t="str">
        <f t="shared" si="3324"/>
        <v>00000000</v>
      </c>
    </row>
    <row r="1870" spans="1:34" x14ac:dyDescent="0.2">
      <c r="A1870" s="125" t="s">
        <v>3130</v>
      </c>
      <c r="B1870" s="58" t="str">
        <f t="shared" si="3312"/>
        <v/>
      </c>
      <c r="C1870" s="125" t="s">
        <v>781</v>
      </c>
      <c r="D1870" s="125" t="s">
        <v>704</v>
      </c>
      <c r="E1870" s="125" t="str">
        <f t="shared" si="3313"/>
        <v>S3</v>
      </c>
      <c r="F1870" s="125" t="str">
        <f t="shared" si="3314"/>
        <v>000</v>
      </c>
      <c r="H1870" s="125" t="s">
        <v>1723</v>
      </c>
      <c r="I1870" s="159">
        <f>VLOOKUP(H1870,'V-Enc'!$B$38:$C$45,2,FALSE)</f>
        <v>16</v>
      </c>
      <c r="J1870" s="125" t="s">
        <v>1733</v>
      </c>
      <c r="K1870" s="159">
        <f>VLOOKUP(J1870,'V-Enc'!$B$49:$C$56,2,FALSE)</f>
        <v>1</v>
      </c>
      <c r="L1870" s="206" t="s">
        <v>2079</v>
      </c>
      <c r="M1870" s="125">
        <v>8</v>
      </c>
      <c r="N1870" s="125" t="s">
        <v>1833</v>
      </c>
      <c r="O1870" s="125">
        <f>VLOOKUP(N1870,'V-Enc'!$B$130:$C$137,2,FALSE)</f>
        <v>6</v>
      </c>
      <c r="R1870" s="125" t="s">
        <v>22</v>
      </c>
      <c r="S1870" s="125" t="s">
        <v>764</v>
      </c>
      <c r="T1870" s="125" t="s">
        <v>783</v>
      </c>
      <c r="U1870" s="125">
        <f t="shared" si="3315"/>
        <v>16</v>
      </c>
      <c r="V1870" s="179">
        <f t="shared" si="3316"/>
        <v>1</v>
      </c>
      <c r="W1870" s="125">
        <f t="shared" si="3317"/>
        <v>8</v>
      </c>
      <c r="X1870" s="179">
        <f t="shared" si="3318"/>
        <v>0.5</v>
      </c>
      <c r="Z1870" s="125">
        <f t="shared" si="3182"/>
        <v>1</v>
      </c>
      <c r="AA1870" s="125">
        <f t="shared" si="3211"/>
        <v>1</v>
      </c>
      <c r="AB1870" s="179">
        <f t="shared" si="3325"/>
        <v>6</v>
      </c>
      <c r="AC1870" s="179" t="str">
        <f t="shared" si="3319"/>
        <v>000101</v>
      </c>
      <c r="AD1870" s="179">
        <f t="shared" si="3320"/>
        <v>1</v>
      </c>
      <c r="AE1870" s="179" t="str">
        <f t="shared" si="3321"/>
        <v>00111111</v>
      </c>
      <c r="AF1870" s="179">
        <f t="shared" si="3322"/>
        <v>0</v>
      </c>
      <c r="AG1870" s="180" t="str">
        <f t="shared" si="3323"/>
        <v>00000000</v>
      </c>
      <c r="AH1870" s="179" t="str">
        <f t="shared" si="3324"/>
        <v>00000000</v>
      </c>
    </row>
    <row r="1871" spans="1:34" x14ac:dyDescent="0.2">
      <c r="A1871" s="125" t="s">
        <v>3131</v>
      </c>
      <c r="B1871" s="58" t="str">
        <f t="shared" ref="B1871" si="3326">IF(OR(MAX(1,O1871)*MAX(V1871,1)&gt;8,V1871&lt;1/4,X1871&lt;1/4,IF(X1871="-",0,X1871)&gt;8),"RSVD","")</f>
        <v/>
      </c>
      <c r="C1871" s="125" t="s">
        <v>781</v>
      </c>
      <c r="D1871" s="125" t="s">
        <v>704</v>
      </c>
      <c r="E1871" s="125" t="str">
        <f t="shared" ref="E1871" si="3327">IF(S1871="rs2","S2",IF(S1871="vs2","S3","S1"))</f>
        <v>S3</v>
      </c>
      <c r="F1871" s="125" t="str">
        <f t="shared" ref="F1871" si="3328">IF(M1871=8,"000",IF(M1871=16,"101","110"))</f>
        <v>101</v>
      </c>
      <c r="H1871" s="125" t="s">
        <v>1723</v>
      </c>
      <c r="I1871" s="159">
        <f>VLOOKUP(H1871,'V-Enc'!$B$38:$C$45,2,FALSE)</f>
        <v>16</v>
      </c>
      <c r="J1871" s="125" t="s">
        <v>1733</v>
      </c>
      <c r="K1871" s="159">
        <f>VLOOKUP(J1871,'V-Enc'!$B$49:$C$56,2,FALSE)</f>
        <v>1</v>
      </c>
      <c r="L1871" s="206" t="s">
        <v>2079</v>
      </c>
      <c r="M1871" s="125">
        <v>16</v>
      </c>
      <c r="N1871" s="125" t="s">
        <v>1833</v>
      </c>
      <c r="O1871" s="125">
        <f>VLOOKUP(N1871,'V-Enc'!$B$130:$C$137,2,FALSE)</f>
        <v>6</v>
      </c>
      <c r="R1871" s="125" t="s">
        <v>22</v>
      </c>
      <c r="S1871" s="125" t="s">
        <v>764</v>
      </c>
      <c r="T1871" s="125" t="s">
        <v>783</v>
      </c>
      <c r="U1871" s="125">
        <f t="shared" ref="U1871" si="3329">IF(L1871="-1",I1871,M1871)</f>
        <v>16</v>
      </c>
      <c r="V1871" s="179">
        <f t="shared" ref="V1871" si="3330">IF(L1871="-1",K1871,U1871/I1871*K1871)</f>
        <v>1</v>
      </c>
      <c r="W1871" s="125">
        <f t="shared" ref="W1871" si="3331">IF(L1871="-1",M1871,"-")</f>
        <v>16</v>
      </c>
      <c r="X1871" s="179">
        <f t="shared" ref="X1871" si="3332">IF(L1871="-1",W1871/I1871*K1871,"-")</f>
        <v>1</v>
      </c>
      <c r="Z1871" s="125">
        <f t="shared" ref="Z1871" si="3333">IF(S1871="vs2",1,"")</f>
        <v>1</v>
      </c>
      <c r="AA1871" s="125">
        <f t="shared" ref="AA1871" si="3334">IF(T1871="vs3",1,"")</f>
        <v>1</v>
      </c>
      <c r="AB1871" s="179">
        <f t="shared" si="3325"/>
        <v>6</v>
      </c>
      <c r="AC1871" s="179" t="str">
        <f t="shared" si="3319"/>
        <v>000101</v>
      </c>
      <c r="AD1871" s="179">
        <f t="shared" si="3320"/>
        <v>1</v>
      </c>
      <c r="AE1871" s="179" t="str">
        <f t="shared" si="3321"/>
        <v>00111111</v>
      </c>
      <c r="AF1871" s="179">
        <f t="shared" si="3322"/>
        <v>0</v>
      </c>
      <c r="AG1871" s="180" t="str">
        <f t="shared" si="3323"/>
        <v>00000000</v>
      </c>
      <c r="AH1871" s="179" t="str">
        <f t="shared" si="3324"/>
        <v>00000000</v>
      </c>
    </row>
    <row r="1872" spans="1:34" x14ac:dyDescent="0.2">
      <c r="A1872" s="125" t="s">
        <v>4869</v>
      </c>
      <c r="B1872" s="58" t="str">
        <f t="shared" si="3312"/>
        <v/>
      </c>
      <c r="C1872" s="125" t="s">
        <v>781</v>
      </c>
      <c r="D1872" s="125" t="s">
        <v>704</v>
      </c>
      <c r="E1872" s="125" t="str">
        <f t="shared" si="3313"/>
        <v>S3</v>
      </c>
      <c r="F1872" s="125" t="str">
        <f t="shared" si="3314"/>
        <v>110</v>
      </c>
      <c r="H1872" s="125" t="s">
        <v>1723</v>
      </c>
      <c r="I1872" s="159">
        <f>VLOOKUP(H1872,'V-Enc'!$B$38:$C$45,2,FALSE)</f>
        <v>16</v>
      </c>
      <c r="J1872" s="125" t="s">
        <v>1733</v>
      </c>
      <c r="K1872" s="159">
        <f>VLOOKUP(J1872,'V-Enc'!$B$49:$C$56,2,FALSE)</f>
        <v>1</v>
      </c>
      <c r="L1872" s="206" t="s">
        <v>2079</v>
      </c>
      <c r="M1872" s="125">
        <v>32</v>
      </c>
      <c r="N1872" s="125" t="s">
        <v>1833</v>
      </c>
      <c r="O1872" s="125">
        <f>VLOOKUP(N1872,'V-Enc'!$B$130:$C$137,2,FALSE)</f>
        <v>6</v>
      </c>
      <c r="R1872" s="125" t="s">
        <v>22</v>
      </c>
      <c r="S1872" s="125" t="s">
        <v>764</v>
      </c>
      <c r="T1872" s="125" t="s">
        <v>783</v>
      </c>
      <c r="U1872" s="125">
        <f t="shared" si="3315"/>
        <v>16</v>
      </c>
      <c r="V1872" s="179">
        <f t="shared" si="3316"/>
        <v>1</v>
      </c>
      <c r="W1872" s="125">
        <f t="shared" si="3317"/>
        <v>32</v>
      </c>
      <c r="X1872" s="179">
        <f t="shared" si="3318"/>
        <v>2</v>
      </c>
      <c r="Z1872" s="125">
        <f t="shared" si="3182"/>
        <v>1</v>
      </c>
      <c r="AA1872" s="125">
        <f t="shared" si="3211"/>
        <v>1</v>
      </c>
      <c r="AB1872" s="179">
        <f t="shared" si="3325"/>
        <v>12</v>
      </c>
      <c r="AC1872" s="179" t="str">
        <f t="shared" si="3319"/>
        <v>001011</v>
      </c>
      <c r="AD1872" s="179">
        <f t="shared" si="3320"/>
        <v>2</v>
      </c>
      <c r="AE1872" s="179" t="str">
        <f t="shared" si="3321"/>
        <v>10101010</v>
      </c>
      <c r="AF1872" s="179">
        <f t="shared" si="3322"/>
        <v>1</v>
      </c>
      <c r="AG1872" s="180" t="str">
        <f t="shared" si="3323"/>
        <v>01010101</v>
      </c>
      <c r="AH1872" s="179" t="str">
        <f t="shared" si="3324"/>
        <v>10101010</v>
      </c>
    </row>
    <row r="1873" spans="1:34" x14ac:dyDescent="0.2">
      <c r="A1873" s="125" t="s">
        <v>4870</v>
      </c>
      <c r="B1873" s="58" t="str">
        <f t="shared" si="3312"/>
        <v>RSVD</v>
      </c>
      <c r="C1873" s="125" t="s">
        <v>781</v>
      </c>
      <c r="D1873" s="125" t="s">
        <v>704</v>
      </c>
      <c r="E1873" s="125" t="str">
        <f>IF(S1873="rs2","S2",IF(S1873="vs2","S3","S1"))</f>
        <v>S3</v>
      </c>
      <c r="F1873" s="125" t="str">
        <f>IF(W1873=8,"000",IF(W1873=16,"101","110"))</f>
        <v>000</v>
      </c>
      <c r="H1873" s="125" t="s">
        <v>1723</v>
      </c>
      <c r="I1873" s="159">
        <f>VLOOKUP(H1873,'V-Enc'!$B$38:$C$45,2,FALSE)</f>
        <v>16</v>
      </c>
      <c r="J1873" s="125" t="s">
        <v>1734</v>
      </c>
      <c r="K1873" s="159">
        <f>VLOOKUP(J1873,'V-Enc'!$B$49:$C$56,2,FALSE)</f>
        <v>2</v>
      </c>
      <c r="L1873" s="206" t="s">
        <v>2079</v>
      </c>
      <c r="M1873" s="125">
        <v>8</v>
      </c>
      <c r="N1873" s="125" t="s">
        <v>1833</v>
      </c>
      <c r="O1873" s="125">
        <f>VLOOKUP(N1873,'V-Enc'!$B$130:$C$137,2,FALSE)</f>
        <v>6</v>
      </c>
      <c r="R1873" s="125" t="s">
        <v>22</v>
      </c>
      <c r="S1873" s="125" t="s">
        <v>764</v>
      </c>
      <c r="T1873" s="125" t="s">
        <v>783</v>
      </c>
      <c r="U1873" s="125">
        <f t="shared" ref="U1873" si="3335">IF(L1873="-1",I1873,M1873)</f>
        <v>16</v>
      </c>
      <c r="V1873" s="179">
        <f t="shared" ref="V1873" si="3336">IF(L1873="-1",K1873,U1873/I1873*K1873)</f>
        <v>2</v>
      </c>
      <c r="W1873" s="125">
        <f t="shared" ref="W1873" si="3337">IF(L1873="-1",M1873,"-")</f>
        <v>8</v>
      </c>
      <c r="X1873" s="179">
        <f t="shared" ref="X1873" si="3338">IF(L1873="-1",W1873/I1873*K1873,"-")</f>
        <v>1</v>
      </c>
      <c r="Z1873" s="125">
        <f t="shared" si="3182"/>
        <v>1</v>
      </c>
      <c r="AA1873" s="125">
        <f t="shared" si="3211"/>
        <v>1</v>
      </c>
      <c r="AB1873" s="179">
        <f t="shared" si="3325"/>
        <v>12</v>
      </c>
      <c r="AC1873" s="179" t="str">
        <f t="shared" si="3319"/>
        <v>001011</v>
      </c>
      <c r="AD1873" s="179">
        <f t="shared" si="3320"/>
        <v>1</v>
      </c>
      <c r="AE1873" s="179" t="str">
        <f t="shared" si="3321"/>
        <v>11111111</v>
      </c>
      <c r="AF1873" s="179">
        <f t="shared" si="3322"/>
        <v>0</v>
      </c>
      <c r="AG1873" s="180" t="str">
        <f t="shared" si="3323"/>
        <v>00000000</v>
      </c>
      <c r="AH1873" s="179" t="str">
        <f t="shared" si="3324"/>
        <v>00000000</v>
      </c>
    </row>
    <row r="1874" spans="1:34" x14ac:dyDescent="0.2">
      <c r="A1874" s="125" t="s">
        <v>4871</v>
      </c>
      <c r="B1874" s="58" t="str">
        <f t="shared" ref="B1874" si="3339">IF(OR(MAX(1,O1874)*MAX(V1874,1)&gt;8,V1874&lt;1/4,X1874&lt;1/4,IF(X1874="-",0,X1874)&gt;8),"RSVD","")</f>
        <v>RSVD</v>
      </c>
      <c r="C1874" s="125" t="s">
        <v>781</v>
      </c>
      <c r="D1874" s="125" t="s">
        <v>704</v>
      </c>
      <c r="E1874" s="125" t="str">
        <f>IF(S1874="rs2","S2",IF(S1874="vs2","S3","S1"))</f>
        <v>S3</v>
      </c>
      <c r="F1874" s="125" t="str">
        <f>IF(W1874=8,"000",IF(W1874=16,"101","110"))</f>
        <v>101</v>
      </c>
      <c r="H1874" s="125" t="s">
        <v>1723</v>
      </c>
      <c r="I1874" s="159">
        <f>VLOOKUP(H1874,'V-Enc'!$B$38:$C$45,2,FALSE)</f>
        <v>16</v>
      </c>
      <c r="J1874" s="125" t="s">
        <v>1734</v>
      </c>
      <c r="K1874" s="159">
        <f>VLOOKUP(J1874,'V-Enc'!$B$49:$C$56,2,FALSE)</f>
        <v>2</v>
      </c>
      <c r="L1874" s="206" t="s">
        <v>2079</v>
      </c>
      <c r="M1874" s="125">
        <v>16</v>
      </c>
      <c r="N1874" s="125" t="s">
        <v>1833</v>
      </c>
      <c r="O1874" s="125">
        <f>VLOOKUP(N1874,'V-Enc'!$B$130:$C$137,2,FALSE)</f>
        <v>6</v>
      </c>
      <c r="R1874" s="125" t="s">
        <v>22</v>
      </c>
      <c r="S1874" s="125" t="s">
        <v>764</v>
      </c>
      <c r="T1874" s="125" t="s">
        <v>783</v>
      </c>
      <c r="U1874" s="125">
        <f t="shared" si="3315"/>
        <v>16</v>
      </c>
      <c r="V1874" s="179">
        <f t="shared" si="3316"/>
        <v>2</v>
      </c>
      <c r="W1874" s="125">
        <f t="shared" si="3317"/>
        <v>16</v>
      </c>
      <c r="X1874" s="179">
        <f t="shared" si="3318"/>
        <v>2</v>
      </c>
      <c r="Z1874" s="125">
        <f t="shared" ref="Z1874" si="3340">IF(S1874="vs2",1,"")</f>
        <v>1</v>
      </c>
      <c r="AA1874" s="125">
        <f t="shared" ref="AA1874" si="3341">IF(T1874="vs3",1,"")</f>
        <v>1</v>
      </c>
      <c r="AB1874" s="179">
        <f t="shared" si="3325"/>
        <v>12</v>
      </c>
      <c r="AC1874" s="179" t="str">
        <f t="shared" si="3319"/>
        <v>001011</v>
      </c>
      <c r="AD1874" s="179">
        <f t="shared" si="3320"/>
        <v>1</v>
      </c>
      <c r="AE1874" s="179" t="str">
        <f t="shared" si="3321"/>
        <v>11111111</v>
      </c>
      <c r="AF1874" s="179">
        <f t="shared" si="3322"/>
        <v>1</v>
      </c>
      <c r="AG1874" s="180" t="str">
        <f t="shared" si="3323"/>
        <v>01010101</v>
      </c>
      <c r="AH1874" s="179" t="str">
        <f t="shared" si="3324"/>
        <v>10101010</v>
      </c>
    </row>
    <row r="1875" spans="1:34" x14ac:dyDescent="0.2">
      <c r="A1875" s="125" t="s">
        <v>3132</v>
      </c>
      <c r="B1875" s="58" t="str">
        <f t="shared" si="3312"/>
        <v>RSVD</v>
      </c>
      <c r="C1875" s="125" t="s">
        <v>781</v>
      </c>
      <c r="D1875" s="125" t="s">
        <v>704</v>
      </c>
      <c r="E1875" s="125" t="str">
        <f>IF(S1875="rs2","S2",IF(S1875="vs2","S3","S1"))</f>
        <v>S3</v>
      </c>
      <c r="F1875" s="125" t="str">
        <f>IF(W1875=8,"000",IF(W1875=16,"101","110"))</f>
        <v>110</v>
      </c>
      <c r="H1875" s="125" t="s">
        <v>1723</v>
      </c>
      <c r="I1875" s="159">
        <f>VLOOKUP(H1875,'V-Enc'!$B$38:$C$45,2,FALSE)</f>
        <v>16</v>
      </c>
      <c r="J1875" s="125" t="s">
        <v>1734</v>
      </c>
      <c r="K1875" s="159">
        <f>VLOOKUP(J1875,'V-Enc'!$B$49:$C$56,2,FALSE)</f>
        <v>2</v>
      </c>
      <c r="L1875" s="206" t="s">
        <v>2079</v>
      </c>
      <c r="M1875" s="125">
        <v>32</v>
      </c>
      <c r="N1875" s="125" t="s">
        <v>1833</v>
      </c>
      <c r="O1875" s="125">
        <f>VLOOKUP(N1875,'V-Enc'!$B$130:$C$137,2,FALSE)</f>
        <v>6</v>
      </c>
      <c r="R1875" s="125" t="s">
        <v>22</v>
      </c>
      <c r="S1875" s="125" t="s">
        <v>764</v>
      </c>
      <c r="T1875" s="125" t="s">
        <v>783</v>
      </c>
      <c r="U1875" s="125">
        <f t="shared" ref="U1875:U1881" si="3342">IF(L1875="-1",I1875,M1875)</f>
        <v>16</v>
      </c>
      <c r="V1875" s="179">
        <f t="shared" ref="V1875:V1881" si="3343">IF(L1875="-1",K1875,U1875/I1875*K1875)</f>
        <v>2</v>
      </c>
      <c r="W1875" s="125">
        <f t="shared" ref="W1875:W1881" si="3344">IF(L1875="-1",M1875,"-")</f>
        <v>32</v>
      </c>
      <c r="X1875" s="179">
        <f t="shared" ref="X1875:X1881" si="3345">IF(L1875="-1",W1875/I1875*K1875,"-")</f>
        <v>4</v>
      </c>
      <c r="Z1875" s="125">
        <f t="shared" si="3182"/>
        <v>1</v>
      </c>
      <c r="AA1875" s="125">
        <f t="shared" si="3211"/>
        <v>1</v>
      </c>
      <c r="AB1875" s="179">
        <f t="shared" si="3325"/>
        <v>24</v>
      </c>
      <c r="AC1875" s="179" t="str">
        <f t="shared" si="3319"/>
        <v>010111</v>
      </c>
      <c r="AD1875" s="179">
        <f t="shared" si="3320"/>
        <v>2</v>
      </c>
      <c r="AE1875" s="179" t="str">
        <f t="shared" si="3321"/>
        <v>10101010</v>
      </c>
      <c r="AF1875" s="179">
        <f t="shared" si="3322"/>
        <v>1</v>
      </c>
      <c r="AG1875" s="180" t="str">
        <f t="shared" si="3323"/>
        <v>01110111</v>
      </c>
      <c r="AH1875" s="179" t="str">
        <f t="shared" si="3324"/>
        <v>10001000</v>
      </c>
    </row>
    <row r="1876" spans="1:34" x14ac:dyDescent="0.2">
      <c r="A1876" s="125" t="s">
        <v>3133</v>
      </c>
      <c r="B1876" s="58" t="str">
        <f t="shared" si="3312"/>
        <v>RSVD</v>
      </c>
      <c r="C1876" s="125" t="s">
        <v>781</v>
      </c>
      <c r="D1876" s="125" t="s">
        <v>704</v>
      </c>
      <c r="E1876" s="125" t="str">
        <f>IF(S1876="rs2","S2",IF(S1876="vs2","S3","S1"))</f>
        <v>S3</v>
      </c>
      <c r="F1876" s="125" t="str">
        <f>IF(W1876=8,"000",IF(W1876=16,"101","110"))</f>
        <v>000</v>
      </c>
      <c r="H1876" s="125" t="s">
        <v>1723</v>
      </c>
      <c r="I1876" s="159">
        <f>VLOOKUP(H1876,'V-Enc'!$B$38:$C$45,2,FALSE)</f>
        <v>16</v>
      </c>
      <c r="J1876" s="125" t="s">
        <v>1735</v>
      </c>
      <c r="K1876" s="159">
        <f>VLOOKUP(J1876,'V-Enc'!$B$49:$C$56,2,FALSE)</f>
        <v>4</v>
      </c>
      <c r="L1876" s="206" t="s">
        <v>2079</v>
      </c>
      <c r="M1876" s="125">
        <v>8</v>
      </c>
      <c r="N1876" s="125" t="s">
        <v>1833</v>
      </c>
      <c r="O1876" s="125">
        <f>VLOOKUP(N1876,'V-Enc'!$B$130:$C$137,2,FALSE)</f>
        <v>6</v>
      </c>
      <c r="R1876" s="125" t="s">
        <v>22</v>
      </c>
      <c r="S1876" s="125" t="s">
        <v>764</v>
      </c>
      <c r="T1876" s="125" t="s">
        <v>783</v>
      </c>
      <c r="U1876" s="125">
        <f t="shared" si="3342"/>
        <v>16</v>
      </c>
      <c r="V1876" s="179">
        <f t="shared" si="3343"/>
        <v>4</v>
      </c>
      <c r="W1876" s="125">
        <f t="shared" si="3344"/>
        <v>8</v>
      </c>
      <c r="X1876" s="179">
        <f t="shared" si="3345"/>
        <v>2</v>
      </c>
      <c r="Z1876" s="125">
        <f t="shared" si="3182"/>
        <v>1</v>
      </c>
      <c r="AA1876" s="125">
        <f t="shared" si="3211"/>
        <v>1</v>
      </c>
      <c r="AB1876" s="179">
        <f t="shared" si="3325"/>
        <v>24</v>
      </c>
      <c r="AC1876" s="179" t="str">
        <f t="shared" si="3319"/>
        <v>010111</v>
      </c>
      <c r="AD1876" s="179">
        <f t="shared" si="3320"/>
        <v>1</v>
      </c>
      <c r="AE1876" s="179" t="str">
        <f t="shared" si="3321"/>
        <v>11111111</v>
      </c>
      <c r="AF1876" s="179">
        <f t="shared" si="3322"/>
        <v>2</v>
      </c>
      <c r="AG1876" s="180" t="str">
        <f t="shared" si="3323"/>
        <v>10101010</v>
      </c>
      <c r="AH1876" s="179" t="str">
        <f t="shared" si="3324"/>
        <v>10001000</v>
      </c>
    </row>
    <row r="1877" spans="1:34" x14ac:dyDescent="0.2">
      <c r="A1877" s="125" t="s">
        <v>3134</v>
      </c>
      <c r="B1877" s="58" t="str">
        <f t="shared" si="3312"/>
        <v>RSVD</v>
      </c>
      <c r="C1877" s="125" t="s">
        <v>781</v>
      </c>
      <c r="D1877" s="125" t="s">
        <v>704</v>
      </c>
      <c r="E1877" s="125" t="str">
        <f>IF(S1877="rs2","S2",IF(S1877="vs2","S3","S1"))</f>
        <v>S3</v>
      </c>
      <c r="F1877" s="125" t="str">
        <f>IF(W1877=8,"000",IF(W1877=16,"101","110"))</f>
        <v>101</v>
      </c>
      <c r="H1877" s="125" t="s">
        <v>1723</v>
      </c>
      <c r="I1877" s="159">
        <f>VLOOKUP(H1877,'V-Enc'!$B$38:$C$45,2,FALSE)</f>
        <v>16</v>
      </c>
      <c r="J1877" s="125" t="s">
        <v>1735</v>
      </c>
      <c r="K1877" s="159">
        <f>VLOOKUP(J1877,'V-Enc'!$B$49:$C$56,2,FALSE)</f>
        <v>4</v>
      </c>
      <c r="L1877" s="206" t="s">
        <v>2079</v>
      </c>
      <c r="M1877" s="125">
        <v>16</v>
      </c>
      <c r="N1877" s="125" t="s">
        <v>1833</v>
      </c>
      <c r="O1877" s="125">
        <f>VLOOKUP(N1877,'V-Enc'!$B$130:$C$137,2,FALSE)</f>
        <v>6</v>
      </c>
      <c r="R1877" s="125" t="s">
        <v>22</v>
      </c>
      <c r="S1877" s="125" t="s">
        <v>764</v>
      </c>
      <c r="T1877" s="125" t="s">
        <v>783</v>
      </c>
      <c r="U1877" s="125">
        <f t="shared" si="3342"/>
        <v>16</v>
      </c>
      <c r="V1877" s="179">
        <f t="shared" si="3343"/>
        <v>4</v>
      </c>
      <c r="W1877" s="125">
        <f t="shared" si="3344"/>
        <v>16</v>
      </c>
      <c r="X1877" s="179">
        <f t="shared" si="3345"/>
        <v>4</v>
      </c>
      <c r="Z1877" s="125">
        <f t="shared" si="3182"/>
        <v>1</v>
      </c>
      <c r="AA1877" s="125">
        <f t="shared" si="3211"/>
        <v>1</v>
      </c>
      <c r="AB1877" s="179">
        <f t="shared" si="3325"/>
        <v>24</v>
      </c>
      <c r="AC1877" s="179" t="str">
        <f t="shared" si="3319"/>
        <v>010111</v>
      </c>
      <c r="AD1877" s="179">
        <f t="shared" si="3320"/>
        <v>1</v>
      </c>
      <c r="AE1877" s="179" t="str">
        <f t="shared" si="3321"/>
        <v>11111111</v>
      </c>
      <c r="AF1877" s="179">
        <f t="shared" si="3322"/>
        <v>1</v>
      </c>
      <c r="AG1877" s="180" t="str">
        <f t="shared" si="3323"/>
        <v>01110111</v>
      </c>
      <c r="AH1877" s="179" t="str">
        <f>IF(AF1877=0,"00000000",RIGHT(_xlfn.CONCAT(REPT(0,8-MIN(8,AB1877)),REPT(DEC2BIN(_xlfn.BITLSHIFT(1,MAX(V1877,X1877,1)-1)),MAX(1,O1877))),8))</f>
        <v>10001000</v>
      </c>
    </row>
    <row r="1878" spans="1:34" x14ac:dyDescent="0.2">
      <c r="A1878" s="125" t="s">
        <v>3135</v>
      </c>
      <c r="B1878" s="58" t="str">
        <f t="shared" si="3312"/>
        <v>RSVD</v>
      </c>
      <c r="C1878" s="125" t="s">
        <v>781</v>
      </c>
      <c r="D1878" s="125" t="s">
        <v>704</v>
      </c>
      <c r="E1878" s="125" t="str">
        <f>IF(S1878="rs2","L2",IF(S1878="vs2","S3","L1"))</f>
        <v>S3</v>
      </c>
      <c r="F1878" s="125" t="str">
        <f>IF(M1878=8,"000",IF(M1878=16,"101","110"))</f>
        <v>110</v>
      </c>
      <c r="H1878" s="125" t="s">
        <v>1723</v>
      </c>
      <c r="I1878" s="159">
        <f>VLOOKUP(H1878,'V-Enc'!$B$38:$C$45,2,FALSE)</f>
        <v>16</v>
      </c>
      <c r="J1878" s="125" t="s">
        <v>1735</v>
      </c>
      <c r="K1878" s="159">
        <f>VLOOKUP(J1878,'V-Enc'!$B$49:$C$56,2,FALSE)</f>
        <v>4</v>
      </c>
      <c r="L1878" s="206" t="s">
        <v>2079</v>
      </c>
      <c r="M1878" s="125">
        <v>32</v>
      </c>
      <c r="N1878" s="125" t="s">
        <v>1833</v>
      </c>
      <c r="O1878" s="125">
        <f>VLOOKUP(N1878,'V-Enc'!$B$130:$C$137,2,FALSE)</f>
        <v>6</v>
      </c>
      <c r="R1878" s="125" t="s">
        <v>22</v>
      </c>
      <c r="S1878" s="125" t="s">
        <v>764</v>
      </c>
      <c r="T1878" s="125" t="s">
        <v>783</v>
      </c>
      <c r="U1878" s="125">
        <f t="shared" si="3342"/>
        <v>16</v>
      </c>
      <c r="V1878" s="179">
        <f t="shared" si="3343"/>
        <v>4</v>
      </c>
      <c r="W1878" s="125">
        <f t="shared" si="3344"/>
        <v>32</v>
      </c>
      <c r="X1878" s="179">
        <f t="shared" si="3345"/>
        <v>8</v>
      </c>
      <c r="Z1878" s="125">
        <f t="shared" si="3182"/>
        <v>1</v>
      </c>
      <c r="AA1878" s="125">
        <v>1</v>
      </c>
      <c r="AB1878" s="179">
        <f t="shared" si="3325"/>
        <v>48</v>
      </c>
      <c r="AC1878" s="179" t="str">
        <f>DEC2BIN(MIN(64,AB1878)-1,6)</f>
        <v>101111</v>
      </c>
      <c r="AD1878" s="179">
        <f t="shared" si="3320"/>
        <v>2</v>
      </c>
      <c r="AE1878" s="179" t="str">
        <f t="shared" si="3321"/>
        <v>10101010</v>
      </c>
      <c r="AF1878" s="179">
        <f t="shared" si="3322"/>
        <v>1</v>
      </c>
      <c r="AG1878" s="180" t="str">
        <f t="shared" si="3323"/>
        <v>01111111</v>
      </c>
      <c r="AH1878" s="179" t="str">
        <f t="shared" ref="AH1878:AH1881" si="3346">IF(AF1878=0,"00000000",RIGHT(_xlfn.CONCAT(REPT(0,8-MIN(8,AB1878)),REPT(DEC2BIN(_xlfn.BITLSHIFT(1,MAX(V1878,X1878,1)-1)),MAX(1,O1878))),8))</f>
        <v>10000000</v>
      </c>
    </row>
    <row r="1879" spans="1:34" x14ac:dyDescent="0.2">
      <c r="A1879" s="125" t="s">
        <v>3136</v>
      </c>
      <c r="B1879" s="58" t="str">
        <f t="shared" si="3312"/>
        <v>RSVD</v>
      </c>
      <c r="C1879" s="125" t="s">
        <v>781</v>
      </c>
      <c r="D1879" s="125" t="s">
        <v>704</v>
      </c>
      <c r="E1879" s="125" t="str">
        <f>IF(S1879="rs2","L2",IF(S1879="vs2","S3","L1"))</f>
        <v>S3</v>
      </c>
      <c r="F1879" s="125" t="str">
        <f>IF(M1879=8,"000",IF(M1879=16,"101","110"))</f>
        <v>000</v>
      </c>
      <c r="H1879" s="125" t="s">
        <v>1723</v>
      </c>
      <c r="I1879" s="159">
        <f>VLOOKUP(H1879,'V-Enc'!$B$38:$C$45,2,FALSE)</f>
        <v>16</v>
      </c>
      <c r="J1879" s="125" t="s">
        <v>1736</v>
      </c>
      <c r="K1879" s="159">
        <f>VLOOKUP(J1879,'V-Enc'!$B$49:$C$56,2,FALSE)</f>
        <v>8</v>
      </c>
      <c r="L1879" s="206" t="s">
        <v>2079</v>
      </c>
      <c r="M1879" s="125">
        <v>8</v>
      </c>
      <c r="N1879" s="125" t="s">
        <v>1833</v>
      </c>
      <c r="O1879" s="125">
        <f>VLOOKUP(N1879,'V-Enc'!$B$130:$C$137,2,FALSE)</f>
        <v>6</v>
      </c>
      <c r="R1879" s="125" t="s">
        <v>22</v>
      </c>
      <c r="S1879" s="125" t="s">
        <v>764</v>
      </c>
      <c r="T1879" s="125" t="s">
        <v>783</v>
      </c>
      <c r="U1879" s="125">
        <f t="shared" si="3342"/>
        <v>16</v>
      </c>
      <c r="V1879" s="179">
        <f t="shared" si="3343"/>
        <v>8</v>
      </c>
      <c r="W1879" s="125">
        <f t="shared" si="3344"/>
        <v>8</v>
      </c>
      <c r="X1879" s="179">
        <f t="shared" si="3345"/>
        <v>4</v>
      </c>
      <c r="Z1879" s="125">
        <f t="shared" si="3182"/>
        <v>1</v>
      </c>
      <c r="AA1879" s="125">
        <v>1</v>
      </c>
      <c r="AB1879" s="179">
        <f t="shared" si="3325"/>
        <v>48</v>
      </c>
      <c r="AC1879" s="179" t="str">
        <f t="shared" ref="AC1879:AC1881" si="3347">DEC2BIN(MIN(64,AB1879)-1,6)</f>
        <v>101111</v>
      </c>
      <c r="AD1879" s="179">
        <f t="shared" si="3320"/>
        <v>1</v>
      </c>
      <c r="AE1879" s="179" t="str">
        <f t="shared" si="3321"/>
        <v>11111111</v>
      </c>
      <c r="AF1879" s="179">
        <f t="shared" si="3322"/>
        <v>2</v>
      </c>
      <c r="AG1879" s="180" t="str">
        <f t="shared" si="3323"/>
        <v>10101010</v>
      </c>
      <c r="AH1879" s="179" t="str">
        <f t="shared" si="3346"/>
        <v>10000000</v>
      </c>
    </row>
    <row r="1880" spans="1:34" x14ac:dyDescent="0.2">
      <c r="A1880" s="125" t="s">
        <v>3137</v>
      </c>
      <c r="B1880" s="58" t="str">
        <f t="shared" ref="B1880" si="3348">IF(OR(MAX(1,O1880)*MAX(V1880,1)&gt;8,V1880&lt;1/4,X1880&lt;1/4,IF(X1880="-",0,X1880)&gt;8),"RSVD","")</f>
        <v>RSVD</v>
      </c>
      <c r="C1880" s="125" t="s">
        <v>781</v>
      </c>
      <c r="D1880" s="125" t="s">
        <v>704</v>
      </c>
      <c r="E1880" s="125" t="str">
        <f>IF(S1880="rs2","L2",IF(S1880="vs2","S3","L1"))</f>
        <v>S3</v>
      </c>
      <c r="F1880" s="125" t="str">
        <f>IF(M1880=8,"000",IF(M1880=16,"101","110"))</f>
        <v>101</v>
      </c>
      <c r="H1880" s="125" t="s">
        <v>1723</v>
      </c>
      <c r="I1880" s="159">
        <f>VLOOKUP(H1880,'V-Enc'!$B$38:$C$45,2,FALSE)</f>
        <v>16</v>
      </c>
      <c r="J1880" s="125" t="s">
        <v>1736</v>
      </c>
      <c r="K1880" s="159">
        <f>VLOOKUP(J1880,'V-Enc'!$B$49:$C$56,2,FALSE)</f>
        <v>8</v>
      </c>
      <c r="L1880" s="206" t="s">
        <v>2079</v>
      </c>
      <c r="M1880" s="125">
        <v>16</v>
      </c>
      <c r="N1880" s="125" t="s">
        <v>1833</v>
      </c>
      <c r="O1880" s="125">
        <f>VLOOKUP(N1880,'V-Enc'!$B$130:$C$137,2,FALSE)</f>
        <v>6</v>
      </c>
      <c r="R1880" s="125" t="s">
        <v>22</v>
      </c>
      <c r="S1880" s="125" t="s">
        <v>764</v>
      </c>
      <c r="T1880" s="125" t="s">
        <v>783</v>
      </c>
      <c r="U1880" s="125">
        <f t="shared" ref="U1880" si="3349">IF(L1880="-1",I1880,M1880)</f>
        <v>16</v>
      </c>
      <c r="V1880" s="179">
        <f t="shared" ref="V1880" si="3350">IF(L1880="-1",K1880,U1880/I1880*K1880)</f>
        <v>8</v>
      </c>
      <c r="W1880" s="125">
        <f t="shared" ref="W1880" si="3351">IF(L1880="-1",M1880,"-")</f>
        <v>16</v>
      </c>
      <c r="X1880" s="179">
        <f t="shared" ref="X1880" si="3352">IF(L1880="-1",W1880/I1880*K1880,"-")</f>
        <v>8</v>
      </c>
      <c r="Z1880" s="125">
        <f t="shared" ref="Z1880" si="3353">IF(S1880="vs2",1,"")</f>
        <v>1</v>
      </c>
      <c r="AA1880" s="125">
        <v>1</v>
      </c>
      <c r="AB1880" s="179">
        <f t="shared" si="3325"/>
        <v>48</v>
      </c>
      <c r="AC1880" s="179" t="str">
        <f t="shared" si="3347"/>
        <v>101111</v>
      </c>
      <c r="AD1880" s="179">
        <f t="shared" si="3320"/>
        <v>1</v>
      </c>
      <c r="AE1880" s="179" t="str">
        <f t="shared" si="3321"/>
        <v>11111111</v>
      </c>
      <c r="AF1880" s="179">
        <f t="shared" si="3322"/>
        <v>1</v>
      </c>
      <c r="AG1880" s="180" t="str">
        <f>IF(AF1880=0,"00000000",RIGHT(IF(X1880&gt;=V1880,DEC2BIN(_xlfn.BITXOR(BIN2DEC(AH1880),255),8),REPT(DEC2BIN(_xlfn.BITLSHIFT(1,AF1880-1)),8)),8))</f>
        <v>01111111</v>
      </c>
      <c r="AH1880" s="179" t="str">
        <f t="shared" si="3346"/>
        <v>10000000</v>
      </c>
    </row>
    <row r="1881" spans="1:34" x14ac:dyDescent="0.2">
      <c r="A1881" s="125" t="s">
        <v>4872</v>
      </c>
      <c r="B1881" s="58" t="str">
        <f t="shared" si="3312"/>
        <v>RSVD</v>
      </c>
      <c r="C1881" s="125" t="s">
        <v>781</v>
      </c>
      <c r="D1881" s="125" t="s">
        <v>704</v>
      </c>
      <c r="E1881" s="125" t="str">
        <f>IF(S1881="rs2","L2",IF(S1881="vs2","S3","L1"))</f>
        <v>S3</v>
      </c>
      <c r="F1881" s="125" t="str">
        <f>IF(M1881=8,"000",IF(M1881=16,"101","110"))</f>
        <v>110</v>
      </c>
      <c r="H1881" s="125" t="s">
        <v>1723</v>
      </c>
      <c r="I1881" s="159">
        <f>VLOOKUP(H1881,'V-Enc'!$B$38:$C$45,2,FALSE)</f>
        <v>16</v>
      </c>
      <c r="J1881" s="125" t="s">
        <v>1736</v>
      </c>
      <c r="K1881" s="159">
        <f>VLOOKUP(J1881,'V-Enc'!$B$49:$C$56,2,FALSE)</f>
        <v>8</v>
      </c>
      <c r="L1881" s="206" t="s">
        <v>2079</v>
      </c>
      <c r="M1881" s="125">
        <v>32</v>
      </c>
      <c r="N1881" s="125" t="s">
        <v>1833</v>
      </c>
      <c r="O1881" s="125">
        <f>VLOOKUP(N1881,'V-Enc'!$B$130:$C$137,2,FALSE)</f>
        <v>6</v>
      </c>
      <c r="R1881" s="125" t="s">
        <v>22</v>
      </c>
      <c r="S1881" s="125" t="s">
        <v>764</v>
      </c>
      <c r="T1881" s="125" t="s">
        <v>783</v>
      </c>
      <c r="U1881" s="125">
        <f t="shared" si="3342"/>
        <v>16</v>
      </c>
      <c r="V1881" s="179">
        <f t="shared" si="3343"/>
        <v>8</v>
      </c>
      <c r="W1881" s="125">
        <f t="shared" si="3344"/>
        <v>32</v>
      </c>
      <c r="X1881" s="179">
        <f t="shared" si="3345"/>
        <v>16</v>
      </c>
      <c r="Z1881" s="125">
        <f t="shared" si="3182"/>
        <v>1</v>
      </c>
      <c r="AA1881" s="125">
        <v>1</v>
      </c>
      <c r="AB1881" s="179">
        <f t="shared" si="3325"/>
        <v>96</v>
      </c>
      <c r="AC1881" s="179" t="str">
        <f t="shared" si="3347"/>
        <v>111111</v>
      </c>
      <c r="AD1881" s="179">
        <f t="shared" si="3320"/>
        <v>2</v>
      </c>
      <c r="AE1881" s="179" t="str">
        <f t="shared" si="3321"/>
        <v>10101010</v>
      </c>
      <c r="AF1881" s="179">
        <f t="shared" si="3322"/>
        <v>1</v>
      </c>
      <c r="AG1881" s="180" t="e">
        <f>IF(AF1881=0,"00000000",RIGHT(IF(X1881&gt;=V1881,DEC2BIN(_xlfn.BITXOR(BIN2DEC(AH1881),255),8),REPT(DEC2BIN(_xlfn.BITLSHIFT(1,AF1881-1)),8)),8))</f>
        <v>#NUM!</v>
      </c>
      <c r="AH1881" s="179" t="e">
        <f t="shared" si="3346"/>
        <v>#NUM!</v>
      </c>
    </row>
    <row r="1882" spans="1:34" x14ac:dyDescent="0.2">
      <c r="I1882" s="159"/>
      <c r="Z1882" s="125" t="str">
        <f t="shared" si="3182"/>
        <v/>
      </c>
      <c r="AA1882" s="125" t="str">
        <f t="shared" ref="AA1882:AA1937" si="3354">IF(T1882="vs3",1,"")</f>
        <v/>
      </c>
      <c r="AC1882" s="179"/>
      <c r="AE1882" s="179"/>
    </row>
    <row r="1883" spans="1:34" ht="19" x14ac:dyDescent="0.25">
      <c r="A1883" s="225" t="s">
        <v>2560</v>
      </c>
      <c r="B1883" s="225"/>
      <c r="C1883" s="226"/>
      <c r="D1883" s="226"/>
      <c r="E1883" s="226"/>
      <c r="F1883" s="226"/>
      <c r="G1883" s="226"/>
      <c r="I1883" s="159"/>
      <c r="Z1883" s="125" t="str">
        <f t="shared" si="3182"/>
        <v/>
      </c>
      <c r="AA1883" s="125" t="str">
        <f t="shared" si="3354"/>
        <v/>
      </c>
      <c r="AC1883" s="179"/>
      <c r="AE1883" s="179"/>
    </row>
    <row r="1884" spans="1:34" x14ac:dyDescent="0.2">
      <c r="A1884" s="125" t="s">
        <v>4873</v>
      </c>
      <c r="B1884" s="58" t="str">
        <f t="shared" ref="B1884" si="3355">IF(OR(MAX(1,O1884)*MAX(V1884,1)&gt;8,V1884&lt;1/4,X1884&lt;1/4,IF(X1884="-",0,X1884)&gt;8),"RSVD","")</f>
        <v>RSVD</v>
      </c>
      <c r="C1884" s="125" t="s">
        <v>781</v>
      </c>
      <c r="D1884" s="125" t="s">
        <v>704</v>
      </c>
      <c r="E1884" s="125" t="str">
        <f t="shared" ref="E1884" si="3356">IF(S1884="rs2","S2",IF(S1884="vs2","S3","S1"))</f>
        <v>S1</v>
      </c>
      <c r="F1884" s="125" t="str">
        <f t="shared" ref="F1884" si="3357">IF(M1884=8,"000",IF(M1884=16,"101","110"))</f>
        <v>000</v>
      </c>
      <c r="H1884" s="125" t="s">
        <v>1723</v>
      </c>
      <c r="I1884" s="159">
        <f>VLOOKUP(H1884,'V-Enc'!$B$38:$C$45,2,FALSE)</f>
        <v>16</v>
      </c>
      <c r="J1884" s="125" t="s">
        <v>1739</v>
      </c>
      <c r="K1884" s="159">
        <f>VLOOKUP(J1884,'V-Enc'!$B$49:$C$56,2,FALSE)</f>
        <v>0.25</v>
      </c>
      <c r="L1884" s="206" t="s">
        <v>76</v>
      </c>
      <c r="M1884" s="125">
        <v>8</v>
      </c>
      <c r="N1884" s="125" t="s">
        <v>1834</v>
      </c>
      <c r="O1884" s="125">
        <f>VLOOKUP(N1884,'V-Enc'!$B$130:$C$137,2,FALSE)</f>
        <v>7</v>
      </c>
      <c r="R1884" s="125" t="s">
        <v>22</v>
      </c>
      <c r="S1884" s="206" t="s">
        <v>2040</v>
      </c>
      <c r="T1884" s="125" t="s">
        <v>783</v>
      </c>
      <c r="U1884" s="125">
        <f t="shared" ref="U1884" si="3358">IF(L1884="-1",I1884,M1884)</f>
        <v>8</v>
      </c>
      <c r="V1884" s="179">
        <f t="shared" ref="V1884" si="3359">IF(L1884="-1",K1884,U1884/I1884*K1884)</f>
        <v>0.125</v>
      </c>
      <c r="W1884" s="125" t="str">
        <f t="shared" ref="W1884" si="3360">IF(L1884="-1",M1884,"-")</f>
        <v>-</v>
      </c>
      <c r="X1884" s="179" t="str">
        <f>IF(L1884="-1",W1884/#REF!*#REF!,"-")</f>
        <v>-</v>
      </c>
      <c r="Z1884" s="125" t="str">
        <f t="shared" ref="Z1884" si="3361">IF(S1884="vs2",1,"")</f>
        <v/>
      </c>
      <c r="AA1884" s="125">
        <f t="shared" ref="AA1884" si="3362">IF(T1884="vs3",1,"")</f>
        <v>1</v>
      </c>
      <c r="AB1884" s="179">
        <f>MAX(V1884,X1884,1)*IF(O1884="",1,O1884)</f>
        <v>7</v>
      </c>
      <c r="AC1884" s="179" t="str">
        <f t="shared" ref="AC1884:AC1897" si="3363">DEC2BIN(MIN(64,AB1884)-1,6)</f>
        <v>000110</v>
      </c>
      <c r="AD1884" s="179">
        <f t="shared" ref="AD1884:AD1901" si="3364">AB1884/(MAX(V1884,1)*IF(O1884="",1,O1884))</f>
        <v>1</v>
      </c>
      <c r="AE1884" s="179" t="str">
        <f t="shared" ref="AE1884:AE1901" si="3365">RIGHT(_xlfn.CONCAT(REPT(0,8-MIN(AB1884,8)),REPT(DEC2BIN(_xlfn.BITLSHIFT(1,AD1884-1)),AB1884/AD1884)),8)</f>
        <v>01111111</v>
      </c>
      <c r="AF1884" s="125" t="s">
        <v>369</v>
      </c>
    </row>
    <row r="1885" spans="1:34" x14ac:dyDescent="0.2">
      <c r="A1885" s="125" t="s">
        <v>3138</v>
      </c>
      <c r="B1885" s="58" t="str">
        <f t="shared" ref="B1885:B1892" si="3366">IF(OR(MAX(1,O1885)*MAX(V1885,1)&gt;8,V1885&lt;1/4,X1885&lt;1/4,IF(X1885="-",0,X1885)&gt;8),"RSVD","")</f>
        <v/>
      </c>
      <c r="C1885" s="125" t="s">
        <v>781</v>
      </c>
      <c r="D1885" s="125" t="s">
        <v>704</v>
      </c>
      <c r="E1885" s="125" t="str">
        <f t="shared" ref="E1885:E1892" si="3367">IF(S1885="rs2","S2",IF(S1885="vs2","S3","S1"))</f>
        <v>S1</v>
      </c>
      <c r="F1885" s="125" t="str">
        <f t="shared" ref="F1885:F1892" si="3368">IF(M1885=8,"000",IF(M1885=16,"101","110"))</f>
        <v>101</v>
      </c>
      <c r="H1885" s="125" t="s">
        <v>1723</v>
      </c>
      <c r="I1885" s="159">
        <f>VLOOKUP(H1885,'V-Enc'!$B$38:$C$45,2,FALSE)</f>
        <v>16</v>
      </c>
      <c r="J1885" s="125" t="s">
        <v>1739</v>
      </c>
      <c r="K1885" s="159">
        <f>VLOOKUP(J1885,'V-Enc'!$B$49:$C$56,2,FALSE)</f>
        <v>0.25</v>
      </c>
      <c r="L1885" s="206" t="s">
        <v>76</v>
      </c>
      <c r="M1885" s="125">
        <v>16</v>
      </c>
      <c r="N1885" s="125" t="s">
        <v>1834</v>
      </c>
      <c r="O1885" s="125">
        <f>VLOOKUP(N1885,'V-Enc'!$B$130:$C$137,2,FALSE)</f>
        <v>7</v>
      </c>
      <c r="R1885" s="125" t="s">
        <v>22</v>
      </c>
      <c r="S1885" s="206" t="s">
        <v>2040</v>
      </c>
      <c r="T1885" s="125" t="s">
        <v>783</v>
      </c>
      <c r="U1885" s="125">
        <f t="shared" ref="U1885:U1892" si="3369">IF(L1885="-1",I1885,M1885)</f>
        <v>16</v>
      </c>
      <c r="V1885" s="179">
        <f t="shared" ref="V1885:V1892" si="3370">IF(L1885="-1",K1885,U1885/I1885*K1885)</f>
        <v>0.25</v>
      </c>
      <c r="W1885" s="125" t="str">
        <f t="shared" ref="W1885:W1892" si="3371">IF(L1885="-1",M1885,"-")</f>
        <v>-</v>
      </c>
      <c r="X1885" s="179" t="str">
        <f>IF(L1885="-1",W1885/#REF!*#REF!,"-")</f>
        <v>-</v>
      </c>
      <c r="Z1885" s="125" t="str">
        <f t="shared" si="3182"/>
        <v/>
      </c>
      <c r="AA1885" s="125">
        <f t="shared" si="3354"/>
        <v>1</v>
      </c>
      <c r="AB1885" s="179">
        <f t="shared" ref="AB1885:AB1901" si="3372">MAX(V1885,X1885,1)*IF(O1885="",1,O1885)</f>
        <v>7</v>
      </c>
      <c r="AC1885" s="179" t="str">
        <f t="shared" si="3363"/>
        <v>000110</v>
      </c>
      <c r="AD1885" s="179">
        <f t="shared" si="3364"/>
        <v>1</v>
      </c>
      <c r="AE1885" s="179" t="str">
        <f t="shared" si="3365"/>
        <v>01111111</v>
      </c>
      <c r="AF1885" s="125" t="s">
        <v>369</v>
      </c>
    </row>
    <row r="1886" spans="1:34" x14ac:dyDescent="0.2">
      <c r="A1886" s="125" t="s">
        <v>3139</v>
      </c>
      <c r="B1886" s="58" t="str">
        <f t="shared" si="3366"/>
        <v/>
      </c>
      <c r="C1886" s="125" t="s">
        <v>781</v>
      </c>
      <c r="D1886" s="125" t="s">
        <v>704</v>
      </c>
      <c r="E1886" s="125" t="str">
        <f t="shared" si="3367"/>
        <v>S1</v>
      </c>
      <c r="F1886" s="125" t="str">
        <f t="shared" si="3368"/>
        <v>110</v>
      </c>
      <c r="H1886" s="125" t="s">
        <v>1723</v>
      </c>
      <c r="I1886" s="159">
        <f>VLOOKUP(H1886,'V-Enc'!$B$38:$C$45,2,FALSE)</f>
        <v>16</v>
      </c>
      <c r="J1886" s="125" t="s">
        <v>1739</v>
      </c>
      <c r="K1886" s="159">
        <f>VLOOKUP(J1886,'V-Enc'!$B$49:$C$56,2,FALSE)</f>
        <v>0.25</v>
      </c>
      <c r="L1886" s="206" t="s">
        <v>76</v>
      </c>
      <c r="M1886" s="125">
        <v>32</v>
      </c>
      <c r="N1886" s="125" t="s">
        <v>1834</v>
      </c>
      <c r="O1886" s="125">
        <f>VLOOKUP(N1886,'V-Enc'!$B$130:$C$137,2,FALSE)</f>
        <v>7</v>
      </c>
      <c r="R1886" s="125" t="s">
        <v>22</v>
      </c>
      <c r="S1886" s="206" t="s">
        <v>2040</v>
      </c>
      <c r="T1886" s="125" t="s">
        <v>783</v>
      </c>
      <c r="U1886" s="125">
        <f t="shared" si="3369"/>
        <v>32</v>
      </c>
      <c r="V1886" s="179">
        <f t="shared" si="3370"/>
        <v>0.5</v>
      </c>
      <c r="W1886" s="125" t="str">
        <f t="shared" si="3371"/>
        <v>-</v>
      </c>
      <c r="X1886" s="179" t="str">
        <f>IF(L1886="-1",W1886/I1885*K1885,"-")</f>
        <v>-</v>
      </c>
      <c r="Z1886" s="125" t="str">
        <f t="shared" si="3182"/>
        <v/>
      </c>
      <c r="AA1886" s="125">
        <f t="shared" si="3354"/>
        <v>1</v>
      </c>
      <c r="AB1886" s="179">
        <f t="shared" si="3372"/>
        <v>7</v>
      </c>
      <c r="AC1886" s="179" t="str">
        <f t="shared" si="3363"/>
        <v>000110</v>
      </c>
      <c r="AD1886" s="179">
        <f t="shared" si="3364"/>
        <v>1</v>
      </c>
      <c r="AE1886" s="179" t="str">
        <f t="shared" si="3365"/>
        <v>01111111</v>
      </c>
      <c r="AF1886" s="125" t="s">
        <v>369</v>
      </c>
    </row>
    <row r="1887" spans="1:34" x14ac:dyDescent="0.2">
      <c r="A1887" s="125" t="s">
        <v>3140</v>
      </c>
      <c r="B1887" s="58" t="str">
        <f t="shared" si="3366"/>
        <v/>
      </c>
      <c r="C1887" s="125" t="s">
        <v>781</v>
      </c>
      <c r="D1887" s="125" t="s">
        <v>704</v>
      </c>
      <c r="E1887" s="125" t="str">
        <f t="shared" si="3367"/>
        <v>S1</v>
      </c>
      <c r="F1887" s="125" t="str">
        <f t="shared" si="3368"/>
        <v>000</v>
      </c>
      <c r="H1887" s="125" t="s">
        <v>1723</v>
      </c>
      <c r="I1887" s="159">
        <f>VLOOKUP(H1887,'V-Enc'!$B$38:$C$45,2,FALSE)</f>
        <v>16</v>
      </c>
      <c r="J1887" s="125" t="s">
        <v>1740</v>
      </c>
      <c r="K1887" s="159">
        <f>VLOOKUP(J1887,'V-Enc'!$B$49:$C$56,2,FALSE)</f>
        <v>0.5</v>
      </c>
      <c r="L1887" s="206" t="s">
        <v>76</v>
      </c>
      <c r="M1887" s="125">
        <v>8</v>
      </c>
      <c r="N1887" s="125" t="s">
        <v>1834</v>
      </c>
      <c r="O1887" s="125">
        <f>VLOOKUP(N1887,'V-Enc'!$B$130:$C$137,2,FALSE)</f>
        <v>7</v>
      </c>
      <c r="R1887" s="125" t="s">
        <v>22</v>
      </c>
      <c r="S1887" s="206" t="s">
        <v>2040</v>
      </c>
      <c r="T1887" s="125" t="s">
        <v>783</v>
      </c>
      <c r="U1887" s="125">
        <f t="shared" si="3369"/>
        <v>8</v>
      </c>
      <c r="V1887" s="179">
        <f t="shared" si="3370"/>
        <v>0.25</v>
      </c>
      <c r="W1887" s="125" t="str">
        <f t="shared" si="3371"/>
        <v>-</v>
      </c>
      <c r="X1887" s="179" t="str">
        <f>IF(L1887="-1",W1887/#REF!*#REF!,"-")</f>
        <v>-</v>
      </c>
      <c r="Z1887" s="125" t="str">
        <f t="shared" si="3182"/>
        <v/>
      </c>
      <c r="AA1887" s="125">
        <f t="shared" si="3354"/>
        <v>1</v>
      </c>
      <c r="AB1887" s="179">
        <f t="shared" si="3372"/>
        <v>7</v>
      </c>
      <c r="AC1887" s="179" t="str">
        <f t="shared" si="3363"/>
        <v>000110</v>
      </c>
      <c r="AD1887" s="179">
        <f t="shared" si="3364"/>
        <v>1</v>
      </c>
      <c r="AE1887" s="179" t="str">
        <f t="shared" si="3365"/>
        <v>01111111</v>
      </c>
      <c r="AF1887" s="125" t="s">
        <v>369</v>
      </c>
    </row>
    <row r="1888" spans="1:34" x14ac:dyDescent="0.2">
      <c r="A1888" s="125" t="s">
        <v>3141</v>
      </c>
      <c r="B1888" s="58" t="str">
        <f t="shared" si="3366"/>
        <v/>
      </c>
      <c r="C1888" s="125" t="s">
        <v>781</v>
      </c>
      <c r="D1888" s="125" t="s">
        <v>704</v>
      </c>
      <c r="E1888" s="125" t="str">
        <f t="shared" si="3367"/>
        <v>S1</v>
      </c>
      <c r="F1888" s="125" t="str">
        <f t="shared" si="3368"/>
        <v>101</v>
      </c>
      <c r="H1888" s="125" t="s">
        <v>1723</v>
      </c>
      <c r="I1888" s="159">
        <f>VLOOKUP(H1888,'V-Enc'!$B$38:$C$45,2,FALSE)</f>
        <v>16</v>
      </c>
      <c r="J1888" s="125" t="s">
        <v>1740</v>
      </c>
      <c r="K1888" s="159">
        <f>VLOOKUP(J1888,'V-Enc'!$B$49:$C$56,2,FALSE)</f>
        <v>0.5</v>
      </c>
      <c r="L1888" s="206" t="s">
        <v>76</v>
      </c>
      <c r="M1888" s="125">
        <v>16</v>
      </c>
      <c r="N1888" s="125" t="s">
        <v>1834</v>
      </c>
      <c r="O1888" s="125">
        <f>VLOOKUP(N1888,'V-Enc'!$B$130:$C$137,2,FALSE)</f>
        <v>7</v>
      </c>
      <c r="R1888" s="125" t="s">
        <v>22</v>
      </c>
      <c r="S1888" s="206" t="s">
        <v>2040</v>
      </c>
      <c r="T1888" s="125" t="s">
        <v>783</v>
      </c>
      <c r="U1888" s="125">
        <f t="shared" si="3369"/>
        <v>16</v>
      </c>
      <c r="V1888" s="179">
        <f t="shared" si="3370"/>
        <v>0.5</v>
      </c>
      <c r="W1888" s="125" t="str">
        <f t="shared" si="3371"/>
        <v>-</v>
      </c>
      <c r="X1888" s="179" t="str">
        <f>IF(L1888="-1",W1888/I1887*K1887,"-")</f>
        <v>-</v>
      </c>
      <c r="Z1888" s="125" t="str">
        <f t="shared" si="3182"/>
        <v/>
      </c>
      <c r="AA1888" s="125">
        <f t="shared" si="3354"/>
        <v>1</v>
      </c>
      <c r="AB1888" s="179">
        <f t="shared" si="3372"/>
        <v>7</v>
      </c>
      <c r="AC1888" s="179" t="str">
        <f t="shared" si="3363"/>
        <v>000110</v>
      </c>
      <c r="AD1888" s="179">
        <f t="shared" si="3364"/>
        <v>1</v>
      </c>
      <c r="AE1888" s="179" t="str">
        <f t="shared" si="3365"/>
        <v>01111111</v>
      </c>
      <c r="AF1888" s="125" t="s">
        <v>369</v>
      </c>
    </row>
    <row r="1889" spans="1:32" x14ac:dyDescent="0.2">
      <c r="A1889" s="125" t="s">
        <v>3142</v>
      </c>
      <c r="B1889" s="58" t="str">
        <f t="shared" si="3366"/>
        <v/>
      </c>
      <c r="C1889" s="125" t="s">
        <v>781</v>
      </c>
      <c r="D1889" s="125" t="s">
        <v>704</v>
      </c>
      <c r="E1889" s="125" t="str">
        <f t="shared" si="3367"/>
        <v>S1</v>
      </c>
      <c r="F1889" s="125" t="str">
        <f t="shared" si="3368"/>
        <v>110</v>
      </c>
      <c r="H1889" s="125" t="s">
        <v>1723</v>
      </c>
      <c r="I1889" s="159">
        <f>VLOOKUP(H1889,'V-Enc'!$B$38:$C$45,2,FALSE)</f>
        <v>16</v>
      </c>
      <c r="J1889" s="125" t="s">
        <v>1740</v>
      </c>
      <c r="K1889" s="159">
        <f>VLOOKUP(J1889,'V-Enc'!$B$49:$C$56,2,FALSE)</f>
        <v>0.5</v>
      </c>
      <c r="L1889" s="206" t="s">
        <v>76</v>
      </c>
      <c r="M1889" s="125">
        <v>32</v>
      </c>
      <c r="N1889" s="125" t="s">
        <v>1834</v>
      </c>
      <c r="O1889" s="125">
        <f>VLOOKUP(N1889,'V-Enc'!$B$130:$C$137,2,FALSE)</f>
        <v>7</v>
      </c>
      <c r="R1889" s="125" t="s">
        <v>22</v>
      </c>
      <c r="S1889" s="206" t="s">
        <v>2040</v>
      </c>
      <c r="T1889" s="125" t="s">
        <v>783</v>
      </c>
      <c r="U1889" s="125">
        <f t="shared" si="3369"/>
        <v>32</v>
      </c>
      <c r="V1889" s="179">
        <f t="shared" si="3370"/>
        <v>1</v>
      </c>
      <c r="W1889" s="125" t="str">
        <f t="shared" si="3371"/>
        <v>-</v>
      </c>
      <c r="X1889" s="179" t="str">
        <f>IF(L1889="-1",W1889/I1888*K1888,"-")</f>
        <v>-</v>
      </c>
      <c r="Z1889" s="125" t="str">
        <f t="shared" si="3182"/>
        <v/>
      </c>
      <c r="AA1889" s="125">
        <f t="shared" si="3354"/>
        <v>1</v>
      </c>
      <c r="AB1889" s="179">
        <f t="shared" si="3372"/>
        <v>7</v>
      </c>
      <c r="AC1889" s="179" t="str">
        <f t="shared" si="3363"/>
        <v>000110</v>
      </c>
      <c r="AD1889" s="179">
        <f t="shared" si="3364"/>
        <v>1</v>
      </c>
      <c r="AE1889" s="179" t="str">
        <f t="shared" si="3365"/>
        <v>01111111</v>
      </c>
      <c r="AF1889" s="125" t="s">
        <v>369</v>
      </c>
    </row>
    <row r="1890" spans="1:32" x14ac:dyDescent="0.2">
      <c r="A1890" s="125" t="s">
        <v>3143</v>
      </c>
      <c r="B1890" s="58" t="str">
        <f t="shared" si="3366"/>
        <v/>
      </c>
      <c r="C1890" s="125" t="s">
        <v>781</v>
      </c>
      <c r="D1890" s="125" t="s">
        <v>704</v>
      </c>
      <c r="E1890" s="125" t="str">
        <f t="shared" si="3367"/>
        <v>S1</v>
      </c>
      <c r="F1890" s="125" t="str">
        <f t="shared" si="3368"/>
        <v>000</v>
      </c>
      <c r="H1890" s="125" t="s">
        <v>1723</v>
      </c>
      <c r="I1890" s="159">
        <f>VLOOKUP(H1890,'V-Enc'!$B$38:$C$45,2,FALSE)</f>
        <v>16</v>
      </c>
      <c r="J1890" s="125" t="s">
        <v>1733</v>
      </c>
      <c r="K1890" s="159">
        <f>VLOOKUP(J1890,'V-Enc'!$B$49:$C$56,2,FALSE)</f>
        <v>1</v>
      </c>
      <c r="L1890" s="206" t="s">
        <v>76</v>
      </c>
      <c r="M1890" s="125">
        <v>8</v>
      </c>
      <c r="N1890" s="125" t="s">
        <v>1834</v>
      </c>
      <c r="O1890" s="125">
        <f>VLOOKUP(N1890,'V-Enc'!$B$130:$C$137,2,FALSE)</f>
        <v>7</v>
      </c>
      <c r="R1890" s="125" t="s">
        <v>22</v>
      </c>
      <c r="S1890" s="206" t="s">
        <v>2040</v>
      </c>
      <c r="T1890" s="125" t="s">
        <v>783</v>
      </c>
      <c r="U1890" s="125">
        <f t="shared" si="3369"/>
        <v>8</v>
      </c>
      <c r="V1890" s="179">
        <f t="shared" si="3370"/>
        <v>0.5</v>
      </c>
      <c r="W1890" s="125" t="str">
        <f t="shared" si="3371"/>
        <v>-</v>
      </c>
      <c r="X1890" s="179" t="str">
        <f>IF(L1890="-1",W1890/#REF!*#REF!,"-")</f>
        <v>-</v>
      </c>
      <c r="Z1890" s="125" t="str">
        <f t="shared" si="3182"/>
        <v/>
      </c>
      <c r="AA1890" s="125">
        <f t="shared" si="3354"/>
        <v>1</v>
      </c>
      <c r="AB1890" s="179">
        <f t="shared" si="3372"/>
        <v>7</v>
      </c>
      <c r="AC1890" s="179" t="str">
        <f t="shared" si="3363"/>
        <v>000110</v>
      </c>
      <c r="AD1890" s="179">
        <f t="shared" si="3364"/>
        <v>1</v>
      </c>
      <c r="AE1890" s="179" t="str">
        <f t="shared" si="3365"/>
        <v>01111111</v>
      </c>
      <c r="AF1890" s="125" t="s">
        <v>369</v>
      </c>
    </row>
    <row r="1891" spans="1:32" x14ac:dyDescent="0.2">
      <c r="A1891" s="125" t="s">
        <v>3144</v>
      </c>
      <c r="B1891" s="58" t="str">
        <f t="shared" ref="B1891" si="3373">IF(OR(MAX(1,O1891)*MAX(V1891,1)&gt;8,V1891&lt;1/4,X1891&lt;1/4,IF(X1891="-",0,X1891)&gt;8),"RSVD","")</f>
        <v/>
      </c>
      <c r="C1891" s="125" t="s">
        <v>781</v>
      </c>
      <c r="D1891" s="125" t="s">
        <v>704</v>
      </c>
      <c r="E1891" s="125" t="str">
        <f t="shared" ref="E1891" si="3374">IF(S1891="rs2","S2",IF(S1891="vs2","S3","S1"))</f>
        <v>S1</v>
      </c>
      <c r="F1891" s="125" t="str">
        <f t="shared" ref="F1891" si="3375">IF(M1891=8,"000",IF(M1891=16,"101","110"))</f>
        <v>101</v>
      </c>
      <c r="H1891" s="125" t="s">
        <v>1723</v>
      </c>
      <c r="I1891" s="159">
        <f>VLOOKUP(H1891,'V-Enc'!$B$38:$C$45,2,FALSE)</f>
        <v>16</v>
      </c>
      <c r="J1891" s="125" t="s">
        <v>1733</v>
      </c>
      <c r="K1891" s="159">
        <f>VLOOKUP(J1891,'V-Enc'!$B$49:$C$56,2,FALSE)</f>
        <v>1</v>
      </c>
      <c r="L1891" s="206" t="s">
        <v>76</v>
      </c>
      <c r="M1891" s="125">
        <v>16</v>
      </c>
      <c r="N1891" s="125" t="s">
        <v>1834</v>
      </c>
      <c r="O1891" s="125">
        <f>VLOOKUP(N1891,'V-Enc'!$B$130:$C$137,2,FALSE)</f>
        <v>7</v>
      </c>
      <c r="R1891" s="125" t="s">
        <v>22</v>
      </c>
      <c r="S1891" s="206" t="s">
        <v>2040</v>
      </c>
      <c r="T1891" s="125" t="s">
        <v>783</v>
      </c>
      <c r="U1891" s="125">
        <f t="shared" ref="U1891" si="3376">IF(L1891="-1",I1891,M1891)</f>
        <v>16</v>
      </c>
      <c r="V1891" s="179">
        <f t="shared" ref="V1891" si="3377">IF(L1891="-1",K1891,U1891/I1891*K1891)</f>
        <v>1</v>
      </c>
      <c r="W1891" s="125" t="str">
        <f t="shared" ref="W1891" si="3378">IF(L1891="-1",M1891,"-")</f>
        <v>-</v>
      </c>
      <c r="X1891" s="179" t="str">
        <f>IF(L1891="-1",W1891/#REF!*#REF!,"-")</f>
        <v>-</v>
      </c>
      <c r="Z1891" s="125" t="str">
        <f t="shared" ref="Z1891" si="3379">IF(S1891="vs2",1,"")</f>
        <v/>
      </c>
      <c r="AA1891" s="125">
        <f t="shared" ref="AA1891" si="3380">IF(T1891="vs3",1,"")</f>
        <v>1</v>
      </c>
      <c r="AB1891" s="179">
        <f t="shared" si="3372"/>
        <v>7</v>
      </c>
      <c r="AC1891" s="179" t="str">
        <f t="shared" si="3363"/>
        <v>000110</v>
      </c>
      <c r="AD1891" s="179">
        <f t="shared" si="3364"/>
        <v>1</v>
      </c>
      <c r="AE1891" s="179" t="str">
        <f t="shared" si="3365"/>
        <v>01111111</v>
      </c>
      <c r="AF1891" s="125" t="s">
        <v>369</v>
      </c>
    </row>
    <row r="1892" spans="1:32" x14ac:dyDescent="0.2">
      <c r="A1892" s="125" t="s">
        <v>4874</v>
      </c>
      <c r="B1892" s="58" t="str">
        <f t="shared" si="3366"/>
        <v>RSVD</v>
      </c>
      <c r="C1892" s="125" t="s">
        <v>781</v>
      </c>
      <c r="D1892" s="125" t="s">
        <v>704</v>
      </c>
      <c r="E1892" s="125" t="str">
        <f t="shared" si="3367"/>
        <v>S1</v>
      </c>
      <c r="F1892" s="125" t="str">
        <f t="shared" si="3368"/>
        <v>110</v>
      </c>
      <c r="H1892" s="125" t="s">
        <v>1723</v>
      </c>
      <c r="I1892" s="159">
        <f>VLOOKUP(H1892,'V-Enc'!$B$38:$C$45,2,FALSE)</f>
        <v>16</v>
      </c>
      <c r="J1892" s="125" t="s">
        <v>1733</v>
      </c>
      <c r="K1892" s="159">
        <f>VLOOKUP(J1892,'V-Enc'!$B$49:$C$56,2,FALSE)</f>
        <v>1</v>
      </c>
      <c r="L1892" s="206" t="s">
        <v>76</v>
      </c>
      <c r="M1892" s="125">
        <v>32</v>
      </c>
      <c r="N1892" s="125" t="s">
        <v>1834</v>
      </c>
      <c r="O1892" s="125">
        <f>VLOOKUP(N1892,'V-Enc'!$B$130:$C$137,2,FALSE)</f>
        <v>7</v>
      </c>
      <c r="R1892" s="125" t="s">
        <v>22</v>
      </c>
      <c r="S1892" s="206" t="s">
        <v>2040</v>
      </c>
      <c r="T1892" s="125" t="s">
        <v>783</v>
      </c>
      <c r="U1892" s="125">
        <f t="shared" si="3369"/>
        <v>32</v>
      </c>
      <c r="V1892" s="179">
        <f t="shared" si="3370"/>
        <v>2</v>
      </c>
      <c r="W1892" s="125" t="str">
        <f t="shared" si="3371"/>
        <v>-</v>
      </c>
      <c r="X1892" s="179" t="str">
        <f>IF(L1892="-1",W1892/#REF!*#REF!,"-")</f>
        <v>-</v>
      </c>
      <c r="Z1892" s="125" t="str">
        <f t="shared" si="3182"/>
        <v/>
      </c>
      <c r="AA1892" s="125">
        <f t="shared" si="3354"/>
        <v>1</v>
      </c>
      <c r="AB1892" s="179">
        <f t="shared" si="3372"/>
        <v>14</v>
      </c>
      <c r="AC1892" s="179" t="str">
        <f t="shared" si="3363"/>
        <v>001101</v>
      </c>
      <c r="AD1892" s="179">
        <f t="shared" si="3364"/>
        <v>1</v>
      </c>
      <c r="AE1892" s="179" t="str">
        <f t="shared" si="3365"/>
        <v>11111111</v>
      </c>
      <c r="AF1892" s="125" t="s">
        <v>369</v>
      </c>
    </row>
    <row r="1893" spans="1:32" x14ac:dyDescent="0.2">
      <c r="A1893" s="125" t="s">
        <v>4875</v>
      </c>
      <c r="B1893" s="58" t="str">
        <f t="shared" ref="B1893:B1895" si="3381">IF(OR(MAX(1,O1893)*MAX(V1893,1)&gt;8,V1893&lt;1/4,X1893&lt;1/4,IF(X1893="-",0,X1893)&gt;8),"RSVD","")</f>
        <v/>
      </c>
      <c r="C1893" s="125" t="s">
        <v>781</v>
      </c>
      <c r="D1893" s="125" t="s">
        <v>704</v>
      </c>
      <c r="E1893" s="125" t="str">
        <f t="shared" ref="E1893:E1895" si="3382">IF(S1893="rs2","S2",IF(S1893="vs2","S3","S1"))</f>
        <v>S1</v>
      </c>
      <c r="F1893" s="125" t="str">
        <f t="shared" ref="F1893:F1895" si="3383">IF(M1893=8,"000",IF(M1893=16,"101","110"))</f>
        <v>000</v>
      </c>
      <c r="H1893" s="125" t="s">
        <v>1723</v>
      </c>
      <c r="I1893" s="159">
        <f>VLOOKUP(H1893,'V-Enc'!$B$38:$C$45,2,FALSE)</f>
        <v>16</v>
      </c>
      <c r="J1893" s="125" t="s">
        <v>1734</v>
      </c>
      <c r="K1893" s="159">
        <f>VLOOKUP(J1893,'V-Enc'!$B$49:$C$56,2,FALSE)</f>
        <v>2</v>
      </c>
      <c r="L1893" s="206" t="s">
        <v>76</v>
      </c>
      <c r="M1893" s="125">
        <v>8</v>
      </c>
      <c r="N1893" s="125" t="s">
        <v>1834</v>
      </c>
      <c r="O1893" s="125">
        <f>VLOOKUP(N1893,'V-Enc'!$B$130:$C$137,2,FALSE)</f>
        <v>7</v>
      </c>
      <c r="R1893" s="125" t="s">
        <v>22</v>
      </c>
      <c r="S1893" s="206" t="s">
        <v>2040</v>
      </c>
      <c r="T1893" s="125" t="s">
        <v>783</v>
      </c>
      <c r="U1893" s="125">
        <f t="shared" ref="U1893:U1895" si="3384">IF(L1893="-1",I1893,M1893)</f>
        <v>8</v>
      </c>
      <c r="V1893" s="179">
        <f t="shared" ref="V1893:V1895" si="3385">IF(L1893="-1",K1893,U1893/I1893*K1893)</f>
        <v>1</v>
      </c>
      <c r="W1893" s="125" t="str">
        <f t="shared" ref="W1893:W1895" si="3386">IF(L1893="-1",M1893,"-")</f>
        <v>-</v>
      </c>
      <c r="X1893" s="179" t="str">
        <f>IF(L1893="-1",W1893/#REF!*#REF!,"-")</f>
        <v>-</v>
      </c>
      <c r="Z1893" s="125" t="str">
        <f t="shared" ref="Z1893:Z1895" si="3387">IF(S1893="vs2",1,"")</f>
        <v/>
      </c>
      <c r="AA1893" s="125">
        <f t="shared" ref="AA1893:AA1895" si="3388">IF(T1893="vs3",1,"")</f>
        <v>1</v>
      </c>
      <c r="AB1893" s="179">
        <f t="shared" si="3372"/>
        <v>7</v>
      </c>
      <c r="AC1893" s="179" t="str">
        <f t="shared" si="3363"/>
        <v>000110</v>
      </c>
      <c r="AD1893" s="179">
        <f t="shared" si="3364"/>
        <v>1</v>
      </c>
      <c r="AE1893" s="179" t="str">
        <f t="shared" si="3365"/>
        <v>01111111</v>
      </c>
      <c r="AF1893" s="125" t="s">
        <v>369</v>
      </c>
    </row>
    <row r="1894" spans="1:32" x14ac:dyDescent="0.2">
      <c r="A1894" s="125" t="s">
        <v>4876</v>
      </c>
      <c r="B1894" s="58" t="str">
        <f t="shared" si="3381"/>
        <v>RSVD</v>
      </c>
      <c r="C1894" s="125" t="s">
        <v>781</v>
      </c>
      <c r="D1894" s="125" t="s">
        <v>704</v>
      </c>
      <c r="E1894" s="125" t="str">
        <f t="shared" si="3382"/>
        <v>S1</v>
      </c>
      <c r="F1894" s="125" t="str">
        <f t="shared" si="3383"/>
        <v>101</v>
      </c>
      <c r="H1894" s="125" t="s">
        <v>1723</v>
      </c>
      <c r="I1894" s="159">
        <f>VLOOKUP(H1894,'V-Enc'!$B$38:$C$45,2,FALSE)</f>
        <v>16</v>
      </c>
      <c r="J1894" s="125" t="s">
        <v>1734</v>
      </c>
      <c r="K1894" s="159">
        <f>VLOOKUP(J1894,'V-Enc'!$B$49:$C$56,2,FALSE)</f>
        <v>2</v>
      </c>
      <c r="L1894" s="206" t="s">
        <v>76</v>
      </c>
      <c r="M1894" s="125">
        <v>16</v>
      </c>
      <c r="N1894" s="125" t="s">
        <v>1834</v>
      </c>
      <c r="O1894" s="125">
        <f>VLOOKUP(N1894,'V-Enc'!$B$130:$C$137,2,FALSE)</f>
        <v>7</v>
      </c>
      <c r="R1894" s="125" t="s">
        <v>22</v>
      </c>
      <c r="S1894" s="206" t="s">
        <v>2040</v>
      </c>
      <c r="T1894" s="125" t="s">
        <v>783</v>
      </c>
      <c r="U1894" s="125">
        <f t="shared" si="3384"/>
        <v>16</v>
      </c>
      <c r="V1894" s="179">
        <f t="shared" si="3385"/>
        <v>2</v>
      </c>
      <c r="W1894" s="125" t="str">
        <f t="shared" si="3386"/>
        <v>-</v>
      </c>
      <c r="X1894" s="179" t="str">
        <f>IF(L1894="-1",W1894/#REF!*#REF!,"-")</f>
        <v>-</v>
      </c>
      <c r="Z1894" s="125" t="str">
        <f t="shared" si="3387"/>
        <v/>
      </c>
      <c r="AA1894" s="125">
        <f t="shared" si="3388"/>
        <v>1</v>
      </c>
      <c r="AB1894" s="179">
        <f t="shared" si="3372"/>
        <v>14</v>
      </c>
      <c r="AC1894" s="179" t="str">
        <f t="shared" si="3363"/>
        <v>001101</v>
      </c>
      <c r="AD1894" s="179">
        <f t="shared" si="3364"/>
        <v>1</v>
      </c>
      <c r="AE1894" s="179" t="str">
        <f t="shared" si="3365"/>
        <v>11111111</v>
      </c>
      <c r="AF1894" s="125" t="s">
        <v>369</v>
      </c>
    </row>
    <row r="1895" spans="1:32" x14ac:dyDescent="0.2">
      <c r="A1895" s="125" t="s">
        <v>4877</v>
      </c>
      <c r="B1895" s="58" t="str">
        <f t="shared" si="3381"/>
        <v>RSVD</v>
      </c>
      <c r="C1895" s="125" t="s">
        <v>781</v>
      </c>
      <c r="D1895" s="125" t="s">
        <v>704</v>
      </c>
      <c r="E1895" s="125" t="str">
        <f t="shared" si="3382"/>
        <v>S1</v>
      </c>
      <c r="F1895" s="125" t="str">
        <f t="shared" si="3383"/>
        <v>110</v>
      </c>
      <c r="H1895" s="125" t="s">
        <v>1723</v>
      </c>
      <c r="I1895" s="159">
        <f>VLOOKUP(H1895,'V-Enc'!$B$38:$C$45,2,FALSE)</f>
        <v>16</v>
      </c>
      <c r="J1895" s="125" t="s">
        <v>1734</v>
      </c>
      <c r="K1895" s="159">
        <f>VLOOKUP(J1895,'V-Enc'!$B$49:$C$56,2,FALSE)</f>
        <v>2</v>
      </c>
      <c r="L1895" s="206" t="s">
        <v>76</v>
      </c>
      <c r="M1895" s="125">
        <v>32</v>
      </c>
      <c r="N1895" s="125" t="s">
        <v>1834</v>
      </c>
      <c r="O1895" s="125">
        <f>VLOOKUP(N1895,'V-Enc'!$B$130:$C$137,2,FALSE)</f>
        <v>7</v>
      </c>
      <c r="R1895" s="125" t="s">
        <v>22</v>
      </c>
      <c r="S1895" s="206" t="s">
        <v>2040</v>
      </c>
      <c r="T1895" s="125" t="s">
        <v>783</v>
      </c>
      <c r="U1895" s="125">
        <f t="shared" si="3384"/>
        <v>32</v>
      </c>
      <c r="V1895" s="179">
        <f t="shared" si="3385"/>
        <v>4</v>
      </c>
      <c r="W1895" s="125" t="str">
        <f t="shared" si="3386"/>
        <v>-</v>
      </c>
      <c r="X1895" s="179" t="str">
        <f>IF(L1895="-1",W1895/#REF!*#REF!,"-")</f>
        <v>-</v>
      </c>
      <c r="Z1895" s="125" t="str">
        <f t="shared" si="3387"/>
        <v/>
      </c>
      <c r="AA1895" s="125">
        <f t="shared" si="3388"/>
        <v>1</v>
      </c>
      <c r="AB1895" s="179">
        <f t="shared" si="3372"/>
        <v>28</v>
      </c>
      <c r="AC1895" s="179" t="str">
        <f t="shared" si="3363"/>
        <v>011011</v>
      </c>
      <c r="AD1895" s="179">
        <f t="shared" si="3364"/>
        <v>1</v>
      </c>
      <c r="AE1895" s="179" t="str">
        <f t="shared" si="3365"/>
        <v>11111111</v>
      </c>
      <c r="AF1895" s="125" t="s">
        <v>369</v>
      </c>
    </row>
    <row r="1896" spans="1:32" x14ac:dyDescent="0.2">
      <c r="A1896" s="125" t="s">
        <v>4878</v>
      </c>
      <c r="B1896" s="58" t="str">
        <f t="shared" ref="B1896:B1898" si="3389">IF(OR(MAX(1,O1896)*MAX(V1896,1)&gt;8,V1896&lt;1/4,X1896&lt;1/4,IF(X1896="-",0,X1896)&gt;8),"RSVD","")</f>
        <v>RSVD</v>
      </c>
      <c r="C1896" s="125" t="s">
        <v>781</v>
      </c>
      <c r="D1896" s="125" t="s">
        <v>704</v>
      </c>
      <c r="E1896" s="125" t="str">
        <f t="shared" ref="E1896:E1898" si="3390">IF(S1896="rs2","S2",IF(S1896="vs2","S3","S1"))</f>
        <v>S1</v>
      </c>
      <c r="F1896" s="125" t="str">
        <f t="shared" ref="F1896:F1898" si="3391">IF(M1896=8,"000",IF(M1896=16,"101","110"))</f>
        <v>000</v>
      </c>
      <c r="H1896" s="125" t="s">
        <v>1723</v>
      </c>
      <c r="I1896" s="159">
        <f>VLOOKUP(H1896,'V-Enc'!$B$38:$C$45,2,FALSE)</f>
        <v>16</v>
      </c>
      <c r="J1896" s="125" t="s">
        <v>1735</v>
      </c>
      <c r="K1896" s="159">
        <f>VLOOKUP(J1896,'V-Enc'!$B$49:$C$56,2,FALSE)</f>
        <v>4</v>
      </c>
      <c r="L1896" s="206" t="s">
        <v>76</v>
      </c>
      <c r="M1896" s="125">
        <v>8</v>
      </c>
      <c r="N1896" s="125" t="s">
        <v>1834</v>
      </c>
      <c r="O1896" s="125">
        <f>VLOOKUP(N1896,'V-Enc'!$B$130:$C$137,2,FALSE)</f>
        <v>7</v>
      </c>
      <c r="R1896" s="125" t="s">
        <v>22</v>
      </c>
      <c r="S1896" s="206" t="s">
        <v>2040</v>
      </c>
      <c r="T1896" s="125" t="s">
        <v>783</v>
      </c>
      <c r="U1896" s="125">
        <f t="shared" ref="U1896:U1898" si="3392">IF(L1896="-1",I1896,M1896)</f>
        <v>8</v>
      </c>
      <c r="V1896" s="179">
        <f t="shared" ref="V1896:V1898" si="3393">IF(L1896="-1",K1896,U1896/I1896*K1896)</f>
        <v>2</v>
      </c>
      <c r="W1896" s="125" t="str">
        <f t="shared" ref="W1896:W1898" si="3394">IF(L1896="-1",M1896,"-")</f>
        <v>-</v>
      </c>
      <c r="X1896" s="179" t="str">
        <f>IF(L1896="-1",W1896/#REF!*#REF!,"-")</f>
        <v>-</v>
      </c>
      <c r="Z1896" s="125" t="str">
        <f t="shared" ref="Z1896:Z1898" si="3395">IF(S1896="vs2",1,"")</f>
        <v/>
      </c>
      <c r="AA1896" s="125">
        <f t="shared" ref="AA1896:AA1898" si="3396">IF(T1896="vs3",1,"")</f>
        <v>1</v>
      </c>
      <c r="AB1896" s="179">
        <f t="shared" si="3372"/>
        <v>14</v>
      </c>
      <c r="AC1896" s="179" t="str">
        <f t="shared" si="3363"/>
        <v>001101</v>
      </c>
      <c r="AD1896" s="179">
        <f t="shared" si="3364"/>
        <v>1</v>
      </c>
      <c r="AE1896" s="179" t="str">
        <f t="shared" si="3365"/>
        <v>11111111</v>
      </c>
      <c r="AF1896" s="125" t="s">
        <v>369</v>
      </c>
    </row>
    <row r="1897" spans="1:32" x14ac:dyDescent="0.2">
      <c r="A1897" s="125" t="s">
        <v>4879</v>
      </c>
      <c r="B1897" s="58" t="str">
        <f t="shared" si="3389"/>
        <v>RSVD</v>
      </c>
      <c r="C1897" s="125" t="s">
        <v>781</v>
      </c>
      <c r="D1897" s="125" t="s">
        <v>704</v>
      </c>
      <c r="E1897" s="125" t="str">
        <f t="shared" si="3390"/>
        <v>S1</v>
      </c>
      <c r="F1897" s="125" t="str">
        <f t="shared" si="3391"/>
        <v>101</v>
      </c>
      <c r="H1897" s="125" t="s">
        <v>1723</v>
      </c>
      <c r="I1897" s="159">
        <f>VLOOKUP(H1897,'V-Enc'!$B$38:$C$45,2,FALSE)</f>
        <v>16</v>
      </c>
      <c r="J1897" s="125" t="s">
        <v>1735</v>
      </c>
      <c r="K1897" s="159">
        <f>VLOOKUP(J1897,'V-Enc'!$B$49:$C$56,2,FALSE)</f>
        <v>4</v>
      </c>
      <c r="L1897" s="206" t="s">
        <v>76</v>
      </c>
      <c r="M1897" s="125">
        <v>16</v>
      </c>
      <c r="N1897" s="125" t="s">
        <v>1834</v>
      </c>
      <c r="O1897" s="125">
        <f>VLOOKUP(N1897,'V-Enc'!$B$130:$C$137,2,FALSE)</f>
        <v>7</v>
      </c>
      <c r="R1897" s="125" t="s">
        <v>22</v>
      </c>
      <c r="S1897" s="206" t="s">
        <v>2040</v>
      </c>
      <c r="T1897" s="125" t="s">
        <v>783</v>
      </c>
      <c r="U1897" s="125">
        <f t="shared" si="3392"/>
        <v>16</v>
      </c>
      <c r="V1897" s="179">
        <f t="shared" si="3393"/>
        <v>4</v>
      </c>
      <c r="W1897" s="125" t="str">
        <f t="shared" si="3394"/>
        <v>-</v>
      </c>
      <c r="X1897" s="179" t="str">
        <f>IF(L1897="-1",W1897/#REF!*#REF!,"-")</f>
        <v>-</v>
      </c>
      <c r="Z1897" s="125" t="str">
        <f t="shared" si="3395"/>
        <v/>
      </c>
      <c r="AA1897" s="125">
        <f t="shared" si="3396"/>
        <v>1</v>
      </c>
      <c r="AB1897" s="179">
        <f t="shared" si="3372"/>
        <v>28</v>
      </c>
      <c r="AC1897" s="179" t="str">
        <f t="shared" si="3363"/>
        <v>011011</v>
      </c>
      <c r="AD1897" s="179">
        <f t="shared" si="3364"/>
        <v>1</v>
      </c>
      <c r="AE1897" s="179" t="str">
        <f t="shared" si="3365"/>
        <v>11111111</v>
      </c>
      <c r="AF1897" s="125" t="s">
        <v>369</v>
      </c>
    </row>
    <row r="1898" spans="1:32" x14ac:dyDescent="0.2">
      <c r="A1898" s="125" t="s">
        <v>4880</v>
      </c>
      <c r="B1898" s="58" t="str">
        <f t="shared" si="3389"/>
        <v>RSVD</v>
      </c>
      <c r="C1898" s="125" t="s">
        <v>781</v>
      </c>
      <c r="D1898" s="125" t="s">
        <v>704</v>
      </c>
      <c r="E1898" s="125" t="str">
        <f t="shared" si="3390"/>
        <v>S1</v>
      </c>
      <c r="F1898" s="125" t="str">
        <f t="shared" si="3391"/>
        <v>110</v>
      </c>
      <c r="H1898" s="125" t="s">
        <v>1723</v>
      </c>
      <c r="I1898" s="159">
        <f>VLOOKUP(H1898,'V-Enc'!$B$38:$C$45,2,FALSE)</f>
        <v>16</v>
      </c>
      <c r="J1898" s="125" t="s">
        <v>1735</v>
      </c>
      <c r="K1898" s="159">
        <f>VLOOKUP(J1898,'V-Enc'!$B$49:$C$56,2,FALSE)</f>
        <v>4</v>
      </c>
      <c r="L1898" s="206" t="s">
        <v>76</v>
      </c>
      <c r="M1898" s="125">
        <v>32</v>
      </c>
      <c r="N1898" s="125" t="s">
        <v>1834</v>
      </c>
      <c r="O1898" s="125">
        <f>VLOOKUP(N1898,'V-Enc'!$B$130:$C$137,2,FALSE)</f>
        <v>7</v>
      </c>
      <c r="R1898" s="125" t="s">
        <v>22</v>
      </c>
      <c r="S1898" s="206" t="s">
        <v>2040</v>
      </c>
      <c r="T1898" s="125" t="s">
        <v>783</v>
      </c>
      <c r="U1898" s="125">
        <f t="shared" si="3392"/>
        <v>32</v>
      </c>
      <c r="V1898" s="179">
        <f t="shared" si="3393"/>
        <v>8</v>
      </c>
      <c r="W1898" s="125" t="str">
        <f t="shared" si="3394"/>
        <v>-</v>
      </c>
      <c r="X1898" s="179" t="str">
        <f>IF(L1898="-1",W1898/#REF!*#REF!,"-")</f>
        <v>-</v>
      </c>
      <c r="Z1898" s="125" t="str">
        <f t="shared" si="3395"/>
        <v/>
      </c>
      <c r="AA1898" s="125">
        <f t="shared" si="3396"/>
        <v>1</v>
      </c>
      <c r="AB1898" s="179">
        <f t="shared" si="3372"/>
        <v>56</v>
      </c>
      <c r="AC1898" s="179" t="str">
        <f>DEC2BIN(MIN(64,AB1898)-1,6)</f>
        <v>110111</v>
      </c>
      <c r="AD1898" s="179">
        <f t="shared" si="3364"/>
        <v>1</v>
      </c>
      <c r="AE1898" s="179" t="str">
        <f t="shared" si="3365"/>
        <v>11111111</v>
      </c>
      <c r="AF1898" s="125" t="s">
        <v>369</v>
      </c>
    </row>
    <row r="1899" spans="1:32" x14ac:dyDescent="0.2">
      <c r="A1899" s="125" t="s">
        <v>4881</v>
      </c>
      <c r="B1899" s="58" t="str">
        <f t="shared" ref="B1899:B1901" si="3397">IF(OR(MAX(1,O1899)*MAX(V1899,1)&gt;8,V1899&lt;1/4,X1899&lt;1/4,IF(X1899="-",0,X1899)&gt;8),"RSVD","")</f>
        <v>RSVD</v>
      </c>
      <c r="C1899" s="125" t="s">
        <v>781</v>
      </c>
      <c r="D1899" s="125" t="s">
        <v>704</v>
      </c>
      <c r="E1899" s="125" t="str">
        <f t="shared" ref="E1899:E1901" si="3398">IF(S1899="rs2","S2",IF(S1899="vs2","S3","S1"))</f>
        <v>S1</v>
      </c>
      <c r="F1899" s="125" t="str">
        <f t="shared" ref="F1899:F1901" si="3399">IF(M1899=8,"000",IF(M1899=16,"101","110"))</f>
        <v>000</v>
      </c>
      <c r="H1899" s="125" t="s">
        <v>1723</v>
      </c>
      <c r="I1899" s="159">
        <f>VLOOKUP(H1899,'V-Enc'!$B$38:$C$45,2,FALSE)</f>
        <v>16</v>
      </c>
      <c r="J1899" s="125" t="s">
        <v>1736</v>
      </c>
      <c r="K1899" s="159">
        <f>VLOOKUP(J1899,'V-Enc'!$B$49:$C$56,2,FALSE)</f>
        <v>8</v>
      </c>
      <c r="L1899" s="206" t="s">
        <v>76</v>
      </c>
      <c r="M1899" s="125">
        <v>8</v>
      </c>
      <c r="N1899" s="125" t="s">
        <v>1834</v>
      </c>
      <c r="O1899" s="125">
        <f>VLOOKUP(N1899,'V-Enc'!$B$130:$C$137,2,FALSE)</f>
        <v>7</v>
      </c>
      <c r="R1899" s="125" t="s">
        <v>22</v>
      </c>
      <c r="S1899" s="206" t="s">
        <v>2040</v>
      </c>
      <c r="T1899" s="125" t="s">
        <v>783</v>
      </c>
      <c r="U1899" s="125">
        <f t="shared" ref="U1899:U1901" si="3400">IF(L1899="-1",I1899,M1899)</f>
        <v>8</v>
      </c>
      <c r="V1899" s="179">
        <f t="shared" ref="V1899:V1901" si="3401">IF(L1899="-1",K1899,U1899/I1899*K1899)</f>
        <v>4</v>
      </c>
      <c r="W1899" s="125" t="str">
        <f t="shared" ref="W1899:W1901" si="3402">IF(L1899="-1",M1899,"-")</f>
        <v>-</v>
      </c>
      <c r="X1899" s="179" t="str">
        <f>IF(L1899="-1",W1899/#REF!*#REF!,"-")</f>
        <v>-</v>
      </c>
      <c r="Z1899" s="125" t="str">
        <f t="shared" ref="Z1899:Z1901" si="3403">IF(S1899="vs2",1,"")</f>
        <v/>
      </c>
      <c r="AA1899" s="125">
        <f t="shared" ref="AA1899:AA1901" si="3404">IF(T1899="vs3",1,"")</f>
        <v>1</v>
      </c>
      <c r="AB1899" s="179">
        <f t="shared" si="3372"/>
        <v>28</v>
      </c>
      <c r="AC1899" s="179" t="str">
        <f t="shared" ref="AC1899:AC1901" si="3405">DEC2BIN(MIN(64,AB1899)-1,6)</f>
        <v>011011</v>
      </c>
      <c r="AD1899" s="179">
        <f t="shared" si="3364"/>
        <v>1</v>
      </c>
      <c r="AE1899" s="179" t="str">
        <f t="shared" si="3365"/>
        <v>11111111</v>
      </c>
      <c r="AF1899" s="125" t="s">
        <v>369</v>
      </c>
    </row>
    <row r="1900" spans="1:32" x14ac:dyDescent="0.2">
      <c r="A1900" s="125" t="s">
        <v>4882</v>
      </c>
      <c r="B1900" s="58" t="str">
        <f t="shared" si="3397"/>
        <v>RSVD</v>
      </c>
      <c r="C1900" s="125" t="s">
        <v>781</v>
      </c>
      <c r="D1900" s="125" t="s">
        <v>704</v>
      </c>
      <c r="E1900" s="125" t="str">
        <f t="shared" si="3398"/>
        <v>S1</v>
      </c>
      <c r="F1900" s="125" t="str">
        <f t="shared" si="3399"/>
        <v>101</v>
      </c>
      <c r="H1900" s="125" t="s">
        <v>1723</v>
      </c>
      <c r="I1900" s="159">
        <f>VLOOKUP(H1900,'V-Enc'!$B$38:$C$45,2,FALSE)</f>
        <v>16</v>
      </c>
      <c r="J1900" s="125" t="s">
        <v>1736</v>
      </c>
      <c r="K1900" s="159">
        <f>VLOOKUP(J1900,'V-Enc'!$B$49:$C$56,2,FALSE)</f>
        <v>8</v>
      </c>
      <c r="L1900" s="206" t="s">
        <v>76</v>
      </c>
      <c r="M1900" s="125">
        <v>16</v>
      </c>
      <c r="N1900" s="125" t="s">
        <v>1834</v>
      </c>
      <c r="O1900" s="125">
        <f>VLOOKUP(N1900,'V-Enc'!$B$130:$C$137,2,FALSE)</f>
        <v>7</v>
      </c>
      <c r="R1900" s="125" t="s">
        <v>22</v>
      </c>
      <c r="S1900" s="206" t="s">
        <v>2040</v>
      </c>
      <c r="T1900" s="125" t="s">
        <v>783</v>
      </c>
      <c r="U1900" s="125">
        <f t="shared" si="3400"/>
        <v>16</v>
      </c>
      <c r="V1900" s="179">
        <f t="shared" si="3401"/>
        <v>8</v>
      </c>
      <c r="W1900" s="125" t="str">
        <f t="shared" si="3402"/>
        <v>-</v>
      </c>
      <c r="X1900" s="179" t="str">
        <f>IF(L1900="-1",W1900/#REF!*#REF!,"-")</f>
        <v>-</v>
      </c>
      <c r="Z1900" s="125" t="str">
        <f t="shared" si="3403"/>
        <v/>
      </c>
      <c r="AA1900" s="125">
        <f t="shared" si="3404"/>
        <v>1</v>
      </c>
      <c r="AB1900" s="179">
        <f t="shared" si="3372"/>
        <v>56</v>
      </c>
      <c r="AC1900" s="179" t="str">
        <f t="shared" si="3405"/>
        <v>110111</v>
      </c>
      <c r="AD1900" s="179">
        <f t="shared" si="3364"/>
        <v>1</v>
      </c>
      <c r="AE1900" s="179" t="str">
        <f t="shared" si="3365"/>
        <v>11111111</v>
      </c>
      <c r="AF1900" s="125" t="s">
        <v>369</v>
      </c>
    </row>
    <row r="1901" spans="1:32" x14ac:dyDescent="0.2">
      <c r="A1901" s="125" t="s">
        <v>4883</v>
      </c>
      <c r="B1901" s="58" t="str">
        <f t="shared" si="3397"/>
        <v>RSVD</v>
      </c>
      <c r="C1901" s="125" t="s">
        <v>781</v>
      </c>
      <c r="D1901" s="125" t="s">
        <v>704</v>
      </c>
      <c r="E1901" s="125" t="str">
        <f t="shared" si="3398"/>
        <v>S1</v>
      </c>
      <c r="F1901" s="125" t="str">
        <f t="shared" si="3399"/>
        <v>110</v>
      </c>
      <c r="H1901" s="125" t="s">
        <v>1723</v>
      </c>
      <c r="I1901" s="159">
        <f>VLOOKUP(H1901,'V-Enc'!$B$38:$C$45,2,FALSE)</f>
        <v>16</v>
      </c>
      <c r="J1901" s="125" t="s">
        <v>1736</v>
      </c>
      <c r="K1901" s="159">
        <f>VLOOKUP(J1901,'V-Enc'!$B$49:$C$56,2,FALSE)</f>
        <v>8</v>
      </c>
      <c r="L1901" s="206" t="s">
        <v>76</v>
      </c>
      <c r="M1901" s="125">
        <v>32</v>
      </c>
      <c r="N1901" s="125" t="s">
        <v>1834</v>
      </c>
      <c r="O1901" s="125">
        <f>VLOOKUP(N1901,'V-Enc'!$B$130:$C$137,2,FALSE)</f>
        <v>7</v>
      </c>
      <c r="R1901" s="125" t="s">
        <v>22</v>
      </c>
      <c r="S1901" s="206" t="s">
        <v>2040</v>
      </c>
      <c r="T1901" s="125" t="s">
        <v>783</v>
      </c>
      <c r="U1901" s="125">
        <f t="shared" si="3400"/>
        <v>32</v>
      </c>
      <c r="V1901" s="179">
        <f t="shared" si="3401"/>
        <v>16</v>
      </c>
      <c r="W1901" s="125" t="str">
        <f t="shared" si="3402"/>
        <v>-</v>
      </c>
      <c r="X1901" s="179" t="str">
        <f>IF(L1901="-1",W1901/#REF!*#REF!,"-")</f>
        <v>-</v>
      </c>
      <c r="Z1901" s="125" t="str">
        <f t="shared" si="3403"/>
        <v/>
      </c>
      <c r="AA1901" s="125">
        <f t="shared" si="3404"/>
        <v>1</v>
      </c>
      <c r="AB1901" s="179">
        <f t="shared" si="3372"/>
        <v>112</v>
      </c>
      <c r="AC1901" s="179" t="str">
        <f t="shared" si="3405"/>
        <v>111111</v>
      </c>
      <c r="AD1901" s="179">
        <f t="shared" si="3364"/>
        <v>1</v>
      </c>
      <c r="AE1901" s="179" t="str">
        <f t="shared" si="3365"/>
        <v>11111111</v>
      </c>
      <c r="AF1901" s="125" t="s">
        <v>369</v>
      </c>
    </row>
    <row r="1902" spans="1:32" x14ac:dyDescent="0.2">
      <c r="I1902" s="159"/>
      <c r="Z1902" s="125" t="str">
        <f t="shared" si="3182"/>
        <v/>
      </c>
      <c r="AA1902" s="125" t="str">
        <f t="shared" si="3354"/>
        <v/>
      </c>
      <c r="AC1902" s="179"/>
      <c r="AE1902" s="179"/>
    </row>
    <row r="1903" spans="1:32" ht="19" x14ac:dyDescent="0.25">
      <c r="A1903" s="225" t="s">
        <v>2567</v>
      </c>
      <c r="B1903" s="225"/>
      <c r="C1903" s="226"/>
      <c r="D1903" s="226"/>
      <c r="E1903" s="226"/>
      <c r="F1903" s="226"/>
      <c r="G1903" s="226"/>
      <c r="I1903" s="159"/>
      <c r="Z1903" s="125" t="str">
        <f t="shared" si="3182"/>
        <v/>
      </c>
      <c r="AA1903" s="125" t="str">
        <f t="shared" si="3354"/>
        <v/>
      </c>
      <c r="AC1903" s="179"/>
      <c r="AE1903" s="179"/>
    </row>
    <row r="1904" spans="1:32" x14ac:dyDescent="0.2">
      <c r="A1904" s="125" t="s">
        <v>4884</v>
      </c>
      <c r="B1904" s="58" t="str">
        <f t="shared" ref="B1904" si="3406">IF(OR(MAX(1,O1904)*MAX(V1904,1)&gt;8,V1904&lt;1/4,X1904&lt;1/4,IF(X1904="-",0,X1904)&gt;8),"RSVD","")</f>
        <v>RSVD</v>
      </c>
      <c r="C1904" s="125" t="s">
        <v>781</v>
      </c>
      <c r="D1904" s="125" t="s">
        <v>704</v>
      </c>
      <c r="E1904" s="125" t="str">
        <f t="shared" ref="E1904" si="3407">IF(S1904="rs2","S2",IF(S1904="vs2","S3","S1"))</f>
        <v>S2</v>
      </c>
      <c r="F1904" s="125" t="str">
        <f t="shared" ref="F1904" si="3408">IF(M1904=8,"000",IF(M1904=16,"101","110"))</f>
        <v>000</v>
      </c>
      <c r="H1904" s="125" t="s">
        <v>1723</v>
      </c>
      <c r="I1904" s="159">
        <f>VLOOKUP(H1904,'V-Enc'!$B$38:$C$45,2,FALSE)</f>
        <v>16</v>
      </c>
      <c r="J1904" s="125" t="s">
        <v>1739</v>
      </c>
      <c r="K1904" s="159">
        <f>VLOOKUP(J1904,'V-Enc'!$B$49:$C$56,2,FALSE)</f>
        <v>0.25</v>
      </c>
      <c r="L1904" s="206" t="s">
        <v>548</v>
      </c>
      <c r="M1904" s="125">
        <v>8</v>
      </c>
      <c r="N1904" s="125" t="s">
        <v>1834</v>
      </c>
      <c r="O1904" s="125">
        <f>VLOOKUP(N1904,'V-Enc'!$B$130:$C$137,2,FALSE)</f>
        <v>7</v>
      </c>
      <c r="R1904" s="125" t="s">
        <v>22</v>
      </c>
      <c r="S1904" s="125" t="s">
        <v>44</v>
      </c>
      <c r="T1904" s="125" t="s">
        <v>783</v>
      </c>
      <c r="U1904" s="125">
        <f t="shared" ref="U1904" si="3409">IF(L1904="-1",I1904,M1904)</f>
        <v>8</v>
      </c>
      <c r="V1904" s="179">
        <f t="shared" ref="V1904" si="3410">IF(L1904="-1",K1904,U1904/I1904*K1904)</f>
        <v>0.125</v>
      </c>
      <c r="W1904" s="125" t="str">
        <f t="shared" ref="W1904" si="3411">IF(L1904="-1",M1904,"-")</f>
        <v>-</v>
      </c>
      <c r="X1904" s="179" t="str">
        <f>IF(L1904="-1",W1904/#REF!*#REF!,"-")</f>
        <v>-</v>
      </c>
      <c r="Z1904" s="125" t="str">
        <f t="shared" ref="Z1904" si="3412">IF(S1904="vs2",1,"")</f>
        <v/>
      </c>
      <c r="AA1904" s="125">
        <f t="shared" ref="AA1904" si="3413">IF(T1904="vs3",1,"")</f>
        <v>1</v>
      </c>
      <c r="AB1904" s="179">
        <f>MAX(V1904,X1904,1)*IF(O1904="",1,O1904)</f>
        <v>7</v>
      </c>
      <c r="AC1904" s="179" t="str">
        <f t="shared" ref="AC1904:AC1917" si="3414">DEC2BIN(MIN(64,AB1904)-1,6)</f>
        <v>000110</v>
      </c>
      <c r="AD1904" s="179">
        <f t="shared" ref="AD1904:AD1921" si="3415">AB1904/(MAX(V1904,1)*IF(O1904="",1,O1904))</f>
        <v>1</v>
      </c>
      <c r="AE1904" s="179" t="str">
        <f t="shared" ref="AE1904:AE1921" si="3416">RIGHT(_xlfn.CONCAT(REPT(0,8-MIN(AB1904,8)),REPT(DEC2BIN(_xlfn.BITLSHIFT(1,AD1904-1)),AB1904/AD1904)),8)</f>
        <v>01111111</v>
      </c>
      <c r="AF1904" s="125" t="s">
        <v>369</v>
      </c>
    </row>
    <row r="1905" spans="1:32" x14ac:dyDescent="0.2">
      <c r="A1905" s="125" t="s">
        <v>3145</v>
      </c>
      <c r="B1905" s="58" t="str">
        <f t="shared" ref="B1905:B1915" si="3417">IF(OR(MAX(1,O1905)*MAX(V1905,1)&gt;8,V1905&lt;1/4,X1905&lt;1/4,IF(X1905="-",0,X1905)&gt;8),"RSVD","")</f>
        <v/>
      </c>
      <c r="C1905" s="125" t="s">
        <v>781</v>
      </c>
      <c r="D1905" s="125" t="s">
        <v>704</v>
      </c>
      <c r="E1905" s="125" t="str">
        <f t="shared" ref="E1905:E1915" si="3418">IF(S1905="rs2","S2",IF(S1905="vs2","S3","S1"))</f>
        <v>S2</v>
      </c>
      <c r="F1905" s="125" t="str">
        <f t="shared" ref="F1905:F1915" si="3419">IF(M1905=8,"000",IF(M1905=16,"101","110"))</f>
        <v>101</v>
      </c>
      <c r="H1905" s="125" t="s">
        <v>1723</v>
      </c>
      <c r="I1905" s="159">
        <f>VLOOKUP(H1905,'V-Enc'!$B$38:$C$45,2,FALSE)</f>
        <v>16</v>
      </c>
      <c r="J1905" s="125" t="s">
        <v>1739</v>
      </c>
      <c r="K1905" s="159">
        <f>VLOOKUP(J1905,'V-Enc'!$B$49:$C$56,2,FALSE)</f>
        <v>0.25</v>
      </c>
      <c r="L1905" s="206" t="s">
        <v>548</v>
      </c>
      <c r="M1905" s="125">
        <v>16</v>
      </c>
      <c r="N1905" s="125" t="s">
        <v>1834</v>
      </c>
      <c r="O1905" s="125">
        <f>VLOOKUP(N1905,'V-Enc'!$B$130:$C$137,2,FALSE)</f>
        <v>7</v>
      </c>
      <c r="R1905" s="125" t="s">
        <v>22</v>
      </c>
      <c r="S1905" s="125" t="s">
        <v>44</v>
      </c>
      <c r="T1905" s="125" t="s">
        <v>783</v>
      </c>
      <c r="U1905" s="125">
        <f t="shared" ref="U1905:U1915" si="3420">IF(L1905="-1",I1905,M1905)</f>
        <v>16</v>
      </c>
      <c r="V1905" s="179">
        <f t="shared" ref="V1905:V1915" si="3421">IF(L1905="-1",K1905,U1905/I1905*K1905)</f>
        <v>0.25</v>
      </c>
      <c r="W1905" s="125" t="str">
        <f t="shared" ref="W1905:W1915" si="3422">IF(L1905="-1",M1905,"-")</f>
        <v>-</v>
      </c>
      <c r="X1905" s="179" t="str">
        <f>IF(L1905="-1",W1905/#REF!*#REF!,"-")</f>
        <v>-</v>
      </c>
      <c r="Z1905" s="125" t="str">
        <f t="shared" si="3182"/>
        <v/>
      </c>
      <c r="AA1905" s="125">
        <f t="shared" si="3354"/>
        <v>1</v>
      </c>
      <c r="AB1905" s="179">
        <f t="shared" ref="AB1905:AB1921" si="3423">MAX(V1905,X1905,1)*IF(O1905="",1,O1905)</f>
        <v>7</v>
      </c>
      <c r="AC1905" s="179" t="str">
        <f t="shared" si="3414"/>
        <v>000110</v>
      </c>
      <c r="AD1905" s="179">
        <f t="shared" si="3415"/>
        <v>1</v>
      </c>
      <c r="AE1905" s="179" t="str">
        <f t="shared" si="3416"/>
        <v>01111111</v>
      </c>
      <c r="AF1905" s="125" t="s">
        <v>369</v>
      </c>
    </row>
    <row r="1906" spans="1:32" x14ac:dyDescent="0.2">
      <c r="A1906" s="125" t="s">
        <v>3146</v>
      </c>
      <c r="B1906" s="58" t="str">
        <f t="shared" si="3417"/>
        <v/>
      </c>
      <c r="C1906" s="125" t="s">
        <v>781</v>
      </c>
      <c r="D1906" s="125" t="s">
        <v>704</v>
      </c>
      <c r="E1906" s="125" t="str">
        <f t="shared" si="3418"/>
        <v>S2</v>
      </c>
      <c r="F1906" s="125" t="str">
        <f t="shared" si="3419"/>
        <v>110</v>
      </c>
      <c r="H1906" s="125" t="s">
        <v>1723</v>
      </c>
      <c r="I1906" s="159">
        <f>VLOOKUP(H1906,'V-Enc'!$B$38:$C$45,2,FALSE)</f>
        <v>16</v>
      </c>
      <c r="J1906" s="125" t="s">
        <v>1739</v>
      </c>
      <c r="K1906" s="159">
        <f>VLOOKUP(J1906,'V-Enc'!$B$49:$C$56,2,FALSE)</f>
        <v>0.25</v>
      </c>
      <c r="L1906" s="206" t="s">
        <v>548</v>
      </c>
      <c r="M1906" s="125">
        <v>32</v>
      </c>
      <c r="N1906" s="125" t="s">
        <v>1834</v>
      </c>
      <c r="O1906" s="125">
        <f>VLOOKUP(N1906,'V-Enc'!$B$130:$C$137,2,FALSE)</f>
        <v>7</v>
      </c>
      <c r="R1906" s="125" t="s">
        <v>22</v>
      </c>
      <c r="S1906" s="125" t="s">
        <v>44</v>
      </c>
      <c r="T1906" s="125" t="s">
        <v>783</v>
      </c>
      <c r="U1906" s="125">
        <f t="shared" si="3420"/>
        <v>32</v>
      </c>
      <c r="V1906" s="179">
        <f t="shared" si="3421"/>
        <v>0.5</v>
      </c>
      <c r="W1906" s="125" t="str">
        <f t="shared" si="3422"/>
        <v>-</v>
      </c>
      <c r="X1906" s="179" t="str">
        <f>IF(L1906="-1",W1906/I1905*K1905,"-")</f>
        <v>-</v>
      </c>
      <c r="Z1906" s="125" t="str">
        <f t="shared" si="3182"/>
        <v/>
      </c>
      <c r="AA1906" s="125">
        <f t="shared" si="3354"/>
        <v>1</v>
      </c>
      <c r="AB1906" s="179">
        <f t="shared" si="3423"/>
        <v>7</v>
      </c>
      <c r="AC1906" s="179" t="str">
        <f t="shared" si="3414"/>
        <v>000110</v>
      </c>
      <c r="AD1906" s="179">
        <f t="shared" si="3415"/>
        <v>1</v>
      </c>
      <c r="AE1906" s="179" t="str">
        <f t="shared" si="3416"/>
        <v>01111111</v>
      </c>
      <c r="AF1906" s="125" t="s">
        <v>369</v>
      </c>
    </row>
    <row r="1907" spans="1:32" x14ac:dyDescent="0.2">
      <c r="A1907" s="125" t="s">
        <v>3147</v>
      </c>
      <c r="B1907" s="58" t="str">
        <f t="shared" si="3417"/>
        <v/>
      </c>
      <c r="C1907" s="125" t="s">
        <v>781</v>
      </c>
      <c r="D1907" s="125" t="s">
        <v>704</v>
      </c>
      <c r="E1907" s="125" t="str">
        <f t="shared" si="3418"/>
        <v>S2</v>
      </c>
      <c r="F1907" s="125" t="str">
        <f t="shared" si="3419"/>
        <v>000</v>
      </c>
      <c r="H1907" s="125" t="s">
        <v>1723</v>
      </c>
      <c r="I1907" s="159">
        <f>VLOOKUP(H1907,'V-Enc'!$B$38:$C$45,2,FALSE)</f>
        <v>16</v>
      </c>
      <c r="J1907" s="125" t="s">
        <v>1740</v>
      </c>
      <c r="K1907" s="159">
        <f>VLOOKUP(J1907,'V-Enc'!$B$49:$C$56,2,FALSE)</f>
        <v>0.5</v>
      </c>
      <c r="L1907" s="206" t="s">
        <v>548</v>
      </c>
      <c r="M1907" s="125">
        <v>8</v>
      </c>
      <c r="N1907" s="125" t="s">
        <v>1834</v>
      </c>
      <c r="O1907" s="125">
        <f>VLOOKUP(N1907,'V-Enc'!$B$130:$C$137,2,FALSE)</f>
        <v>7</v>
      </c>
      <c r="R1907" s="125" t="s">
        <v>22</v>
      </c>
      <c r="S1907" s="125" t="s">
        <v>44</v>
      </c>
      <c r="T1907" s="125" t="s">
        <v>783</v>
      </c>
      <c r="U1907" s="125">
        <f t="shared" si="3420"/>
        <v>8</v>
      </c>
      <c r="V1907" s="179">
        <f t="shared" si="3421"/>
        <v>0.25</v>
      </c>
      <c r="W1907" s="125" t="str">
        <f t="shared" si="3422"/>
        <v>-</v>
      </c>
      <c r="X1907" s="179" t="str">
        <f>IF(L1907="-1",W1907/#REF!*#REF!,"-")</f>
        <v>-</v>
      </c>
      <c r="Z1907" s="125" t="str">
        <f t="shared" si="3182"/>
        <v/>
      </c>
      <c r="AA1907" s="125">
        <f t="shared" si="3354"/>
        <v>1</v>
      </c>
      <c r="AB1907" s="179">
        <f t="shared" si="3423"/>
        <v>7</v>
      </c>
      <c r="AC1907" s="179" t="str">
        <f t="shared" si="3414"/>
        <v>000110</v>
      </c>
      <c r="AD1907" s="179">
        <f t="shared" si="3415"/>
        <v>1</v>
      </c>
      <c r="AE1907" s="179" t="str">
        <f t="shared" si="3416"/>
        <v>01111111</v>
      </c>
      <c r="AF1907" s="125" t="s">
        <v>369</v>
      </c>
    </row>
    <row r="1908" spans="1:32" x14ac:dyDescent="0.2">
      <c r="A1908" s="125" t="s">
        <v>3148</v>
      </c>
      <c r="B1908" s="58" t="str">
        <f t="shared" si="3417"/>
        <v/>
      </c>
      <c r="C1908" s="125" t="s">
        <v>781</v>
      </c>
      <c r="D1908" s="125" t="s">
        <v>704</v>
      </c>
      <c r="E1908" s="125" t="str">
        <f t="shared" si="3418"/>
        <v>S2</v>
      </c>
      <c r="F1908" s="125" t="str">
        <f t="shared" si="3419"/>
        <v>101</v>
      </c>
      <c r="H1908" s="125" t="s">
        <v>1723</v>
      </c>
      <c r="I1908" s="159">
        <f>VLOOKUP(H1908,'V-Enc'!$B$38:$C$45,2,FALSE)</f>
        <v>16</v>
      </c>
      <c r="J1908" s="125" t="s">
        <v>1740</v>
      </c>
      <c r="K1908" s="159">
        <f>VLOOKUP(J1908,'V-Enc'!$B$49:$C$56,2,FALSE)</f>
        <v>0.5</v>
      </c>
      <c r="L1908" s="206" t="s">
        <v>548</v>
      </c>
      <c r="M1908" s="125">
        <v>16</v>
      </c>
      <c r="N1908" s="125" t="s">
        <v>1834</v>
      </c>
      <c r="O1908" s="125">
        <f>VLOOKUP(N1908,'V-Enc'!$B$130:$C$137,2,FALSE)</f>
        <v>7</v>
      </c>
      <c r="R1908" s="125" t="s">
        <v>22</v>
      </c>
      <c r="S1908" s="125" t="s">
        <v>44</v>
      </c>
      <c r="T1908" s="125" t="s">
        <v>783</v>
      </c>
      <c r="U1908" s="125">
        <f t="shared" si="3420"/>
        <v>16</v>
      </c>
      <c r="V1908" s="179">
        <f t="shared" si="3421"/>
        <v>0.5</v>
      </c>
      <c r="W1908" s="125" t="str">
        <f t="shared" si="3422"/>
        <v>-</v>
      </c>
      <c r="X1908" s="179" t="str">
        <f>IF(L1908="-1",W1908/I1907*K1907,"-")</f>
        <v>-</v>
      </c>
      <c r="Z1908" s="125" t="str">
        <f t="shared" si="3182"/>
        <v/>
      </c>
      <c r="AA1908" s="125">
        <f t="shared" si="3354"/>
        <v>1</v>
      </c>
      <c r="AB1908" s="179">
        <f t="shared" si="3423"/>
        <v>7</v>
      </c>
      <c r="AC1908" s="179" t="str">
        <f t="shared" si="3414"/>
        <v>000110</v>
      </c>
      <c r="AD1908" s="179">
        <f t="shared" si="3415"/>
        <v>1</v>
      </c>
      <c r="AE1908" s="179" t="str">
        <f t="shared" si="3416"/>
        <v>01111111</v>
      </c>
      <c r="AF1908" s="125" t="s">
        <v>369</v>
      </c>
    </row>
    <row r="1909" spans="1:32" x14ac:dyDescent="0.2">
      <c r="A1909" s="125" t="s">
        <v>3149</v>
      </c>
      <c r="B1909" s="58" t="str">
        <f t="shared" si="3417"/>
        <v/>
      </c>
      <c r="C1909" s="125" t="s">
        <v>781</v>
      </c>
      <c r="D1909" s="125" t="s">
        <v>704</v>
      </c>
      <c r="E1909" s="125" t="str">
        <f t="shared" si="3418"/>
        <v>S2</v>
      </c>
      <c r="F1909" s="125" t="str">
        <f t="shared" si="3419"/>
        <v>110</v>
      </c>
      <c r="H1909" s="125" t="s">
        <v>1723</v>
      </c>
      <c r="I1909" s="159">
        <f>VLOOKUP(H1909,'V-Enc'!$B$38:$C$45,2,FALSE)</f>
        <v>16</v>
      </c>
      <c r="J1909" s="125" t="s">
        <v>1740</v>
      </c>
      <c r="K1909" s="159">
        <f>VLOOKUP(J1909,'V-Enc'!$B$49:$C$56,2,FALSE)</f>
        <v>0.5</v>
      </c>
      <c r="L1909" s="206" t="s">
        <v>548</v>
      </c>
      <c r="M1909" s="125">
        <v>32</v>
      </c>
      <c r="N1909" s="125" t="s">
        <v>1834</v>
      </c>
      <c r="O1909" s="125">
        <f>VLOOKUP(N1909,'V-Enc'!$B$130:$C$137,2,FALSE)</f>
        <v>7</v>
      </c>
      <c r="R1909" s="125" t="s">
        <v>22</v>
      </c>
      <c r="S1909" s="125" t="s">
        <v>44</v>
      </c>
      <c r="T1909" s="125" t="s">
        <v>783</v>
      </c>
      <c r="U1909" s="125">
        <f t="shared" si="3420"/>
        <v>32</v>
      </c>
      <c r="V1909" s="179">
        <f t="shared" si="3421"/>
        <v>1</v>
      </c>
      <c r="W1909" s="125" t="str">
        <f t="shared" si="3422"/>
        <v>-</v>
      </c>
      <c r="X1909" s="179" t="str">
        <f>IF(L1909="-1",W1909/I1908*K1908,"-")</f>
        <v>-</v>
      </c>
      <c r="Z1909" s="125" t="str">
        <f t="shared" si="3182"/>
        <v/>
      </c>
      <c r="AA1909" s="125">
        <f t="shared" si="3354"/>
        <v>1</v>
      </c>
      <c r="AB1909" s="179">
        <f t="shared" si="3423"/>
        <v>7</v>
      </c>
      <c r="AC1909" s="179" t="str">
        <f t="shared" si="3414"/>
        <v>000110</v>
      </c>
      <c r="AD1909" s="179">
        <f t="shared" si="3415"/>
        <v>1</v>
      </c>
      <c r="AE1909" s="179" t="str">
        <f t="shared" si="3416"/>
        <v>01111111</v>
      </c>
      <c r="AF1909" s="125" t="s">
        <v>369</v>
      </c>
    </row>
    <row r="1910" spans="1:32" x14ac:dyDescent="0.2">
      <c r="A1910" s="125" t="s">
        <v>3150</v>
      </c>
      <c r="B1910" s="58" t="str">
        <f t="shared" ref="B1910:B1912" si="3424">IF(OR(MAX(1,O1910)*MAX(V1910,1)&gt;8,V1910&lt;1/4,X1910&lt;1/4,IF(X1910="-",0,X1910)&gt;8),"RSVD","")</f>
        <v/>
      </c>
      <c r="C1910" s="125" t="s">
        <v>781</v>
      </c>
      <c r="D1910" s="125" t="s">
        <v>704</v>
      </c>
      <c r="E1910" s="125" t="str">
        <f t="shared" ref="E1910:E1912" si="3425">IF(S1910="rs2","S2",IF(S1910="vs2","S3","S1"))</f>
        <v>S2</v>
      </c>
      <c r="F1910" s="125" t="str">
        <f t="shared" ref="F1910:F1912" si="3426">IF(M1910=8,"000",IF(M1910=16,"101","110"))</f>
        <v>000</v>
      </c>
      <c r="H1910" s="125" t="s">
        <v>1723</v>
      </c>
      <c r="I1910" s="159">
        <f>VLOOKUP(H1910,'V-Enc'!$B$38:$C$45,2,FALSE)</f>
        <v>16</v>
      </c>
      <c r="J1910" s="125" t="s">
        <v>1733</v>
      </c>
      <c r="K1910" s="159">
        <f>VLOOKUP(J1910,'V-Enc'!$B$49:$C$56,2,FALSE)</f>
        <v>1</v>
      </c>
      <c r="L1910" s="206" t="s">
        <v>548</v>
      </c>
      <c r="M1910" s="125">
        <v>8</v>
      </c>
      <c r="N1910" s="125" t="s">
        <v>1834</v>
      </c>
      <c r="O1910" s="125">
        <f>VLOOKUP(N1910,'V-Enc'!$B$130:$C$137,2,FALSE)</f>
        <v>7</v>
      </c>
      <c r="R1910" s="125" t="s">
        <v>22</v>
      </c>
      <c r="S1910" s="125" t="s">
        <v>44</v>
      </c>
      <c r="T1910" s="125" t="s">
        <v>783</v>
      </c>
      <c r="U1910" s="125">
        <f t="shared" ref="U1910:U1912" si="3427">IF(L1910="-1",I1910,M1910)</f>
        <v>8</v>
      </c>
      <c r="V1910" s="179">
        <f t="shared" ref="V1910:V1912" si="3428">IF(L1910="-1",K1910,U1910/I1910*K1910)</f>
        <v>0.5</v>
      </c>
      <c r="W1910" s="125" t="str">
        <f t="shared" ref="W1910:W1912" si="3429">IF(L1910="-1",M1910,"-")</f>
        <v>-</v>
      </c>
      <c r="X1910" s="179" t="str">
        <f>IF(L1910="-1",W1910/#REF!*#REF!,"-")</f>
        <v>-</v>
      </c>
      <c r="Z1910" s="125" t="str">
        <f t="shared" ref="Z1910:Z1912" si="3430">IF(S1910="vs2",1,"")</f>
        <v/>
      </c>
      <c r="AA1910" s="125">
        <f t="shared" ref="AA1910:AA1912" si="3431">IF(T1910="vs3",1,"")</f>
        <v>1</v>
      </c>
      <c r="AB1910" s="179">
        <f t="shared" si="3423"/>
        <v>7</v>
      </c>
      <c r="AC1910" s="179" t="str">
        <f t="shared" si="3414"/>
        <v>000110</v>
      </c>
      <c r="AD1910" s="179">
        <f t="shared" si="3415"/>
        <v>1</v>
      </c>
      <c r="AE1910" s="179" t="str">
        <f t="shared" si="3416"/>
        <v>01111111</v>
      </c>
      <c r="AF1910" s="125" t="s">
        <v>369</v>
      </c>
    </row>
    <row r="1911" spans="1:32" x14ac:dyDescent="0.2">
      <c r="A1911" s="125" t="s">
        <v>3151</v>
      </c>
      <c r="B1911" s="58" t="str">
        <f t="shared" si="3424"/>
        <v/>
      </c>
      <c r="C1911" s="125" t="s">
        <v>781</v>
      </c>
      <c r="D1911" s="125" t="s">
        <v>704</v>
      </c>
      <c r="E1911" s="125" t="str">
        <f t="shared" si="3425"/>
        <v>S2</v>
      </c>
      <c r="F1911" s="125" t="str">
        <f t="shared" si="3426"/>
        <v>101</v>
      </c>
      <c r="H1911" s="125" t="s">
        <v>1723</v>
      </c>
      <c r="I1911" s="159">
        <f>VLOOKUP(H1911,'V-Enc'!$B$38:$C$45,2,FALSE)</f>
        <v>16</v>
      </c>
      <c r="J1911" s="125" t="s">
        <v>1733</v>
      </c>
      <c r="K1911" s="159">
        <f>VLOOKUP(J1911,'V-Enc'!$B$49:$C$56,2,FALSE)</f>
        <v>1</v>
      </c>
      <c r="L1911" s="206" t="s">
        <v>548</v>
      </c>
      <c r="M1911" s="125">
        <v>16</v>
      </c>
      <c r="N1911" s="125" t="s">
        <v>1834</v>
      </c>
      <c r="O1911" s="125">
        <f>VLOOKUP(N1911,'V-Enc'!$B$130:$C$137,2,FALSE)</f>
        <v>7</v>
      </c>
      <c r="R1911" s="125" t="s">
        <v>22</v>
      </c>
      <c r="S1911" s="125" t="s">
        <v>44</v>
      </c>
      <c r="T1911" s="125" t="s">
        <v>783</v>
      </c>
      <c r="U1911" s="125">
        <f t="shared" si="3427"/>
        <v>16</v>
      </c>
      <c r="V1911" s="179">
        <f t="shared" si="3428"/>
        <v>1</v>
      </c>
      <c r="W1911" s="125" t="str">
        <f t="shared" si="3429"/>
        <v>-</v>
      </c>
      <c r="X1911" s="179" t="str">
        <f>IF(L1911="-1",W1911/#REF!*#REF!,"-")</f>
        <v>-</v>
      </c>
      <c r="Z1911" s="125" t="str">
        <f t="shared" si="3430"/>
        <v/>
      </c>
      <c r="AA1911" s="125">
        <f t="shared" si="3431"/>
        <v>1</v>
      </c>
      <c r="AB1911" s="179">
        <f t="shared" si="3423"/>
        <v>7</v>
      </c>
      <c r="AC1911" s="179" t="str">
        <f t="shared" si="3414"/>
        <v>000110</v>
      </c>
      <c r="AD1911" s="179">
        <f t="shared" si="3415"/>
        <v>1</v>
      </c>
      <c r="AE1911" s="179" t="str">
        <f t="shared" si="3416"/>
        <v>01111111</v>
      </c>
      <c r="AF1911" s="125" t="s">
        <v>369</v>
      </c>
    </row>
    <row r="1912" spans="1:32" x14ac:dyDescent="0.2">
      <c r="A1912" s="125" t="s">
        <v>4885</v>
      </c>
      <c r="B1912" s="58" t="str">
        <f t="shared" si="3424"/>
        <v>RSVD</v>
      </c>
      <c r="C1912" s="125" t="s">
        <v>781</v>
      </c>
      <c r="D1912" s="125" t="s">
        <v>704</v>
      </c>
      <c r="E1912" s="125" t="str">
        <f t="shared" si="3425"/>
        <v>S2</v>
      </c>
      <c r="F1912" s="125" t="str">
        <f t="shared" si="3426"/>
        <v>110</v>
      </c>
      <c r="H1912" s="125" t="s">
        <v>1723</v>
      </c>
      <c r="I1912" s="159">
        <f>VLOOKUP(H1912,'V-Enc'!$B$38:$C$45,2,FALSE)</f>
        <v>16</v>
      </c>
      <c r="J1912" s="125" t="s">
        <v>1733</v>
      </c>
      <c r="K1912" s="159">
        <f>VLOOKUP(J1912,'V-Enc'!$B$49:$C$56,2,FALSE)</f>
        <v>1</v>
      </c>
      <c r="L1912" s="206" t="s">
        <v>548</v>
      </c>
      <c r="M1912" s="125">
        <v>32</v>
      </c>
      <c r="N1912" s="125" t="s">
        <v>1834</v>
      </c>
      <c r="O1912" s="125">
        <f>VLOOKUP(N1912,'V-Enc'!$B$130:$C$137,2,FALSE)</f>
        <v>7</v>
      </c>
      <c r="R1912" s="125" t="s">
        <v>22</v>
      </c>
      <c r="S1912" s="125" t="s">
        <v>44</v>
      </c>
      <c r="T1912" s="125" t="s">
        <v>783</v>
      </c>
      <c r="U1912" s="125">
        <f t="shared" si="3427"/>
        <v>32</v>
      </c>
      <c r="V1912" s="179">
        <f t="shared" si="3428"/>
        <v>2</v>
      </c>
      <c r="W1912" s="125" t="str">
        <f t="shared" si="3429"/>
        <v>-</v>
      </c>
      <c r="X1912" s="179" t="str">
        <f>IF(L1912="-1",W1912/#REF!*#REF!,"-")</f>
        <v>-</v>
      </c>
      <c r="Z1912" s="125" t="str">
        <f t="shared" si="3430"/>
        <v/>
      </c>
      <c r="AA1912" s="125">
        <f t="shared" si="3431"/>
        <v>1</v>
      </c>
      <c r="AB1912" s="179">
        <f t="shared" si="3423"/>
        <v>14</v>
      </c>
      <c r="AC1912" s="179" t="str">
        <f t="shared" si="3414"/>
        <v>001101</v>
      </c>
      <c r="AD1912" s="179">
        <f t="shared" si="3415"/>
        <v>1</v>
      </c>
      <c r="AE1912" s="179" t="str">
        <f t="shared" si="3416"/>
        <v>11111111</v>
      </c>
      <c r="AF1912" s="125" t="s">
        <v>369</v>
      </c>
    </row>
    <row r="1913" spans="1:32" x14ac:dyDescent="0.2">
      <c r="A1913" s="125" t="s">
        <v>4886</v>
      </c>
      <c r="B1913" s="58" t="str">
        <f t="shared" si="3417"/>
        <v/>
      </c>
      <c r="C1913" s="125" t="s">
        <v>781</v>
      </c>
      <c r="D1913" s="125" t="s">
        <v>704</v>
      </c>
      <c r="E1913" s="125" t="str">
        <f t="shared" si="3418"/>
        <v>S2</v>
      </c>
      <c r="F1913" s="125" t="str">
        <f t="shared" si="3419"/>
        <v>000</v>
      </c>
      <c r="H1913" s="125" t="s">
        <v>1723</v>
      </c>
      <c r="I1913" s="159">
        <f>VLOOKUP(H1913,'V-Enc'!$B$38:$C$45,2,FALSE)</f>
        <v>16</v>
      </c>
      <c r="J1913" s="125" t="s">
        <v>1734</v>
      </c>
      <c r="K1913" s="159">
        <f>VLOOKUP(J1913,'V-Enc'!$B$49:$C$56,2,FALSE)</f>
        <v>2</v>
      </c>
      <c r="L1913" s="206" t="s">
        <v>548</v>
      </c>
      <c r="M1913" s="125">
        <v>8</v>
      </c>
      <c r="N1913" s="125" t="s">
        <v>1834</v>
      </c>
      <c r="O1913" s="125">
        <f>VLOOKUP(N1913,'V-Enc'!$B$130:$C$137,2,FALSE)</f>
        <v>7</v>
      </c>
      <c r="R1913" s="125" t="s">
        <v>22</v>
      </c>
      <c r="S1913" s="125" t="s">
        <v>44</v>
      </c>
      <c r="T1913" s="125" t="s">
        <v>783</v>
      </c>
      <c r="U1913" s="125">
        <f t="shared" si="3420"/>
        <v>8</v>
      </c>
      <c r="V1913" s="179">
        <f t="shared" si="3421"/>
        <v>1</v>
      </c>
      <c r="W1913" s="125" t="str">
        <f t="shared" si="3422"/>
        <v>-</v>
      </c>
      <c r="X1913" s="179" t="str">
        <f>IF(L1913="-1",W1913/#REF!*#REF!,"-")</f>
        <v>-</v>
      </c>
      <c r="Z1913" s="125" t="str">
        <f t="shared" si="3182"/>
        <v/>
      </c>
      <c r="AA1913" s="125">
        <f t="shared" si="3354"/>
        <v>1</v>
      </c>
      <c r="AB1913" s="179">
        <f t="shared" si="3423"/>
        <v>7</v>
      </c>
      <c r="AC1913" s="179" t="str">
        <f t="shared" si="3414"/>
        <v>000110</v>
      </c>
      <c r="AD1913" s="179">
        <f t="shared" si="3415"/>
        <v>1</v>
      </c>
      <c r="AE1913" s="179" t="str">
        <f t="shared" si="3416"/>
        <v>01111111</v>
      </c>
      <c r="AF1913" s="125" t="s">
        <v>369</v>
      </c>
    </row>
    <row r="1914" spans="1:32" x14ac:dyDescent="0.2">
      <c r="A1914" s="125" t="s">
        <v>4887</v>
      </c>
      <c r="B1914" s="58" t="str">
        <f t="shared" ref="B1914" si="3432">IF(OR(MAX(1,O1914)*MAX(V1914,1)&gt;8,V1914&lt;1/4,X1914&lt;1/4,IF(X1914="-",0,X1914)&gt;8),"RSVD","")</f>
        <v>RSVD</v>
      </c>
      <c r="C1914" s="125" t="s">
        <v>781</v>
      </c>
      <c r="D1914" s="125" t="s">
        <v>704</v>
      </c>
      <c r="E1914" s="125" t="str">
        <f t="shared" ref="E1914" si="3433">IF(S1914="rs2","S2",IF(S1914="vs2","S3","S1"))</f>
        <v>S2</v>
      </c>
      <c r="F1914" s="125" t="str">
        <f t="shared" ref="F1914" si="3434">IF(M1914=8,"000",IF(M1914=16,"101","110"))</f>
        <v>101</v>
      </c>
      <c r="H1914" s="125" t="s">
        <v>1723</v>
      </c>
      <c r="I1914" s="159">
        <f>VLOOKUP(H1914,'V-Enc'!$B$38:$C$45,2,FALSE)</f>
        <v>16</v>
      </c>
      <c r="J1914" s="125" t="s">
        <v>1734</v>
      </c>
      <c r="K1914" s="159">
        <f>VLOOKUP(J1914,'V-Enc'!$B$49:$C$56,2,FALSE)</f>
        <v>2</v>
      </c>
      <c r="L1914" s="206" t="s">
        <v>548</v>
      </c>
      <c r="M1914" s="125">
        <v>16</v>
      </c>
      <c r="N1914" s="125" t="s">
        <v>1834</v>
      </c>
      <c r="O1914" s="125">
        <f>VLOOKUP(N1914,'V-Enc'!$B$130:$C$137,2,FALSE)</f>
        <v>7</v>
      </c>
      <c r="R1914" s="125" t="s">
        <v>22</v>
      </c>
      <c r="S1914" s="125" t="s">
        <v>44</v>
      </c>
      <c r="T1914" s="125" t="s">
        <v>783</v>
      </c>
      <c r="U1914" s="125">
        <f t="shared" ref="U1914" si="3435">IF(L1914="-1",I1914,M1914)</f>
        <v>16</v>
      </c>
      <c r="V1914" s="179">
        <f t="shared" ref="V1914" si="3436">IF(L1914="-1",K1914,U1914/I1914*K1914)</f>
        <v>2</v>
      </c>
      <c r="W1914" s="125" t="str">
        <f t="shared" ref="W1914" si="3437">IF(L1914="-1",M1914,"-")</f>
        <v>-</v>
      </c>
      <c r="X1914" s="179" t="str">
        <f>IF(L1914="-1",W1914/#REF!*#REF!,"-")</f>
        <v>-</v>
      </c>
      <c r="Z1914" s="125" t="str">
        <f t="shared" ref="Z1914" si="3438">IF(S1914="vs2",1,"")</f>
        <v/>
      </c>
      <c r="AA1914" s="125">
        <f t="shared" ref="AA1914" si="3439">IF(T1914="vs3",1,"")</f>
        <v>1</v>
      </c>
      <c r="AB1914" s="179">
        <f t="shared" si="3423"/>
        <v>14</v>
      </c>
      <c r="AC1914" s="179" t="str">
        <f t="shared" si="3414"/>
        <v>001101</v>
      </c>
      <c r="AD1914" s="179">
        <f t="shared" si="3415"/>
        <v>1</v>
      </c>
      <c r="AE1914" s="179" t="str">
        <f t="shared" si="3416"/>
        <v>11111111</v>
      </c>
      <c r="AF1914" s="125" t="s">
        <v>369</v>
      </c>
    </row>
    <row r="1915" spans="1:32" x14ac:dyDescent="0.2">
      <c r="A1915" s="125" t="s">
        <v>4888</v>
      </c>
      <c r="B1915" s="58" t="str">
        <f t="shared" si="3417"/>
        <v>RSVD</v>
      </c>
      <c r="C1915" s="125" t="s">
        <v>781</v>
      </c>
      <c r="D1915" s="125" t="s">
        <v>704</v>
      </c>
      <c r="E1915" s="125" t="str">
        <f t="shared" si="3418"/>
        <v>S2</v>
      </c>
      <c r="F1915" s="125" t="str">
        <f t="shared" si="3419"/>
        <v>110</v>
      </c>
      <c r="H1915" s="125" t="s">
        <v>1723</v>
      </c>
      <c r="I1915" s="159">
        <f>VLOOKUP(H1915,'V-Enc'!$B$38:$C$45,2,FALSE)</f>
        <v>16</v>
      </c>
      <c r="J1915" s="125" t="s">
        <v>1734</v>
      </c>
      <c r="K1915" s="159">
        <f>VLOOKUP(J1915,'V-Enc'!$B$49:$C$56,2,FALSE)</f>
        <v>2</v>
      </c>
      <c r="L1915" s="206" t="s">
        <v>548</v>
      </c>
      <c r="M1915" s="125">
        <v>32</v>
      </c>
      <c r="N1915" s="125" t="s">
        <v>1834</v>
      </c>
      <c r="O1915" s="125">
        <f>VLOOKUP(N1915,'V-Enc'!$B$130:$C$137,2,FALSE)</f>
        <v>7</v>
      </c>
      <c r="R1915" s="125" t="s">
        <v>22</v>
      </c>
      <c r="S1915" s="125" t="s">
        <v>44</v>
      </c>
      <c r="T1915" s="125" t="s">
        <v>783</v>
      </c>
      <c r="U1915" s="125">
        <f t="shared" si="3420"/>
        <v>32</v>
      </c>
      <c r="V1915" s="179">
        <f t="shared" si="3421"/>
        <v>4</v>
      </c>
      <c r="W1915" s="125" t="str">
        <f t="shared" si="3422"/>
        <v>-</v>
      </c>
      <c r="X1915" s="179" t="str">
        <f>IF(L1915="-1",W1915/#REF!*#REF!,"-")</f>
        <v>-</v>
      </c>
      <c r="Z1915" s="125" t="str">
        <f t="shared" si="3182"/>
        <v/>
      </c>
      <c r="AA1915" s="125">
        <f t="shared" si="3354"/>
        <v>1</v>
      </c>
      <c r="AB1915" s="179">
        <f t="shared" si="3423"/>
        <v>28</v>
      </c>
      <c r="AC1915" s="179" t="str">
        <f t="shared" si="3414"/>
        <v>011011</v>
      </c>
      <c r="AD1915" s="179">
        <f t="shared" si="3415"/>
        <v>1</v>
      </c>
      <c r="AE1915" s="179" t="str">
        <f t="shared" si="3416"/>
        <v>11111111</v>
      </c>
      <c r="AF1915" s="125" t="s">
        <v>369</v>
      </c>
    </row>
    <row r="1916" spans="1:32" x14ac:dyDescent="0.2">
      <c r="A1916" s="125" t="s">
        <v>4889</v>
      </c>
      <c r="B1916" s="58" t="str">
        <f t="shared" ref="B1916:B1918" si="3440">IF(OR(MAX(1,O1916)*MAX(V1916,1)&gt;8,V1916&lt;1/4,X1916&lt;1/4,IF(X1916="-",0,X1916)&gt;8),"RSVD","")</f>
        <v>RSVD</v>
      </c>
      <c r="C1916" s="125" t="s">
        <v>781</v>
      </c>
      <c r="D1916" s="125" t="s">
        <v>704</v>
      </c>
      <c r="E1916" s="125" t="str">
        <f t="shared" ref="E1916:E1918" si="3441">IF(S1916="rs2","S2",IF(S1916="vs2","S3","S1"))</f>
        <v>S2</v>
      </c>
      <c r="F1916" s="125" t="str">
        <f t="shared" ref="F1916:F1918" si="3442">IF(M1916=8,"000",IF(M1916=16,"101","110"))</f>
        <v>000</v>
      </c>
      <c r="H1916" s="125" t="s">
        <v>1723</v>
      </c>
      <c r="I1916" s="159">
        <f>VLOOKUP(H1916,'V-Enc'!$B$38:$C$45,2,FALSE)</f>
        <v>16</v>
      </c>
      <c r="J1916" s="125" t="s">
        <v>1735</v>
      </c>
      <c r="K1916" s="159">
        <f>VLOOKUP(J1916,'V-Enc'!$B$49:$C$56,2,FALSE)</f>
        <v>4</v>
      </c>
      <c r="L1916" s="206" t="s">
        <v>548</v>
      </c>
      <c r="M1916" s="125">
        <v>8</v>
      </c>
      <c r="N1916" s="125" t="s">
        <v>1834</v>
      </c>
      <c r="O1916" s="125">
        <f>VLOOKUP(N1916,'V-Enc'!$B$130:$C$137,2,FALSE)</f>
        <v>7</v>
      </c>
      <c r="R1916" s="125" t="s">
        <v>22</v>
      </c>
      <c r="S1916" s="125" t="s">
        <v>44</v>
      </c>
      <c r="T1916" s="125" t="s">
        <v>783</v>
      </c>
      <c r="U1916" s="125">
        <f t="shared" ref="U1916:U1918" si="3443">IF(L1916="-1",I1916,M1916)</f>
        <v>8</v>
      </c>
      <c r="V1916" s="179">
        <f t="shared" ref="V1916:V1918" si="3444">IF(L1916="-1",K1916,U1916/I1916*K1916)</f>
        <v>2</v>
      </c>
      <c r="W1916" s="125" t="str">
        <f t="shared" ref="W1916:W1918" si="3445">IF(L1916="-1",M1916,"-")</f>
        <v>-</v>
      </c>
      <c r="X1916" s="179" t="str">
        <f>IF(L1916="-1",W1916/#REF!*#REF!,"-")</f>
        <v>-</v>
      </c>
      <c r="Z1916" s="125" t="str">
        <f t="shared" ref="Z1916:Z1918" si="3446">IF(S1916="vs2",1,"")</f>
        <v/>
      </c>
      <c r="AA1916" s="125">
        <f t="shared" ref="AA1916:AA1918" si="3447">IF(T1916="vs3",1,"")</f>
        <v>1</v>
      </c>
      <c r="AB1916" s="179">
        <f t="shared" si="3423"/>
        <v>14</v>
      </c>
      <c r="AC1916" s="179" t="str">
        <f t="shared" si="3414"/>
        <v>001101</v>
      </c>
      <c r="AD1916" s="179">
        <f t="shared" si="3415"/>
        <v>1</v>
      </c>
      <c r="AE1916" s="179" t="str">
        <f t="shared" si="3416"/>
        <v>11111111</v>
      </c>
      <c r="AF1916" s="125" t="s">
        <v>369</v>
      </c>
    </row>
    <row r="1917" spans="1:32" x14ac:dyDescent="0.2">
      <c r="A1917" s="125" t="s">
        <v>4890</v>
      </c>
      <c r="B1917" s="58" t="str">
        <f t="shared" si="3440"/>
        <v>RSVD</v>
      </c>
      <c r="C1917" s="125" t="s">
        <v>781</v>
      </c>
      <c r="D1917" s="125" t="s">
        <v>704</v>
      </c>
      <c r="E1917" s="125" t="str">
        <f t="shared" si="3441"/>
        <v>S2</v>
      </c>
      <c r="F1917" s="125" t="str">
        <f t="shared" si="3442"/>
        <v>101</v>
      </c>
      <c r="H1917" s="125" t="s">
        <v>1723</v>
      </c>
      <c r="I1917" s="159">
        <f>VLOOKUP(H1917,'V-Enc'!$B$38:$C$45,2,FALSE)</f>
        <v>16</v>
      </c>
      <c r="J1917" s="125" t="s">
        <v>1735</v>
      </c>
      <c r="K1917" s="159">
        <f>VLOOKUP(J1917,'V-Enc'!$B$49:$C$56,2,FALSE)</f>
        <v>4</v>
      </c>
      <c r="L1917" s="206" t="s">
        <v>548</v>
      </c>
      <c r="M1917" s="125">
        <v>16</v>
      </c>
      <c r="N1917" s="125" t="s">
        <v>1834</v>
      </c>
      <c r="O1917" s="125">
        <f>VLOOKUP(N1917,'V-Enc'!$B$130:$C$137,2,FALSE)</f>
        <v>7</v>
      </c>
      <c r="R1917" s="125" t="s">
        <v>22</v>
      </c>
      <c r="S1917" s="125" t="s">
        <v>44</v>
      </c>
      <c r="T1917" s="125" t="s">
        <v>783</v>
      </c>
      <c r="U1917" s="125">
        <f t="shared" si="3443"/>
        <v>16</v>
      </c>
      <c r="V1917" s="179">
        <f t="shared" si="3444"/>
        <v>4</v>
      </c>
      <c r="W1917" s="125" t="str">
        <f t="shared" si="3445"/>
        <v>-</v>
      </c>
      <c r="X1917" s="179" t="str">
        <f>IF(L1917="-1",W1917/#REF!*#REF!,"-")</f>
        <v>-</v>
      </c>
      <c r="Z1917" s="125" t="str">
        <f t="shared" si="3446"/>
        <v/>
      </c>
      <c r="AA1917" s="125">
        <f t="shared" si="3447"/>
        <v>1</v>
      </c>
      <c r="AB1917" s="179">
        <f t="shared" si="3423"/>
        <v>28</v>
      </c>
      <c r="AC1917" s="179" t="str">
        <f t="shared" si="3414"/>
        <v>011011</v>
      </c>
      <c r="AD1917" s="179">
        <f t="shared" si="3415"/>
        <v>1</v>
      </c>
      <c r="AE1917" s="179" t="str">
        <f t="shared" si="3416"/>
        <v>11111111</v>
      </c>
      <c r="AF1917" s="125" t="s">
        <v>369</v>
      </c>
    </row>
    <row r="1918" spans="1:32" x14ac:dyDescent="0.2">
      <c r="A1918" s="125" t="s">
        <v>4891</v>
      </c>
      <c r="B1918" s="58" t="str">
        <f t="shared" si="3440"/>
        <v>RSVD</v>
      </c>
      <c r="C1918" s="125" t="s">
        <v>781</v>
      </c>
      <c r="D1918" s="125" t="s">
        <v>704</v>
      </c>
      <c r="E1918" s="125" t="str">
        <f t="shared" si="3441"/>
        <v>S2</v>
      </c>
      <c r="F1918" s="125" t="str">
        <f t="shared" si="3442"/>
        <v>110</v>
      </c>
      <c r="H1918" s="125" t="s">
        <v>1723</v>
      </c>
      <c r="I1918" s="159">
        <f>VLOOKUP(H1918,'V-Enc'!$B$38:$C$45,2,FALSE)</f>
        <v>16</v>
      </c>
      <c r="J1918" s="125" t="s">
        <v>1735</v>
      </c>
      <c r="K1918" s="159">
        <f>VLOOKUP(J1918,'V-Enc'!$B$49:$C$56,2,FALSE)</f>
        <v>4</v>
      </c>
      <c r="L1918" s="206" t="s">
        <v>548</v>
      </c>
      <c r="M1918" s="125">
        <v>32</v>
      </c>
      <c r="N1918" s="125" t="s">
        <v>1834</v>
      </c>
      <c r="O1918" s="125">
        <f>VLOOKUP(N1918,'V-Enc'!$B$130:$C$137,2,FALSE)</f>
        <v>7</v>
      </c>
      <c r="R1918" s="125" t="s">
        <v>22</v>
      </c>
      <c r="S1918" s="125" t="s">
        <v>44</v>
      </c>
      <c r="T1918" s="125" t="s">
        <v>783</v>
      </c>
      <c r="U1918" s="125">
        <f t="shared" si="3443"/>
        <v>32</v>
      </c>
      <c r="V1918" s="179">
        <f t="shared" si="3444"/>
        <v>8</v>
      </c>
      <c r="W1918" s="125" t="str">
        <f t="shared" si="3445"/>
        <v>-</v>
      </c>
      <c r="X1918" s="179" t="str">
        <f>IF(L1918="-1",W1918/#REF!*#REF!,"-")</f>
        <v>-</v>
      </c>
      <c r="Z1918" s="125" t="str">
        <f t="shared" si="3446"/>
        <v/>
      </c>
      <c r="AA1918" s="125">
        <f t="shared" si="3447"/>
        <v>1</v>
      </c>
      <c r="AB1918" s="179">
        <f t="shared" si="3423"/>
        <v>56</v>
      </c>
      <c r="AC1918" s="179" t="str">
        <f>DEC2BIN(MIN(64,AB1918)-1,6)</f>
        <v>110111</v>
      </c>
      <c r="AD1918" s="179">
        <f t="shared" si="3415"/>
        <v>1</v>
      </c>
      <c r="AE1918" s="179" t="str">
        <f t="shared" si="3416"/>
        <v>11111111</v>
      </c>
      <c r="AF1918" s="125" t="s">
        <v>369</v>
      </c>
    </row>
    <row r="1919" spans="1:32" x14ac:dyDescent="0.2">
      <c r="A1919" s="125" t="s">
        <v>4892</v>
      </c>
      <c r="B1919" s="58" t="str">
        <f t="shared" ref="B1919:B1921" si="3448">IF(OR(MAX(1,O1919)*MAX(V1919,1)&gt;8,V1919&lt;1/4,X1919&lt;1/4,IF(X1919="-",0,X1919)&gt;8),"RSVD","")</f>
        <v>RSVD</v>
      </c>
      <c r="C1919" s="125" t="s">
        <v>781</v>
      </c>
      <c r="D1919" s="125" t="s">
        <v>704</v>
      </c>
      <c r="E1919" s="125" t="str">
        <f t="shared" ref="E1919:E1921" si="3449">IF(S1919="rs2","S2",IF(S1919="vs2","S3","S1"))</f>
        <v>S2</v>
      </c>
      <c r="F1919" s="125" t="str">
        <f t="shared" ref="F1919:F1921" si="3450">IF(M1919=8,"000",IF(M1919=16,"101","110"))</f>
        <v>000</v>
      </c>
      <c r="H1919" s="125" t="s">
        <v>1723</v>
      </c>
      <c r="I1919" s="159">
        <f>VLOOKUP(H1919,'V-Enc'!$B$38:$C$45,2,FALSE)</f>
        <v>16</v>
      </c>
      <c r="J1919" s="125" t="s">
        <v>1736</v>
      </c>
      <c r="K1919" s="159">
        <f>VLOOKUP(J1919,'V-Enc'!$B$49:$C$56,2,FALSE)</f>
        <v>8</v>
      </c>
      <c r="L1919" s="206" t="s">
        <v>548</v>
      </c>
      <c r="M1919" s="125">
        <v>8</v>
      </c>
      <c r="N1919" s="125" t="s">
        <v>1834</v>
      </c>
      <c r="O1919" s="125">
        <f>VLOOKUP(N1919,'V-Enc'!$B$130:$C$137,2,FALSE)</f>
        <v>7</v>
      </c>
      <c r="R1919" s="125" t="s">
        <v>22</v>
      </c>
      <c r="S1919" s="125" t="s">
        <v>44</v>
      </c>
      <c r="T1919" s="125" t="s">
        <v>783</v>
      </c>
      <c r="U1919" s="125">
        <f t="shared" ref="U1919:U1921" si="3451">IF(L1919="-1",I1919,M1919)</f>
        <v>8</v>
      </c>
      <c r="V1919" s="179">
        <f t="shared" ref="V1919:V1921" si="3452">IF(L1919="-1",K1919,U1919/I1919*K1919)</f>
        <v>4</v>
      </c>
      <c r="W1919" s="125" t="str">
        <f t="shared" ref="W1919:W1921" si="3453">IF(L1919="-1",M1919,"-")</f>
        <v>-</v>
      </c>
      <c r="X1919" s="179" t="str">
        <f>IF(L1919="-1",W1919/#REF!*#REF!,"-")</f>
        <v>-</v>
      </c>
      <c r="Z1919" s="125" t="str">
        <f t="shared" ref="Z1919:Z1921" si="3454">IF(S1919="vs2",1,"")</f>
        <v/>
      </c>
      <c r="AA1919" s="125">
        <f t="shared" ref="AA1919:AA1921" si="3455">IF(T1919="vs3",1,"")</f>
        <v>1</v>
      </c>
      <c r="AB1919" s="179">
        <f t="shared" si="3423"/>
        <v>28</v>
      </c>
      <c r="AC1919" s="179" t="str">
        <f t="shared" ref="AC1919:AC1921" si="3456">DEC2BIN(MIN(64,AB1919)-1,6)</f>
        <v>011011</v>
      </c>
      <c r="AD1919" s="179">
        <f t="shared" si="3415"/>
        <v>1</v>
      </c>
      <c r="AE1919" s="179" t="str">
        <f t="shared" si="3416"/>
        <v>11111111</v>
      </c>
      <c r="AF1919" s="125" t="s">
        <v>369</v>
      </c>
    </row>
    <row r="1920" spans="1:32" x14ac:dyDescent="0.2">
      <c r="A1920" s="125" t="s">
        <v>4893</v>
      </c>
      <c r="B1920" s="58" t="str">
        <f t="shared" si="3448"/>
        <v>RSVD</v>
      </c>
      <c r="C1920" s="125" t="s">
        <v>781</v>
      </c>
      <c r="D1920" s="125" t="s">
        <v>704</v>
      </c>
      <c r="E1920" s="125" t="str">
        <f t="shared" si="3449"/>
        <v>S2</v>
      </c>
      <c r="F1920" s="125" t="str">
        <f t="shared" si="3450"/>
        <v>101</v>
      </c>
      <c r="H1920" s="125" t="s">
        <v>1723</v>
      </c>
      <c r="I1920" s="159">
        <f>VLOOKUP(H1920,'V-Enc'!$B$38:$C$45,2,FALSE)</f>
        <v>16</v>
      </c>
      <c r="J1920" s="125" t="s">
        <v>1736</v>
      </c>
      <c r="K1920" s="159">
        <f>VLOOKUP(J1920,'V-Enc'!$B$49:$C$56,2,FALSE)</f>
        <v>8</v>
      </c>
      <c r="L1920" s="206" t="s">
        <v>548</v>
      </c>
      <c r="M1920" s="125">
        <v>16</v>
      </c>
      <c r="N1920" s="125" t="s">
        <v>1834</v>
      </c>
      <c r="O1920" s="125">
        <f>VLOOKUP(N1920,'V-Enc'!$B$130:$C$137,2,FALSE)</f>
        <v>7</v>
      </c>
      <c r="R1920" s="125" t="s">
        <v>22</v>
      </c>
      <c r="S1920" s="125" t="s">
        <v>44</v>
      </c>
      <c r="T1920" s="125" t="s">
        <v>783</v>
      </c>
      <c r="U1920" s="125">
        <f t="shared" si="3451"/>
        <v>16</v>
      </c>
      <c r="V1920" s="179">
        <f t="shared" si="3452"/>
        <v>8</v>
      </c>
      <c r="W1920" s="125" t="str">
        <f t="shared" si="3453"/>
        <v>-</v>
      </c>
      <c r="X1920" s="179" t="str">
        <f>IF(L1920="-1",W1920/#REF!*#REF!,"-")</f>
        <v>-</v>
      </c>
      <c r="Z1920" s="125" t="str">
        <f t="shared" si="3454"/>
        <v/>
      </c>
      <c r="AA1920" s="125">
        <f t="shared" si="3455"/>
        <v>1</v>
      </c>
      <c r="AB1920" s="179">
        <f t="shared" si="3423"/>
        <v>56</v>
      </c>
      <c r="AC1920" s="179" t="str">
        <f t="shared" si="3456"/>
        <v>110111</v>
      </c>
      <c r="AD1920" s="179">
        <f t="shared" si="3415"/>
        <v>1</v>
      </c>
      <c r="AE1920" s="179" t="str">
        <f t="shared" si="3416"/>
        <v>11111111</v>
      </c>
      <c r="AF1920" s="125" t="s">
        <v>369</v>
      </c>
    </row>
    <row r="1921" spans="1:34" x14ac:dyDescent="0.2">
      <c r="A1921" s="125" t="s">
        <v>4894</v>
      </c>
      <c r="B1921" s="58" t="str">
        <f t="shared" si="3448"/>
        <v>RSVD</v>
      </c>
      <c r="C1921" s="125" t="s">
        <v>781</v>
      </c>
      <c r="D1921" s="125" t="s">
        <v>704</v>
      </c>
      <c r="E1921" s="125" t="str">
        <f t="shared" si="3449"/>
        <v>S2</v>
      </c>
      <c r="F1921" s="125" t="str">
        <f t="shared" si="3450"/>
        <v>110</v>
      </c>
      <c r="H1921" s="125" t="s">
        <v>1723</v>
      </c>
      <c r="I1921" s="159">
        <f>VLOOKUP(H1921,'V-Enc'!$B$38:$C$45,2,FALSE)</f>
        <v>16</v>
      </c>
      <c r="J1921" s="125" t="s">
        <v>1736</v>
      </c>
      <c r="K1921" s="159">
        <f>VLOOKUP(J1921,'V-Enc'!$B$49:$C$56,2,FALSE)</f>
        <v>8</v>
      </c>
      <c r="L1921" s="206" t="s">
        <v>548</v>
      </c>
      <c r="M1921" s="125">
        <v>32</v>
      </c>
      <c r="N1921" s="125" t="s">
        <v>1834</v>
      </c>
      <c r="O1921" s="125">
        <f>VLOOKUP(N1921,'V-Enc'!$B$130:$C$137,2,FALSE)</f>
        <v>7</v>
      </c>
      <c r="R1921" s="125" t="s">
        <v>22</v>
      </c>
      <c r="S1921" s="125" t="s">
        <v>44</v>
      </c>
      <c r="T1921" s="125" t="s">
        <v>783</v>
      </c>
      <c r="U1921" s="125">
        <f t="shared" si="3451"/>
        <v>32</v>
      </c>
      <c r="V1921" s="179">
        <f t="shared" si="3452"/>
        <v>16</v>
      </c>
      <c r="W1921" s="125" t="str">
        <f t="shared" si="3453"/>
        <v>-</v>
      </c>
      <c r="X1921" s="179" t="str">
        <f>IF(L1921="-1",W1921/#REF!*#REF!,"-")</f>
        <v>-</v>
      </c>
      <c r="Z1921" s="125" t="str">
        <f t="shared" si="3454"/>
        <v/>
      </c>
      <c r="AA1921" s="125">
        <f t="shared" si="3455"/>
        <v>1</v>
      </c>
      <c r="AB1921" s="179">
        <f t="shared" si="3423"/>
        <v>112</v>
      </c>
      <c r="AC1921" s="179" t="str">
        <f t="shared" si="3456"/>
        <v>111111</v>
      </c>
      <c r="AD1921" s="179">
        <f t="shared" si="3415"/>
        <v>1</v>
      </c>
      <c r="AE1921" s="179" t="str">
        <f t="shared" si="3416"/>
        <v>11111111</v>
      </c>
      <c r="AF1921" s="125" t="s">
        <v>369</v>
      </c>
    </row>
    <row r="1922" spans="1:34" x14ac:dyDescent="0.2">
      <c r="I1922" s="159"/>
      <c r="Z1922" s="125" t="str">
        <f t="shared" si="3182"/>
        <v/>
      </c>
      <c r="AA1922" s="125" t="str">
        <f t="shared" si="3354"/>
        <v/>
      </c>
      <c r="AC1922" s="179"/>
      <c r="AE1922" s="179"/>
    </row>
    <row r="1923" spans="1:34" ht="19" x14ac:dyDescent="0.25">
      <c r="A1923" s="225" t="s">
        <v>2574</v>
      </c>
      <c r="B1923" s="225"/>
      <c r="C1923" s="226"/>
      <c r="D1923" s="226"/>
      <c r="E1923" s="226"/>
      <c r="F1923" s="226"/>
      <c r="G1923" s="226"/>
      <c r="I1923" s="159"/>
      <c r="Z1923" s="125" t="str">
        <f t="shared" si="3182"/>
        <v/>
      </c>
      <c r="AA1923" s="125" t="str">
        <f t="shared" si="3354"/>
        <v/>
      </c>
      <c r="AC1923" s="179"/>
      <c r="AE1923" s="179"/>
    </row>
    <row r="1924" spans="1:34" x14ac:dyDescent="0.2">
      <c r="A1924" s="125" t="s">
        <v>4895</v>
      </c>
      <c r="B1924" s="58" t="str">
        <f t="shared" ref="B1924" si="3457">IF(OR(MAX(1,O1924)*MAX(V1924,1)&gt;8,V1924&lt;1/4,X1924&lt;1/4,IF(X1924="-",0,X1924)&gt;8),"RSVD","")</f>
        <v>RSVD</v>
      </c>
      <c r="C1924" s="125" t="s">
        <v>781</v>
      </c>
      <c r="D1924" s="125" t="s">
        <v>704</v>
      </c>
      <c r="E1924" s="125" t="str">
        <f t="shared" ref="E1924" si="3458">IF(S1924="rs2","S2",IF(S1924="vs2","S3","S1"))</f>
        <v>S3</v>
      </c>
      <c r="F1924" s="125" t="str">
        <f t="shared" ref="F1924" si="3459">IF(M1924=8,"000",IF(M1924=16,"101","110"))</f>
        <v>000</v>
      </c>
      <c r="H1924" s="125" t="s">
        <v>1723</v>
      </c>
      <c r="I1924" s="159">
        <f>VLOOKUP(H1924,'V-Enc'!$B$38:$C$45,2,FALSE)</f>
        <v>16</v>
      </c>
      <c r="J1924" s="125" t="s">
        <v>1739</v>
      </c>
      <c r="K1924" s="159">
        <f>VLOOKUP(J1924,'V-Enc'!$B$49:$C$56,2,FALSE)</f>
        <v>0.25</v>
      </c>
      <c r="L1924" s="206" t="s">
        <v>2079</v>
      </c>
      <c r="M1924" s="125">
        <v>8</v>
      </c>
      <c r="N1924" s="125" t="s">
        <v>1834</v>
      </c>
      <c r="O1924" s="125">
        <f>VLOOKUP(N1924,'V-Enc'!$B$130:$C$137,2,FALSE)</f>
        <v>7</v>
      </c>
      <c r="R1924" s="125" t="s">
        <v>22</v>
      </c>
      <c r="S1924" s="125" t="s">
        <v>764</v>
      </c>
      <c r="T1924" s="125" t="s">
        <v>783</v>
      </c>
      <c r="U1924" s="125">
        <f t="shared" ref="U1924" si="3460">IF(L1924="-1",I1924,M1924)</f>
        <v>16</v>
      </c>
      <c r="V1924" s="179">
        <f t="shared" ref="V1924" si="3461">IF(L1924="-1",K1924,U1924/I1924*K1924)</f>
        <v>0.25</v>
      </c>
      <c r="W1924" s="125">
        <f t="shared" ref="W1924" si="3462">IF(L1924="-1",M1924,"-")</f>
        <v>8</v>
      </c>
      <c r="X1924" s="179">
        <f t="shared" ref="X1924" si="3463">IF(L1924="-1",W1924/I1924*K1924,"-")</f>
        <v>0.125</v>
      </c>
      <c r="Z1924" s="125">
        <f t="shared" ref="Z1924" si="3464">IF(S1924="vs2",1,"")</f>
        <v>1</v>
      </c>
      <c r="AA1924" s="125">
        <f t="shared" ref="AA1924" si="3465">IF(T1924="vs3",1,"")</f>
        <v>1</v>
      </c>
      <c r="AB1924" s="179">
        <f>MAX(V1924,X1924,1)*IF(O1924="",1,O1924)</f>
        <v>7</v>
      </c>
      <c r="AC1924" s="179" t="str">
        <f t="shared" ref="AC1924:AC1937" si="3466">DEC2BIN(MIN(64,AB1924)-1,6)</f>
        <v>000110</v>
      </c>
      <c r="AD1924" s="179">
        <f t="shared" ref="AD1924:AD1941" si="3467">AB1924/(MAX(V1924,1)*IF(O1924="",1,O1924))</f>
        <v>1</v>
      </c>
      <c r="AE1924" s="179" t="str">
        <f t="shared" ref="AE1924:AE1941" si="3468">RIGHT(_xlfn.CONCAT(REPT(0,8-MIN(AB1924,8)),REPT(DEC2BIN(_xlfn.BITLSHIFT(1,AD1924-1)),AB1924/AD1924)),8)</f>
        <v>01111111</v>
      </c>
      <c r="AF1924" s="179">
        <f t="shared" ref="AF1924:AF1941" si="3469">IF(X1924&lt;=1,0,IF(V1924&gt;=X1924,V1924/MAX(X1924,1),1))</f>
        <v>0</v>
      </c>
      <c r="AG1924" s="180" t="str">
        <f t="shared" ref="AG1924:AG1939" si="3470">IF(AF1924=0,"00000000",RIGHT(IF(X1924&gt;=V1924,DEC2BIN(_xlfn.BITXOR(BIN2DEC(AH1924),255),8),REPT(DEC2BIN(_xlfn.BITLSHIFT(1,AF1924-1)),8)),8))</f>
        <v>00000000</v>
      </c>
      <c r="AH1924" s="179" t="str">
        <f t="shared" ref="AH1924:AH1936" si="3471">IF(AF1924=0,"00000000",RIGHT(_xlfn.CONCAT(REPT(0,8-MIN(8,AB1924)),REPT(DEC2BIN(_xlfn.BITLSHIFT(1,MAX(V1924,X1924,1)-1)),MAX(1,O1924))),8))</f>
        <v>00000000</v>
      </c>
    </row>
    <row r="1925" spans="1:34" x14ac:dyDescent="0.2">
      <c r="A1925" s="125" t="s">
        <v>3152</v>
      </c>
      <c r="B1925" s="58" t="str">
        <f t="shared" ref="B1925:B1941" si="3472">IF(OR(MAX(1,O1925)*MAX(V1925,1)&gt;8,V1925&lt;1/4,X1925&lt;1/4,IF(X1925="-",0,X1925)&gt;8),"RSVD","")</f>
        <v/>
      </c>
      <c r="C1925" s="125" t="s">
        <v>781</v>
      </c>
      <c r="D1925" s="125" t="s">
        <v>704</v>
      </c>
      <c r="E1925" s="125" t="str">
        <f t="shared" ref="E1925:E1932" si="3473">IF(S1925="rs2","S2",IF(S1925="vs2","S3","S1"))</f>
        <v>S3</v>
      </c>
      <c r="F1925" s="125" t="str">
        <f t="shared" ref="F1925:F1932" si="3474">IF(M1925=8,"000",IF(M1925=16,"101","110"))</f>
        <v>101</v>
      </c>
      <c r="H1925" s="125" t="s">
        <v>1723</v>
      </c>
      <c r="I1925" s="159">
        <f>VLOOKUP(H1925,'V-Enc'!$B$38:$C$45,2,FALSE)</f>
        <v>16</v>
      </c>
      <c r="J1925" s="125" t="s">
        <v>1739</v>
      </c>
      <c r="K1925" s="159">
        <f>VLOOKUP(J1925,'V-Enc'!$B$49:$C$56,2,FALSE)</f>
        <v>0.25</v>
      </c>
      <c r="L1925" s="206" t="s">
        <v>2079</v>
      </c>
      <c r="M1925" s="125">
        <v>16</v>
      </c>
      <c r="N1925" s="125" t="s">
        <v>1834</v>
      </c>
      <c r="O1925" s="125">
        <f>VLOOKUP(N1925,'V-Enc'!$B$130:$C$137,2,FALSE)</f>
        <v>7</v>
      </c>
      <c r="R1925" s="125" t="s">
        <v>22</v>
      </c>
      <c r="S1925" s="125" t="s">
        <v>764</v>
      </c>
      <c r="T1925" s="125" t="s">
        <v>783</v>
      </c>
      <c r="U1925" s="125">
        <f t="shared" ref="U1925:U1934" si="3475">IF(L1925="-1",I1925,M1925)</f>
        <v>16</v>
      </c>
      <c r="V1925" s="179">
        <f t="shared" ref="V1925:V1934" si="3476">IF(L1925="-1",K1925,U1925/I1925*K1925)</f>
        <v>0.25</v>
      </c>
      <c r="W1925" s="125">
        <f t="shared" ref="W1925:W1934" si="3477">IF(L1925="-1",M1925,"-")</f>
        <v>16</v>
      </c>
      <c r="X1925" s="179">
        <f t="shared" ref="X1925:X1934" si="3478">IF(L1925="-1",W1925/I1925*K1925,"-")</f>
        <v>0.25</v>
      </c>
      <c r="Z1925" s="125">
        <f t="shared" ref="Z1925:Z2004" si="3479">IF(S1925="vs2",1,"")</f>
        <v>1</v>
      </c>
      <c r="AA1925" s="125">
        <f t="shared" si="3354"/>
        <v>1</v>
      </c>
      <c r="AB1925" s="179">
        <f t="shared" ref="AB1925:AB1941" si="3480">MAX(V1925,X1925,1)*IF(O1925="",1,O1925)</f>
        <v>7</v>
      </c>
      <c r="AC1925" s="179" t="str">
        <f t="shared" si="3466"/>
        <v>000110</v>
      </c>
      <c r="AD1925" s="179">
        <f t="shared" si="3467"/>
        <v>1</v>
      </c>
      <c r="AE1925" s="179" t="str">
        <f t="shared" si="3468"/>
        <v>01111111</v>
      </c>
      <c r="AF1925" s="179">
        <f t="shared" si="3469"/>
        <v>0</v>
      </c>
      <c r="AG1925" s="180" t="str">
        <f t="shared" si="3470"/>
        <v>00000000</v>
      </c>
      <c r="AH1925" s="179" t="str">
        <f t="shared" si="3471"/>
        <v>00000000</v>
      </c>
    </row>
    <row r="1926" spans="1:34" x14ac:dyDescent="0.2">
      <c r="A1926" s="125" t="s">
        <v>3153</v>
      </c>
      <c r="B1926" s="58" t="str">
        <f t="shared" si="3472"/>
        <v/>
      </c>
      <c r="C1926" s="125" t="s">
        <v>781</v>
      </c>
      <c r="D1926" s="125" t="s">
        <v>704</v>
      </c>
      <c r="E1926" s="125" t="str">
        <f t="shared" si="3473"/>
        <v>S3</v>
      </c>
      <c r="F1926" s="125" t="str">
        <f t="shared" si="3474"/>
        <v>110</v>
      </c>
      <c r="H1926" s="125" t="s">
        <v>1723</v>
      </c>
      <c r="I1926" s="159">
        <f>VLOOKUP(H1926,'V-Enc'!$B$38:$C$45,2,FALSE)</f>
        <v>16</v>
      </c>
      <c r="J1926" s="125" t="s">
        <v>1739</v>
      </c>
      <c r="K1926" s="159">
        <f>VLOOKUP(J1926,'V-Enc'!$B$49:$C$56,2,FALSE)</f>
        <v>0.25</v>
      </c>
      <c r="L1926" s="206" t="s">
        <v>2079</v>
      </c>
      <c r="M1926" s="125">
        <v>32</v>
      </c>
      <c r="N1926" s="125" t="s">
        <v>1834</v>
      </c>
      <c r="O1926" s="125">
        <f>VLOOKUP(N1926,'V-Enc'!$B$130:$C$137,2,FALSE)</f>
        <v>7</v>
      </c>
      <c r="R1926" s="125" t="s">
        <v>22</v>
      </c>
      <c r="S1926" s="125" t="s">
        <v>764</v>
      </c>
      <c r="T1926" s="125" t="s">
        <v>783</v>
      </c>
      <c r="U1926" s="125">
        <f t="shared" si="3475"/>
        <v>16</v>
      </c>
      <c r="V1926" s="179">
        <f t="shared" si="3476"/>
        <v>0.25</v>
      </c>
      <c r="W1926" s="125">
        <f t="shared" si="3477"/>
        <v>32</v>
      </c>
      <c r="X1926" s="179">
        <f t="shared" si="3478"/>
        <v>0.5</v>
      </c>
      <c r="Z1926" s="125">
        <f t="shared" si="3479"/>
        <v>1</v>
      </c>
      <c r="AA1926" s="125">
        <f t="shared" si="3354"/>
        <v>1</v>
      </c>
      <c r="AB1926" s="179">
        <f t="shared" si="3480"/>
        <v>7</v>
      </c>
      <c r="AC1926" s="179" t="str">
        <f t="shared" si="3466"/>
        <v>000110</v>
      </c>
      <c r="AD1926" s="179">
        <f t="shared" si="3467"/>
        <v>1</v>
      </c>
      <c r="AE1926" s="179" t="str">
        <f t="shared" si="3468"/>
        <v>01111111</v>
      </c>
      <c r="AF1926" s="179">
        <f t="shared" si="3469"/>
        <v>0</v>
      </c>
      <c r="AG1926" s="180" t="str">
        <f t="shared" si="3470"/>
        <v>00000000</v>
      </c>
      <c r="AH1926" s="179" t="str">
        <f t="shared" si="3471"/>
        <v>00000000</v>
      </c>
    </row>
    <row r="1927" spans="1:34" x14ac:dyDescent="0.2">
      <c r="A1927" s="125" t="s">
        <v>3154</v>
      </c>
      <c r="B1927" s="58" t="str">
        <f t="shared" si="3472"/>
        <v/>
      </c>
      <c r="C1927" s="125" t="s">
        <v>781</v>
      </c>
      <c r="D1927" s="125" t="s">
        <v>704</v>
      </c>
      <c r="E1927" s="125" t="str">
        <f t="shared" si="3473"/>
        <v>S3</v>
      </c>
      <c r="F1927" s="125" t="str">
        <f t="shared" si="3474"/>
        <v>000</v>
      </c>
      <c r="H1927" s="125" t="s">
        <v>1723</v>
      </c>
      <c r="I1927" s="159">
        <f>VLOOKUP(H1927,'V-Enc'!$B$38:$C$45,2,FALSE)</f>
        <v>16</v>
      </c>
      <c r="J1927" s="125" t="s">
        <v>1740</v>
      </c>
      <c r="K1927" s="159">
        <f>VLOOKUP(J1927,'V-Enc'!$B$49:$C$56,2,FALSE)</f>
        <v>0.5</v>
      </c>
      <c r="L1927" s="206" t="s">
        <v>2079</v>
      </c>
      <c r="M1927" s="125">
        <v>8</v>
      </c>
      <c r="N1927" s="125" t="s">
        <v>1834</v>
      </c>
      <c r="O1927" s="125">
        <f>VLOOKUP(N1927,'V-Enc'!$B$130:$C$137,2,FALSE)</f>
        <v>7</v>
      </c>
      <c r="R1927" s="125" t="s">
        <v>22</v>
      </c>
      <c r="S1927" s="125" t="s">
        <v>764</v>
      </c>
      <c r="T1927" s="125" t="s">
        <v>783</v>
      </c>
      <c r="U1927" s="125">
        <f t="shared" si="3475"/>
        <v>16</v>
      </c>
      <c r="V1927" s="179">
        <f t="shared" si="3476"/>
        <v>0.5</v>
      </c>
      <c r="W1927" s="125">
        <f t="shared" si="3477"/>
        <v>8</v>
      </c>
      <c r="X1927" s="179">
        <f t="shared" si="3478"/>
        <v>0.25</v>
      </c>
      <c r="Z1927" s="125">
        <f t="shared" si="3479"/>
        <v>1</v>
      </c>
      <c r="AA1927" s="125">
        <f t="shared" si="3354"/>
        <v>1</v>
      </c>
      <c r="AB1927" s="179">
        <f t="shared" si="3480"/>
        <v>7</v>
      </c>
      <c r="AC1927" s="179" t="str">
        <f t="shared" si="3466"/>
        <v>000110</v>
      </c>
      <c r="AD1927" s="179">
        <f t="shared" si="3467"/>
        <v>1</v>
      </c>
      <c r="AE1927" s="179" t="str">
        <f t="shared" si="3468"/>
        <v>01111111</v>
      </c>
      <c r="AF1927" s="179">
        <f t="shared" si="3469"/>
        <v>0</v>
      </c>
      <c r="AG1927" s="180" t="str">
        <f t="shared" si="3470"/>
        <v>00000000</v>
      </c>
      <c r="AH1927" s="179" t="str">
        <f t="shared" si="3471"/>
        <v>00000000</v>
      </c>
    </row>
    <row r="1928" spans="1:34" x14ac:dyDescent="0.2">
      <c r="A1928" s="125" t="s">
        <v>3155</v>
      </c>
      <c r="B1928" s="58" t="str">
        <f t="shared" si="3472"/>
        <v/>
      </c>
      <c r="C1928" s="125" t="s">
        <v>781</v>
      </c>
      <c r="D1928" s="125" t="s">
        <v>704</v>
      </c>
      <c r="E1928" s="125" t="str">
        <f t="shared" si="3473"/>
        <v>S3</v>
      </c>
      <c r="F1928" s="125" t="str">
        <f t="shared" si="3474"/>
        <v>101</v>
      </c>
      <c r="H1928" s="125" t="s">
        <v>1723</v>
      </c>
      <c r="I1928" s="159">
        <f>VLOOKUP(H1928,'V-Enc'!$B$38:$C$45,2,FALSE)</f>
        <v>16</v>
      </c>
      <c r="J1928" s="125" t="s">
        <v>1740</v>
      </c>
      <c r="K1928" s="159">
        <f>VLOOKUP(J1928,'V-Enc'!$B$49:$C$56,2,FALSE)</f>
        <v>0.5</v>
      </c>
      <c r="L1928" s="206" t="s">
        <v>2079</v>
      </c>
      <c r="M1928" s="125">
        <v>16</v>
      </c>
      <c r="N1928" s="125" t="s">
        <v>1834</v>
      </c>
      <c r="O1928" s="125">
        <f>VLOOKUP(N1928,'V-Enc'!$B$130:$C$137,2,FALSE)</f>
        <v>7</v>
      </c>
      <c r="R1928" s="125" t="s">
        <v>22</v>
      </c>
      <c r="S1928" s="125" t="s">
        <v>764</v>
      </c>
      <c r="T1928" s="125" t="s">
        <v>783</v>
      </c>
      <c r="U1928" s="125">
        <f t="shared" si="3475"/>
        <v>16</v>
      </c>
      <c r="V1928" s="179">
        <f t="shared" si="3476"/>
        <v>0.5</v>
      </c>
      <c r="W1928" s="125">
        <f t="shared" si="3477"/>
        <v>16</v>
      </c>
      <c r="X1928" s="179">
        <f t="shared" si="3478"/>
        <v>0.5</v>
      </c>
      <c r="Z1928" s="125">
        <f t="shared" si="3479"/>
        <v>1</v>
      </c>
      <c r="AA1928" s="125">
        <f t="shared" si="3354"/>
        <v>1</v>
      </c>
      <c r="AB1928" s="179">
        <f t="shared" si="3480"/>
        <v>7</v>
      </c>
      <c r="AC1928" s="179" t="str">
        <f t="shared" si="3466"/>
        <v>000110</v>
      </c>
      <c r="AD1928" s="179">
        <f t="shared" si="3467"/>
        <v>1</v>
      </c>
      <c r="AE1928" s="179" t="str">
        <f t="shared" si="3468"/>
        <v>01111111</v>
      </c>
      <c r="AF1928" s="179">
        <f t="shared" si="3469"/>
        <v>0</v>
      </c>
      <c r="AG1928" s="180" t="str">
        <f t="shared" si="3470"/>
        <v>00000000</v>
      </c>
      <c r="AH1928" s="179" t="str">
        <f t="shared" si="3471"/>
        <v>00000000</v>
      </c>
    </row>
    <row r="1929" spans="1:34" x14ac:dyDescent="0.2">
      <c r="A1929" s="125" t="s">
        <v>3156</v>
      </c>
      <c r="B1929" s="58" t="str">
        <f t="shared" si="3472"/>
        <v/>
      </c>
      <c r="C1929" s="125" t="s">
        <v>781</v>
      </c>
      <c r="D1929" s="125" t="s">
        <v>704</v>
      </c>
      <c r="E1929" s="125" t="str">
        <f t="shared" si="3473"/>
        <v>S3</v>
      </c>
      <c r="F1929" s="125" t="str">
        <f t="shared" si="3474"/>
        <v>110</v>
      </c>
      <c r="H1929" s="125" t="s">
        <v>1723</v>
      </c>
      <c r="I1929" s="159">
        <f>VLOOKUP(H1929,'V-Enc'!$B$38:$C$45,2,FALSE)</f>
        <v>16</v>
      </c>
      <c r="J1929" s="125" t="s">
        <v>1740</v>
      </c>
      <c r="K1929" s="159">
        <f>VLOOKUP(J1929,'V-Enc'!$B$49:$C$56,2,FALSE)</f>
        <v>0.5</v>
      </c>
      <c r="L1929" s="206" t="s">
        <v>2079</v>
      </c>
      <c r="M1929" s="125">
        <v>32</v>
      </c>
      <c r="N1929" s="125" t="s">
        <v>1834</v>
      </c>
      <c r="O1929" s="125">
        <f>VLOOKUP(N1929,'V-Enc'!$B$130:$C$137,2,FALSE)</f>
        <v>7</v>
      </c>
      <c r="R1929" s="125" t="s">
        <v>22</v>
      </c>
      <c r="S1929" s="125" t="s">
        <v>764</v>
      </c>
      <c r="T1929" s="125" t="s">
        <v>783</v>
      </c>
      <c r="U1929" s="125">
        <f t="shared" si="3475"/>
        <v>16</v>
      </c>
      <c r="V1929" s="179">
        <f t="shared" si="3476"/>
        <v>0.5</v>
      </c>
      <c r="W1929" s="125">
        <f t="shared" si="3477"/>
        <v>32</v>
      </c>
      <c r="X1929" s="179">
        <f t="shared" si="3478"/>
        <v>1</v>
      </c>
      <c r="Z1929" s="125">
        <f t="shared" si="3479"/>
        <v>1</v>
      </c>
      <c r="AA1929" s="125">
        <f t="shared" si="3354"/>
        <v>1</v>
      </c>
      <c r="AB1929" s="179">
        <f t="shared" si="3480"/>
        <v>7</v>
      </c>
      <c r="AC1929" s="179" t="str">
        <f t="shared" si="3466"/>
        <v>000110</v>
      </c>
      <c r="AD1929" s="179">
        <f t="shared" si="3467"/>
        <v>1</v>
      </c>
      <c r="AE1929" s="179" t="str">
        <f t="shared" si="3468"/>
        <v>01111111</v>
      </c>
      <c r="AF1929" s="179">
        <f t="shared" si="3469"/>
        <v>0</v>
      </c>
      <c r="AG1929" s="180" t="str">
        <f t="shared" si="3470"/>
        <v>00000000</v>
      </c>
      <c r="AH1929" s="179" t="str">
        <f t="shared" si="3471"/>
        <v>00000000</v>
      </c>
    </row>
    <row r="1930" spans="1:34" x14ac:dyDescent="0.2">
      <c r="A1930" s="125" t="s">
        <v>3157</v>
      </c>
      <c r="B1930" s="58" t="str">
        <f t="shared" si="3472"/>
        <v/>
      </c>
      <c r="C1930" s="125" t="s">
        <v>781</v>
      </c>
      <c r="D1930" s="125" t="s">
        <v>704</v>
      </c>
      <c r="E1930" s="125" t="str">
        <f t="shared" si="3473"/>
        <v>S3</v>
      </c>
      <c r="F1930" s="125" t="str">
        <f t="shared" si="3474"/>
        <v>000</v>
      </c>
      <c r="H1930" s="125" t="s">
        <v>1723</v>
      </c>
      <c r="I1930" s="159">
        <f>VLOOKUP(H1930,'V-Enc'!$B$38:$C$45,2,FALSE)</f>
        <v>16</v>
      </c>
      <c r="J1930" s="125" t="s">
        <v>1733</v>
      </c>
      <c r="K1930" s="159">
        <f>VLOOKUP(J1930,'V-Enc'!$B$49:$C$56,2,FALSE)</f>
        <v>1</v>
      </c>
      <c r="L1930" s="206" t="s">
        <v>2079</v>
      </c>
      <c r="M1930" s="125">
        <v>8</v>
      </c>
      <c r="N1930" s="125" t="s">
        <v>1834</v>
      </c>
      <c r="O1930" s="125">
        <f>VLOOKUP(N1930,'V-Enc'!$B$130:$C$137,2,FALSE)</f>
        <v>7</v>
      </c>
      <c r="R1930" s="125" t="s">
        <v>22</v>
      </c>
      <c r="S1930" s="125" t="s">
        <v>764</v>
      </c>
      <c r="T1930" s="125" t="s">
        <v>783</v>
      </c>
      <c r="U1930" s="125">
        <f t="shared" si="3475"/>
        <v>16</v>
      </c>
      <c r="V1930" s="179">
        <f t="shared" si="3476"/>
        <v>1</v>
      </c>
      <c r="W1930" s="125">
        <f t="shared" si="3477"/>
        <v>8</v>
      </c>
      <c r="X1930" s="179">
        <f t="shared" si="3478"/>
        <v>0.5</v>
      </c>
      <c r="Z1930" s="125">
        <f t="shared" si="3479"/>
        <v>1</v>
      </c>
      <c r="AA1930" s="125">
        <f t="shared" si="3354"/>
        <v>1</v>
      </c>
      <c r="AB1930" s="179">
        <f t="shared" si="3480"/>
        <v>7</v>
      </c>
      <c r="AC1930" s="179" t="str">
        <f t="shared" si="3466"/>
        <v>000110</v>
      </c>
      <c r="AD1930" s="179">
        <f t="shared" si="3467"/>
        <v>1</v>
      </c>
      <c r="AE1930" s="179" t="str">
        <f t="shared" si="3468"/>
        <v>01111111</v>
      </c>
      <c r="AF1930" s="179">
        <f t="shared" si="3469"/>
        <v>0</v>
      </c>
      <c r="AG1930" s="180" t="str">
        <f t="shared" si="3470"/>
        <v>00000000</v>
      </c>
      <c r="AH1930" s="179" t="str">
        <f t="shared" si="3471"/>
        <v>00000000</v>
      </c>
    </row>
    <row r="1931" spans="1:34" x14ac:dyDescent="0.2">
      <c r="A1931" s="125" t="s">
        <v>3158</v>
      </c>
      <c r="B1931" s="58" t="str">
        <f t="shared" ref="B1931" si="3481">IF(OR(MAX(1,O1931)*MAX(V1931,1)&gt;8,V1931&lt;1/4,X1931&lt;1/4,IF(X1931="-",0,X1931)&gt;8),"RSVD","")</f>
        <v/>
      </c>
      <c r="C1931" s="125" t="s">
        <v>781</v>
      </c>
      <c r="D1931" s="125" t="s">
        <v>704</v>
      </c>
      <c r="E1931" s="125" t="str">
        <f t="shared" ref="E1931" si="3482">IF(S1931="rs2","S2",IF(S1931="vs2","S3","S1"))</f>
        <v>S3</v>
      </c>
      <c r="F1931" s="125" t="str">
        <f t="shared" ref="F1931" si="3483">IF(M1931=8,"000",IF(M1931=16,"101","110"))</f>
        <v>101</v>
      </c>
      <c r="H1931" s="125" t="s">
        <v>1723</v>
      </c>
      <c r="I1931" s="159">
        <f>VLOOKUP(H1931,'V-Enc'!$B$38:$C$45,2,FALSE)</f>
        <v>16</v>
      </c>
      <c r="J1931" s="125" t="s">
        <v>1733</v>
      </c>
      <c r="K1931" s="159">
        <f>VLOOKUP(J1931,'V-Enc'!$B$49:$C$56,2,FALSE)</f>
        <v>1</v>
      </c>
      <c r="L1931" s="206" t="s">
        <v>2079</v>
      </c>
      <c r="M1931" s="125">
        <v>16</v>
      </c>
      <c r="N1931" s="125" t="s">
        <v>1834</v>
      </c>
      <c r="O1931" s="125">
        <f>VLOOKUP(N1931,'V-Enc'!$B$130:$C$137,2,FALSE)</f>
        <v>7</v>
      </c>
      <c r="R1931" s="125" t="s">
        <v>22</v>
      </c>
      <c r="S1931" s="125" t="s">
        <v>764</v>
      </c>
      <c r="T1931" s="125" t="s">
        <v>783</v>
      </c>
      <c r="U1931" s="125">
        <f t="shared" ref="U1931" si="3484">IF(L1931="-1",I1931,M1931)</f>
        <v>16</v>
      </c>
      <c r="V1931" s="179">
        <f t="shared" ref="V1931" si="3485">IF(L1931="-1",K1931,U1931/I1931*K1931)</f>
        <v>1</v>
      </c>
      <c r="W1931" s="125">
        <f t="shared" ref="W1931" si="3486">IF(L1931="-1",M1931,"-")</f>
        <v>16</v>
      </c>
      <c r="X1931" s="179">
        <f t="shared" ref="X1931" si="3487">IF(L1931="-1",W1931/I1931*K1931,"-")</f>
        <v>1</v>
      </c>
      <c r="Z1931" s="125">
        <f t="shared" ref="Z1931" si="3488">IF(S1931="vs2",1,"")</f>
        <v>1</v>
      </c>
      <c r="AA1931" s="125">
        <f t="shared" ref="AA1931" si="3489">IF(T1931="vs3",1,"")</f>
        <v>1</v>
      </c>
      <c r="AB1931" s="179">
        <f t="shared" si="3480"/>
        <v>7</v>
      </c>
      <c r="AC1931" s="179" t="str">
        <f t="shared" si="3466"/>
        <v>000110</v>
      </c>
      <c r="AD1931" s="179">
        <f t="shared" si="3467"/>
        <v>1</v>
      </c>
      <c r="AE1931" s="179" t="str">
        <f t="shared" si="3468"/>
        <v>01111111</v>
      </c>
      <c r="AF1931" s="179">
        <f t="shared" si="3469"/>
        <v>0</v>
      </c>
      <c r="AG1931" s="180" t="str">
        <f t="shared" si="3470"/>
        <v>00000000</v>
      </c>
      <c r="AH1931" s="179" t="str">
        <f t="shared" si="3471"/>
        <v>00000000</v>
      </c>
    </row>
    <row r="1932" spans="1:34" x14ac:dyDescent="0.2">
      <c r="A1932" s="125" t="s">
        <v>4896</v>
      </c>
      <c r="B1932" s="58" t="str">
        <f t="shared" si="3472"/>
        <v/>
      </c>
      <c r="C1932" s="125" t="s">
        <v>781</v>
      </c>
      <c r="D1932" s="125" t="s">
        <v>704</v>
      </c>
      <c r="E1932" s="125" t="str">
        <f t="shared" si="3473"/>
        <v>S3</v>
      </c>
      <c r="F1932" s="125" t="str">
        <f t="shared" si="3474"/>
        <v>110</v>
      </c>
      <c r="H1932" s="125" t="s">
        <v>1723</v>
      </c>
      <c r="I1932" s="159">
        <f>VLOOKUP(H1932,'V-Enc'!$B$38:$C$45,2,FALSE)</f>
        <v>16</v>
      </c>
      <c r="J1932" s="125" t="s">
        <v>1733</v>
      </c>
      <c r="K1932" s="159">
        <f>VLOOKUP(J1932,'V-Enc'!$B$49:$C$56,2,FALSE)</f>
        <v>1</v>
      </c>
      <c r="L1932" s="206" t="s">
        <v>2079</v>
      </c>
      <c r="M1932" s="125">
        <v>32</v>
      </c>
      <c r="N1932" s="125" t="s">
        <v>1834</v>
      </c>
      <c r="O1932" s="125">
        <f>VLOOKUP(N1932,'V-Enc'!$B$130:$C$137,2,FALSE)</f>
        <v>7</v>
      </c>
      <c r="R1932" s="125" t="s">
        <v>22</v>
      </c>
      <c r="S1932" s="125" t="s">
        <v>764</v>
      </c>
      <c r="T1932" s="125" t="s">
        <v>783</v>
      </c>
      <c r="U1932" s="125">
        <f t="shared" si="3475"/>
        <v>16</v>
      </c>
      <c r="V1932" s="179">
        <f t="shared" si="3476"/>
        <v>1</v>
      </c>
      <c r="W1932" s="125">
        <f t="shared" si="3477"/>
        <v>32</v>
      </c>
      <c r="X1932" s="179">
        <f t="shared" si="3478"/>
        <v>2</v>
      </c>
      <c r="Z1932" s="125">
        <f t="shared" si="3479"/>
        <v>1</v>
      </c>
      <c r="AA1932" s="125">
        <f t="shared" si="3354"/>
        <v>1</v>
      </c>
      <c r="AB1932" s="179">
        <f t="shared" si="3480"/>
        <v>14</v>
      </c>
      <c r="AC1932" s="179" t="str">
        <f t="shared" si="3466"/>
        <v>001101</v>
      </c>
      <c r="AD1932" s="179">
        <f t="shared" si="3467"/>
        <v>2</v>
      </c>
      <c r="AE1932" s="179" t="str">
        <f t="shared" si="3468"/>
        <v>10101010</v>
      </c>
      <c r="AF1932" s="179">
        <f t="shared" si="3469"/>
        <v>1</v>
      </c>
      <c r="AG1932" s="180" t="str">
        <f t="shared" si="3470"/>
        <v>01010101</v>
      </c>
      <c r="AH1932" s="179" t="str">
        <f t="shared" si="3471"/>
        <v>10101010</v>
      </c>
    </row>
    <row r="1933" spans="1:34" x14ac:dyDescent="0.2">
      <c r="A1933" s="125" t="s">
        <v>4897</v>
      </c>
      <c r="B1933" s="58" t="str">
        <f t="shared" si="3472"/>
        <v>RSVD</v>
      </c>
      <c r="C1933" s="125" t="s">
        <v>781</v>
      </c>
      <c r="D1933" s="125" t="s">
        <v>704</v>
      </c>
      <c r="E1933" s="125" t="str">
        <f>IF(S1933="rs2","S2",IF(S1933="vs2","S3","S1"))</f>
        <v>S3</v>
      </c>
      <c r="F1933" s="125" t="str">
        <f>IF(W1933=8,"000",IF(W1933=16,"101","110"))</f>
        <v>000</v>
      </c>
      <c r="H1933" s="125" t="s">
        <v>1723</v>
      </c>
      <c r="I1933" s="159">
        <f>VLOOKUP(H1933,'V-Enc'!$B$38:$C$45,2,FALSE)</f>
        <v>16</v>
      </c>
      <c r="J1933" s="125" t="s">
        <v>1734</v>
      </c>
      <c r="K1933" s="159">
        <f>VLOOKUP(J1933,'V-Enc'!$B$49:$C$56,2,FALSE)</f>
        <v>2</v>
      </c>
      <c r="L1933" s="206" t="s">
        <v>2079</v>
      </c>
      <c r="M1933" s="125">
        <v>8</v>
      </c>
      <c r="N1933" s="125" t="s">
        <v>1834</v>
      </c>
      <c r="O1933" s="125">
        <f>VLOOKUP(N1933,'V-Enc'!$B$130:$C$137,2,FALSE)</f>
        <v>7</v>
      </c>
      <c r="R1933" s="125" t="s">
        <v>22</v>
      </c>
      <c r="S1933" s="125" t="s">
        <v>764</v>
      </c>
      <c r="T1933" s="125" t="s">
        <v>783</v>
      </c>
      <c r="U1933" s="125">
        <f t="shared" ref="U1933" si="3490">IF(L1933="-1",I1933,M1933)</f>
        <v>16</v>
      </c>
      <c r="V1933" s="179">
        <f t="shared" ref="V1933" si="3491">IF(L1933="-1",K1933,U1933/I1933*K1933)</f>
        <v>2</v>
      </c>
      <c r="W1933" s="125">
        <f t="shared" ref="W1933" si="3492">IF(L1933="-1",M1933,"-")</f>
        <v>8</v>
      </c>
      <c r="X1933" s="179">
        <f t="shared" ref="X1933" si="3493">IF(L1933="-1",W1933/I1933*K1933,"-")</f>
        <v>1</v>
      </c>
      <c r="Z1933" s="125">
        <f t="shared" si="3479"/>
        <v>1</v>
      </c>
      <c r="AA1933" s="125">
        <f t="shared" si="3354"/>
        <v>1</v>
      </c>
      <c r="AB1933" s="179">
        <f t="shared" si="3480"/>
        <v>14</v>
      </c>
      <c r="AC1933" s="179" t="str">
        <f t="shared" si="3466"/>
        <v>001101</v>
      </c>
      <c r="AD1933" s="179">
        <f t="shared" si="3467"/>
        <v>1</v>
      </c>
      <c r="AE1933" s="179" t="str">
        <f t="shared" si="3468"/>
        <v>11111111</v>
      </c>
      <c r="AF1933" s="179">
        <f t="shared" si="3469"/>
        <v>0</v>
      </c>
      <c r="AG1933" s="180" t="str">
        <f t="shared" si="3470"/>
        <v>00000000</v>
      </c>
      <c r="AH1933" s="179" t="str">
        <f t="shared" si="3471"/>
        <v>00000000</v>
      </c>
    </row>
    <row r="1934" spans="1:34" x14ac:dyDescent="0.2">
      <c r="A1934" s="125" t="s">
        <v>4898</v>
      </c>
      <c r="B1934" s="58" t="str">
        <f t="shared" ref="B1934" si="3494">IF(OR(MAX(1,O1934)*MAX(V1934,1)&gt;8,V1934&lt;1/4,X1934&lt;1/4,IF(X1934="-",0,X1934)&gt;8),"RSVD","")</f>
        <v>RSVD</v>
      </c>
      <c r="C1934" s="125" t="s">
        <v>781</v>
      </c>
      <c r="D1934" s="125" t="s">
        <v>704</v>
      </c>
      <c r="E1934" s="125" t="str">
        <f>IF(S1934="rs2","S2",IF(S1934="vs2","S3","S1"))</f>
        <v>S3</v>
      </c>
      <c r="F1934" s="125" t="str">
        <f>IF(W1934=8,"000",IF(W1934=16,"101","110"))</f>
        <v>101</v>
      </c>
      <c r="H1934" s="125" t="s">
        <v>1723</v>
      </c>
      <c r="I1934" s="159">
        <f>VLOOKUP(H1934,'V-Enc'!$B$38:$C$45,2,FALSE)</f>
        <v>16</v>
      </c>
      <c r="J1934" s="125" t="s">
        <v>1734</v>
      </c>
      <c r="K1934" s="159">
        <f>VLOOKUP(J1934,'V-Enc'!$B$49:$C$56,2,FALSE)</f>
        <v>2</v>
      </c>
      <c r="L1934" s="206" t="s">
        <v>2079</v>
      </c>
      <c r="M1934" s="125">
        <v>16</v>
      </c>
      <c r="N1934" s="125" t="s">
        <v>1834</v>
      </c>
      <c r="O1934" s="125">
        <f>VLOOKUP(N1934,'V-Enc'!$B$130:$C$137,2,FALSE)</f>
        <v>7</v>
      </c>
      <c r="R1934" s="125" t="s">
        <v>22</v>
      </c>
      <c r="S1934" s="125" t="s">
        <v>764</v>
      </c>
      <c r="T1934" s="125" t="s">
        <v>783</v>
      </c>
      <c r="U1934" s="125">
        <f t="shared" si="3475"/>
        <v>16</v>
      </c>
      <c r="V1934" s="179">
        <f t="shared" si="3476"/>
        <v>2</v>
      </c>
      <c r="W1934" s="125">
        <f t="shared" si="3477"/>
        <v>16</v>
      </c>
      <c r="X1934" s="179">
        <f t="shared" si="3478"/>
        <v>2</v>
      </c>
      <c r="Z1934" s="125">
        <f t="shared" ref="Z1934" si="3495">IF(S1934="vs2",1,"")</f>
        <v>1</v>
      </c>
      <c r="AA1934" s="125">
        <f t="shared" ref="AA1934" si="3496">IF(T1934="vs3",1,"")</f>
        <v>1</v>
      </c>
      <c r="AB1934" s="179">
        <f t="shared" si="3480"/>
        <v>14</v>
      </c>
      <c r="AC1934" s="179" t="str">
        <f t="shared" si="3466"/>
        <v>001101</v>
      </c>
      <c r="AD1934" s="179">
        <f t="shared" si="3467"/>
        <v>1</v>
      </c>
      <c r="AE1934" s="179" t="str">
        <f t="shared" si="3468"/>
        <v>11111111</v>
      </c>
      <c r="AF1934" s="179">
        <f t="shared" si="3469"/>
        <v>1</v>
      </c>
      <c r="AG1934" s="180" t="str">
        <f t="shared" si="3470"/>
        <v>01010101</v>
      </c>
      <c r="AH1934" s="179" t="str">
        <f t="shared" si="3471"/>
        <v>10101010</v>
      </c>
    </row>
    <row r="1935" spans="1:34" x14ac:dyDescent="0.2">
      <c r="A1935" s="125" t="s">
        <v>3159</v>
      </c>
      <c r="B1935" s="58" t="str">
        <f t="shared" si="3472"/>
        <v>RSVD</v>
      </c>
      <c r="C1935" s="125" t="s">
        <v>781</v>
      </c>
      <c r="D1935" s="125" t="s">
        <v>704</v>
      </c>
      <c r="E1935" s="125" t="str">
        <f>IF(S1935="rs2","S2",IF(S1935="vs2","S3","S1"))</f>
        <v>S3</v>
      </c>
      <c r="F1935" s="125" t="str">
        <f>IF(W1935=8,"000",IF(W1935=16,"101","110"))</f>
        <v>110</v>
      </c>
      <c r="H1935" s="125" t="s">
        <v>1723</v>
      </c>
      <c r="I1935" s="159">
        <f>VLOOKUP(H1935,'V-Enc'!$B$38:$C$45,2,FALSE)</f>
        <v>16</v>
      </c>
      <c r="J1935" s="125" t="s">
        <v>1734</v>
      </c>
      <c r="K1935" s="159">
        <f>VLOOKUP(J1935,'V-Enc'!$B$49:$C$56,2,FALSE)</f>
        <v>2</v>
      </c>
      <c r="L1935" s="206" t="s">
        <v>2079</v>
      </c>
      <c r="M1935" s="125">
        <v>32</v>
      </c>
      <c r="N1935" s="125" t="s">
        <v>1834</v>
      </c>
      <c r="O1935" s="125">
        <f>VLOOKUP(N1935,'V-Enc'!$B$130:$C$137,2,FALSE)</f>
        <v>7</v>
      </c>
      <c r="R1935" s="125" t="s">
        <v>22</v>
      </c>
      <c r="S1935" s="125" t="s">
        <v>764</v>
      </c>
      <c r="T1935" s="125" t="s">
        <v>783</v>
      </c>
      <c r="U1935" s="125">
        <f t="shared" ref="U1935:U1941" si="3497">IF(L1935="-1",I1935,M1935)</f>
        <v>16</v>
      </c>
      <c r="V1935" s="179">
        <f t="shared" ref="V1935:V1941" si="3498">IF(L1935="-1",K1935,U1935/I1935*K1935)</f>
        <v>2</v>
      </c>
      <c r="W1935" s="125">
        <f t="shared" ref="W1935:W1941" si="3499">IF(L1935="-1",M1935,"-")</f>
        <v>32</v>
      </c>
      <c r="X1935" s="179">
        <f t="shared" ref="X1935:X1941" si="3500">IF(L1935="-1",W1935/I1935*K1935,"-")</f>
        <v>4</v>
      </c>
      <c r="Z1935" s="125">
        <f t="shared" si="3479"/>
        <v>1</v>
      </c>
      <c r="AA1935" s="125">
        <f t="shared" si="3354"/>
        <v>1</v>
      </c>
      <c r="AB1935" s="179">
        <f t="shared" si="3480"/>
        <v>28</v>
      </c>
      <c r="AC1935" s="179" t="str">
        <f t="shared" si="3466"/>
        <v>011011</v>
      </c>
      <c r="AD1935" s="179">
        <f t="shared" si="3467"/>
        <v>2</v>
      </c>
      <c r="AE1935" s="179" t="str">
        <f t="shared" si="3468"/>
        <v>10101010</v>
      </c>
      <c r="AF1935" s="179">
        <f t="shared" si="3469"/>
        <v>1</v>
      </c>
      <c r="AG1935" s="180" t="str">
        <f t="shared" si="3470"/>
        <v>01110111</v>
      </c>
      <c r="AH1935" s="179" t="str">
        <f t="shared" si="3471"/>
        <v>10001000</v>
      </c>
    </row>
    <row r="1936" spans="1:34" x14ac:dyDescent="0.2">
      <c r="A1936" s="125" t="s">
        <v>3160</v>
      </c>
      <c r="B1936" s="58" t="str">
        <f t="shared" si="3472"/>
        <v>RSVD</v>
      </c>
      <c r="C1936" s="125" t="s">
        <v>781</v>
      </c>
      <c r="D1936" s="125" t="s">
        <v>704</v>
      </c>
      <c r="E1936" s="125" t="str">
        <f>IF(S1936="rs2","S2",IF(S1936="vs2","S3","S1"))</f>
        <v>S3</v>
      </c>
      <c r="F1936" s="125" t="str">
        <f>IF(W1936=8,"000",IF(W1936=16,"101","110"))</f>
        <v>000</v>
      </c>
      <c r="H1936" s="125" t="s">
        <v>1723</v>
      </c>
      <c r="I1936" s="159">
        <f>VLOOKUP(H1936,'V-Enc'!$B$38:$C$45,2,FALSE)</f>
        <v>16</v>
      </c>
      <c r="J1936" s="125" t="s">
        <v>1735</v>
      </c>
      <c r="K1936" s="159">
        <f>VLOOKUP(J1936,'V-Enc'!$B$49:$C$56,2,FALSE)</f>
        <v>4</v>
      </c>
      <c r="L1936" s="206" t="s">
        <v>2079</v>
      </c>
      <c r="M1936" s="125">
        <v>8</v>
      </c>
      <c r="N1936" s="125" t="s">
        <v>1834</v>
      </c>
      <c r="O1936" s="125">
        <f>VLOOKUP(N1936,'V-Enc'!$B$130:$C$137,2,FALSE)</f>
        <v>7</v>
      </c>
      <c r="R1936" s="125" t="s">
        <v>22</v>
      </c>
      <c r="S1936" s="125" t="s">
        <v>764</v>
      </c>
      <c r="T1936" s="125" t="s">
        <v>783</v>
      </c>
      <c r="U1936" s="125">
        <f t="shared" si="3497"/>
        <v>16</v>
      </c>
      <c r="V1936" s="179">
        <f t="shared" si="3498"/>
        <v>4</v>
      </c>
      <c r="W1936" s="125">
        <f t="shared" si="3499"/>
        <v>8</v>
      </c>
      <c r="X1936" s="179">
        <f t="shared" si="3500"/>
        <v>2</v>
      </c>
      <c r="Z1936" s="125">
        <f t="shared" si="3479"/>
        <v>1</v>
      </c>
      <c r="AA1936" s="125">
        <f t="shared" si="3354"/>
        <v>1</v>
      </c>
      <c r="AB1936" s="179">
        <f t="shared" si="3480"/>
        <v>28</v>
      </c>
      <c r="AC1936" s="179" t="str">
        <f t="shared" si="3466"/>
        <v>011011</v>
      </c>
      <c r="AD1936" s="179">
        <f t="shared" si="3467"/>
        <v>1</v>
      </c>
      <c r="AE1936" s="179" t="str">
        <f t="shared" si="3468"/>
        <v>11111111</v>
      </c>
      <c r="AF1936" s="179">
        <f t="shared" si="3469"/>
        <v>2</v>
      </c>
      <c r="AG1936" s="180" t="str">
        <f t="shared" si="3470"/>
        <v>10101010</v>
      </c>
      <c r="AH1936" s="179" t="str">
        <f t="shared" si="3471"/>
        <v>10001000</v>
      </c>
    </row>
    <row r="1937" spans="1:34" x14ac:dyDescent="0.2">
      <c r="A1937" s="125" t="s">
        <v>3161</v>
      </c>
      <c r="B1937" s="58" t="str">
        <f t="shared" si="3472"/>
        <v>RSVD</v>
      </c>
      <c r="C1937" s="125" t="s">
        <v>781</v>
      </c>
      <c r="D1937" s="125" t="s">
        <v>704</v>
      </c>
      <c r="E1937" s="125" t="str">
        <f>IF(S1937="rs2","S2",IF(S1937="vs2","S3","S1"))</f>
        <v>S3</v>
      </c>
      <c r="F1937" s="125" t="str">
        <f>IF(W1937=8,"000",IF(W1937=16,"101","110"))</f>
        <v>101</v>
      </c>
      <c r="H1937" s="125" t="s">
        <v>1723</v>
      </c>
      <c r="I1937" s="159">
        <f>VLOOKUP(H1937,'V-Enc'!$B$38:$C$45,2,FALSE)</f>
        <v>16</v>
      </c>
      <c r="J1937" s="125" t="s">
        <v>1735</v>
      </c>
      <c r="K1937" s="159">
        <f>VLOOKUP(J1937,'V-Enc'!$B$49:$C$56,2,FALSE)</f>
        <v>4</v>
      </c>
      <c r="L1937" s="206" t="s">
        <v>2079</v>
      </c>
      <c r="M1937" s="125">
        <v>16</v>
      </c>
      <c r="N1937" s="125" t="s">
        <v>1834</v>
      </c>
      <c r="O1937" s="125">
        <f>VLOOKUP(N1937,'V-Enc'!$B$130:$C$137,2,FALSE)</f>
        <v>7</v>
      </c>
      <c r="R1937" s="125" t="s">
        <v>22</v>
      </c>
      <c r="S1937" s="125" t="s">
        <v>764</v>
      </c>
      <c r="T1937" s="125" t="s">
        <v>783</v>
      </c>
      <c r="U1937" s="125">
        <f t="shared" si="3497"/>
        <v>16</v>
      </c>
      <c r="V1937" s="179">
        <f t="shared" si="3498"/>
        <v>4</v>
      </c>
      <c r="W1937" s="125">
        <f t="shared" si="3499"/>
        <v>16</v>
      </c>
      <c r="X1937" s="179">
        <f t="shared" si="3500"/>
        <v>4</v>
      </c>
      <c r="Z1937" s="125">
        <f t="shared" si="3479"/>
        <v>1</v>
      </c>
      <c r="AA1937" s="125">
        <f t="shared" si="3354"/>
        <v>1</v>
      </c>
      <c r="AB1937" s="179">
        <f t="shared" si="3480"/>
        <v>28</v>
      </c>
      <c r="AC1937" s="179" t="str">
        <f t="shared" si="3466"/>
        <v>011011</v>
      </c>
      <c r="AD1937" s="179">
        <f t="shared" si="3467"/>
        <v>1</v>
      </c>
      <c r="AE1937" s="179" t="str">
        <f t="shared" si="3468"/>
        <v>11111111</v>
      </c>
      <c r="AF1937" s="179">
        <f t="shared" si="3469"/>
        <v>1</v>
      </c>
      <c r="AG1937" s="180" t="str">
        <f t="shared" si="3470"/>
        <v>01110111</v>
      </c>
      <c r="AH1937" s="179" t="str">
        <f>IF(AF1937=0,"00000000",RIGHT(_xlfn.CONCAT(REPT(0,8-MIN(8,AB1937)),REPT(DEC2BIN(_xlfn.BITLSHIFT(1,MAX(V1937,X1937,1)-1)),MAX(1,O1937))),8))</f>
        <v>10001000</v>
      </c>
    </row>
    <row r="1938" spans="1:34" x14ac:dyDescent="0.2">
      <c r="A1938" s="125" t="s">
        <v>3162</v>
      </c>
      <c r="B1938" s="58" t="str">
        <f t="shared" si="3472"/>
        <v>RSVD</v>
      </c>
      <c r="C1938" s="125" t="s">
        <v>781</v>
      </c>
      <c r="D1938" s="125" t="s">
        <v>704</v>
      </c>
      <c r="E1938" s="125" t="str">
        <f>IF(S1938="rs2","L2",IF(S1938="vs2","S3","L1"))</f>
        <v>S3</v>
      </c>
      <c r="F1938" s="125" t="str">
        <f>IF(M1938=8,"000",IF(M1938=16,"101","110"))</f>
        <v>110</v>
      </c>
      <c r="H1938" s="125" t="s">
        <v>1723</v>
      </c>
      <c r="I1938" s="159">
        <f>VLOOKUP(H1938,'V-Enc'!$B$38:$C$45,2,FALSE)</f>
        <v>16</v>
      </c>
      <c r="J1938" s="125" t="s">
        <v>1735</v>
      </c>
      <c r="K1938" s="159">
        <f>VLOOKUP(J1938,'V-Enc'!$B$49:$C$56,2,FALSE)</f>
        <v>4</v>
      </c>
      <c r="L1938" s="206" t="s">
        <v>2079</v>
      </c>
      <c r="M1938" s="125">
        <v>32</v>
      </c>
      <c r="N1938" s="125" t="s">
        <v>1834</v>
      </c>
      <c r="O1938" s="125">
        <f>VLOOKUP(N1938,'V-Enc'!$B$130:$C$137,2,FALSE)</f>
        <v>7</v>
      </c>
      <c r="R1938" s="125" t="s">
        <v>22</v>
      </c>
      <c r="S1938" s="125" t="s">
        <v>764</v>
      </c>
      <c r="T1938" s="125" t="s">
        <v>783</v>
      </c>
      <c r="U1938" s="125">
        <f t="shared" si="3497"/>
        <v>16</v>
      </c>
      <c r="V1938" s="179">
        <f t="shared" si="3498"/>
        <v>4</v>
      </c>
      <c r="W1938" s="125">
        <f t="shared" si="3499"/>
        <v>32</v>
      </c>
      <c r="X1938" s="179">
        <f t="shared" si="3500"/>
        <v>8</v>
      </c>
      <c r="Z1938" s="125">
        <f t="shared" si="3479"/>
        <v>1</v>
      </c>
      <c r="AA1938" s="125">
        <v>1</v>
      </c>
      <c r="AB1938" s="179">
        <f t="shared" si="3480"/>
        <v>56</v>
      </c>
      <c r="AC1938" s="179" t="str">
        <f>DEC2BIN(MIN(64,AB1938)-1,6)</f>
        <v>110111</v>
      </c>
      <c r="AD1938" s="179">
        <f t="shared" si="3467"/>
        <v>2</v>
      </c>
      <c r="AE1938" s="179" t="str">
        <f t="shared" si="3468"/>
        <v>10101010</v>
      </c>
      <c r="AF1938" s="179">
        <f t="shared" si="3469"/>
        <v>1</v>
      </c>
      <c r="AG1938" s="180" t="str">
        <f t="shared" si="3470"/>
        <v>01111111</v>
      </c>
      <c r="AH1938" s="179" t="str">
        <f t="shared" ref="AH1938:AH1941" si="3501">IF(AF1938=0,"00000000",RIGHT(_xlfn.CONCAT(REPT(0,8-MIN(8,AB1938)),REPT(DEC2BIN(_xlfn.BITLSHIFT(1,MAX(V1938,X1938,1)-1)),MAX(1,O1938))),8))</f>
        <v>10000000</v>
      </c>
    </row>
    <row r="1939" spans="1:34" x14ac:dyDescent="0.2">
      <c r="A1939" s="125" t="s">
        <v>3163</v>
      </c>
      <c r="B1939" s="58" t="str">
        <f t="shared" si="3472"/>
        <v>RSVD</v>
      </c>
      <c r="C1939" s="125" t="s">
        <v>781</v>
      </c>
      <c r="D1939" s="125" t="s">
        <v>704</v>
      </c>
      <c r="E1939" s="125" t="str">
        <f>IF(S1939="rs2","L2",IF(S1939="vs2","S3","L1"))</f>
        <v>S3</v>
      </c>
      <c r="F1939" s="125" t="str">
        <f>IF(M1939=8,"000",IF(M1939=16,"101","110"))</f>
        <v>000</v>
      </c>
      <c r="H1939" s="125" t="s">
        <v>1723</v>
      </c>
      <c r="I1939" s="159">
        <f>VLOOKUP(H1939,'V-Enc'!$B$38:$C$45,2,FALSE)</f>
        <v>16</v>
      </c>
      <c r="J1939" s="125" t="s">
        <v>1736</v>
      </c>
      <c r="K1939" s="159">
        <f>VLOOKUP(J1939,'V-Enc'!$B$49:$C$56,2,FALSE)</f>
        <v>8</v>
      </c>
      <c r="L1939" s="206" t="s">
        <v>2079</v>
      </c>
      <c r="M1939" s="125">
        <v>8</v>
      </c>
      <c r="N1939" s="125" t="s">
        <v>1834</v>
      </c>
      <c r="O1939" s="125">
        <f>VLOOKUP(N1939,'V-Enc'!$B$130:$C$137,2,FALSE)</f>
        <v>7</v>
      </c>
      <c r="R1939" s="125" t="s">
        <v>22</v>
      </c>
      <c r="S1939" s="125" t="s">
        <v>764</v>
      </c>
      <c r="T1939" s="125" t="s">
        <v>783</v>
      </c>
      <c r="U1939" s="125">
        <f t="shared" si="3497"/>
        <v>16</v>
      </c>
      <c r="V1939" s="179">
        <f t="shared" si="3498"/>
        <v>8</v>
      </c>
      <c r="W1939" s="125">
        <f t="shared" si="3499"/>
        <v>8</v>
      </c>
      <c r="X1939" s="179">
        <f t="shared" si="3500"/>
        <v>4</v>
      </c>
      <c r="Z1939" s="125">
        <f t="shared" si="3479"/>
        <v>1</v>
      </c>
      <c r="AA1939" s="125">
        <v>1</v>
      </c>
      <c r="AB1939" s="179">
        <f t="shared" si="3480"/>
        <v>56</v>
      </c>
      <c r="AC1939" s="179" t="str">
        <f t="shared" ref="AC1939:AC1941" si="3502">DEC2BIN(MIN(64,AB1939)-1,6)</f>
        <v>110111</v>
      </c>
      <c r="AD1939" s="179">
        <f t="shared" si="3467"/>
        <v>1</v>
      </c>
      <c r="AE1939" s="179" t="str">
        <f t="shared" si="3468"/>
        <v>11111111</v>
      </c>
      <c r="AF1939" s="179">
        <f t="shared" si="3469"/>
        <v>2</v>
      </c>
      <c r="AG1939" s="180" t="str">
        <f t="shared" si="3470"/>
        <v>10101010</v>
      </c>
      <c r="AH1939" s="179" t="str">
        <f t="shared" si="3501"/>
        <v>10000000</v>
      </c>
    </row>
    <row r="1940" spans="1:34" x14ac:dyDescent="0.2">
      <c r="A1940" s="125" t="s">
        <v>3164</v>
      </c>
      <c r="B1940" s="58" t="str">
        <f t="shared" ref="B1940" si="3503">IF(OR(MAX(1,O1940)*MAX(V1940,1)&gt;8,V1940&lt;1/4,X1940&lt;1/4,IF(X1940="-",0,X1940)&gt;8),"RSVD","")</f>
        <v>RSVD</v>
      </c>
      <c r="C1940" s="125" t="s">
        <v>781</v>
      </c>
      <c r="D1940" s="125" t="s">
        <v>704</v>
      </c>
      <c r="E1940" s="125" t="str">
        <f>IF(S1940="rs2","L2",IF(S1940="vs2","S3","L1"))</f>
        <v>S3</v>
      </c>
      <c r="F1940" s="125" t="str">
        <f>IF(M1940=8,"000",IF(M1940=16,"101","110"))</f>
        <v>101</v>
      </c>
      <c r="H1940" s="125" t="s">
        <v>1723</v>
      </c>
      <c r="I1940" s="159">
        <f>VLOOKUP(H1940,'V-Enc'!$B$38:$C$45,2,FALSE)</f>
        <v>16</v>
      </c>
      <c r="J1940" s="125" t="s">
        <v>1736</v>
      </c>
      <c r="K1940" s="159">
        <f>VLOOKUP(J1940,'V-Enc'!$B$49:$C$56,2,FALSE)</f>
        <v>8</v>
      </c>
      <c r="L1940" s="206" t="s">
        <v>2079</v>
      </c>
      <c r="M1940" s="125">
        <v>16</v>
      </c>
      <c r="N1940" s="125" t="s">
        <v>1834</v>
      </c>
      <c r="O1940" s="125">
        <f>VLOOKUP(N1940,'V-Enc'!$B$130:$C$137,2,FALSE)</f>
        <v>7</v>
      </c>
      <c r="R1940" s="125" t="s">
        <v>22</v>
      </c>
      <c r="S1940" s="125" t="s">
        <v>764</v>
      </c>
      <c r="T1940" s="125" t="s">
        <v>783</v>
      </c>
      <c r="U1940" s="125">
        <f t="shared" ref="U1940" si="3504">IF(L1940="-1",I1940,M1940)</f>
        <v>16</v>
      </c>
      <c r="V1940" s="179">
        <f t="shared" ref="V1940" si="3505">IF(L1940="-1",K1940,U1940/I1940*K1940)</f>
        <v>8</v>
      </c>
      <c r="W1940" s="125">
        <f t="shared" ref="W1940" si="3506">IF(L1940="-1",M1940,"-")</f>
        <v>16</v>
      </c>
      <c r="X1940" s="179">
        <f t="shared" ref="X1940" si="3507">IF(L1940="-1",W1940/I1940*K1940,"-")</f>
        <v>8</v>
      </c>
      <c r="Z1940" s="125">
        <f t="shared" ref="Z1940" si="3508">IF(S1940="vs2",1,"")</f>
        <v>1</v>
      </c>
      <c r="AA1940" s="125">
        <v>1</v>
      </c>
      <c r="AB1940" s="179">
        <f t="shared" si="3480"/>
        <v>56</v>
      </c>
      <c r="AC1940" s="179" t="str">
        <f t="shared" si="3502"/>
        <v>110111</v>
      </c>
      <c r="AD1940" s="179">
        <f t="shared" si="3467"/>
        <v>1</v>
      </c>
      <c r="AE1940" s="179" t="str">
        <f t="shared" si="3468"/>
        <v>11111111</v>
      </c>
      <c r="AF1940" s="179">
        <f t="shared" si="3469"/>
        <v>1</v>
      </c>
      <c r="AG1940" s="180" t="str">
        <f>IF(AF1940=0,"00000000",RIGHT(IF(X1940&gt;=V1940,DEC2BIN(_xlfn.BITXOR(BIN2DEC(AH1940),255),8),REPT(DEC2BIN(_xlfn.BITLSHIFT(1,AF1940-1)),8)),8))</f>
        <v>01111111</v>
      </c>
      <c r="AH1940" s="179" t="str">
        <f t="shared" si="3501"/>
        <v>10000000</v>
      </c>
    </row>
    <row r="1941" spans="1:34" x14ac:dyDescent="0.2">
      <c r="A1941" s="125" t="s">
        <v>4899</v>
      </c>
      <c r="B1941" s="58" t="str">
        <f t="shared" si="3472"/>
        <v>RSVD</v>
      </c>
      <c r="C1941" s="125" t="s">
        <v>781</v>
      </c>
      <c r="D1941" s="125" t="s">
        <v>704</v>
      </c>
      <c r="E1941" s="125" t="str">
        <f>IF(S1941="rs2","L2",IF(S1941="vs2","S3","L1"))</f>
        <v>S3</v>
      </c>
      <c r="F1941" s="125" t="str">
        <f>IF(M1941=8,"000",IF(M1941=16,"101","110"))</f>
        <v>110</v>
      </c>
      <c r="H1941" s="125" t="s">
        <v>1723</v>
      </c>
      <c r="I1941" s="159">
        <f>VLOOKUP(H1941,'V-Enc'!$B$38:$C$45,2,FALSE)</f>
        <v>16</v>
      </c>
      <c r="J1941" s="125" t="s">
        <v>1736</v>
      </c>
      <c r="K1941" s="159">
        <f>VLOOKUP(J1941,'V-Enc'!$B$49:$C$56,2,FALSE)</f>
        <v>8</v>
      </c>
      <c r="L1941" s="206" t="s">
        <v>2079</v>
      </c>
      <c r="M1941" s="125">
        <v>32</v>
      </c>
      <c r="N1941" s="125" t="s">
        <v>1834</v>
      </c>
      <c r="O1941" s="125">
        <f>VLOOKUP(N1941,'V-Enc'!$B$130:$C$137,2,FALSE)</f>
        <v>7</v>
      </c>
      <c r="R1941" s="125" t="s">
        <v>22</v>
      </c>
      <c r="S1941" s="125" t="s">
        <v>764</v>
      </c>
      <c r="T1941" s="125" t="s">
        <v>783</v>
      </c>
      <c r="U1941" s="125">
        <f t="shared" si="3497"/>
        <v>16</v>
      </c>
      <c r="V1941" s="179">
        <f t="shared" si="3498"/>
        <v>8</v>
      </c>
      <c r="W1941" s="125">
        <f t="shared" si="3499"/>
        <v>32</v>
      </c>
      <c r="X1941" s="179">
        <f t="shared" si="3500"/>
        <v>16</v>
      </c>
      <c r="Z1941" s="125">
        <f t="shared" si="3479"/>
        <v>1</v>
      </c>
      <c r="AA1941" s="125">
        <v>1</v>
      </c>
      <c r="AB1941" s="179">
        <f t="shared" si="3480"/>
        <v>112</v>
      </c>
      <c r="AC1941" s="179" t="str">
        <f t="shared" si="3502"/>
        <v>111111</v>
      </c>
      <c r="AD1941" s="179">
        <f t="shared" si="3467"/>
        <v>2</v>
      </c>
      <c r="AE1941" s="179" t="str">
        <f t="shared" si="3468"/>
        <v>10101010</v>
      </c>
      <c r="AF1941" s="179">
        <f t="shared" si="3469"/>
        <v>1</v>
      </c>
      <c r="AG1941" s="180" t="e">
        <f>IF(AF1941=0,"00000000",RIGHT(IF(X1941&gt;=V1941,DEC2BIN(_xlfn.BITXOR(BIN2DEC(AH1941),255),8),REPT(DEC2BIN(_xlfn.BITLSHIFT(1,AF1941-1)),8)),8))</f>
        <v>#NUM!</v>
      </c>
      <c r="AH1941" s="179" t="e">
        <f t="shared" si="3501"/>
        <v>#NUM!</v>
      </c>
    </row>
    <row r="1942" spans="1:34" x14ac:dyDescent="0.2">
      <c r="I1942" s="159"/>
      <c r="Z1942" s="125" t="str">
        <f t="shared" si="3479"/>
        <v/>
      </c>
      <c r="AA1942" s="125" t="str">
        <f t="shared" ref="AA1942:AA2000" si="3509">IF(T1942="vs3",1,"")</f>
        <v/>
      </c>
      <c r="AC1942" s="179"/>
      <c r="AE1942" s="179"/>
    </row>
    <row r="1943" spans="1:34" ht="19" x14ac:dyDescent="0.25">
      <c r="A1943" s="225" t="s">
        <v>2589</v>
      </c>
      <c r="B1943" s="225"/>
      <c r="C1943" s="226"/>
      <c r="D1943" s="226"/>
      <c r="E1943" s="226"/>
      <c r="F1943" s="226"/>
      <c r="G1943" s="226"/>
      <c r="I1943" s="159"/>
      <c r="Z1943" s="125" t="str">
        <f t="shared" si="3479"/>
        <v/>
      </c>
      <c r="AA1943" s="125" t="str">
        <f t="shared" si="3509"/>
        <v/>
      </c>
      <c r="AC1943" s="179"/>
      <c r="AE1943" s="179"/>
    </row>
    <row r="1944" spans="1:34" x14ac:dyDescent="0.2">
      <c r="A1944" s="125" t="s">
        <v>4900</v>
      </c>
      <c r="B1944" s="58" t="str">
        <f t="shared" ref="B1944:B1952" si="3510">IF(OR(MAX(1,O1944)*MAX(V1944,1)&gt;8,V1944&lt;1/4,X1944&lt;1/4,IF(X1944="-",0,X1944)&gt;8),"RSVD","")</f>
        <v>RSVD</v>
      </c>
      <c r="C1944" s="125" t="s">
        <v>781</v>
      </c>
      <c r="D1944" s="125" t="s">
        <v>704</v>
      </c>
      <c r="E1944" s="125" t="str">
        <f t="shared" ref="E1944" si="3511">IF(S1944="rs2","S2",IF(S1944="vs2","S3","S1"))</f>
        <v>S1</v>
      </c>
      <c r="F1944" s="125" t="str">
        <f t="shared" ref="F1944" si="3512">IF(M1944=8,"000",IF(M1944=16,"101","110"))</f>
        <v>000</v>
      </c>
      <c r="H1944" s="125" t="s">
        <v>1723</v>
      </c>
      <c r="I1944" s="159">
        <f>VLOOKUP(H1944,'V-Enc'!$B$38:$C$45,2,FALSE)</f>
        <v>16</v>
      </c>
      <c r="J1944" s="125" t="s">
        <v>1739</v>
      </c>
      <c r="K1944" s="159">
        <f>VLOOKUP(J1944,'V-Enc'!$B$49:$C$56,2,FALSE)</f>
        <v>0.25</v>
      </c>
      <c r="L1944" s="206" t="s">
        <v>76</v>
      </c>
      <c r="M1944" s="125">
        <v>8</v>
      </c>
      <c r="N1944" s="125" t="s">
        <v>1835</v>
      </c>
      <c r="O1944" s="125">
        <f>VLOOKUP(N1944,'V-Enc'!$B$130:$C$137,2,FALSE)</f>
        <v>8</v>
      </c>
      <c r="R1944" s="125" t="s">
        <v>22</v>
      </c>
      <c r="S1944" s="206" t="s">
        <v>2040</v>
      </c>
      <c r="T1944" s="125" t="s">
        <v>783</v>
      </c>
      <c r="U1944" s="125">
        <f t="shared" ref="U1944" si="3513">IF(L1944="-1",I1944,M1944)</f>
        <v>8</v>
      </c>
      <c r="V1944" s="179">
        <f t="shared" ref="V1944" si="3514">IF(L1944="-1",K1944,U1944/I1944*K1944)</f>
        <v>0.125</v>
      </c>
      <c r="W1944" s="125" t="str">
        <f t="shared" ref="W1944" si="3515">IF(L1944="-1",M1944,"-")</f>
        <v>-</v>
      </c>
      <c r="X1944" s="179" t="str">
        <f>IF(L1944="-1",W1944/#REF!*#REF!,"-")</f>
        <v>-</v>
      </c>
      <c r="Z1944" s="125" t="str">
        <f t="shared" ref="Z1944" si="3516">IF(S1944="vs2",1,"")</f>
        <v/>
      </c>
      <c r="AA1944" s="125">
        <f t="shared" ref="AA1944" si="3517">IF(T1944="vs3",1,"")</f>
        <v>1</v>
      </c>
      <c r="AB1944" s="179">
        <f>MAX(V1944,X1944,1)*IF(O1944="",1,O1944)</f>
        <v>8</v>
      </c>
      <c r="AC1944" s="179" t="str">
        <f t="shared" ref="AC1944:AC1957" si="3518">DEC2BIN(MIN(64,AB1944)-1,6)</f>
        <v>000111</v>
      </c>
      <c r="AD1944" s="179">
        <f t="shared" ref="AD1944:AD1961" si="3519">AB1944/(MAX(V1944,1)*IF(O1944="",1,O1944))</f>
        <v>1</v>
      </c>
      <c r="AE1944" s="179" t="str">
        <f t="shared" ref="AE1944:AE1961" si="3520">RIGHT(_xlfn.CONCAT(REPT(0,8-MIN(AB1944,8)),REPT(DEC2BIN(_xlfn.BITLSHIFT(1,AD1944-1)),AB1944/AD1944)),8)</f>
        <v>11111111</v>
      </c>
      <c r="AF1944" s="125" t="s">
        <v>369</v>
      </c>
    </row>
    <row r="1945" spans="1:34" x14ac:dyDescent="0.2">
      <c r="A1945" s="125" t="s">
        <v>3165</v>
      </c>
      <c r="B1945" s="58" t="str">
        <f t="shared" si="3510"/>
        <v/>
      </c>
      <c r="C1945" s="125" t="s">
        <v>781</v>
      </c>
      <c r="D1945" s="125" t="s">
        <v>704</v>
      </c>
      <c r="E1945" s="125" t="str">
        <f t="shared" ref="E1945:E1952" si="3521">IF(S1945="rs2","S2",IF(S1945="vs2","S3","S1"))</f>
        <v>S1</v>
      </c>
      <c r="F1945" s="125" t="str">
        <f t="shared" ref="F1945:F1952" si="3522">IF(M1945=8,"000",IF(M1945=16,"101","110"))</f>
        <v>101</v>
      </c>
      <c r="H1945" s="125" t="s">
        <v>1723</v>
      </c>
      <c r="I1945" s="159">
        <f>VLOOKUP(H1945,'V-Enc'!$B$38:$C$45,2,FALSE)</f>
        <v>16</v>
      </c>
      <c r="J1945" s="125" t="s">
        <v>1739</v>
      </c>
      <c r="K1945" s="159">
        <f>VLOOKUP(J1945,'V-Enc'!$B$49:$C$56,2,FALSE)</f>
        <v>0.25</v>
      </c>
      <c r="L1945" s="206" t="s">
        <v>76</v>
      </c>
      <c r="M1945" s="125">
        <v>16</v>
      </c>
      <c r="N1945" s="125" t="s">
        <v>1835</v>
      </c>
      <c r="O1945" s="125">
        <f>VLOOKUP(N1945,'V-Enc'!$B$130:$C$137,2,FALSE)</f>
        <v>8</v>
      </c>
      <c r="R1945" s="125" t="s">
        <v>22</v>
      </c>
      <c r="S1945" s="206" t="s">
        <v>2040</v>
      </c>
      <c r="T1945" s="125" t="s">
        <v>783</v>
      </c>
      <c r="U1945" s="125">
        <f t="shared" ref="U1945:U1952" si="3523">IF(L1945="-1",I1945,M1945)</f>
        <v>16</v>
      </c>
      <c r="V1945" s="179">
        <f t="shared" ref="V1945:V1952" si="3524">IF(L1945="-1",K1945,U1945/I1945*K1945)</f>
        <v>0.25</v>
      </c>
      <c r="W1945" s="125" t="str">
        <f t="shared" ref="W1945:W1952" si="3525">IF(L1945="-1",M1945,"-")</f>
        <v>-</v>
      </c>
      <c r="X1945" s="179" t="str">
        <f>IF(L1945="-1",W1945/#REF!*#REF!,"-")</f>
        <v>-</v>
      </c>
      <c r="Z1945" s="125" t="str">
        <f t="shared" si="3479"/>
        <v/>
      </c>
      <c r="AA1945" s="125">
        <f t="shared" si="3509"/>
        <v>1</v>
      </c>
      <c r="AB1945" s="179">
        <f t="shared" ref="AB1945:AB1961" si="3526">MAX(V1945,X1945,1)*IF(O1945="",1,O1945)</f>
        <v>8</v>
      </c>
      <c r="AC1945" s="179" t="str">
        <f t="shared" si="3518"/>
        <v>000111</v>
      </c>
      <c r="AD1945" s="179">
        <f t="shared" si="3519"/>
        <v>1</v>
      </c>
      <c r="AE1945" s="179" t="str">
        <f t="shared" si="3520"/>
        <v>11111111</v>
      </c>
      <c r="AF1945" s="125" t="s">
        <v>369</v>
      </c>
    </row>
    <row r="1946" spans="1:34" x14ac:dyDescent="0.2">
      <c r="A1946" s="125" t="s">
        <v>3166</v>
      </c>
      <c r="B1946" s="58" t="str">
        <f t="shared" si="3510"/>
        <v/>
      </c>
      <c r="C1946" s="125" t="s">
        <v>781</v>
      </c>
      <c r="D1946" s="125" t="s">
        <v>704</v>
      </c>
      <c r="E1946" s="125" t="str">
        <f t="shared" si="3521"/>
        <v>S1</v>
      </c>
      <c r="F1946" s="125" t="str">
        <f t="shared" si="3522"/>
        <v>110</v>
      </c>
      <c r="H1946" s="125" t="s">
        <v>1723</v>
      </c>
      <c r="I1946" s="159">
        <f>VLOOKUP(H1946,'V-Enc'!$B$38:$C$45,2,FALSE)</f>
        <v>16</v>
      </c>
      <c r="J1946" s="125" t="s">
        <v>1739</v>
      </c>
      <c r="K1946" s="159">
        <f>VLOOKUP(J1946,'V-Enc'!$B$49:$C$56,2,FALSE)</f>
        <v>0.25</v>
      </c>
      <c r="L1946" s="206" t="s">
        <v>76</v>
      </c>
      <c r="M1946" s="125">
        <v>32</v>
      </c>
      <c r="N1946" s="125" t="s">
        <v>1835</v>
      </c>
      <c r="O1946" s="125">
        <f>VLOOKUP(N1946,'V-Enc'!$B$130:$C$137,2,FALSE)</f>
        <v>8</v>
      </c>
      <c r="R1946" s="125" t="s">
        <v>22</v>
      </c>
      <c r="S1946" s="206" t="s">
        <v>2040</v>
      </c>
      <c r="T1946" s="125" t="s">
        <v>783</v>
      </c>
      <c r="U1946" s="125">
        <f t="shared" si="3523"/>
        <v>32</v>
      </c>
      <c r="V1946" s="179">
        <f t="shared" si="3524"/>
        <v>0.5</v>
      </c>
      <c r="W1946" s="125" t="str">
        <f t="shared" si="3525"/>
        <v>-</v>
      </c>
      <c r="X1946" s="179" t="str">
        <f>IF(L1946="-1",W1946/I1945*K1945,"-")</f>
        <v>-</v>
      </c>
      <c r="Z1946" s="125" t="str">
        <f t="shared" si="3479"/>
        <v/>
      </c>
      <c r="AA1946" s="125">
        <f t="shared" si="3509"/>
        <v>1</v>
      </c>
      <c r="AB1946" s="179">
        <f t="shared" si="3526"/>
        <v>8</v>
      </c>
      <c r="AC1946" s="179" t="str">
        <f t="shared" si="3518"/>
        <v>000111</v>
      </c>
      <c r="AD1946" s="179">
        <f t="shared" si="3519"/>
        <v>1</v>
      </c>
      <c r="AE1946" s="179" t="str">
        <f t="shared" si="3520"/>
        <v>11111111</v>
      </c>
      <c r="AF1946" s="125" t="s">
        <v>369</v>
      </c>
    </row>
    <row r="1947" spans="1:34" x14ac:dyDescent="0.2">
      <c r="A1947" s="125" t="s">
        <v>3167</v>
      </c>
      <c r="B1947" s="58" t="str">
        <f t="shared" si="3510"/>
        <v/>
      </c>
      <c r="C1947" s="125" t="s">
        <v>781</v>
      </c>
      <c r="D1947" s="125" t="s">
        <v>704</v>
      </c>
      <c r="E1947" s="125" t="str">
        <f t="shared" si="3521"/>
        <v>S1</v>
      </c>
      <c r="F1947" s="125" t="str">
        <f t="shared" si="3522"/>
        <v>000</v>
      </c>
      <c r="H1947" s="125" t="s">
        <v>1723</v>
      </c>
      <c r="I1947" s="159">
        <f>VLOOKUP(H1947,'V-Enc'!$B$38:$C$45,2,FALSE)</f>
        <v>16</v>
      </c>
      <c r="J1947" s="125" t="s">
        <v>1740</v>
      </c>
      <c r="K1947" s="159">
        <f>VLOOKUP(J1947,'V-Enc'!$B$49:$C$56,2,FALSE)</f>
        <v>0.5</v>
      </c>
      <c r="L1947" s="206" t="s">
        <v>76</v>
      </c>
      <c r="M1947" s="125">
        <v>8</v>
      </c>
      <c r="N1947" s="125" t="s">
        <v>1835</v>
      </c>
      <c r="O1947" s="125">
        <f>VLOOKUP(N1947,'V-Enc'!$B$130:$C$137,2,FALSE)</f>
        <v>8</v>
      </c>
      <c r="R1947" s="125" t="s">
        <v>22</v>
      </c>
      <c r="S1947" s="206" t="s">
        <v>2040</v>
      </c>
      <c r="T1947" s="125" t="s">
        <v>783</v>
      </c>
      <c r="U1947" s="125">
        <f t="shared" si="3523"/>
        <v>8</v>
      </c>
      <c r="V1947" s="179">
        <f t="shared" si="3524"/>
        <v>0.25</v>
      </c>
      <c r="W1947" s="125" t="str">
        <f t="shared" si="3525"/>
        <v>-</v>
      </c>
      <c r="X1947" s="179" t="str">
        <f>IF(L1947="-1",W1947/#REF!*#REF!,"-")</f>
        <v>-</v>
      </c>
      <c r="Z1947" s="125" t="str">
        <f t="shared" si="3479"/>
        <v/>
      </c>
      <c r="AA1947" s="125">
        <f t="shared" si="3509"/>
        <v>1</v>
      </c>
      <c r="AB1947" s="179">
        <f t="shared" si="3526"/>
        <v>8</v>
      </c>
      <c r="AC1947" s="179" t="str">
        <f t="shared" si="3518"/>
        <v>000111</v>
      </c>
      <c r="AD1947" s="179">
        <f t="shared" si="3519"/>
        <v>1</v>
      </c>
      <c r="AE1947" s="179" t="str">
        <f t="shared" si="3520"/>
        <v>11111111</v>
      </c>
      <c r="AF1947" s="125" t="s">
        <v>369</v>
      </c>
    </row>
    <row r="1948" spans="1:34" x14ac:dyDescent="0.2">
      <c r="A1948" s="125" t="s">
        <v>3168</v>
      </c>
      <c r="B1948" s="58" t="str">
        <f t="shared" si="3510"/>
        <v/>
      </c>
      <c r="C1948" s="125" t="s">
        <v>781</v>
      </c>
      <c r="D1948" s="125" t="s">
        <v>704</v>
      </c>
      <c r="E1948" s="125" t="str">
        <f t="shared" si="3521"/>
        <v>S1</v>
      </c>
      <c r="F1948" s="125" t="str">
        <f t="shared" si="3522"/>
        <v>101</v>
      </c>
      <c r="H1948" s="125" t="s">
        <v>1723</v>
      </c>
      <c r="I1948" s="159">
        <f>VLOOKUP(H1948,'V-Enc'!$B$38:$C$45,2,FALSE)</f>
        <v>16</v>
      </c>
      <c r="J1948" s="125" t="s">
        <v>1740</v>
      </c>
      <c r="K1948" s="159">
        <f>VLOOKUP(J1948,'V-Enc'!$B$49:$C$56,2,FALSE)</f>
        <v>0.5</v>
      </c>
      <c r="L1948" s="206" t="s">
        <v>76</v>
      </c>
      <c r="M1948" s="125">
        <v>16</v>
      </c>
      <c r="N1948" s="125" t="s">
        <v>1835</v>
      </c>
      <c r="O1948" s="125">
        <f>VLOOKUP(N1948,'V-Enc'!$B$130:$C$137,2,FALSE)</f>
        <v>8</v>
      </c>
      <c r="R1948" s="125" t="s">
        <v>22</v>
      </c>
      <c r="S1948" s="206" t="s">
        <v>2040</v>
      </c>
      <c r="T1948" s="125" t="s">
        <v>783</v>
      </c>
      <c r="U1948" s="125">
        <f t="shared" si="3523"/>
        <v>16</v>
      </c>
      <c r="V1948" s="179">
        <f t="shared" si="3524"/>
        <v>0.5</v>
      </c>
      <c r="W1948" s="125" t="str">
        <f t="shared" si="3525"/>
        <v>-</v>
      </c>
      <c r="X1948" s="179" t="str">
        <f>IF(L1948="-1",W1948/I1947*K1947,"-")</f>
        <v>-</v>
      </c>
      <c r="Z1948" s="125" t="str">
        <f t="shared" si="3479"/>
        <v/>
      </c>
      <c r="AA1948" s="125">
        <f t="shared" si="3509"/>
        <v>1</v>
      </c>
      <c r="AB1948" s="179">
        <f t="shared" si="3526"/>
        <v>8</v>
      </c>
      <c r="AC1948" s="179" t="str">
        <f t="shared" si="3518"/>
        <v>000111</v>
      </c>
      <c r="AD1948" s="179">
        <f t="shared" si="3519"/>
        <v>1</v>
      </c>
      <c r="AE1948" s="179" t="str">
        <f t="shared" si="3520"/>
        <v>11111111</v>
      </c>
      <c r="AF1948" s="125" t="s">
        <v>369</v>
      </c>
    </row>
    <row r="1949" spans="1:34" x14ac:dyDescent="0.2">
      <c r="A1949" s="125" t="s">
        <v>3169</v>
      </c>
      <c r="B1949" s="58" t="str">
        <f t="shared" si="3510"/>
        <v/>
      </c>
      <c r="C1949" s="125" t="s">
        <v>781</v>
      </c>
      <c r="D1949" s="125" t="s">
        <v>704</v>
      </c>
      <c r="E1949" s="125" t="str">
        <f t="shared" si="3521"/>
        <v>S1</v>
      </c>
      <c r="F1949" s="125" t="str">
        <f t="shared" si="3522"/>
        <v>110</v>
      </c>
      <c r="H1949" s="125" t="s">
        <v>1723</v>
      </c>
      <c r="I1949" s="159">
        <f>VLOOKUP(H1949,'V-Enc'!$B$38:$C$45,2,FALSE)</f>
        <v>16</v>
      </c>
      <c r="J1949" s="125" t="s">
        <v>1740</v>
      </c>
      <c r="K1949" s="159">
        <f>VLOOKUP(J1949,'V-Enc'!$B$49:$C$56,2,FALSE)</f>
        <v>0.5</v>
      </c>
      <c r="L1949" s="206" t="s">
        <v>76</v>
      </c>
      <c r="M1949" s="125">
        <v>32</v>
      </c>
      <c r="N1949" s="125" t="s">
        <v>1835</v>
      </c>
      <c r="O1949" s="125">
        <f>VLOOKUP(N1949,'V-Enc'!$B$130:$C$137,2,FALSE)</f>
        <v>8</v>
      </c>
      <c r="R1949" s="125" t="s">
        <v>22</v>
      </c>
      <c r="S1949" s="206" t="s">
        <v>2040</v>
      </c>
      <c r="T1949" s="125" t="s">
        <v>783</v>
      </c>
      <c r="U1949" s="125">
        <f t="shared" si="3523"/>
        <v>32</v>
      </c>
      <c r="V1949" s="179">
        <f t="shared" si="3524"/>
        <v>1</v>
      </c>
      <c r="W1949" s="125" t="str">
        <f t="shared" si="3525"/>
        <v>-</v>
      </c>
      <c r="X1949" s="179" t="str">
        <f>IF(L1949="-1",W1949/I1948*K1948,"-")</f>
        <v>-</v>
      </c>
      <c r="Z1949" s="125" t="str">
        <f t="shared" si="3479"/>
        <v/>
      </c>
      <c r="AA1949" s="125">
        <f t="shared" si="3509"/>
        <v>1</v>
      </c>
      <c r="AB1949" s="179">
        <f t="shared" si="3526"/>
        <v>8</v>
      </c>
      <c r="AC1949" s="179" t="str">
        <f t="shared" si="3518"/>
        <v>000111</v>
      </c>
      <c r="AD1949" s="179">
        <f t="shared" si="3519"/>
        <v>1</v>
      </c>
      <c r="AE1949" s="179" t="str">
        <f t="shared" si="3520"/>
        <v>11111111</v>
      </c>
      <c r="AF1949" s="125" t="s">
        <v>369</v>
      </c>
    </row>
    <row r="1950" spans="1:34" x14ac:dyDescent="0.2">
      <c r="A1950" s="125" t="s">
        <v>3170</v>
      </c>
      <c r="B1950" s="58" t="str">
        <f t="shared" si="3510"/>
        <v/>
      </c>
      <c r="C1950" s="125" t="s">
        <v>781</v>
      </c>
      <c r="D1950" s="125" t="s">
        <v>704</v>
      </c>
      <c r="E1950" s="125" t="str">
        <f t="shared" si="3521"/>
        <v>S1</v>
      </c>
      <c r="F1950" s="125" t="str">
        <f t="shared" si="3522"/>
        <v>000</v>
      </c>
      <c r="H1950" s="125" t="s">
        <v>1723</v>
      </c>
      <c r="I1950" s="159">
        <f>VLOOKUP(H1950,'V-Enc'!$B$38:$C$45,2,FALSE)</f>
        <v>16</v>
      </c>
      <c r="J1950" s="125" t="s">
        <v>1733</v>
      </c>
      <c r="K1950" s="159">
        <f>VLOOKUP(J1950,'V-Enc'!$B$49:$C$56,2,FALSE)</f>
        <v>1</v>
      </c>
      <c r="L1950" s="206" t="s">
        <v>76</v>
      </c>
      <c r="M1950" s="125">
        <v>8</v>
      </c>
      <c r="N1950" s="125" t="s">
        <v>1835</v>
      </c>
      <c r="O1950" s="125">
        <f>VLOOKUP(N1950,'V-Enc'!$B$130:$C$137,2,FALSE)</f>
        <v>8</v>
      </c>
      <c r="R1950" s="125" t="s">
        <v>22</v>
      </c>
      <c r="S1950" s="206" t="s">
        <v>2040</v>
      </c>
      <c r="T1950" s="125" t="s">
        <v>783</v>
      </c>
      <c r="U1950" s="125">
        <f t="shared" si="3523"/>
        <v>8</v>
      </c>
      <c r="V1950" s="179">
        <f t="shared" si="3524"/>
        <v>0.5</v>
      </c>
      <c r="W1950" s="125" t="str">
        <f t="shared" si="3525"/>
        <v>-</v>
      </c>
      <c r="X1950" s="179" t="str">
        <f>IF(L1950="-1",W1950/#REF!*#REF!,"-")</f>
        <v>-</v>
      </c>
      <c r="Z1950" s="125" t="str">
        <f t="shared" si="3479"/>
        <v/>
      </c>
      <c r="AA1950" s="125">
        <f t="shared" si="3509"/>
        <v>1</v>
      </c>
      <c r="AB1950" s="179">
        <f t="shared" si="3526"/>
        <v>8</v>
      </c>
      <c r="AC1950" s="179" t="str">
        <f t="shared" si="3518"/>
        <v>000111</v>
      </c>
      <c r="AD1950" s="179">
        <f t="shared" si="3519"/>
        <v>1</v>
      </c>
      <c r="AE1950" s="179" t="str">
        <f t="shared" si="3520"/>
        <v>11111111</v>
      </c>
      <c r="AF1950" s="125" t="s">
        <v>369</v>
      </c>
    </row>
    <row r="1951" spans="1:34" x14ac:dyDescent="0.2">
      <c r="A1951" s="125" t="s">
        <v>3171</v>
      </c>
      <c r="B1951" s="58" t="str">
        <f t="shared" ref="B1951" si="3527">IF(OR(MAX(1,O1951)*MAX(V1951,1)&gt;8,V1951&lt;1/4,X1951&lt;1/4,IF(X1951="-",0,X1951)&gt;8),"RSVD","")</f>
        <v/>
      </c>
      <c r="C1951" s="125" t="s">
        <v>781</v>
      </c>
      <c r="D1951" s="125" t="s">
        <v>704</v>
      </c>
      <c r="E1951" s="125" t="str">
        <f t="shared" ref="E1951" si="3528">IF(S1951="rs2","S2",IF(S1951="vs2","S3","S1"))</f>
        <v>S1</v>
      </c>
      <c r="F1951" s="125" t="str">
        <f t="shared" ref="F1951" si="3529">IF(M1951=8,"000",IF(M1951=16,"101","110"))</f>
        <v>101</v>
      </c>
      <c r="H1951" s="125" t="s">
        <v>1723</v>
      </c>
      <c r="I1951" s="159">
        <f>VLOOKUP(H1951,'V-Enc'!$B$38:$C$45,2,FALSE)</f>
        <v>16</v>
      </c>
      <c r="J1951" s="125" t="s">
        <v>1733</v>
      </c>
      <c r="K1951" s="159">
        <f>VLOOKUP(J1951,'V-Enc'!$B$49:$C$56,2,FALSE)</f>
        <v>1</v>
      </c>
      <c r="L1951" s="206" t="s">
        <v>76</v>
      </c>
      <c r="M1951" s="125">
        <v>16</v>
      </c>
      <c r="N1951" s="125" t="s">
        <v>1835</v>
      </c>
      <c r="O1951" s="125">
        <f>VLOOKUP(N1951,'V-Enc'!$B$130:$C$137,2,FALSE)</f>
        <v>8</v>
      </c>
      <c r="R1951" s="125" t="s">
        <v>22</v>
      </c>
      <c r="S1951" s="206" t="s">
        <v>2040</v>
      </c>
      <c r="T1951" s="125" t="s">
        <v>783</v>
      </c>
      <c r="U1951" s="125">
        <f t="shared" ref="U1951" si="3530">IF(L1951="-1",I1951,M1951)</f>
        <v>16</v>
      </c>
      <c r="V1951" s="179">
        <f t="shared" ref="V1951" si="3531">IF(L1951="-1",K1951,U1951/I1951*K1951)</f>
        <v>1</v>
      </c>
      <c r="W1951" s="125" t="str">
        <f t="shared" ref="W1951" si="3532">IF(L1951="-1",M1951,"-")</f>
        <v>-</v>
      </c>
      <c r="X1951" s="179" t="str">
        <f>IF(L1951="-1",W1951/#REF!*#REF!,"-")</f>
        <v>-</v>
      </c>
      <c r="Z1951" s="125" t="str">
        <f t="shared" ref="Z1951" si="3533">IF(S1951="vs2",1,"")</f>
        <v/>
      </c>
      <c r="AA1951" s="125">
        <f t="shared" ref="AA1951" si="3534">IF(T1951="vs3",1,"")</f>
        <v>1</v>
      </c>
      <c r="AB1951" s="179">
        <f t="shared" si="3526"/>
        <v>8</v>
      </c>
      <c r="AC1951" s="179" t="str">
        <f t="shared" si="3518"/>
        <v>000111</v>
      </c>
      <c r="AD1951" s="179">
        <f t="shared" si="3519"/>
        <v>1</v>
      </c>
      <c r="AE1951" s="179" t="str">
        <f t="shared" si="3520"/>
        <v>11111111</v>
      </c>
      <c r="AF1951" s="125" t="s">
        <v>369</v>
      </c>
    </row>
    <row r="1952" spans="1:34" x14ac:dyDescent="0.2">
      <c r="A1952" s="125" t="s">
        <v>4901</v>
      </c>
      <c r="B1952" s="58" t="str">
        <f t="shared" si="3510"/>
        <v>RSVD</v>
      </c>
      <c r="C1952" s="125" t="s">
        <v>781</v>
      </c>
      <c r="D1952" s="125" t="s">
        <v>704</v>
      </c>
      <c r="E1952" s="125" t="str">
        <f t="shared" si="3521"/>
        <v>S1</v>
      </c>
      <c r="F1952" s="125" t="str">
        <f t="shared" si="3522"/>
        <v>110</v>
      </c>
      <c r="H1952" s="125" t="s">
        <v>1723</v>
      </c>
      <c r="I1952" s="159">
        <f>VLOOKUP(H1952,'V-Enc'!$B$38:$C$45,2,FALSE)</f>
        <v>16</v>
      </c>
      <c r="J1952" s="125" t="s">
        <v>1733</v>
      </c>
      <c r="K1952" s="159">
        <f>VLOOKUP(J1952,'V-Enc'!$B$49:$C$56,2,FALSE)</f>
        <v>1</v>
      </c>
      <c r="L1952" s="206" t="s">
        <v>76</v>
      </c>
      <c r="M1952" s="125">
        <v>32</v>
      </c>
      <c r="N1952" s="125" t="s">
        <v>1835</v>
      </c>
      <c r="O1952" s="125">
        <f>VLOOKUP(N1952,'V-Enc'!$B$130:$C$137,2,FALSE)</f>
        <v>8</v>
      </c>
      <c r="R1952" s="125" t="s">
        <v>22</v>
      </c>
      <c r="S1952" s="206" t="s">
        <v>2040</v>
      </c>
      <c r="T1952" s="125" t="s">
        <v>783</v>
      </c>
      <c r="U1952" s="125">
        <f t="shared" si="3523"/>
        <v>32</v>
      </c>
      <c r="V1952" s="179">
        <f t="shared" si="3524"/>
        <v>2</v>
      </c>
      <c r="W1952" s="125" t="str">
        <f t="shared" si="3525"/>
        <v>-</v>
      </c>
      <c r="X1952" s="179" t="str">
        <f>IF(L1952="-1",W1952/#REF!*#REF!,"-")</f>
        <v>-</v>
      </c>
      <c r="Z1952" s="125" t="str">
        <f t="shared" si="3479"/>
        <v/>
      </c>
      <c r="AA1952" s="125">
        <f t="shared" si="3509"/>
        <v>1</v>
      </c>
      <c r="AB1952" s="179">
        <f t="shared" si="3526"/>
        <v>16</v>
      </c>
      <c r="AC1952" s="179" t="str">
        <f t="shared" si="3518"/>
        <v>001111</v>
      </c>
      <c r="AD1952" s="179">
        <f t="shared" si="3519"/>
        <v>1</v>
      </c>
      <c r="AE1952" s="179" t="str">
        <f t="shared" si="3520"/>
        <v>11111111</v>
      </c>
      <c r="AF1952" s="125" t="s">
        <v>369</v>
      </c>
    </row>
    <row r="1953" spans="1:32" x14ac:dyDescent="0.2">
      <c r="A1953" s="125" t="s">
        <v>4902</v>
      </c>
      <c r="B1953" s="58" t="str">
        <f t="shared" ref="B1953:B1955" si="3535">IF(OR(MAX(1,O1953)*MAX(V1953,1)&gt;8,V1953&lt;1/4,X1953&lt;1/4,IF(X1953="-",0,X1953)&gt;8),"RSVD","")</f>
        <v/>
      </c>
      <c r="C1953" s="125" t="s">
        <v>781</v>
      </c>
      <c r="D1953" s="125" t="s">
        <v>704</v>
      </c>
      <c r="E1953" s="125" t="str">
        <f t="shared" ref="E1953:E1955" si="3536">IF(S1953="rs2","S2",IF(S1953="vs2","S3","S1"))</f>
        <v>S1</v>
      </c>
      <c r="F1953" s="125" t="str">
        <f t="shared" ref="F1953:F1955" si="3537">IF(M1953=8,"000",IF(M1953=16,"101","110"))</f>
        <v>000</v>
      </c>
      <c r="H1953" s="125" t="s">
        <v>1723</v>
      </c>
      <c r="I1953" s="159">
        <f>VLOOKUP(H1953,'V-Enc'!$B$38:$C$45,2,FALSE)</f>
        <v>16</v>
      </c>
      <c r="J1953" s="125" t="s">
        <v>1734</v>
      </c>
      <c r="K1953" s="159">
        <f>VLOOKUP(J1953,'V-Enc'!$B$49:$C$56,2,FALSE)</f>
        <v>2</v>
      </c>
      <c r="L1953" s="206" t="s">
        <v>76</v>
      </c>
      <c r="M1953" s="125">
        <v>8</v>
      </c>
      <c r="N1953" s="125" t="s">
        <v>1835</v>
      </c>
      <c r="O1953" s="125">
        <f>VLOOKUP(N1953,'V-Enc'!$B$130:$C$137,2,FALSE)</f>
        <v>8</v>
      </c>
      <c r="R1953" s="125" t="s">
        <v>22</v>
      </c>
      <c r="S1953" s="206" t="s">
        <v>2040</v>
      </c>
      <c r="T1953" s="125" t="s">
        <v>783</v>
      </c>
      <c r="U1953" s="125">
        <f t="shared" ref="U1953:U1955" si="3538">IF(L1953="-1",I1953,M1953)</f>
        <v>8</v>
      </c>
      <c r="V1953" s="179">
        <f t="shared" ref="V1953:V1955" si="3539">IF(L1953="-1",K1953,U1953/I1953*K1953)</f>
        <v>1</v>
      </c>
      <c r="W1953" s="125" t="str">
        <f t="shared" ref="W1953:W1955" si="3540">IF(L1953="-1",M1953,"-")</f>
        <v>-</v>
      </c>
      <c r="X1953" s="179" t="str">
        <f>IF(L1953="-1",W1953/#REF!*#REF!,"-")</f>
        <v>-</v>
      </c>
      <c r="Z1953" s="125" t="str">
        <f t="shared" ref="Z1953:Z1955" si="3541">IF(S1953="vs2",1,"")</f>
        <v/>
      </c>
      <c r="AA1953" s="125">
        <f t="shared" ref="AA1953:AA1955" si="3542">IF(T1953="vs3",1,"")</f>
        <v>1</v>
      </c>
      <c r="AB1953" s="179">
        <f t="shared" si="3526"/>
        <v>8</v>
      </c>
      <c r="AC1953" s="179" t="str">
        <f t="shared" si="3518"/>
        <v>000111</v>
      </c>
      <c r="AD1953" s="179">
        <f t="shared" si="3519"/>
        <v>1</v>
      </c>
      <c r="AE1953" s="179" t="str">
        <f t="shared" si="3520"/>
        <v>11111111</v>
      </c>
      <c r="AF1953" s="125" t="s">
        <v>369</v>
      </c>
    </row>
    <row r="1954" spans="1:32" x14ac:dyDescent="0.2">
      <c r="A1954" s="125" t="s">
        <v>4903</v>
      </c>
      <c r="B1954" s="58" t="str">
        <f t="shared" si="3535"/>
        <v>RSVD</v>
      </c>
      <c r="C1954" s="125" t="s">
        <v>781</v>
      </c>
      <c r="D1954" s="125" t="s">
        <v>704</v>
      </c>
      <c r="E1954" s="125" t="str">
        <f t="shared" si="3536"/>
        <v>S1</v>
      </c>
      <c r="F1954" s="125" t="str">
        <f t="shared" si="3537"/>
        <v>101</v>
      </c>
      <c r="H1954" s="125" t="s">
        <v>1723</v>
      </c>
      <c r="I1954" s="159">
        <f>VLOOKUP(H1954,'V-Enc'!$B$38:$C$45,2,FALSE)</f>
        <v>16</v>
      </c>
      <c r="J1954" s="125" t="s">
        <v>1734</v>
      </c>
      <c r="K1954" s="159">
        <f>VLOOKUP(J1954,'V-Enc'!$B$49:$C$56,2,FALSE)</f>
        <v>2</v>
      </c>
      <c r="L1954" s="206" t="s">
        <v>76</v>
      </c>
      <c r="M1954" s="125">
        <v>16</v>
      </c>
      <c r="N1954" s="125" t="s">
        <v>1835</v>
      </c>
      <c r="O1954" s="125">
        <f>VLOOKUP(N1954,'V-Enc'!$B$130:$C$137,2,FALSE)</f>
        <v>8</v>
      </c>
      <c r="R1954" s="125" t="s">
        <v>22</v>
      </c>
      <c r="S1954" s="206" t="s">
        <v>2040</v>
      </c>
      <c r="T1954" s="125" t="s">
        <v>783</v>
      </c>
      <c r="U1954" s="125">
        <f t="shared" si="3538"/>
        <v>16</v>
      </c>
      <c r="V1954" s="179">
        <f t="shared" si="3539"/>
        <v>2</v>
      </c>
      <c r="W1954" s="125" t="str">
        <f t="shared" si="3540"/>
        <v>-</v>
      </c>
      <c r="X1954" s="179" t="str">
        <f>IF(L1954="-1",W1954/#REF!*#REF!,"-")</f>
        <v>-</v>
      </c>
      <c r="Z1954" s="125" t="str">
        <f t="shared" si="3541"/>
        <v/>
      </c>
      <c r="AA1954" s="125">
        <f t="shared" si="3542"/>
        <v>1</v>
      </c>
      <c r="AB1954" s="179">
        <f t="shared" si="3526"/>
        <v>16</v>
      </c>
      <c r="AC1954" s="179" t="str">
        <f t="shared" si="3518"/>
        <v>001111</v>
      </c>
      <c r="AD1954" s="179">
        <f t="shared" si="3519"/>
        <v>1</v>
      </c>
      <c r="AE1954" s="179" t="str">
        <f t="shared" si="3520"/>
        <v>11111111</v>
      </c>
      <c r="AF1954" s="125" t="s">
        <v>369</v>
      </c>
    </row>
    <row r="1955" spans="1:32" x14ac:dyDescent="0.2">
      <c r="A1955" s="125" t="s">
        <v>4904</v>
      </c>
      <c r="B1955" s="58" t="str">
        <f t="shared" si="3535"/>
        <v>RSVD</v>
      </c>
      <c r="C1955" s="125" t="s">
        <v>781</v>
      </c>
      <c r="D1955" s="125" t="s">
        <v>704</v>
      </c>
      <c r="E1955" s="125" t="str">
        <f t="shared" si="3536"/>
        <v>S1</v>
      </c>
      <c r="F1955" s="125" t="str">
        <f t="shared" si="3537"/>
        <v>110</v>
      </c>
      <c r="H1955" s="125" t="s">
        <v>1723</v>
      </c>
      <c r="I1955" s="159">
        <f>VLOOKUP(H1955,'V-Enc'!$B$38:$C$45,2,FALSE)</f>
        <v>16</v>
      </c>
      <c r="J1955" s="125" t="s">
        <v>1734</v>
      </c>
      <c r="K1955" s="159">
        <f>VLOOKUP(J1955,'V-Enc'!$B$49:$C$56,2,FALSE)</f>
        <v>2</v>
      </c>
      <c r="L1955" s="206" t="s">
        <v>76</v>
      </c>
      <c r="M1955" s="125">
        <v>32</v>
      </c>
      <c r="N1955" s="125" t="s">
        <v>1835</v>
      </c>
      <c r="O1955" s="125">
        <f>VLOOKUP(N1955,'V-Enc'!$B$130:$C$137,2,FALSE)</f>
        <v>8</v>
      </c>
      <c r="R1955" s="125" t="s">
        <v>22</v>
      </c>
      <c r="S1955" s="206" t="s">
        <v>2040</v>
      </c>
      <c r="T1955" s="125" t="s">
        <v>783</v>
      </c>
      <c r="U1955" s="125">
        <f t="shared" si="3538"/>
        <v>32</v>
      </c>
      <c r="V1955" s="179">
        <f t="shared" si="3539"/>
        <v>4</v>
      </c>
      <c r="W1955" s="125" t="str">
        <f t="shared" si="3540"/>
        <v>-</v>
      </c>
      <c r="X1955" s="179" t="str">
        <f>IF(L1955="-1",W1955/#REF!*#REF!,"-")</f>
        <v>-</v>
      </c>
      <c r="Z1955" s="125" t="str">
        <f t="shared" si="3541"/>
        <v/>
      </c>
      <c r="AA1955" s="125">
        <f t="shared" si="3542"/>
        <v>1</v>
      </c>
      <c r="AB1955" s="179">
        <f t="shared" si="3526"/>
        <v>32</v>
      </c>
      <c r="AC1955" s="179" t="str">
        <f t="shared" si="3518"/>
        <v>011111</v>
      </c>
      <c r="AD1955" s="179">
        <f t="shared" si="3519"/>
        <v>1</v>
      </c>
      <c r="AE1955" s="179" t="str">
        <f t="shared" si="3520"/>
        <v>11111111</v>
      </c>
      <c r="AF1955" s="125" t="s">
        <v>369</v>
      </c>
    </row>
    <row r="1956" spans="1:32" x14ac:dyDescent="0.2">
      <c r="A1956" s="125" t="s">
        <v>4905</v>
      </c>
      <c r="B1956" s="58" t="str">
        <f t="shared" ref="B1956:B1958" si="3543">IF(OR(MAX(1,O1956)*MAX(V1956,1)&gt;8,V1956&lt;1/4,X1956&lt;1/4,IF(X1956="-",0,X1956)&gt;8),"RSVD","")</f>
        <v>RSVD</v>
      </c>
      <c r="C1956" s="125" t="s">
        <v>781</v>
      </c>
      <c r="D1956" s="125" t="s">
        <v>704</v>
      </c>
      <c r="E1956" s="125" t="str">
        <f t="shared" ref="E1956:E1958" si="3544">IF(S1956="rs2","S2",IF(S1956="vs2","S3","S1"))</f>
        <v>S1</v>
      </c>
      <c r="F1956" s="125" t="str">
        <f t="shared" ref="F1956:F1958" si="3545">IF(M1956=8,"000",IF(M1956=16,"101","110"))</f>
        <v>000</v>
      </c>
      <c r="H1956" s="125" t="s">
        <v>1723</v>
      </c>
      <c r="I1956" s="159">
        <f>VLOOKUP(H1956,'V-Enc'!$B$38:$C$45,2,FALSE)</f>
        <v>16</v>
      </c>
      <c r="J1956" s="125" t="s">
        <v>1735</v>
      </c>
      <c r="K1956" s="159">
        <f>VLOOKUP(J1956,'V-Enc'!$B$49:$C$56,2,FALSE)</f>
        <v>4</v>
      </c>
      <c r="L1956" s="206" t="s">
        <v>76</v>
      </c>
      <c r="M1956" s="125">
        <v>8</v>
      </c>
      <c r="N1956" s="125" t="s">
        <v>1835</v>
      </c>
      <c r="O1956" s="125">
        <f>VLOOKUP(N1956,'V-Enc'!$B$130:$C$137,2,FALSE)</f>
        <v>8</v>
      </c>
      <c r="R1956" s="125" t="s">
        <v>22</v>
      </c>
      <c r="S1956" s="206" t="s">
        <v>2040</v>
      </c>
      <c r="T1956" s="125" t="s">
        <v>783</v>
      </c>
      <c r="U1956" s="125">
        <f t="shared" ref="U1956:U1958" si="3546">IF(L1956="-1",I1956,M1956)</f>
        <v>8</v>
      </c>
      <c r="V1956" s="179">
        <f t="shared" ref="V1956:V1958" si="3547">IF(L1956="-1",K1956,U1956/I1956*K1956)</f>
        <v>2</v>
      </c>
      <c r="W1956" s="125" t="str">
        <f t="shared" ref="W1956:W1958" si="3548">IF(L1956="-1",M1956,"-")</f>
        <v>-</v>
      </c>
      <c r="X1956" s="179" t="str">
        <f>IF(L1956="-1",W1956/#REF!*#REF!,"-")</f>
        <v>-</v>
      </c>
      <c r="Z1956" s="125" t="str">
        <f t="shared" ref="Z1956:Z1958" si="3549">IF(S1956="vs2",1,"")</f>
        <v/>
      </c>
      <c r="AA1956" s="125">
        <f t="shared" ref="AA1956:AA1958" si="3550">IF(T1956="vs3",1,"")</f>
        <v>1</v>
      </c>
      <c r="AB1956" s="179">
        <f t="shared" si="3526"/>
        <v>16</v>
      </c>
      <c r="AC1956" s="179" t="str">
        <f t="shared" si="3518"/>
        <v>001111</v>
      </c>
      <c r="AD1956" s="179">
        <f t="shared" si="3519"/>
        <v>1</v>
      </c>
      <c r="AE1956" s="179" t="str">
        <f t="shared" si="3520"/>
        <v>11111111</v>
      </c>
      <c r="AF1956" s="125" t="s">
        <v>369</v>
      </c>
    </row>
    <row r="1957" spans="1:32" x14ac:dyDescent="0.2">
      <c r="A1957" s="125" t="s">
        <v>4906</v>
      </c>
      <c r="B1957" s="58" t="str">
        <f t="shared" si="3543"/>
        <v>RSVD</v>
      </c>
      <c r="C1957" s="125" t="s">
        <v>781</v>
      </c>
      <c r="D1957" s="125" t="s">
        <v>704</v>
      </c>
      <c r="E1957" s="125" t="str">
        <f t="shared" si="3544"/>
        <v>S1</v>
      </c>
      <c r="F1957" s="125" t="str">
        <f t="shared" si="3545"/>
        <v>101</v>
      </c>
      <c r="H1957" s="125" t="s">
        <v>1723</v>
      </c>
      <c r="I1957" s="159">
        <f>VLOOKUP(H1957,'V-Enc'!$B$38:$C$45,2,FALSE)</f>
        <v>16</v>
      </c>
      <c r="J1957" s="125" t="s">
        <v>1735</v>
      </c>
      <c r="K1957" s="159">
        <f>VLOOKUP(J1957,'V-Enc'!$B$49:$C$56,2,FALSE)</f>
        <v>4</v>
      </c>
      <c r="L1957" s="206" t="s">
        <v>76</v>
      </c>
      <c r="M1957" s="125">
        <v>16</v>
      </c>
      <c r="N1957" s="125" t="s">
        <v>1835</v>
      </c>
      <c r="O1957" s="125">
        <f>VLOOKUP(N1957,'V-Enc'!$B$130:$C$137,2,FALSE)</f>
        <v>8</v>
      </c>
      <c r="R1957" s="125" t="s">
        <v>22</v>
      </c>
      <c r="S1957" s="206" t="s">
        <v>2040</v>
      </c>
      <c r="T1957" s="125" t="s">
        <v>783</v>
      </c>
      <c r="U1957" s="125">
        <f t="shared" si="3546"/>
        <v>16</v>
      </c>
      <c r="V1957" s="179">
        <f t="shared" si="3547"/>
        <v>4</v>
      </c>
      <c r="W1957" s="125" t="str">
        <f t="shared" si="3548"/>
        <v>-</v>
      </c>
      <c r="X1957" s="179" t="str">
        <f>IF(L1957="-1",W1957/#REF!*#REF!,"-")</f>
        <v>-</v>
      </c>
      <c r="Z1957" s="125" t="str">
        <f t="shared" si="3549"/>
        <v/>
      </c>
      <c r="AA1957" s="125">
        <f t="shared" si="3550"/>
        <v>1</v>
      </c>
      <c r="AB1957" s="179">
        <f t="shared" si="3526"/>
        <v>32</v>
      </c>
      <c r="AC1957" s="179" t="str">
        <f t="shared" si="3518"/>
        <v>011111</v>
      </c>
      <c r="AD1957" s="179">
        <f t="shared" si="3519"/>
        <v>1</v>
      </c>
      <c r="AE1957" s="179" t="str">
        <f t="shared" si="3520"/>
        <v>11111111</v>
      </c>
      <c r="AF1957" s="125" t="s">
        <v>369</v>
      </c>
    </row>
    <row r="1958" spans="1:32" x14ac:dyDescent="0.2">
      <c r="A1958" s="125" t="s">
        <v>4907</v>
      </c>
      <c r="B1958" s="58" t="str">
        <f t="shared" si="3543"/>
        <v>RSVD</v>
      </c>
      <c r="C1958" s="125" t="s">
        <v>781</v>
      </c>
      <c r="D1958" s="125" t="s">
        <v>704</v>
      </c>
      <c r="E1958" s="125" t="str">
        <f t="shared" si="3544"/>
        <v>S1</v>
      </c>
      <c r="F1958" s="125" t="str">
        <f t="shared" si="3545"/>
        <v>110</v>
      </c>
      <c r="H1958" s="125" t="s">
        <v>1723</v>
      </c>
      <c r="I1958" s="159">
        <f>VLOOKUP(H1958,'V-Enc'!$B$38:$C$45,2,FALSE)</f>
        <v>16</v>
      </c>
      <c r="J1958" s="125" t="s">
        <v>1735</v>
      </c>
      <c r="K1958" s="159">
        <f>VLOOKUP(J1958,'V-Enc'!$B$49:$C$56,2,FALSE)</f>
        <v>4</v>
      </c>
      <c r="L1958" s="206" t="s">
        <v>76</v>
      </c>
      <c r="M1958" s="125">
        <v>32</v>
      </c>
      <c r="N1958" s="125" t="s">
        <v>1835</v>
      </c>
      <c r="O1958" s="125">
        <f>VLOOKUP(N1958,'V-Enc'!$B$130:$C$137,2,FALSE)</f>
        <v>8</v>
      </c>
      <c r="R1958" s="125" t="s">
        <v>22</v>
      </c>
      <c r="S1958" s="206" t="s">
        <v>2040</v>
      </c>
      <c r="T1958" s="125" t="s">
        <v>783</v>
      </c>
      <c r="U1958" s="125">
        <f t="shared" si="3546"/>
        <v>32</v>
      </c>
      <c r="V1958" s="179">
        <f t="shared" si="3547"/>
        <v>8</v>
      </c>
      <c r="W1958" s="125" t="str">
        <f t="shared" si="3548"/>
        <v>-</v>
      </c>
      <c r="X1958" s="179" t="str">
        <f>IF(L1958="-1",W1958/#REF!*#REF!,"-")</f>
        <v>-</v>
      </c>
      <c r="Z1958" s="125" t="str">
        <f t="shared" si="3549"/>
        <v/>
      </c>
      <c r="AA1958" s="125">
        <f t="shared" si="3550"/>
        <v>1</v>
      </c>
      <c r="AB1958" s="179">
        <f t="shared" si="3526"/>
        <v>64</v>
      </c>
      <c r="AC1958" s="179" t="str">
        <f>DEC2BIN(MIN(64,AB1958)-1,6)</f>
        <v>111111</v>
      </c>
      <c r="AD1958" s="179">
        <f t="shared" si="3519"/>
        <v>1</v>
      </c>
      <c r="AE1958" s="179" t="str">
        <f t="shared" si="3520"/>
        <v>11111111</v>
      </c>
      <c r="AF1958" s="125" t="s">
        <v>369</v>
      </c>
    </row>
    <row r="1959" spans="1:32" x14ac:dyDescent="0.2">
      <c r="A1959" s="125" t="s">
        <v>4908</v>
      </c>
      <c r="B1959" s="58" t="str">
        <f t="shared" ref="B1959:B1961" si="3551">IF(OR(MAX(1,O1959)*MAX(V1959,1)&gt;8,V1959&lt;1/4,X1959&lt;1/4,IF(X1959="-",0,X1959)&gt;8),"RSVD","")</f>
        <v>RSVD</v>
      </c>
      <c r="C1959" s="125" t="s">
        <v>781</v>
      </c>
      <c r="D1959" s="125" t="s">
        <v>704</v>
      </c>
      <c r="E1959" s="125" t="str">
        <f t="shared" ref="E1959:E1961" si="3552">IF(S1959="rs2","S2",IF(S1959="vs2","S3","S1"))</f>
        <v>S1</v>
      </c>
      <c r="F1959" s="125" t="str">
        <f t="shared" ref="F1959:F1961" si="3553">IF(M1959=8,"000",IF(M1959=16,"101","110"))</f>
        <v>000</v>
      </c>
      <c r="H1959" s="125" t="s">
        <v>1723</v>
      </c>
      <c r="I1959" s="159">
        <f>VLOOKUP(H1959,'V-Enc'!$B$38:$C$45,2,FALSE)</f>
        <v>16</v>
      </c>
      <c r="J1959" s="125" t="s">
        <v>1736</v>
      </c>
      <c r="K1959" s="159">
        <f>VLOOKUP(J1959,'V-Enc'!$B$49:$C$56,2,FALSE)</f>
        <v>8</v>
      </c>
      <c r="L1959" s="206" t="s">
        <v>76</v>
      </c>
      <c r="M1959" s="125">
        <v>8</v>
      </c>
      <c r="N1959" s="125" t="s">
        <v>1835</v>
      </c>
      <c r="O1959" s="125">
        <f>VLOOKUP(N1959,'V-Enc'!$B$130:$C$137,2,FALSE)</f>
        <v>8</v>
      </c>
      <c r="R1959" s="125" t="s">
        <v>22</v>
      </c>
      <c r="S1959" s="206" t="s">
        <v>2040</v>
      </c>
      <c r="T1959" s="125" t="s">
        <v>783</v>
      </c>
      <c r="U1959" s="125">
        <f t="shared" ref="U1959:U1961" si="3554">IF(L1959="-1",I1959,M1959)</f>
        <v>8</v>
      </c>
      <c r="V1959" s="179">
        <f t="shared" ref="V1959:V1961" si="3555">IF(L1959="-1",K1959,U1959/I1959*K1959)</f>
        <v>4</v>
      </c>
      <c r="W1959" s="125" t="str">
        <f t="shared" ref="W1959:W1961" si="3556">IF(L1959="-1",M1959,"-")</f>
        <v>-</v>
      </c>
      <c r="X1959" s="179" t="str">
        <f>IF(L1959="-1",W1959/#REF!*#REF!,"-")</f>
        <v>-</v>
      </c>
      <c r="Z1959" s="125" t="str">
        <f t="shared" ref="Z1959:Z1961" si="3557">IF(S1959="vs2",1,"")</f>
        <v/>
      </c>
      <c r="AA1959" s="125">
        <f t="shared" ref="AA1959:AA1961" si="3558">IF(T1959="vs3",1,"")</f>
        <v>1</v>
      </c>
      <c r="AB1959" s="179">
        <f t="shared" si="3526"/>
        <v>32</v>
      </c>
      <c r="AC1959" s="179" t="str">
        <f t="shared" ref="AC1959:AC1961" si="3559">DEC2BIN(MIN(64,AB1959)-1,6)</f>
        <v>011111</v>
      </c>
      <c r="AD1959" s="179">
        <f t="shared" si="3519"/>
        <v>1</v>
      </c>
      <c r="AE1959" s="179" t="str">
        <f t="shared" si="3520"/>
        <v>11111111</v>
      </c>
      <c r="AF1959" s="125" t="s">
        <v>369</v>
      </c>
    </row>
    <row r="1960" spans="1:32" x14ac:dyDescent="0.2">
      <c r="A1960" s="125" t="s">
        <v>4909</v>
      </c>
      <c r="B1960" s="58" t="str">
        <f t="shared" si="3551"/>
        <v>RSVD</v>
      </c>
      <c r="C1960" s="125" t="s">
        <v>781</v>
      </c>
      <c r="D1960" s="125" t="s">
        <v>704</v>
      </c>
      <c r="E1960" s="125" t="str">
        <f t="shared" si="3552"/>
        <v>S1</v>
      </c>
      <c r="F1960" s="125" t="str">
        <f t="shared" si="3553"/>
        <v>101</v>
      </c>
      <c r="H1960" s="125" t="s">
        <v>1723</v>
      </c>
      <c r="I1960" s="159">
        <f>VLOOKUP(H1960,'V-Enc'!$B$38:$C$45,2,FALSE)</f>
        <v>16</v>
      </c>
      <c r="J1960" s="125" t="s">
        <v>1736</v>
      </c>
      <c r="K1960" s="159">
        <f>VLOOKUP(J1960,'V-Enc'!$B$49:$C$56,2,FALSE)</f>
        <v>8</v>
      </c>
      <c r="L1960" s="206" t="s">
        <v>76</v>
      </c>
      <c r="M1960" s="125">
        <v>16</v>
      </c>
      <c r="N1960" s="125" t="s">
        <v>1835</v>
      </c>
      <c r="O1960" s="125">
        <f>VLOOKUP(N1960,'V-Enc'!$B$130:$C$137,2,FALSE)</f>
        <v>8</v>
      </c>
      <c r="R1960" s="125" t="s">
        <v>22</v>
      </c>
      <c r="S1960" s="206" t="s">
        <v>2040</v>
      </c>
      <c r="T1960" s="125" t="s">
        <v>783</v>
      </c>
      <c r="U1960" s="125">
        <f t="shared" si="3554"/>
        <v>16</v>
      </c>
      <c r="V1960" s="179">
        <f t="shared" si="3555"/>
        <v>8</v>
      </c>
      <c r="W1960" s="125" t="str">
        <f t="shared" si="3556"/>
        <v>-</v>
      </c>
      <c r="X1960" s="179" t="str">
        <f>IF(L1960="-1",W1960/#REF!*#REF!,"-")</f>
        <v>-</v>
      </c>
      <c r="Z1960" s="125" t="str">
        <f t="shared" si="3557"/>
        <v/>
      </c>
      <c r="AA1960" s="125">
        <f t="shared" si="3558"/>
        <v>1</v>
      </c>
      <c r="AB1960" s="179">
        <f t="shared" si="3526"/>
        <v>64</v>
      </c>
      <c r="AC1960" s="179" t="str">
        <f t="shared" si="3559"/>
        <v>111111</v>
      </c>
      <c r="AD1960" s="179">
        <f t="shared" si="3519"/>
        <v>1</v>
      </c>
      <c r="AE1960" s="179" t="str">
        <f t="shared" si="3520"/>
        <v>11111111</v>
      </c>
      <c r="AF1960" s="125" t="s">
        <v>369</v>
      </c>
    </row>
    <row r="1961" spans="1:32" x14ac:dyDescent="0.2">
      <c r="A1961" s="125" t="s">
        <v>4910</v>
      </c>
      <c r="B1961" s="58" t="str">
        <f t="shared" si="3551"/>
        <v>RSVD</v>
      </c>
      <c r="C1961" s="125" t="s">
        <v>781</v>
      </c>
      <c r="D1961" s="125" t="s">
        <v>704</v>
      </c>
      <c r="E1961" s="125" t="str">
        <f t="shared" si="3552"/>
        <v>S1</v>
      </c>
      <c r="F1961" s="125" t="str">
        <f t="shared" si="3553"/>
        <v>110</v>
      </c>
      <c r="H1961" s="125" t="s">
        <v>1723</v>
      </c>
      <c r="I1961" s="159">
        <f>VLOOKUP(H1961,'V-Enc'!$B$38:$C$45,2,FALSE)</f>
        <v>16</v>
      </c>
      <c r="J1961" s="125" t="s">
        <v>1736</v>
      </c>
      <c r="K1961" s="159">
        <f>VLOOKUP(J1961,'V-Enc'!$B$49:$C$56,2,FALSE)</f>
        <v>8</v>
      </c>
      <c r="L1961" s="206" t="s">
        <v>76</v>
      </c>
      <c r="M1961" s="125">
        <v>32</v>
      </c>
      <c r="N1961" s="125" t="s">
        <v>1835</v>
      </c>
      <c r="O1961" s="125">
        <f>VLOOKUP(N1961,'V-Enc'!$B$130:$C$137,2,FALSE)</f>
        <v>8</v>
      </c>
      <c r="R1961" s="125" t="s">
        <v>22</v>
      </c>
      <c r="S1961" s="206" t="s">
        <v>2040</v>
      </c>
      <c r="T1961" s="125" t="s">
        <v>783</v>
      </c>
      <c r="U1961" s="125">
        <f t="shared" si="3554"/>
        <v>32</v>
      </c>
      <c r="V1961" s="179">
        <f t="shared" si="3555"/>
        <v>16</v>
      </c>
      <c r="W1961" s="125" t="str">
        <f t="shared" si="3556"/>
        <v>-</v>
      </c>
      <c r="X1961" s="179" t="str">
        <f>IF(L1961="-1",W1961/#REF!*#REF!,"-")</f>
        <v>-</v>
      </c>
      <c r="Z1961" s="125" t="str">
        <f t="shared" si="3557"/>
        <v/>
      </c>
      <c r="AA1961" s="125">
        <f t="shared" si="3558"/>
        <v>1</v>
      </c>
      <c r="AB1961" s="179">
        <f t="shared" si="3526"/>
        <v>128</v>
      </c>
      <c r="AC1961" s="179" t="str">
        <f t="shared" si="3559"/>
        <v>111111</v>
      </c>
      <c r="AD1961" s="179">
        <f t="shared" si="3519"/>
        <v>1</v>
      </c>
      <c r="AE1961" s="179" t="str">
        <f t="shared" si="3520"/>
        <v>11111111</v>
      </c>
      <c r="AF1961" s="125" t="s">
        <v>369</v>
      </c>
    </row>
    <row r="1962" spans="1:32" x14ac:dyDescent="0.2">
      <c r="I1962" s="159"/>
      <c r="Z1962" s="125" t="str">
        <f t="shared" si="3479"/>
        <v/>
      </c>
      <c r="AA1962" s="125" t="str">
        <f t="shared" si="3509"/>
        <v/>
      </c>
      <c r="AC1962" s="179"/>
      <c r="AE1962" s="179"/>
    </row>
    <row r="1963" spans="1:32" ht="19" x14ac:dyDescent="0.25">
      <c r="A1963" s="227" t="s">
        <v>2399</v>
      </c>
      <c r="B1963" s="227"/>
      <c r="I1963" s="159"/>
      <c r="Z1963" s="125" t="str">
        <f t="shared" si="3479"/>
        <v/>
      </c>
      <c r="AA1963" s="125" t="str">
        <f t="shared" si="3509"/>
        <v/>
      </c>
      <c r="AC1963" s="179"/>
      <c r="AE1963" s="179"/>
    </row>
    <row r="1964" spans="1:32" x14ac:dyDescent="0.2">
      <c r="A1964" s="125" t="s">
        <v>3172</v>
      </c>
      <c r="B1964" s="58" t="str">
        <f t="shared" ref="B1964" si="3560">IF(OR(MAX(1,O1964)*MAX(V1964,1)&gt;8,V1964&lt;1/4,X1964&lt;1/4,IF(X1964="-",0,X1964)&gt;8),"RSVD","")</f>
        <v/>
      </c>
      <c r="C1964" s="125" t="s">
        <v>781</v>
      </c>
      <c r="D1964" s="125" t="s">
        <v>704</v>
      </c>
      <c r="E1964" s="125" t="str">
        <f>IF(S1964="rs2","S2",IF(S1964="vs2","S3","S1"))</f>
        <v>S1</v>
      </c>
      <c r="F1964" s="125" t="str">
        <f>IF(M1964=8,"000",IF(M1964=16,"101","110"))</f>
        <v>000</v>
      </c>
      <c r="H1964" s="125" t="s">
        <v>1723</v>
      </c>
      <c r="I1964" s="159">
        <f>VLOOKUP(H1964,'V-Enc'!$B$38:$C$45,2,FALSE)</f>
        <v>16</v>
      </c>
      <c r="K1964" s="157" t="s">
        <v>369</v>
      </c>
      <c r="L1964" s="206" t="s">
        <v>76</v>
      </c>
      <c r="M1964" s="125">
        <v>8</v>
      </c>
      <c r="N1964" s="125" t="s">
        <v>1835</v>
      </c>
      <c r="O1964" s="125">
        <f>VLOOKUP(N1964,'V-Enc'!$B$130:$C$137,2,FALSE)</f>
        <v>8</v>
      </c>
      <c r="R1964" s="125" t="s">
        <v>22</v>
      </c>
      <c r="S1964" s="206" t="s">
        <v>228</v>
      </c>
      <c r="T1964" s="125" t="s">
        <v>783</v>
      </c>
      <c r="U1964" s="125">
        <f>IF(L1964="-1",I1964,M1964)</f>
        <v>8</v>
      </c>
      <c r="V1964" s="179">
        <v>1</v>
      </c>
      <c r="W1964" s="125" t="str">
        <f>IF(L1964="-1",M1964,"-")</f>
        <v>-</v>
      </c>
      <c r="X1964" s="179" t="str">
        <f>IF(L1964="-1",W1964/#REF!*#REF!,"-")</f>
        <v>-</v>
      </c>
      <c r="Z1964" s="125" t="str">
        <f t="shared" si="3479"/>
        <v/>
      </c>
      <c r="AA1964" s="125">
        <f t="shared" si="3509"/>
        <v>1</v>
      </c>
      <c r="AB1964" s="179">
        <f t="shared" ref="AB1964" si="3561">MAX(V1964,X1964,1)*IF(O1964="",1,O1964)</f>
        <v>8</v>
      </c>
      <c r="AC1964" s="179" t="str">
        <f>DEC2BIN(AB1964-1,6)</f>
        <v>000111</v>
      </c>
      <c r="AD1964" s="179">
        <f t="shared" ref="AD1964" si="3562">AB1964/(MAX(V1964,1)*IF(O1964="",1,O1964))</f>
        <v>1</v>
      </c>
      <c r="AE1964" s="179" t="str">
        <f t="shared" ref="AE1964" si="3563">RIGHT(_xlfn.CONCAT(REPT(0,8-MIN(AB1964,8)),REPT(DEC2BIN(_xlfn.BITLSHIFT(1,AD1964-1)),AB1964/AD1964)),8)</f>
        <v>11111111</v>
      </c>
      <c r="AF1964" s="125" t="s">
        <v>369</v>
      </c>
    </row>
    <row r="1965" spans="1:32" x14ac:dyDescent="0.2">
      <c r="I1965" s="159"/>
      <c r="Z1965" s="125" t="str">
        <f t="shared" si="3479"/>
        <v/>
      </c>
      <c r="AA1965" s="125" t="str">
        <f t="shared" si="3509"/>
        <v/>
      </c>
      <c r="AC1965" s="179"/>
      <c r="AE1965" s="179"/>
    </row>
    <row r="1966" spans="1:32" ht="19" x14ac:dyDescent="0.25">
      <c r="A1966" s="225" t="s">
        <v>2597</v>
      </c>
      <c r="B1966" s="225"/>
      <c r="C1966" s="226"/>
      <c r="D1966" s="226"/>
      <c r="E1966" s="226"/>
      <c r="F1966" s="226"/>
      <c r="G1966" s="226"/>
      <c r="I1966" s="159"/>
      <c r="Z1966" s="125" t="str">
        <f t="shared" si="3479"/>
        <v/>
      </c>
      <c r="AA1966" s="125" t="str">
        <f t="shared" si="3509"/>
        <v/>
      </c>
      <c r="AC1966" s="179"/>
      <c r="AE1966" s="179"/>
    </row>
    <row r="1967" spans="1:32" x14ac:dyDescent="0.2">
      <c r="A1967" s="125" t="s">
        <v>4911</v>
      </c>
      <c r="B1967" s="58" t="str">
        <f t="shared" ref="B1967:B1981" si="3564">IF(OR(MAX(1,O1967)*MAX(V1967,1)&gt;8,V1967&lt;1/4,X1967&lt;1/4,IF(X1967="-",0,X1967)&gt;8),"RSVD","")</f>
        <v>RSVD</v>
      </c>
      <c r="C1967" s="125" t="s">
        <v>781</v>
      </c>
      <c r="D1967" s="125" t="s">
        <v>704</v>
      </c>
      <c r="E1967" s="125" t="str">
        <f t="shared" ref="E1967" si="3565">IF(S1967="rs2","S2",IF(S1967="vs2","S3","S1"))</f>
        <v>S2</v>
      </c>
      <c r="F1967" s="125" t="str">
        <f t="shared" ref="F1967" si="3566">IF(M1967=8,"000",IF(M1967=16,"101","110"))</f>
        <v>000</v>
      </c>
      <c r="H1967" s="125" t="s">
        <v>1723</v>
      </c>
      <c r="I1967" s="159">
        <f>VLOOKUP(H1967,'V-Enc'!$B$38:$C$45,2,FALSE)</f>
        <v>16</v>
      </c>
      <c r="J1967" s="125" t="s">
        <v>1739</v>
      </c>
      <c r="K1967" s="159">
        <f>VLOOKUP(J1967,'V-Enc'!$B$49:$C$56,2,FALSE)</f>
        <v>0.25</v>
      </c>
      <c r="L1967" s="206" t="s">
        <v>548</v>
      </c>
      <c r="M1967" s="125">
        <v>8</v>
      </c>
      <c r="N1967" s="125" t="s">
        <v>1835</v>
      </c>
      <c r="O1967" s="125">
        <f>VLOOKUP(N1967,'V-Enc'!$B$130:$C$137,2,FALSE)</f>
        <v>8</v>
      </c>
      <c r="R1967" s="125" t="s">
        <v>22</v>
      </c>
      <c r="S1967" s="125" t="s">
        <v>44</v>
      </c>
      <c r="T1967" s="125" t="s">
        <v>783</v>
      </c>
      <c r="U1967" s="125">
        <f t="shared" ref="U1967" si="3567">IF(L1967="-1",I1967,M1967)</f>
        <v>8</v>
      </c>
      <c r="V1967" s="179">
        <f t="shared" ref="V1967" si="3568">IF(L1967="-1",K1967,U1967/I1967*K1967)</f>
        <v>0.125</v>
      </c>
      <c r="W1967" s="125" t="str">
        <f t="shared" ref="W1967" si="3569">IF(L1967="-1",M1967,"-")</f>
        <v>-</v>
      </c>
      <c r="X1967" s="179" t="str">
        <f>IF(L1967="-1",W1967/#REF!*#REF!,"-")</f>
        <v>-</v>
      </c>
      <c r="Z1967" s="125" t="str">
        <f t="shared" ref="Z1967" si="3570">IF(S1967="vs2",1,"")</f>
        <v/>
      </c>
      <c r="AA1967" s="125">
        <f t="shared" ref="AA1967" si="3571">IF(T1967="vs3",1,"")</f>
        <v>1</v>
      </c>
      <c r="AB1967" s="179">
        <f>MAX(V1967,X1967,1)*IF(O1967="",1,O1967)</f>
        <v>8</v>
      </c>
      <c r="AC1967" s="179" t="str">
        <f t="shared" ref="AC1967:AC1980" si="3572">DEC2BIN(MIN(64,AB1967)-1,6)</f>
        <v>000111</v>
      </c>
      <c r="AD1967" s="179">
        <f t="shared" ref="AD1967:AD1984" si="3573">AB1967/(MAX(V1967,1)*IF(O1967="",1,O1967))</f>
        <v>1</v>
      </c>
      <c r="AE1967" s="179" t="str">
        <f t="shared" ref="AE1967:AE1984" si="3574">RIGHT(_xlfn.CONCAT(REPT(0,8-MIN(AB1967,8)),REPT(DEC2BIN(_xlfn.BITLSHIFT(1,AD1967-1)),AB1967/AD1967)),8)</f>
        <v>11111111</v>
      </c>
      <c r="AF1967" s="125" t="s">
        <v>369</v>
      </c>
    </row>
    <row r="1968" spans="1:32" x14ac:dyDescent="0.2">
      <c r="A1968" s="125" t="s">
        <v>3173</v>
      </c>
      <c r="B1968" s="58" t="str">
        <f t="shared" si="3564"/>
        <v/>
      </c>
      <c r="C1968" s="125" t="s">
        <v>781</v>
      </c>
      <c r="D1968" s="125" t="s">
        <v>704</v>
      </c>
      <c r="E1968" s="125" t="str">
        <f t="shared" ref="E1968:E1975" si="3575">IF(S1968="rs2","S2",IF(S1968="vs2","S3","S1"))</f>
        <v>S2</v>
      </c>
      <c r="F1968" s="125" t="str">
        <f t="shared" ref="F1968:F1975" si="3576">IF(M1968=8,"000",IF(M1968=16,"101","110"))</f>
        <v>101</v>
      </c>
      <c r="H1968" s="125" t="s">
        <v>1723</v>
      </c>
      <c r="I1968" s="159">
        <f>VLOOKUP(H1968,'V-Enc'!$B$38:$C$45,2,FALSE)</f>
        <v>16</v>
      </c>
      <c r="J1968" s="125" t="s">
        <v>1739</v>
      </c>
      <c r="K1968" s="159">
        <f>VLOOKUP(J1968,'V-Enc'!$B$49:$C$56,2,FALSE)</f>
        <v>0.25</v>
      </c>
      <c r="L1968" s="206" t="s">
        <v>548</v>
      </c>
      <c r="M1968" s="125">
        <v>16</v>
      </c>
      <c r="N1968" s="125" t="s">
        <v>1835</v>
      </c>
      <c r="O1968" s="125">
        <f>VLOOKUP(N1968,'V-Enc'!$B$130:$C$137,2,FALSE)</f>
        <v>8</v>
      </c>
      <c r="R1968" s="125" t="s">
        <v>22</v>
      </c>
      <c r="S1968" s="125" t="s">
        <v>44</v>
      </c>
      <c r="T1968" s="125" t="s">
        <v>783</v>
      </c>
      <c r="U1968" s="125">
        <f t="shared" ref="U1968:U1975" si="3577">IF(L1968="-1",I1968,M1968)</f>
        <v>16</v>
      </c>
      <c r="V1968" s="179">
        <f t="shared" ref="V1968:V1975" si="3578">IF(L1968="-1",K1968,U1968/I1968*K1968)</f>
        <v>0.25</v>
      </c>
      <c r="W1968" s="125" t="str">
        <f t="shared" ref="W1968:W1975" si="3579">IF(L1968="-1",M1968,"-")</f>
        <v>-</v>
      </c>
      <c r="X1968" s="179" t="str">
        <f>IF(L1968="-1",W1968/#REF!*#REF!,"-")</f>
        <v>-</v>
      </c>
      <c r="Z1968" s="125" t="str">
        <f t="shared" si="3479"/>
        <v/>
      </c>
      <c r="AA1968" s="125">
        <f t="shared" si="3509"/>
        <v>1</v>
      </c>
      <c r="AB1968" s="179">
        <f t="shared" ref="AB1968:AB1984" si="3580">MAX(V1968,X1968,1)*IF(O1968="",1,O1968)</f>
        <v>8</v>
      </c>
      <c r="AC1968" s="179" t="str">
        <f t="shared" si="3572"/>
        <v>000111</v>
      </c>
      <c r="AD1968" s="179">
        <f t="shared" si="3573"/>
        <v>1</v>
      </c>
      <c r="AE1968" s="179" t="str">
        <f t="shared" si="3574"/>
        <v>11111111</v>
      </c>
      <c r="AF1968" s="125" t="s">
        <v>369</v>
      </c>
    </row>
    <row r="1969" spans="1:32" x14ac:dyDescent="0.2">
      <c r="A1969" s="125" t="s">
        <v>3174</v>
      </c>
      <c r="B1969" s="58" t="str">
        <f t="shared" si="3564"/>
        <v/>
      </c>
      <c r="C1969" s="125" t="s">
        <v>781</v>
      </c>
      <c r="D1969" s="125" t="s">
        <v>704</v>
      </c>
      <c r="E1969" s="125" t="str">
        <f t="shared" si="3575"/>
        <v>S2</v>
      </c>
      <c r="F1969" s="125" t="str">
        <f t="shared" si="3576"/>
        <v>110</v>
      </c>
      <c r="H1969" s="125" t="s">
        <v>1723</v>
      </c>
      <c r="I1969" s="159">
        <f>VLOOKUP(H1969,'V-Enc'!$B$38:$C$45,2,FALSE)</f>
        <v>16</v>
      </c>
      <c r="J1969" s="125" t="s">
        <v>1739</v>
      </c>
      <c r="K1969" s="159">
        <f>VLOOKUP(J1969,'V-Enc'!$B$49:$C$56,2,FALSE)</f>
        <v>0.25</v>
      </c>
      <c r="L1969" s="206" t="s">
        <v>548</v>
      </c>
      <c r="M1969" s="125">
        <v>32</v>
      </c>
      <c r="N1969" s="125" t="s">
        <v>1835</v>
      </c>
      <c r="O1969" s="125">
        <f>VLOOKUP(N1969,'V-Enc'!$B$130:$C$137,2,FALSE)</f>
        <v>8</v>
      </c>
      <c r="R1969" s="125" t="s">
        <v>22</v>
      </c>
      <c r="S1969" s="125" t="s">
        <v>44</v>
      </c>
      <c r="T1969" s="125" t="s">
        <v>783</v>
      </c>
      <c r="U1969" s="125">
        <f t="shared" si="3577"/>
        <v>32</v>
      </c>
      <c r="V1969" s="179">
        <f t="shared" si="3578"/>
        <v>0.5</v>
      </c>
      <c r="W1969" s="125" t="str">
        <f t="shared" si="3579"/>
        <v>-</v>
      </c>
      <c r="X1969" s="179" t="str">
        <f>IF(L1969="-1",W1969/I1968*K1968,"-")</f>
        <v>-</v>
      </c>
      <c r="Z1969" s="125" t="str">
        <f t="shared" si="3479"/>
        <v/>
      </c>
      <c r="AA1969" s="125">
        <f t="shared" si="3509"/>
        <v>1</v>
      </c>
      <c r="AB1969" s="179">
        <f t="shared" si="3580"/>
        <v>8</v>
      </c>
      <c r="AC1969" s="179" t="str">
        <f t="shared" si="3572"/>
        <v>000111</v>
      </c>
      <c r="AD1969" s="179">
        <f t="shared" si="3573"/>
        <v>1</v>
      </c>
      <c r="AE1969" s="179" t="str">
        <f t="shared" si="3574"/>
        <v>11111111</v>
      </c>
      <c r="AF1969" s="125" t="s">
        <v>369</v>
      </c>
    </row>
    <row r="1970" spans="1:32" x14ac:dyDescent="0.2">
      <c r="A1970" s="125" t="s">
        <v>3175</v>
      </c>
      <c r="B1970" s="58" t="str">
        <f t="shared" si="3564"/>
        <v/>
      </c>
      <c r="C1970" s="125" t="s">
        <v>781</v>
      </c>
      <c r="D1970" s="125" t="s">
        <v>704</v>
      </c>
      <c r="E1970" s="125" t="str">
        <f t="shared" si="3575"/>
        <v>S2</v>
      </c>
      <c r="F1970" s="125" t="str">
        <f t="shared" si="3576"/>
        <v>000</v>
      </c>
      <c r="H1970" s="125" t="s">
        <v>1723</v>
      </c>
      <c r="I1970" s="159">
        <f>VLOOKUP(H1970,'V-Enc'!$B$38:$C$45,2,FALSE)</f>
        <v>16</v>
      </c>
      <c r="J1970" s="125" t="s">
        <v>1740</v>
      </c>
      <c r="K1970" s="159">
        <f>VLOOKUP(J1970,'V-Enc'!$B$49:$C$56,2,FALSE)</f>
        <v>0.5</v>
      </c>
      <c r="L1970" s="206" t="s">
        <v>548</v>
      </c>
      <c r="M1970" s="125">
        <v>8</v>
      </c>
      <c r="N1970" s="125" t="s">
        <v>1835</v>
      </c>
      <c r="O1970" s="125">
        <f>VLOOKUP(N1970,'V-Enc'!$B$130:$C$137,2,FALSE)</f>
        <v>8</v>
      </c>
      <c r="R1970" s="125" t="s">
        <v>22</v>
      </c>
      <c r="S1970" s="125" t="s">
        <v>44</v>
      </c>
      <c r="T1970" s="125" t="s">
        <v>783</v>
      </c>
      <c r="U1970" s="125">
        <f t="shared" si="3577"/>
        <v>8</v>
      </c>
      <c r="V1970" s="179">
        <f t="shared" si="3578"/>
        <v>0.25</v>
      </c>
      <c r="W1970" s="125" t="str">
        <f t="shared" si="3579"/>
        <v>-</v>
      </c>
      <c r="X1970" s="179" t="str">
        <f>IF(L1970="-1",W1970/#REF!*#REF!,"-")</f>
        <v>-</v>
      </c>
      <c r="Z1970" s="125" t="str">
        <f t="shared" si="3479"/>
        <v/>
      </c>
      <c r="AA1970" s="125">
        <f t="shared" si="3509"/>
        <v>1</v>
      </c>
      <c r="AB1970" s="179">
        <f t="shared" si="3580"/>
        <v>8</v>
      </c>
      <c r="AC1970" s="179" t="str">
        <f t="shared" si="3572"/>
        <v>000111</v>
      </c>
      <c r="AD1970" s="179">
        <f t="shared" si="3573"/>
        <v>1</v>
      </c>
      <c r="AE1970" s="179" t="str">
        <f t="shared" si="3574"/>
        <v>11111111</v>
      </c>
      <c r="AF1970" s="125" t="s">
        <v>369</v>
      </c>
    </row>
    <row r="1971" spans="1:32" x14ac:dyDescent="0.2">
      <c r="A1971" s="125" t="s">
        <v>3176</v>
      </c>
      <c r="B1971" s="58" t="str">
        <f t="shared" si="3564"/>
        <v/>
      </c>
      <c r="C1971" s="125" t="s">
        <v>781</v>
      </c>
      <c r="D1971" s="125" t="s">
        <v>704</v>
      </c>
      <c r="E1971" s="125" t="str">
        <f t="shared" si="3575"/>
        <v>S2</v>
      </c>
      <c r="F1971" s="125" t="str">
        <f t="shared" si="3576"/>
        <v>101</v>
      </c>
      <c r="H1971" s="125" t="s">
        <v>1723</v>
      </c>
      <c r="I1971" s="159">
        <f>VLOOKUP(H1971,'V-Enc'!$B$38:$C$45,2,FALSE)</f>
        <v>16</v>
      </c>
      <c r="J1971" s="125" t="s">
        <v>1740</v>
      </c>
      <c r="K1971" s="159">
        <f>VLOOKUP(J1971,'V-Enc'!$B$49:$C$56,2,FALSE)</f>
        <v>0.5</v>
      </c>
      <c r="L1971" s="206" t="s">
        <v>548</v>
      </c>
      <c r="M1971" s="125">
        <v>16</v>
      </c>
      <c r="N1971" s="125" t="s">
        <v>1835</v>
      </c>
      <c r="O1971" s="125">
        <f>VLOOKUP(N1971,'V-Enc'!$B$130:$C$137,2,FALSE)</f>
        <v>8</v>
      </c>
      <c r="R1971" s="125" t="s">
        <v>22</v>
      </c>
      <c r="S1971" s="125" t="s">
        <v>44</v>
      </c>
      <c r="T1971" s="125" t="s">
        <v>783</v>
      </c>
      <c r="U1971" s="125">
        <f t="shared" si="3577"/>
        <v>16</v>
      </c>
      <c r="V1971" s="179">
        <f t="shared" si="3578"/>
        <v>0.5</v>
      </c>
      <c r="W1971" s="125" t="str">
        <f t="shared" si="3579"/>
        <v>-</v>
      </c>
      <c r="X1971" s="179" t="str">
        <f>IF(L1971="-1",W1971/I1970*K1970,"-")</f>
        <v>-</v>
      </c>
      <c r="Z1971" s="125" t="str">
        <f t="shared" si="3479"/>
        <v/>
      </c>
      <c r="AA1971" s="125">
        <f t="shared" si="3509"/>
        <v>1</v>
      </c>
      <c r="AB1971" s="179">
        <f t="shared" si="3580"/>
        <v>8</v>
      </c>
      <c r="AC1971" s="179" t="str">
        <f t="shared" si="3572"/>
        <v>000111</v>
      </c>
      <c r="AD1971" s="179">
        <f t="shared" si="3573"/>
        <v>1</v>
      </c>
      <c r="AE1971" s="179" t="str">
        <f t="shared" si="3574"/>
        <v>11111111</v>
      </c>
      <c r="AF1971" s="125" t="s">
        <v>369</v>
      </c>
    </row>
    <row r="1972" spans="1:32" x14ac:dyDescent="0.2">
      <c r="A1972" s="125" t="s">
        <v>3177</v>
      </c>
      <c r="B1972" s="58" t="str">
        <f t="shared" si="3564"/>
        <v/>
      </c>
      <c r="C1972" s="125" t="s">
        <v>781</v>
      </c>
      <c r="D1972" s="125" t="s">
        <v>704</v>
      </c>
      <c r="E1972" s="125" t="str">
        <f t="shared" si="3575"/>
        <v>S2</v>
      </c>
      <c r="F1972" s="125" t="str">
        <f t="shared" si="3576"/>
        <v>110</v>
      </c>
      <c r="H1972" s="125" t="s">
        <v>1723</v>
      </c>
      <c r="I1972" s="159">
        <f>VLOOKUP(H1972,'V-Enc'!$B$38:$C$45,2,FALSE)</f>
        <v>16</v>
      </c>
      <c r="J1972" s="125" t="s">
        <v>1740</v>
      </c>
      <c r="K1972" s="159">
        <f>VLOOKUP(J1972,'V-Enc'!$B$49:$C$56,2,FALSE)</f>
        <v>0.5</v>
      </c>
      <c r="L1972" s="206" t="s">
        <v>548</v>
      </c>
      <c r="M1972" s="125">
        <v>32</v>
      </c>
      <c r="N1972" s="125" t="s">
        <v>1835</v>
      </c>
      <c r="O1972" s="125">
        <f>VLOOKUP(N1972,'V-Enc'!$B$130:$C$137,2,FALSE)</f>
        <v>8</v>
      </c>
      <c r="R1972" s="125" t="s">
        <v>22</v>
      </c>
      <c r="S1972" s="125" t="s">
        <v>44</v>
      </c>
      <c r="T1972" s="125" t="s">
        <v>783</v>
      </c>
      <c r="U1972" s="125">
        <f t="shared" si="3577"/>
        <v>32</v>
      </c>
      <c r="V1972" s="179">
        <f t="shared" si="3578"/>
        <v>1</v>
      </c>
      <c r="W1972" s="125" t="str">
        <f t="shared" si="3579"/>
        <v>-</v>
      </c>
      <c r="X1972" s="179" t="str">
        <f>IF(L1972="-1",W1972/I1971*K1971,"-")</f>
        <v>-</v>
      </c>
      <c r="Z1972" s="125" t="str">
        <f t="shared" si="3479"/>
        <v/>
      </c>
      <c r="AA1972" s="125">
        <f t="shared" si="3509"/>
        <v>1</v>
      </c>
      <c r="AB1972" s="179">
        <f t="shared" si="3580"/>
        <v>8</v>
      </c>
      <c r="AC1972" s="179" t="str">
        <f t="shared" si="3572"/>
        <v>000111</v>
      </c>
      <c r="AD1972" s="179">
        <f t="shared" si="3573"/>
        <v>1</v>
      </c>
      <c r="AE1972" s="179" t="str">
        <f t="shared" si="3574"/>
        <v>11111111</v>
      </c>
      <c r="AF1972" s="125" t="s">
        <v>369</v>
      </c>
    </row>
    <row r="1973" spans="1:32" x14ac:dyDescent="0.2">
      <c r="A1973" s="125" t="s">
        <v>3178</v>
      </c>
      <c r="B1973" s="58" t="str">
        <f t="shared" si="3564"/>
        <v/>
      </c>
      <c r="C1973" s="125" t="s">
        <v>781</v>
      </c>
      <c r="D1973" s="125" t="s">
        <v>704</v>
      </c>
      <c r="E1973" s="125" t="str">
        <f t="shared" si="3575"/>
        <v>S2</v>
      </c>
      <c r="F1973" s="125" t="str">
        <f t="shared" si="3576"/>
        <v>000</v>
      </c>
      <c r="H1973" s="125" t="s">
        <v>1723</v>
      </c>
      <c r="I1973" s="159">
        <f>VLOOKUP(H1973,'V-Enc'!$B$38:$C$45,2,FALSE)</f>
        <v>16</v>
      </c>
      <c r="J1973" s="125" t="s">
        <v>1733</v>
      </c>
      <c r="K1973" s="159">
        <f>VLOOKUP(J1973,'V-Enc'!$B$49:$C$56,2,FALSE)</f>
        <v>1</v>
      </c>
      <c r="L1973" s="206" t="s">
        <v>548</v>
      </c>
      <c r="M1973" s="125">
        <v>8</v>
      </c>
      <c r="N1973" s="125" t="s">
        <v>1835</v>
      </c>
      <c r="O1973" s="125">
        <f>VLOOKUP(N1973,'V-Enc'!$B$130:$C$137,2,FALSE)</f>
        <v>8</v>
      </c>
      <c r="R1973" s="125" t="s">
        <v>22</v>
      </c>
      <c r="S1973" s="125" t="s">
        <v>44</v>
      </c>
      <c r="T1973" s="125" t="s">
        <v>783</v>
      </c>
      <c r="U1973" s="125">
        <f t="shared" si="3577"/>
        <v>8</v>
      </c>
      <c r="V1973" s="179">
        <f t="shared" si="3578"/>
        <v>0.5</v>
      </c>
      <c r="W1973" s="125" t="str">
        <f t="shared" si="3579"/>
        <v>-</v>
      </c>
      <c r="X1973" s="179" t="str">
        <f>IF(L1973="-1",W1973/#REF!*#REF!,"-")</f>
        <v>-</v>
      </c>
      <c r="Z1973" s="125" t="str">
        <f t="shared" si="3479"/>
        <v/>
      </c>
      <c r="AA1973" s="125">
        <f t="shared" si="3509"/>
        <v>1</v>
      </c>
      <c r="AB1973" s="179">
        <f t="shared" si="3580"/>
        <v>8</v>
      </c>
      <c r="AC1973" s="179" t="str">
        <f t="shared" si="3572"/>
        <v>000111</v>
      </c>
      <c r="AD1973" s="179">
        <f t="shared" si="3573"/>
        <v>1</v>
      </c>
      <c r="AE1973" s="179" t="str">
        <f t="shared" si="3574"/>
        <v>11111111</v>
      </c>
      <c r="AF1973" s="125" t="s">
        <v>369</v>
      </c>
    </row>
    <row r="1974" spans="1:32" x14ac:dyDescent="0.2">
      <c r="A1974" s="125" t="s">
        <v>3179</v>
      </c>
      <c r="B1974" s="58" t="str">
        <f t="shared" si="3564"/>
        <v/>
      </c>
      <c r="C1974" s="125" t="s">
        <v>781</v>
      </c>
      <c r="D1974" s="125" t="s">
        <v>704</v>
      </c>
      <c r="E1974" s="125" t="str">
        <f t="shared" ref="E1974" si="3581">IF(S1974="rs2","S2",IF(S1974="vs2","S3","S1"))</f>
        <v>S2</v>
      </c>
      <c r="F1974" s="125" t="str">
        <f t="shared" ref="F1974" si="3582">IF(M1974=8,"000",IF(M1974=16,"101","110"))</f>
        <v>101</v>
      </c>
      <c r="H1974" s="125" t="s">
        <v>1723</v>
      </c>
      <c r="I1974" s="159">
        <f>VLOOKUP(H1974,'V-Enc'!$B$38:$C$45,2,FALSE)</f>
        <v>16</v>
      </c>
      <c r="J1974" s="125" t="s">
        <v>1733</v>
      </c>
      <c r="K1974" s="159">
        <f>VLOOKUP(J1974,'V-Enc'!$B$49:$C$56,2,FALSE)</f>
        <v>1</v>
      </c>
      <c r="L1974" s="206" t="s">
        <v>548</v>
      </c>
      <c r="M1974" s="125">
        <v>16</v>
      </c>
      <c r="N1974" s="125" t="s">
        <v>1835</v>
      </c>
      <c r="O1974" s="125">
        <f>VLOOKUP(N1974,'V-Enc'!$B$130:$C$137,2,FALSE)</f>
        <v>8</v>
      </c>
      <c r="R1974" s="125" t="s">
        <v>22</v>
      </c>
      <c r="S1974" s="125" t="s">
        <v>44</v>
      </c>
      <c r="T1974" s="125" t="s">
        <v>783</v>
      </c>
      <c r="U1974" s="125">
        <f t="shared" ref="U1974" si="3583">IF(L1974="-1",I1974,M1974)</f>
        <v>16</v>
      </c>
      <c r="V1974" s="179">
        <f t="shared" ref="V1974" si="3584">IF(L1974="-1",K1974,U1974/I1974*K1974)</f>
        <v>1</v>
      </c>
      <c r="W1974" s="125" t="str">
        <f t="shared" ref="W1974" si="3585">IF(L1974="-1",M1974,"-")</f>
        <v>-</v>
      </c>
      <c r="X1974" s="179" t="str">
        <f>IF(L1974="-1",W1974/#REF!*#REF!,"-")</f>
        <v>-</v>
      </c>
      <c r="Z1974" s="125" t="str">
        <f t="shared" ref="Z1974" si="3586">IF(S1974="vs2",1,"")</f>
        <v/>
      </c>
      <c r="AA1974" s="125">
        <f t="shared" ref="AA1974" si="3587">IF(T1974="vs3",1,"")</f>
        <v>1</v>
      </c>
      <c r="AB1974" s="179">
        <f t="shared" si="3580"/>
        <v>8</v>
      </c>
      <c r="AC1974" s="179" t="str">
        <f t="shared" si="3572"/>
        <v>000111</v>
      </c>
      <c r="AD1974" s="179">
        <f t="shared" si="3573"/>
        <v>1</v>
      </c>
      <c r="AE1974" s="179" t="str">
        <f t="shared" si="3574"/>
        <v>11111111</v>
      </c>
      <c r="AF1974" s="125" t="s">
        <v>369</v>
      </c>
    </row>
    <row r="1975" spans="1:32" x14ac:dyDescent="0.2">
      <c r="A1975" s="125" t="s">
        <v>4912</v>
      </c>
      <c r="B1975" s="58" t="str">
        <f t="shared" si="3564"/>
        <v>RSVD</v>
      </c>
      <c r="C1975" s="125" t="s">
        <v>781</v>
      </c>
      <c r="D1975" s="125" t="s">
        <v>704</v>
      </c>
      <c r="E1975" s="125" t="str">
        <f t="shared" si="3575"/>
        <v>S2</v>
      </c>
      <c r="F1975" s="125" t="str">
        <f t="shared" si="3576"/>
        <v>110</v>
      </c>
      <c r="H1975" s="125" t="s">
        <v>1723</v>
      </c>
      <c r="I1975" s="159">
        <f>VLOOKUP(H1975,'V-Enc'!$B$38:$C$45,2,FALSE)</f>
        <v>16</v>
      </c>
      <c r="J1975" s="125" t="s">
        <v>1733</v>
      </c>
      <c r="K1975" s="159">
        <f>VLOOKUP(J1975,'V-Enc'!$B$49:$C$56,2,FALSE)</f>
        <v>1</v>
      </c>
      <c r="L1975" s="206" t="s">
        <v>548</v>
      </c>
      <c r="M1975" s="125">
        <v>32</v>
      </c>
      <c r="N1975" s="125" t="s">
        <v>1835</v>
      </c>
      <c r="O1975" s="125">
        <f>VLOOKUP(N1975,'V-Enc'!$B$130:$C$137,2,FALSE)</f>
        <v>8</v>
      </c>
      <c r="R1975" s="125" t="s">
        <v>22</v>
      </c>
      <c r="S1975" s="125" t="s">
        <v>44</v>
      </c>
      <c r="T1975" s="125" t="s">
        <v>783</v>
      </c>
      <c r="U1975" s="125">
        <f t="shared" si="3577"/>
        <v>32</v>
      </c>
      <c r="V1975" s="179">
        <f t="shared" si="3578"/>
        <v>2</v>
      </c>
      <c r="W1975" s="125" t="str">
        <f t="shared" si="3579"/>
        <v>-</v>
      </c>
      <c r="X1975" s="179" t="str">
        <f>IF(L1975="-1",W1975/#REF!*#REF!,"-")</f>
        <v>-</v>
      </c>
      <c r="Z1975" s="125" t="str">
        <f t="shared" si="3479"/>
        <v/>
      </c>
      <c r="AA1975" s="125">
        <f t="shared" si="3509"/>
        <v>1</v>
      </c>
      <c r="AB1975" s="179">
        <f t="shared" si="3580"/>
        <v>16</v>
      </c>
      <c r="AC1975" s="179" t="str">
        <f t="shared" si="3572"/>
        <v>001111</v>
      </c>
      <c r="AD1975" s="179">
        <f t="shared" si="3573"/>
        <v>1</v>
      </c>
      <c r="AE1975" s="179" t="str">
        <f t="shared" si="3574"/>
        <v>11111111</v>
      </c>
      <c r="AF1975" s="125" t="s">
        <v>369</v>
      </c>
    </row>
    <row r="1976" spans="1:32" x14ac:dyDescent="0.2">
      <c r="A1976" s="125" t="s">
        <v>4913</v>
      </c>
      <c r="B1976" s="58" t="str">
        <f t="shared" si="3564"/>
        <v/>
      </c>
      <c r="C1976" s="125" t="s">
        <v>781</v>
      </c>
      <c r="D1976" s="125" t="s">
        <v>704</v>
      </c>
      <c r="E1976" s="125" t="str">
        <f t="shared" ref="E1976:E1978" si="3588">IF(S1976="rs2","S2",IF(S1976="vs2","S3","S1"))</f>
        <v>S2</v>
      </c>
      <c r="F1976" s="125" t="str">
        <f t="shared" ref="F1976:F1978" si="3589">IF(M1976=8,"000",IF(M1976=16,"101","110"))</f>
        <v>000</v>
      </c>
      <c r="H1976" s="125" t="s">
        <v>1723</v>
      </c>
      <c r="I1976" s="159">
        <f>VLOOKUP(H1976,'V-Enc'!$B$38:$C$45,2,FALSE)</f>
        <v>16</v>
      </c>
      <c r="J1976" s="125" t="s">
        <v>1734</v>
      </c>
      <c r="K1976" s="159">
        <f>VLOOKUP(J1976,'V-Enc'!$B$49:$C$56,2,FALSE)</f>
        <v>2</v>
      </c>
      <c r="L1976" s="206" t="s">
        <v>548</v>
      </c>
      <c r="M1976" s="125">
        <v>8</v>
      </c>
      <c r="N1976" s="125" t="s">
        <v>1835</v>
      </c>
      <c r="O1976" s="125">
        <f>VLOOKUP(N1976,'V-Enc'!$B$130:$C$137,2,FALSE)</f>
        <v>8</v>
      </c>
      <c r="R1976" s="125" t="s">
        <v>22</v>
      </c>
      <c r="S1976" s="125" t="s">
        <v>44</v>
      </c>
      <c r="T1976" s="125" t="s">
        <v>783</v>
      </c>
      <c r="U1976" s="125">
        <f t="shared" ref="U1976:U1978" si="3590">IF(L1976="-1",I1976,M1976)</f>
        <v>8</v>
      </c>
      <c r="V1976" s="179">
        <f t="shared" ref="V1976:V1978" si="3591">IF(L1976="-1",K1976,U1976/I1976*K1976)</f>
        <v>1</v>
      </c>
      <c r="W1976" s="125" t="str">
        <f t="shared" ref="W1976:W1978" si="3592">IF(L1976="-1",M1976,"-")</f>
        <v>-</v>
      </c>
      <c r="X1976" s="179" t="str">
        <f>IF(L1976="-1",W1976/#REF!*#REF!,"-")</f>
        <v>-</v>
      </c>
      <c r="Z1976" s="125" t="str">
        <f t="shared" ref="Z1976:Z1978" si="3593">IF(S1976="vs2",1,"")</f>
        <v/>
      </c>
      <c r="AA1976" s="125">
        <f t="shared" ref="AA1976:AA1978" si="3594">IF(T1976="vs3",1,"")</f>
        <v>1</v>
      </c>
      <c r="AB1976" s="179">
        <f t="shared" si="3580"/>
        <v>8</v>
      </c>
      <c r="AC1976" s="179" t="str">
        <f t="shared" si="3572"/>
        <v>000111</v>
      </c>
      <c r="AD1976" s="179">
        <f t="shared" si="3573"/>
        <v>1</v>
      </c>
      <c r="AE1976" s="179" t="str">
        <f t="shared" si="3574"/>
        <v>11111111</v>
      </c>
      <c r="AF1976" s="125" t="s">
        <v>369</v>
      </c>
    </row>
    <row r="1977" spans="1:32" x14ac:dyDescent="0.2">
      <c r="A1977" s="125" t="s">
        <v>4914</v>
      </c>
      <c r="B1977" s="58" t="str">
        <f t="shared" si="3564"/>
        <v>RSVD</v>
      </c>
      <c r="C1977" s="125" t="s">
        <v>781</v>
      </c>
      <c r="D1977" s="125" t="s">
        <v>704</v>
      </c>
      <c r="E1977" s="125" t="str">
        <f t="shared" si="3588"/>
        <v>S2</v>
      </c>
      <c r="F1977" s="125" t="str">
        <f t="shared" si="3589"/>
        <v>101</v>
      </c>
      <c r="H1977" s="125" t="s">
        <v>1723</v>
      </c>
      <c r="I1977" s="159">
        <f>VLOOKUP(H1977,'V-Enc'!$B$38:$C$45,2,FALSE)</f>
        <v>16</v>
      </c>
      <c r="J1977" s="125" t="s">
        <v>1734</v>
      </c>
      <c r="K1977" s="159">
        <f>VLOOKUP(J1977,'V-Enc'!$B$49:$C$56,2,FALSE)</f>
        <v>2</v>
      </c>
      <c r="L1977" s="206" t="s">
        <v>548</v>
      </c>
      <c r="M1977" s="125">
        <v>16</v>
      </c>
      <c r="N1977" s="125" t="s">
        <v>1835</v>
      </c>
      <c r="O1977" s="125">
        <f>VLOOKUP(N1977,'V-Enc'!$B$130:$C$137,2,FALSE)</f>
        <v>8</v>
      </c>
      <c r="R1977" s="125" t="s">
        <v>22</v>
      </c>
      <c r="S1977" s="125" t="s">
        <v>44</v>
      </c>
      <c r="T1977" s="125" t="s">
        <v>783</v>
      </c>
      <c r="U1977" s="125">
        <f t="shared" si="3590"/>
        <v>16</v>
      </c>
      <c r="V1977" s="179">
        <f t="shared" si="3591"/>
        <v>2</v>
      </c>
      <c r="W1977" s="125" t="str">
        <f t="shared" si="3592"/>
        <v>-</v>
      </c>
      <c r="X1977" s="179" t="str">
        <f>IF(L1977="-1",W1977/#REF!*#REF!,"-")</f>
        <v>-</v>
      </c>
      <c r="Z1977" s="125" t="str">
        <f t="shared" si="3593"/>
        <v/>
      </c>
      <c r="AA1977" s="125">
        <f t="shared" si="3594"/>
        <v>1</v>
      </c>
      <c r="AB1977" s="179">
        <f t="shared" si="3580"/>
        <v>16</v>
      </c>
      <c r="AC1977" s="179" t="str">
        <f t="shared" si="3572"/>
        <v>001111</v>
      </c>
      <c r="AD1977" s="179">
        <f t="shared" si="3573"/>
        <v>1</v>
      </c>
      <c r="AE1977" s="179" t="str">
        <f t="shared" si="3574"/>
        <v>11111111</v>
      </c>
      <c r="AF1977" s="125" t="s">
        <v>369</v>
      </c>
    </row>
    <row r="1978" spans="1:32" x14ac:dyDescent="0.2">
      <c r="A1978" s="125" t="s">
        <v>4915</v>
      </c>
      <c r="B1978" s="58" t="str">
        <f t="shared" si="3564"/>
        <v>RSVD</v>
      </c>
      <c r="C1978" s="125" t="s">
        <v>781</v>
      </c>
      <c r="D1978" s="125" t="s">
        <v>704</v>
      </c>
      <c r="E1978" s="125" t="str">
        <f t="shared" si="3588"/>
        <v>S2</v>
      </c>
      <c r="F1978" s="125" t="str">
        <f t="shared" si="3589"/>
        <v>110</v>
      </c>
      <c r="H1978" s="125" t="s">
        <v>1723</v>
      </c>
      <c r="I1978" s="159">
        <f>VLOOKUP(H1978,'V-Enc'!$B$38:$C$45,2,FALSE)</f>
        <v>16</v>
      </c>
      <c r="J1978" s="125" t="s">
        <v>1734</v>
      </c>
      <c r="K1978" s="159">
        <f>VLOOKUP(J1978,'V-Enc'!$B$49:$C$56,2,FALSE)</f>
        <v>2</v>
      </c>
      <c r="L1978" s="206" t="s">
        <v>548</v>
      </c>
      <c r="M1978" s="125">
        <v>32</v>
      </c>
      <c r="N1978" s="125" t="s">
        <v>1835</v>
      </c>
      <c r="O1978" s="125">
        <f>VLOOKUP(N1978,'V-Enc'!$B$130:$C$137,2,FALSE)</f>
        <v>8</v>
      </c>
      <c r="R1978" s="125" t="s">
        <v>22</v>
      </c>
      <c r="S1978" s="125" t="s">
        <v>44</v>
      </c>
      <c r="T1978" s="125" t="s">
        <v>783</v>
      </c>
      <c r="U1978" s="125">
        <f t="shared" si="3590"/>
        <v>32</v>
      </c>
      <c r="V1978" s="179">
        <f t="shared" si="3591"/>
        <v>4</v>
      </c>
      <c r="W1978" s="125" t="str">
        <f t="shared" si="3592"/>
        <v>-</v>
      </c>
      <c r="X1978" s="179" t="str">
        <f>IF(L1978="-1",W1978/#REF!*#REF!,"-")</f>
        <v>-</v>
      </c>
      <c r="Z1978" s="125" t="str">
        <f t="shared" si="3593"/>
        <v/>
      </c>
      <c r="AA1978" s="125">
        <f t="shared" si="3594"/>
        <v>1</v>
      </c>
      <c r="AB1978" s="179">
        <f t="shared" si="3580"/>
        <v>32</v>
      </c>
      <c r="AC1978" s="179" t="str">
        <f t="shared" si="3572"/>
        <v>011111</v>
      </c>
      <c r="AD1978" s="179">
        <f t="shared" si="3573"/>
        <v>1</v>
      </c>
      <c r="AE1978" s="179" t="str">
        <f t="shared" si="3574"/>
        <v>11111111</v>
      </c>
      <c r="AF1978" s="125" t="s">
        <v>369</v>
      </c>
    </row>
    <row r="1979" spans="1:32" x14ac:dyDescent="0.2">
      <c r="A1979" s="125" t="s">
        <v>4916</v>
      </c>
      <c r="B1979" s="58" t="str">
        <f t="shared" si="3564"/>
        <v>RSVD</v>
      </c>
      <c r="C1979" s="125" t="s">
        <v>781</v>
      </c>
      <c r="D1979" s="125" t="s">
        <v>704</v>
      </c>
      <c r="E1979" s="125" t="str">
        <f t="shared" ref="E1979:E1981" si="3595">IF(S1979="rs2","S2",IF(S1979="vs2","S3","S1"))</f>
        <v>S2</v>
      </c>
      <c r="F1979" s="125" t="str">
        <f t="shared" ref="F1979:F1981" si="3596">IF(M1979=8,"000",IF(M1979=16,"101","110"))</f>
        <v>000</v>
      </c>
      <c r="H1979" s="125" t="s">
        <v>1723</v>
      </c>
      <c r="I1979" s="159">
        <f>VLOOKUP(H1979,'V-Enc'!$B$38:$C$45,2,FALSE)</f>
        <v>16</v>
      </c>
      <c r="J1979" s="125" t="s">
        <v>1735</v>
      </c>
      <c r="K1979" s="159">
        <f>VLOOKUP(J1979,'V-Enc'!$B$49:$C$56,2,FALSE)</f>
        <v>4</v>
      </c>
      <c r="L1979" s="206" t="s">
        <v>548</v>
      </c>
      <c r="M1979" s="125">
        <v>8</v>
      </c>
      <c r="N1979" s="125" t="s">
        <v>1835</v>
      </c>
      <c r="O1979" s="125">
        <f>VLOOKUP(N1979,'V-Enc'!$B$130:$C$137,2,FALSE)</f>
        <v>8</v>
      </c>
      <c r="R1979" s="125" t="s">
        <v>22</v>
      </c>
      <c r="S1979" s="125" t="s">
        <v>44</v>
      </c>
      <c r="T1979" s="125" t="s">
        <v>783</v>
      </c>
      <c r="U1979" s="125">
        <f t="shared" ref="U1979:U1981" si="3597">IF(L1979="-1",I1979,M1979)</f>
        <v>8</v>
      </c>
      <c r="V1979" s="179">
        <f t="shared" ref="V1979:V1981" si="3598">IF(L1979="-1",K1979,U1979/I1979*K1979)</f>
        <v>2</v>
      </c>
      <c r="W1979" s="125" t="str">
        <f t="shared" ref="W1979:W1981" si="3599">IF(L1979="-1",M1979,"-")</f>
        <v>-</v>
      </c>
      <c r="X1979" s="179" t="str">
        <f>IF(L1979="-1",W1979/#REF!*#REF!,"-")</f>
        <v>-</v>
      </c>
      <c r="Z1979" s="125" t="str">
        <f t="shared" ref="Z1979:Z1981" si="3600">IF(S1979="vs2",1,"")</f>
        <v/>
      </c>
      <c r="AA1979" s="125">
        <f t="shared" ref="AA1979:AA1981" si="3601">IF(T1979="vs3",1,"")</f>
        <v>1</v>
      </c>
      <c r="AB1979" s="179">
        <f t="shared" si="3580"/>
        <v>16</v>
      </c>
      <c r="AC1979" s="179" t="str">
        <f t="shared" si="3572"/>
        <v>001111</v>
      </c>
      <c r="AD1979" s="179">
        <f t="shared" si="3573"/>
        <v>1</v>
      </c>
      <c r="AE1979" s="179" t="str">
        <f t="shared" si="3574"/>
        <v>11111111</v>
      </c>
      <c r="AF1979" s="125" t="s">
        <v>369</v>
      </c>
    </row>
    <row r="1980" spans="1:32" x14ac:dyDescent="0.2">
      <c r="A1980" s="125" t="s">
        <v>4917</v>
      </c>
      <c r="B1980" s="58" t="str">
        <f t="shared" si="3564"/>
        <v>RSVD</v>
      </c>
      <c r="C1980" s="125" t="s">
        <v>781</v>
      </c>
      <c r="D1980" s="125" t="s">
        <v>704</v>
      </c>
      <c r="E1980" s="125" t="str">
        <f t="shared" si="3595"/>
        <v>S2</v>
      </c>
      <c r="F1980" s="125" t="str">
        <f t="shared" si="3596"/>
        <v>101</v>
      </c>
      <c r="H1980" s="125" t="s">
        <v>1723</v>
      </c>
      <c r="I1980" s="159">
        <f>VLOOKUP(H1980,'V-Enc'!$B$38:$C$45,2,FALSE)</f>
        <v>16</v>
      </c>
      <c r="J1980" s="125" t="s">
        <v>1735</v>
      </c>
      <c r="K1980" s="159">
        <f>VLOOKUP(J1980,'V-Enc'!$B$49:$C$56,2,FALSE)</f>
        <v>4</v>
      </c>
      <c r="L1980" s="206" t="s">
        <v>548</v>
      </c>
      <c r="M1980" s="125">
        <v>16</v>
      </c>
      <c r="N1980" s="125" t="s">
        <v>1835</v>
      </c>
      <c r="O1980" s="125">
        <f>VLOOKUP(N1980,'V-Enc'!$B$130:$C$137,2,FALSE)</f>
        <v>8</v>
      </c>
      <c r="R1980" s="125" t="s">
        <v>22</v>
      </c>
      <c r="S1980" s="125" t="s">
        <v>44</v>
      </c>
      <c r="T1980" s="125" t="s">
        <v>783</v>
      </c>
      <c r="U1980" s="125">
        <f t="shared" si="3597"/>
        <v>16</v>
      </c>
      <c r="V1980" s="179">
        <f t="shared" si="3598"/>
        <v>4</v>
      </c>
      <c r="W1980" s="125" t="str">
        <f t="shared" si="3599"/>
        <v>-</v>
      </c>
      <c r="X1980" s="179" t="str">
        <f>IF(L1980="-1",W1980/#REF!*#REF!,"-")</f>
        <v>-</v>
      </c>
      <c r="Z1980" s="125" t="str">
        <f t="shared" si="3600"/>
        <v/>
      </c>
      <c r="AA1980" s="125">
        <f t="shared" si="3601"/>
        <v>1</v>
      </c>
      <c r="AB1980" s="179">
        <f t="shared" si="3580"/>
        <v>32</v>
      </c>
      <c r="AC1980" s="179" t="str">
        <f t="shared" si="3572"/>
        <v>011111</v>
      </c>
      <c r="AD1980" s="179">
        <f t="shared" si="3573"/>
        <v>1</v>
      </c>
      <c r="AE1980" s="179" t="str">
        <f t="shared" si="3574"/>
        <v>11111111</v>
      </c>
      <c r="AF1980" s="125" t="s">
        <v>369</v>
      </c>
    </row>
    <row r="1981" spans="1:32" x14ac:dyDescent="0.2">
      <c r="A1981" s="125" t="s">
        <v>4918</v>
      </c>
      <c r="B1981" s="58" t="str">
        <f t="shared" si="3564"/>
        <v>RSVD</v>
      </c>
      <c r="C1981" s="125" t="s">
        <v>781</v>
      </c>
      <c r="D1981" s="125" t="s">
        <v>704</v>
      </c>
      <c r="E1981" s="125" t="str">
        <f t="shared" si="3595"/>
        <v>S2</v>
      </c>
      <c r="F1981" s="125" t="str">
        <f t="shared" si="3596"/>
        <v>110</v>
      </c>
      <c r="H1981" s="125" t="s">
        <v>1723</v>
      </c>
      <c r="I1981" s="159">
        <f>VLOOKUP(H1981,'V-Enc'!$B$38:$C$45,2,FALSE)</f>
        <v>16</v>
      </c>
      <c r="J1981" s="125" t="s">
        <v>1735</v>
      </c>
      <c r="K1981" s="159">
        <f>VLOOKUP(J1981,'V-Enc'!$B$49:$C$56,2,FALSE)</f>
        <v>4</v>
      </c>
      <c r="L1981" s="206" t="s">
        <v>548</v>
      </c>
      <c r="M1981" s="125">
        <v>32</v>
      </c>
      <c r="N1981" s="125" t="s">
        <v>1835</v>
      </c>
      <c r="O1981" s="125">
        <f>VLOOKUP(N1981,'V-Enc'!$B$130:$C$137,2,FALSE)</f>
        <v>8</v>
      </c>
      <c r="R1981" s="125" t="s">
        <v>22</v>
      </c>
      <c r="S1981" s="125" t="s">
        <v>44</v>
      </c>
      <c r="T1981" s="125" t="s">
        <v>783</v>
      </c>
      <c r="U1981" s="125">
        <f t="shared" si="3597"/>
        <v>32</v>
      </c>
      <c r="V1981" s="179">
        <f t="shared" si="3598"/>
        <v>8</v>
      </c>
      <c r="W1981" s="125" t="str">
        <f t="shared" si="3599"/>
        <v>-</v>
      </c>
      <c r="X1981" s="179" t="str">
        <f>IF(L1981="-1",W1981/#REF!*#REF!,"-")</f>
        <v>-</v>
      </c>
      <c r="Z1981" s="125" t="str">
        <f t="shared" si="3600"/>
        <v/>
      </c>
      <c r="AA1981" s="125">
        <f t="shared" si="3601"/>
        <v>1</v>
      </c>
      <c r="AB1981" s="179">
        <f t="shared" si="3580"/>
        <v>64</v>
      </c>
      <c r="AC1981" s="179" t="str">
        <f>DEC2BIN(MIN(64,AB1981)-1,6)</f>
        <v>111111</v>
      </c>
      <c r="AD1981" s="179">
        <f t="shared" si="3573"/>
        <v>1</v>
      </c>
      <c r="AE1981" s="179" t="str">
        <f t="shared" si="3574"/>
        <v>11111111</v>
      </c>
      <c r="AF1981" s="125" t="s">
        <v>369</v>
      </c>
    </row>
    <row r="1982" spans="1:32" x14ac:dyDescent="0.2">
      <c r="A1982" s="125" t="s">
        <v>4919</v>
      </c>
      <c r="B1982" s="58" t="str">
        <f t="shared" ref="B1982:B1984" si="3602">IF(OR(MAX(1,O1982)*MAX(V1982,1)&gt;8,V1982&lt;1/4,X1982&lt;1/4,IF(X1982="-",0,X1982)&gt;8),"RSVD","")</f>
        <v>RSVD</v>
      </c>
      <c r="C1982" s="125" t="s">
        <v>781</v>
      </c>
      <c r="D1982" s="125" t="s">
        <v>704</v>
      </c>
      <c r="E1982" s="125" t="str">
        <f t="shared" ref="E1982:E1984" si="3603">IF(S1982="rs2","S2",IF(S1982="vs2","S3","S1"))</f>
        <v>S2</v>
      </c>
      <c r="F1982" s="125" t="str">
        <f t="shared" ref="F1982:F1984" si="3604">IF(M1982=8,"000",IF(M1982=16,"101","110"))</f>
        <v>000</v>
      </c>
      <c r="H1982" s="125" t="s">
        <v>1723</v>
      </c>
      <c r="I1982" s="159">
        <f>VLOOKUP(H1982,'V-Enc'!$B$38:$C$45,2,FALSE)</f>
        <v>16</v>
      </c>
      <c r="J1982" s="125" t="s">
        <v>1736</v>
      </c>
      <c r="K1982" s="159">
        <f>VLOOKUP(J1982,'V-Enc'!$B$49:$C$56,2,FALSE)</f>
        <v>8</v>
      </c>
      <c r="L1982" s="206" t="s">
        <v>548</v>
      </c>
      <c r="M1982" s="125">
        <v>8</v>
      </c>
      <c r="N1982" s="125" t="s">
        <v>1835</v>
      </c>
      <c r="O1982" s="125">
        <f>VLOOKUP(N1982,'V-Enc'!$B$130:$C$137,2,FALSE)</f>
        <v>8</v>
      </c>
      <c r="R1982" s="125" t="s">
        <v>22</v>
      </c>
      <c r="S1982" s="125" t="s">
        <v>44</v>
      </c>
      <c r="T1982" s="125" t="s">
        <v>783</v>
      </c>
      <c r="U1982" s="125">
        <f t="shared" ref="U1982:U1984" si="3605">IF(L1982="-1",I1982,M1982)</f>
        <v>8</v>
      </c>
      <c r="V1982" s="179">
        <f t="shared" ref="V1982:V1984" si="3606">IF(L1982="-1",K1982,U1982/I1982*K1982)</f>
        <v>4</v>
      </c>
      <c r="W1982" s="125" t="str">
        <f t="shared" ref="W1982:W1984" si="3607">IF(L1982="-1",M1982,"-")</f>
        <v>-</v>
      </c>
      <c r="X1982" s="179" t="str">
        <f>IF(L1982="-1",W1982/#REF!*#REF!,"-")</f>
        <v>-</v>
      </c>
      <c r="Z1982" s="125" t="str">
        <f t="shared" ref="Z1982:Z1984" si="3608">IF(S1982="vs2",1,"")</f>
        <v/>
      </c>
      <c r="AA1982" s="125">
        <f t="shared" ref="AA1982:AA1984" si="3609">IF(T1982="vs3",1,"")</f>
        <v>1</v>
      </c>
      <c r="AB1982" s="179">
        <f t="shared" si="3580"/>
        <v>32</v>
      </c>
      <c r="AC1982" s="179" t="str">
        <f t="shared" ref="AC1982:AC1984" si="3610">DEC2BIN(MIN(64,AB1982)-1,6)</f>
        <v>011111</v>
      </c>
      <c r="AD1982" s="179">
        <f t="shared" si="3573"/>
        <v>1</v>
      </c>
      <c r="AE1982" s="179" t="str">
        <f t="shared" si="3574"/>
        <v>11111111</v>
      </c>
      <c r="AF1982" s="125" t="s">
        <v>369</v>
      </c>
    </row>
    <row r="1983" spans="1:32" x14ac:dyDescent="0.2">
      <c r="A1983" s="125" t="s">
        <v>4920</v>
      </c>
      <c r="B1983" s="58" t="str">
        <f t="shared" si="3602"/>
        <v>RSVD</v>
      </c>
      <c r="C1983" s="125" t="s">
        <v>781</v>
      </c>
      <c r="D1983" s="125" t="s">
        <v>704</v>
      </c>
      <c r="E1983" s="125" t="str">
        <f t="shared" si="3603"/>
        <v>S2</v>
      </c>
      <c r="F1983" s="125" t="str">
        <f t="shared" si="3604"/>
        <v>101</v>
      </c>
      <c r="H1983" s="125" t="s">
        <v>1723</v>
      </c>
      <c r="I1983" s="159">
        <f>VLOOKUP(H1983,'V-Enc'!$B$38:$C$45,2,FALSE)</f>
        <v>16</v>
      </c>
      <c r="J1983" s="125" t="s">
        <v>1736</v>
      </c>
      <c r="K1983" s="159">
        <f>VLOOKUP(J1983,'V-Enc'!$B$49:$C$56,2,FALSE)</f>
        <v>8</v>
      </c>
      <c r="L1983" s="206" t="s">
        <v>548</v>
      </c>
      <c r="M1983" s="125">
        <v>16</v>
      </c>
      <c r="N1983" s="125" t="s">
        <v>1835</v>
      </c>
      <c r="O1983" s="125">
        <f>VLOOKUP(N1983,'V-Enc'!$B$130:$C$137,2,FALSE)</f>
        <v>8</v>
      </c>
      <c r="R1983" s="125" t="s">
        <v>22</v>
      </c>
      <c r="S1983" s="125" t="s">
        <v>44</v>
      </c>
      <c r="T1983" s="125" t="s">
        <v>783</v>
      </c>
      <c r="U1983" s="125">
        <f t="shared" si="3605"/>
        <v>16</v>
      </c>
      <c r="V1983" s="179">
        <f t="shared" si="3606"/>
        <v>8</v>
      </c>
      <c r="W1983" s="125" t="str">
        <f t="shared" si="3607"/>
        <v>-</v>
      </c>
      <c r="X1983" s="179" t="str">
        <f>IF(L1983="-1",W1983/#REF!*#REF!,"-")</f>
        <v>-</v>
      </c>
      <c r="Z1983" s="125" t="str">
        <f t="shared" si="3608"/>
        <v/>
      </c>
      <c r="AA1983" s="125">
        <f t="shared" si="3609"/>
        <v>1</v>
      </c>
      <c r="AB1983" s="179">
        <f t="shared" si="3580"/>
        <v>64</v>
      </c>
      <c r="AC1983" s="179" t="str">
        <f t="shared" si="3610"/>
        <v>111111</v>
      </c>
      <c r="AD1983" s="179">
        <f t="shared" si="3573"/>
        <v>1</v>
      </c>
      <c r="AE1983" s="179" t="str">
        <f t="shared" si="3574"/>
        <v>11111111</v>
      </c>
      <c r="AF1983" s="125" t="s">
        <v>369</v>
      </c>
    </row>
    <row r="1984" spans="1:32" x14ac:dyDescent="0.2">
      <c r="A1984" s="125" t="s">
        <v>4921</v>
      </c>
      <c r="B1984" s="58" t="str">
        <f t="shared" si="3602"/>
        <v>RSVD</v>
      </c>
      <c r="C1984" s="125" t="s">
        <v>781</v>
      </c>
      <c r="D1984" s="125" t="s">
        <v>704</v>
      </c>
      <c r="E1984" s="125" t="str">
        <f t="shared" si="3603"/>
        <v>S2</v>
      </c>
      <c r="F1984" s="125" t="str">
        <f t="shared" si="3604"/>
        <v>110</v>
      </c>
      <c r="H1984" s="125" t="s">
        <v>1723</v>
      </c>
      <c r="I1984" s="159">
        <f>VLOOKUP(H1984,'V-Enc'!$B$38:$C$45,2,FALSE)</f>
        <v>16</v>
      </c>
      <c r="J1984" s="125" t="s">
        <v>1736</v>
      </c>
      <c r="K1984" s="159">
        <f>VLOOKUP(J1984,'V-Enc'!$B$49:$C$56,2,FALSE)</f>
        <v>8</v>
      </c>
      <c r="L1984" s="206" t="s">
        <v>548</v>
      </c>
      <c r="M1984" s="125">
        <v>32</v>
      </c>
      <c r="N1984" s="125" t="s">
        <v>1835</v>
      </c>
      <c r="O1984" s="125">
        <f>VLOOKUP(N1984,'V-Enc'!$B$130:$C$137,2,FALSE)</f>
        <v>8</v>
      </c>
      <c r="R1984" s="125" t="s">
        <v>22</v>
      </c>
      <c r="S1984" s="125" t="s">
        <v>44</v>
      </c>
      <c r="T1984" s="125" t="s">
        <v>783</v>
      </c>
      <c r="U1984" s="125">
        <f t="shared" si="3605"/>
        <v>32</v>
      </c>
      <c r="V1984" s="179">
        <f t="shared" si="3606"/>
        <v>16</v>
      </c>
      <c r="W1984" s="125" t="str">
        <f t="shared" si="3607"/>
        <v>-</v>
      </c>
      <c r="X1984" s="179" t="str">
        <f>IF(L1984="-1",W1984/#REF!*#REF!,"-")</f>
        <v>-</v>
      </c>
      <c r="Z1984" s="125" t="str">
        <f t="shared" si="3608"/>
        <v/>
      </c>
      <c r="AA1984" s="125">
        <f t="shared" si="3609"/>
        <v>1</v>
      </c>
      <c r="AB1984" s="179">
        <f t="shared" si="3580"/>
        <v>128</v>
      </c>
      <c r="AC1984" s="179" t="str">
        <f t="shared" si="3610"/>
        <v>111111</v>
      </c>
      <c r="AD1984" s="179">
        <f t="shared" si="3573"/>
        <v>1</v>
      </c>
      <c r="AE1984" s="179" t="str">
        <f t="shared" si="3574"/>
        <v>11111111</v>
      </c>
      <c r="AF1984" s="125" t="s">
        <v>369</v>
      </c>
    </row>
    <row r="1985" spans="1:34" x14ac:dyDescent="0.2">
      <c r="I1985" s="159"/>
      <c r="Z1985" s="125" t="str">
        <f t="shared" si="3479"/>
        <v/>
      </c>
      <c r="AA1985" s="125" t="str">
        <f t="shared" si="3509"/>
        <v/>
      </c>
      <c r="AC1985" s="179"/>
      <c r="AE1985" s="179"/>
    </row>
    <row r="1986" spans="1:34" ht="19" x14ac:dyDescent="0.25">
      <c r="A1986" s="225" t="s">
        <v>2604</v>
      </c>
      <c r="B1986" s="225"/>
      <c r="C1986" s="226"/>
      <c r="D1986" s="226"/>
      <c r="E1986" s="226"/>
      <c r="F1986" s="226"/>
      <c r="G1986" s="226"/>
      <c r="I1986" s="159"/>
      <c r="Z1986" s="125" t="str">
        <f t="shared" si="3479"/>
        <v/>
      </c>
      <c r="AA1986" s="125" t="str">
        <f t="shared" si="3509"/>
        <v/>
      </c>
      <c r="AC1986" s="179"/>
      <c r="AE1986" s="179"/>
    </row>
    <row r="1987" spans="1:34" x14ac:dyDescent="0.2">
      <c r="A1987" s="125" t="s">
        <v>4922</v>
      </c>
      <c r="B1987" s="58" t="str">
        <f t="shared" ref="B1987:B2004" si="3611">IF(OR(MAX(1,O1987)*MAX(V1987,1)&gt;8,V1987&lt;1/4,X1987&lt;1/4,IF(X1987="-",0,X1987)&gt;8),"RSVD","")</f>
        <v>RSVD</v>
      </c>
      <c r="C1987" s="125" t="s">
        <v>781</v>
      </c>
      <c r="D1987" s="125" t="s">
        <v>704</v>
      </c>
      <c r="E1987" s="125" t="str">
        <f t="shared" ref="E1987" si="3612">IF(S1987="rs2","S2",IF(S1987="vs2","S3","S1"))</f>
        <v>S3</v>
      </c>
      <c r="F1987" s="125" t="str">
        <f t="shared" ref="F1987" si="3613">IF(M1987=8,"000",IF(M1987=16,"101","110"))</f>
        <v>000</v>
      </c>
      <c r="H1987" s="125" t="s">
        <v>1723</v>
      </c>
      <c r="I1987" s="159">
        <f>VLOOKUP(H1987,'V-Enc'!$B$38:$C$45,2,FALSE)</f>
        <v>16</v>
      </c>
      <c r="J1987" s="125" t="s">
        <v>1739</v>
      </c>
      <c r="K1987" s="159">
        <f>VLOOKUP(J1987,'V-Enc'!$B$49:$C$56,2,FALSE)</f>
        <v>0.25</v>
      </c>
      <c r="L1987" s="206" t="s">
        <v>2079</v>
      </c>
      <c r="M1987" s="125">
        <v>8</v>
      </c>
      <c r="N1987" s="125" t="s">
        <v>1835</v>
      </c>
      <c r="O1987" s="125">
        <f>VLOOKUP(N1987,'V-Enc'!$B$130:$C$137,2,FALSE)</f>
        <v>8</v>
      </c>
      <c r="R1987" s="125" t="s">
        <v>22</v>
      </c>
      <c r="S1987" s="125" t="s">
        <v>764</v>
      </c>
      <c r="T1987" s="125" t="s">
        <v>783</v>
      </c>
      <c r="U1987" s="125">
        <f t="shared" ref="U1987" si="3614">IF(L1987="-1",I1987,M1987)</f>
        <v>16</v>
      </c>
      <c r="V1987" s="179">
        <f t="shared" ref="V1987" si="3615">IF(L1987="-1",K1987,U1987/I1987*K1987)</f>
        <v>0.25</v>
      </c>
      <c r="W1987" s="125">
        <f t="shared" ref="W1987" si="3616">IF(L1987="-1",M1987,"-")</f>
        <v>8</v>
      </c>
      <c r="X1987" s="179">
        <f t="shared" ref="X1987" si="3617">IF(L1987="-1",W1987/I1987*K1987,"-")</f>
        <v>0.125</v>
      </c>
      <c r="Z1987" s="125">
        <f t="shared" ref="Z1987" si="3618">IF(S1987="vs2",1,"")</f>
        <v>1</v>
      </c>
      <c r="AA1987" s="125">
        <f t="shared" ref="AA1987" si="3619">IF(T1987="vs3",1,"")</f>
        <v>1</v>
      </c>
      <c r="AB1987" s="179">
        <f>MAX(V1987,X1987,1)*IF(O1987="",1,O1987)</f>
        <v>8</v>
      </c>
      <c r="AC1987" s="179" t="str">
        <f t="shared" ref="AC1987:AC2000" si="3620">DEC2BIN(MIN(64,AB1987)-1,6)</f>
        <v>000111</v>
      </c>
      <c r="AD1987" s="179">
        <f t="shared" ref="AD1987:AD2004" si="3621">AB1987/(MAX(V1987,1)*IF(O1987="",1,O1987))</f>
        <v>1</v>
      </c>
      <c r="AE1987" s="179" t="str">
        <f t="shared" ref="AE1987:AE2004" si="3622">RIGHT(_xlfn.CONCAT(REPT(0,8-MIN(AB1987,8)),REPT(DEC2BIN(_xlfn.BITLSHIFT(1,AD1987-1)),AB1987/AD1987)),8)</f>
        <v>11111111</v>
      </c>
      <c r="AF1987" s="179">
        <f t="shared" ref="AF1987:AF2004" si="3623">IF(X1987&lt;=1,0,IF(V1987&gt;=X1987,V1987/MAX(X1987,1),1))</f>
        <v>0</v>
      </c>
      <c r="AG1987" s="180" t="str">
        <f t="shared" ref="AG1987:AG2002" si="3624">IF(AF1987=0,"00000000",RIGHT(IF(X1987&gt;=V1987,DEC2BIN(_xlfn.BITXOR(BIN2DEC(AH1987),255),8),REPT(DEC2BIN(_xlfn.BITLSHIFT(1,AF1987-1)),8)),8))</f>
        <v>00000000</v>
      </c>
      <c r="AH1987" s="179" t="str">
        <f t="shared" ref="AH1987:AH1999" si="3625">IF(AF1987=0,"00000000",RIGHT(_xlfn.CONCAT(REPT(0,8-MIN(8,AB1987)),REPT(DEC2BIN(_xlfn.BITLSHIFT(1,MAX(V1987,X1987,1)-1)),MAX(1,O1987))),8))</f>
        <v>00000000</v>
      </c>
    </row>
    <row r="1988" spans="1:34" x14ac:dyDescent="0.2">
      <c r="A1988" s="125" t="s">
        <v>3180</v>
      </c>
      <c r="B1988" s="58" t="str">
        <f t="shared" si="3611"/>
        <v/>
      </c>
      <c r="C1988" s="125" t="s">
        <v>781</v>
      </c>
      <c r="D1988" s="125" t="s">
        <v>704</v>
      </c>
      <c r="E1988" s="125" t="str">
        <f t="shared" ref="E1988:E1995" si="3626">IF(S1988="rs2","S2",IF(S1988="vs2","S3","S1"))</f>
        <v>S3</v>
      </c>
      <c r="F1988" s="125" t="str">
        <f t="shared" ref="F1988:F1995" si="3627">IF(M1988=8,"000",IF(M1988=16,"101","110"))</f>
        <v>101</v>
      </c>
      <c r="H1988" s="125" t="s">
        <v>1723</v>
      </c>
      <c r="I1988" s="159">
        <f>VLOOKUP(H1988,'V-Enc'!$B$38:$C$45,2,FALSE)</f>
        <v>16</v>
      </c>
      <c r="J1988" s="125" t="s">
        <v>1739</v>
      </c>
      <c r="K1988" s="159">
        <f>VLOOKUP(J1988,'V-Enc'!$B$49:$C$56,2,FALSE)</f>
        <v>0.25</v>
      </c>
      <c r="L1988" s="206" t="s">
        <v>2079</v>
      </c>
      <c r="M1988" s="125">
        <v>16</v>
      </c>
      <c r="N1988" s="125" t="s">
        <v>1835</v>
      </c>
      <c r="O1988" s="125">
        <f>VLOOKUP(N1988,'V-Enc'!$B$130:$C$137,2,FALSE)</f>
        <v>8</v>
      </c>
      <c r="R1988" s="125" t="s">
        <v>22</v>
      </c>
      <c r="S1988" s="125" t="s">
        <v>764</v>
      </c>
      <c r="T1988" s="125" t="s">
        <v>783</v>
      </c>
      <c r="U1988" s="125">
        <f t="shared" ref="U1988:U1997" si="3628">IF(L1988="-1",I1988,M1988)</f>
        <v>16</v>
      </c>
      <c r="V1988" s="179">
        <f t="shared" ref="V1988:V1997" si="3629">IF(L1988="-1",K1988,U1988/I1988*K1988)</f>
        <v>0.25</v>
      </c>
      <c r="W1988" s="125">
        <f t="shared" ref="W1988:W1997" si="3630">IF(L1988="-1",M1988,"-")</f>
        <v>16</v>
      </c>
      <c r="X1988" s="179">
        <f t="shared" ref="X1988:X1997" si="3631">IF(L1988="-1",W1988/I1988*K1988,"-")</f>
        <v>0.25</v>
      </c>
      <c r="Z1988" s="125">
        <f t="shared" si="3479"/>
        <v>1</v>
      </c>
      <c r="AA1988" s="125">
        <f t="shared" si="3509"/>
        <v>1</v>
      </c>
      <c r="AB1988" s="179">
        <f t="shared" ref="AB1988:AB2004" si="3632">MAX(V1988,X1988,1)*IF(O1988="",1,O1988)</f>
        <v>8</v>
      </c>
      <c r="AC1988" s="179" t="str">
        <f t="shared" si="3620"/>
        <v>000111</v>
      </c>
      <c r="AD1988" s="179">
        <f t="shared" si="3621"/>
        <v>1</v>
      </c>
      <c r="AE1988" s="179" t="str">
        <f t="shared" si="3622"/>
        <v>11111111</v>
      </c>
      <c r="AF1988" s="179">
        <f t="shared" si="3623"/>
        <v>0</v>
      </c>
      <c r="AG1988" s="180" t="str">
        <f t="shared" si="3624"/>
        <v>00000000</v>
      </c>
      <c r="AH1988" s="179" t="str">
        <f t="shared" si="3625"/>
        <v>00000000</v>
      </c>
    </row>
    <row r="1989" spans="1:34" x14ac:dyDescent="0.2">
      <c r="A1989" s="125" t="s">
        <v>3181</v>
      </c>
      <c r="B1989" s="58" t="str">
        <f t="shared" si="3611"/>
        <v/>
      </c>
      <c r="C1989" s="125" t="s">
        <v>781</v>
      </c>
      <c r="D1989" s="125" t="s">
        <v>704</v>
      </c>
      <c r="E1989" s="125" t="str">
        <f t="shared" si="3626"/>
        <v>S3</v>
      </c>
      <c r="F1989" s="125" t="str">
        <f t="shared" si="3627"/>
        <v>110</v>
      </c>
      <c r="H1989" s="125" t="s">
        <v>1723</v>
      </c>
      <c r="I1989" s="159">
        <f>VLOOKUP(H1989,'V-Enc'!$B$38:$C$45,2,FALSE)</f>
        <v>16</v>
      </c>
      <c r="J1989" s="125" t="s">
        <v>1739</v>
      </c>
      <c r="K1989" s="159">
        <f>VLOOKUP(J1989,'V-Enc'!$B$49:$C$56,2,FALSE)</f>
        <v>0.25</v>
      </c>
      <c r="L1989" s="206" t="s">
        <v>2079</v>
      </c>
      <c r="M1989" s="125">
        <v>32</v>
      </c>
      <c r="N1989" s="125" t="s">
        <v>1835</v>
      </c>
      <c r="O1989" s="125">
        <f>VLOOKUP(N1989,'V-Enc'!$B$130:$C$137,2,FALSE)</f>
        <v>8</v>
      </c>
      <c r="R1989" s="125" t="s">
        <v>22</v>
      </c>
      <c r="S1989" s="125" t="s">
        <v>764</v>
      </c>
      <c r="T1989" s="125" t="s">
        <v>783</v>
      </c>
      <c r="U1989" s="125">
        <f t="shared" si="3628"/>
        <v>16</v>
      </c>
      <c r="V1989" s="179">
        <f t="shared" si="3629"/>
        <v>0.25</v>
      </c>
      <c r="W1989" s="125">
        <f t="shared" si="3630"/>
        <v>32</v>
      </c>
      <c r="X1989" s="179">
        <f t="shared" si="3631"/>
        <v>0.5</v>
      </c>
      <c r="Z1989" s="125">
        <f t="shared" si="3479"/>
        <v>1</v>
      </c>
      <c r="AA1989" s="125">
        <f t="shared" si="3509"/>
        <v>1</v>
      </c>
      <c r="AB1989" s="179">
        <f t="shared" si="3632"/>
        <v>8</v>
      </c>
      <c r="AC1989" s="179" t="str">
        <f t="shared" si="3620"/>
        <v>000111</v>
      </c>
      <c r="AD1989" s="179">
        <f t="shared" si="3621"/>
        <v>1</v>
      </c>
      <c r="AE1989" s="179" t="str">
        <f t="shared" si="3622"/>
        <v>11111111</v>
      </c>
      <c r="AF1989" s="179">
        <f t="shared" si="3623"/>
        <v>0</v>
      </c>
      <c r="AG1989" s="180" t="str">
        <f t="shared" si="3624"/>
        <v>00000000</v>
      </c>
      <c r="AH1989" s="179" t="str">
        <f t="shared" si="3625"/>
        <v>00000000</v>
      </c>
    </row>
    <row r="1990" spans="1:34" x14ac:dyDescent="0.2">
      <c r="A1990" s="125" t="s">
        <v>3182</v>
      </c>
      <c r="B1990" s="58" t="str">
        <f t="shared" si="3611"/>
        <v/>
      </c>
      <c r="C1990" s="125" t="s">
        <v>781</v>
      </c>
      <c r="D1990" s="125" t="s">
        <v>704</v>
      </c>
      <c r="E1990" s="125" t="str">
        <f t="shared" si="3626"/>
        <v>S3</v>
      </c>
      <c r="F1990" s="125" t="str">
        <f t="shared" si="3627"/>
        <v>000</v>
      </c>
      <c r="H1990" s="125" t="s">
        <v>1723</v>
      </c>
      <c r="I1990" s="159">
        <f>VLOOKUP(H1990,'V-Enc'!$B$38:$C$45,2,FALSE)</f>
        <v>16</v>
      </c>
      <c r="J1990" s="125" t="s">
        <v>1740</v>
      </c>
      <c r="K1990" s="159">
        <f>VLOOKUP(J1990,'V-Enc'!$B$49:$C$56,2,FALSE)</f>
        <v>0.5</v>
      </c>
      <c r="L1990" s="206" t="s">
        <v>2079</v>
      </c>
      <c r="M1990" s="125">
        <v>8</v>
      </c>
      <c r="N1990" s="125" t="s">
        <v>1835</v>
      </c>
      <c r="O1990" s="125">
        <f>VLOOKUP(N1990,'V-Enc'!$B$130:$C$137,2,FALSE)</f>
        <v>8</v>
      </c>
      <c r="R1990" s="125" t="s">
        <v>22</v>
      </c>
      <c r="S1990" s="125" t="s">
        <v>764</v>
      </c>
      <c r="T1990" s="125" t="s">
        <v>783</v>
      </c>
      <c r="U1990" s="125">
        <f t="shared" si="3628"/>
        <v>16</v>
      </c>
      <c r="V1990" s="179">
        <f t="shared" si="3629"/>
        <v>0.5</v>
      </c>
      <c r="W1990" s="125">
        <f t="shared" si="3630"/>
        <v>8</v>
      </c>
      <c r="X1990" s="179">
        <f t="shared" si="3631"/>
        <v>0.25</v>
      </c>
      <c r="Z1990" s="125">
        <f t="shared" si="3479"/>
        <v>1</v>
      </c>
      <c r="AA1990" s="125">
        <f t="shared" si="3509"/>
        <v>1</v>
      </c>
      <c r="AB1990" s="179">
        <f t="shared" si="3632"/>
        <v>8</v>
      </c>
      <c r="AC1990" s="179" t="str">
        <f t="shared" si="3620"/>
        <v>000111</v>
      </c>
      <c r="AD1990" s="179">
        <f t="shared" si="3621"/>
        <v>1</v>
      </c>
      <c r="AE1990" s="179" t="str">
        <f t="shared" si="3622"/>
        <v>11111111</v>
      </c>
      <c r="AF1990" s="179">
        <f t="shared" si="3623"/>
        <v>0</v>
      </c>
      <c r="AG1990" s="180" t="str">
        <f t="shared" si="3624"/>
        <v>00000000</v>
      </c>
      <c r="AH1990" s="179" t="str">
        <f t="shared" si="3625"/>
        <v>00000000</v>
      </c>
    </row>
    <row r="1991" spans="1:34" x14ac:dyDescent="0.2">
      <c r="A1991" s="125" t="s">
        <v>3183</v>
      </c>
      <c r="B1991" s="58" t="str">
        <f t="shared" si="3611"/>
        <v/>
      </c>
      <c r="C1991" s="125" t="s">
        <v>781</v>
      </c>
      <c r="D1991" s="125" t="s">
        <v>704</v>
      </c>
      <c r="E1991" s="125" t="str">
        <f t="shared" si="3626"/>
        <v>S3</v>
      </c>
      <c r="F1991" s="125" t="str">
        <f t="shared" si="3627"/>
        <v>101</v>
      </c>
      <c r="H1991" s="125" t="s">
        <v>1723</v>
      </c>
      <c r="I1991" s="159">
        <f>VLOOKUP(H1991,'V-Enc'!$B$38:$C$45,2,FALSE)</f>
        <v>16</v>
      </c>
      <c r="J1991" s="125" t="s">
        <v>1740</v>
      </c>
      <c r="K1991" s="159">
        <f>VLOOKUP(J1991,'V-Enc'!$B$49:$C$56,2,FALSE)</f>
        <v>0.5</v>
      </c>
      <c r="L1991" s="206" t="s">
        <v>2079</v>
      </c>
      <c r="M1991" s="125">
        <v>16</v>
      </c>
      <c r="N1991" s="125" t="s">
        <v>1835</v>
      </c>
      <c r="O1991" s="125">
        <f>VLOOKUP(N1991,'V-Enc'!$B$130:$C$137,2,FALSE)</f>
        <v>8</v>
      </c>
      <c r="R1991" s="125" t="s">
        <v>22</v>
      </c>
      <c r="S1991" s="125" t="s">
        <v>764</v>
      </c>
      <c r="T1991" s="125" t="s">
        <v>783</v>
      </c>
      <c r="U1991" s="125">
        <f t="shared" si="3628"/>
        <v>16</v>
      </c>
      <c r="V1991" s="179">
        <f t="shared" si="3629"/>
        <v>0.5</v>
      </c>
      <c r="W1991" s="125">
        <f t="shared" si="3630"/>
        <v>16</v>
      </c>
      <c r="X1991" s="179">
        <f t="shared" si="3631"/>
        <v>0.5</v>
      </c>
      <c r="Z1991" s="125">
        <f t="shared" si="3479"/>
        <v>1</v>
      </c>
      <c r="AA1991" s="125">
        <f t="shared" si="3509"/>
        <v>1</v>
      </c>
      <c r="AB1991" s="179">
        <f t="shared" si="3632"/>
        <v>8</v>
      </c>
      <c r="AC1991" s="179" t="str">
        <f t="shared" si="3620"/>
        <v>000111</v>
      </c>
      <c r="AD1991" s="179">
        <f t="shared" si="3621"/>
        <v>1</v>
      </c>
      <c r="AE1991" s="179" t="str">
        <f t="shared" si="3622"/>
        <v>11111111</v>
      </c>
      <c r="AF1991" s="179">
        <f t="shared" si="3623"/>
        <v>0</v>
      </c>
      <c r="AG1991" s="180" t="str">
        <f t="shared" si="3624"/>
        <v>00000000</v>
      </c>
      <c r="AH1991" s="179" t="str">
        <f t="shared" si="3625"/>
        <v>00000000</v>
      </c>
    </row>
    <row r="1992" spans="1:34" x14ac:dyDescent="0.2">
      <c r="A1992" s="125" t="s">
        <v>3184</v>
      </c>
      <c r="B1992" s="58" t="str">
        <f t="shared" si="3611"/>
        <v/>
      </c>
      <c r="C1992" s="125" t="s">
        <v>781</v>
      </c>
      <c r="D1992" s="125" t="s">
        <v>704</v>
      </c>
      <c r="E1992" s="125" t="str">
        <f t="shared" si="3626"/>
        <v>S3</v>
      </c>
      <c r="F1992" s="125" t="str">
        <f t="shared" si="3627"/>
        <v>110</v>
      </c>
      <c r="H1992" s="125" t="s">
        <v>1723</v>
      </c>
      <c r="I1992" s="159">
        <f>VLOOKUP(H1992,'V-Enc'!$B$38:$C$45,2,FALSE)</f>
        <v>16</v>
      </c>
      <c r="J1992" s="125" t="s">
        <v>1740</v>
      </c>
      <c r="K1992" s="159">
        <f>VLOOKUP(J1992,'V-Enc'!$B$49:$C$56,2,FALSE)</f>
        <v>0.5</v>
      </c>
      <c r="L1992" s="206" t="s">
        <v>2079</v>
      </c>
      <c r="M1992" s="125">
        <v>32</v>
      </c>
      <c r="N1992" s="125" t="s">
        <v>1835</v>
      </c>
      <c r="O1992" s="125">
        <f>VLOOKUP(N1992,'V-Enc'!$B$130:$C$137,2,FALSE)</f>
        <v>8</v>
      </c>
      <c r="R1992" s="125" t="s">
        <v>22</v>
      </c>
      <c r="S1992" s="125" t="s">
        <v>764</v>
      </c>
      <c r="T1992" s="125" t="s">
        <v>783</v>
      </c>
      <c r="U1992" s="125">
        <f t="shared" si="3628"/>
        <v>16</v>
      </c>
      <c r="V1992" s="179">
        <f t="shared" si="3629"/>
        <v>0.5</v>
      </c>
      <c r="W1992" s="125">
        <f t="shared" si="3630"/>
        <v>32</v>
      </c>
      <c r="X1992" s="179">
        <f t="shared" si="3631"/>
        <v>1</v>
      </c>
      <c r="Z1992" s="125">
        <f t="shared" si="3479"/>
        <v>1</v>
      </c>
      <c r="AA1992" s="125">
        <f t="shared" si="3509"/>
        <v>1</v>
      </c>
      <c r="AB1992" s="179">
        <f t="shared" si="3632"/>
        <v>8</v>
      </c>
      <c r="AC1992" s="179" t="str">
        <f t="shared" si="3620"/>
        <v>000111</v>
      </c>
      <c r="AD1992" s="179">
        <f t="shared" si="3621"/>
        <v>1</v>
      </c>
      <c r="AE1992" s="179" t="str">
        <f t="shared" si="3622"/>
        <v>11111111</v>
      </c>
      <c r="AF1992" s="179">
        <f t="shared" si="3623"/>
        <v>0</v>
      </c>
      <c r="AG1992" s="180" t="str">
        <f t="shared" si="3624"/>
        <v>00000000</v>
      </c>
      <c r="AH1992" s="179" t="str">
        <f t="shared" si="3625"/>
        <v>00000000</v>
      </c>
    </row>
    <row r="1993" spans="1:34" x14ac:dyDescent="0.2">
      <c r="A1993" s="125" t="s">
        <v>3185</v>
      </c>
      <c r="B1993" s="58" t="str">
        <f t="shared" si="3611"/>
        <v/>
      </c>
      <c r="C1993" s="125" t="s">
        <v>781</v>
      </c>
      <c r="D1993" s="125" t="s">
        <v>704</v>
      </c>
      <c r="E1993" s="125" t="str">
        <f t="shared" si="3626"/>
        <v>S3</v>
      </c>
      <c r="F1993" s="125" t="str">
        <f t="shared" si="3627"/>
        <v>000</v>
      </c>
      <c r="H1993" s="125" t="s">
        <v>1723</v>
      </c>
      <c r="I1993" s="159">
        <f>VLOOKUP(H1993,'V-Enc'!$B$38:$C$45,2,FALSE)</f>
        <v>16</v>
      </c>
      <c r="J1993" s="125" t="s">
        <v>1733</v>
      </c>
      <c r="K1993" s="159">
        <f>VLOOKUP(J1993,'V-Enc'!$B$49:$C$56,2,FALSE)</f>
        <v>1</v>
      </c>
      <c r="L1993" s="206" t="s">
        <v>2079</v>
      </c>
      <c r="M1993" s="125">
        <v>8</v>
      </c>
      <c r="N1993" s="125" t="s">
        <v>1835</v>
      </c>
      <c r="O1993" s="125">
        <f>VLOOKUP(N1993,'V-Enc'!$B$130:$C$137,2,FALSE)</f>
        <v>8</v>
      </c>
      <c r="R1993" s="125" t="s">
        <v>22</v>
      </c>
      <c r="S1993" s="125" t="s">
        <v>764</v>
      </c>
      <c r="T1993" s="125" t="s">
        <v>783</v>
      </c>
      <c r="U1993" s="125">
        <f t="shared" si="3628"/>
        <v>16</v>
      </c>
      <c r="V1993" s="179">
        <f t="shared" si="3629"/>
        <v>1</v>
      </c>
      <c r="W1993" s="125">
        <f t="shared" si="3630"/>
        <v>8</v>
      </c>
      <c r="X1993" s="179">
        <f t="shared" si="3631"/>
        <v>0.5</v>
      </c>
      <c r="Z1993" s="125">
        <f t="shared" si="3479"/>
        <v>1</v>
      </c>
      <c r="AA1993" s="125">
        <f t="shared" si="3509"/>
        <v>1</v>
      </c>
      <c r="AB1993" s="179">
        <f t="shared" si="3632"/>
        <v>8</v>
      </c>
      <c r="AC1993" s="179" t="str">
        <f t="shared" si="3620"/>
        <v>000111</v>
      </c>
      <c r="AD1993" s="179">
        <f t="shared" si="3621"/>
        <v>1</v>
      </c>
      <c r="AE1993" s="179" t="str">
        <f t="shared" si="3622"/>
        <v>11111111</v>
      </c>
      <c r="AF1993" s="179">
        <f t="shared" si="3623"/>
        <v>0</v>
      </c>
      <c r="AG1993" s="180" t="str">
        <f t="shared" si="3624"/>
        <v>00000000</v>
      </c>
      <c r="AH1993" s="179" t="str">
        <f t="shared" si="3625"/>
        <v>00000000</v>
      </c>
    </row>
    <row r="1994" spans="1:34" x14ac:dyDescent="0.2">
      <c r="A1994" s="125" t="s">
        <v>3186</v>
      </c>
      <c r="B1994" s="58" t="str">
        <f t="shared" ref="B1994" si="3633">IF(OR(MAX(1,O1994)*MAX(V1994,1)&gt;8,V1994&lt;1/4,X1994&lt;1/4,IF(X1994="-",0,X1994)&gt;8),"RSVD","")</f>
        <v/>
      </c>
      <c r="C1994" s="125" t="s">
        <v>781</v>
      </c>
      <c r="D1994" s="125" t="s">
        <v>704</v>
      </c>
      <c r="E1994" s="125" t="str">
        <f t="shared" ref="E1994" si="3634">IF(S1994="rs2","S2",IF(S1994="vs2","S3","S1"))</f>
        <v>S3</v>
      </c>
      <c r="F1994" s="125" t="str">
        <f t="shared" ref="F1994" si="3635">IF(M1994=8,"000",IF(M1994=16,"101","110"))</f>
        <v>101</v>
      </c>
      <c r="H1994" s="125" t="s">
        <v>1723</v>
      </c>
      <c r="I1994" s="159">
        <f>VLOOKUP(H1994,'V-Enc'!$B$38:$C$45,2,FALSE)</f>
        <v>16</v>
      </c>
      <c r="J1994" s="125" t="s">
        <v>1733</v>
      </c>
      <c r="K1994" s="159">
        <f>VLOOKUP(J1994,'V-Enc'!$B$49:$C$56,2,FALSE)</f>
        <v>1</v>
      </c>
      <c r="L1994" s="206" t="s">
        <v>2079</v>
      </c>
      <c r="M1994" s="125">
        <v>16</v>
      </c>
      <c r="N1994" s="125" t="s">
        <v>1835</v>
      </c>
      <c r="O1994" s="125">
        <f>VLOOKUP(N1994,'V-Enc'!$B$130:$C$137,2,FALSE)</f>
        <v>8</v>
      </c>
      <c r="R1994" s="125" t="s">
        <v>22</v>
      </c>
      <c r="S1994" s="125" t="s">
        <v>764</v>
      </c>
      <c r="T1994" s="125" t="s">
        <v>783</v>
      </c>
      <c r="U1994" s="125">
        <f t="shared" ref="U1994" si="3636">IF(L1994="-1",I1994,M1994)</f>
        <v>16</v>
      </c>
      <c r="V1994" s="179">
        <f t="shared" ref="V1994" si="3637">IF(L1994="-1",K1994,U1994/I1994*K1994)</f>
        <v>1</v>
      </c>
      <c r="W1994" s="125">
        <f t="shared" ref="W1994" si="3638">IF(L1994="-1",M1994,"-")</f>
        <v>16</v>
      </c>
      <c r="X1994" s="179">
        <f t="shared" ref="X1994" si="3639">IF(L1994="-1",W1994/I1994*K1994,"-")</f>
        <v>1</v>
      </c>
      <c r="Z1994" s="125">
        <f t="shared" ref="Z1994" si="3640">IF(S1994="vs2",1,"")</f>
        <v>1</v>
      </c>
      <c r="AA1994" s="125">
        <f t="shared" ref="AA1994" si="3641">IF(T1994="vs3",1,"")</f>
        <v>1</v>
      </c>
      <c r="AB1994" s="179">
        <f t="shared" si="3632"/>
        <v>8</v>
      </c>
      <c r="AC1994" s="179" t="str">
        <f t="shared" si="3620"/>
        <v>000111</v>
      </c>
      <c r="AD1994" s="179">
        <f t="shared" si="3621"/>
        <v>1</v>
      </c>
      <c r="AE1994" s="179" t="str">
        <f t="shared" si="3622"/>
        <v>11111111</v>
      </c>
      <c r="AF1994" s="179">
        <f t="shared" si="3623"/>
        <v>0</v>
      </c>
      <c r="AG1994" s="180" t="str">
        <f t="shared" si="3624"/>
        <v>00000000</v>
      </c>
      <c r="AH1994" s="179" t="str">
        <f t="shared" si="3625"/>
        <v>00000000</v>
      </c>
    </row>
    <row r="1995" spans="1:34" x14ac:dyDescent="0.2">
      <c r="A1995" s="125" t="s">
        <v>4924</v>
      </c>
      <c r="B1995" s="58" t="str">
        <f t="shared" si="3611"/>
        <v/>
      </c>
      <c r="C1995" s="125" t="s">
        <v>781</v>
      </c>
      <c r="D1995" s="125" t="s">
        <v>704</v>
      </c>
      <c r="E1995" s="125" t="str">
        <f t="shared" si="3626"/>
        <v>S3</v>
      </c>
      <c r="F1995" s="125" t="str">
        <f t="shared" si="3627"/>
        <v>110</v>
      </c>
      <c r="H1995" s="125" t="s">
        <v>1723</v>
      </c>
      <c r="I1995" s="159">
        <f>VLOOKUP(H1995,'V-Enc'!$B$38:$C$45,2,FALSE)</f>
        <v>16</v>
      </c>
      <c r="J1995" s="125" t="s">
        <v>1733</v>
      </c>
      <c r="K1995" s="159">
        <f>VLOOKUP(J1995,'V-Enc'!$B$49:$C$56,2,FALSE)</f>
        <v>1</v>
      </c>
      <c r="L1995" s="206" t="s">
        <v>2079</v>
      </c>
      <c r="M1995" s="125">
        <v>32</v>
      </c>
      <c r="N1995" s="125" t="s">
        <v>1835</v>
      </c>
      <c r="O1995" s="125">
        <f>VLOOKUP(N1995,'V-Enc'!$B$130:$C$137,2,FALSE)</f>
        <v>8</v>
      </c>
      <c r="R1995" s="125" t="s">
        <v>22</v>
      </c>
      <c r="S1995" s="125" t="s">
        <v>764</v>
      </c>
      <c r="T1995" s="125" t="s">
        <v>783</v>
      </c>
      <c r="U1995" s="125">
        <f t="shared" si="3628"/>
        <v>16</v>
      </c>
      <c r="V1995" s="179">
        <f t="shared" si="3629"/>
        <v>1</v>
      </c>
      <c r="W1995" s="125">
        <f t="shared" si="3630"/>
        <v>32</v>
      </c>
      <c r="X1995" s="179">
        <f t="shared" si="3631"/>
        <v>2</v>
      </c>
      <c r="Z1995" s="125">
        <f t="shared" si="3479"/>
        <v>1</v>
      </c>
      <c r="AA1995" s="125">
        <f t="shared" si="3509"/>
        <v>1</v>
      </c>
      <c r="AB1995" s="179">
        <f t="shared" si="3632"/>
        <v>16</v>
      </c>
      <c r="AC1995" s="179" t="str">
        <f t="shared" si="3620"/>
        <v>001111</v>
      </c>
      <c r="AD1995" s="179">
        <f t="shared" si="3621"/>
        <v>2</v>
      </c>
      <c r="AE1995" s="179" t="str">
        <f t="shared" si="3622"/>
        <v>10101010</v>
      </c>
      <c r="AF1995" s="179">
        <f t="shared" si="3623"/>
        <v>1</v>
      </c>
      <c r="AG1995" s="180" t="str">
        <f t="shared" si="3624"/>
        <v>01010101</v>
      </c>
      <c r="AH1995" s="179" t="str">
        <f t="shared" si="3625"/>
        <v>10101010</v>
      </c>
    </row>
    <row r="1996" spans="1:34" x14ac:dyDescent="0.2">
      <c r="A1996" s="125" t="s">
        <v>4925</v>
      </c>
      <c r="B1996" s="58" t="str">
        <f t="shared" si="3611"/>
        <v>RSVD</v>
      </c>
      <c r="C1996" s="125" t="s">
        <v>781</v>
      </c>
      <c r="D1996" s="125" t="s">
        <v>704</v>
      </c>
      <c r="E1996" s="125" t="str">
        <f>IF(S1996="rs2","S2",IF(S1996="vs2","S3","S1"))</f>
        <v>S3</v>
      </c>
      <c r="F1996" s="125" t="str">
        <f>IF(W1996=8,"000",IF(W1996=16,"101","110"))</f>
        <v>000</v>
      </c>
      <c r="H1996" s="125" t="s">
        <v>1723</v>
      </c>
      <c r="I1996" s="159">
        <f>VLOOKUP(H1996,'V-Enc'!$B$38:$C$45,2,FALSE)</f>
        <v>16</v>
      </c>
      <c r="J1996" s="125" t="s">
        <v>1734</v>
      </c>
      <c r="K1996" s="159">
        <f>VLOOKUP(J1996,'V-Enc'!$B$49:$C$56,2,FALSE)</f>
        <v>2</v>
      </c>
      <c r="L1996" s="206" t="s">
        <v>2079</v>
      </c>
      <c r="M1996" s="125">
        <v>8</v>
      </c>
      <c r="N1996" s="125" t="s">
        <v>1835</v>
      </c>
      <c r="O1996" s="125">
        <f>VLOOKUP(N1996,'V-Enc'!$B$130:$C$137,2,FALSE)</f>
        <v>8</v>
      </c>
      <c r="R1996" s="125" t="s">
        <v>22</v>
      </c>
      <c r="S1996" s="125" t="s">
        <v>764</v>
      </c>
      <c r="T1996" s="125" t="s">
        <v>783</v>
      </c>
      <c r="U1996" s="125">
        <f t="shared" ref="U1996" si="3642">IF(L1996="-1",I1996,M1996)</f>
        <v>16</v>
      </c>
      <c r="V1996" s="179">
        <f t="shared" ref="V1996" si="3643">IF(L1996="-1",K1996,U1996/I1996*K1996)</f>
        <v>2</v>
      </c>
      <c r="W1996" s="125">
        <f t="shared" ref="W1996" si="3644">IF(L1996="-1",M1996,"-")</f>
        <v>8</v>
      </c>
      <c r="X1996" s="179">
        <f t="shared" ref="X1996" si="3645">IF(L1996="-1",W1996/I1996*K1996,"-")</f>
        <v>1</v>
      </c>
      <c r="Z1996" s="125">
        <f t="shared" si="3479"/>
        <v>1</v>
      </c>
      <c r="AA1996" s="125">
        <f t="shared" si="3509"/>
        <v>1</v>
      </c>
      <c r="AB1996" s="179">
        <f t="shared" si="3632"/>
        <v>16</v>
      </c>
      <c r="AC1996" s="179" t="str">
        <f t="shared" si="3620"/>
        <v>001111</v>
      </c>
      <c r="AD1996" s="179">
        <f t="shared" si="3621"/>
        <v>1</v>
      </c>
      <c r="AE1996" s="179" t="str">
        <f t="shared" si="3622"/>
        <v>11111111</v>
      </c>
      <c r="AF1996" s="179">
        <f t="shared" si="3623"/>
        <v>0</v>
      </c>
      <c r="AG1996" s="180" t="str">
        <f t="shared" si="3624"/>
        <v>00000000</v>
      </c>
      <c r="AH1996" s="179" t="str">
        <f t="shared" si="3625"/>
        <v>00000000</v>
      </c>
    </row>
    <row r="1997" spans="1:34" x14ac:dyDescent="0.2">
      <c r="A1997" s="125" t="s">
        <v>4926</v>
      </c>
      <c r="B1997" s="58" t="str">
        <f t="shared" ref="B1997" si="3646">IF(OR(MAX(1,O1997)*MAX(V1997,1)&gt;8,V1997&lt;1/4,X1997&lt;1/4,IF(X1997="-",0,X1997)&gt;8),"RSVD","")</f>
        <v>RSVD</v>
      </c>
      <c r="C1997" s="125" t="s">
        <v>781</v>
      </c>
      <c r="D1997" s="125" t="s">
        <v>704</v>
      </c>
      <c r="E1997" s="125" t="str">
        <f>IF(S1997="rs2","S2",IF(S1997="vs2","S3","S1"))</f>
        <v>S3</v>
      </c>
      <c r="F1997" s="125" t="str">
        <f>IF(W1997=8,"000",IF(W1997=16,"101","110"))</f>
        <v>101</v>
      </c>
      <c r="H1997" s="125" t="s">
        <v>1723</v>
      </c>
      <c r="I1997" s="159">
        <f>VLOOKUP(H1997,'V-Enc'!$B$38:$C$45,2,FALSE)</f>
        <v>16</v>
      </c>
      <c r="J1997" s="125" t="s">
        <v>1734</v>
      </c>
      <c r="K1997" s="159">
        <f>VLOOKUP(J1997,'V-Enc'!$B$49:$C$56,2,FALSE)</f>
        <v>2</v>
      </c>
      <c r="L1997" s="206" t="s">
        <v>2079</v>
      </c>
      <c r="M1997" s="125">
        <v>16</v>
      </c>
      <c r="N1997" s="125" t="s">
        <v>1835</v>
      </c>
      <c r="O1997" s="125">
        <f>VLOOKUP(N1997,'V-Enc'!$B$130:$C$137,2,FALSE)</f>
        <v>8</v>
      </c>
      <c r="R1997" s="125" t="s">
        <v>22</v>
      </c>
      <c r="S1997" s="125" t="s">
        <v>764</v>
      </c>
      <c r="T1997" s="125" t="s">
        <v>783</v>
      </c>
      <c r="U1997" s="125">
        <f t="shared" si="3628"/>
        <v>16</v>
      </c>
      <c r="V1997" s="179">
        <f t="shared" si="3629"/>
        <v>2</v>
      </c>
      <c r="W1997" s="125">
        <f t="shared" si="3630"/>
        <v>16</v>
      </c>
      <c r="X1997" s="179">
        <f t="shared" si="3631"/>
        <v>2</v>
      </c>
      <c r="Z1997" s="125">
        <f t="shared" ref="Z1997" si="3647">IF(S1997="vs2",1,"")</f>
        <v>1</v>
      </c>
      <c r="AA1997" s="125">
        <f t="shared" ref="AA1997" si="3648">IF(T1997="vs3",1,"")</f>
        <v>1</v>
      </c>
      <c r="AB1997" s="179">
        <f t="shared" si="3632"/>
        <v>16</v>
      </c>
      <c r="AC1997" s="179" t="str">
        <f t="shared" si="3620"/>
        <v>001111</v>
      </c>
      <c r="AD1997" s="179">
        <f t="shared" si="3621"/>
        <v>1</v>
      </c>
      <c r="AE1997" s="179" t="str">
        <f t="shared" si="3622"/>
        <v>11111111</v>
      </c>
      <c r="AF1997" s="179">
        <f t="shared" si="3623"/>
        <v>1</v>
      </c>
      <c r="AG1997" s="180" t="str">
        <f t="shared" si="3624"/>
        <v>01010101</v>
      </c>
      <c r="AH1997" s="179" t="str">
        <f t="shared" si="3625"/>
        <v>10101010</v>
      </c>
    </row>
    <row r="1998" spans="1:34" x14ac:dyDescent="0.2">
      <c r="A1998" s="125" t="s">
        <v>3187</v>
      </c>
      <c r="B1998" s="58" t="str">
        <f t="shared" si="3611"/>
        <v>RSVD</v>
      </c>
      <c r="C1998" s="125" t="s">
        <v>781</v>
      </c>
      <c r="D1998" s="125" t="s">
        <v>704</v>
      </c>
      <c r="E1998" s="125" t="str">
        <f>IF(S1998="rs2","S2",IF(S1998="vs2","S3","S1"))</f>
        <v>S3</v>
      </c>
      <c r="F1998" s="125" t="str">
        <f>IF(W1998=8,"000",IF(W1998=16,"101","110"))</f>
        <v>110</v>
      </c>
      <c r="H1998" s="125" t="s">
        <v>1723</v>
      </c>
      <c r="I1998" s="159">
        <f>VLOOKUP(H1998,'V-Enc'!$B$38:$C$45,2,FALSE)</f>
        <v>16</v>
      </c>
      <c r="J1998" s="125" t="s">
        <v>1734</v>
      </c>
      <c r="K1998" s="159">
        <f>VLOOKUP(J1998,'V-Enc'!$B$49:$C$56,2,FALSE)</f>
        <v>2</v>
      </c>
      <c r="L1998" s="206" t="s">
        <v>2079</v>
      </c>
      <c r="M1998" s="125">
        <v>32</v>
      </c>
      <c r="N1998" s="125" t="s">
        <v>1835</v>
      </c>
      <c r="O1998" s="125">
        <f>VLOOKUP(N1998,'V-Enc'!$B$130:$C$137,2,FALSE)</f>
        <v>8</v>
      </c>
      <c r="R1998" s="125" t="s">
        <v>22</v>
      </c>
      <c r="S1998" s="125" t="s">
        <v>764</v>
      </c>
      <c r="T1998" s="125" t="s">
        <v>783</v>
      </c>
      <c r="U1998" s="125">
        <f t="shared" ref="U1998:U2004" si="3649">IF(L1998="-1",I1998,M1998)</f>
        <v>16</v>
      </c>
      <c r="V1998" s="179">
        <f t="shared" ref="V1998:V2004" si="3650">IF(L1998="-1",K1998,U1998/I1998*K1998)</f>
        <v>2</v>
      </c>
      <c r="W1998" s="125">
        <f t="shared" ref="W1998:W2004" si="3651">IF(L1998="-1",M1998,"-")</f>
        <v>32</v>
      </c>
      <c r="X1998" s="179">
        <f t="shared" ref="X1998:X2004" si="3652">IF(L1998="-1",W1998/I1998*K1998,"-")</f>
        <v>4</v>
      </c>
      <c r="Z1998" s="125">
        <f t="shared" si="3479"/>
        <v>1</v>
      </c>
      <c r="AA1998" s="125">
        <f t="shared" si="3509"/>
        <v>1</v>
      </c>
      <c r="AB1998" s="179">
        <f t="shared" si="3632"/>
        <v>32</v>
      </c>
      <c r="AC1998" s="179" t="str">
        <f t="shared" si="3620"/>
        <v>011111</v>
      </c>
      <c r="AD1998" s="179">
        <f t="shared" si="3621"/>
        <v>2</v>
      </c>
      <c r="AE1998" s="179" t="str">
        <f t="shared" si="3622"/>
        <v>10101010</v>
      </c>
      <c r="AF1998" s="179">
        <f t="shared" si="3623"/>
        <v>1</v>
      </c>
      <c r="AG1998" s="180" t="str">
        <f t="shared" si="3624"/>
        <v>01110111</v>
      </c>
      <c r="AH1998" s="179" t="str">
        <f t="shared" si="3625"/>
        <v>10001000</v>
      </c>
    </row>
    <row r="1999" spans="1:34" x14ac:dyDescent="0.2">
      <c r="A1999" s="125" t="s">
        <v>3188</v>
      </c>
      <c r="B1999" s="58" t="str">
        <f t="shared" si="3611"/>
        <v>RSVD</v>
      </c>
      <c r="C1999" s="125" t="s">
        <v>781</v>
      </c>
      <c r="D1999" s="125" t="s">
        <v>704</v>
      </c>
      <c r="E1999" s="125" t="str">
        <f>IF(S1999="rs2","S2",IF(S1999="vs2","S3","S1"))</f>
        <v>S3</v>
      </c>
      <c r="F1999" s="125" t="str">
        <f>IF(W1999=8,"000",IF(W1999=16,"101","110"))</f>
        <v>000</v>
      </c>
      <c r="H1999" s="125" t="s">
        <v>1723</v>
      </c>
      <c r="I1999" s="159">
        <f>VLOOKUP(H1999,'V-Enc'!$B$38:$C$45,2,FALSE)</f>
        <v>16</v>
      </c>
      <c r="J1999" s="125" t="s">
        <v>1735</v>
      </c>
      <c r="K1999" s="159">
        <f>VLOOKUP(J1999,'V-Enc'!$B$49:$C$56,2,FALSE)</f>
        <v>4</v>
      </c>
      <c r="L1999" s="206" t="s">
        <v>2079</v>
      </c>
      <c r="M1999" s="125">
        <v>8</v>
      </c>
      <c r="N1999" s="125" t="s">
        <v>1835</v>
      </c>
      <c r="O1999" s="125">
        <f>VLOOKUP(N1999,'V-Enc'!$B$130:$C$137,2,FALSE)</f>
        <v>8</v>
      </c>
      <c r="R1999" s="125" t="s">
        <v>22</v>
      </c>
      <c r="S1999" s="125" t="s">
        <v>764</v>
      </c>
      <c r="T1999" s="125" t="s">
        <v>783</v>
      </c>
      <c r="U1999" s="125">
        <f t="shared" si="3649"/>
        <v>16</v>
      </c>
      <c r="V1999" s="179">
        <f t="shared" si="3650"/>
        <v>4</v>
      </c>
      <c r="W1999" s="125">
        <f t="shared" si="3651"/>
        <v>8</v>
      </c>
      <c r="X1999" s="179">
        <f t="shared" si="3652"/>
        <v>2</v>
      </c>
      <c r="Z1999" s="125">
        <f t="shared" si="3479"/>
        <v>1</v>
      </c>
      <c r="AA1999" s="125">
        <f t="shared" si="3509"/>
        <v>1</v>
      </c>
      <c r="AB1999" s="179">
        <f t="shared" si="3632"/>
        <v>32</v>
      </c>
      <c r="AC1999" s="179" t="str">
        <f t="shared" si="3620"/>
        <v>011111</v>
      </c>
      <c r="AD1999" s="179">
        <f t="shared" si="3621"/>
        <v>1</v>
      </c>
      <c r="AE1999" s="179" t="str">
        <f t="shared" si="3622"/>
        <v>11111111</v>
      </c>
      <c r="AF1999" s="179">
        <f t="shared" si="3623"/>
        <v>2</v>
      </c>
      <c r="AG1999" s="180" t="str">
        <f t="shared" si="3624"/>
        <v>10101010</v>
      </c>
      <c r="AH1999" s="179" t="str">
        <f t="shared" si="3625"/>
        <v>10001000</v>
      </c>
    </row>
    <row r="2000" spans="1:34" x14ac:dyDescent="0.2">
      <c r="A2000" s="125" t="s">
        <v>3189</v>
      </c>
      <c r="B2000" s="58" t="str">
        <f t="shared" si="3611"/>
        <v>RSVD</v>
      </c>
      <c r="C2000" s="125" t="s">
        <v>781</v>
      </c>
      <c r="D2000" s="125" t="s">
        <v>704</v>
      </c>
      <c r="E2000" s="125" t="str">
        <f>IF(S2000="rs2","S2",IF(S2000="vs2","S3","S1"))</f>
        <v>S3</v>
      </c>
      <c r="F2000" s="125" t="str">
        <f>IF(W2000=8,"000",IF(W2000=16,"101","110"))</f>
        <v>101</v>
      </c>
      <c r="H2000" s="125" t="s">
        <v>1723</v>
      </c>
      <c r="I2000" s="159">
        <f>VLOOKUP(H2000,'V-Enc'!$B$38:$C$45,2,FALSE)</f>
        <v>16</v>
      </c>
      <c r="J2000" s="125" t="s">
        <v>1735</v>
      </c>
      <c r="K2000" s="159">
        <f>VLOOKUP(J2000,'V-Enc'!$B$49:$C$56,2,FALSE)</f>
        <v>4</v>
      </c>
      <c r="L2000" s="206" t="s">
        <v>2079</v>
      </c>
      <c r="M2000" s="125">
        <v>16</v>
      </c>
      <c r="N2000" s="125" t="s">
        <v>1835</v>
      </c>
      <c r="O2000" s="125">
        <f>VLOOKUP(N2000,'V-Enc'!$B$130:$C$137,2,FALSE)</f>
        <v>8</v>
      </c>
      <c r="R2000" s="125" t="s">
        <v>22</v>
      </c>
      <c r="S2000" s="125" t="s">
        <v>764</v>
      </c>
      <c r="T2000" s="125" t="s">
        <v>783</v>
      </c>
      <c r="U2000" s="125">
        <f t="shared" si="3649"/>
        <v>16</v>
      </c>
      <c r="V2000" s="179">
        <f t="shared" si="3650"/>
        <v>4</v>
      </c>
      <c r="W2000" s="125">
        <f t="shared" si="3651"/>
        <v>16</v>
      </c>
      <c r="X2000" s="179">
        <f t="shared" si="3652"/>
        <v>4</v>
      </c>
      <c r="Z2000" s="125">
        <f t="shared" si="3479"/>
        <v>1</v>
      </c>
      <c r="AA2000" s="125">
        <f t="shared" si="3509"/>
        <v>1</v>
      </c>
      <c r="AB2000" s="179">
        <f t="shared" si="3632"/>
        <v>32</v>
      </c>
      <c r="AC2000" s="179" t="str">
        <f t="shared" si="3620"/>
        <v>011111</v>
      </c>
      <c r="AD2000" s="179">
        <f t="shared" si="3621"/>
        <v>1</v>
      </c>
      <c r="AE2000" s="179" t="str">
        <f t="shared" si="3622"/>
        <v>11111111</v>
      </c>
      <c r="AF2000" s="179">
        <f t="shared" si="3623"/>
        <v>1</v>
      </c>
      <c r="AG2000" s="180" t="str">
        <f t="shared" si="3624"/>
        <v>01110111</v>
      </c>
      <c r="AH2000" s="179" t="str">
        <f>IF(AF2000=0,"00000000",RIGHT(_xlfn.CONCAT(REPT(0,8-MIN(8,AB2000)),REPT(DEC2BIN(_xlfn.BITLSHIFT(1,MAX(V2000,X2000,1)-1)),MAX(1,O2000))),8))</f>
        <v>10001000</v>
      </c>
    </row>
    <row r="2001" spans="1:34" x14ac:dyDescent="0.2">
      <c r="A2001" s="125" t="s">
        <v>3190</v>
      </c>
      <c r="B2001" s="58" t="str">
        <f t="shared" si="3611"/>
        <v>RSVD</v>
      </c>
      <c r="C2001" s="125" t="s">
        <v>781</v>
      </c>
      <c r="D2001" s="125" t="s">
        <v>704</v>
      </c>
      <c r="E2001" s="125" t="str">
        <f>IF(S2001="rs2","L2",IF(S2001="vs2","S3","L1"))</f>
        <v>S3</v>
      </c>
      <c r="F2001" s="125" t="str">
        <f>IF(M2001=8,"000",IF(M2001=16,"101","110"))</f>
        <v>110</v>
      </c>
      <c r="H2001" s="125" t="s">
        <v>1723</v>
      </c>
      <c r="I2001" s="159">
        <f>VLOOKUP(H2001,'V-Enc'!$B$38:$C$45,2,FALSE)</f>
        <v>16</v>
      </c>
      <c r="J2001" s="125" t="s">
        <v>1735</v>
      </c>
      <c r="K2001" s="159">
        <f>VLOOKUP(J2001,'V-Enc'!$B$49:$C$56,2,FALSE)</f>
        <v>4</v>
      </c>
      <c r="L2001" s="206" t="s">
        <v>2079</v>
      </c>
      <c r="M2001" s="125">
        <v>32</v>
      </c>
      <c r="N2001" s="125" t="s">
        <v>1835</v>
      </c>
      <c r="O2001" s="125">
        <f>VLOOKUP(N2001,'V-Enc'!$B$130:$C$137,2,FALSE)</f>
        <v>8</v>
      </c>
      <c r="R2001" s="125" t="s">
        <v>22</v>
      </c>
      <c r="S2001" s="125" t="s">
        <v>764</v>
      </c>
      <c r="T2001" s="125" t="s">
        <v>783</v>
      </c>
      <c r="U2001" s="125">
        <f t="shared" si="3649"/>
        <v>16</v>
      </c>
      <c r="V2001" s="179">
        <f t="shared" si="3650"/>
        <v>4</v>
      </c>
      <c r="W2001" s="125">
        <f t="shared" si="3651"/>
        <v>32</v>
      </c>
      <c r="X2001" s="179">
        <f t="shared" si="3652"/>
        <v>8</v>
      </c>
      <c r="Z2001" s="125">
        <f t="shared" si="3479"/>
        <v>1</v>
      </c>
      <c r="AA2001" s="125">
        <v>1</v>
      </c>
      <c r="AB2001" s="179">
        <f t="shared" si="3632"/>
        <v>64</v>
      </c>
      <c r="AC2001" s="179" t="str">
        <f>DEC2BIN(MIN(64,AB2001)-1,6)</f>
        <v>111111</v>
      </c>
      <c r="AD2001" s="179">
        <f t="shared" si="3621"/>
        <v>2</v>
      </c>
      <c r="AE2001" s="179" t="str">
        <f t="shared" si="3622"/>
        <v>10101010</v>
      </c>
      <c r="AF2001" s="179">
        <f t="shared" si="3623"/>
        <v>1</v>
      </c>
      <c r="AG2001" s="180" t="str">
        <f t="shared" si="3624"/>
        <v>01111111</v>
      </c>
      <c r="AH2001" s="179" t="str">
        <f t="shared" ref="AH2001:AH2004" si="3653">IF(AF2001=0,"00000000",RIGHT(_xlfn.CONCAT(REPT(0,8-MIN(8,AB2001)),REPT(DEC2BIN(_xlfn.BITLSHIFT(1,MAX(V2001,X2001,1)-1)),MAX(1,O2001))),8))</f>
        <v>10000000</v>
      </c>
    </row>
    <row r="2002" spans="1:34" x14ac:dyDescent="0.2">
      <c r="A2002" s="125" t="s">
        <v>3191</v>
      </c>
      <c r="B2002" s="58" t="str">
        <f t="shared" si="3611"/>
        <v>RSVD</v>
      </c>
      <c r="C2002" s="125" t="s">
        <v>781</v>
      </c>
      <c r="D2002" s="125" t="s">
        <v>704</v>
      </c>
      <c r="E2002" s="125" t="str">
        <f>IF(S2002="rs2","L2",IF(S2002="vs2","S3","L1"))</f>
        <v>S3</v>
      </c>
      <c r="F2002" s="125" t="str">
        <f>IF(M2002=8,"000",IF(M2002=16,"101","110"))</f>
        <v>000</v>
      </c>
      <c r="H2002" s="125" t="s">
        <v>1723</v>
      </c>
      <c r="I2002" s="159">
        <f>VLOOKUP(H2002,'V-Enc'!$B$38:$C$45,2,FALSE)</f>
        <v>16</v>
      </c>
      <c r="J2002" s="125" t="s">
        <v>1736</v>
      </c>
      <c r="K2002" s="159">
        <f>VLOOKUP(J2002,'V-Enc'!$B$49:$C$56,2,FALSE)</f>
        <v>8</v>
      </c>
      <c r="L2002" s="206" t="s">
        <v>2079</v>
      </c>
      <c r="M2002" s="125">
        <v>8</v>
      </c>
      <c r="N2002" s="125" t="s">
        <v>1835</v>
      </c>
      <c r="O2002" s="125">
        <f>VLOOKUP(N2002,'V-Enc'!$B$130:$C$137,2,FALSE)</f>
        <v>8</v>
      </c>
      <c r="R2002" s="125" t="s">
        <v>22</v>
      </c>
      <c r="S2002" s="125" t="s">
        <v>764</v>
      </c>
      <c r="T2002" s="125" t="s">
        <v>783</v>
      </c>
      <c r="U2002" s="125">
        <f t="shared" si="3649"/>
        <v>16</v>
      </c>
      <c r="V2002" s="179">
        <f t="shared" si="3650"/>
        <v>8</v>
      </c>
      <c r="W2002" s="125">
        <f t="shared" si="3651"/>
        <v>8</v>
      </c>
      <c r="X2002" s="179">
        <f t="shared" si="3652"/>
        <v>4</v>
      </c>
      <c r="Z2002" s="125">
        <f t="shared" si="3479"/>
        <v>1</v>
      </c>
      <c r="AA2002" s="125">
        <v>1</v>
      </c>
      <c r="AB2002" s="179">
        <f t="shared" si="3632"/>
        <v>64</v>
      </c>
      <c r="AC2002" s="179" t="str">
        <f t="shared" ref="AC2002:AC2004" si="3654">DEC2BIN(MIN(64,AB2002)-1,6)</f>
        <v>111111</v>
      </c>
      <c r="AD2002" s="179">
        <f t="shared" si="3621"/>
        <v>1</v>
      </c>
      <c r="AE2002" s="179" t="str">
        <f t="shared" si="3622"/>
        <v>11111111</v>
      </c>
      <c r="AF2002" s="179">
        <f t="shared" si="3623"/>
        <v>2</v>
      </c>
      <c r="AG2002" s="180" t="str">
        <f t="shared" si="3624"/>
        <v>10101010</v>
      </c>
      <c r="AH2002" s="179" t="str">
        <f t="shared" si="3653"/>
        <v>10000000</v>
      </c>
    </row>
    <row r="2003" spans="1:34" x14ac:dyDescent="0.2">
      <c r="A2003" s="125" t="s">
        <v>3192</v>
      </c>
      <c r="B2003" s="58" t="str">
        <f t="shared" si="3611"/>
        <v>RSVD</v>
      </c>
      <c r="C2003" s="125" t="s">
        <v>781</v>
      </c>
      <c r="D2003" s="125" t="s">
        <v>704</v>
      </c>
      <c r="E2003" s="125" t="str">
        <f>IF(S2003="rs2","L2",IF(S2003="vs2","S3","L1"))</f>
        <v>S3</v>
      </c>
      <c r="F2003" s="125" t="str">
        <f>IF(M2003=8,"000",IF(M2003=16,"101","110"))</f>
        <v>101</v>
      </c>
      <c r="H2003" s="125" t="s">
        <v>1723</v>
      </c>
      <c r="I2003" s="159">
        <f>VLOOKUP(H2003,'V-Enc'!$B$38:$C$45,2,FALSE)</f>
        <v>16</v>
      </c>
      <c r="J2003" s="125" t="s">
        <v>1736</v>
      </c>
      <c r="K2003" s="159">
        <f>VLOOKUP(J2003,'V-Enc'!$B$49:$C$56,2,FALSE)</f>
        <v>8</v>
      </c>
      <c r="L2003" s="206" t="s">
        <v>2079</v>
      </c>
      <c r="M2003" s="125">
        <v>16</v>
      </c>
      <c r="N2003" s="125" t="s">
        <v>1835</v>
      </c>
      <c r="O2003" s="125">
        <f>VLOOKUP(N2003,'V-Enc'!$B$130:$C$137,2,FALSE)</f>
        <v>8</v>
      </c>
      <c r="R2003" s="125" t="s">
        <v>22</v>
      </c>
      <c r="S2003" s="125" t="s">
        <v>764</v>
      </c>
      <c r="T2003" s="125" t="s">
        <v>783</v>
      </c>
      <c r="U2003" s="125">
        <f t="shared" ref="U2003" si="3655">IF(L2003="-1",I2003,M2003)</f>
        <v>16</v>
      </c>
      <c r="V2003" s="179">
        <f t="shared" ref="V2003" si="3656">IF(L2003="-1",K2003,U2003/I2003*K2003)</f>
        <v>8</v>
      </c>
      <c r="W2003" s="125">
        <f t="shared" ref="W2003" si="3657">IF(L2003="-1",M2003,"-")</f>
        <v>16</v>
      </c>
      <c r="X2003" s="179">
        <f t="shared" ref="X2003" si="3658">IF(L2003="-1",W2003/I2003*K2003,"-")</f>
        <v>8</v>
      </c>
      <c r="Z2003" s="125">
        <f t="shared" ref="Z2003" si="3659">IF(S2003="vs2",1,"")</f>
        <v>1</v>
      </c>
      <c r="AA2003" s="125">
        <v>1</v>
      </c>
      <c r="AB2003" s="179">
        <f t="shared" si="3632"/>
        <v>64</v>
      </c>
      <c r="AC2003" s="179" t="str">
        <f t="shared" si="3654"/>
        <v>111111</v>
      </c>
      <c r="AD2003" s="179">
        <f t="shared" si="3621"/>
        <v>1</v>
      </c>
      <c r="AE2003" s="179" t="str">
        <f t="shared" si="3622"/>
        <v>11111111</v>
      </c>
      <c r="AF2003" s="179">
        <f t="shared" si="3623"/>
        <v>1</v>
      </c>
      <c r="AG2003" s="180" t="str">
        <f>IF(AF2003=0,"00000000",RIGHT(IF(X2003&gt;=V2003,DEC2BIN(_xlfn.BITXOR(BIN2DEC(AH2003),255),8),REPT(DEC2BIN(_xlfn.BITLSHIFT(1,AF2003-1)),8)),8))</f>
        <v>01111111</v>
      </c>
      <c r="AH2003" s="179" t="str">
        <f t="shared" si="3653"/>
        <v>10000000</v>
      </c>
    </row>
    <row r="2004" spans="1:34" x14ac:dyDescent="0.2">
      <c r="A2004" s="125" t="s">
        <v>4923</v>
      </c>
      <c r="B2004" s="58" t="str">
        <f t="shared" si="3611"/>
        <v>RSVD</v>
      </c>
      <c r="C2004" s="125" t="s">
        <v>781</v>
      </c>
      <c r="D2004" s="125" t="s">
        <v>704</v>
      </c>
      <c r="E2004" s="125" t="str">
        <f>IF(S2004="rs2","L2",IF(S2004="vs2","S3","L1"))</f>
        <v>S3</v>
      </c>
      <c r="F2004" s="125" t="str">
        <f>IF(M2004=8,"000",IF(M2004=16,"101","110"))</f>
        <v>110</v>
      </c>
      <c r="H2004" s="125" t="s">
        <v>1723</v>
      </c>
      <c r="I2004" s="159">
        <f>VLOOKUP(H2004,'V-Enc'!$B$38:$C$45,2,FALSE)</f>
        <v>16</v>
      </c>
      <c r="J2004" s="125" t="s">
        <v>1736</v>
      </c>
      <c r="K2004" s="159">
        <f>VLOOKUP(J2004,'V-Enc'!$B$49:$C$56,2,FALSE)</f>
        <v>8</v>
      </c>
      <c r="L2004" s="206" t="s">
        <v>2079</v>
      </c>
      <c r="M2004" s="125">
        <v>32</v>
      </c>
      <c r="N2004" s="125" t="s">
        <v>1835</v>
      </c>
      <c r="O2004" s="125">
        <f>VLOOKUP(N2004,'V-Enc'!$B$130:$C$137,2,FALSE)</f>
        <v>8</v>
      </c>
      <c r="R2004" s="125" t="s">
        <v>22</v>
      </c>
      <c r="S2004" s="125" t="s">
        <v>764</v>
      </c>
      <c r="T2004" s="125" t="s">
        <v>783</v>
      </c>
      <c r="U2004" s="125">
        <f t="shared" si="3649"/>
        <v>16</v>
      </c>
      <c r="V2004" s="179">
        <f t="shared" si="3650"/>
        <v>8</v>
      </c>
      <c r="W2004" s="125">
        <f t="shared" si="3651"/>
        <v>32</v>
      </c>
      <c r="X2004" s="179">
        <f t="shared" si="3652"/>
        <v>16</v>
      </c>
      <c r="Z2004" s="125">
        <f t="shared" si="3479"/>
        <v>1</v>
      </c>
      <c r="AA2004" s="125">
        <v>1</v>
      </c>
      <c r="AB2004" s="179">
        <f t="shared" si="3632"/>
        <v>128</v>
      </c>
      <c r="AC2004" s="179" t="str">
        <f t="shared" si="3654"/>
        <v>111111</v>
      </c>
      <c r="AD2004" s="179">
        <f t="shared" si="3621"/>
        <v>2</v>
      </c>
      <c r="AE2004" s="179" t="str">
        <f t="shared" si="3622"/>
        <v>10101010</v>
      </c>
      <c r="AF2004" s="179">
        <f t="shared" si="3623"/>
        <v>1</v>
      </c>
      <c r="AG2004" s="180" t="e">
        <f>IF(AF2004=0,"00000000",RIGHT(IF(X2004&gt;=V2004,DEC2BIN(_xlfn.BITXOR(BIN2DEC(AH2004),255),8),REPT(DEC2BIN(_xlfn.BITLSHIFT(1,AF2004-1)),8)),8))</f>
        <v>#NUM!</v>
      </c>
      <c r="AH2004" s="179" t="e">
        <f t="shared" si="3653"/>
        <v>#NUM!</v>
      </c>
    </row>
    <row r="2007" spans="1:34" ht="21" x14ac:dyDescent="0.25">
      <c r="A2007" s="223" t="s">
        <v>3193</v>
      </c>
      <c r="B2007" s="223"/>
      <c r="C2007" s="224"/>
      <c r="D2007" s="224"/>
      <c r="E2007" s="224"/>
      <c r="F2007" s="224"/>
      <c r="G2007" s="224"/>
      <c r="H2007" s="224"/>
      <c r="I2007" s="224"/>
      <c r="J2007" s="224"/>
    </row>
    <row r="2008" spans="1:34" ht="19" x14ac:dyDescent="0.25">
      <c r="A2008" s="225" t="s">
        <v>2038</v>
      </c>
      <c r="B2008" s="225"/>
      <c r="C2008" s="226"/>
      <c r="D2008" s="226"/>
      <c r="E2008" s="226"/>
      <c r="F2008" s="226"/>
      <c r="G2008" s="226"/>
      <c r="H2008" s="226"/>
    </row>
    <row r="2009" spans="1:34" x14ac:dyDescent="0.2">
      <c r="A2009" s="125" t="s">
        <v>4927</v>
      </c>
      <c r="B2009" s="58" t="str">
        <f t="shared" ref="B2009:B2010" si="3660">IF(OR(MAX(1,O2009)*MAX(V2009,1)&gt;8,V2009&lt;1/4,X2009&lt;1/4,IF(X2009="-",0,X2009)&gt;8),"RSVD","")</f>
        <v>RSVD</v>
      </c>
      <c r="C2009" s="125" t="s">
        <v>727</v>
      </c>
      <c r="D2009" s="125" t="s">
        <v>704</v>
      </c>
      <c r="E2009" s="125" t="str">
        <f t="shared" ref="E2009:E2010" si="3661">IF(S2009="rs2","L2",IF(S2009="vs2","L3","L1"))</f>
        <v>L1</v>
      </c>
      <c r="F2009" s="125" t="str">
        <f t="shared" ref="F2009:F2010" si="3662">IF(M2009=8,"000",IF(M2009=16,"101","110"))</f>
        <v>000</v>
      </c>
      <c r="H2009" s="125" t="s">
        <v>1724</v>
      </c>
      <c r="I2009" s="159">
        <f>VLOOKUP(H2009,'V-Enc'!$B$38:$C$45,2,FALSE)</f>
        <v>32</v>
      </c>
      <c r="J2009" s="125" t="s">
        <v>1739</v>
      </c>
      <c r="K2009" s="159">
        <f>VLOOKUP(J2009,'V-Enc'!$B$49:$C$56,2,FALSE)</f>
        <v>0.25</v>
      </c>
      <c r="L2009" s="206" t="s">
        <v>76</v>
      </c>
      <c r="M2009" s="125">
        <v>8</v>
      </c>
      <c r="Q2009" s="125" t="s">
        <v>730</v>
      </c>
      <c r="R2009" s="125" t="s">
        <v>22</v>
      </c>
      <c r="S2009" s="206" t="s">
        <v>2040</v>
      </c>
      <c r="U2009" s="125">
        <f t="shared" ref="U2009:U2010" si="3663">IF(L2009="-1",I2009,M2009)</f>
        <v>8</v>
      </c>
      <c r="V2009" s="179">
        <f t="shared" ref="V2009:V2010" si="3664">IF(L2009="-1",K2009,U2009/I2009*K2009)</f>
        <v>6.25E-2</v>
      </c>
      <c r="W2009" s="125" t="str">
        <f t="shared" ref="W2009:W2010" si="3665">IF(L2009="-1",M2009,"-")</f>
        <v>-</v>
      </c>
      <c r="X2009" s="179" t="str">
        <f>IF(L2009="-1",W2009/#REF!*#REF!,"-")</f>
        <v>-</v>
      </c>
      <c r="Z2009" s="125" t="str">
        <f t="shared" ref="Z2009:Z2010" si="3666">IF(S2009="vs2",1,"")</f>
        <v/>
      </c>
      <c r="AA2009" s="125">
        <v>1</v>
      </c>
      <c r="AB2009" s="179">
        <f>MAX(V2009,X2009,1)*IF(O2009="",1,O2009)</f>
        <v>1</v>
      </c>
      <c r="AC2009" s="179" t="str">
        <f t="shared" ref="AC2009:AC2022" si="3667">DEC2BIN(MIN(64,AB2009)-1,6)</f>
        <v>000000</v>
      </c>
      <c r="AD2009" s="125">
        <f t="shared" ref="AD2009:AD2026" si="3668">AB2009/(MAX(V2009,1)*IF(O2009="",1,O2009))</f>
        <v>1</v>
      </c>
      <c r="AE2009" s="125" t="str">
        <f t="shared" ref="AE2009:AE2026" si="3669">RIGHT(_xlfn.CONCAT(REPT(0,8-MIN(AB2009,8)),REPT(DEC2BIN(_xlfn.BITLSHIFT(1,AD2009-1)),AB2009/AD2009)),8)</f>
        <v>00000001</v>
      </c>
      <c r="AF2009" s="125" t="s">
        <v>369</v>
      </c>
    </row>
    <row r="2010" spans="1:34" x14ac:dyDescent="0.2">
      <c r="A2010" s="125" t="s">
        <v>4928</v>
      </c>
      <c r="B2010" s="58" t="str">
        <f t="shared" si="3660"/>
        <v>RSVD</v>
      </c>
      <c r="C2010" s="125" t="s">
        <v>727</v>
      </c>
      <c r="D2010" s="125" t="s">
        <v>704</v>
      </c>
      <c r="E2010" s="125" t="str">
        <f t="shared" si="3661"/>
        <v>L1</v>
      </c>
      <c r="F2010" s="125" t="str">
        <f t="shared" si="3662"/>
        <v>101</v>
      </c>
      <c r="H2010" s="125" t="s">
        <v>1724</v>
      </c>
      <c r="I2010" s="159">
        <f>VLOOKUP(H2010,'V-Enc'!$B$38:$C$45,2,FALSE)</f>
        <v>32</v>
      </c>
      <c r="J2010" s="125" t="s">
        <v>1739</v>
      </c>
      <c r="K2010" s="159">
        <f>VLOOKUP(J2010,'V-Enc'!$B$49:$C$56,2,FALSE)</f>
        <v>0.25</v>
      </c>
      <c r="L2010" s="206" t="s">
        <v>76</v>
      </c>
      <c r="M2010" s="125">
        <v>16</v>
      </c>
      <c r="Q2010" s="125" t="s">
        <v>730</v>
      </c>
      <c r="R2010" s="125" t="s">
        <v>22</v>
      </c>
      <c r="S2010" s="206" t="s">
        <v>2040</v>
      </c>
      <c r="U2010" s="125">
        <f t="shared" si="3663"/>
        <v>16</v>
      </c>
      <c r="V2010" s="179">
        <f t="shared" si="3664"/>
        <v>0.125</v>
      </c>
      <c r="W2010" s="125" t="str">
        <f t="shared" si="3665"/>
        <v>-</v>
      </c>
      <c r="X2010" s="179" t="str">
        <f>IF(L2010="-1",W2010/#REF!*#REF!,"-")</f>
        <v>-</v>
      </c>
      <c r="Z2010" s="125" t="str">
        <f t="shared" si="3666"/>
        <v/>
      </c>
      <c r="AA2010" s="125">
        <v>1</v>
      </c>
      <c r="AB2010" s="179">
        <f t="shared" ref="AB2010:AB2026" si="3670">MAX(V2010,X2010,1)*IF(O2010="",1,O2010)</f>
        <v>1</v>
      </c>
      <c r="AC2010" s="179" t="str">
        <f t="shared" si="3667"/>
        <v>000000</v>
      </c>
      <c r="AD2010" s="125">
        <f t="shared" si="3668"/>
        <v>1</v>
      </c>
      <c r="AE2010" s="125" t="str">
        <f t="shared" si="3669"/>
        <v>00000001</v>
      </c>
      <c r="AF2010" s="125" t="s">
        <v>369</v>
      </c>
    </row>
    <row r="2011" spans="1:34" x14ac:dyDescent="0.2">
      <c r="A2011" s="125" t="s">
        <v>3194</v>
      </c>
      <c r="B2011" s="58" t="str">
        <f t="shared" ref="B2011:B2026" si="3671">IF(OR(MAX(1,O2011)*MAX(V2011,1)&gt;8,V2011&lt;1/4,X2011&lt;1/4,IF(X2011="-",0,X2011)&gt;8),"RSVD","")</f>
        <v/>
      </c>
      <c r="C2011" s="125" t="s">
        <v>727</v>
      </c>
      <c r="D2011" s="125" t="s">
        <v>704</v>
      </c>
      <c r="E2011" s="125" t="str">
        <f t="shared" ref="E2011:E2026" si="3672">IF(S2011="rs2","L2",IF(S2011="vs2","L3","L1"))</f>
        <v>L1</v>
      </c>
      <c r="F2011" s="125" t="str">
        <f t="shared" ref="F2011:F2026" si="3673">IF(M2011=8,"000",IF(M2011=16,"101","110"))</f>
        <v>110</v>
      </c>
      <c r="H2011" s="125" t="s">
        <v>1724</v>
      </c>
      <c r="I2011" s="159">
        <f>VLOOKUP(H2011,'V-Enc'!$B$38:$C$45,2,FALSE)</f>
        <v>32</v>
      </c>
      <c r="J2011" s="125" t="s">
        <v>1739</v>
      </c>
      <c r="K2011" s="159">
        <f>VLOOKUP(J2011,'V-Enc'!$B$49:$C$56,2,FALSE)</f>
        <v>0.25</v>
      </c>
      <c r="L2011" s="206" t="s">
        <v>76</v>
      </c>
      <c r="M2011" s="125">
        <v>32</v>
      </c>
      <c r="Q2011" s="125" t="s">
        <v>730</v>
      </c>
      <c r="R2011" s="125" t="s">
        <v>22</v>
      </c>
      <c r="S2011" s="206" t="s">
        <v>2040</v>
      </c>
      <c r="U2011" s="125">
        <f t="shared" ref="U2011:U2026" si="3674">IF(L2011="-1",I2011,M2011)</f>
        <v>32</v>
      </c>
      <c r="V2011" s="179">
        <f t="shared" ref="V2011:V2026" si="3675">IF(L2011="-1",K2011,U2011/I2011*K2011)</f>
        <v>0.25</v>
      </c>
      <c r="W2011" s="125" t="str">
        <f t="shared" ref="W2011:W2026" si="3676">IF(L2011="-1",M2011,"-")</f>
        <v>-</v>
      </c>
      <c r="X2011" s="179" t="str">
        <f>IF(L2011="-1",W2011/#REF!*#REF!,"-")</f>
        <v>-</v>
      </c>
      <c r="Z2011" s="125" t="str">
        <f t="shared" ref="Z2011:Z2084" si="3677">IF(S2011="vs2",1,"")</f>
        <v/>
      </c>
      <c r="AA2011" s="125">
        <v>1</v>
      </c>
      <c r="AB2011" s="179">
        <f t="shared" si="3670"/>
        <v>1</v>
      </c>
      <c r="AC2011" s="179" t="str">
        <f t="shared" si="3667"/>
        <v>000000</v>
      </c>
      <c r="AD2011" s="125">
        <f t="shared" si="3668"/>
        <v>1</v>
      </c>
      <c r="AE2011" s="125" t="str">
        <f t="shared" si="3669"/>
        <v>00000001</v>
      </c>
      <c r="AF2011" s="125" t="s">
        <v>369</v>
      </c>
    </row>
    <row r="2012" spans="1:34" x14ac:dyDescent="0.2">
      <c r="A2012" s="125" t="s">
        <v>4929</v>
      </c>
      <c r="B2012" s="58" t="str">
        <f t="shared" ref="B2012" si="3678">IF(OR(MAX(1,O2012)*MAX(V2012,1)&gt;8,V2012&lt;1/4,X2012&lt;1/4,IF(X2012="-",0,X2012)&gt;8),"RSVD","")</f>
        <v>RSVD</v>
      </c>
      <c r="C2012" s="125" t="s">
        <v>727</v>
      </c>
      <c r="D2012" s="125" t="s">
        <v>704</v>
      </c>
      <c r="E2012" s="125" t="str">
        <f t="shared" ref="E2012" si="3679">IF(S2012="rs2","L2",IF(S2012="vs2","L3","L1"))</f>
        <v>L1</v>
      </c>
      <c r="F2012" s="125" t="str">
        <f t="shared" ref="F2012" si="3680">IF(M2012=8,"000",IF(M2012=16,"101","110"))</f>
        <v>000</v>
      </c>
      <c r="H2012" s="125" t="s">
        <v>1724</v>
      </c>
      <c r="I2012" s="159">
        <f>VLOOKUP(H2012,'V-Enc'!$B$38:$C$45,2,FALSE)</f>
        <v>32</v>
      </c>
      <c r="J2012" s="125" t="s">
        <v>1740</v>
      </c>
      <c r="K2012" s="159">
        <f>VLOOKUP(J2012,'V-Enc'!$B$49:$C$56,2,FALSE)</f>
        <v>0.5</v>
      </c>
      <c r="L2012" s="206" t="s">
        <v>76</v>
      </c>
      <c r="M2012" s="125">
        <v>8</v>
      </c>
      <c r="Q2012" s="125" t="s">
        <v>730</v>
      </c>
      <c r="R2012" s="125" t="s">
        <v>22</v>
      </c>
      <c r="S2012" s="206" t="s">
        <v>2040</v>
      </c>
      <c r="U2012" s="125">
        <f t="shared" ref="U2012" si="3681">IF(L2012="-1",I2012,M2012)</f>
        <v>8</v>
      </c>
      <c r="V2012" s="179">
        <f t="shared" ref="V2012" si="3682">IF(L2012="-1",K2012,U2012/I2012*K2012)</f>
        <v>0.125</v>
      </c>
      <c r="W2012" s="125" t="str">
        <f t="shared" ref="W2012" si="3683">IF(L2012="-1",M2012,"-")</f>
        <v>-</v>
      </c>
      <c r="X2012" s="179" t="str">
        <f>IF(L2012="-1",W2012/#REF!*#REF!,"-")</f>
        <v>-</v>
      </c>
      <c r="Z2012" s="125" t="str">
        <f t="shared" ref="Z2012" si="3684">IF(S2012="vs2",1,"")</f>
        <v/>
      </c>
      <c r="AA2012" s="125">
        <v>1</v>
      </c>
      <c r="AB2012" s="179">
        <f t="shared" si="3670"/>
        <v>1</v>
      </c>
      <c r="AC2012" s="179" t="str">
        <f t="shared" si="3667"/>
        <v>000000</v>
      </c>
      <c r="AD2012" s="125">
        <f t="shared" si="3668"/>
        <v>1</v>
      </c>
      <c r="AE2012" s="125" t="str">
        <f t="shared" si="3669"/>
        <v>00000001</v>
      </c>
      <c r="AF2012" s="125" t="s">
        <v>369</v>
      </c>
    </row>
    <row r="2013" spans="1:34" x14ac:dyDescent="0.2">
      <c r="A2013" s="125" t="s">
        <v>3195</v>
      </c>
      <c r="B2013" s="58" t="str">
        <f t="shared" si="3671"/>
        <v/>
      </c>
      <c r="C2013" s="125" t="s">
        <v>727</v>
      </c>
      <c r="D2013" s="125" t="s">
        <v>704</v>
      </c>
      <c r="E2013" s="125" t="str">
        <f t="shared" si="3672"/>
        <v>L1</v>
      </c>
      <c r="F2013" s="125" t="str">
        <f t="shared" si="3673"/>
        <v>101</v>
      </c>
      <c r="H2013" s="125" t="s">
        <v>1724</v>
      </c>
      <c r="I2013" s="159">
        <f>VLOOKUP(H2013,'V-Enc'!$B$38:$C$45,2,FALSE)</f>
        <v>32</v>
      </c>
      <c r="J2013" s="125" t="s">
        <v>1740</v>
      </c>
      <c r="K2013" s="159">
        <f>VLOOKUP(J2013,'V-Enc'!$B$49:$C$56,2,FALSE)</f>
        <v>0.5</v>
      </c>
      <c r="L2013" s="206" t="s">
        <v>76</v>
      </c>
      <c r="M2013" s="125">
        <v>16</v>
      </c>
      <c r="Q2013" s="125" t="s">
        <v>730</v>
      </c>
      <c r="R2013" s="125" t="s">
        <v>22</v>
      </c>
      <c r="S2013" s="206" t="s">
        <v>2040</v>
      </c>
      <c r="U2013" s="125">
        <f t="shared" si="3674"/>
        <v>16</v>
      </c>
      <c r="V2013" s="179">
        <f t="shared" si="3675"/>
        <v>0.25</v>
      </c>
      <c r="W2013" s="125" t="str">
        <f t="shared" si="3676"/>
        <v>-</v>
      </c>
      <c r="X2013" s="179" t="str">
        <f>IF(L2013="-1",W2013/#REF!*#REF!,"-")</f>
        <v>-</v>
      </c>
      <c r="Z2013" s="125" t="str">
        <f t="shared" si="3677"/>
        <v/>
      </c>
      <c r="AA2013" s="125">
        <v>1</v>
      </c>
      <c r="AB2013" s="179">
        <f t="shared" si="3670"/>
        <v>1</v>
      </c>
      <c r="AC2013" s="179" t="str">
        <f t="shared" si="3667"/>
        <v>000000</v>
      </c>
      <c r="AD2013" s="125">
        <f t="shared" si="3668"/>
        <v>1</v>
      </c>
      <c r="AE2013" s="125" t="str">
        <f t="shared" si="3669"/>
        <v>00000001</v>
      </c>
      <c r="AF2013" s="125" t="s">
        <v>369</v>
      </c>
    </row>
    <row r="2014" spans="1:34" x14ac:dyDescent="0.2">
      <c r="A2014" s="125" t="s">
        <v>3196</v>
      </c>
      <c r="B2014" s="58" t="str">
        <f t="shared" si="3671"/>
        <v/>
      </c>
      <c r="C2014" s="125" t="s">
        <v>727</v>
      </c>
      <c r="D2014" s="125" t="s">
        <v>704</v>
      </c>
      <c r="E2014" s="125" t="str">
        <f t="shared" si="3672"/>
        <v>L1</v>
      </c>
      <c r="F2014" s="125" t="str">
        <f t="shared" si="3673"/>
        <v>110</v>
      </c>
      <c r="H2014" s="125" t="s">
        <v>1724</v>
      </c>
      <c r="I2014" s="159">
        <f>VLOOKUP(H2014,'V-Enc'!$B$38:$C$45,2,FALSE)</f>
        <v>32</v>
      </c>
      <c r="J2014" s="125" t="s">
        <v>1740</v>
      </c>
      <c r="K2014" s="159">
        <f>VLOOKUP(J2014,'V-Enc'!$B$49:$C$56,2,FALSE)</f>
        <v>0.5</v>
      </c>
      <c r="L2014" s="206" t="s">
        <v>76</v>
      </c>
      <c r="M2014" s="125">
        <v>32</v>
      </c>
      <c r="Q2014" s="125" t="s">
        <v>730</v>
      </c>
      <c r="R2014" s="125" t="s">
        <v>22</v>
      </c>
      <c r="S2014" s="206" t="s">
        <v>2040</v>
      </c>
      <c r="U2014" s="125">
        <f t="shared" si="3674"/>
        <v>32</v>
      </c>
      <c r="V2014" s="179">
        <f t="shared" si="3675"/>
        <v>0.5</v>
      </c>
      <c r="W2014" s="125" t="str">
        <f t="shared" si="3676"/>
        <v>-</v>
      </c>
      <c r="X2014" s="179" t="str">
        <f>IF(L2014="-1",W2014/I2013*K2013,"-")</f>
        <v>-</v>
      </c>
      <c r="Z2014" s="125" t="str">
        <f t="shared" si="3677"/>
        <v/>
      </c>
      <c r="AA2014" s="125">
        <v>1</v>
      </c>
      <c r="AB2014" s="179">
        <f t="shared" si="3670"/>
        <v>1</v>
      </c>
      <c r="AC2014" s="179" t="str">
        <f t="shared" si="3667"/>
        <v>000000</v>
      </c>
      <c r="AD2014" s="179">
        <f t="shared" si="3668"/>
        <v>1</v>
      </c>
      <c r="AE2014" s="179" t="str">
        <f t="shared" si="3669"/>
        <v>00000001</v>
      </c>
      <c r="AF2014" s="125" t="s">
        <v>369</v>
      </c>
    </row>
    <row r="2015" spans="1:34" x14ac:dyDescent="0.2">
      <c r="A2015" s="125" t="s">
        <v>3197</v>
      </c>
      <c r="B2015" s="58" t="str">
        <f t="shared" si="3671"/>
        <v/>
      </c>
      <c r="C2015" s="125" t="s">
        <v>727</v>
      </c>
      <c r="D2015" s="125" t="s">
        <v>704</v>
      </c>
      <c r="E2015" s="125" t="str">
        <f t="shared" si="3672"/>
        <v>L1</v>
      </c>
      <c r="F2015" s="125" t="str">
        <f t="shared" si="3673"/>
        <v>000</v>
      </c>
      <c r="H2015" s="125" t="s">
        <v>1724</v>
      </c>
      <c r="I2015" s="159">
        <f>VLOOKUP(H2015,'V-Enc'!$B$38:$C$45,2,FALSE)</f>
        <v>32</v>
      </c>
      <c r="J2015" s="125" t="s">
        <v>1733</v>
      </c>
      <c r="K2015" s="159">
        <f>VLOOKUP(J2015,'V-Enc'!$B$49:$C$56,2,FALSE)</f>
        <v>1</v>
      </c>
      <c r="L2015" s="206" t="s">
        <v>76</v>
      </c>
      <c r="M2015" s="125">
        <v>8</v>
      </c>
      <c r="Q2015" s="125" t="s">
        <v>730</v>
      </c>
      <c r="R2015" s="125" t="s">
        <v>22</v>
      </c>
      <c r="S2015" s="206" t="s">
        <v>2040</v>
      </c>
      <c r="U2015" s="125">
        <f t="shared" si="3674"/>
        <v>8</v>
      </c>
      <c r="V2015" s="179">
        <f t="shared" si="3675"/>
        <v>0.25</v>
      </c>
      <c r="W2015" s="125" t="str">
        <f t="shared" si="3676"/>
        <v>-</v>
      </c>
      <c r="X2015" s="179" t="str">
        <f>IF(L2015="-1",W2015/#REF!*#REF!,"-")</f>
        <v>-</v>
      </c>
      <c r="Z2015" s="125" t="str">
        <f t="shared" si="3677"/>
        <v/>
      </c>
      <c r="AA2015" s="125">
        <v>1</v>
      </c>
      <c r="AB2015" s="179">
        <f t="shared" si="3670"/>
        <v>1</v>
      </c>
      <c r="AC2015" s="179" t="str">
        <f t="shared" si="3667"/>
        <v>000000</v>
      </c>
      <c r="AD2015" s="125">
        <f t="shared" si="3668"/>
        <v>1</v>
      </c>
      <c r="AE2015" s="179" t="str">
        <f t="shared" si="3669"/>
        <v>00000001</v>
      </c>
      <c r="AF2015" s="125" t="s">
        <v>369</v>
      </c>
    </row>
    <row r="2016" spans="1:34" x14ac:dyDescent="0.2">
      <c r="A2016" s="125" t="s">
        <v>3198</v>
      </c>
      <c r="B2016" s="58" t="str">
        <f t="shared" si="3671"/>
        <v/>
      </c>
      <c r="C2016" s="125" t="s">
        <v>727</v>
      </c>
      <c r="D2016" s="125" t="s">
        <v>704</v>
      </c>
      <c r="E2016" s="125" t="str">
        <f t="shared" si="3672"/>
        <v>L1</v>
      </c>
      <c r="F2016" s="125" t="str">
        <f t="shared" si="3673"/>
        <v>101</v>
      </c>
      <c r="H2016" s="125" t="s">
        <v>1724</v>
      </c>
      <c r="I2016" s="159">
        <f>VLOOKUP(H2016,'V-Enc'!$B$38:$C$45,2,FALSE)</f>
        <v>32</v>
      </c>
      <c r="J2016" s="125" t="s">
        <v>1733</v>
      </c>
      <c r="K2016" s="159">
        <f>VLOOKUP(J2016,'V-Enc'!$B$49:$C$56,2,FALSE)</f>
        <v>1</v>
      </c>
      <c r="L2016" s="206" t="s">
        <v>76</v>
      </c>
      <c r="M2016" s="125">
        <v>16</v>
      </c>
      <c r="Q2016" s="125" t="s">
        <v>730</v>
      </c>
      <c r="R2016" s="125" t="s">
        <v>22</v>
      </c>
      <c r="S2016" s="206" t="s">
        <v>2040</v>
      </c>
      <c r="U2016" s="125">
        <f t="shared" si="3674"/>
        <v>16</v>
      </c>
      <c r="V2016" s="179">
        <f t="shared" si="3675"/>
        <v>0.5</v>
      </c>
      <c r="W2016" s="125" t="str">
        <f t="shared" si="3676"/>
        <v>-</v>
      </c>
      <c r="X2016" s="179" t="str">
        <f>IF(L2016="-1",W2016/I2015*K2015,"-")</f>
        <v>-</v>
      </c>
      <c r="Z2016" s="125" t="str">
        <f t="shared" si="3677"/>
        <v/>
      </c>
      <c r="AA2016" s="125">
        <v>1</v>
      </c>
      <c r="AB2016" s="179">
        <f t="shared" si="3670"/>
        <v>1</v>
      </c>
      <c r="AC2016" s="179" t="str">
        <f t="shared" si="3667"/>
        <v>000000</v>
      </c>
      <c r="AD2016" s="179">
        <f t="shared" si="3668"/>
        <v>1</v>
      </c>
      <c r="AE2016" s="179" t="str">
        <f t="shared" si="3669"/>
        <v>00000001</v>
      </c>
      <c r="AF2016" s="125" t="s">
        <v>369</v>
      </c>
    </row>
    <row r="2017" spans="1:32" x14ac:dyDescent="0.2">
      <c r="A2017" s="125" t="s">
        <v>3199</v>
      </c>
      <c r="B2017" s="58" t="str">
        <f t="shared" si="3671"/>
        <v/>
      </c>
      <c r="C2017" s="125" t="s">
        <v>727</v>
      </c>
      <c r="D2017" s="125" t="s">
        <v>704</v>
      </c>
      <c r="E2017" s="125" t="str">
        <f t="shared" si="3672"/>
        <v>L1</v>
      </c>
      <c r="F2017" s="125" t="str">
        <f t="shared" si="3673"/>
        <v>110</v>
      </c>
      <c r="H2017" s="125" t="s">
        <v>1724</v>
      </c>
      <c r="I2017" s="159">
        <f>VLOOKUP(H2017,'V-Enc'!$B$38:$C$45,2,FALSE)</f>
        <v>32</v>
      </c>
      <c r="J2017" s="125" t="s">
        <v>1733</v>
      </c>
      <c r="K2017" s="159">
        <f>VLOOKUP(J2017,'V-Enc'!$B$49:$C$56,2,FALSE)</f>
        <v>1</v>
      </c>
      <c r="L2017" s="206" t="s">
        <v>76</v>
      </c>
      <c r="M2017" s="125">
        <v>32</v>
      </c>
      <c r="Q2017" s="125" t="s">
        <v>730</v>
      </c>
      <c r="R2017" s="125" t="s">
        <v>22</v>
      </c>
      <c r="S2017" s="206" t="s">
        <v>2040</v>
      </c>
      <c r="U2017" s="125">
        <f t="shared" si="3674"/>
        <v>32</v>
      </c>
      <c r="V2017" s="179">
        <f t="shared" si="3675"/>
        <v>1</v>
      </c>
      <c r="W2017" s="125" t="str">
        <f t="shared" si="3676"/>
        <v>-</v>
      </c>
      <c r="X2017" s="179" t="str">
        <f>IF(L2017="-1",W2017/I2016*K2016,"-")</f>
        <v>-</v>
      </c>
      <c r="Z2017" s="125" t="str">
        <f t="shared" si="3677"/>
        <v/>
      </c>
      <c r="AA2017" s="125">
        <v>1</v>
      </c>
      <c r="AB2017" s="179">
        <f t="shared" si="3670"/>
        <v>1</v>
      </c>
      <c r="AC2017" s="179" t="str">
        <f t="shared" si="3667"/>
        <v>000000</v>
      </c>
      <c r="AD2017" s="179">
        <f t="shared" si="3668"/>
        <v>1</v>
      </c>
      <c r="AE2017" s="179" t="str">
        <f t="shared" si="3669"/>
        <v>00000001</v>
      </c>
      <c r="AF2017" s="125" t="s">
        <v>369</v>
      </c>
    </row>
    <row r="2018" spans="1:32" x14ac:dyDescent="0.2">
      <c r="A2018" s="125" t="s">
        <v>3200</v>
      </c>
      <c r="B2018" s="58" t="str">
        <f t="shared" si="3671"/>
        <v/>
      </c>
      <c r="C2018" s="125" t="s">
        <v>727</v>
      </c>
      <c r="D2018" s="125" t="s">
        <v>704</v>
      </c>
      <c r="E2018" s="125" t="str">
        <f t="shared" si="3672"/>
        <v>L1</v>
      </c>
      <c r="F2018" s="125" t="str">
        <f t="shared" si="3673"/>
        <v>000</v>
      </c>
      <c r="H2018" s="125" t="s">
        <v>1724</v>
      </c>
      <c r="I2018" s="159">
        <f>VLOOKUP(H2018,'V-Enc'!$B$38:$C$45,2,FALSE)</f>
        <v>32</v>
      </c>
      <c r="J2018" s="125" t="s">
        <v>1734</v>
      </c>
      <c r="K2018" s="159">
        <f>VLOOKUP(J2018,'V-Enc'!$B$49:$C$56,2,FALSE)</f>
        <v>2</v>
      </c>
      <c r="L2018" s="206" t="s">
        <v>76</v>
      </c>
      <c r="M2018" s="125">
        <v>8</v>
      </c>
      <c r="Q2018" s="125" t="s">
        <v>730</v>
      </c>
      <c r="R2018" s="125" t="s">
        <v>22</v>
      </c>
      <c r="S2018" s="206" t="s">
        <v>2040</v>
      </c>
      <c r="U2018" s="125">
        <f t="shared" si="3674"/>
        <v>8</v>
      </c>
      <c r="V2018" s="179">
        <f t="shared" si="3675"/>
        <v>0.5</v>
      </c>
      <c r="W2018" s="125" t="str">
        <f t="shared" si="3676"/>
        <v>-</v>
      </c>
      <c r="X2018" s="179" t="str">
        <f>IF(L2018="-1",W2018/#REF!*#REF!,"-")</f>
        <v>-</v>
      </c>
      <c r="Z2018" s="125" t="str">
        <f t="shared" si="3677"/>
        <v/>
      </c>
      <c r="AA2018" s="125">
        <v>1</v>
      </c>
      <c r="AB2018" s="179">
        <f t="shared" si="3670"/>
        <v>1</v>
      </c>
      <c r="AC2018" s="179" t="str">
        <f t="shared" si="3667"/>
        <v>000000</v>
      </c>
      <c r="AD2018" s="179">
        <f t="shared" si="3668"/>
        <v>1</v>
      </c>
      <c r="AE2018" s="179" t="str">
        <f t="shared" si="3669"/>
        <v>00000001</v>
      </c>
      <c r="AF2018" s="125" t="s">
        <v>369</v>
      </c>
    </row>
    <row r="2019" spans="1:32" x14ac:dyDescent="0.2">
      <c r="A2019" s="125" t="s">
        <v>3201</v>
      </c>
      <c r="B2019" s="58" t="str">
        <f t="shared" si="3671"/>
        <v/>
      </c>
      <c r="C2019" s="125" t="s">
        <v>727</v>
      </c>
      <c r="D2019" s="125" t="s">
        <v>704</v>
      </c>
      <c r="E2019" s="125" t="str">
        <f t="shared" si="3672"/>
        <v>L1</v>
      </c>
      <c r="F2019" s="125" t="str">
        <f t="shared" si="3673"/>
        <v>101</v>
      </c>
      <c r="H2019" s="125" t="s">
        <v>1724</v>
      </c>
      <c r="I2019" s="159">
        <f>VLOOKUP(H2019,'V-Enc'!$B$38:$C$45,2,FALSE)</f>
        <v>32</v>
      </c>
      <c r="J2019" s="125" t="s">
        <v>1734</v>
      </c>
      <c r="K2019" s="159">
        <f>VLOOKUP(J2019,'V-Enc'!$B$49:$C$56,2,FALSE)</f>
        <v>2</v>
      </c>
      <c r="L2019" s="206" t="s">
        <v>76</v>
      </c>
      <c r="M2019" s="125">
        <v>16</v>
      </c>
      <c r="Q2019" s="125" t="s">
        <v>730</v>
      </c>
      <c r="R2019" s="125" t="s">
        <v>22</v>
      </c>
      <c r="S2019" s="206" t="s">
        <v>2040</v>
      </c>
      <c r="U2019" s="125">
        <f t="shared" si="3674"/>
        <v>16</v>
      </c>
      <c r="V2019" s="179">
        <f t="shared" si="3675"/>
        <v>1</v>
      </c>
      <c r="W2019" s="125" t="str">
        <f t="shared" si="3676"/>
        <v>-</v>
      </c>
      <c r="X2019" s="179" t="str">
        <f>IF(L2019="-1",W2019/I2018*K2018,"-")</f>
        <v>-</v>
      </c>
      <c r="Z2019" s="125" t="str">
        <f t="shared" si="3677"/>
        <v/>
      </c>
      <c r="AA2019" s="125">
        <v>1</v>
      </c>
      <c r="AB2019" s="179">
        <f t="shared" si="3670"/>
        <v>1</v>
      </c>
      <c r="AC2019" s="179" t="str">
        <f t="shared" si="3667"/>
        <v>000000</v>
      </c>
      <c r="AD2019" s="179">
        <f t="shared" si="3668"/>
        <v>1</v>
      </c>
      <c r="AE2019" s="179" t="str">
        <f t="shared" si="3669"/>
        <v>00000001</v>
      </c>
      <c r="AF2019" s="125" t="s">
        <v>369</v>
      </c>
    </row>
    <row r="2020" spans="1:32" x14ac:dyDescent="0.2">
      <c r="A2020" s="125" t="s">
        <v>3202</v>
      </c>
      <c r="B2020" s="58" t="str">
        <f t="shared" si="3671"/>
        <v/>
      </c>
      <c r="C2020" s="125" t="s">
        <v>727</v>
      </c>
      <c r="D2020" s="125" t="s">
        <v>704</v>
      </c>
      <c r="E2020" s="125" t="str">
        <f t="shared" si="3672"/>
        <v>L1</v>
      </c>
      <c r="F2020" s="125" t="str">
        <f t="shared" si="3673"/>
        <v>110</v>
      </c>
      <c r="H2020" s="125" t="s">
        <v>1724</v>
      </c>
      <c r="I2020" s="159">
        <f>VLOOKUP(H2020,'V-Enc'!$B$38:$C$45,2,FALSE)</f>
        <v>32</v>
      </c>
      <c r="J2020" s="125" t="s">
        <v>1734</v>
      </c>
      <c r="K2020" s="159">
        <f>VLOOKUP(J2020,'V-Enc'!$B$49:$C$56,2,FALSE)</f>
        <v>2</v>
      </c>
      <c r="L2020" s="206" t="s">
        <v>76</v>
      </c>
      <c r="M2020" s="125">
        <v>32</v>
      </c>
      <c r="Q2020" s="125" t="s">
        <v>730</v>
      </c>
      <c r="R2020" s="125" t="s">
        <v>22</v>
      </c>
      <c r="S2020" s="206" t="s">
        <v>2040</v>
      </c>
      <c r="U2020" s="125">
        <f t="shared" si="3674"/>
        <v>32</v>
      </c>
      <c r="V2020" s="179">
        <f t="shared" si="3675"/>
        <v>2</v>
      </c>
      <c r="W2020" s="125" t="str">
        <f t="shared" si="3676"/>
        <v>-</v>
      </c>
      <c r="X2020" s="179" t="str">
        <f>IF(L2020="-1",W2020/I2019*K2019,"-")</f>
        <v>-</v>
      </c>
      <c r="Z2020" s="125" t="str">
        <f t="shared" si="3677"/>
        <v/>
      </c>
      <c r="AA2020" s="125">
        <v>1</v>
      </c>
      <c r="AB2020" s="179">
        <f t="shared" si="3670"/>
        <v>2</v>
      </c>
      <c r="AC2020" s="179" t="str">
        <f t="shared" si="3667"/>
        <v>000001</v>
      </c>
      <c r="AD2020" s="179">
        <f t="shared" si="3668"/>
        <v>1</v>
      </c>
      <c r="AE2020" s="179" t="str">
        <f t="shared" si="3669"/>
        <v>00000011</v>
      </c>
      <c r="AF2020" s="125" t="s">
        <v>369</v>
      </c>
    </row>
    <row r="2021" spans="1:32" x14ac:dyDescent="0.2">
      <c r="A2021" s="125" t="s">
        <v>3203</v>
      </c>
      <c r="B2021" s="58" t="str">
        <f t="shared" si="3671"/>
        <v/>
      </c>
      <c r="C2021" s="125" t="s">
        <v>727</v>
      </c>
      <c r="D2021" s="125" t="s">
        <v>704</v>
      </c>
      <c r="E2021" s="125" t="str">
        <f t="shared" si="3672"/>
        <v>L1</v>
      </c>
      <c r="F2021" s="125" t="str">
        <f t="shared" si="3673"/>
        <v>000</v>
      </c>
      <c r="H2021" s="125" t="s">
        <v>1724</v>
      </c>
      <c r="I2021" s="159">
        <f>VLOOKUP(H2021,'V-Enc'!$B$38:$C$45,2,FALSE)</f>
        <v>32</v>
      </c>
      <c r="J2021" s="125" t="s">
        <v>1735</v>
      </c>
      <c r="K2021" s="159">
        <f>VLOOKUP(J2021,'V-Enc'!$B$49:$C$56,2,FALSE)</f>
        <v>4</v>
      </c>
      <c r="L2021" s="206" t="s">
        <v>76</v>
      </c>
      <c r="M2021" s="125">
        <v>8</v>
      </c>
      <c r="Q2021" s="125" t="s">
        <v>730</v>
      </c>
      <c r="R2021" s="125" t="s">
        <v>22</v>
      </c>
      <c r="S2021" s="206" t="s">
        <v>2040</v>
      </c>
      <c r="U2021" s="125">
        <f t="shared" si="3674"/>
        <v>8</v>
      </c>
      <c r="V2021" s="179">
        <f t="shared" si="3675"/>
        <v>1</v>
      </c>
      <c r="W2021" s="125" t="str">
        <f t="shared" si="3676"/>
        <v>-</v>
      </c>
      <c r="X2021" s="179" t="str">
        <f>IF(L2021="-1",W2021/#REF!*#REF!,"-")</f>
        <v>-</v>
      </c>
      <c r="Z2021" s="125" t="str">
        <f t="shared" si="3677"/>
        <v/>
      </c>
      <c r="AA2021" s="125">
        <v>1</v>
      </c>
      <c r="AB2021" s="179">
        <f t="shared" si="3670"/>
        <v>1</v>
      </c>
      <c r="AC2021" s="179" t="str">
        <f t="shared" si="3667"/>
        <v>000000</v>
      </c>
      <c r="AD2021" s="179">
        <f t="shared" si="3668"/>
        <v>1</v>
      </c>
      <c r="AE2021" s="179" t="str">
        <f t="shared" si="3669"/>
        <v>00000001</v>
      </c>
      <c r="AF2021" s="125" t="s">
        <v>369</v>
      </c>
    </row>
    <row r="2022" spans="1:32" x14ac:dyDescent="0.2">
      <c r="A2022" s="125" t="s">
        <v>3204</v>
      </c>
      <c r="B2022" s="58" t="str">
        <f t="shared" si="3671"/>
        <v/>
      </c>
      <c r="C2022" s="125" t="s">
        <v>727</v>
      </c>
      <c r="D2022" s="125" t="s">
        <v>704</v>
      </c>
      <c r="E2022" s="125" t="str">
        <f t="shared" si="3672"/>
        <v>L1</v>
      </c>
      <c r="F2022" s="125" t="str">
        <f t="shared" si="3673"/>
        <v>101</v>
      </c>
      <c r="H2022" s="125" t="s">
        <v>1724</v>
      </c>
      <c r="I2022" s="159">
        <f>VLOOKUP(H2022,'V-Enc'!$B$38:$C$45,2,FALSE)</f>
        <v>32</v>
      </c>
      <c r="J2022" s="125" t="s">
        <v>1735</v>
      </c>
      <c r="K2022" s="159">
        <f>VLOOKUP(J2022,'V-Enc'!$B$49:$C$56,2,FALSE)</f>
        <v>4</v>
      </c>
      <c r="L2022" s="206" t="s">
        <v>76</v>
      </c>
      <c r="M2022" s="125">
        <v>16</v>
      </c>
      <c r="Q2022" s="125" t="s">
        <v>730</v>
      </c>
      <c r="R2022" s="125" t="s">
        <v>22</v>
      </c>
      <c r="S2022" s="206" t="s">
        <v>2040</v>
      </c>
      <c r="U2022" s="125">
        <f t="shared" si="3674"/>
        <v>16</v>
      </c>
      <c r="V2022" s="179">
        <f t="shared" si="3675"/>
        <v>2</v>
      </c>
      <c r="W2022" s="125" t="str">
        <f t="shared" si="3676"/>
        <v>-</v>
      </c>
      <c r="X2022" s="179" t="str">
        <f>IF(L2022="-1",W2022/I2021*K2021,"-")</f>
        <v>-</v>
      </c>
      <c r="Z2022" s="125" t="str">
        <f t="shared" si="3677"/>
        <v/>
      </c>
      <c r="AA2022" s="125">
        <v>1</v>
      </c>
      <c r="AB2022" s="179">
        <f t="shared" si="3670"/>
        <v>2</v>
      </c>
      <c r="AC2022" s="179" t="str">
        <f t="shared" si="3667"/>
        <v>000001</v>
      </c>
      <c r="AD2022" s="179">
        <f t="shared" si="3668"/>
        <v>1</v>
      </c>
      <c r="AE2022" s="179" t="str">
        <f t="shared" si="3669"/>
        <v>00000011</v>
      </c>
      <c r="AF2022" s="125" t="s">
        <v>369</v>
      </c>
    </row>
    <row r="2023" spans="1:32" x14ac:dyDescent="0.2">
      <c r="A2023" s="125" t="s">
        <v>3205</v>
      </c>
      <c r="B2023" s="58" t="str">
        <f t="shared" si="3671"/>
        <v/>
      </c>
      <c r="C2023" s="125" t="s">
        <v>727</v>
      </c>
      <c r="D2023" s="125" t="s">
        <v>704</v>
      </c>
      <c r="E2023" s="125" t="str">
        <f t="shared" si="3672"/>
        <v>L1</v>
      </c>
      <c r="F2023" s="125" t="str">
        <f t="shared" si="3673"/>
        <v>110</v>
      </c>
      <c r="H2023" s="125" t="s">
        <v>1724</v>
      </c>
      <c r="I2023" s="159">
        <f>VLOOKUP(H2023,'V-Enc'!$B$38:$C$45,2,FALSE)</f>
        <v>32</v>
      </c>
      <c r="J2023" s="125" t="s">
        <v>1735</v>
      </c>
      <c r="K2023" s="159">
        <f>VLOOKUP(J2023,'V-Enc'!$B$49:$C$56,2,FALSE)</f>
        <v>4</v>
      </c>
      <c r="L2023" s="206" t="s">
        <v>76</v>
      </c>
      <c r="M2023" s="125">
        <v>32</v>
      </c>
      <c r="Q2023" s="125" t="s">
        <v>730</v>
      </c>
      <c r="R2023" s="125" t="s">
        <v>22</v>
      </c>
      <c r="S2023" s="206" t="s">
        <v>2040</v>
      </c>
      <c r="U2023" s="125">
        <f t="shared" si="3674"/>
        <v>32</v>
      </c>
      <c r="V2023" s="179">
        <f t="shared" si="3675"/>
        <v>4</v>
      </c>
      <c r="W2023" s="125" t="str">
        <f t="shared" si="3676"/>
        <v>-</v>
      </c>
      <c r="X2023" s="179" t="str">
        <f>IF(L2023="-1",W2023/I2022*K2022,"-")</f>
        <v>-</v>
      </c>
      <c r="Z2023" s="125" t="str">
        <f t="shared" si="3677"/>
        <v/>
      </c>
      <c r="AA2023" s="125">
        <v>1</v>
      </c>
      <c r="AB2023" s="179">
        <f t="shared" si="3670"/>
        <v>4</v>
      </c>
      <c r="AC2023" s="179" t="str">
        <f>DEC2BIN(MIN(64,AB2023)-1,6)</f>
        <v>000011</v>
      </c>
      <c r="AD2023" s="179">
        <f t="shared" si="3668"/>
        <v>1</v>
      </c>
      <c r="AE2023" s="179" t="str">
        <f t="shared" si="3669"/>
        <v>00001111</v>
      </c>
      <c r="AF2023" s="125" t="s">
        <v>369</v>
      </c>
    </row>
    <row r="2024" spans="1:32" x14ac:dyDescent="0.2">
      <c r="A2024" s="125" t="s">
        <v>3206</v>
      </c>
      <c r="B2024" s="58" t="str">
        <f t="shared" si="3671"/>
        <v/>
      </c>
      <c r="C2024" s="125" t="s">
        <v>727</v>
      </c>
      <c r="D2024" s="125" t="s">
        <v>704</v>
      </c>
      <c r="E2024" s="125" t="str">
        <f t="shared" si="3672"/>
        <v>L1</v>
      </c>
      <c r="F2024" s="125" t="str">
        <f t="shared" si="3673"/>
        <v>000</v>
      </c>
      <c r="H2024" s="125" t="s">
        <v>1724</v>
      </c>
      <c r="I2024" s="159">
        <f>VLOOKUP(H2024,'V-Enc'!$B$38:$C$45,2,FALSE)</f>
        <v>32</v>
      </c>
      <c r="J2024" s="125" t="s">
        <v>1736</v>
      </c>
      <c r="K2024" s="159">
        <f>VLOOKUP(J2024,'V-Enc'!$B$49:$C$56,2,FALSE)</f>
        <v>8</v>
      </c>
      <c r="L2024" s="206" t="s">
        <v>76</v>
      </c>
      <c r="M2024" s="125">
        <v>8</v>
      </c>
      <c r="Q2024" s="125" t="s">
        <v>730</v>
      </c>
      <c r="R2024" s="125" t="s">
        <v>22</v>
      </c>
      <c r="S2024" s="206" t="s">
        <v>2040</v>
      </c>
      <c r="U2024" s="125">
        <f t="shared" si="3674"/>
        <v>8</v>
      </c>
      <c r="V2024" s="179">
        <f t="shared" si="3675"/>
        <v>2</v>
      </c>
      <c r="W2024" s="125" t="str">
        <f t="shared" si="3676"/>
        <v>-</v>
      </c>
      <c r="X2024" s="179" t="str">
        <f>IF(L2024="-1",W2024/#REF!*#REF!,"-")</f>
        <v>-</v>
      </c>
      <c r="Z2024" s="125" t="str">
        <f t="shared" si="3677"/>
        <v/>
      </c>
      <c r="AA2024" s="125">
        <v>1</v>
      </c>
      <c r="AB2024" s="179">
        <f t="shared" si="3670"/>
        <v>2</v>
      </c>
      <c r="AC2024" s="179" t="str">
        <f t="shared" ref="AC2024:AC2026" si="3685">DEC2BIN(MIN(64,AB2024)-1,6)</f>
        <v>000001</v>
      </c>
      <c r="AD2024" s="179">
        <f t="shared" si="3668"/>
        <v>1</v>
      </c>
      <c r="AE2024" s="179" t="str">
        <f t="shared" si="3669"/>
        <v>00000011</v>
      </c>
      <c r="AF2024" s="125" t="s">
        <v>369</v>
      </c>
    </row>
    <row r="2025" spans="1:32" x14ac:dyDescent="0.2">
      <c r="A2025" s="125" t="s">
        <v>3207</v>
      </c>
      <c r="B2025" s="58" t="str">
        <f t="shared" si="3671"/>
        <v/>
      </c>
      <c r="C2025" s="125" t="s">
        <v>727</v>
      </c>
      <c r="D2025" s="125" t="s">
        <v>704</v>
      </c>
      <c r="E2025" s="125" t="str">
        <f t="shared" si="3672"/>
        <v>L1</v>
      </c>
      <c r="F2025" s="125" t="str">
        <f t="shared" si="3673"/>
        <v>101</v>
      </c>
      <c r="H2025" s="125" t="s">
        <v>1724</v>
      </c>
      <c r="I2025" s="159">
        <f>VLOOKUP(H2025,'V-Enc'!$B$38:$C$45,2,FALSE)</f>
        <v>32</v>
      </c>
      <c r="J2025" s="125" t="s">
        <v>1736</v>
      </c>
      <c r="K2025" s="159">
        <f>VLOOKUP(J2025,'V-Enc'!$B$49:$C$56,2,FALSE)</f>
        <v>8</v>
      </c>
      <c r="L2025" s="206" t="s">
        <v>76</v>
      </c>
      <c r="M2025" s="125">
        <v>16</v>
      </c>
      <c r="Q2025" s="125" t="s">
        <v>730</v>
      </c>
      <c r="R2025" s="125" t="s">
        <v>22</v>
      </c>
      <c r="S2025" s="206" t="s">
        <v>2040</v>
      </c>
      <c r="U2025" s="125">
        <f t="shared" si="3674"/>
        <v>16</v>
      </c>
      <c r="V2025" s="179">
        <f t="shared" si="3675"/>
        <v>4</v>
      </c>
      <c r="W2025" s="125" t="str">
        <f t="shared" si="3676"/>
        <v>-</v>
      </c>
      <c r="X2025" s="179" t="str">
        <f>IF(L2025="-1",W2025/#REF!*#REF!,"-")</f>
        <v>-</v>
      </c>
      <c r="Z2025" s="125" t="str">
        <f t="shared" si="3677"/>
        <v/>
      </c>
      <c r="AA2025" s="125">
        <v>1</v>
      </c>
      <c r="AB2025" s="179">
        <f t="shared" si="3670"/>
        <v>4</v>
      </c>
      <c r="AC2025" s="179" t="str">
        <f t="shared" si="3685"/>
        <v>000011</v>
      </c>
      <c r="AD2025" s="179">
        <f t="shared" si="3668"/>
        <v>1</v>
      </c>
      <c r="AE2025" s="179" t="str">
        <f t="shared" si="3669"/>
        <v>00001111</v>
      </c>
      <c r="AF2025" s="125" t="s">
        <v>369</v>
      </c>
    </row>
    <row r="2026" spans="1:32" x14ac:dyDescent="0.2">
      <c r="A2026" s="125" t="s">
        <v>3208</v>
      </c>
      <c r="B2026" s="58" t="str">
        <f t="shared" si="3671"/>
        <v/>
      </c>
      <c r="C2026" s="125" t="s">
        <v>727</v>
      </c>
      <c r="D2026" s="125" t="s">
        <v>704</v>
      </c>
      <c r="E2026" s="125" t="str">
        <f t="shared" si="3672"/>
        <v>L1</v>
      </c>
      <c r="F2026" s="125" t="str">
        <f t="shared" si="3673"/>
        <v>110</v>
      </c>
      <c r="H2026" s="125" t="s">
        <v>1724</v>
      </c>
      <c r="I2026" s="159">
        <f>VLOOKUP(H2026,'V-Enc'!$B$38:$C$45,2,FALSE)</f>
        <v>32</v>
      </c>
      <c r="J2026" s="125" t="s">
        <v>1736</v>
      </c>
      <c r="K2026" s="159">
        <f>VLOOKUP(J2026,'V-Enc'!$B$49:$C$56,2,FALSE)</f>
        <v>8</v>
      </c>
      <c r="L2026" s="206" t="s">
        <v>76</v>
      </c>
      <c r="M2026" s="125">
        <v>32</v>
      </c>
      <c r="Q2026" s="125" t="s">
        <v>730</v>
      </c>
      <c r="R2026" s="125" t="s">
        <v>22</v>
      </c>
      <c r="S2026" s="206" t="s">
        <v>2040</v>
      </c>
      <c r="U2026" s="125">
        <f t="shared" si="3674"/>
        <v>32</v>
      </c>
      <c r="V2026" s="179">
        <f t="shared" si="3675"/>
        <v>8</v>
      </c>
      <c r="W2026" s="125" t="str">
        <f t="shared" si="3676"/>
        <v>-</v>
      </c>
      <c r="X2026" s="179" t="str">
        <f>IF(L2026="-1",W2026/#REF!*#REF!,"-")</f>
        <v>-</v>
      </c>
      <c r="Z2026" s="125" t="str">
        <f t="shared" si="3677"/>
        <v/>
      </c>
      <c r="AA2026" s="125">
        <v>1</v>
      </c>
      <c r="AB2026" s="179">
        <f t="shared" si="3670"/>
        <v>8</v>
      </c>
      <c r="AC2026" s="179" t="str">
        <f t="shared" si="3685"/>
        <v>000111</v>
      </c>
      <c r="AD2026" s="179">
        <f t="shared" si="3668"/>
        <v>1</v>
      </c>
      <c r="AE2026" s="179" t="str">
        <f t="shared" si="3669"/>
        <v>11111111</v>
      </c>
      <c r="AF2026" s="125" t="s">
        <v>369</v>
      </c>
    </row>
    <row r="2027" spans="1:32" x14ac:dyDescent="0.2">
      <c r="I2027" s="159"/>
      <c r="Z2027" s="125" t="str">
        <f t="shared" si="3677"/>
        <v/>
      </c>
      <c r="AC2027" s="179"/>
    </row>
    <row r="2028" spans="1:32" ht="19" x14ac:dyDescent="0.25">
      <c r="A2028" s="225" t="s">
        <v>2055</v>
      </c>
      <c r="B2028" s="225"/>
      <c r="I2028" s="159"/>
      <c r="Z2028" s="125" t="str">
        <f t="shared" si="3677"/>
        <v/>
      </c>
      <c r="AC2028" s="179"/>
    </row>
    <row r="2029" spans="1:32" x14ac:dyDescent="0.2">
      <c r="A2029" s="125" t="s">
        <v>3209</v>
      </c>
      <c r="B2029" s="58" t="str">
        <f t="shared" ref="B2029" si="3686">IF(OR(MAX(1,O2029)*MAX(V2029,1)&gt;8,V2029&lt;1/4,X2029&lt;1/4,IF(X2029="-",0,X2029)&gt;8),"RSVD","")</f>
        <v/>
      </c>
      <c r="C2029" s="125" t="s">
        <v>727</v>
      </c>
      <c r="D2029" s="125" t="s">
        <v>704</v>
      </c>
      <c r="E2029" s="125" t="s">
        <v>731</v>
      </c>
      <c r="F2029" s="125" t="str">
        <f>IF(M2029=8,"000",IF(M2029=16,"101","110"))</f>
        <v>101</v>
      </c>
      <c r="H2029" s="125" t="s">
        <v>1724</v>
      </c>
      <c r="I2029" s="159">
        <f>VLOOKUP(H2029,'V-Enc'!$B$38:$C$45,2,FALSE)</f>
        <v>32</v>
      </c>
      <c r="K2029" s="157" t="s">
        <v>369</v>
      </c>
      <c r="L2029" s="206" t="s">
        <v>76</v>
      </c>
      <c r="M2029" s="125">
        <v>16</v>
      </c>
      <c r="Q2029" s="125" t="s">
        <v>730</v>
      </c>
      <c r="R2029" s="125" t="s">
        <v>22</v>
      </c>
      <c r="S2029" s="206" t="s">
        <v>239</v>
      </c>
      <c r="U2029" s="125">
        <f>IF(L2029="-1",I2029,M2029)</f>
        <v>16</v>
      </c>
      <c r="V2029" s="179">
        <f>IF(L2029="-1",K2029,U2029/I2029*1)</f>
        <v>0.5</v>
      </c>
      <c r="W2029" s="125" t="str">
        <f>IF(L2029="-1",M2029,"-")</f>
        <v>-</v>
      </c>
      <c r="X2029" s="179" t="str">
        <f>IF(L2029="-1",W2029/#REF!*#REF!,"-")</f>
        <v>-</v>
      </c>
      <c r="Z2029" s="125" t="str">
        <f t="shared" si="3677"/>
        <v/>
      </c>
      <c r="AB2029" s="179">
        <f>MAX(V2029,X2029,1)*IF(O2029="",1,O2029)</f>
        <v>1</v>
      </c>
      <c r="AC2029" s="179" t="str">
        <f>DEC2BIN(AB2029-1,6)</f>
        <v>000000</v>
      </c>
      <c r="AD2029" s="125">
        <f t="shared" ref="AD2029" si="3687">AB2029/(MAX(V2029,1)*IF(O2029="",1,O2029))</f>
        <v>1</v>
      </c>
      <c r="AE2029" s="125" t="str">
        <f t="shared" ref="AE2029" si="3688">RIGHT(_xlfn.CONCAT(REPT(0,8-MIN(AB2029,8)),REPT(DEC2BIN(_xlfn.BITLSHIFT(1,AD2029-1)),AB2029/AD2029)),8)</f>
        <v>00000001</v>
      </c>
      <c r="AF2029" s="125" t="s">
        <v>369</v>
      </c>
    </row>
    <row r="2030" spans="1:32" x14ac:dyDescent="0.2">
      <c r="I2030" s="159"/>
      <c r="K2030" s="159"/>
      <c r="V2030" s="179"/>
      <c r="X2030" s="179"/>
      <c r="Z2030" s="125" t="str">
        <f t="shared" si="3677"/>
        <v/>
      </c>
      <c r="AB2030" s="179"/>
      <c r="AC2030" s="179"/>
      <c r="AD2030" s="179"/>
      <c r="AE2030" s="179"/>
    </row>
    <row r="2031" spans="1:32" ht="19" x14ac:dyDescent="0.25">
      <c r="A2031" s="225" t="s">
        <v>2057</v>
      </c>
      <c r="B2031" s="225"/>
      <c r="I2031" s="159"/>
      <c r="Z2031" s="125" t="str">
        <f t="shared" si="3677"/>
        <v/>
      </c>
      <c r="AC2031" s="179"/>
    </row>
    <row r="2032" spans="1:32" x14ac:dyDescent="0.2">
      <c r="A2032" s="125" t="s">
        <v>3210</v>
      </c>
      <c r="B2032" s="58" t="str">
        <f t="shared" ref="B2032:B2034" si="3689">IF(OR(MAX(1,O2032)*MAX(V2032,1)&gt;8,V2032&lt;1/4,X2032&lt;1/4,IF(X2032="-",0,X2032)&gt;8),"RSVD","")</f>
        <v/>
      </c>
      <c r="C2032" s="125" t="s">
        <v>727</v>
      </c>
      <c r="D2032" s="125" t="s">
        <v>704</v>
      </c>
      <c r="E2032" s="125" t="s">
        <v>731</v>
      </c>
      <c r="F2032" s="125" t="str">
        <f>IF(M2032=8,"000",IF(M2032=16,"101","110"))</f>
        <v>000</v>
      </c>
      <c r="H2032" s="125" t="s">
        <v>1724</v>
      </c>
      <c r="I2032" s="159">
        <f>VLOOKUP(H2032,'V-Enc'!$B$38:$C$45,2,FALSE)</f>
        <v>32</v>
      </c>
      <c r="K2032" s="157" t="s">
        <v>369</v>
      </c>
      <c r="L2032" s="206" t="s">
        <v>76</v>
      </c>
      <c r="M2032" s="125">
        <v>8</v>
      </c>
      <c r="Q2032" s="125" t="s">
        <v>730</v>
      </c>
      <c r="R2032" s="125" t="s">
        <v>22</v>
      </c>
      <c r="S2032" s="206" t="s">
        <v>228</v>
      </c>
      <c r="U2032" s="125">
        <f>IF(L2032="-1",I2032,M2032)</f>
        <v>8</v>
      </c>
      <c r="V2032" s="179">
        <v>1</v>
      </c>
      <c r="W2032" s="125" t="str">
        <f>IF(L2032="-1",M2032,"-")</f>
        <v>-</v>
      </c>
      <c r="X2032" s="179" t="str">
        <f>IF(L2032="-1",W2032/#REF!*#REF!,"-")</f>
        <v>-</v>
      </c>
      <c r="Z2032" s="125" t="str">
        <f t="shared" si="3677"/>
        <v/>
      </c>
      <c r="AB2032" s="179">
        <f>MAX(V2032,X2032,1)*IF(O2032="",1,O2032)</f>
        <v>1</v>
      </c>
      <c r="AC2032" s="179" t="str">
        <f>DEC2BIN(AB2032-1,6)</f>
        <v>000000</v>
      </c>
      <c r="AD2032" s="125">
        <f t="shared" ref="AD2032:AD2034" si="3690">AB2032/(MAX(V2032,1)*IF(O2032="",1,O2032))</f>
        <v>1</v>
      </c>
      <c r="AE2032" s="125" t="str">
        <f t="shared" ref="AE2032:AE2034" si="3691">RIGHT(_xlfn.CONCAT(REPT(0,8-MIN(AB2032,8)),REPT(DEC2BIN(_xlfn.BITLSHIFT(1,AD2032-1)),AB2032/AD2032)),8)</f>
        <v>00000001</v>
      </c>
      <c r="AF2032" s="125" t="s">
        <v>369</v>
      </c>
    </row>
    <row r="2033" spans="1:32" x14ac:dyDescent="0.2">
      <c r="A2033" s="125" t="s">
        <v>3211</v>
      </c>
      <c r="B2033" s="58" t="str">
        <f t="shared" si="3689"/>
        <v/>
      </c>
      <c r="C2033" s="125" t="s">
        <v>727</v>
      </c>
      <c r="D2033" s="125" t="s">
        <v>704</v>
      </c>
      <c r="E2033" s="125" t="s">
        <v>731</v>
      </c>
      <c r="F2033" s="125" t="str">
        <f>IF(M2033=8,"000",IF(M2033=16,"101","110"))</f>
        <v>101</v>
      </c>
      <c r="H2033" s="125" t="s">
        <v>1724</v>
      </c>
      <c r="I2033" s="159">
        <f>VLOOKUP(H2033,'V-Enc'!$B$38:$C$45,2,FALSE)</f>
        <v>32</v>
      </c>
      <c r="K2033" s="157" t="s">
        <v>369</v>
      </c>
      <c r="L2033" s="206" t="s">
        <v>76</v>
      </c>
      <c r="M2033" s="125">
        <v>16</v>
      </c>
      <c r="Q2033" s="125" t="s">
        <v>730</v>
      </c>
      <c r="R2033" s="125" t="s">
        <v>22</v>
      </c>
      <c r="S2033" s="206" t="s">
        <v>228</v>
      </c>
      <c r="U2033" s="125">
        <f>IF(L2033="-1",I2033,M2033)</f>
        <v>16</v>
      </c>
      <c r="V2033" s="179">
        <v>1</v>
      </c>
      <c r="W2033" s="125" t="str">
        <f>IF(L2033="-1",M2033,"-")</f>
        <v>-</v>
      </c>
      <c r="X2033" s="179" t="str">
        <f>IF(L2033="-1",W2033/I2032*K2032,"-")</f>
        <v>-</v>
      </c>
      <c r="Z2033" s="125" t="str">
        <f t="shared" si="3677"/>
        <v/>
      </c>
      <c r="AB2033" s="179">
        <f t="shared" ref="AB2033:AB2034" si="3692">MAX(V2033,X2033,1)*IF(O2033="",1,O2033)</f>
        <v>1</v>
      </c>
      <c r="AC2033" s="179" t="str">
        <f>DEC2BIN(AB2033-1,6)</f>
        <v>000000</v>
      </c>
      <c r="AD2033" s="125">
        <f t="shared" si="3690"/>
        <v>1</v>
      </c>
      <c r="AE2033" s="125" t="str">
        <f t="shared" si="3691"/>
        <v>00000001</v>
      </c>
      <c r="AF2033" s="125" t="s">
        <v>369</v>
      </c>
    </row>
    <row r="2034" spans="1:32" x14ac:dyDescent="0.2">
      <c r="A2034" s="125" t="s">
        <v>3212</v>
      </c>
      <c r="B2034" s="58" t="str">
        <f t="shared" si="3689"/>
        <v/>
      </c>
      <c r="C2034" s="125" t="s">
        <v>727</v>
      </c>
      <c r="D2034" s="125" t="s">
        <v>704</v>
      </c>
      <c r="E2034" s="125" t="s">
        <v>731</v>
      </c>
      <c r="F2034" s="125" t="str">
        <f>IF(M2034=8,"000",IF(M2034=16,"101","110"))</f>
        <v>110</v>
      </c>
      <c r="H2034" s="125" t="s">
        <v>1724</v>
      </c>
      <c r="I2034" s="159">
        <f>VLOOKUP(H2034,'V-Enc'!$B$38:$C$45,2,FALSE)</f>
        <v>32</v>
      </c>
      <c r="K2034" s="157" t="s">
        <v>369</v>
      </c>
      <c r="L2034" s="206" t="s">
        <v>76</v>
      </c>
      <c r="M2034" s="125">
        <v>32</v>
      </c>
      <c r="Q2034" s="125" t="s">
        <v>730</v>
      </c>
      <c r="R2034" s="125" t="s">
        <v>22</v>
      </c>
      <c r="S2034" s="206" t="s">
        <v>228</v>
      </c>
      <c r="U2034" s="125">
        <f>IF(L2034="-1",I2034,M2034)</f>
        <v>32</v>
      </c>
      <c r="V2034" s="179">
        <v>1</v>
      </c>
      <c r="W2034" s="125" t="str">
        <f>IF(L2034="-1",M2034,"-")</f>
        <v>-</v>
      </c>
      <c r="X2034" s="179" t="str">
        <f>IF(L2034="-1",W2034/I2033*K2033,"-")</f>
        <v>-</v>
      </c>
      <c r="Z2034" s="125" t="str">
        <f t="shared" si="3677"/>
        <v/>
      </c>
      <c r="AB2034" s="179">
        <f t="shared" si="3692"/>
        <v>1</v>
      </c>
      <c r="AC2034" s="179" t="str">
        <f>DEC2BIN(AB2034-1,6)</f>
        <v>000000</v>
      </c>
      <c r="AD2034" s="125">
        <f t="shared" si="3690"/>
        <v>1</v>
      </c>
      <c r="AE2034" s="125" t="str">
        <f t="shared" si="3691"/>
        <v>00000001</v>
      </c>
      <c r="AF2034" s="125" t="s">
        <v>369</v>
      </c>
    </row>
    <row r="2035" spans="1:32" x14ac:dyDescent="0.2">
      <c r="I2035" s="159"/>
      <c r="K2035" s="159"/>
      <c r="V2035" s="179"/>
      <c r="X2035" s="179"/>
      <c r="Z2035" s="125" t="str">
        <f t="shared" si="3677"/>
        <v/>
      </c>
      <c r="AB2035" s="179"/>
      <c r="AC2035" s="179"/>
      <c r="AD2035" s="179"/>
      <c r="AE2035" s="179"/>
    </row>
    <row r="2036" spans="1:32" ht="19" x14ac:dyDescent="0.25">
      <c r="A2036" s="225" t="s">
        <v>2061</v>
      </c>
      <c r="B2036" s="225"/>
      <c r="C2036" s="226"/>
      <c r="D2036" s="226"/>
      <c r="E2036" s="226"/>
      <c r="F2036" s="226"/>
      <c r="G2036" s="226"/>
      <c r="I2036" s="159"/>
      <c r="Z2036" s="125" t="str">
        <f t="shared" si="3677"/>
        <v/>
      </c>
      <c r="AC2036" s="179"/>
    </row>
    <row r="2037" spans="1:32" x14ac:dyDescent="0.2">
      <c r="A2037" s="125" t="s">
        <v>4930</v>
      </c>
      <c r="B2037" s="58" t="str">
        <f t="shared" ref="B2037:B2054" si="3693">IF(OR(MAX(1,O2037)*MAX(V2037,1)&gt;8,V2037&lt;1/4,X2037&lt;1/4,IF(X2037="-",0,X2037)&gt;8),"RSVD","")</f>
        <v>RSVD</v>
      </c>
      <c r="C2037" s="125" t="s">
        <v>727</v>
      </c>
      <c r="D2037" s="125" t="s">
        <v>704</v>
      </c>
      <c r="E2037" s="125" t="str">
        <f t="shared" ref="E2037" si="3694">IF(S2037="rs2","L2",IF(S2037="vs2","L3","L1"))</f>
        <v>L2</v>
      </c>
      <c r="F2037" s="125" t="str">
        <f t="shared" ref="F2037" si="3695">IF(M2037=8,"000",IF(M2037=16,"101","110"))</f>
        <v>000</v>
      </c>
      <c r="H2037" s="125" t="s">
        <v>1724</v>
      </c>
      <c r="I2037" s="159">
        <f>VLOOKUP(H2037,'V-Enc'!$B$38:$C$45,2,FALSE)</f>
        <v>32</v>
      </c>
      <c r="J2037" s="125" t="s">
        <v>1739</v>
      </c>
      <c r="K2037" s="159">
        <f>VLOOKUP(J2037,'V-Enc'!$B$49:$C$56,2,FALSE)</f>
        <v>0.25</v>
      </c>
      <c r="L2037" s="206" t="s">
        <v>548</v>
      </c>
      <c r="M2037" s="125">
        <v>8</v>
      </c>
      <c r="Q2037" s="125" t="s">
        <v>730</v>
      </c>
      <c r="R2037" s="125" t="s">
        <v>22</v>
      </c>
      <c r="S2037" s="125" t="s">
        <v>44</v>
      </c>
      <c r="U2037" s="125">
        <f t="shared" ref="U2037" si="3696">IF(L2037="-1",I2037,M2037)</f>
        <v>8</v>
      </c>
      <c r="V2037" s="179">
        <f t="shared" ref="V2037" si="3697">IF(L2037="-1",K2037,U2037/I2037*K2037)</f>
        <v>6.25E-2</v>
      </c>
      <c r="W2037" s="125" t="str">
        <f t="shared" ref="W2037" si="3698">IF(L2037="-1",M2037,"-")</f>
        <v>-</v>
      </c>
      <c r="X2037" s="179" t="str">
        <f>IF(L2037="-1",W2037/#REF!*#REF!,"-")</f>
        <v>-</v>
      </c>
      <c r="Z2037" s="125" t="str">
        <f t="shared" si="3677"/>
        <v/>
      </c>
      <c r="AA2037" s="125">
        <v>1</v>
      </c>
      <c r="AB2037" s="179">
        <f>MAX(V2037,X2037,1)*IF(O2037="",1,O2037)</f>
        <v>1</v>
      </c>
      <c r="AC2037" s="179" t="str">
        <f t="shared" ref="AC2037:AC2050" si="3699">DEC2BIN(MIN(64,AB2037)-1,6)</f>
        <v>000000</v>
      </c>
      <c r="AD2037" s="125">
        <f t="shared" ref="AD2037:AD2054" si="3700">AB2037/(MAX(V2037,1)*IF(O2037="",1,O2037))</f>
        <v>1</v>
      </c>
      <c r="AE2037" s="125" t="str">
        <f t="shared" ref="AE2037:AE2054" si="3701">RIGHT(_xlfn.CONCAT(REPT(0,8-MIN(AB2037,8)),REPT(DEC2BIN(_xlfn.BITLSHIFT(1,AD2037-1)),AB2037/AD2037)),8)</f>
        <v>00000001</v>
      </c>
      <c r="AF2037" s="125" t="s">
        <v>369</v>
      </c>
    </row>
    <row r="2038" spans="1:32" x14ac:dyDescent="0.2">
      <c r="A2038" s="125" t="s">
        <v>4931</v>
      </c>
      <c r="B2038" s="58" t="str">
        <f t="shared" si="3693"/>
        <v>RSVD</v>
      </c>
      <c r="C2038" s="125" t="s">
        <v>727</v>
      </c>
      <c r="D2038" s="125" t="s">
        <v>704</v>
      </c>
      <c r="E2038" s="125" t="str">
        <f t="shared" ref="E2038" si="3702">IF(S2038="rs2","L2",IF(S2038="vs2","L3","L1"))</f>
        <v>L2</v>
      </c>
      <c r="F2038" s="125" t="str">
        <f t="shared" ref="F2038" si="3703">IF(M2038=8,"000",IF(M2038=16,"101","110"))</f>
        <v>101</v>
      </c>
      <c r="H2038" s="125" t="s">
        <v>1724</v>
      </c>
      <c r="I2038" s="159">
        <f>VLOOKUP(H2038,'V-Enc'!$B$38:$C$45,2,FALSE)</f>
        <v>32</v>
      </c>
      <c r="J2038" s="125" t="s">
        <v>1739</v>
      </c>
      <c r="K2038" s="159">
        <f>VLOOKUP(J2038,'V-Enc'!$B$49:$C$56,2,FALSE)</f>
        <v>0.25</v>
      </c>
      <c r="L2038" s="206" t="s">
        <v>548</v>
      </c>
      <c r="M2038" s="125">
        <v>16</v>
      </c>
      <c r="Q2038" s="125" t="s">
        <v>730</v>
      </c>
      <c r="R2038" s="125" t="s">
        <v>22</v>
      </c>
      <c r="S2038" s="125" t="s">
        <v>44</v>
      </c>
      <c r="U2038" s="125">
        <f t="shared" ref="U2038" si="3704">IF(L2038="-1",I2038,M2038)</f>
        <v>16</v>
      </c>
      <c r="V2038" s="179">
        <f t="shared" ref="V2038" si="3705">IF(L2038="-1",K2038,U2038/I2038*K2038)</f>
        <v>0.125</v>
      </c>
      <c r="W2038" s="125" t="str">
        <f t="shared" ref="W2038" si="3706">IF(L2038="-1",M2038,"-")</f>
        <v>-</v>
      </c>
      <c r="X2038" s="179" t="str">
        <f>IF(L2038="-1",W2038/#REF!*#REF!,"-")</f>
        <v>-</v>
      </c>
      <c r="Z2038" s="125" t="str">
        <f t="shared" ref="Z2038" si="3707">IF(S2038="vs2",1,"")</f>
        <v/>
      </c>
      <c r="AA2038" s="125">
        <v>1</v>
      </c>
      <c r="AB2038" s="179">
        <f t="shared" ref="AB2038:AB2054" si="3708">MAX(V2038,X2038,1)*IF(O2038="",1,O2038)</f>
        <v>1</v>
      </c>
      <c r="AC2038" s="179" t="str">
        <f t="shared" si="3699"/>
        <v>000000</v>
      </c>
      <c r="AD2038" s="125">
        <f t="shared" si="3700"/>
        <v>1</v>
      </c>
      <c r="AE2038" s="125" t="str">
        <f t="shared" si="3701"/>
        <v>00000001</v>
      </c>
      <c r="AF2038" s="125" t="s">
        <v>369</v>
      </c>
    </row>
    <row r="2039" spans="1:32" x14ac:dyDescent="0.2">
      <c r="A2039" s="125" t="s">
        <v>3213</v>
      </c>
      <c r="B2039" s="58" t="str">
        <f t="shared" si="3693"/>
        <v/>
      </c>
      <c r="C2039" s="125" t="s">
        <v>727</v>
      </c>
      <c r="D2039" s="125" t="s">
        <v>704</v>
      </c>
      <c r="E2039" s="125" t="str">
        <f t="shared" ref="E2039:E2054" si="3709">IF(S2039="rs2","L2",IF(S2039="vs2","L3","L1"))</f>
        <v>L2</v>
      </c>
      <c r="F2039" s="125" t="str">
        <f t="shared" ref="F2039:F2054" si="3710">IF(M2039=8,"000",IF(M2039=16,"101","110"))</f>
        <v>110</v>
      </c>
      <c r="H2039" s="125" t="s">
        <v>1724</v>
      </c>
      <c r="I2039" s="159">
        <f>VLOOKUP(H2039,'V-Enc'!$B$38:$C$45,2,FALSE)</f>
        <v>32</v>
      </c>
      <c r="J2039" s="125" t="s">
        <v>1739</v>
      </c>
      <c r="K2039" s="159">
        <f>VLOOKUP(J2039,'V-Enc'!$B$49:$C$56,2,FALSE)</f>
        <v>0.25</v>
      </c>
      <c r="L2039" s="206" t="s">
        <v>548</v>
      </c>
      <c r="M2039" s="125">
        <v>32</v>
      </c>
      <c r="Q2039" s="125" t="s">
        <v>730</v>
      </c>
      <c r="R2039" s="125" t="s">
        <v>22</v>
      </c>
      <c r="S2039" s="125" t="s">
        <v>44</v>
      </c>
      <c r="U2039" s="125">
        <f t="shared" ref="U2039:U2054" si="3711">IF(L2039="-1",I2039,M2039)</f>
        <v>32</v>
      </c>
      <c r="V2039" s="179">
        <f t="shared" ref="V2039:V2054" si="3712">IF(L2039="-1",K2039,U2039/I2039*K2039)</f>
        <v>0.25</v>
      </c>
      <c r="W2039" s="125" t="str">
        <f t="shared" ref="W2039:W2054" si="3713">IF(L2039="-1",M2039,"-")</f>
        <v>-</v>
      </c>
      <c r="X2039" s="179" t="str">
        <f>IF(L2039="-1",W2039/#REF!*#REF!,"-")</f>
        <v>-</v>
      </c>
      <c r="Z2039" s="125" t="str">
        <f t="shared" si="3677"/>
        <v/>
      </c>
      <c r="AA2039" s="125">
        <v>1</v>
      </c>
      <c r="AB2039" s="179">
        <f t="shared" si="3708"/>
        <v>1</v>
      </c>
      <c r="AC2039" s="179" t="str">
        <f t="shared" si="3699"/>
        <v>000000</v>
      </c>
      <c r="AD2039" s="125">
        <f t="shared" si="3700"/>
        <v>1</v>
      </c>
      <c r="AE2039" s="125" t="str">
        <f t="shared" si="3701"/>
        <v>00000001</v>
      </c>
      <c r="AF2039" s="125" t="s">
        <v>369</v>
      </c>
    </row>
    <row r="2040" spans="1:32" x14ac:dyDescent="0.2">
      <c r="A2040" s="125" t="s">
        <v>4932</v>
      </c>
      <c r="B2040" s="58" t="str">
        <f t="shared" ref="B2040" si="3714">IF(OR(MAX(1,O2040)*MAX(V2040,1)&gt;8,V2040&lt;1/4,X2040&lt;1/4,IF(X2040="-",0,X2040)&gt;8),"RSVD","")</f>
        <v>RSVD</v>
      </c>
      <c r="C2040" s="125" t="s">
        <v>727</v>
      </c>
      <c r="D2040" s="125" t="s">
        <v>704</v>
      </c>
      <c r="E2040" s="125" t="str">
        <f t="shared" ref="E2040" si="3715">IF(S2040="rs2","L2",IF(S2040="vs2","L3","L1"))</f>
        <v>L2</v>
      </c>
      <c r="F2040" s="125" t="str">
        <f t="shared" ref="F2040" si="3716">IF(M2040=8,"000",IF(M2040=16,"101","110"))</f>
        <v>000</v>
      </c>
      <c r="H2040" s="125" t="s">
        <v>1724</v>
      </c>
      <c r="I2040" s="159">
        <f>VLOOKUP(H2040,'V-Enc'!$B$38:$C$45,2,FALSE)</f>
        <v>32</v>
      </c>
      <c r="J2040" s="125" t="s">
        <v>1740</v>
      </c>
      <c r="K2040" s="159">
        <f>VLOOKUP(J2040,'V-Enc'!$B$49:$C$56,2,FALSE)</f>
        <v>0.5</v>
      </c>
      <c r="L2040" s="206" t="s">
        <v>548</v>
      </c>
      <c r="M2040" s="125">
        <v>8</v>
      </c>
      <c r="Q2040" s="125" t="s">
        <v>730</v>
      </c>
      <c r="R2040" s="125" t="s">
        <v>22</v>
      </c>
      <c r="S2040" s="125" t="s">
        <v>44</v>
      </c>
      <c r="U2040" s="125">
        <f t="shared" ref="U2040" si="3717">IF(L2040="-1",I2040,M2040)</f>
        <v>8</v>
      </c>
      <c r="V2040" s="179">
        <f t="shared" ref="V2040" si="3718">IF(L2040="-1",K2040,U2040/I2040*K2040)</f>
        <v>0.125</v>
      </c>
      <c r="W2040" s="125" t="str">
        <f t="shared" ref="W2040" si="3719">IF(L2040="-1",M2040,"-")</f>
        <v>-</v>
      </c>
      <c r="X2040" s="179" t="str">
        <f>IF(L2040="-1",W2040/#REF!*#REF!,"-")</f>
        <v>-</v>
      </c>
      <c r="Z2040" s="125" t="str">
        <f t="shared" ref="Z2040" si="3720">IF(S2040="vs2",1,"")</f>
        <v/>
      </c>
      <c r="AA2040" s="125">
        <v>1</v>
      </c>
      <c r="AB2040" s="179">
        <f t="shared" si="3708"/>
        <v>1</v>
      </c>
      <c r="AC2040" s="179" t="str">
        <f t="shared" si="3699"/>
        <v>000000</v>
      </c>
      <c r="AD2040" s="125">
        <f t="shared" si="3700"/>
        <v>1</v>
      </c>
      <c r="AE2040" s="125" t="str">
        <f t="shared" si="3701"/>
        <v>00000001</v>
      </c>
      <c r="AF2040" s="125" t="s">
        <v>369</v>
      </c>
    </row>
    <row r="2041" spans="1:32" x14ac:dyDescent="0.2">
      <c r="A2041" s="125" t="s">
        <v>3214</v>
      </c>
      <c r="B2041" s="58" t="str">
        <f t="shared" si="3693"/>
        <v/>
      </c>
      <c r="C2041" s="125" t="s">
        <v>727</v>
      </c>
      <c r="D2041" s="125" t="s">
        <v>704</v>
      </c>
      <c r="E2041" s="125" t="str">
        <f t="shared" si="3709"/>
        <v>L2</v>
      </c>
      <c r="F2041" s="125" t="str">
        <f t="shared" si="3710"/>
        <v>101</v>
      </c>
      <c r="H2041" s="125" t="s">
        <v>1724</v>
      </c>
      <c r="I2041" s="159">
        <f>VLOOKUP(H2041,'V-Enc'!$B$38:$C$45,2,FALSE)</f>
        <v>32</v>
      </c>
      <c r="J2041" s="125" t="s">
        <v>1740</v>
      </c>
      <c r="K2041" s="159">
        <f>VLOOKUP(J2041,'V-Enc'!$B$49:$C$56,2,FALSE)</f>
        <v>0.5</v>
      </c>
      <c r="L2041" s="206" t="s">
        <v>548</v>
      </c>
      <c r="M2041" s="125">
        <v>16</v>
      </c>
      <c r="Q2041" s="125" t="s">
        <v>730</v>
      </c>
      <c r="R2041" s="125" t="s">
        <v>22</v>
      </c>
      <c r="S2041" s="125" t="s">
        <v>44</v>
      </c>
      <c r="U2041" s="125">
        <f t="shared" si="3711"/>
        <v>16</v>
      </c>
      <c r="V2041" s="179">
        <f t="shared" si="3712"/>
        <v>0.25</v>
      </c>
      <c r="W2041" s="125" t="str">
        <f t="shared" si="3713"/>
        <v>-</v>
      </c>
      <c r="X2041" s="179" t="str">
        <f>IF(L2041="-1",W2041/#REF!*#REF!,"-")</f>
        <v>-</v>
      </c>
      <c r="Z2041" s="125" t="str">
        <f t="shared" si="3677"/>
        <v/>
      </c>
      <c r="AA2041" s="125">
        <v>1</v>
      </c>
      <c r="AB2041" s="179">
        <f t="shared" si="3708"/>
        <v>1</v>
      </c>
      <c r="AC2041" s="179" t="str">
        <f t="shared" si="3699"/>
        <v>000000</v>
      </c>
      <c r="AD2041" s="125">
        <f t="shared" si="3700"/>
        <v>1</v>
      </c>
      <c r="AE2041" s="125" t="str">
        <f t="shared" si="3701"/>
        <v>00000001</v>
      </c>
      <c r="AF2041" s="125" t="s">
        <v>369</v>
      </c>
    </row>
    <row r="2042" spans="1:32" x14ac:dyDescent="0.2">
      <c r="A2042" s="125" t="s">
        <v>3215</v>
      </c>
      <c r="B2042" s="58" t="str">
        <f t="shared" si="3693"/>
        <v/>
      </c>
      <c r="C2042" s="125" t="s">
        <v>727</v>
      </c>
      <c r="D2042" s="125" t="s">
        <v>704</v>
      </c>
      <c r="E2042" s="125" t="str">
        <f t="shared" si="3709"/>
        <v>L2</v>
      </c>
      <c r="F2042" s="125" t="str">
        <f t="shared" si="3710"/>
        <v>110</v>
      </c>
      <c r="H2042" s="125" t="s">
        <v>1724</v>
      </c>
      <c r="I2042" s="159">
        <f>VLOOKUP(H2042,'V-Enc'!$B$38:$C$45,2,FALSE)</f>
        <v>32</v>
      </c>
      <c r="J2042" s="125" t="s">
        <v>1740</v>
      </c>
      <c r="K2042" s="159">
        <f>VLOOKUP(J2042,'V-Enc'!$B$49:$C$56,2,FALSE)</f>
        <v>0.5</v>
      </c>
      <c r="L2042" s="206" t="s">
        <v>548</v>
      </c>
      <c r="M2042" s="125">
        <v>32</v>
      </c>
      <c r="Q2042" s="125" t="s">
        <v>730</v>
      </c>
      <c r="R2042" s="125" t="s">
        <v>22</v>
      </c>
      <c r="S2042" s="125" t="s">
        <v>44</v>
      </c>
      <c r="U2042" s="125">
        <f t="shared" si="3711"/>
        <v>32</v>
      </c>
      <c r="V2042" s="179">
        <f t="shared" si="3712"/>
        <v>0.5</v>
      </c>
      <c r="W2042" s="125" t="str">
        <f t="shared" si="3713"/>
        <v>-</v>
      </c>
      <c r="X2042" s="179" t="str">
        <f>IF(L2042="-1",W2042/I2041*K2041,"-")</f>
        <v>-</v>
      </c>
      <c r="Z2042" s="125" t="str">
        <f t="shared" si="3677"/>
        <v/>
      </c>
      <c r="AA2042" s="125">
        <v>1</v>
      </c>
      <c r="AB2042" s="179">
        <f t="shared" si="3708"/>
        <v>1</v>
      </c>
      <c r="AC2042" s="179" t="str">
        <f t="shared" si="3699"/>
        <v>000000</v>
      </c>
      <c r="AD2042" s="179">
        <f t="shared" si="3700"/>
        <v>1</v>
      </c>
      <c r="AE2042" s="179" t="str">
        <f t="shared" si="3701"/>
        <v>00000001</v>
      </c>
      <c r="AF2042" s="125" t="s">
        <v>369</v>
      </c>
    </row>
    <row r="2043" spans="1:32" x14ac:dyDescent="0.2">
      <c r="A2043" s="125" t="s">
        <v>3216</v>
      </c>
      <c r="B2043" s="58" t="str">
        <f t="shared" si="3693"/>
        <v/>
      </c>
      <c r="C2043" s="125" t="s">
        <v>727</v>
      </c>
      <c r="D2043" s="125" t="s">
        <v>704</v>
      </c>
      <c r="E2043" s="125" t="str">
        <f t="shared" si="3709"/>
        <v>L2</v>
      </c>
      <c r="F2043" s="125" t="str">
        <f t="shared" si="3710"/>
        <v>000</v>
      </c>
      <c r="H2043" s="125" t="s">
        <v>1724</v>
      </c>
      <c r="I2043" s="159">
        <f>VLOOKUP(H2043,'V-Enc'!$B$38:$C$45,2,FALSE)</f>
        <v>32</v>
      </c>
      <c r="J2043" s="125" t="s">
        <v>1733</v>
      </c>
      <c r="K2043" s="159">
        <f>VLOOKUP(J2043,'V-Enc'!$B$49:$C$56,2,FALSE)</f>
        <v>1</v>
      </c>
      <c r="L2043" s="206" t="s">
        <v>548</v>
      </c>
      <c r="M2043" s="125">
        <v>8</v>
      </c>
      <c r="Q2043" s="125" t="s">
        <v>730</v>
      </c>
      <c r="R2043" s="125" t="s">
        <v>22</v>
      </c>
      <c r="S2043" s="125" t="s">
        <v>44</v>
      </c>
      <c r="U2043" s="125">
        <f t="shared" si="3711"/>
        <v>8</v>
      </c>
      <c r="V2043" s="179">
        <f t="shared" si="3712"/>
        <v>0.25</v>
      </c>
      <c r="W2043" s="125" t="str">
        <f t="shared" si="3713"/>
        <v>-</v>
      </c>
      <c r="X2043" s="179" t="str">
        <f>IF(L2043="-1",W2043/#REF!*#REF!,"-")</f>
        <v>-</v>
      </c>
      <c r="Z2043" s="125" t="str">
        <f t="shared" si="3677"/>
        <v/>
      </c>
      <c r="AA2043" s="125">
        <v>1</v>
      </c>
      <c r="AB2043" s="179">
        <f t="shared" si="3708"/>
        <v>1</v>
      </c>
      <c r="AC2043" s="179" t="str">
        <f t="shared" si="3699"/>
        <v>000000</v>
      </c>
      <c r="AD2043" s="125">
        <f t="shared" si="3700"/>
        <v>1</v>
      </c>
      <c r="AE2043" s="179" t="str">
        <f t="shared" si="3701"/>
        <v>00000001</v>
      </c>
      <c r="AF2043" s="125" t="s">
        <v>369</v>
      </c>
    </row>
    <row r="2044" spans="1:32" x14ac:dyDescent="0.2">
      <c r="A2044" s="125" t="s">
        <v>3217</v>
      </c>
      <c r="B2044" s="58" t="str">
        <f t="shared" si="3693"/>
        <v/>
      </c>
      <c r="C2044" s="125" t="s">
        <v>727</v>
      </c>
      <c r="D2044" s="125" t="s">
        <v>704</v>
      </c>
      <c r="E2044" s="125" t="str">
        <f t="shared" si="3709"/>
        <v>L2</v>
      </c>
      <c r="F2044" s="125" t="str">
        <f t="shared" si="3710"/>
        <v>101</v>
      </c>
      <c r="H2044" s="125" t="s">
        <v>1724</v>
      </c>
      <c r="I2044" s="159">
        <f>VLOOKUP(H2044,'V-Enc'!$B$38:$C$45,2,FALSE)</f>
        <v>32</v>
      </c>
      <c r="J2044" s="125" t="s">
        <v>1733</v>
      </c>
      <c r="K2044" s="159">
        <f>VLOOKUP(J2044,'V-Enc'!$B$49:$C$56,2,FALSE)</f>
        <v>1</v>
      </c>
      <c r="L2044" s="206" t="s">
        <v>548</v>
      </c>
      <c r="M2044" s="125">
        <v>16</v>
      </c>
      <c r="Q2044" s="125" t="s">
        <v>730</v>
      </c>
      <c r="R2044" s="125" t="s">
        <v>22</v>
      </c>
      <c r="S2044" s="125" t="s">
        <v>44</v>
      </c>
      <c r="U2044" s="125">
        <f t="shared" si="3711"/>
        <v>16</v>
      </c>
      <c r="V2044" s="179">
        <f t="shared" si="3712"/>
        <v>0.5</v>
      </c>
      <c r="W2044" s="125" t="str">
        <f t="shared" si="3713"/>
        <v>-</v>
      </c>
      <c r="X2044" s="179" t="str">
        <f>IF(L2044="-1",W2044/I2043*K2043,"-")</f>
        <v>-</v>
      </c>
      <c r="Z2044" s="125" t="str">
        <f t="shared" si="3677"/>
        <v/>
      </c>
      <c r="AA2044" s="125">
        <v>1</v>
      </c>
      <c r="AB2044" s="179">
        <f t="shared" si="3708"/>
        <v>1</v>
      </c>
      <c r="AC2044" s="179" t="str">
        <f t="shared" si="3699"/>
        <v>000000</v>
      </c>
      <c r="AD2044" s="179">
        <f t="shared" si="3700"/>
        <v>1</v>
      </c>
      <c r="AE2044" s="179" t="str">
        <f t="shared" si="3701"/>
        <v>00000001</v>
      </c>
      <c r="AF2044" s="125" t="s">
        <v>369</v>
      </c>
    </row>
    <row r="2045" spans="1:32" x14ac:dyDescent="0.2">
      <c r="A2045" s="125" t="s">
        <v>3218</v>
      </c>
      <c r="B2045" s="58" t="str">
        <f t="shared" si="3693"/>
        <v/>
      </c>
      <c r="C2045" s="125" t="s">
        <v>727</v>
      </c>
      <c r="D2045" s="125" t="s">
        <v>704</v>
      </c>
      <c r="E2045" s="125" t="str">
        <f t="shared" si="3709"/>
        <v>L2</v>
      </c>
      <c r="F2045" s="125" t="str">
        <f t="shared" si="3710"/>
        <v>110</v>
      </c>
      <c r="H2045" s="125" t="s">
        <v>1724</v>
      </c>
      <c r="I2045" s="159">
        <f>VLOOKUP(H2045,'V-Enc'!$B$38:$C$45,2,FALSE)</f>
        <v>32</v>
      </c>
      <c r="J2045" s="125" t="s">
        <v>1733</v>
      </c>
      <c r="K2045" s="159">
        <f>VLOOKUP(J2045,'V-Enc'!$B$49:$C$56,2,FALSE)</f>
        <v>1</v>
      </c>
      <c r="L2045" s="206" t="s">
        <v>548</v>
      </c>
      <c r="M2045" s="125">
        <v>32</v>
      </c>
      <c r="Q2045" s="125" t="s">
        <v>730</v>
      </c>
      <c r="R2045" s="125" t="s">
        <v>22</v>
      </c>
      <c r="S2045" s="125" t="s">
        <v>44</v>
      </c>
      <c r="U2045" s="125">
        <f t="shared" si="3711"/>
        <v>32</v>
      </c>
      <c r="V2045" s="179">
        <f t="shared" si="3712"/>
        <v>1</v>
      </c>
      <c r="W2045" s="125" t="str">
        <f t="shared" si="3713"/>
        <v>-</v>
      </c>
      <c r="X2045" s="179" t="str">
        <f>IF(L2045="-1",W2045/I2044*K2044,"-")</f>
        <v>-</v>
      </c>
      <c r="Z2045" s="125" t="str">
        <f t="shared" si="3677"/>
        <v/>
      </c>
      <c r="AA2045" s="125">
        <v>1</v>
      </c>
      <c r="AB2045" s="179">
        <f t="shared" si="3708"/>
        <v>1</v>
      </c>
      <c r="AC2045" s="179" t="str">
        <f t="shared" si="3699"/>
        <v>000000</v>
      </c>
      <c r="AD2045" s="179">
        <f t="shared" si="3700"/>
        <v>1</v>
      </c>
      <c r="AE2045" s="179" t="str">
        <f t="shared" si="3701"/>
        <v>00000001</v>
      </c>
      <c r="AF2045" s="125" t="s">
        <v>369</v>
      </c>
    </row>
    <row r="2046" spans="1:32" x14ac:dyDescent="0.2">
      <c r="A2046" s="125" t="s">
        <v>3219</v>
      </c>
      <c r="B2046" s="58" t="str">
        <f t="shared" si="3693"/>
        <v/>
      </c>
      <c r="C2046" s="125" t="s">
        <v>727</v>
      </c>
      <c r="D2046" s="125" t="s">
        <v>704</v>
      </c>
      <c r="E2046" s="125" t="str">
        <f t="shared" si="3709"/>
        <v>L2</v>
      </c>
      <c r="F2046" s="125" t="str">
        <f t="shared" si="3710"/>
        <v>000</v>
      </c>
      <c r="H2046" s="125" t="s">
        <v>1724</v>
      </c>
      <c r="I2046" s="159">
        <f>VLOOKUP(H2046,'V-Enc'!$B$38:$C$45,2,FALSE)</f>
        <v>32</v>
      </c>
      <c r="J2046" s="125" t="s">
        <v>1734</v>
      </c>
      <c r="K2046" s="159">
        <f>VLOOKUP(J2046,'V-Enc'!$B$49:$C$56,2,FALSE)</f>
        <v>2</v>
      </c>
      <c r="L2046" s="206" t="s">
        <v>548</v>
      </c>
      <c r="M2046" s="125">
        <v>8</v>
      </c>
      <c r="Q2046" s="125" t="s">
        <v>730</v>
      </c>
      <c r="R2046" s="125" t="s">
        <v>22</v>
      </c>
      <c r="S2046" s="125" t="s">
        <v>44</v>
      </c>
      <c r="U2046" s="125">
        <f t="shared" si="3711"/>
        <v>8</v>
      </c>
      <c r="V2046" s="179">
        <f t="shared" si="3712"/>
        <v>0.5</v>
      </c>
      <c r="W2046" s="125" t="str">
        <f t="shared" si="3713"/>
        <v>-</v>
      </c>
      <c r="X2046" s="179" t="str">
        <f>IF(L2046="-1",W2046/#REF!*#REF!,"-")</f>
        <v>-</v>
      </c>
      <c r="Z2046" s="125" t="str">
        <f t="shared" si="3677"/>
        <v/>
      </c>
      <c r="AA2046" s="125">
        <v>1</v>
      </c>
      <c r="AB2046" s="179">
        <f t="shared" si="3708"/>
        <v>1</v>
      </c>
      <c r="AC2046" s="179" t="str">
        <f t="shared" si="3699"/>
        <v>000000</v>
      </c>
      <c r="AD2046" s="179">
        <f t="shared" si="3700"/>
        <v>1</v>
      </c>
      <c r="AE2046" s="179" t="str">
        <f t="shared" si="3701"/>
        <v>00000001</v>
      </c>
      <c r="AF2046" s="125" t="s">
        <v>369</v>
      </c>
    </row>
    <row r="2047" spans="1:32" x14ac:dyDescent="0.2">
      <c r="A2047" s="125" t="s">
        <v>3220</v>
      </c>
      <c r="B2047" s="58" t="str">
        <f t="shared" si="3693"/>
        <v/>
      </c>
      <c r="C2047" s="125" t="s">
        <v>727</v>
      </c>
      <c r="D2047" s="125" t="s">
        <v>704</v>
      </c>
      <c r="E2047" s="125" t="str">
        <f t="shared" si="3709"/>
        <v>L2</v>
      </c>
      <c r="F2047" s="125" t="str">
        <f t="shared" si="3710"/>
        <v>101</v>
      </c>
      <c r="H2047" s="125" t="s">
        <v>1724</v>
      </c>
      <c r="I2047" s="159">
        <f>VLOOKUP(H2047,'V-Enc'!$B$38:$C$45,2,FALSE)</f>
        <v>32</v>
      </c>
      <c r="J2047" s="125" t="s">
        <v>1734</v>
      </c>
      <c r="K2047" s="159">
        <f>VLOOKUP(J2047,'V-Enc'!$B$49:$C$56,2,FALSE)</f>
        <v>2</v>
      </c>
      <c r="L2047" s="206" t="s">
        <v>548</v>
      </c>
      <c r="M2047" s="125">
        <v>16</v>
      </c>
      <c r="Q2047" s="125" t="s">
        <v>730</v>
      </c>
      <c r="R2047" s="125" t="s">
        <v>22</v>
      </c>
      <c r="S2047" s="125" t="s">
        <v>44</v>
      </c>
      <c r="U2047" s="125">
        <f t="shared" si="3711"/>
        <v>16</v>
      </c>
      <c r="V2047" s="179">
        <f t="shared" si="3712"/>
        <v>1</v>
      </c>
      <c r="W2047" s="125" t="str">
        <f t="shared" si="3713"/>
        <v>-</v>
      </c>
      <c r="X2047" s="179" t="str">
        <f>IF(L2047="-1",W2047/I2046*K2046,"-")</f>
        <v>-</v>
      </c>
      <c r="Z2047" s="125" t="str">
        <f t="shared" si="3677"/>
        <v/>
      </c>
      <c r="AA2047" s="125">
        <v>1</v>
      </c>
      <c r="AB2047" s="179">
        <f t="shared" si="3708"/>
        <v>1</v>
      </c>
      <c r="AC2047" s="179" t="str">
        <f t="shared" si="3699"/>
        <v>000000</v>
      </c>
      <c r="AD2047" s="179">
        <f t="shared" si="3700"/>
        <v>1</v>
      </c>
      <c r="AE2047" s="179" t="str">
        <f t="shared" si="3701"/>
        <v>00000001</v>
      </c>
      <c r="AF2047" s="125" t="s">
        <v>369</v>
      </c>
    </row>
    <row r="2048" spans="1:32" x14ac:dyDescent="0.2">
      <c r="A2048" s="125" t="s">
        <v>3221</v>
      </c>
      <c r="B2048" s="58" t="str">
        <f t="shared" si="3693"/>
        <v/>
      </c>
      <c r="C2048" s="125" t="s">
        <v>727</v>
      </c>
      <c r="D2048" s="125" t="s">
        <v>704</v>
      </c>
      <c r="E2048" s="125" t="str">
        <f t="shared" si="3709"/>
        <v>L2</v>
      </c>
      <c r="F2048" s="125" t="str">
        <f t="shared" si="3710"/>
        <v>110</v>
      </c>
      <c r="H2048" s="125" t="s">
        <v>1724</v>
      </c>
      <c r="I2048" s="159">
        <f>VLOOKUP(H2048,'V-Enc'!$B$38:$C$45,2,FALSE)</f>
        <v>32</v>
      </c>
      <c r="J2048" s="125" t="s">
        <v>1734</v>
      </c>
      <c r="K2048" s="159">
        <f>VLOOKUP(J2048,'V-Enc'!$B$49:$C$56,2,FALSE)</f>
        <v>2</v>
      </c>
      <c r="L2048" s="206" t="s">
        <v>548</v>
      </c>
      <c r="M2048" s="125">
        <v>32</v>
      </c>
      <c r="Q2048" s="125" t="s">
        <v>730</v>
      </c>
      <c r="R2048" s="125" t="s">
        <v>22</v>
      </c>
      <c r="S2048" s="125" t="s">
        <v>44</v>
      </c>
      <c r="U2048" s="125">
        <f t="shared" si="3711"/>
        <v>32</v>
      </c>
      <c r="V2048" s="179">
        <f t="shared" si="3712"/>
        <v>2</v>
      </c>
      <c r="W2048" s="125" t="str">
        <f t="shared" si="3713"/>
        <v>-</v>
      </c>
      <c r="X2048" s="179" t="str">
        <f>IF(L2048="-1",W2048/I2047*K2047,"-")</f>
        <v>-</v>
      </c>
      <c r="Z2048" s="125" t="str">
        <f t="shared" si="3677"/>
        <v/>
      </c>
      <c r="AA2048" s="125">
        <v>1</v>
      </c>
      <c r="AB2048" s="179">
        <f t="shared" si="3708"/>
        <v>2</v>
      </c>
      <c r="AC2048" s="179" t="str">
        <f t="shared" si="3699"/>
        <v>000001</v>
      </c>
      <c r="AD2048" s="179">
        <f t="shared" si="3700"/>
        <v>1</v>
      </c>
      <c r="AE2048" s="179" t="str">
        <f t="shared" si="3701"/>
        <v>00000011</v>
      </c>
      <c r="AF2048" s="125" t="s">
        <v>369</v>
      </c>
    </row>
    <row r="2049" spans="1:34" x14ac:dyDescent="0.2">
      <c r="A2049" s="125" t="s">
        <v>3222</v>
      </c>
      <c r="B2049" s="58" t="str">
        <f t="shared" si="3693"/>
        <v/>
      </c>
      <c r="C2049" s="125" t="s">
        <v>727</v>
      </c>
      <c r="D2049" s="125" t="s">
        <v>704</v>
      </c>
      <c r="E2049" s="125" t="str">
        <f t="shared" si="3709"/>
        <v>L2</v>
      </c>
      <c r="F2049" s="125" t="str">
        <f t="shared" si="3710"/>
        <v>000</v>
      </c>
      <c r="H2049" s="125" t="s">
        <v>1724</v>
      </c>
      <c r="I2049" s="159">
        <f>VLOOKUP(H2049,'V-Enc'!$B$38:$C$45,2,FALSE)</f>
        <v>32</v>
      </c>
      <c r="J2049" s="125" t="s">
        <v>1735</v>
      </c>
      <c r="K2049" s="159">
        <f>VLOOKUP(J2049,'V-Enc'!$B$49:$C$56,2,FALSE)</f>
        <v>4</v>
      </c>
      <c r="L2049" s="206" t="s">
        <v>548</v>
      </c>
      <c r="M2049" s="125">
        <v>8</v>
      </c>
      <c r="Q2049" s="125" t="s">
        <v>730</v>
      </c>
      <c r="R2049" s="125" t="s">
        <v>22</v>
      </c>
      <c r="S2049" s="125" t="s">
        <v>44</v>
      </c>
      <c r="U2049" s="125">
        <f t="shared" si="3711"/>
        <v>8</v>
      </c>
      <c r="V2049" s="179">
        <f t="shared" si="3712"/>
        <v>1</v>
      </c>
      <c r="W2049" s="125" t="str">
        <f t="shared" si="3713"/>
        <v>-</v>
      </c>
      <c r="X2049" s="179" t="str">
        <f>IF(L2049="-1",W2049/#REF!*#REF!,"-")</f>
        <v>-</v>
      </c>
      <c r="Z2049" s="125" t="str">
        <f t="shared" si="3677"/>
        <v/>
      </c>
      <c r="AA2049" s="125">
        <v>1</v>
      </c>
      <c r="AB2049" s="179">
        <f t="shared" si="3708"/>
        <v>1</v>
      </c>
      <c r="AC2049" s="179" t="str">
        <f t="shared" si="3699"/>
        <v>000000</v>
      </c>
      <c r="AD2049" s="179">
        <f t="shared" si="3700"/>
        <v>1</v>
      </c>
      <c r="AE2049" s="179" t="str">
        <f t="shared" si="3701"/>
        <v>00000001</v>
      </c>
      <c r="AF2049" s="125" t="s">
        <v>369</v>
      </c>
    </row>
    <row r="2050" spans="1:34" x14ac:dyDescent="0.2">
      <c r="A2050" s="125" t="s">
        <v>3223</v>
      </c>
      <c r="B2050" s="58" t="str">
        <f t="shared" si="3693"/>
        <v/>
      </c>
      <c r="C2050" s="125" t="s">
        <v>727</v>
      </c>
      <c r="D2050" s="125" t="s">
        <v>704</v>
      </c>
      <c r="E2050" s="125" t="str">
        <f t="shared" si="3709"/>
        <v>L2</v>
      </c>
      <c r="F2050" s="125" t="str">
        <f t="shared" si="3710"/>
        <v>101</v>
      </c>
      <c r="H2050" s="125" t="s">
        <v>1724</v>
      </c>
      <c r="I2050" s="159">
        <f>VLOOKUP(H2050,'V-Enc'!$B$38:$C$45,2,FALSE)</f>
        <v>32</v>
      </c>
      <c r="J2050" s="125" t="s">
        <v>1735</v>
      </c>
      <c r="K2050" s="159">
        <f>VLOOKUP(J2050,'V-Enc'!$B$49:$C$56,2,FALSE)</f>
        <v>4</v>
      </c>
      <c r="L2050" s="206" t="s">
        <v>548</v>
      </c>
      <c r="M2050" s="125">
        <v>16</v>
      </c>
      <c r="Q2050" s="125" t="s">
        <v>730</v>
      </c>
      <c r="R2050" s="125" t="s">
        <v>22</v>
      </c>
      <c r="S2050" s="125" t="s">
        <v>44</v>
      </c>
      <c r="U2050" s="125">
        <f t="shared" si="3711"/>
        <v>16</v>
      </c>
      <c r="V2050" s="179">
        <f t="shared" si="3712"/>
        <v>2</v>
      </c>
      <c r="W2050" s="125" t="str">
        <f t="shared" si="3713"/>
        <v>-</v>
      </c>
      <c r="X2050" s="179" t="str">
        <f>IF(L2050="-1",W2050/I2049*K2049,"-")</f>
        <v>-</v>
      </c>
      <c r="Z2050" s="125" t="str">
        <f t="shared" si="3677"/>
        <v/>
      </c>
      <c r="AA2050" s="125">
        <v>1</v>
      </c>
      <c r="AB2050" s="179">
        <f t="shared" si="3708"/>
        <v>2</v>
      </c>
      <c r="AC2050" s="179" t="str">
        <f t="shared" si="3699"/>
        <v>000001</v>
      </c>
      <c r="AD2050" s="179">
        <f t="shared" si="3700"/>
        <v>1</v>
      </c>
      <c r="AE2050" s="179" t="str">
        <f t="shared" si="3701"/>
        <v>00000011</v>
      </c>
      <c r="AF2050" s="125" t="s">
        <v>369</v>
      </c>
    </row>
    <row r="2051" spans="1:34" x14ac:dyDescent="0.2">
      <c r="A2051" s="125" t="s">
        <v>3224</v>
      </c>
      <c r="B2051" s="58" t="str">
        <f t="shared" si="3693"/>
        <v/>
      </c>
      <c r="C2051" s="125" t="s">
        <v>727</v>
      </c>
      <c r="D2051" s="125" t="s">
        <v>704</v>
      </c>
      <c r="E2051" s="125" t="str">
        <f t="shared" si="3709"/>
        <v>L2</v>
      </c>
      <c r="F2051" s="125" t="str">
        <f t="shared" si="3710"/>
        <v>110</v>
      </c>
      <c r="H2051" s="125" t="s">
        <v>1724</v>
      </c>
      <c r="I2051" s="159">
        <f>VLOOKUP(H2051,'V-Enc'!$B$38:$C$45,2,FALSE)</f>
        <v>32</v>
      </c>
      <c r="J2051" s="125" t="s">
        <v>1735</v>
      </c>
      <c r="K2051" s="159">
        <f>VLOOKUP(J2051,'V-Enc'!$B$49:$C$56,2,FALSE)</f>
        <v>4</v>
      </c>
      <c r="L2051" s="206" t="s">
        <v>548</v>
      </c>
      <c r="M2051" s="125">
        <v>32</v>
      </c>
      <c r="Q2051" s="125" t="s">
        <v>730</v>
      </c>
      <c r="R2051" s="125" t="s">
        <v>22</v>
      </c>
      <c r="S2051" s="125" t="s">
        <v>44</v>
      </c>
      <c r="U2051" s="125">
        <f t="shared" si="3711"/>
        <v>32</v>
      </c>
      <c r="V2051" s="179">
        <f t="shared" si="3712"/>
        <v>4</v>
      </c>
      <c r="W2051" s="125" t="str">
        <f t="shared" si="3713"/>
        <v>-</v>
      </c>
      <c r="X2051" s="179" t="str">
        <f>IF(L2051="-1",W2051/I2050*K2050,"-")</f>
        <v>-</v>
      </c>
      <c r="Z2051" s="125" t="str">
        <f t="shared" si="3677"/>
        <v/>
      </c>
      <c r="AA2051" s="125">
        <v>1</v>
      </c>
      <c r="AB2051" s="179">
        <f t="shared" si="3708"/>
        <v>4</v>
      </c>
      <c r="AC2051" s="179" t="str">
        <f>DEC2BIN(MIN(64,AB2051)-1,6)</f>
        <v>000011</v>
      </c>
      <c r="AD2051" s="179">
        <f t="shared" si="3700"/>
        <v>1</v>
      </c>
      <c r="AE2051" s="179" t="str">
        <f t="shared" si="3701"/>
        <v>00001111</v>
      </c>
      <c r="AF2051" s="125" t="s">
        <v>369</v>
      </c>
    </row>
    <row r="2052" spans="1:34" x14ac:dyDescent="0.2">
      <c r="A2052" s="125" t="s">
        <v>3225</v>
      </c>
      <c r="B2052" s="58" t="str">
        <f t="shared" si="3693"/>
        <v/>
      </c>
      <c r="C2052" s="125" t="s">
        <v>727</v>
      </c>
      <c r="D2052" s="125" t="s">
        <v>704</v>
      </c>
      <c r="E2052" s="125" t="str">
        <f t="shared" si="3709"/>
        <v>L2</v>
      </c>
      <c r="F2052" s="125" t="str">
        <f t="shared" si="3710"/>
        <v>000</v>
      </c>
      <c r="H2052" s="125" t="s">
        <v>1724</v>
      </c>
      <c r="I2052" s="159">
        <f>VLOOKUP(H2052,'V-Enc'!$B$38:$C$45,2,FALSE)</f>
        <v>32</v>
      </c>
      <c r="J2052" s="125" t="s">
        <v>1736</v>
      </c>
      <c r="K2052" s="159">
        <f>VLOOKUP(J2052,'V-Enc'!$B$49:$C$56,2,FALSE)</f>
        <v>8</v>
      </c>
      <c r="L2052" s="206" t="s">
        <v>548</v>
      </c>
      <c r="M2052" s="125">
        <v>8</v>
      </c>
      <c r="Q2052" s="125" t="s">
        <v>730</v>
      </c>
      <c r="R2052" s="125" t="s">
        <v>22</v>
      </c>
      <c r="S2052" s="125" t="s">
        <v>44</v>
      </c>
      <c r="U2052" s="125">
        <f t="shared" si="3711"/>
        <v>8</v>
      </c>
      <c r="V2052" s="179">
        <f t="shared" si="3712"/>
        <v>2</v>
      </c>
      <c r="W2052" s="125" t="str">
        <f t="shared" si="3713"/>
        <v>-</v>
      </c>
      <c r="X2052" s="179" t="str">
        <f>IF(L2052="-1",W2052/#REF!*#REF!,"-")</f>
        <v>-</v>
      </c>
      <c r="Z2052" s="125" t="str">
        <f t="shared" si="3677"/>
        <v/>
      </c>
      <c r="AA2052" s="125">
        <v>1</v>
      </c>
      <c r="AB2052" s="179">
        <f t="shared" si="3708"/>
        <v>2</v>
      </c>
      <c r="AC2052" s="179" t="str">
        <f t="shared" ref="AC2052:AC2054" si="3721">DEC2BIN(MIN(64,AB2052)-1,6)</f>
        <v>000001</v>
      </c>
      <c r="AD2052" s="179">
        <f t="shared" si="3700"/>
        <v>1</v>
      </c>
      <c r="AE2052" s="179" t="str">
        <f t="shared" si="3701"/>
        <v>00000011</v>
      </c>
      <c r="AF2052" s="125" t="s">
        <v>369</v>
      </c>
    </row>
    <row r="2053" spans="1:34" x14ac:dyDescent="0.2">
      <c r="A2053" s="125" t="s">
        <v>3226</v>
      </c>
      <c r="B2053" s="58" t="str">
        <f t="shared" si="3693"/>
        <v/>
      </c>
      <c r="C2053" s="125" t="s">
        <v>727</v>
      </c>
      <c r="D2053" s="125" t="s">
        <v>704</v>
      </c>
      <c r="E2053" s="125" t="str">
        <f t="shared" si="3709"/>
        <v>L2</v>
      </c>
      <c r="F2053" s="125" t="str">
        <f t="shared" si="3710"/>
        <v>101</v>
      </c>
      <c r="H2053" s="125" t="s">
        <v>1724</v>
      </c>
      <c r="I2053" s="159">
        <f>VLOOKUP(H2053,'V-Enc'!$B$38:$C$45,2,FALSE)</f>
        <v>32</v>
      </c>
      <c r="J2053" s="125" t="s">
        <v>1736</v>
      </c>
      <c r="K2053" s="159">
        <f>VLOOKUP(J2053,'V-Enc'!$B$49:$C$56,2,FALSE)</f>
        <v>8</v>
      </c>
      <c r="L2053" s="206" t="s">
        <v>548</v>
      </c>
      <c r="M2053" s="125">
        <v>16</v>
      </c>
      <c r="Q2053" s="125" t="s">
        <v>730</v>
      </c>
      <c r="R2053" s="125" t="s">
        <v>22</v>
      </c>
      <c r="S2053" s="125" t="s">
        <v>44</v>
      </c>
      <c r="U2053" s="125">
        <f t="shared" si="3711"/>
        <v>16</v>
      </c>
      <c r="V2053" s="179">
        <f t="shared" si="3712"/>
        <v>4</v>
      </c>
      <c r="W2053" s="125" t="str">
        <f t="shared" si="3713"/>
        <v>-</v>
      </c>
      <c r="X2053" s="179" t="str">
        <f>IF(L2053="-1",W2053/#REF!*#REF!,"-")</f>
        <v>-</v>
      </c>
      <c r="Z2053" s="125" t="str">
        <f t="shared" si="3677"/>
        <v/>
      </c>
      <c r="AA2053" s="125">
        <v>1</v>
      </c>
      <c r="AB2053" s="179">
        <f t="shared" si="3708"/>
        <v>4</v>
      </c>
      <c r="AC2053" s="179" t="str">
        <f t="shared" si="3721"/>
        <v>000011</v>
      </c>
      <c r="AD2053" s="179">
        <f t="shared" si="3700"/>
        <v>1</v>
      </c>
      <c r="AE2053" s="179" t="str">
        <f t="shared" si="3701"/>
        <v>00001111</v>
      </c>
      <c r="AF2053" s="125" t="s">
        <v>369</v>
      </c>
    </row>
    <row r="2054" spans="1:34" x14ac:dyDescent="0.2">
      <c r="A2054" s="125" t="s">
        <v>3227</v>
      </c>
      <c r="B2054" s="58" t="str">
        <f t="shared" si="3693"/>
        <v/>
      </c>
      <c r="C2054" s="125" t="s">
        <v>727</v>
      </c>
      <c r="D2054" s="125" t="s">
        <v>704</v>
      </c>
      <c r="E2054" s="125" t="str">
        <f t="shared" si="3709"/>
        <v>L2</v>
      </c>
      <c r="F2054" s="125" t="str">
        <f t="shared" si="3710"/>
        <v>110</v>
      </c>
      <c r="H2054" s="125" t="s">
        <v>1724</v>
      </c>
      <c r="I2054" s="159">
        <f>VLOOKUP(H2054,'V-Enc'!$B$38:$C$45,2,FALSE)</f>
        <v>32</v>
      </c>
      <c r="J2054" s="125" t="s">
        <v>1736</v>
      </c>
      <c r="K2054" s="159">
        <f>VLOOKUP(J2054,'V-Enc'!$B$49:$C$56,2,FALSE)</f>
        <v>8</v>
      </c>
      <c r="L2054" s="206" t="s">
        <v>548</v>
      </c>
      <c r="M2054" s="125">
        <v>32</v>
      </c>
      <c r="Q2054" s="125" t="s">
        <v>730</v>
      </c>
      <c r="R2054" s="125" t="s">
        <v>22</v>
      </c>
      <c r="S2054" s="125" t="s">
        <v>44</v>
      </c>
      <c r="U2054" s="125">
        <f t="shared" si="3711"/>
        <v>32</v>
      </c>
      <c r="V2054" s="179">
        <f t="shared" si="3712"/>
        <v>8</v>
      </c>
      <c r="W2054" s="125" t="str">
        <f t="shared" si="3713"/>
        <v>-</v>
      </c>
      <c r="X2054" s="179" t="str">
        <f>IF(L2054="-1",W2054/#REF!*#REF!,"-")</f>
        <v>-</v>
      </c>
      <c r="Z2054" s="125" t="str">
        <f t="shared" si="3677"/>
        <v/>
      </c>
      <c r="AA2054" s="125">
        <v>1</v>
      </c>
      <c r="AB2054" s="179">
        <f t="shared" si="3708"/>
        <v>8</v>
      </c>
      <c r="AC2054" s="179" t="str">
        <f t="shared" si="3721"/>
        <v>000111</v>
      </c>
      <c r="AD2054" s="179">
        <f t="shared" si="3700"/>
        <v>1</v>
      </c>
      <c r="AE2054" s="179" t="str">
        <f t="shared" si="3701"/>
        <v>11111111</v>
      </c>
      <c r="AF2054" s="125" t="s">
        <v>369</v>
      </c>
    </row>
    <row r="2055" spans="1:34" x14ac:dyDescent="0.2">
      <c r="I2055" s="159"/>
      <c r="Z2055" s="125" t="str">
        <f t="shared" si="3677"/>
        <v/>
      </c>
      <c r="AC2055" s="179"/>
    </row>
    <row r="2056" spans="1:34" ht="19" x14ac:dyDescent="0.25">
      <c r="A2056" s="225" t="s">
        <v>2077</v>
      </c>
      <c r="B2056" s="225"/>
      <c r="C2056" s="226"/>
      <c r="D2056" s="226"/>
      <c r="E2056" s="226"/>
      <c r="F2056" s="226"/>
      <c r="G2056" s="226"/>
      <c r="I2056" s="159"/>
      <c r="Z2056" s="125" t="str">
        <f t="shared" si="3677"/>
        <v/>
      </c>
      <c r="AC2056" s="179"/>
    </row>
    <row r="2057" spans="1:34" x14ac:dyDescent="0.2">
      <c r="A2057" s="125" t="s">
        <v>4933</v>
      </c>
      <c r="B2057" s="58" t="str">
        <f t="shared" ref="B2057" si="3722">IF(OR(MAX(1,O2057)*MAX(V2057,1)&gt;8,V2057&lt;1/4,X2057&lt;1/4,IF(X2057="-",0,X2057)&gt;8),"RSVD","")</f>
        <v>RSVD</v>
      </c>
      <c r="C2057" s="125" t="s">
        <v>727</v>
      </c>
      <c r="D2057" s="125" t="s">
        <v>704</v>
      </c>
      <c r="E2057" s="125" t="str">
        <f t="shared" ref="E2057" si="3723">IF(S2057="rs2","L2",IF(S2057="vs2","L3","L1"))</f>
        <v>L3</v>
      </c>
      <c r="F2057" s="125" t="str">
        <f t="shared" ref="F2057" si="3724">IF(M2057=8,"000",IF(M2057=16,"101","110"))</f>
        <v>000</v>
      </c>
      <c r="H2057" s="125" t="s">
        <v>1724</v>
      </c>
      <c r="I2057" s="159">
        <f>VLOOKUP(H2057,'V-Enc'!$B$38:$C$45,2,FALSE)</f>
        <v>32</v>
      </c>
      <c r="J2057" s="125" t="s">
        <v>1739</v>
      </c>
      <c r="K2057" s="159">
        <f>VLOOKUP(J2057,'V-Enc'!$B$49:$C$56,2,FALSE)</f>
        <v>0.25</v>
      </c>
      <c r="L2057" s="206" t="s">
        <v>2079</v>
      </c>
      <c r="M2057" s="125">
        <v>8</v>
      </c>
      <c r="N2057" s="125" t="s">
        <v>1828</v>
      </c>
      <c r="O2057" s="125">
        <f>VLOOKUP(N2057,'V-Enc'!$B$130:$C$137,2,FALSE)</f>
        <v>1</v>
      </c>
      <c r="Q2057" s="125" t="s">
        <v>730</v>
      </c>
      <c r="R2057" s="125" t="s">
        <v>22</v>
      </c>
      <c r="S2057" s="125" t="s">
        <v>764</v>
      </c>
      <c r="U2057" s="125">
        <f t="shared" ref="U2057" si="3725">IF(L2057="-1",I2057,M2057)</f>
        <v>32</v>
      </c>
      <c r="V2057" s="179">
        <f t="shared" ref="V2057" si="3726">IF(L2057="-1",K2057,U2057/I2057*K2057)</f>
        <v>0.25</v>
      </c>
      <c r="W2057" s="125">
        <f t="shared" ref="W2057" si="3727">IF(L2057="-1",M2057,"-")</f>
        <v>8</v>
      </c>
      <c r="X2057" s="179">
        <f t="shared" ref="X2057" si="3728">IF(L2057="-1",W2057/I2057*K2057,"-")</f>
        <v>6.25E-2</v>
      </c>
      <c r="Z2057" s="125">
        <f t="shared" si="3677"/>
        <v>1</v>
      </c>
      <c r="AA2057" s="125">
        <v>1</v>
      </c>
      <c r="AB2057" s="179">
        <f>MAX(V2057,X2057,1)*IF(O2057="",1,O2057)</f>
        <v>1</v>
      </c>
      <c r="AC2057" s="179" t="str">
        <f t="shared" ref="AC2057:AC2070" si="3729">DEC2BIN(MIN(64,AB2057)-1,6)</f>
        <v>000000</v>
      </c>
      <c r="AD2057" s="179">
        <f t="shared" ref="AD2057:AD2074" si="3730">AB2057/(MAX(V2057,1)*IF(O2057="",1,O2057))</f>
        <v>1</v>
      </c>
      <c r="AE2057" s="179" t="str">
        <f t="shared" ref="AE2057:AE2074" si="3731">RIGHT(_xlfn.CONCAT(REPT(0,8-MIN(AB2057,8)),REPT(DEC2BIN(_xlfn.BITLSHIFT(1,AD2057-1)),AB2057/AD2057)),8)</f>
        <v>00000001</v>
      </c>
      <c r="AF2057" s="179">
        <f t="shared" ref="AF2057:AF2074" si="3732">IF(X2057&lt;=1,0,IF(V2057&gt;=X2057,V2057/MAX(X2057,1),1))</f>
        <v>0</v>
      </c>
      <c r="AG2057" s="180" t="str">
        <f t="shared" ref="AG2057:AG2072" si="3733">IF(AF2057=0,"00000000",RIGHT(IF(X2057&gt;=V2057,DEC2BIN(_xlfn.BITXOR(BIN2DEC(AH2057),255),8),REPT(DEC2BIN(_xlfn.BITLSHIFT(1,AF2057-1)),8)),8))</f>
        <v>00000000</v>
      </c>
      <c r="AH2057" s="179" t="str">
        <f t="shared" ref="AH2057:AH2069" si="3734">IF(AF2057=0,"00000000",RIGHT(_xlfn.CONCAT(REPT(0,8-MIN(8,AB2057)),REPT(DEC2BIN(_xlfn.BITLSHIFT(1,MAX(V2057,X2057,1)-1)),MAX(1,O2057))),8))</f>
        <v>00000000</v>
      </c>
    </row>
    <row r="2058" spans="1:34" x14ac:dyDescent="0.2">
      <c r="A2058" s="125" t="s">
        <v>4934</v>
      </c>
      <c r="B2058" s="58" t="str">
        <f t="shared" ref="B2058" si="3735">IF(OR(MAX(1,O2058)*MAX(V2058,1)&gt;8,V2058&lt;1/4,X2058&lt;1/4,IF(X2058="-",0,X2058)&gt;8),"RSVD","")</f>
        <v>RSVD</v>
      </c>
      <c r="C2058" s="125" t="s">
        <v>727</v>
      </c>
      <c r="D2058" s="125" t="s">
        <v>704</v>
      </c>
      <c r="E2058" s="125" t="str">
        <f t="shared" ref="E2058" si="3736">IF(S2058="rs2","L2",IF(S2058="vs2","L3","L1"))</f>
        <v>L3</v>
      </c>
      <c r="F2058" s="125" t="str">
        <f t="shared" ref="F2058" si="3737">IF(M2058=8,"000",IF(M2058=16,"101","110"))</f>
        <v>110</v>
      </c>
      <c r="H2058" s="125" t="s">
        <v>1724</v>
      </c>
      <c r="I2058" s="159">
        <f>VLOOKUP(H2058,'V-Enc'!$B$38:$C$45,2,FALSE)</f>
        <v>32</v>
      </c>
      <c r="J2058" s="125" t="s">
        <v>1739</v>
      </c>
      <c r="K2058" s="159">
        <f>VLOOKUP(J2058,'V-Enc'!$B$49:$C$56,2,FALSE)</f>
        <v>0.25</v>
      </c>
      <c r="L2058" s="206" t="s">
        <v>2079</v>
      </c>
      <c r="M2058" s="125">
        <v>6</v>
      </c>
      <c r="N2058" s="125" t="s">
        <v>1828</v>
      </c>
      <c r="O2058" s="125">
        <f>VLOOKUP(N2058,'V-Enc'!$B$130:$C$137,2,FALSE)</f>
        <v>1</v>
      </c>
      <c r="Q2058" s="125" t="s">
        <v>730</v>
      </c>
      <c r="R2058" s="125" t="s">
        <v>22</v>
      </c>
      <c r="S2058" s="125" t="s">
        <v>764</v>
      </c>
      <c r="U2058" s="125">
        <f t="shared" ref="U2058" si="3738">IF(L2058="-1",I2058,M2058)</f>
        <v>32</v>
      </c>
      <c r="V2058" s="179">
        <f t="shared" ref="V2058" si="3739">IF(L2058="-1",K2058,U2058/I2058*K2058)</f>
        <v>0.25</v>
      </c>
      <c r="W2058" s="125">
        <f t="shared" ref="W2058" si="3740">IF(L2058="-1",M2058,"-")</f>
        <v>6</v>
      </c>
      <c r="X2058" s="179">
        <f t="shared" ref="X2058" si="3741">IF(L2058="-1",W2058/I2058*K2058,"-")</f>
        <v>4.6875E-2</v>
      </c>
      <c r="Z2058" s="125">
        <f t="shared" ref="Z2058" si="3742">IF(S2058="vs2",1,"")</f>
        <v>1</v>
      </c>
      <c r="AA2058" s="125">
        <v>1</v>
      </c>
      <c r="AB2058" s="179">
        <f t="shared" ref="AB2058:AB2074" si="3743">MAX(V2058,X2058,1)*IF(O2058="",1,O2058)</f>
        <v>1</v>
      </c>
      <c r="AC2058" s="179" t="str">
        <f t="shared" si="3729"/>
        <v>000000</v>
      </c>
      <c r="AD2058" s="179">
        <f t="shared" si="3730"/>
        <v>1</v>
      </c>
      <c r="AE2058" s="179" t="str">
        <f t="shared" si="3731"/>
        <v>00000001</v>
      </c>
      <c r="AF2058" s="179">
        <f t="shared" si="3732"/>
        <v>0</v>
      </c>
      <c r="AG2058" s="180" t="str">
        <f t="shared" si="3733"/>
        <v>00000000</v>
      </c>
      <c r="AH2058" s="179" t="str">
        <f t="shared" si="3734"/>
        <v>00000000</v>
      </c>
    </row>
    <row r="2059" spans="1:34" x14ac:dyDescent="0.2">
      <c r="A2059" s="125" t="s">
        <v>3228</v>
      </c>
      <c r="B2059" s="58" t="str">
        <f t="shared" ref="B2059:B2074" si="3744">IF(OR(MAX(1,O2059)*MAX(V2059,1)&gt;8,V2059&lt;1/4,X2059&lt;1/4,IF(X2059="-",0,X2059)&gt;8),"RSVD","")</f>
        <v/>
      </c>
      <c r="C2059" s="125" t="s">
        <v>727</v>
      </c>
      <c r="D2059" s="125" t="s">
        <v>704</v>
      </c>
      <c r="E2059" s="125" t="str">
        <f t="shared" ref="E2059:E2074" si="3745">IF(S2059="rs2","L2",IF(S2059="vs2","L3","L1"))</f>
        <v>L3</v>
      </c>
      <c r="F2059" s="125" t="str">
        <f t="shared" ref="F2059:F2074" si="3746">IF(M2059=8,"000",IF(M2059=16,"101","110"))</f>
        <v>110</v>
      </c>
      <c r="H2059" s="125" t="s">
        <v>1724</v>
      </c>
      <c r="I2059" s="159">
        <f>VLOOKUP(H2059,'V-Enc'!$B$38:$C$45,2,FALSE)</f>
        <v>32</v>
      </c>
      <c r="J2059" s="125" t="s">
        <v>1739</v>
      </c>
      <c r="K2059" s="159">
        <f>VLOOKUP(J2059,'V-Enc'!$B$49:$C$56,2,FALSE)</f>
        <v>0.25</v>
      </c>
      <c r="L2059" s="206" t="s">
        <v>2079</v>
      </c>
      <c r="M2059" s="125">
        <v>32</v>
      </c>
      <c r="N2059" s="125" t="s">
        <v>1828</v>
      </c>
      <c r="O2059" s="125">
        <f>VLOOKUP(N2059,'V-Enc'!$B$130:$C$137,2,FALSE)</f>
        <v>1</v>
      </c>
      <c r="Q2059" s="125" t="s">
        <v>730</v>
      </c>
      <c r="R2059" s="125" t="s">
        <v>22</v>
      </c>
      <c r="S2059" s="125" t="s">
        <v>764</v>
      </c>
      <c r="U2059" s="125">
        <f t="shared" ref="U2059:U2074" si="3747">IF(L2059="-1",I2059,M2059)</f>
        <v>32</v>
      </c>
      <c r="V2059" s="179">
        <f t="shared" ref="V2059:V2074" si="3748">IF(L2059="-1",K2059,U2059/I2059*K2059)</f>
        <v>0.25</v>
      </c>
      <c r="W2059" s="125">
        <f t="shared" ref="W2059:W2074" si="3749">IF(L2059="-1",M2059,"-")</f>
        <v>32</v>
      </c>
      <c r="X2059" s="179">
        <f t="shared" ref="X2059:X2074" si="3750">IF(L2059="-1",W2059/I2059*K2059,"-")</f>
        <v>0.25</v>
      </c>
      <c r="Z2059" s="125">
        <f t="shared" si="3677"/>
        <v>1</v>
      </c>
      <c r="AA2059" s="125">
        <v>1</v>
      </c>
      <c r="AB2059" s="179">
        <f t="shared" si="3743"/>
        <v>1</v>
      </c>
      <c r="AC2059" s="179" t="str">
        <f t="shared" si="3729"/>
        <v>000000</v>
      </c>
      <c r="AD2059" s="179">
        <f t="shared" si="3730"/>
        <v>1</v>
      </c>
      <c r="AE2059" s="179" t="str">
        <f t="shared" si="3731"/>
        <v>00000001</v>
      </c>
      <c r="AF2059" s="179">
        <f t="shared" si="3732"/>
        <v>0</v>
      </c>
      <c r="AG2059" s="180" t="str">
        <f t="shared" si="3733"/>
        <v>00000000</v>
      </c>
      <c r="AH2059" s="179" t="str">
        <f t="shared" si="3734"/>
        <v>00000000</v>
      </c>
    </row>
    <row r="2060" spans="1:34" x14ac:dyDescent="0.2">
      <c r="A2060" s="125" t="s">
        <v>4935</v>
      </c>
      <c r="B2060" s="58" t="str">
        <f t="shared" ref="B2060" si="3751">IF(OR(MAX(1,O2060)*MAX(V2060,1)&gt;8,V2060&lt;1/4,X2060&lt;1/4,IF(X2060="-",0,X2060)&gt;8),"RSVD","")</f>
        <v>RSVD</v>
      </c>
      <c r="C2060" s="125" t="s">
        <v>727</v>
      </c>
      <c r="D2060" s="125" t="s">
        <v>704</v>
      </c>
      <c r="E2060" s="125" t="str">
        <f t="shared" ref="E2060" si="3752">IF(S2060="rs2","L2",IF(S2060="vs2","L3","L1"))</f>
        <v>L3</v>
      </c>
      <c r="F2060" s="125" t="str">
        <f t="shared" ref="F2060" si="3753">IF(M2060=8,"000",IF(M2060=16,"101","110"))</f>
        <v>000</v>
      </c>
      <c r="H2060" s="125" t="s">
        <v>1724</v>
      </c>
      <c r="I2060" s="159">
        <f>VLOOKUP(H2060,'V-Enc'!$B$38:$C$45,2,FALSE)</f>
        <v>32</v>
      </c>
      <c r="J2060" s="125" t="s">
        <v>1740</v>
      </c>
      <c r="K2060" s="159">
        <f>VLOOKUP(J2060,'V-Enc'!$B$49:$C$56,2,FALSE)</f>
        <v>0.5</v>
      </c>
      <c r="L2060" s="206" t="s">
        <v>2079</v>
      </c>
      <c r="M2060" s="125">
        <v>8</v>
      </c>
      <c r="N2060" s="125" t="s">
        <v>1828</v>
      </c>
      <c r="O2060" s="125">
        <f>VLOOKUP(N2060,'V-Enc'!$B$130:$C$137,2,FALSE)</f>
        <v>1</v>
      </c>
      <c r="Q2060" s="125" t="s">
        <v>730</v>
      </c>
      <c r="R2060" s="125" t="s">
        <v>22</v>
      </c>
      <c r="S2060" s="125" t="s">
        <v>764</v>
      </c>
      <c r="U2060" s="125">
        <f t="shared" ref="U2060" si="3754">IF(L2060="-1",I2060,M2060)</f>
        <v>32</v>
      </c>
      <c r="V2060" s="179">
        <f t="shared" ref="V2060" si="3755">IF(L2060="-1",K2060,U2060/I2060*K2060)</f>
        <v>0.5</v>
      </c>
      <c r="W2060" s="125">
        <f t="shared" ref="W2060" si="3756">IF(L2060="-1",M2060,"-")</f>
        <v>8</v>
      </c>
      <c r="X2060" s="179">
        <f t="shared" ref="X2060" si="3757">IF(L2060="-1",W2060/I2060*K2060,"-")</f>
        <v>0.125</v>
      </c>
      <c r="Z2060" s="125">
        <f t="shared" ref="Z2060" si="3758">IF(S2060="vs2",1,"")</f>
        <v>1</v>
      </c>
      <c r="AA2060" s="125">
        <v>1</v>
      </c>
      <c r="AB2060" s="179">
        <f t="shared" si="3743"/>
        <v>1</v>
      </c>
      <c r="AC2060" s="179" t="str">
        <f t="shared" si="3729"/>
        <v>000000</v>
      </c>
      <c r="AD2060" s="179">
        <f t="shared" si="3730"/>
        <v>1</v>
      </c>
      <c r="AE2060" s="179" t="str">
        <f t="shared" si="3731"/>
        <v>00000001</v>
      </c>
      <c r="AF2060" s="179">
        <f t="shared" si="3732"/>
        <v>0</v>
      </c>
      <c r="AG2060" s="180" t="str">
        <f t="shared" si="3733"/>
        <v>00000000</v>
      </c>
      <c r="AH2060" s="179" t="str">
        <f t="shared" si="3734"/>
        <v>00000000</v>
      </c>
    </row>
    <row r="2061" spans="1:34" x14ac:dyDescent="0.2">
      <c r="A2061" s="125" t="s">
        <v>3229</v>
      </c>
      <c r="B2061" s="58" t="str">
        <f t="shared" si="3744"/>
        <v/>
      </c>
      <c r="C2061" s="125" t="s">
        <v>727</v>
      </c>
      <c r="D2061" s="125" t="s">
        <v>704</v>
      </c>
      <c r="E2061" s="125" t="str">
        <f t="shared" si="3745"/>
        <v>L3</v>
      </c>
      <c r="F2061" s="125" t="str">
        <f t="shared" si="3746"/>
        <v>101</v>
      </c>
      <c r="H2061" s="125" t="s">
        <v>1724</v>
      </c>
      <c r="I2061" s="159">
        <f>VLOOKUP(H2061,'V-Enc'!$B$38:$C$45,2,FALSE)</f>
        <v>32</v>
      </c>
      <c r="J2061" s="125" t="s">
        <v>1740</v>
      </c>
      <c r="K2061" s="159">
        <f>VLOOKUP(J2061,'V-Enc'!$B$49:$C$56,2,FALSE)</f>
        <v>0.5</v>
      </c>
      <c r="L2061" s="206" t="s">
        <v>2079</v>
      </c>
      <c r="M2061" s="125">
        <v>16</v>
      </c>
      <c r="N2061" s="125" t="s">
        <v>1828</v>
      </c>
      <c r="O2061" s="125">
        <f>VLOOKUP(N2061,'V-Enc'!$B$130:$C$137,2,FALSE)</f>
        <v>1</v>
      </c>
      <c r="Q2061" s="125" t="s">
        <v>730</v>
      </c>
      <c r="R2061" s="125" t="s">
        <v>22</v>
      </c>
      <c r="S2061" s="125" t="s">
        <v>764</v>
      </c>
      <c r="U2061" s="125">
        <f t="shared" si="3747"/>
        <v>32</v>
      </c>
      <c r="V2061" s="179">
        <f t="shared" si="3748"/>
        <v>0.5</v>
      </c>
      <c r="W2061" s="125">
        <f t="shared" si="3749"/>
        <v>16</v>
      </c>
      <c r="X2061" s="179">
        <f t="shared" si="3750"/>
        <v>0.25</v>
      </c>
      <c r="Z2061" s="125">
        <f t="shared" si="3677"/>
        <v>1</v>
      </c>
      <c r="AA2061" s="125">
        <v>1</v>
      </c>
      <c r="AB2061" s="179">
        <f t="shared" si="3743"/>
        <v>1</v>
      </c>
      <c r="AC2061" s="179" t="str">
        <f t="shared" si="3729"/>
        <v>000000</v>
      </c>
      <c r="AD2061" s="179">
        <f t="shared" si="3730"/>
        <v>1</v>
      </c>
      <c r="AE2061" s="179" t="str">
        <f t="shared" si="3731"/>
        <v>00000001</v>
      </c>
      <c r="AF2061" s="179">
        <f t="shared" si="3732"/>
        <v>0</v>
      </c>
      <c r="AG2061" s="180" t="str">
        <f t="shared" si="3733"/>
        <v>00000000</v>
      </c>
      <c r="AH2061" s="179" t="str">
        <f t="shared" si="3734"/>
        <v>00000000</v>
      </c>
    </row>
    <row r="2062" spans="1:34" x14ac:dyDescent="0.2">
      <c r="A2062" s="125" t="s">
        <v>3230</v>
      </c>
      <c r="B2062" s="58" t="str">
        <f t="shared" si="3744"/>
        <v/>
      </c>
      <c r="C2062" s="125" t="s">
        <v>727</v>
      </c>
      <c r="D2062" s="125" t="s">
        <v>704</v>
      </c>
      <c r="E2062" s="125" t="str">
        <f t="shared" si="3745"/>
        <v>L3</v>
      </c>
      <c r="F2062" s="125" t="str">
        <f t="shared" si="3746"/>
        <v>110</v>
      </c>
      <c r="H2062" s="125" t="s">
        <v>1724</v>
      </c>
      <c r="I2062" s="159">
        <f>VLOOKUP(H2062,'V-Enc'!$B$38:$C$45,2,FALSE)</f>
        <v>32</v>
      </c>
      <c r="J2062" s="125" t="s">
        <v>1740</v>
      </c>
      <c r="K2062" s="159">
        <f>VLOOKUP(J2062,'V-Enc'!$B$49:$C$56,2,FALSE)</f>
        <v>0.5</v>
      </c>
      <c r="L2062" s="206" t="s">
        <v>2079</v>
      </c>
      <c r="M2062" s="125">
        <v>32</v>
      </c>
      <c r="N2062" s="125" t="s">
        <v>1828</v>
      </c>
      <c r="O2062" s="125">
        <f>VLOOKUP(N2062,'V-Enc'!$B$130:$C$137,2,FALSE)</f>
        <v>1</v>
      </c>
      <c r="Q2062" s="125" t="s">
        <v>730</v>
      </c>
      <c r="R2062" s="125" t="s">
        <v>22</v>
      </c>
      <c r="S2062" s="125" t="s">
        <v>764</v>
      </c>
      <c r="U2062" s="125">
        <f t="shared" si="3747"/>
        <v>32</v>
      </c>
      <c r="V2062" s="179">
        <f t="shared" si="3748"/>
        <v>0.5</v>
      </c>
      <c r="W2062" s="125">
        <f t="shared" si="3749"/>
        <v>32</v>
      </c>
      <c r="X2062" s="179">
        <f t="shared" si="3750"/>
        <v>0.5</v>
      </c>
      <c r="Z2062" s="125">
        <f t="shared" si="3677"/>
        <v>1</v>
      </c>
      <c r="AA2062" s="125">
        <v>1</v>
      </c>
      <c r="AB2062" s="179">
        <f t="shared" si="3743"/>
        <v>1</v>
      </c>
      <c r="AC2062" s="179" t="str">
        <f t="shared" si="3729"/>
        <v>000000</v>
      </c>
      <c r="AD2062" s="179">
        <f t="shared" si="3730"/>
        <v>1</v>
      </c>
      <c r="AE2062" s="179" t="str">
        <f t="shared" si="3731"/>
        <v>00000001</v>
      </c>
      <c r="AF2062" s="179">
        <f t="shared" si="3732"/>
        <v>0</v>
      </c>
      <c r="AG2062" s="180" t="str">
        <f t="shared" si="3733"/>
        <v>00000000</v>
      </c>
      <c r="AH2062" s="179" t="str">
        <f t="shared" si="3734"/>
        <v>00000000</v>
      </c>
    </row>
    <row r="2063" spans="1:34" x14ac:dyDescent="0.2">
      <c r="A2063" s="125" t="s">
        <v>3231</v>
      </c>
      <c r="B2063" s="58" t="str">
        <f t="shared" si="3744"/>
        <v/>
      </c>
      <c r="C2063" s="125" t="s">
        <v>727</v>
      </c>
      <c r="D2063" s="125" t="s">
        <v>704</v>
      </c>
      <c r="E2063" s="125" t="str">
        <f t="shared" si="3745"/>
        <v>L3</v>
      </c>
      <c r="F2063" s="125" t="str">
        <f t="shared" si="3746"/>
        <v>000</v>
      </c>
      <c r="H2063" s="125" t="s">
        <v>1724</v>
      </c>
      <c r="I2063" s="159">
        <f>VLOOKUP(H2063,'V-Enc'!$B$38:$C$45,2,FALSE)</f>
        <v>32</v>
      </c>
      <c r="J2063" s="125" t="s">
        <v>1733</v>
      </c>
      <c r="K2063" s="159">
        <f>VLOOKUP(J2063,'V-Enc'!$B$49:$C$56,2,FALSE)</f>
        <v>1</v>
      </c>
      <c r="L2063" s="206" t="s">
        <v>2079</v>
      </c>
      <c r="M2063" s="125">
        <v>8</v>
      </c>
      <c r="N2063" s="125" t="s">
        <v>1828</v>
      </c>
      <c r="O2063" s="125">
        <f>VLOOKUP(N2063,'V-Enc'!$B$130:$C$137,2,FALSE)</f>
        <v>1</v>
      </c>
      <c r="Q2063" s="125" t="s">
        <v>730</v>
      </c>
      <c r="R2063" s="125" t="s">
        <v>22</v>
      </c>
      <c r="S2063" s="125" t="s">
        <v>764</v>
      </c>
      <c r="U2063" s="125">
        <f t="shared" si="3747"/>
        <v>32</v>
      </c>
      <c r="V2063" s="179">
        <f t="shared" si="3748"/>
        <v>1</v>
      </c>
      <c r="W2063" s="125">
        <f t="shared" si="3749"/>
        <v>8</v>
      </c>
      <c r="X2063" s="179">
        <f t="shared" si="3750"/>
        <v>0.25</v>
      </c>
      <c r="Z2063" s="125">
        <f t="shared" si="3677"/>
        <v>1</v>
      </c>
      <c r="AA2063" s="125">
        <v>1</v>
      </c>
      <c r="AB2063" s="179">
        <f t="shared" si="3743"/>
        <v>1</v>
      </c>
      <c r="AC2063" s="179" t="str">
        <f t="shared" si="3729"/>
        <v>000000</v>
      </c>
      <c r="AD2063" s="179">
        <f t="shared" si="3730"/>
        <v>1</v>
      </c>
      <c r="AE2063" s="179" t="str">
        <f t="shared" si="3731"/>
        <v>00000001</v>
      </c>
      <c r="AF2063" s="179">
        <f t="shared" si="3732"/>
        <v>0</v>
      </c>
      <c r="AG2063" s="180" t="str">
        <f t="shared" si="3733"/>
        <v>00000000</v>
      </c>
      <c r="AH2063" s="179" t="str">
        <f t="shared" si="3734"/>
        <v>00000000</v>
      </c>
    </row>
    <row r="2064" spans="1:34" x14ac:dyDescent="0.2">
      <c r="A2064" s="125" t="s">
        <v>3232</v>
      </c>
      <c r="B2064" s="58" t="str">
        <f t="shared" si="3744"/>
        <v/>
      </c>
      <c r="C2064" s="125" t="s">
        <v>727</v>
      </c>
      <c r="D2064" s="125" t="s">
        <v>704</v>
      </c>
      <c r="E2064" s="125" t="str">
        <f t="shared" si="3745"/>
        <v>L3</v>
      </c>
      <c r="F2064" s="125" t="str">
        <f t="shared" si="3746"/>
        <v>101</v>
      </c>
      <c r="H2064" s="125" t="s">
        <v>1724</v>
      </c>
      <c r="I2064" s="159">
        <f>VLOOKUP(H2064,'V-Enc'!$B$38:$C$45,2,FALSE)</f>
        <v>32</v>
      </c>
      <c r="J2064" s="125" t="s">
        <v>1733</v>
      </c>
      <c r="K2064" s="159">
        <f>VLOOKUP(J2064,'V-Enc'!$B$49:$C$56,2,FALSE)</f>
        <v>1</v>
      </c>
      <c r="L2064" s="206" t="s">
        <v>2079</v>
      </c>
      <c r="M2064" s="125">
        <v>16</v>
      </c>
      <c r="N2064" s="125" t="s">
        <v>1828</v>
      </c>
      <c r="O2064" s="125">
        <f>VLOOKUP(N2064,'V-Enc'!$B$130:$C$137,2,FALSE)</f>
        <v>1</v>
      </c>
      <c r="Q2064" s="125" t="s">
        <v>730</v>
      </c>
      <c r="R2064" s="125" t="s">
        <v>22</v>
      </c>
      <c r="S2064" s="125" t="s">
        <v>764</v>
      </c>
      <c r="U2064" s="125">
        <f t="shared" si="3747"/>
        <v>32</v>
      </c>
      <c r="V2064" s="179">
        <f t="shared" si="3748"/>
        <v>1</v>
      </c>
      <c r="W2064" s="125">
        <f t="shared" si="3749"/>
        <v>16</v>
      </c>
      <c r="X2064" s="179">
        <f t="shared" si="3750"/>
        <v>0.5</v>
      </c>
      <c r="Z2064" s="125">
        <f t="shared" si="3677"/>
        <v>1</v>
      </c>
      <c r="AA2064" s="125">
        <v>1</v>
      </c>
      <c r="AB2064" s="179">
        <f t="shared" si="3743"/>
        <v>1</v>
      </c>
      <c r="AC2064" s="179" t="str">
        <f t="shared" si="3729"/>
        <v>000000</v>
      </c>
      <c r="AD2064" s="179">
        <f t="shared" si="3730"/>
        <v>1</v>
      </c>
      <c r="AE2064" s="179" t="str">
        <f t="shared" si="3731"/>
        <v>00000001</v>
      </c>
      <c r="AF2064" s="179">
        <f t="shared" si="3732"/>
        <v>0</v>
      </c>
      <c r="AG2064" s="180" t="str">
        <f t="shared" si="3733"/>
        <v>00000000</v>
      </c>
      <c r="AH2064" s="179" t="str">
        <f t="shared" si="3734"/>
        <v>00000000</v>
      </c>
    </row>
    <row r="2065" spans="1:34" x14ac:dyDescent="0.2">
      <c r="A2065" s="125" t="s">
        <v>3233</v>
      </c>
      <c r="B2065" s="58" t="str">
        <f t="shared" si="3744"/>
        <v/>
      </c>
      <c r="C2065" s="125" t="s">
        <v>727</v>
      </c>
      <c r="D2065" s="125" t="s">
        <v>704</v>
      </c>
      <c r="E2065" s="125" t="str">
        <f t="shared" si="3745"/>
        <v>L3</v>
      </c>
      <c r="F2065" s="125" t="str">
        <f t="shared" si="3746"/>
        <v>110</v>
      </c>
      <c r="H2065" s="125" t="s">
        <v>1724</v>
      </c>
      <c r="I2065" s="159">
        <f>VLOOKUP(H2065,'V-Enc'!$B$38:$C$45,2,FALSE)</f>
        <v>32</v>
      </c>
      <c r="J2065" s="125" t="s">
        <v>1733</v>
      </c>
      <c r="K2065" s="159">
        <f>VLOOKUP(J2065,'V-Enc'!$B$49:$C$56,2,FALSE)</f>
        <v>1</v>
      </c>
      <c r="L2065" s="206" t="s">
        <v>2079</v>
      </c>
      <c r="M2065" s="125">
        <v>32</v>
      </c>
      <c r="N2065" s="125" t="s">
        <v>1828</v>
      </c>
      <c r="O2065" s="125">
        <f>VLOOKUP(N2065,'V-Enc'!$B$130:$C$137,2,FALSE)</f>
        <v>1</v>
      </c>
      <c r="Q2065" s="125" t="s">
        <v>730</v>
      </c>
      <c r="R2065" s="125" t="s">
        <v>22</v>
      </c>
      <c r="S2065" s="125" t="s">
        <v>764</v>
      </c>
      <c r="U2065" s="125">
        <f t="shared" si="3747"/>
        <v>32</v>
      </c>
      <c r="V2065" s="179">
        <f t="shared" si="3748"/>
        <v>1</v>
      </c>
      <c r="W2065" s="125">
        <f t="shared" si="3749"/>
        <v>32</v>
      </c>
      <c r="X2065" s="179">
        <f t="shared" si="3750"/>
        <v>1</v>
      </c>
      <c r="Z2065" s="125">
        <f t="shared" si="3677"/>
        <v>1</v>
      </c>
      <c r="AA2065" s="125">
        <v>1</v>
      </c>
      <c r="AB2065" s="179">
        <f t="shared" si="3743"/>
        <v>1</v>
      </c>
      <c r="AC2065" s="179" t="str">
        <f t="shared" si="3729"/>
        <v>000000</v>
      </c>
      <c r="AD2065" s="179">
        <f t="shared" si="3730"/>
        <v>1</v>
      </c>
      <c r="AE2065" s="179" t="str">
        <f t="shared" si="3731"/>
        <v>00000001</v>
      </c>
      <c r="AF2065" s="179">
        <f t="shared" si="3732"/>
        <v>0</v>
      </c>
      <c r="AG2065" s="180" t="str">
        <f t="shared" si="3733"/>
        <v>00000000</v>
      </c>
      <c r="AH2065" s="179" t="str">
        <f t="shared" si="3734"/>
        <v>00000000</v>
      </c>
    </row>
    <row r="2066" spans="1:34" x14ac:dyDescent="0.2">
      <c r="A2066" s="125" t="s">
        <v>3234</v>
      </c>
      <c r="B2066" s="58" t="str">
        <f t="shared" si="3744"/>
        <v/>
      </c>
      <c r="C2066" s="125" t="s">
        <v>727</v>
      </c>
      <c r="D2066" s="125" t="s">
        <v>704</v>
      </c>
      <c r="E2066" s="125" t="str">
        <f t="shared" si="3745"/>
        <v>L3</v>
      </c>
      <c r="F2066" s="125" t="str">
        <f t="shared" si="3746"/>
        <v>000</v>
      </c>
      <c r="H2066" s="125" t="s">
        <v>1724</v>
      </c>
      <c r="I2066" s="159">
        <f>VLOOKUP(H2066,'V-Enc'!$B$38:$C$45,2,FALSE)</f>
        <v>32</v>
      </c>
      <c r="J2066" s="125" t="s">
        <v>1734</v>
      </c>
      <c r="K2066" s="159">
        <f>VLOOKUP(J2066,'V-Enc'!$B$49:$C$56,2,FALSE)</f>
        <v>2</v>
      </c>
      <c r="L2066" s="206" t="s">
        <v>2079</v>
      </c>
      <c r="M2066" s="125">
        <v>8</v>
      </c>
      <c r="N2066" s="125" t="s">
        <v>1828</v>
      </c>
      <c r="O2066" s="125">
        <f>VLOOKUP(N2066,'V-Enc'!$B$130:$C$137,2,FALSE)</f>
        <v>1</v>
      </c>
      <c r="Q2066" s="125" t="s">
        <v>730</v>
      </c>
      <c r="R2066" s="125" t="s">
        <v>22</v>
      </c>
      <c r="S2066" s="125" t="s">
        <v>764</v>
      </c>
      <c r="U2066" s="125">
        <f t="shared" si="3747"/>
        <v>32</v>
      </c>
      <c r="V2066" s="179">
        <f t="shared" si="3748"/>
        <v>2</v>
      </c>
      <c r="W2066" s="125">
        <f t="shared" si="3749"/>
        <v>8</v>
      </c>
      <c r="X2066" s="179">
        <f t="shared" si="3750"/>
        <v>0.5</v>
      </c>
      <c r="Z2066" s="125">
        <f t="shared" si="3677"/>
        <v>1</v>
      </c>
      <c r="AA2066" s="125">
        <v>1</v>
      </c>
      <c r="AB2066" s="179">
        <f t="shared" si="3743"/>
        <v>2</v>
      </c>
      <c r="AC2066" s="179" t="str">
        <f t="shared" si="3729"/>
        <v>000001</v>
      </c>
      <c r="AD2066" s="179">
        <f t="shared" si="3730"/>
        <v>1</v>
      </c>
      <c r="AE2066" s="179" t="str">
        <f t="shared" si="3731"/>
        <v>00000011</v>
      </c>
      <c r="AF2066" s="179">
        <f t="shared" si="3732"/>
        <v>0</v>
      </c>
      <c r="AG2066" s="180" t="str">
        <f t="shared" si="3733"/>
        <v>00000000</v>
      </c>
      <c r="AH2066" s="179" t="str">
        <f t="shared" si="3734"/>
        <v>00000000</v>
      </c>
    </row>
    <row r="2067" spans="1:34" x14ac:dyDescent="0.2">
      <c r="A2067" s="125" t="s">
        <v>3235</v>
      </c>
      <c r="B2067" s="58" t="str">
        <f t="shared" si="3744"/>
        <v/>
      </c>
      <c r="C2067" s="125" t="s">
        <v>727</v>
      </c>
      <c r="D2067" s="125" t="s">
        <v>704</v>
      </c>
      <c r="E2067" s="125" t="str">
        <f t="shared" si="3745"/>
        <v>L3</v>
      </c>
      <c r="F2067" s="125" t="str">
        <f t="shared" si="3746"/>
        <v>101</v>
      </c>
      <c r="H2067" s="125" t="s">
        <v>1724</v>
      </c>
      <c r="I2067" s="159">
        <f>VLOOKUP(H2067,'V-Enc'!$B$38:$C$45,2,FALSE)</f>
        <v>32</v>
      </c>
      <c r="J2067" s="125" t="s">
        <v>1734</v>
      </c>
      <c r="K2067" s="159">
        <f>VLOOKUP(J2067,'V-Enc'!$B$49:$C$56,2,FALSE)</f>
        <v>2</v>
      </c>
      <c r="L2067" s="206" t="s">
        <v>2079</v>
      </c>
      <c r="M2067" s="125">
        <v>16</v>
      </c>
      <c r="N2067" s="125" t="s">
        <v>1828</v>
      </c>
      <c r="O2067" s="125">
        <f>VLOOKUP(N2067,'V-Enc'!$B$130:$C$137,2,FALSE)</f>
        <v>1</v>
      </c>
      <c r="Q2067" s="125" t="s">
        <v>730</v>
      </c>
      <c r="R2067" s="125" t="s">
        <v>22</v>
      </c>
      <c r="S2067" s="125" t="s">
        <v>764</v>
      </c>
      <c r="U2067" s="125">
        <f t="shared" si="3747"/>
        <v>32</v>
      </c>
      <c r="V2067" s="179">
        <f t="shared" si="3748"/>
        <v>2</v>
      </c>
      <c r="W2067" s="125">
        <f t="shared" si="3749"/>
        <v>16</v>
      </c>
      <c r="X2067" s="179">
        <f t="shared" si="3750"/>
        <v>1</v>
      </c>
      <c r="Z2067" s="125">
        <f t="shared" si="3677"/>
        <v>1</v>
      </c>
      <c r="AA2067" s="125">
        <v>1</v>
      </c>
      <c r="AB2067" s="179">
        <f t="shared" si="3743"/>
        <v>2</v>
      </c>
      <c r="AC2067" s="179" t="str">
        <f t="shared" si="3729"/>
        <v>000001</v>
      </c>
      <c r="AD2067" s="179">
        <f t="shared" si="3730"/>
        <v>1</v>
      </c>
      <c r="AE2067" s="179" t="str">
        <f t="shared" si="3731"/>
        <v>00000011</v>
      </c>
      <c r="AF2067" s="179">
        <f t="shared" si="3732"/>
        <v>0</v>
      </c>
      <c r="AG2067" s="180" t="str">
        <f t="shared" si="3733"/>
        <v>00000000</v>
      </c>
      <c r="AH2067" s="179" t="str">
        <f t="shared" si="3734"/>
        <v>00000000</v>
      </c>
    </row>
    <row r="2068" spans="1:34" x14ac:dyDescent="0.2">
      <c r="A2068" s="125" t="s">
        <v>3236</v>
      </c>
      <c r="B2068" s="58" t="str">
        <f t="shared" si="3744"/>
        <v/>
      </c>
      <c r="C2068" s="125" t="s">
        <v>727</v>
      </c>
      <c r="D2068" s="125" t="s">
        <v>704</v>
      </c>
      <c r="E2068" s="125" t="str">
        <f t="shared" si="3745"/>
        <v>L3</v>
      </c>
      <c r="F2068" s="125" t="str">
        <f t="shared" si="3746"/>
        <v>110</v>
      </c>
      <c r="H2068" s="125" t="s">
        <v>1724</v>
      </c>
      <c r="I2068" s="159">
        <f>VLOOKUP(H2068,'V-Enc'!$B$38:$C$45,2,FALSE)</f>
        <v>32</v>
      </c>
      <c r="J2068" s="125" t="s">
        <v>1734</v>
      </c>
      <c r="K2068" s="159">
        <f>VLOOKUP(J2068,'V-Enc'!$B$49:$C$56,2,FALSE)</f>
        <v>2</v>
      </c>
      <c r="L2068" s="206" t="s">
        <v>2079</v>
      </c>
      <c r="M2068" s="125">
        <v>32</v>
      </c>
      <c r="N2068" s="125" t="s">
        <v>1828</v>
      </c>
      <c r="O2068" s="125">
        <f>VLOOKUP(N2068,'V-Enc'!$B$130:$C$137,2,FALSE)</f>
        <v>1</v>
      </c>
      <c r="Q2068" s="125" t="s">
        <v>730</v>
      </c>
      <c r="R2068" s="125" t="s">
        <v>22</v>
      </c>
      <c r="S2068" s="125" t="s">
        <v>764</v>
      </c>
      <c r="U2068" s="125">
        <f t="shared" si="3747"/>
        <v>32</v>
      </c>
      <c r="V2068" s="179">
        <f t="shared" si="3748"/>
        <v>2</v>
      </c>
      <c r="W2068" s="125">
        <f t="shared" si="3749"/>
        <v>32</v>
      </c>
      <c r="X2068" s="179">
        <f t="shared" si="3750"/>
        <v>2</v>
      </c>
      <c r="Z2068" s="125">
        <f t="shared" si="3677"/>
        <v>1</v>
      </c>
      <c r="AA2068" s="125">
        <v>1</v>
      </c>
      <c r="AB2068" s="179">
        <f t="shared" si="3743"/>
        <v>2</v>
      </c>
      <c r="AC2068" s="179" t="str">
        <f t="shared" si="3729"/>
        <v>000001</v>
      </c>
      <c r="AD2068" s="179">
        <f t="shared" si="3730"/>
        <v>1</v>
      </c>
      <c r="AE2068" s="179" t="str">
        <f t="shared" si="3731"/>
        <v>00000011</v>
      </c>
      <c r="AF2068" s="179">
        <f t="shared" si="3732"/>
        <v>1</v>
      </c>
      <c r="AG2068" s="180" t="str">
        <f t="shared" si="3733"/>
        <v>11111101</v>
      </c>
      <c r="AH2068" s="179" t="str">
        <f t="shared" si="3734"/>
        <v>00000010</v>
      </c>
    </row>
    <row r="2069" spans="1:34" x14ac:dyDescent="0.2">
      <c r="A2069" s="125" t="s">
        <v>3237</v>
      </c>
      <c r="B2069" s="58" t="str">
        <f t="shared" si="3744"/>
        <v/>
      </c>
      <c r="C2069" s="125" t="s">
        <v>727</v>
      </c>
      <c r="D2069" s="125" t="s">
        <v>704</v>
      </c>
      <c r="E2069" s="125" t="str">
        <f t="shared" si="3745"/>
        <v>L3</v>
      </c>
      <c r="F2069" s="125" t="str">
        <f t="shared" si="3746"/>
        <v>000</v>
      </c>
      <c r="H2069" s="125" t="s">
        <v>1724</v>
      </c>
      <c r="I2069" s="159">
        <f>VLOOKUP(H2069,'V-Enc'!$B$38:$C$45,2,FALSE)</f>
        <v>32</v>
      </c>
      <c r="J2069" s="125" t="s">
        <v>1735</v>
      </c>
      <c r="K2069" s="159">
        <f>VLOOKUP(J2069,'V-Enc'!$B$49:$C$56,2,FALSE)</f>
        <v>4</v>
      </c>
      <c r="L2069" s="206" t="s">
        <v>2079</v>
      </c>
      <c r="M2069" s="125">
        <v>8</v>
      </c>
      <c r="N2069" s="125" t="s">
        <v>1828</v>
      </c>
      <c r="O2069" s="125">
        <f>VLOOKUP(N2069,'V-Enc'!$B$130:$C$137,2,FALSE)</f>
        <v>1</v>
      </c>
      <c r="Q2069" s="125" t="s">
        <v>730</v>
      </c>
      <c r="R2069" s="125" t="s">
        <v>22</v>
      </c>
      <c r="S2069" s="125" t="s">
        <v>764</v>
      </c>
      <c r="U2069" s="125">
        <f t="shared" si="3747"/>
        <v>32</v>
      </c>
      <c r="V2069" s="179">
        <f t="shared" si="3748"/>
        <v>4</v>
      </c>
      <c r="W2069" s="125">
        <f t="shared" si="3749"/>
        <v>8</v>
      </c>
      <c r="X2069" s="179">
        <f t="shared" si="3750"/>
        <v>1</v>
      </c>
      <c r="Z2069" s="125">
        <f t="shared" si="3677"/>
        <v>1</v>
      </c>
      <c r="AA2069" s="125">
        <v>1</v>
      </c>
      <c r="AB2069" s="179">
        <f t="shared" si="3743"/>
        <v>4</v>
      </c>
      <c r="AC2069" s="179" t="str">
        <f t="shared" si="3729"/>
        <v>000011</v>
      </c>
      <c r="AD2069" s="179">
        <f t="shared" si="3730"/>
        <v>1</v>
      </c>
      <c r="AE2069" s="179" t="str">
        <f t="shared" si="3731"/>
        <v>00001111</v>
      </c>
      <c r="AF2069" s="179">
        <f t="shared" si="3732"/>
        <v>0</v>
      </c>
      <c r="AG2069" s="180" t="str">
        <f t="shared" si="3733"/>
        <v>00000000</v>
      </c>
      <c r="AH2069" s="179" t="str">
        <f t="shared" si="3734"/>
        <v>00000000</v>
      </c>
    </row>
    <row r="2070" spans="1:34" x14ac:dyDescent="0.2">
      <c r="A2070" s="125" t="s">
        <v>3238</v>
      </c>
      <c r="B2070" s="58" t="str">
        <f t="shared" si="3744"/>
        <v/>
      </c>
      <c r="C2070" s="125" t="s">
        <v>727</v>
      </c>
      <c r="D2070" s="125" t="s">
        <v>704</v>
      </c>
      <c r="E2070" s="125" t="str">
        <f t="shared" si="3745"/>
        <v>L3</v>
      </c>
      <c r="F2070" s="125" t="str">
        <f t="shared" si="3746"/>
        <v>101</v>
      </c>
      <c r="H2070" s="125" t="s">
        <v>1724</v>
      </c>
      <c r="I2070" s="159">
        <f>VLOOKUP(H2070,'V-Enc'!$B$38:$C$45,2,FALSE)</f>
        <v>32</v>
      </c>
      <c r="J2070" s="125" t="s">
        <v>1735</v>
      </c>
      <c r="K2070" s="159">
        <f>VLOOKUP(J2070,'V-Enc'!$B$49:$C$56,2,FALSE)</f>
        <v>4</v>
      </c>
      <c r="L2070" s="206" t="s">
        <v>2079</v>
      </c>
      <c r="M2070" s="125">
        <v>16</v>
      </c>
      <c r="N2070" s="125" t="s">
        <v>1828</v>
      </c>
      <c r="O2070" s="125">
        <f>VLOOKUP(N2070,'V-Enc'!$B$130:$C$137,2,FALSE)</f>
        <v>1</v>
      </c>
      <c r="Q2070" s="125" t="s">
        <v>730</v>
      </c>
      <c r="R2070" s="125" t="s">
        <v>22</v>
      </c>
      <c r="S2070" s="125" t="s">
        <v>764</v>
      </c>
      <c r="U2070" s="125">
        <f t="shared" si="3747"/>
        <v>32</v>
      </c>
      <c r="V2070" s="179">
        <f t="shared" si="3748"/>
        <v>4</v>
      </c>
      <c r="W2070" s="125">
        <f t="shared" si="3749"/>
        <v>16</v>
      </c>
      <c r="X2070" s="179">
        <f t="shared" si="3750"/>
        <v>2</v>
      </c>
      <c r="Z2070" s="125">
        <f t="shared" si="3677"/>
        <v>1</v>
      </c>
      <c r="AA2070" s="125">
        <v>1</v>
      </c>
      <c r="AB2070" s="179">
        <f t="shared" si="3743"/>
        <v>4</v>
      </c>
      <c r="AC2070" s="179" t="str">
        <f t="shared" si="3729"/>
        <v>000011</v>
      </c>
      <c r="AD2070" s="179">
        <f t="shared" si="3730"/>
        <v>1</v>
      </c>
      <c r="AE2070" s="179" t="str">
        <f t="shared" si="3731"/>
        <v>00001111</v>
      </c>
      <c r="AF2070" s="179">
        <f t="shared" si="3732"/>
        <v>2</v>
      </c>
      <c r="AG2070" s="180" t="str">
        <f t="shared" si="3733"/>
        <v>10101010</v>
      </c>
      <c r="AH2070" s="179" t="str">
        <f>IF(AF2070=0,"00000000",RIGHT(_xlfn.CONCAT(REPT(0,8-MIN(8,AB2070)),REPT(DEC2BIN(_xlfn.BITLSHIFT(1,MAX(V2070,X2070,1)-1)),MAX(1,O2070))),8))</f>
        <v>00001000</v>
      </c>
    </row>
    <row r="2071" spans="1:34" x14ac:dyDescent="0.2">
      <c r="A2071" s="125" t="s">
        <v>3239</v>
      </c>
      <c r="B2071" s="58" t="str">
        <f t="shared" si="3744"/>
        <v/>
      </c>
      <c r="C2071" s="125" t="s">
        <v>727</v>
      </c>
      <c r="D2071" s="125" t="s">
        <v>704</v>
      </c>
      <c r="E2071" s="125" t="str">
        <f t="shared" si="3745"/>
        <v>L3</v>
      </c>
      <c r="F2071" s="125" t="str">
        <f t="shared" si="3746"/>
        <v>110</v>
      </c>
      <c r="H2071" s="125" t="s">
        <v>1724</v>
      </c>
      <c r="I2071" s="159">
        <f>VLOOKUP(H2071,'V-Enc'!$B$38:$C$45,2,FALSE)</f>
        <v>32</v>
      </c>
      <c r="J2071" s="125" t="s">
        <v>1735</v>
      </c>
      <c r="K2071" s="159">
        <f>VLOOKUP(J2071,'V-Enc'!$B$49:$C$56,2,FALSE)</f>
        <v>4</v>
      </c>
      <c r="L2071" s="206" t="s">
        <v>2079</v>
      </c>
      <c r="M2071" s="125">
        <v>32</v>
      </c>
      <c r="N2071" s="125" t="s">
        <v>1828</v>
      </c>
      <c r="O2071" s="125">
        <f>VLOOKUP(N2071,'V-Enc'!$B$130:$C$137,2,FALSE)</f>
        <v>1</v>
      </c>
      <c r="Q2071" s="125" t="s">
        <v>730</v>
      </c>
      <c r="R2071" s="125" t="s">
        <v>22</v>
      </c>
      <c r="S2071" s="125" t="s">
        <v>764</v>
      </c>
      <c r="U2071" s="125">
        <f t="shared" si="3747"/>
        <v>32</v>
      </c>
      <c r="V2071" s="179">
        <f t="shared" si="3748"/>
        <v>4</v>
      </c>
      <c r="W2071" s="125">
        <f t="shared" si="3749"/>
        <v>32</v>
      </c>
      <c r="X2071" s="179">
        <f t="shared" si="3750"/>
        <v>4</v>
      </c>
      <c r="Z2071" s="125">
        <f t="shared" si="3677"/>
        <v>1</v>
      </c>
      <c r="AA2071" s="125">
        <v>1</v>
      </c>
      <c r="AB2071" s="179">
        <f t="shared" si="3743"/>
        <v>4</v>
      </c>
      <c r="AC2071" s="179" t="str">
        <f>DEC2BIN(MIN(64,AB2071)-1,6)</f>
        <v>000011</v>
      </c>
      <c r="AD2071" s="179">
        <f t="shared" si="3730"/>
        <v>1</v>
      </c>
      <c r="AE2071" s="179" t="str">
        <f t="shared" si="3731"/>
        <v>00001111</v>
      </c>
      <c r="AF2071" s="179">
        <f t="shared" si="3732"/>
        <v>1</v>
      </c>
      <c r="AG2071" s="180" t="str">
        <f t="shared" si="3733"/>
        <v>11110111</v>
      </c>
      <c r="AH2071" s="179" t="str">
        <f t="shared" ref="AH2071:AH2074" si="3759">IF(AF2071=0,"00000000",RIGHT(_xlfn.CONCAT(REPT(0,8-MIN(8,AB2071)),REPT(DEC2BIN(_xlfn.BITLSHIFT(1,MAX(V2071,X2071,1)-1)),MAX(1,O2071))),8))</f>
        <v>00001000</v>
      </c>
    </row>
    <row r="2072" spans="1:34" x14ac:dyDescent="0.2">
      <c r="A2072" s="125" t="s">
        <v>3240</v>
      </c>
      <c r="B2072" s="58" t="str">
        <f t="shared" si="3744"/>
        <v/>
      </c>
      <c r="C2072" s="125" t="s">
        <v>727</v>
      </c>
      <c r="D2072" s="125" t="s">
        <v>704</v>
      </c>
      <c r="E2072" s="125" t="str">
        <f t="shared" si="3745"/>
        <v>L3</v>
      </c>
      <c r="F2072" s="125" t="str">
        <f t="shared" si="3746"/>
        <v>000</v>
      </c>
      <c r="H2072" s="125" t="s">
        <v>1724</v>
      </c>
      <c r="I2072" s="159">
        <f>VLOOKUP(H2072,'V-Enc'!$B$38:$C$45,2,FALSE)</f>
        <v>32</v>
      </c>
      <c r="J2072" s="125" t="s">
        <v>1736</v>
      </c>
      <c r="K2072" s="159">
        <f>VLOOKUP(J2072,'V-Enc'!$B$49:$C$56,2,FALSE)</f>
        <v>8</v>
      </c>
      <c r="L2072" s="206" t="s">
        <v>2079</v>
      </c>
      <c r="M2072" s="125">
        <v>8</v>
      </c>
      <c r="N2072" s="125" t="s">
        <v>1828</v>
      </c>
      <c r="O2072" s="125">
        <f>VLOOKUP(N2072,'V-Enc'!$B$130:$C$137,2,FALSE)</f>
        <v>1</v>
      </c>
      <c r="Q2072" s="125" t="s">
        <v>730</v>
      </c>
      <c r="R2072" s="125" t="s">
        <v>22</v>
      </c>
      <c r="S2072" s="125" t="s">
        <v>764</v>
      </c>
      <c r="U2072" s="125">
        <f t="shared" si="3747"/>
        <v>32</v>
      </c>
      <c r="V2072" s="179">
        <f t="shared" si="3748"/>
        <v>8</v>
      </c>
      <c r="W2072" s="125">
        <f t="shared" si="3749"/>
        <v>8</v>
      </c>
      <c r="X2072" s="179">
        <f t="shared" si="3750"/>
        <v>2</v>
      </c>
      <c r="Z2072" s="125">
        <f t="shared" si="3677"/>
        <v>1</v>
      </c>
      <c r="AA2072" s="125">
        <v>1</v>
      </c>
      <c r="AB2072" s="179">
        <f t="shared" si="3743"/>
        <v>8</v>
      </c>
      <c r="AC2072" s="179" t="str">
        <f t="shared" ref="AC2072:AC2074" si="3760">DEC2BIN(MIN(64,AB2072)-1,6)</f>
        <v>000111</v>
      </c>
      <c r="AD2072" s="179">
        <f t="shared" si="3730"/>
        <v>1</v>
      </c>
      <c r="AE2072" s="179" t="str">
        <f t="shared" si="3731"/>
        <v>11111111</v>
      </c>
      <c r="AF2072" s="179">
        <f t="shared" si="3732"/>
        <v>4</v>
      </c>
      <c r="AG2072" s="180" t="str">
        <f t="shared" si="3733"/>
        <v>10001000</v>
      </c>
      <c r="AH2072" s="179" t="str">
        <f t="shared" si="3759"/>
        <v>10000000</v>
      </c>
    </row>
    <row r="2073" spans="1:34" x14ac:dyDescent="0.2">
      <c r="A2073" s="125" t="s">
        <v>3241</v>
      </c>
      <c r="B2073" s="58" t="str">
        <f t="shared" si="3744"/>
        <v/>
      </c>
      <c r="C2073" s="125" t="s">
        <v>727</v>
      </c>
      <c r="D2073" s="125" t="s">
        <v>704</v>
      </c>
      <c r="E2073" s="125" t="str">
        <f t="shared" si="3745"/>
        <v>L3</v>
      </c>
      <c r="F2073" s="125" t="str">
        <f t="shared" si="3746"/>
        <v>101</v>
      </c>
      <c r="H2073" s="125" t="s">
        <v>1724</v>
      </c>
      <c r="I2073" s="159">
        <f>VLOOKUP(H2073,'V-Enc'!$B$38:$C$45,2,FALSE)</f>
        <v>32</v>
      </c>
      <c r="J2073" s="125" t="s">
        <v>1736</v>
      </c>
      <c r="K2073" s="159">
        <f>VLOOKUP(J2073,'V-Enc'!$B$49:$C$56,2,FALSE)</f>
        <v>8</v>
      </c>
      <c r="L2073" s="206" t="s">
        <v>2079</v>
      </c>
      <c r="M2073" s="125">
        <v>16</v>
      </c>
      <c r="N2073" s="125" t="s">
        <v>1828</v>
      </c>
      <c r="O2073" s="125">
        <f>VLOOKUP(N2073,'V-Enc'!$B$130:$C$137,2,FALSE)</f>
        <v>1</v>
      </c>
      <c r="Q2073" s="125" t="s">
        <v>730</v>
      </c>
      <c r="R2073" s="125" t="s">
        <v>22</v>
      </c>
      <c r="S2073" s="125" t="s">
        <v>764</v>
      </c>
      <c r="U2073" s="125">
        <f t="shared" si="3747"/>
        <v>32</v>
      </c>
      <c r="V2073" s="179">
        <f t="shared" si="3748"/>
        <v>8</v>
      </c>
      <c r="W2073" s="125">
        <f t="shared" si="3749"/>
        <v>16</v>
      </c>
      <c r="X2073" s="179">
        <f t="shared" si="3750"/>
        <v>4</v>
      </c>
      <c r="Z2073" s="125">
        <f t="shared" si="3677"/>
        <v>1</v>
      </c>
      <c r="AA2073" s="125">
        <v>1</v>
      </c>
      <c r="AB2073" s="179">
        <f t="shared" si="3743"/>
        <v>8</v>
      </c>
      <c r="AC2073" s="179" t="str">
        <f t="shared" si="3760"/>
        <v>000111</v>
      </c>
      <c r="AD2073" s="179">
        <f t="shared" si="3730"/>
        <v>1</v>
      </c>
      <c r="AE2073" s="179" t="str">
        <f t="shared" si="3731"/>
        <v>11111111</v>
      </c>
      <c r="AF2073" s="179">
        <f t="shared" si="3732"/>
        <v>2</v>
      </c>
      <c r="AG2073" s="180" t="str">
        <f>IF(AF2073=0,"00000000",RIGHT(IF(X2073&gt;=V2073,DEC2BIN(_xlfn.BITXOR(BIN2DEC(AH2073),255),8),REPT(DEC2BIN(_xlfn.BITLSHIFT(1,AF2073-1)),8)),8))</f>
        <v>10101010</v>
      </c>
      <c r="AH2073" s="179" t="str">
        <f t="shared" si="3759"/>
        <v>10000000</v>
      </c>
    </row>
    <row r="2074" spans="1:34" x14ac:dyDescent="0.2">
      <c r="A2074" s="125" t="s">
        <v>3242</v>
      </c>
      <c r="B2074" s="58" t="str">
        <f t="shared" si="3744"/>
        <v/>
      </c>
      <c r="C2074" s="125" t="s">
        <v>727</v>
      </c>
      <c r="D2074" s="125" t="s">
        <v>704</v>
      </c>
      <c r="E2074" s="125" t="str">
        <f t="shared" si="3745"/>
        <v>L3</v>
      </c>
      <c r="F2074" s="125" t="str">
        <f t="shared" si="3746"/>
        <v>110</v>
      </c>
      <c r="H2074" s="125" t="s">
        <v>1724</v>
      </c>
      <c r="I2074" s="159">
        <f>VLOOKUP(H2074,'V-Enc'!$B$38:$C$45,2,FALSE)</f>
        <v>32</v>
      </c>
      <c r="J2074" s="125" t="s">
        <v>1736</v>
      </c>
      <c r="K2074" s="159">
        <f>VLOOKUP(J2074,'V-Enc'!$B$49:$C$56,2,FALSE)</f>
        <v>8</v>
      </c>
      <c r="L2074" s="206" t="s">
        <v>2079</v>
      </c>
      <c r="M2074" s="125">
        <v>32</v>
      </c>
      <c r="N2074" s="125" t="s">
        <v>1828</v>
      </c>
      <c r="O2074" s="125">
        <f>VLOOKUP(N2074,'V-Enc'!$B$130:$C$137,2,FALSE)</f>
        <v>1</v>
      </c>
      <c r="Q2074" s="125" t="s">
        <v>730</v>
      </c>
      <c r="R2074" s="125" t="s">
        <v>22</v>
      </c>
      <c r="S2074" s="125" t="s">
        <v>764</v>
      </c>
      <c r="U2074" s="125">
        <f t="shared" si="3747"/>
        <v>32</v>
      </c>
      <c r="V2074" s="179">
        <f t="shared" si="3748"/>
        <v>8</v>
      </c>
      <c r="W2074" s="125">
        <f t="shared" si="3749"/>
        <v>32</v>
      </c>
      <c r="X2074" s="179">
        <f t="shared" si="3750"/>
        <v>8</v>
      </c>
      <c r="Z2074" s="125">
        <f t="shared" si="3677"/>
        <v>1</v>
      </c>
      <c r="AA2074" s="125">
        <v>1</v>
      </c>
      <c r="AB2074" s="179">
        <f t="shared" si="3743"/>
        <v>8</v>
      </c>
      <c r="AC2074" s="179" t="str">
        <f t="shared" si="3760"/>
        <v>000111</v>
      </c>
      <c r="AD2074" s="179">
        <f t="shared" si="3730"/>
        <v>1</v>
      </c>
      <c r="AE2074" s="179" t="str">
        <f t="shared" si="3731"/>
        <v>11111111</v>
      </c>
      <c r="AF2074" s="179">
        <f t="shared" si="3732"/>
        <v>1</v>
      </c>
      <c r="AG2074" s="180" t="str">
        <f>IF(AF2074=0,"00000000",RIGHT(IF(X2074&gt;=V2074,DEC2BIN(_xlfn.BITXOR(BIN2DEC(AH2074),255),8),REPT(DEC2BIN(_xlfn.BITLSHIFT(1,AF2074-1)),8)),8))</f>
        <v>01111111</v>
      </c>
      <c r="AH2074" s="179" t="str">
        <f t="shared" si="3759"/>
        <v>10000000</v>
      </c>
    </row>
    <row r="2075" spans="1:34" x14ac:dyDescent="0.2">
      <c r="I2075" s="159"/>
      <c r="Z2075" s="125" t="str">
        <f t="shared" si="3677"/>
        <v/>
      </c>
      <c r="AC2075" s="179"/>
    </row>
    <row r="2076" spans="1:34" ht="19" x14ac:dyDescent="0.25">
      <c r="A2076" s="225" t="s">
        <v>2094</v>
      </c>
      <c r="B2076" s="225"/>
      <c r="C2076" s="226"/>
      <c r="D2076" s="226"/>
      <c r="E2076" s="226"/>
      <c r="F2076" s="226"/>
      <c r="G2076" s="226"/>
      <c r="I2076" s="159"/>
      <c r="O2076" s="126"/>
      <c r="P2076" s="126"/>
      <c r="Z2076" s="125" t="str">
        <f t="shared" si="3677"/>
        <v/>
      </c>
      <c r="AC2076" s="179"/>
    </row>
    <row r="2077" spans="1:34" x14ac:dyDescent="0.2">
      <c r="A2077" s="125" t="s">
        <v>4936</v>
      </c>
      <c r="B2077" s="58" t="str">
        <f t="shared" ref="B2077" si="3761">IF(OR(MAX(1,O2077)*MAX(V2077,1)&gt;8,V2077&lt;1/4,X2077&lt;1/4,IF(X2077="-",0,X2077)&gt;8),"RSVD","")</f>
        <v>RSVD</v>
      </c>
      <c r="C2077" s="125" t="s">
        <v>727</v>
      </c>
      <c r="D2077" s="125" t="s">
        <v>704</v>
      </c>
      <c r="E2077" s="125" t="str">
        <f t="shared" ref="E2077" si="3762">IF(S2077="rs2","L2",IF(S2077="vs2","L3","L1"))</f>
        <v>L1</v>
      </c>
      <c r="F2077" s="125" t="str">
        <f t="shared" ref="F2077" si="3763">IF(M2077=8,"000",IF(M2077=16,"101","110"))</f>
        <v>000</v>
      </c>
      <c r="H2077" s="125" t="s">
        <v>1724</v>
      </c>
      <c r="I2077" s="159">
        <f>VLOOKUP(H2077,'V-Enc'!$B$38:$C$45,2,FALSE)</f>
        <v>32</v>
      </c>
      <c r="J2077" s="125" t="s">
        <v>1739</v>
      </c>
      <c r="K2077" s="159">
        <f>VLOOKUP(J2077,'V-Enc'!$B$49:$C$56,2,FALSE)</f>
        <v>0.25</v>
      </c>
      <c r="L2077" s="206" t="s">
        <v>76</v>
      </c>
      <c r="M2077" s="125">
        <v>8</v>
      </c>
      <c r="N2077" s="125" t="s">
        <v>1829</v>
      </c>
      <c r="O2077" s="125">
        <f>VLOOKUP(N2077,'V-Enc'!$B$130:$C$137,2,FALSE)</f>
        <v>2</v>
      </c>
      <c r="Q2077" s="125" t="s">
        <v>730</v>
      </c>
      <c r="R2077" s="125" t="s">
        <v>22</v>
      </c>
      <c r="S2077" s="206" t="s">
        <v>2040</v>
      </c>
      <c r="U2077" s="125">
        <f t="shared" ref="U2077" si="3764">IF(L2077="-1",I2077,M2077)</f>
        <v>8</v>
      </c>
      <c r="V2077" s="179">
        <f t="shared" ref="V2077" si="3765">IF(L2077="-1",K2077,U2077/I2077*K2077)</f>
        <v>6.25E-2</v>
      </c>
      <c r="W2077" s="125" t="str">
        <f t="shared" ref="W2077" si="3766">IF(L2077="-1",M2077,"-")</f>
        <v>-</v>
      </c>
      <c r="X2077" s="179" t="str">
        <f>IF(L2077="-1",W2077/#REF!*#REF!,"-")</f>
        <v>-</v>
      </c>
      <c r="Z2077" s="125" t="str">
        <f t="shared" si="3677"/>
        <v/>
      </c>
      <c r="AA2077" s="125">
        <v>1</v>
      </c>
      <c r="AB2077" s="179">
        <f>MAX(V2077,X2077,1)*IF(O2077="",1,O2077)</f>
        <v>2</v>
      </c>
      <c r="AC2077" s="179" t="str">
        <f t="shared" ref="AC2077:AC2090" si="3767">DEC2BIN(MIN(64,AB2077)-1,6)</f>
        <v>000001</v>
      </c>
      <c r="AD2077" s="179">
        <f t="shared" ref="AD2077:AD2094" si="3768">AB2077/(MAX(V2077,1)*IF(O2077="",1,O2077))</f>
        <v>1</v>
      </c>
      <c r="AE2077" s="179" t="str">
        <f t="shared" ref="AE2077:AE2094" si="3769">RIGHT(_xlfn.CONCAT(REPT(0,8-MIN(AB2077,8)),REPT(DEC2BIN(_xlfn.BITLSHIFT(1,AD2077-1)),AB2077/AD2077)),8)</f>
        <v>00000011</v>
      </c>
      <c r="AF2077" s="125" t="s">
        <v>369</v>
      </c>
    </row>
    <row r="2078" spans="1:34" x14ac:dyDescent="0.2">
      <c r="A2078" s="125" t="s">
        <v>4937</v>
      </c>
      <c r="B2078" s="58" t="str">
        <f t="shared" ref="B2078" si="3770">IF(OR(MAX(1,O2078)*MAX(V2078,1)&gt;8,V2078&lt;1/4,X2078&lt;1/4,IF(X2078="-",0,X2078)&gt;8),"RSVD","")</f>
        <v>RSVD</v>
      </c>
      <c r="C2078" s="125" t="s">
        <v>727</v>
      </c>
      <c r="D2078" s="125" t="s">
        <v>704</v>
      </c>
      <c r="E2078" s="125" t="str">
        <f t="shared" ref="E2078" si="3771">IF(S2078="rs2","L2",IF(S2078="vs2","L3","L1"))</f>
        <v>L1</v>
      </c>
      <c r="F2078" s="125" t="str">
        <f t="shared" ref="F2078" si="3772">IF(M2078=8,"000",IF(M2078=16,"101","110"))</f>
        <v>101</v>
      </c>
      <c r="H2078" s="125" t="s">
        <v>1724</v>
      </c>
      <c r="I2078" s="159">
        <f>VLOOKUP(H2078,'V-Enc'!$B$38:$C$45,2,FALSE)</f>
        <v>32</v>
      </c>
      <c r="J2078" s="125" t="s">
        <v>1739</v>
      </c>
      <c r="K2078" s="159">
        <f>VLOOKUP(J2078,'V-Enc'!$B$49:$C$56,2,FALSE)</f>
        <v>0.25</v>
      </c>
      <c r="L2078" s="206" t="s">
        <v>76</v>
      </c>
      <c r="M2078" s="125">
        <v>16</v>
      </c>
      <c r="N2078" s="125" t="s">
        <v>1829</v>
      </c>
      <c r="O2078" s="125">
        <f>VLOOKUP(N2078,'V-Enc'!$B$130:$C$137,2,FALSE)</f>
        <v>2</v>
      </c>
      <c r="Q2078" s="125" t="s">
        <v>730</v>
      </c>
      <c r="R2078" s="125" t="s">
        <v>22</v>
      </c>
      <c r="S2078" s="206" t="s">
        <v>2040</v>
      </c>
      <c r="U2078" s="125">
        <f t="shared" ref="U2078" si="3773">IF(L2078="-1",I2078,M2078)</f>
        <v>16</v>
      </c>
      <c r="V2078" s="179">
        <f t="shared" ref="V2078" si="3774">IF(L2078="-1",K2078,U2078/I2078*K2078)</f>
        <v>0.125</v>
      </c>
      <c r="W2078" s="125" t="str">
        <f t="shared" ref="W2078" si="3775">IF(L2078="-1",M2078,"-")</f>
        <v>-</v>
      </c>
      <c r="X2078" s="179" t="str">
        <f>IF(L2078="-1",W2078/#REF!*#REF!,"-")</f>
        <v>-</v>
      </c>
      <c r="Z2078" s="125" t="str">
        <f t="shared" ref="Z2078" si="3776">IF(S2078="vs2",1,"")</f>
        <v/>
      </c>
      <c r="AA2078" s="125">
        <v>1</v>
      </c>
      <c r="AB2078" s="179">
        <f t="shared" ref="AB2078:AB2094" si="3777">MAX(V2078,X2078,1)*IF(O2078="",1,O2078)</f>
        <v>2</v>
      </c>
      <c r="AC2078" s="179" t="str">
        <f t="shared" si="3767"/>
        <v>000001</v>
      </c>
      <c r="AD2078" s="179">
        <f t="shared" si="3768"/>
        <v>1</v>
      </c>
      <c r="AE2078" s="179" t="str">
        <f t="shared" si="3769"/>
        <v>00000011</v>
      </c>
      <c r="AF2078" s="125" t="s">
        <v>369</v>
      </c>
    </row>
    <row r="2079" spans="1:34" x14ac:dyDescent="0.2">
      <c r="A2079" s="125" t="s">
        <v>3243</v>
      </c>
      <c r="B2079" s="58" t="str">
        <f t="shared" ref="B2079:B2091" si="3778">IF(OR(MAX(1,O2079)*MAX(V2079,1)&gt;8,V2079&lt;1/4,X2079&lt;1/4,IF(X2079="-",0,X2079)&gt;8),"RSVD","")</f>
        <v/>
      </c>
      <c r="C2079" s="125" t="s">
        <v>727</v>
      </c>
      <c r="D2079" s="125" t="s">
        <v>704</v>
      </c>
      <c r="E2079" s="125" t="str">
        <f t="shared" ref="E2079:E2091" si="3779">IF(S2079="rs2","L2",IF(S2079="vs2","L3","L1"))</f>
        <v>L1</v>
      </c>
      <c r="F2079" s="125" t="str">
        <f t="shared" ref="F2079:F2091" si="3780">IF(M2079=8,"000",IF(M2079=16,"101","110"))</f>
        <v>110</v>
      </c>
      <c r="H2079" s="125" t="s">
        <v>1724</v>
      </c>
      <c r="I2079" s="159">
        <f>VLOOKUP(H2079,'V-Enc'!$B$38:$C$45,2,FALSE)</f>
        <v>32</v>
      </c>
      <c r="J2079" s="125" t="s">
        <v>1739</v>
      </c>
      <c r="K2079" s="159">
        <f>VLOOKUP(J2079,'V-Enc'!$B$49:$C$56,2,FALSE)</f>
        <v>0.25</v>
      </c>
      <c r="L2079" s="206" t="s">
        <v>76</v>
      </c>
      <c r="M2079" s="125">
        <v>32</v>
      </c>
      <c r="N2079" s="125" t="s">
        <v>1829</v>
      </c>
      <c r="O2079" s="125">
        <f>VLOOKUP(N2079,'V-Enc'!$B$130:$C$137,2,FALSE)</f>
        <v>2</v>
      </c>
      <c r="Q2079" s="125" t="s">
        <v>730</v>
      </c>
      <c r="R2079" s="125" t="s">
        <v>22</v>
      </c>
      <c r="S2079" s="206" t="s">
        <v>2040</v>
      </c>
      <c r="U2079" s="125">
        <f t="shared" ref="U2079:U2091" si="3781">IF(L2079="-1",I2079,M2079)</f>
        <v>32</v>
      </c>
      <c r="V2079" s="179">
        <f t="shared" ref="V2079:V2091" si="3782">IF(L2079="-1",K2079,U2079/I2079*K2079)</f>
        <v>0.25</v>
      </c>
      <c r="W2079" s="125" t="str">
        <f t="shared" ref="W2079:W2091" si="3783">IF(L2079="-1",M2079,"-")</f>
        <v>-</v>
      </c>
      <c r="X2079" s="179" t="str">
        <f>IF(L2079="-1",W2079/#REF!*#REF!,"-")</f>
        <v>-</v>
      </c>
      <c r="Z2079" s="125" t="str">
        <f t="shared" si="3677"/>
        <v/>
      </c>
      <c r="AA2079" s="125">
        <v>1</v>
      </c>
      <c r="AB2079" s="179">
        <f t="shared" si="3777"/>
        <v>2</v>
      </c>
      <c r="AC2079" s="179" t="str">
        <f t="shared" si="3767"/>
        <v>000001</v>
      </c>
      <c r="AD2079" s="179">
        <f t="shared" si="3768"/>
        <v>1</v>
      </c>
      <c r="AE2079" s="179" t="str">
        <f t="shared" si="3769"/>
        <v>00000011</v>
      </c>
      <c r="AF2079" s="125" t="s">
        <v>369</v>
      </c>
    </row>
    <row r="2080" spans="1:34" x14ac:dyDescent="0.2">
      <c r="A2080" s="125" t="s">
        <v>4938</v>
      </c>
      <c r="B2080" s="58" t="str">
        <f t="shared" ref="B2080" si="3784">IF(OR(MAX(1,O2080)*MAX(V2080,1)&gt;8,V2080&lt;1/4,X2080&lt;1/4,IF(X2080="-",0,X2080)&gt;8),"RSVD","")</f>
        <v>RSVD</v>
      </c>
      <c r="C2080" s="125" t="s">
        <v>727</v>
      </c>
      <c r="D2080" s="125" t="s">
        <v>704</v>
      </c>
      <c r="E2080" s="125" t="str">
        <f t="shared" ref="E2080" si="3785">IF(S2080="rs2","L2",IF(S2080="vs2","L3","L1"))</f>
        <v>L1</v>
      </c>
      <c r="F2080" s="125" t="str">
        <f t="shared" ref="F2080" si="3786">IF(M2080=8,"000",IF(M2080=16,"101","110"))</f>
        <v>000</v>
      </c>
      <c r="H2080" s="125" t="s">
        <v>1724</v>
      </c>
      <c r="I2080" s="159">
        <f>VLOOKUP(H2080,'V-Enc'!$B$38:$C$45,2,FALSE)</f>
        <v>32</v>
      </c>
      <c r="J2080" s="125" t="s">
        <v>1740</v>
      </c>
      <c r="K2080" s="159">
        <f>VLOOKUP(J2080,'V-Enc'!$B$49:$C$56,2,FALSE)</f>
        <v>0.5</v>
      </c>
      <c r="L2080" s="206" t="s">
        <v>76</v>
      </c>
      <c r="M2080" s="125">
        <v>8</v>
      </c>
      <c r="N2080" s="125" t="s">
        <v>1829</v>
      </c>
      <c r="O2080" s="125">
        <f>VLOOKUP(N2080,'V-Enc'!$B$130:$C$137,2,FALSE)</f>
        <v>2</v>
      </c>
      <c r="Q2080" s="125" t="s">
        <v>730</v>
      </c>
      <c r="R2080" s="125" t="s">
        <v>22</v>
      </c>
      <c r="S2080" s="206" t="s">
        <v>2040</v>
      </c>
      <c r="U2080" s="125">
        <f t="shared" ref="U2080" si="3787">IF(L2080="-1",I2080,M2080)</f>
        <v>8</v>
      </c>
      <c r="V2080" s="179">
        <f t="shared" ref="V2080" si="3788">IF(L2080="-1",K2080,U2080/I2080*K2080)</f>
        <v>0.125</v>
      </c>
      <c r="W2080" s="125" t="str">
        <f t="shared" ref="W2080" si="3789">IF(L2080="-1",M2080,"-")</f>
        <v>-</v>
      </c>
      <c r="X2080" s="179" t="str">
        <f>IF(L2080="-1",W2080/#REF!*#REF!,"-")</f>
        <v>-</v>
      </c>
      <c r="Z2080" s="125" t="str">
        <f t="shared" ref="Z2080" si="3790">IF(S2080="vs2",1,"")</f>
        <v/>
      </c>
      <c r="AA2080" s="125">
        <v>1</v>
      </c>
      <c r="AB2080" s="179">
        <f t="shared" si="3777"/>
        <v>2</v>
      </c>
      <c r="AC2080" s="179" t="str">
        <f t="shared" si="3767"/>
        <v>000001</v>
      </c>
      <c r="AD2080" s="179">
        <f t="shared" si="3768"/>
        <v>1</v>
      </c>
      <c r="AE2080" s="179" t="str">
        <f t="shared" si="3769"/>
        <v>00000011</v>
      </c>
      <c r="AF2080" s="125" t="s">
        <v>369</v>
      </c>
    </row>
    <row r="2081" spans="1:32" x14ac:dyDescent="0.2">
      <c r="A2081" s="125" t="s">
        <v>3244</v>
      </c>
      <c r="B2081" s="58" t="str">
        <f t="shared" si="3778"/>
        <v/>
      </c>
      <c r="C2081" s="125" t="s">
        <v>727</v>
      </c>
      <c r="D2081" s="125" t="s">
        <v>704</v>
      </c>
      <c r="E2081" s="125" t="str">
        <f t="shared" si="3779"/>
        <v>L1</v>
      </c>
      <c r="F2081" s="125" t="str">
        <f t="shared" si="3780"/>
        <v>101</v>
      </c>
      <c r="H2081" s="125" t="s">
        <v>1724</v>
      </c>
      <c r="I2081" s="159">
        <f>VLOOKUP(H2081,'V-Enc'!$B$38:$C$45,2,FALSE)</f>
        <v>32</v>
      </c>
      <c r="J2081" s="125" t="s">
        <v>1740</v>
      </c>
      <c r="K2081" s="159">
        <f>VLOOKUP(J2081,'V-Enc'!$B$49:$C$56,2,FALSE)</f>
        <v>0.5</v>
      </c>
      <c r="L2081" s="206" t="s">
        <v>76</v>
      </c>
      <c r="M2081" s="125">
        <v>16</v>
      </c>
      <c r="N2081" s="125" t="s">
        <v>1829</v>
      </c>
      <c r="O2081" s="125">
        <f>VLOOKUP(N2081,'V-Enc'!$B$130:$C$137,2,FALSE)</f>
        <v>2</v>
      </c>
      <c r="Q2081" s="125" t="s">
        <v>730</v>
      </c>
      <c r="R2081" s="125" t="s">
        <v>22</v>
      </c>
      <c r="S2081" s="206" t="s">
        <v>2040</v>
      </c>
      <c r="U2081" s="125">
        <f t="shared" si="3781"/>
        <v>16</v>
      </c>
      <c r="V2081" s="179">
        <f t="shared" si="3782"/>
        <v>0.25</v>
      </c>
      <c r="W2081" s="125" t="str">
        <f t="shared" si="3783"/>
        <v>-</v>
      </c>
      <c r="X2081" s="179" t="str">
        <f>IF(L2081="-1",W2081/#REF!*#REF!,"-")</f>
        <v>-</v>
      </c>
      <c r="Z2081" s="125" t="str">
        <f t="shared" si="3677"/>
        <v/>
      </c>
      <c r="AA2081" s="125">
        <v>1</v>
      </c>
      <c r="AB2081" s="179">
        <f t="shared" si="3777"/>
        <v>2</v>
      </c>
      <c r="AC2081" s="179" t="str">
        <f t="shared" si="3767"/>
        <v>000001</v>
      </c>
      <c r="AD2081" s="179">
        <f t="shared" si="3768"/>
        <v>1</v>
      </c>
      <c r="AE2081" s="179" t="str">
        <f t="shared" si="3769"/>
        <v>00000011</v>
      </c>
      <c r="AF2081" s="125" t="s">
        <v>369</v>
      </c>
    </row>
    <row r="2082" spans="1:32" x14ac:dyDescent="0.2">
      <c r="A2082" s="125" t="s">
        <v>3245</v>
      </c>
      <c r="B2082" s="58" t="str">
        <f t="shared" si="3778"/>
        <v/>
      </c>
      <c r="C2082" s="125" t="s">
        <v>727</v>
      </c>
      <c r="D2082" s="125" t="s">
        <v>704</v>
      </c>
      <c r="E2082" s="125" t="str">
        <f t="shared" si="3779"/>
        <v>L1</v>
      </c>
      <c r="F2082" s="125" t="str">
        <f t="shared" si="3780"/>
        <v>110</v>
      </c>
      <c r="H2082" s="125" t="s">
        <v>1724</v>
      </c>
      <c r="I2082" s="159">
        <f>VLOOKUP(H2082,'V-Enc'!$B$38:$C$45,2,FALSE)</f>
        <v>32</v>
      </c>
      <c r="J2082" s="125" t="s">
        <v>1740</v>
      </c>
      <c r="K2082" s="159">
        <f>VLOOKUP(J2082,'V-Enc'!$B$49:$C$56,2,FALSE)</f>
        <v>0.5</v>
      </c>
      <c r="L2082" s="206" t="s">
        <v>76</v>
      </c>
      <c r="M2082" s="125">
        <v>32</v>
      </c>
      <c r="N2082" s="125" t="s">
        <v>1829</v>
      </c>
      <c r="O2082" s="125">
        <f>VLOOKUP(N2082,'V-Enc'!$B$130:$C$137,2,FALSE)</f>
        <v>2</v>
      </c>
      <c r="Q2082" s="125" t="s">
        <v>730</v>
      </c>
      <c r="R2082" s="125" t="s">
        <v>22</v>
      </c>
      <c r="S2082" s="206" t="s">
        <v>2040</v>
      </c>
      <c r="U2082" s="125">
        <f t="shared" si="3781"/>
        <v>32</v>
      </c>
      <c r="V2082" s="179">
        <f t="shared" si="3782"/>
        <v>0.5</v>
      </c>
      <c r="W2082" s="125" t="str">
        <f t="shared" si="3783"/>
        <v>-</v>
      </c>
      <c r="X2082" s="179" t="str">
        <f>IF(L2082="-1",W2082/I2081*K2081,"-")</f>
        <v>-</v>
      </c>
      <c r="Z2082" s="125" t="str">
        <f t="shared" si="3677"/>
        <v/>
      </c>
      <c r="AA2082" s="125">
        <v>1</v>
      </c>
      <c r="AB2082" s="179">
        <f t="shared" si="3777"/>
        <v>2</v>
      </c>
      <c r="AC2082" s="179" t="str">
        <f t="shared" si="3767"/>
        <v>000001</v>
      </c>
      <c r="AD2082" s="179">
        <f t="shared" si="3768"/>
        <v>1</v>
      </c>
      <c r="AE2082" s="179" t="str">
        <f t="shared" si="3769"/>
        <v>00000011</v>
      </c>
      <c r="AF2082" s="125" t="s">
        <v>369</v>
      </c>
    </row>
    <row r="2083" spans="1:32" x14ac:dyDescent="0.2">
      <c r="A2083" s="125" t="s">
        <v>3246</v>
      </c>
      <c r="B2083" s="58" t="str">
        <f t="shared" si="3778"/>
        <v/>
      </c>
      <c r="C2083" s="125" t="s">
        <v>727</v>
      </c>
      <c r="D2083" s="125" t="s">
        <v>704</v>
      </c>
      <c r="E2083" s="125" t="str">
        <f t="shared" si="3779"/>
        <v>L1</v>
      </c>
      <c r="F2083" s="125" t="str">
        <f t="shared" si="3780"/>
        <v>000</v>
      </c>
      <c r="H2083" s="125" t="s">
        <v>1724</v>
      </c>
      <c r="I2083" s="159">
        <f>VLOOKUP(H2083,'V-Enc'!$B$38:$C$45,2,FALSE)</f>
        <v>32</v>
      </c>
      <c r="J2083" s="125" t="s">
        <v>1733</v>
      </c>
      <c r="K2083" s="159">
        <f>VLOOKUP(J2083,'V-Enc'!$B$49:$C$56,2,FALSE)</f>
        <v>1</v>
      </c>
      <c r="L2083" s="206" t="s">
        <v>76</v>
      </c>
      <c r="M2083" s="125">
        <v>8</v>
      </c>
      <c r="N2083" s="125" t="s">
        <v>1829</v>
      </c>
      <c r="O2083" s="125">
        <f>VLOOKUP(N2083,'V-Enc'!$B$130:$C$137,2,FALSE)</f>
        <v>2</v>
      </c>
      <c r="Q2083" s="125" t="s">
        <v>730</v>
      </c>
      <c r="R2083" s="125" t="s">
        <v>22</v>
      </c>
      <c r="S2083" s="206" t="s">
        <v>2040</v>
      </c>
      <c r="U2083" s="125">
        <f t="shared" si="3781"/>
        <v>8</v>
      </c>
      <c r="V2083" s="179">
        <f t="shared" si="3782"/>
        <v>0.25</v>
      </c>
      <c r="W2083" s="125" t="str">
        <f t="shared" si="3783"/>
        <v>-</v>
      </c>
      <c r="X2083" s="179" t="str">
        <f>IF(L2083="-1",W2083/#REF!*#REF!,"-")</f>
        <v>-</v>
      </c>
      <c r="Z2083" s="125" t="str">
        <f t="shared" si="3677"/>
        <v/>
      </c>
      <c r="AA2083" s="125">
        <v>1</v>
      </c>
      <c r="AB2083" s="179">
        <f t="shared" si="3777"/>
        <v>2</v>
      </c>
      <c r="AC2083" s="179" t="str">
        <f t="shared" si="3767"/>
        <v>000001</v>
      </c>
      <c r="AD2083" s="179">
        <f t="shared" si="3768"/>
        <v>1</v>
      </c>
      <c r="AE2083" s="179" t="str">
        <f t="shared" si="3769"/>
        <v>00000011</v>
      </c>
      <c r="AF2083" s="125" t="s">
        <v>369</v>
      </c>
    </row>
    <row r="2084" spans="1:32" x14ac:dyDescent="0.2">
      <c r="A2084" s="125" t="s">
        <v>3247</v>
      </c>
      <c r="B2084" s="58" t="str">
        <f t="shared" si="3778"/>
        <v/>
      </c>
      <c r="C2084" s="125" t="s">
        <v>727</v>
      </c>
      <c r="D2084" s="125" t="s">
        <v>704</v>
      </c>
      <c r="E2084" s="125" t="str">
        <f t="shared" si="3779"/>
        <v>L1</v>
      </c>
      <c r="F2084" s="125" t="str">
        <f t="shared" si="3780"/>
        <v>101</v>
      </c>
      <c r="H2084" s="125" t="s">
        <v>1724</v>
      </c>
      <c r="I2084" s="159">
        <f>VLOOKUP(H2084,'V-Enc'!$B$38:$C$45,2,FALSE)</f>
        <v>32</v>
      </c>
      <c r="J2084" s="125" t="s">
        <v>1733</v>
      </c>
      <c r="K2084" s="159">
        <f>VLOOKUP(J2084,'V-Enc'!$B$49:$C$56,2,FALSE)</f>
        <v>1</v>
      </c>
      <c r="L2084" s="206" t="s">
        <v>76</v>
      </c>
      <c r="M2084" s="125">
        <v>16</v>
      </c>
      <c r="N2084" s="125" t="s">
        <v>1829</v>
      </c>
      <c r="O2084" s="125">
        <f>VLOOKUP(N2084,'V-Enc'!$B$130:$C$137,2,FALSE)</f>
        <v>2</v>
      </c>
      <c r="Q2084" s="125" t="s">
        <v>730</v>
      </c>
      <c r="R2084" s="125" t="s">
        <v>22</v>
      </c>
      <c r="S2084" s="206" t="s">
        <v>2040</v>
      </c>
      <c r="U2084" s="125">
        <f t="shared" si="3781"/>
        <v>16</v>
      </c>
      <c r="V2084" s="179">
        <f t="shared" si="3782"/>
        <v>0.5</v>
      </c>
      <c r="W2084" s="125" t="str">
        <f t="shared" si="3783"/>
        <v>-</v>
      </c>
      <c r="X2084" s="179" t="str">
        <f>IF(L2084="-1",W2084/I2083*K2083,"-")</f>
        <v>-</v>
      </c>
      <c r="Z2084" s="125" t="str">
        <f t="shared" si="3677"/>
        <v/>
      </c>
      <c r="AA2084" s="125">
        <v>1</v>
      </c>
      <c r="AB2084" s="179">
        <f t="shared" si="3777"/>
        <v>2</v>
      </c>
      <c r="AC2084" s="179" t="str">
        <f t="shared" si="3767"/>
        <v>000001</v>
      </c>
      <c r="AD2084" s="179">
        <f t="shared" si="3768"/>
        <v>1</v>
      </c>
      <c r="AE2084" s="179" t="str">
        <f t="shared" si="3769"/>
        <v>00000011</v>
      </c>
      <c r="AF2084" s="125" t="s">
        <v>369</v>
      </c>
    </row>
    <row r="2085" spans="1:32" x14ac:dyDescent="0.2">
      <c r="A2085" s="125" t="s">
        <v>3248</v>
      </c>
      <c r="B2085" s="58" t="str">
        <f t="shared" si="3778"/>
        <v/>
      </c>
      <c r="C2085" s="125" t="s">
        <v>727</v>
      </c>
      <c r="D2085" s="125" t="s">
        <v>704</v>
      </c>
      <c r="E2085" s="125" t="str">
        <f t="shared" si="3779"/>
        <v>L1</v>
      </c>
      <c r="F2085" s="125" t="str">
        <f t="shared" si="3780"/>
        <v>110</v>
      </c>
      <c r="H2085" s="125" t="s">
        <v>1724</v>
      </c>
      <c r="I2085" s="159">
        <f>VLOOKUP(H2085,'V-Enc'!$B$38:$C$45,2,FALSE)</f>
        <v>32</v>
      </c>
      <c r="J2085" s="125" t="s">
        <v>1733</v>
      </c>
      <c r="K2085" s="159">
        <f>VLOOKUP(J2085,'V-Enc'!$B$49:$C$56,2,FALSE)</f>
        <v>1</v>
      </c>
      <c r="L2085" s="206" t="s">
        <v>76</v>
      </c>
      <c r="M2085" s="125">
        <v>32</v>
      </c>
      <c r="N2085" s="125" t="s">
        <v>1829</v>
      </c>
      <c r="O2085" s="125">
        <f>VLOOKUP(N2085,'V-Enc'!$B$130:$C$137,2,FALSE)</f>
        <v>2</v>
      </c>
      <c r="Q2085" s="125" t="s">
        <v>730</v>
      </c>
      <c r="R2085" s="125" t="s">
        <v>22</v>
      </c>
      <c r="S2085" s="206" t="s">
        <v>2040</v>
      </c>
      <c r="U2085" s="125">
        <f t="shared" si="3781"/>
        <v>32</v>
      </c>
      <c r="V2085" s="179">
        <f t="shared" si="3782"/>
        <v>1</v>
      </c>
      <c r="W2085" s="125" t="str">
        <f t="shared" si="3783"/>
        <v>-</v>
      </c>
      <c r="X2085" s="179" t="str">
        <f>IF(L2085="-1",W2085/I2084*K2084,"-")</f>
        <v>-</v>
      </c>
      <c r="Z2085" s="125" t="str">
        <f t="shared" ref="Z2085:Z2172" si="3791">IF(S2085="vs2",1,"")</f>
        <v/>
      </c>
      <c r="AA2085" s="125">
        <v>1</v>
      </c>
      <c r="AB2085" s="179">
        <f t="shared" si="3777"/>
        <v>2</v>
      </c>
      <c r="AC2085" s="179" t="str">
        <f t="shared" si="3767"/>
        <v>000001</v>
      </c>
      <c r="AD2085" s="179">
        <f t="shared" si="3768"/>
        <v>1</v>
      </c>
      <c r="AE2085" s="179" t="str">
        <f t="shared" si="3769"/>
        <v>00000011</v>
      </c>
      <c r="AF2085" s="125" t="s">
        <v>369</v>
      </c>
    </row>
    <row r="2086" spans="1:32" x14ac:dyDescent="0.2">
      <c r="A2086" s="125" t="s">
        <v>3249</v>
      </c>
      <c r="B2086" s="58" t="str">
        <f t="shared" si="3778"/>
        <v/>
      </c>
      <c r="C2086" s="125" t="s">
        <v>727</v>
      </c>
      <c r="D2086" s="125" t="s">
        <v>704</v>
      </c>
      <c r="E2086" s="125" t="str">
        <f t="shared" si="3779"/>
        <v>L1</v>
      </c>
      <c r="F2086" s="125" t="str">
        <f t="shared" si="3780"/>
        <v>000</v>
      </c>
      <c r="H2086" s="125" t="s">
        <v>1724</v>
      </c>
      <c r="I2086" s="159">
        <f>VLOOKUP(H2086,'V-Enc'!$B$38:$C$45,2,FALSE)</f>
        <v>32</v>
      </c>
      <c r="J2086" s="125" t="s">
        <v>1734</v>
      </c>
      <c r="K2086" s="159">
        <f>VLOOKUP(J2086,'V-Enc'!$B$49:$C$56,2,FALSE)</f>
        <v>2</v>
      </c>
      <c r="L2086" s="206" t="s">
        <v>76</v>
      </c>
      <c r="M2086" s="125">
        <v>8</v>
      </c>
      <c r="N2086" s="125" t="s">
        <v>1829</v>
      </c>
      <c r="O2086" s="125">
        <f>VLOOKUP(N2086,'V-Enc'!$B$130:$C$137,2,FALSE)</f>
        <v>2</v>
      </c>
      <c r="Q2086" s="125" t="s">
        <v>730</v>
      </c>
      <c r="R2086" s="125" t="s">
        <v>22</v>
      </c>
      <c r="S2086" s="206" t="s">
        <v>2040</v>
      </c>
      <c r="U2086" s="125">
        <f t="shared" si="3781"/>
        <v>8</v>
      </c>
      <c r="V2086" s="179">
        <f t="shared" si="3782"/>
        <v>0.5</v>
      </c>
      <c r="W2086" s="125" t="str">
        <f t="shared" si="3783"/>
        <v>-</v>
      </c>
      <c r="X2086" s="179" t="str">
        <f>IF(L2086="-1",W2086/#REF!*#REF!,"-")</f>
        <v>-</v>
      </c>
      <c r="Z2086" s="125" t="str">
        <f t="shared" si="3791"/>
        <v/>
      </c>
      <c r="AA2086" s="125">
        <v>1</v>
      </c>
      <c r="AB2086" s="179">
        <f t="shared" si="3777"/>
        <v>2</v>
      </c>
      <c r="AC2086" s="179" t="str">
        <f t="shared" si="3767"/>
        <v>000001</v>
      </c>
      <c r="AD2086" s="179">
        <f t="shared" si="3768"/>
        <v>1</v>
      </c>
      <c r="AE2086" s="179" t="str">
        <f t="shared" si="3769"/>
        <v>00000011</v>
      </c>
      <c r="AF2086" s="125" t="s">
        <v>369</v>
      </c>
    </row>
    <row r="2087" spans="1:32" x14ac:dyDescent="0.2">
      <c r="A2087" s="125" t="s">
        <v>3250</v>
      </c>
      <c r="B2087" s="58" t="str">
        <f t="shared" si="3778"/>
        <v/>
      </c>
      <c r="C2087" s="125" t="s">
        <v>727</v>
      </c>
      <c r="D2087" s="125" t="s">
        <v>704</v>
      </c>
      <c r="E2087" s="125" t="str">
        <f t="shared" si="3779"/>
        <v>L1</v>
      </c>
      <c r="F2087" s="125" t="str">
        <f t="shared" si="3780"/>
        <v>101</v>
      </c>
      <c r="H2087" s="125" t="s">
        <v>1724</v>
      </c>
      <c r="I2087" s="159">
        <f>VLOOKUP(H2087,'V-Enc'!$B$38:$C$45,2,FALSE)</f>
        <v>32</v>
      </c>
      <c r="J2087" s="125" t="s">
        <v>1734</v>
      </c>
      <c r="K2087" s="159">
        <f>VLOOKUP(J2087,'V-Enc'!$B$49:$C$56,2,FALSE)</f>
        <v>2</v>
      </c>
      <c r="L2087" s="206" t="s">
        <v>76</v>
      </c>
      <c r="M2087" s="125">
        <v>16</v>
      </c>
      <c r="N2087" s="125" t="s">
        <v>1829</v>
      </c>
      <c r="O2087" s="125">
        <f>VLOOKUP(N2087,'V-Enc'!$B$130:$C$137,2,FALSE)</f>
        <v>2</v>
      </c>
      <c r="Q2087" s="125" t="s">
        <v>730</v>
      </c>
      <c r="R2087" s="125" t="s">
        <v>22</v>
      </c>
      <c r="S2087" s="206" t="s">
        <v>2040</v>
      </c>
      <c r="U2087" s="125">
        <f t="shared" si="3781"/>
        <v>16</v>
      </c>
      <c r="V2087" s="179">
        <f t="shared" si="3782"/>
        <v>1</v>
      </c>
      <c r="W2087" s="125" t="str">
        <f t="shared" si="3783"/>
        <v>-</v>
      </c>
      <c r="X2087" s="179" t="str">
        <f>IF(L2087="-1",W2087/I2086*K2086,"-")</f>
        <v>-</v>
      </c>
      <c r="Z2087" s="125" t="str">
        <f t="shared" si="3791"/>
        <v/>
      </c>
      <c r="AA2087" s="125">
        <v>1</v>
      </c>
      <c r="AB2087" s="179">
        <f t="shared" si="3777"/>
        <v>2</v>
      </c>
      <c r="AC2087" s="179" t="str">
        <f t="shared" si="3767"/>
        <v>000001</v>
      </c>
      <c r="AD2087" s="179">
        <f t="shared" si="3768"/>
        <v>1</v>
      </c>
      <c r="AE2087" s="179" t="str">
        <f t="shared" si="3769"/>
        <v>00000011</v>
      </c>
      <c r="AF2087" s="125" t="s">
        <v>369</v>
      </c>
    </row>
    <row r="2088" spans="1:32" x14ac:dyDescent="0.2">
      <c r="A2088" s="125" t="s">
        <v>3251</v>
      </c>
      <c r="B2088" s="58" t="str">
        <f t="shared" si="3778"/>
        <v/>
      </c>
      <c r="C2088" s="125" t="s">
        <v>727</v>
      </c>
      <c r="D2088" s="125" t="s">
        <v>704</v>
      </c>
      <c r="E2088" s="125" t="str">
        <f t="shared" si="3779"/>
        <v>L1</v>
      </c>
      <c r="F2088" s="125" t="str">
        <f t="shared" si="3780"/>
        <v>110</v>
      </c>
      <c r="H2088" s="125" t="s">
        <v>1724</v>
      </c>
      <c r="I2088" s="159">
        <f>VLOOKUP(H2088,'V-Enc'!$B$38:$C$45,2,FALSE)</f>
        <v>32</v>
      </c>
      <c r="J2088" s="125" t="s">
        <v>1734</v>
      </c>
      <c r="K2088" s="159">
        <f>VLOOKUP(J2088,'V-Enc'!$B$49:$C$56,2,FALSE)</f>
        <v>2</v>
      </c>
      <c r="L2088" s="206" t="s">
        <v>76</v>
      </c>
      <c r="M2088" s="125">
        <v>32</v>
      </c>
      <c r="N2088" s="125" t="s">
        <v>1829</v>
      </c>
      <c r="O2088" s="125">
        <f>VLOOKUP(N2088,'V-Enc'!$B$130:$C$137,2,FALSE)</f>
        <v>2</v>
      </c>
      <c r="Q2088" s="125" t="s">
        <v>730</v>
      </c>
      <c r="R2088" s="125" t="s">
        <v>22</v>
      </c>
      <c r="S2088" s="206" t="s">
        <v>2040</v>
      </c>
      <c r="U2088" s="125">
        <f t="shared" si="3781"/>
        <v>32</v>
      </c>
      <c r="V2088" s="179">
        <f t="shared" si="3782"/>
        <v>2</v>
      </c>
      <c r="W2088" s="125" t="str">
        <f t="shared" si="3783"/>
        <v>-</v>
      </c>
      <c r="X2088" s="179" t="str">
        <f>IF(L2088="-1",W2088/I2087*K2087,"-")</f>
        <v>-</v>
      </c>
      <c r="Z2088" s="125" t="str">
        <f t="shared" si="3791"/>
        <v/>
      </c>
      <c r="AA2088" s="125">
        <v>1</v>
      </c>
      <c r="AB2088" s="179">
        <f t="shared" si="3777"/>
        <v>4</v>
      </c>
      <c r="AC2088" s="179" t="str">
        <f t="shared" si="3767"/>
        <v>000011</v>
      </c>
      <c r="AD2088" s="179">
        <f t="shared" si="3768"/>
        <v>1</v>
      </c>
      <c r="AE2088" s="179" t="str">
        <f t="shared" si="3769"/>
        <v>00001111</v>
      </c>
      <c r="AF2088" s="125" t="s">
        <v>369</v>
      </c>
    </row>
    <row r="2089" spans="1:32" x14ac:dyDescent="0.2">
      <c r="A2089" s="125" t="s">
        <v>3252</v>
      </c>
      <c r="B2089" s="58" t="str">
        <f t="shared" si="3778"/>
        <v/>
      </c>
      <c r="C2089" s="125" t="s">
        <v>727</v>
      </c>
      <c r="D2089" s="125" t="s">
        <v>704</v>
      </c>
      <c r="E2089" s="125" t="str">
        <f t="shared" si="3779"/>
        <v>L1</v>
      </c>
      <c r="F2089" s="125" t="str">
        <f t="shared" si="3780"/>
        <v>000</v>
      </c>
      <c r="H2089" s="125" t="s">
        <v>1724</v>
      </c>
      <c r="I2089" s="159">
        <f>VLOOKUP(H2089,'V-Enc'!$B$38:$C$45,2,FALSE)</f>
        <v>32</v>
      </c>
      <c r="J2089" s="125" t="s">
        <v>1735</v>
      </c>
      <c r="K2089" s="159">
        <f>VLOOKUP(J2089,'V-Enc'!$B$49:$C$56,2,FALSE)</f>
        <v>4</v>
      </c>
      <c r="L2089" s="206" t="s">
        <v>76</v>
      </c>
      <c r="M2089" s="125">
        <v>8</v>
      </c>
      <c r="N2089" s="125" t="s">
        <v>1829</v>
      </c>
      <c r="O2089" s="125">
        <f>VLOOKUP(N2089,'V-Enc'!$B$130:$C$137,2,FALSE)</f>
        <v>2</v>
      </c>
      <c r="Q2089" s="125" t="s">
        <v>730</v>
      </c>
      <c r="R2089" s="125" t="s">
        <v>22</v>
      </c>
      <c r="S2089" s="206" t="s">
        <v>2040</v>
      </c>
      <c r="U2089" s="125">
        <f t="shared" si="3781"/>
        <v>8</v>
      </c>
      <c r="V2089" s="179">
        <f t="shared" si="3782"/>
        <v>1</v>
      </c>
      <c r="W2089" s="125" t="str">
        <f t="shared" si="3783"/>
        <v>-</v>
      </c>
      <c r="X2089" s="179" t="str">
        <f>IF(L2089="-1",W2089/#REF!*#REF!,"-")</f>
        <v>-</v>
      </c>
      <c r="Z2089" s="125" t="str">
        <f t="shared" si="3791"/>
        <v/>
      </c>
      <c r="AA2089" s="125">
        <v>1</v>
      </c>
      <c r="AB2089" s="179">
        <f t="shared" si="3777"/>
        <v>2</v>
      </c>
      <c r="AC2089" s="179" t="str">
        <f t="shared" si="3767"/>
        <v>000001</v>
      </c>
      <c r="AD2089" s="179">
        <f t="shared" si="3768"/>
        <v>1</v>
      </c>
      <c r="AE2089" s="179" t="str">
        <f t="shared" si="3769"/>
        <v>00000011</v>
      </c>
      <c r="AF2089" s="125" t="s">
        <v>369</v>
      </c>
    </row>
    <row r="2090" spans="1:32" x14ac:dyDescent="0.2">
      <c r="A2090" s="125" t="s">
        <v>3253</v>
      </c>
      <c r="B2090" s="58" t="str">
        <f t="shared" si="3778"/>
        <v/>
      </c>
      <c r="C2090" s="125" t="s">
        <v>727</v>
      </c>
      <c r="D2090" s="125" t="s">
        <v>704</v>
      </c>
      <c r="E2090" s="125" t="str">
        <f t="shared" si="3779"/>
        <v>L1</v>
      </c>
      <c r="F2090" s="125" t="str">
        <f t="shared" si="3780"/>
        <v>101</v>
      </c>
      <c r="H2090" s="125" t="s">
        <v>1724</v>
      </c>
      <c r="I2090" s="159">
        <f>VLOOKUP(H2090,'V-Enc'!$B$38:$C$45,2,FALSE)</f>
        <v>32</v>
      </c>
      <c r="J2090" s="125" t="s">
        <v>1735</v>
      </c>
      <c r="K2090" s="159">
        <f>VLOOKUP(J2090,'V-Enc'!$B$49:$C$56,2,FALSE)</f>
        <v>4</v>
      </c>
      <c r="L2090" s="206" t="s">
        <v>76</v>
      </c>
      <c r="M2090" s="125">
        <v>16</v>
      </c>
      <c r="N2090" s="125" t="s">
        <v>1829</v>
      </c>
      <c r="O2090" s="125">
        <f>VLOOKUP(N2090,'V-Enc'!$B$130:$C$137,2,FALSE)</f>
        <v>2</v>
      </c>
      <c r="Q2090" s="125" t="s">
        <v>730</v>
      </c>
      <c r="R2090" s="125" t="s">
        <v>22</v>
      </c>
      <c r="S2090" s="206" t="s">
        <v>2040</v>
      </c>
      <c r="U2090" s="125">
        <f t="shared" si="3781"/>
        <v>16</v>
      </c>
      <c r="V2090" s="179">
        <f t="shared" si="3782"/>
        <v>2</v>
      </c>
      <c r="W2090" s="125" t="str">
        <f t="shared" si="3783"/>
        <v>-</v>
      </c>
      <c r="X2090" s="179" t="str">
        <f>IF(L2090="-1",W2090/#REF!*#REF!,"-")</f>
        <v>-</v>
      </c>
      <c r="Z2090" s="125" t="str">
        <f t="shared" si="3791"/>
        <v/>
      </c>
      <c r="AA2090" s="125">
        <v>1</v>
      </c>
      <c r="AB2090" s="179">
        <f t="shared" si="3777"/>
        <v>4</v>
      </c>
      <c r="AC2090" s="179" t="str">
        <f t="shared" si="3767"/>
        <v>000011</v>
      </c>
      <c r="AD2090" s="179">
        <f t="shared" si="3768"/>
        <v>1</v>
      </c>
      <c r="AE2090" s="179" t="str">
        <f t="shared" si="3769"/>
        <v>00001111</v>
      </c>
      <c r="AF2090" s="125" t="s">
        <v>369</v>
      </c>
    </row>
    <row r="2091" spans="1:32" x14ac:dyDescent="0.2">
      <c r="A2091" s="125" t="s">
        <v>3254</v>
      </c>
      <c r="B2091" s="58" t="str">
        <f t="shared" si="3778"/>
        <v/>
      </c>
      <c r="C2091" s="125" t="s">
        <v>727</v>
      </c>
      <c r="D2091" s="125" t="s">
        <v>704</v>
      </c>
      <c r="E2091" s="125" t="str">
        <f t="shared" si="3779"/>
        <v>L1</v>
      </c>
      <c r="F2091" s="125" t="str">
        <f t="shared" si="3780"/>
        <v>110</v>
      </c>
      <c r="H2091" s="125" t="s">
        <v>1724</v>
      </c>
      <c r="I2091" s="159">
        <f>VLOOKUP(H2091,'V-Enc'!$B$38:$C$45,2,FALSE)</f>
        <v>32</v>
      </c>
      <c r="J2091" s="125" t="s">
        <v>1735</v>
      </c>
      <c r="K2091" s="159">
        <f>VLOOKUP(J2091,'V-Enc'!$B$49:$C$56,2,FALSE)</f>
        <v>4</v>
      </c>
      <c r="L2091" s="206" t="s">
        <v>76</v>
      </c>
      <c r="M2091" s="125">
        <v>32</v>
      </c>
      <c r="N2091" s="125" t="s">
        <v>1829</v>
      </c>
      <c r="O2091" s="125">
        <f>VLOOKUP(N2091,'V-Enc'!$B$130:$C$137,2,FALSE)</f>
        <v>2</v>
      </c>
      <c r="Q2091" s="125" t="s">
        <v>730</v>
      </c>
      <c r="R2091" s="125" t="s">
        <v>22</v>
      </c>
      <c r="S2091" s="206" t="s">
        <v>2040</v>
      </c>
      <c r="U2091" s="125">
        <f t="shared" si="3781"/>
        <v>32</v>
      </c>
      <c r="V2091" s="179">
        <f t="shared" si="3782"/>
        <v>4</v>
      </c>
      <c r="W2091" s="125" t="str">
        <f t="shared" si="3783"/>
        <v>-</v>
      </c>
      <c r="X2091" s="179" t="str">
        <f>IF(L2091="-1",W2091/#REF!*#REF!,"-")</f>
        <v>-</v>
      </c>
      <c r="Z2091" s="125" t="str">
        <f t="shared" si="3791"/>
        <v/>
      </c>
      <c r="AA2091" s="125">
        <v>1</v>
      </c>
      <c r="AB2091" s="179">
        <f t="shared" si="3777"/>
        <v>8</v>
      </c>
      <c r="AC2091" s="179" t="str">
        <f>DEC2BIN(MIN(64,AB2091)-1,6)</f>
        <v>000111</v>
      </c>
      <c r="AD2091" s="179">
        <f t="shared" si="3768"/>
        <v>1</v>
      </c>
      <c r="AE2091" s="179" t="str">
        <f t="shared" si="3769"/>
        <v>11111111</v>
      </c>
      <c r="AF2091" s="125" t="s">
        <v>369</v>
      </c>
    </row>
    <row r="2092" spans="1:32" x14ac:dyDescent="0.2">
      <c r="A2092" s="125" t="s">
        <v>4939</v>
      </c>
      <c r="B2092" s="58" t="str">
        <f t="shared" ref="B2092:B2094" si="3792">IF(OR(MAX(1,O2092)*MAX(V2092,1)&gt;8,V2092&lt;1/4,X2092&lt;1/4,IF(X2092="-",0,X2092)&gt;8),"RSVD","")</f>
        <v/>
      </c>
      <c r="C2092" s="125" t="s">
        <v>727</v>
      </c>
      <c r="D2092" s="125" t="s">
        <v>704</v>
      </c>
      <c r="E2092" s="125" t="str">
        <f t="shared" ref="E2092:E2094" si="3793">IF(S2092="rs2","L2",IF(S2092="vs2","L3","L1"))</f>
        <v>L1</v>
      </c>
      <c r="F2092" s="125" t="str">
        <f t="shared" ref="F2092:F2094" si="3794">IF(M2092=8,"000",IF(M2092=16,"101","110"))</f>
        <v>000</v>
      </c>
      <c r="H2092" s="125" t="s">
        <v>1724</v>
      </c>
      <c r="I2092" s="159">
        <f>VLOOKUP(H2092,'V-Enc'!$B$38:$C$45,2,FALSE)</f>
        <v>32</v>
      </c>
      <c r="J2092" s="125" t="s">
        <v>1736</v>
      </c>
      <c r="K2092" s="159">
        <f>VLOOKUP(J2092,'V-Enc'!$B$49:$C$56,2,FALSE)</f>
        <v>8</v>
      </c>
      <c r="L2092" s="206" t="s">
        <v>76</v>
      </c>
      <c r="M2092" s="125">
        <v>8</v>
      </c>
      <c r="N2092" s="125" t="s">
        <v>1829</v>
      </c>
      <c r="O2092" s="125">
        <f>VLOOKUP(N2092,'V-Enc'!$B$130:$C$137,2,FALSE)</f>
        <v>2</v>
      </c>
      <c r="Q2092" s="125" t="s">
        <v>730</v>
      </c>
      <c r="R2092" s="125" t="s">
        <v>22</v>
      </c>
      <c r="S2092" s="206" t="s">
        <v>2040</v>
      </c>
      <c r="U2092" s="125">
        <f t="shared" ref="U2092:U2094" si="3795">IF(L2092="-1",I2092,M2092)</f>
        <v>8</v>
      </c>
      <c r="V2092" s="179">
        <f t="shared" ref="V2092:V2094" si="3796">IF(L2092="-1",K2092,U2092/I2092*K2092)</f>
        <v>2</v>
      </c>
      <c r="W2092" s="125" t="str">
        <f t="shared" ref="W2092:W2094" si="3797">IF(L2092="-1",M2092,"-")</f>
        <v>-</v>
      </c>
      <c r="X2092" s="179" t="str">
        <f>IF(L2092="-1",W2092/#REF!*#REF!,"-")</f>
        <v>-</v>
      </c>
      <c r="Z2092" s="125" t="str">
        <f t="shared" ref="Z2092:Z2094" si="3798">IF(S2092="vs2",1,"")</f>
        <v/>
      </c>
      <c r="AA2092" s="125">
        <v>1</v>
      </c>
      <c r="AB2092" s="179">
        <f t="shared" si="3777"/>
        <v>4</v>
      </c>
      <c r="AC2092" s="179" t="str">
        <f t="shared" ref="AC2092:AC2094" si="3799">DEC2BIN(MIN(64,AB2092)-1,6)</f>
        <v>000011</v>
      </c>
      <c r="AD2092" s="179">
        <f t="shared" si="3768"/>
        <v>1</v>
      </c>
      <c r="AE2092" s="179" t="str">
        <f t="shared" si="3769"/>
        <v>00001111</v>
      </c>
      <c r="AF2092" s="125" t="s">
        <v>369</v>
      </c>
    </row>
    <row r="2093" spans="1:32" x14ac:dyDescent="0.2">
      <c r="A2093" s="125" t="s">
        <v>4940</v>
      </c>
      <c r="B2093" s="58" t="str">
        <f t="shared" si="3792"/>
        <v/>
      </c>
      <c r="C2093" s="125" t="s">
        <v>727</v>
      </c>
      <c r="D2093" s="125" t="s">
        <v>704</v>
      </c>
      <c r="E2093" s="125" t="str">
        <f t="shared" si="3793"/>
        <v>L1</v>
      </c>
      <c r="F2093" s="125" t="str">
        <f t="shared" si="3794"/>
        <v>101</v>
      </c>
      <c r="H2093" s="125" t="s">
        <v>1724</v>
      </c>
      <c r="I2093" s="159">
        <f>VLOOKUP(H2093,'V-Enc'!$B$38:$C$45,2,FALSE)</f>
        <v>32</v>
      </c>
      <c r="J2093" s="125" t="s">
        <v>1736</v>
      </c>
      <c r="K2093" s="159">
        <f>VLOOKUP(J2093,'V-Enc'!$B$49:$C$56,2,FALSE)</f>
        <v>8</v>
      </c>
      <c r="L2093" s="206" t="s">
        <v>76</v>
      </c>
      <c r="M2093" s="125">
        <v>16</v>
      </c>
      <c r="N2093" s="125" t="s">
        <v>1829</v>
      </c>
      <c r="O2093" s="125">
        <f>VLOOKUP(N2093,'V-Enc'!$B$130:$C$137,2,FALSE)</f>
        <v>2</v>
      </c>
      <c r="Q2093" s="125" t="s">
        <v>730</v>
      </c>
      <c r="R2093" s="125" t="s">
        <v>22</v>
      </c>
      <c r="S2093" s="206" t="s">
        <v>2040</v>
      </c>
      <c r="U2093" s="125">
        <f t="shared" si="3795"/>
        <v>16</v>
      </c>
      <c r="V2093" s="179">
        <f t="shared" si="3796"/>
        <v>4</v>
      </c>
      <c r="W2093" s="125" t="str">
        <f t="shared" si="3797"/>
        <v>-</v>
      </c>
      <c r="X2093" s="179" t="str">
        <f>IF(L2093="-1",W2093/#REF!*#REF!,"-")</f>
        <v>-</v>
      </c>
      <c r="Z2093" s="125" t="str">
        <f t="shared" si="3798"/>
        <v/>
      </c>
      <c r="AA2093" s="125">
        <v>1</v>
      </c>
      <c r="AB2093" s="179">
        <f t="shared" si="3777"/>
        <v>8</v>
      </c>
      <c r="AC2093" s="179" t="str">
        <f t="shared" si="3799"/>
        <v>000111</v>
      </c>
      <c r="AD2093" s="179">
        <f t="shared" si="3768"/>
        <v>1</v>
      </c>
      <c r="AE2093" s="179" t="str">
        <f t="shared" si="3769"/>
        <v>11111111</v>
      </c>
      <c r="AF2093" s="125" t="s">
        <v>369</v>
      </c>
    </row>
    <row r="2094" spans="1:32" x14ac:dyDescent="0.2">
      <c r="A2094" s="125" t="s">
        <v>4941</v>
      </c>
      <c r="B2094" s="58" t="str">
        <f t="shared" si="3792"/>
        <v>RSVD</v>
      </c>
      <c r="C2094" s="125" t="s">
        <v>727</v>
      </c>
      <c r="D2094" s="125" t="s">
        <v>704</v>
      </c>
      <c r="E2094" s="125" t="str">
        <f t="shared" si="3793"/>
        <v>L1</v>
      </c>
      <c r="F2094" s="125" t="str">
        <f t="shared" si="3794"/>
        <v>110</v>
      </c>
      <c r="H2094" s="125" t="s">
        <v>1724</v>
      </c>
      <c r="I2094" s="159">
        <f>VLOOKUP(H2094,'V-Enc'!$B$38:$C$45,2,FALSE)</f>
        <v>32</v>
      </c>
      <c r="J2094" s="125" t="s">
        <v>1736</v>
      </c>
      <c r="K2094" s="159">
        <f>VLOOKUP(J2094,'V-Enc'!$B$49:$C$56,2,FALSE)</f>
        <v>8</v>
      </c>
      <c r="L2094" s="206" t="s">
        <v>76</v>
      </c>
      <c r="M2094" s="125">
        <v>32</v>
      </c>
      <c r="N2094" s="125" t="s">
        <v>1829</v>
      </c>
      <c r="O2094" s="125">
        <f>VLOOKUP(N2094,'V-Enc'!$B$130:$C$137,2,FALSE)</f>
        <v>2</v>
      </c>
      <c r="Q2094" s="125" t="s">
        <v>730</v>
      </c>
      <c r="R2094" s="125" t="s">
        <v>22</v>
      </c>
      <c r="S2094" s="206" t="s">
        <v>2040</v>
      </c>
      <c r="U2094" s="125">
        <f t="shared" si="3795"/>
        <v>32</v>
      </c>
      <c r="V2094" s="179">
        <f t="shared" si="3796"/>
        <v>8</v>
      </c>
      <c r="W2094" s="125" t="str">
        <f t="shared" si="3797"/>
        <v>-</v>
      </c>
      <c r="X2094" s="179" t="str">
        <f>IF(L2094="-1",W2094/#REF!*#REF!,"-")</f>
        <v>-</v>
      </c>
      <c r="Z2094" s="125" t="str">
        <f t="shared" si="3798"/>
        <v/>
      </c>
      <c r="AA2094" s="125">
        <v>1</v>
      </c>
      <c r="AB2094" s="179">
        <f t="shared" si="3777"/>
        <v>16</v>
      </c>
      <c r="AC2094" s="179" t="str">
        <f t="shared" si="3799"/>
        <v>001111</v>
      </c>
      <c r="AD2094" s="179">
        <f t="shared" si="3768"/>
        <v>1</v>
      </c>
      <c r="AE2094" s="179" t="str">
        <f t="shared" si="3769"/>
        <v>11111111</v>
      </c>
      <c r="AF2094" s="125" t="s">
        <v>369</v>
      </c>
    </row>
    <row r="2095" spans="1:32" x14ac:dyDescent="0.2">
      <c r="I2095" s="159"/>
      <c r="V2095" s="179"/>
      <c r="X2095" s="179"/>
      <c r="Z2095" s="125" t="str">
        <f t="shared" si="3791"/>
        <v/>
      </c>
      <c r="AC2095" s="179"/>
      <c r="AE2095" s="179"/>
    </row>
    <row r="2096" spans="1:32" ht="19" x14ac:dyDescent="0.25">
      <c r="A2096" s="225" t="s">
        <v>2107</v>
      </c>
      <c r="B2096" s="225"/>
      <c r="I2096" s="159"/>
      <c r="Z2096" s="125" t="str">
        <f t="shared" si="3791"/>
        <v/>
      </c>
      <c r="AC2096" s="179"/>
      <c r="AE2096" s="179"/>
    </row>
    <row r="2097" spans="1:32" x14ac:dyDescent="0.2">
      <c r="A2097" s="125" t="s">
        <v>3255</v>
      </c>
      <c r="B2097" s="58" t="str">
        <f t="shared" ref="B2097:B2099" si="3800">IF(OR(MAX(1,O2097)*MAX(V2097,1)&gt;8,V2097&lt;1/4,X2097&lt;1/4,IF(X2097="-",0,X2097)&gt;8),"RSVD","")</f>
        <v/>
      </c>
      <c r="C2097" s="125" t="s">
        <v>727</v>
      </c>
      <c r="D2097" s="125" t="s">
        <v>704</v>
      </c>
      <c r="E2097" s="125" t="str">
        <f>IF(S2097="rs2","L2",IF(S2097="vs2","L3","L1"))</f>
        <v>L1</v>
      </c>
      <c r="F2097" s="125" t="str">
        <f>IF(M2097=8,"000",IF(M2097=16,"101","110"))</f>
        <v>000</v>
      </c>
      <c r="H2097" s="125" t="s">
        <v>1724</v>
      </c>
      <c r="I2097" s="159">
        <f>VLOOKUP(H2097,'V-Enc'!$B$38:$C$45,2,FALSE)</f>
        <v>32</v>
      </c>
      <c r="K2097" s="157" t="s">
        <v>369</v>
      </c>
      <c r="L2097" s="206" t="s">
        <v>76</v>
      </c>
      <c r="M2097" s="125">
        <v>8</v>
      </c>
      <c r="N2097" s="125" t="s">
        <v>1829</v>
      </c>
      <c r="O2097" s="125">
        <f>VLOOKUP(N2097,'V-Enc'!$B$130:$C$137,2,FALSE)</f>
        <v>2</v>
      </c>
      <c r="Q2097" s="125" t="s">
        <v>730</v>
      </c>
      <c r="R2097" s="125" t="s">
        <v>22</v>
      </c>
      <c r="S2097" s="206" t="s">
        <v>228</v>
      </c>
      <c r="U2097" s="125">
        <f>IF(L2097="-1",I2097,M2097)</f>
        <v>8</v>
      </c>
      <c r="V2097" s="179">
        <v>1</v>
      </c>
      <c r="W2097" s="125" t="str">
        <f>IF(L2097="-1",M2097,"-")</f>
        <v>-</v>
      </c>
      <c r="X2097" s="179" t="str">
        <f>IF(L2097="-1",W2097/#REF!*#REF!,"-")</f>
        <v>-</v>
      </c>
      <c r="Z2097" s="125" t="str">
        <f t="shared" si="3791"/>
        <v/>
      </c>
      <c r="AB2097" s="179">
        <f>MAX(V2097,X2097,1)*IF(O2097="",1,O2097)</f>
        <v>2</v>
      </c>
      <c r="AC2097" s="179" t="str">
        <f>DEC2BIN(AB2097-1,6)</f>
        <v>000001</v>
      </c>
      <c r="AD2097" s="179">
        <f t="shared" ref="AD2097:AD2099" si="3801">AB2097/(MAX(V2097,1)*IF(O2097="",1,O2097))</f>
        <v>1</v>
      </c>
      <c r="AE2097" s="179" t="str">
        <f t="shared" ref="AE2097:AE2099" si="3802">RIGHT(_xlfn.CONCAT(REPT(0,8-MIN(AB2097,8)),REPT(DEC2BIN(_xlfn.BITLSHIFT(1,AD2097-1)),AB2097/AD2097)),8)</f>
        <v>00000011</v>
      </c>
      <c r="AF2097" s="125" t="s">
        <v>369</v>
      </c>
    </row>
    <row r="2098" spans="1:32" x14ac:dyDescent="0.2">
      <c r="A2098" s="125" t="s">
        <v>3256</v>
      </c>
      <c r="B2098" s="58" t="str">
        <f t="shared" si="3800"/>
        <v/>
      </c>
      <c r="C2098" s="125" t="s">
        <v>727</v>
      </c>
      <c r="D2098" s="125" t="s">
        <v>704</v>
      </c>
      <c r="E2098" s="125" t="str">
        <f>IF(S2098="rs2","L2",IF(S2098="vs2","L3","L1"))</f>
        <v>L1</v>
      </c>
      <c r="F2098" s="125" t="str">
        <f>IF(M2098=8,"000",IF(M2098=16,"101","110"))</f>
        <v>101</v>
      </c>
      <c r="H2098" s="125" t="s">
        <v>1724</v>
      </c>
      <c r="I2098" s="159">
        <f>VLOOKUP(H2098,'V-Enc'!$B$38:$C$45,2,FALSE)</f>
        <v>32</v>
      </c>
      <c r="K2098" s="157" t="s">
        <v>369</v>
      </c>
      <c r="L2098" s="206" t="s">
        <v>76</v>
      </c>
      <c r="M2098" s="125">
        <v>16</v>
      </c>
      <c r="N2098" s="125" t="s">
        <v>1829</v>
      </c>
      <c r="O2098" s="125">
        <f>VLOOKUP(N2098,'V-Enc'!$B$130:$C$137,2,FALSE)</f>
        <v>2</v>
      </c>
      <c r="Q2098" s="125" t="s">
        <v>730</v>
      </c>
      <c r="R2098" s="125" t="s">
        <v>22</v>
      </c>
      <c r="S2098" s="206" t="s">
        <v>228</v>
      </c>
      <c r="U2098" s="125">
        <f>IF(L2098="-1",I2098,M2098)</f>
        <v>16</v>
      </c>
      <c r="V2098" s="179">
        <v>1</v>
      </c>
      <c r="W2098" s="125" t="str">
        <f>IF(L2098="-1",M2098,"-")</f>
        <v>-</v>
      </c>
      <c r="X2098" s="179" t="str">
        <f>IF(L2098="-1",W2098/I2097*K2097,"-")</f>
        <v>-</v>
      </c>
      <c r="Z2098" s="125" t="str">
        <f t="shared" si="3791"/>
        <v/>
      </c>
      <c r="AB2098" s="179">
        <f t="shared" ref="AB2098:AB2099" si="3803">MAX(V2098,X2098,1)*IF(O2098="",1,O2098)</f>
        <v>2</v>
      </c>
      <c r="AC2098" s="179" t="str">
        <f>DEC2BIN(AB2098-1,6)</f>
        <v>000001</v>
      </c>
      <c r="AD2098" s="179">
        <f t="shared" si="3801"/>
        <v>1</v>
      </c>
      <c r="AE2098" s="179" t="str">
        <f t="shared" si="3802"/>
        <v>00000011</v>
      </c>
      <c r="AF2098" s="125" t="s">
        <v>369</v>
      </c>
    </row>
    <row r="2099" spans="1:32" x14ac:dyDescent="0.2">
      <c r="A2099" s="125" t="s">
        <v>3257</v>
      </c>
      <c r="B2099" s="58" t="str">
        <f t="shared" si="3800"/>
        <v/>
      </c>
      <c r="C2099" s="125" t="s">
        <v>727</v>
      </c>
      <c r="D2099" s="125" t="s">
        <v>704</v>
      </c>
      <c r="E2099" s="125" t="str">
        <f>IF(S2099="rs2","L2",IF(S2099="vs2","L3","L1"))</f>
        <v>L1</v>
      </c>
      <c r="F2099" s="125" t="str">
        <f>IF(M2099=8,"000",IF(M2099=16,"101","110"))</f>
        <v>110</v>
      </c>
      <c r="H2099" s="125" t="s">
        <v>1724</v>
      </c>
      <c r="I2099" s="159">
        <f>VLOOKUP(H2099,'V-Enc'!$B$38:$C$45,2,FALSE)</f>
        <v>32</v>
      </c>
      <c r="K2099" s="157" t="s">
        <v>369</v>
      </c>
      <c r="L2099" s="206" t="s">
        <v>76</v>
      </c>
      <c r="M2099" s="125">
        <v>32</v>
      </c>
      <c r="N2099" s="125" t="s">
        <v>1829</v>
      </c>
      <c r="O2099" s="125">
        <f>VLOOKUP(N2099,'V-Enc'!$B$130:$C$137,2,FALSE)</f>
        <v>2</v>
      </c>
      <c r="Q2099" s="125" t="s">
        <v>730</v>
      </c>
      <c r="R2099" s="125" t="s">
        <v>22</v>
      </c>
      <c r="S2099" s="206" t="s">
        <v>228</v>
      </c>
      <c r="U2099" s="125">
        <f>IF(L2099="-1",I2099,M2099)</f>
        <v>32</v>
      </c>
      <c r="V2099" s="179">
        <v>1</v>
      </c>
      <c r="W2099" s="125" t="str">
        <f>IF(L2099="-1",M2099,"-")</f>
        <v>-</v>
      </c>
      <c r="X2099" s="179" t="str">
        <f>IF(L2099="-1",W2099/I2098*K2098,"-")</f>
        <v>-</v>
      </c>
      <c r="Z2099" s="125" t="str">
        <f t="shared" si="3791"/>
        <v/>
      </c>
      <c r="AB2099" s="179">
        <f t="shared" si="3803"/>
        <v>2</v>
      </c>
      <c r="AC2099" s="179" t="str">
        <f>DEC2BIN(AB2099-1,6)</f>
        <v>000001</v>
      </c>
      <c r="AD2099" s="179">
        <f t="shared" si="3801"/>
        <v>1</v>
      </c>
      <c r="AE2099" s="179" t="str">
        <f t="shared" si="3802"/>
        <v>00000011</v>
      </c>
      <c r="AF2099" s="125" t="s">
        <v>369</v>
      </c>
    </row>
    <row r="2100" spans="1:32" x14ac:dyDescent="0.2">
      <c r="I2100" s="159"/>
      <c r="K2100" s="159"/>
      <c r="V2100" s="179"/>
      <c r="X2100" s="179"/>
      <c r="Z2100" s="125" t="str">
        <f t="shared" si="3791"/>
        <v/>
      </c>
      <c r="AB2100" s="179"/>
      <c r="AC2100" s="179"/>
      <c r="AD2100" s="179"/>
      <c r="AE2100" s="179"/>
    </row>
    <row r="2101" spans="1:32" ht="19" x14ac:dyDescent="0.25">
      <c r="A2101" s="225" t="s">
        <v>2111</v>
      </c>
      <c r="B2101" s="225"/>
      <c r="C2101" s="226"/>
      <c r="D2101" s="226"/>
      <c r="E2101" s="226"/>
      <c r="F2101" s="226"/>
      <c r="G2101" s="226"/>
      <c r="I2101" s="159"/>
      <c r="V2101" s="179"/>
      <c r="X2101" s="179"/>
      <c r="Z2101" s="125" t="str">
        <f t="shared" si="3791"/>
        <v/>
      </c>
      <c r="AC2101" s="179"/>
      <c r="AE2101" s="179"/>
    </row>
    <row r="2102" spans="1:32" x14ac:dyDescent="0.2">
      <c r="A2102" s="125" t="s">
        <v>4942</v>
      </c>
      <c r="B2102" s="58" t="str">
        <f t="shared" ref="B2102" si="3804">IF(OR(MAX(1,O2102)*MAX(V2102,1)&gt;8,V2102&lt;1/4,X2102&lt;1/4,IF(X2102="-",0,X2102)&gt;8),"RSVD","")</f>
        <v>RSVD</v>
      </c>
      <c r="C2102" s="125" t="s">
        <v>727</v>
      </c>
      <c r="D2102" s="125" t="s">
        <v>704</v>
      </c>
      <c r="E2102" s="125" t="str">
        <f t="shared" ref="E2102" si="3805">IF(S2102="rs2","L2",IF(S2102="vs2","L3","L1"))</f>
        <v>L2</v>
      </c>
      <c r="F2102" s="125" t="str">
        <f t="shared" ref="F2102" si="3806">IF(M2102=8,"000",IF(M2102=16,"101","110"))</f>
        <v>000</v>
      </c>
      <c r="H2102" s="125" t="s">
        <v>1724</v>
      </c>
      <c r="I2102" s="159">
        <f>VLOOKUP(H2102,'V-Enc'!$B$38:$C$45,2,FALSE)</f>
        <v>32</v>
      </c>
      <c r="J2102" s="125" t="s">
        <v>1739</v>
      </c>
      <c r="K2102" s="159">
        <f>VLOOKUP(J2102,'V-Enc'!$B$49:$C$56,2,FALSE)</f>
        <v>0.25</v>
      </c>
      <c r="L2102" s="206" t="s">
        <v>548</v>
      </c>
      <c r="M2102" s="125">
        <v>8</v>
      </c>
      <c r="N2102" s="125" t="s">
        <v>1829</v>
      </c>
      <c r="O2102" s="125">
        <f>VLOOKUP(N2102,'V-Enc'!$B$130:$C$137,2,FALSE)</f>
        <v>2</v>
      </c>
      <c r="Q2102" s="125" t="s">
        <v>730</v>
      </c>
      <c r="R2102" s="125" t="s">
        <v>22</v>
      </c>
      <c r="S2102" s="125" t="s">
        <v>44</v>
      </c>
      <c r="U2102" s="125">
        <f t="shared" ref="U2102" si="3807">IF(L2102="-1",I2102,M2102)</f>
        <v>8</v>
      </c>
      <c r="V2102" s="179">
        <f t="shared" ref="V2102" si="3808">IF(L2102="-1",K2102,U2102/I2102*K2102)</f>
        <v>6.25E-2</v>
      </c>
      <c r="W2102" s="125" t="str">
        <f t="shared" ref="W2102" si="3809">IF(L2102="-1",M2102,"-")</f>
        <v>-</v>
      </c>
      <c r="X2102" s="179" t="str">
        <f>IF(L2102="-1",W2102/#REF!*#REF!,"-")</f>
        <v>-</v>
      </c>
      <c r="Z2102" s="125" t="str">
        <f t="shared" si="3791"/>
        <v/>
      </c>
      <c r="AA2102" s="125">
        <v>1</v>
      </c>
      <c r="AB2102" s="179">
        <f>MAX(V2102,X2102,1)*IF(O2102="",1,O2102)</f>
        <v>2</v>
      </c>
      <c r="AC2102" s="179" t="str">
        <f t="shared" ref="AC2102:AC2115" si="3810">DEC2BIN(MIN(64,AB2102)-1,6)</f>
        <v>000001</v>
      </c>
      <c r="AD2102" s="179">
        <f t="shared" ref="AD2102:AD2119" si="3811">AB2102/(MAX(V2102,1)*IF(O2102="",1,O2102))</f>
        <v>1</v>
      </c>
      <c r="AE2102" s="179" t="str">
        <f t="shared" ref="AE2102:AE2119" si="3812">RIGHT(_xlfn.CONCAT(REPT(0,8-MIN(AB2102,8)),REPT(DEC2BIN(_xlfn.BITLSHIFT(1,AD2102-1)),AB2102/AD2102)),8)</f>
        <v>00000011</v>
      </c>
      <c r="AF2102" s="125" t="s">
        <v>369</v>
      </c>
    </row>
    <row r="2103" spans="1:32" x14ac:dyDescent="0.2">
      <c r="A2103" s="125" t="s">
        <v>4943</v>
      </c>
      <c r="B2103" s="58" t="str">
        <f t="shared" ref="B2103" si="3813">IF(OR(MAX(1,O2103)*MAX(V2103,1)&gt;8,V2103&lt;1/4,X2103&lt;1/4,IF(X2103="-",0,X2103)&gt;8),"RSVD","")</f>
        <v>RSVD</v>
      </c>
      <c r="C2103" s="125" t="s">
        <v>727</v>
      </c>
      <c r="D2103" s="125" t="s">
        <v>704</v>
      </c>
      <c r="E2103" s="125" t="str">
        <f t="shared" ref="E2103" si="3814">IF(S2103="rs2","L2",IF(S2103="vs2","L3","L1"))</f>
        <v>L2</v>
      </c>
      <c r="F2103" s="125" t="str">
        <f t="shared" ref="F2103" si="3815">IF(M2103=8,"000",IF(M2103=16,"101","110"))</f>
        <v>101</v>
      </c>
      <c r="H2103" s="125" t="s">
        <v>1724</v>
      </c>
      <c r="I2103" s="159">
        <f>VLOOKUP(H2103,'V-Enc'!$B$38:$C$45,2,FALSE)</f>
        <v>32</v>
      </c>
      <c r="J2103" s="125" t="s">
        <v>1739</v>
      </c>
      <c r="K2103" s="159">
        <f>VLOOKUP(J2103,'V-Enc'!$B$49:$C$56,2,FALSE)</f>
        <v>0.25</v>
      </c>
      <c r="L2103" s="206" t="s">
        <v>548</v>
      </c>
      <c r="M2103" s="125">
        <v>16</v>
      </c>
      <c r="N2103" s="125" t="s">
        <v>1829</v>
      </c>
      <c r="O2103" s="125">
        <f>VLOOKUP(N2103,'V-Enc'!$B$130:$C$137,2,FALSE)</f>
        <v>2</v>
      </c>
      <c r="Q2103" s="125" t="s">
        <v>730</v>
      </c>
      <c r="R2103" s="125" t="s">
        <v>22</v>
      </c>
      <c r="S2103" s="125" t="s">
        <v>44</v>
      </c>
      <c r="U2103" s="125">
        <f t="shared" ref="U2103" si="3816">IF(L2103="-1",I2103,M2103)</f>
        <v>16</v>
      </c>
      <c r="V2103" s="179">
        <f t="shared" ref="V2103" si="3817">IF(L2103="-1",K2103,U2103/I2103*K2103)</f>
        <v>0.125</v>
      </c>
      <c r="W2103" s="125" t="str">
        <f t="shared" ref="W2103" si="3818">IF(L2103="-1",M2103,"-")</f>
        <v>-</v>
      </c>
      <c r="X2103" s="179" t="str">
        <f>IF(L2103="-1",W2103/#REF!*#REF!,"-")</f>
        <v>-</v>
      </c>
      <c r="Z2103" s="125" t="str">
        <f t="shared" ref="Z2103" si="3819">IF(S2103="vs2",1,"")</f>
        <v/>
      </c>
      <c r="AA2103" s="125">
        <v>1</v>
      </c>
      <c r="AB2103" s="179">
        <f t="shared" ref="AB2103:AB2119" si="3820">MAX(V2103,X2103,1)*IF(O2103="",1,O2103)</f>
        <v>2</v>
      </c>
      <c r="AC2103" s="179" t="str">
        <f t="shared" si="3810"/>
        <v>000001</v>
      </c>
      <c r="AD2103" s="179">
        <f t="shared" si="3811"/>
        <v>1</v>
      </c>
      <c r="AE2103" s="179" t="str">
        <f t="shared" si="3812"/>
        <v>00000011</v>
      </c>
      <c r="AF2103" s="125" t="s">
        <v>369</v>
      </c>
    </row>
    <row r="2104" spans="1:32" x14ac:dyDescent="0.2">
      <c r="A2104" s="125" t="s">
        <v>3258</v>
      </c>
      <c r="B2104" s="58" t="str">
        <f t="shared" ref="B2104:B2116" si="3821">IF(OR(MAX(1,O2104)*MAX(V2104,1)&gt;8,V2104&lt;1/4,X2104&lt;1/4,IF(X2104="-",0,X2104)&gt;8),"RSVD","")</f>
        <v/>
      </c>
      <c r="C2104" s="125" t="s">
        <v>727</v>
      </c>
      <c r="D2104" s="125" t="s">
        <v>704</v>
      </c>
      <c r="E2104" s="125" t="str">
        <f t="shared" ref="E2104:E2116" si="3822">IF(S2104="rs2","L2",IF(S2104="vs2","L3","L1"))</f>
        <v>L2</v>
      </c>
      <c r="F2104" s="125" t="str">
        <f t="shared" ref="F2104:F2116" si="3823">IF(M2104=8,"000",IF(M2104=16,"101","110"))</f>
        <v>110</v>
      </c>
      <c r="H2104" s="125" t="s">
        <v>1724</v>
      </c>
      <c r="I2104" s="159">
        <f>VLOOKUP(H2104,'V-Enc'!$B$38:$C$45,2,FALSE)</f>
        <v>32</v>
      </c>
      <c r="J2104" s="125" t="s">
        <v>1739</v>
      </c>
      <c r="K2104" s="159">
        <f>VLOOKUP(J2104,'V-Enc'!$B$49:$C$56,2,FALSE)</f>
        <v>0.25</v>
      </c>
      <c r="L2104" s="206" t="s">
        <v>548</v>
      </c>
      <c r="M2104" s="125">
        <v>32</v>
      </c>
      <c r="N2104" s="125" t="s">
        <v>1829</v>
      </c>
      <c r="O2104" s="125">
        <f>VLOOKUP(N2104,'V-Enc'!$B$130:$C$137,2,FALSE)</f>
        <v>2</v>
      </c>
      <c r="Q2104" s="125" t="s">
        <v>730</v>
      </c>
      <c r="R2104" s="125" t="s">
        <v>22</v>
      </c>
      <c r="S2104" s="125" t="s">
        <v>44</v>
      </c>
      <c r="U2104" s="125">
        <f t="shared" ref="U2104:U2116" si="3824">IF(L2104="-1",I2104,M2104)</f>
        <v>32</v>
      </c>
      <c r="V2104" s="179">
        <f t="shared" ref="V2104:V2116" si="3825">IF(L2104="-1",K2104,U2104/I2104*K2104)</f>
        <v>0.25</v>
      </c>
      <c r="W2104" s="125" t="str">
        <f t="shared" ref="W2104:W2116" si="3826">IF(L2104="-1",M2104,"-")</f>
        <v>-</v>
      </c>
      <c r="X2104" s="179" t="str">
        <f>IF(L2104="-1",W2104/#REF!*#REF!,"-")</f>
        <v>-</v>
      </c>
      <c r="Z2104" s="125" t="str">
        <f t="shared" si="3791"/>
        <v/>
      </c>
      <c r="AA2104" s="125">
        <v>1</v>
      </c>
      <c r="AB2104" s="179">
        <f t="shared" si="3820"/>
        <v>2</v>
      </c>
      <c r="AC2104" s="179" t="str">
        <f t="shared" si="3810"/>
        <v>000001</v>
      </c>
      <c r="AD2104" s="179">
        <f t="shared" si="3811"/>
        <v>1</v>
      </c>
      <c r="AE2104" s="179" t="str">
        <f t="shared" si="3812"/>
        <v>00000011</v>
      </c>
      <c r="AF2104" s="125" t="s">
        <v>369</v>
      </c>
    </row>
    <row r="2105" spans="1:32" x14ac:dyDescent="0.2">
      <c r="A2105" s="125" t="s">
        <v>4944</v>
      </c>
      <c r="B2105" s="58" t="str">
        <f t="shared" ref="B2105" si="3827">IF(OR(MAX(1,O2105)*MAX(V2105,1)&gt;8,V2105&lt;1/4,X2105&lt;1/4,IF(X2105="-",0,X2105)&gt;8),"RSVD","")</f>
        <v>RSVD</v>
      </c>
      <c r="C2105" s="125" t="s">
        <v>727</v>
      </c>
      <c r="D2105" s="125" t="s">
        <v>704</v>
      </c>
      <c r="E2105" s="125" t="str">
        <f t="shared" ref="E2105" si="3828">IF(S2105="rs2","L2",IF(S2105="vs2","L3","L1"))</f>
        <v>L2</v>
      </c>
      <c r="F2105" s="125" t="str">
        <f t="shared" ref="F2105" si="3829">IF(M2105=8,"000",IF(M2105=16,"101","110"))</f>
        <v>000</v>
      </c>
      <c r="H2105" s="125" t="s">
        <v>1724</v>
      </c>
      <c r="I2105" s="159">
        <f>VLOOKUP(H2105,'V-Enc'!$B$38:$C$45,2,FALSE)</f>
        <v>32</v>
      </c>
      <c r="J2105" s="125" t="s">
        <v>1740</v>
      </c>
      <c r="K2105" s="159">
        <f>VLOOKUP(J2105,'V-Enc'!$B$49:$C$56,2,FALSE)</f>
        <v>0.5</v>
      </c>
      <c r="L2105" s="206" t="s">
        <v>548</v>
      </c>
      <c r="M2105" s="125">
        <v>8</v>
      </c>
      <c r="N2105" s="125" t="s">
        <v>1829</v>
      </c>
      <c r="O2105" s="125">
        <f>VLOOKUP(N2105,'V-Enc'!$B$130:$C$137,2,FALSE)</f>
        <v>2</v>
      </c>
      <c r="Q2105" s="125" t="s">
        <v>730</v>
      </c>
      <c r="R2105" s="125" t="s">
        <v>22</v>
      </c>
      <c r="S2105" s="125" t="s">
        <v>44</v>
      </c>
      <c r="U2105" s="125">
        <f t="shared" ref="U2105" si="3830">IF(L2105="-1",I2105,M2105)</f>
        <v>8</v>
      </c>
      <c r="V2105" s="179">
        <f t="shared" ref="V2105" si="3831">IF(L2105="-1",K2105,U2105/I2105*K2105)</f>
        <v>0.125</v>
      </c>
      <c r="W2105" s="125" t="str">
        <f t="shared" ref="W2105" si="3832">IF(L2105="-1",M2105,"-")</f>
        <v>-</v>
      </c>
      <c r="X2105" s="179" t="str">
        <f>IF(L2105="-1",W2105/#REF!*#REF!,"-")</f>
        <v>-</v>
      </c>
      <c r="Z2105" s="125" t="str">
        <f t="shared" ref="Z2105" si="3833">IF(S2105="vs2",1,"")</f>
        <v/>
      </c>
      <c r="AA2105" s="125">
        <v>1</v>
      </c>
      <c r="AB2105" s="179">
        <f t="shared" si="3820"/>
        <v>2</v>
      </c>
      <c r="AC2105" s="179" t="str">
        <f t="shared" si="3810"/>
        <v>000001</v>
      </c>
      <c r="AD2105" s="179">
        <f t="shared" si="3811"/>
        <v>1</v>
      </c>
      <c r="AE2105" s="179" t="str">
        <f t="shared" si="3812"/>
        <v>00000011</v>
      </c>
      <c r="AF2105" s="125" t="s">
        <v>369</v>
      </c>
    </row>
    <row r="2106" spans="1:32" x14ac:dyDescent="0.2">
      <c r="A2106" s="125" t="s">
        <v>3259</v>
      </c>
      <c r="B2106" s="58" t="str">
        <f t="shared" si="3821"/>
        <v/>
      </c>
      <c r="C2106" s="125" t="s">
        <v>727</v>
      </c>
      <c r="D2106" s="125" t="s">
        <v>704</v>
      </c>
      <c r="E2106" s="125" t="str">
        <f t="shared" si="3822"/>
        <v>L2</v>
      </c>
      <c r="F2106" s="125" t="str">
        <f t="shared" si="3823"/>
        <v>101</v>
      </c>
      <c r="H2106" s="125" t="s">
        <v>1724</v>
      </c>
      <c r="I2106" s="159">
        <f>VLOOKUP(H2106,'V-Enc'!$B$38:$C$45,2,FALSE)</f>
        <v>32</v>
      </c>
      <c r="J2106" s="125" t="s">
        <v>1740</v>
      </c>
      <c r="K2106" s="159">
        <f>VLOOKUP(J2106,'V-Enc'!$B$49:$C$56,2,FALSE)</f>
        <v>0.5</v>
      </c>
      <c r="L2106" s="206" t="s">
        <v>548</v>
      </c>
      <c r="M2106" s="125">
        <v>16</v>
      </c>
      <c r="N2106" s="125" t="s">
        <v>1829</v>
      </c>
      <c r="O2106" s="125">
        <f>VLOOKUP(N2106,'V-Enc'!$B$130:$C$137,2,FALSE)</f>
        <v>2</v>
      </c>
      <c r="Q2106" s="125" t="s">
        <v>730</v>
      </c>
      <c r="R2106" s="125" t="s">
        <v>22</v>
      </c>
      <c r="S2106" s="125" t="s">
        <v>44</v>
      </c>
      <c r="U2106" s="125">
        <f t="shared" si="3824"/>
        <v>16</v>
      </c>
      <c r="V2106" s="179">
        <f t="shared" si="3825"/>
        <v>0.25</v>
      </c>
      <c r="W2106" s="125" t="str">
        <f t="shared" si="3826"/>
        <v>-</v>
      </c>
      <c r="X2106" s="179" t="str">
        <f>IF(L2106="-1",W2106/#REF!*#REF!,"-")</f>
        <v>-</v>
      </c>
      <c r="Z2106" s="125" t="str">
        <f t="shared" si="3791"/>
        <v/>
      </c>
      <c r="AA2106" s="125">
        <v>1</v>
      </c>
      <c r="AB2106" s="179">
        <f t="shared" si="3820"/>
        <v>2</v>
      </c>
      <c r="AC2106" s="179" t="str">
        <f t="shared" si="3810"/>
        <v>000001</v>
      </c>
      <c r="AD2106" s="179">
        <f t="shared" si="3811"/>
        <v>1</v>
      </c>
      <c r="AE2106" s="179" t="str">
        <f t="shared" si="3812"/>
        <v>00000011</v>
      </c>
      <c r="AF2106" s="125" t="s">
        <v>369</v>
      </c>
    </row>
    <row r="2107" spans="1:32" x14ac:dyDescent="0.2">
      <c r="A2107" s="125" t="s">
        <v>3260</v>
      </c>
      <c r="B2107" s="58" t="str">
        <f t="shared" si="3821"/>
        <v/>
      </c>
      <c r="C2107" s="125" t="s">
        <v>727</v>
      </c>
      <c r="D2107" s="125" t="s">
        <v>704</v>
      </c>
      <c r="E2107" s="125" t="str">
        <f t="shared" si="3822"/>
        <v>L2</v>
      </c>
      <c r="F2107" s="125" t="str">
        <f t="shared" si="3823"/>
        <v>110</v>
      </c>
      <c r="H2107" s="125" t="s">
        <v>1724</v>
      </c>
      <c r="I2107" s="159">
        <f>VLOOKUP(H2107,'V-Enc'!$B$38:$C$45,2,FALSE)</f>
        <v>32</v>
      </c>
      <c r="J2107" s="125" t="s">
        <v>1740</v>
      </c>
      <c r="K2107" s="159">
        <f>VLOOKUP(J2107,'V-Enc'!$B$49:$C$56,2,FALSE)</f>
        <v>0.5</v>
      </c>
      <c r="L2107" s="206" t="s">
        <v>548</v>
      </c>
      <c r="M2107" s="125">
        <v>32</v>
      </c>
      <c r="N2107" s="125" t="s">
        <v>1829</v>
      </c>
      <c r="O2107" s="125">
        <f>VLOOKUP(N2107,'V-Enc'!$B$130:$C$137,2,FALSE)</f>
        <v>2</v>
      </c>
      <c r="Q2107" s="125" t="s">
        <v>730</v>
      </c>
      <c r="R2107" s="125" t="s">
        <v>22</v>
      </c>
      <c r="S2107" s="125" t="s">
        <v>44</v>
      </c>
      <c r="U2107" s="125">
        <f t="shared" si="3824"/>
        <v>32</v>
      </c>
      <c r="V2107" s="179">
        <f t="shared" si="3825"/>
        <v>0.5</v>
      </c>
      <c r="W2107" s="125" t="str">
        <f t="shared" si="3826"/>
        <v>-</v>
      </c>
      <c r="X2107" s="179" t="str">
        <f>IF(L2107="-1",W2107/I2106*K2106,"-")</f>
        <v>-</v>
      </c>
      <c r="Z2107" s="125" t="str">
        <f t="shared" si="3791"/>
        <v/>
      </c>
      <c r="AA2107" s="125">
        <v>1</v>
      </c>
      <c r="AB2107" s="179">
        <f t="shared" si="3820"/>
        <v>2</v>
      </c>
      <c r="AC2107" s="179" t="str">
        <f t="shared" si="3810"/>
        <v>000001</v>
      </c>
      <c r="AD2107" s="179">
        <f t="shared" si="3811"/>
        <v>1</v>
      </c>
      <c r="AE2107" s="179" t="str">
        <f t="shared" si="3812"/>
        <v>00000011</v>
      </c>
      <c r="AF2107" s="125" t="s">
        <v>369</v>
      </c>
    </row>
    <row r="2108" spans="1:32" x14ac:dyDescent="0.2">
      <c r="A2108" s="125" t="s">
        <v>3261</v>
      </c>
      <c r="B2108" s="58" t="str">
        <f t="shared" si="3821"/>
        <v/>
      </c>
      <c r="C2108" s="125" t="s">
        <v>727</v>
      </c>
      <c r="D2108" s="125" t="s">
        <v>704</v>
      </c>
      <c r="E2108" s="125" t="str">
        <f t="shared" si="3822"/>
        <v>L2</v>
      </c>
      <c r="F2108" s="125" t="str">
        <f t="shared" si="3823"/>
        <v>000</v>
      </c>
      <c r="H2108" s="125" t="s">
        <v>1724</v>
      </c>
      <c r="I2108" s="159">
        <f>VLOOKUP(H2108,'V-Enc'!$B$38:$C$45,2,FALSE)</f>
        <v>32</v>
      </c>
      <c r="J2108" s="125" t="s">
        <v>1733</v>
      </c>
      <c r="K2108" s="159">
        <f>VLOOKUP(J2108,'V-Enc'!$B$49:$C$56,2,FALSE)</f>
        <v>1</v>
      </c>
      <c r="L2108" s="206" t="s">
        <v>548</v>
      </c>
      <c r="M2108" s="125">
        <v>8</v>
      </c>
      <c r="N2108" s="125" t="s">
        <v>1829</v>
      </c>
      <c r="O2108" s="125">
        <f>VLOOKUP(N2108,'V-Enc'!$B$130:$C$137,2,FALSE)</f>
        <v>2</v>
      </c>
      <c r="Q2108" s="125" t="s">
        <v>730</v>
      </c>
      <c r="R2108" s="125" t="s">
        <v>22</v>
      </c>
      <c r="S2108" s="125" t="s">
        <v>44</v>
      </c>
      <c r="U2108" s="125">
        <f t="shared" si="3824"/>
        <v>8</v>
      </c>
      <c r="V2108" s="179">
        <f t="shared" si="3825"/>
        <v>0.25</v>
      </c>
      <c r="W2108" s="125" t="str">
        <f t="shared" si="3826"/>
        <v>-</v>
      </c>
      <c r="X2108" s="179" t="str">
        <f>IF(L2108="-1",W2108/#REF!*#REF!,"-")</f>
        <v>-</v>
      </c>
      <c r="Z2108" s="125" t="str">
        <f t="shared" si="3791"/>
        <v/>
      </c>
      <c r="AA2108" s="125">
        <v>1</v>
      </c>
      <c r="AB2108" s="179">
        <f t="shared" si="3820"/>
        <v>2</v>
      </c>
      <c r="AC2108" s="179" t="str">
        <f t="shared" si="3810"/>
        <v>000001</v>
      </c>
      <c r="AD2108" s="179">
        <f t="shared" si="3811"/>
        <v>1</v>
      </c>
      <c r="AE2108" s="179" t="str">
        <f t="shared" si="3812"/>
        <v>00000011</v>
      </c>
      <c r="AF2108" s="125" t="s">
        <v>369</v>
      </c>
    </row>
    <row r="2109" spans="1:32" x14ac:dyDescent="0.2">
      <c r="A2109" s="125" t="s">
        <v>3262</v>
      </c>
      <c r="B2109" s="58" t="str">
        <f t="shared" si="3821"/>
        <v/>
      </c>
      <c r="C2109" s="125" t="s">
        <v>727</v>
      </c>
      <c r="D2109" s="125" t="s">
        <v>704</v>
      </c>
      <c r="E2109" s="125" t="str">
        <f t="shared" si="3822"/>
        <v>L2</v>
      </c>
      <c r="F2109" s="125" t="str">
        <f t="shared" si="3823"/>
        <v>101</v>
      </c>
      <c r="H2109" s="125" t="s">
        <v>1724</v>
      </c>
      <c r="I2109" s="159">
        <f>VLOOKUP(H2109,'V-Enc'!$B$38:$C$45,2,FALSE)</f>
        <v>32</v>
      </c>
      <c r="J2109" s="125" t="s">
        <v>1733</v>
      </c>
      <c r="K2109" s="159">
        <f>VLOOKUP(J2109,'V-Enc'!$B$49:$C$56,2,FALSE)</f>
        <v>1</v>
      </c>
      <c r="L2109" s="206" t="s">
        <v>548</v>
      </c>
      <c r="M2109" s="125">
        <v>16</v>
      </c>
      <c r="N2109" s="125" t="s">
        <v>1829</v>
      </c>
      <c r="O2109" s="125">
        <f>VLOOKUP(N2109,'V-Enc'!$B$130:$C$137,2,FALSE)</f>
        <v>2</v>
      </c>
      <c r="Q2109" s="125" t="s">
        <v>730</v>
      </c>
      <c r="R2109" s="125" t="s">
        <v>22</v>
      </c>
      <c r="S2109" s="125" t="s">
        <v>44</v>
      </c>
      <c r="U2109" s="125">
        <f t="shared" si="3824"/>
        <v>16</v>
      </c>
      <c r="V2109" s="179">
        <f t="shared" si="3825"/>
        <v>0.5</v>
      </c>
      <c r="W2109" s="125" t="str">
        <f t="shared" si="3826"/>
        <v>-</v>
      </c>
      <c r="X2109" s="179" t="str">
        <f>IF(L2109="-1",W2109/I2108*K2108,"-")</f>
        <v>-</v>
      </c>
      <c r="Z2109" s="125" t="str">
        <f t="shared" si="3791"/>
        <v/>
      </c>
      <c r="AA2109" s="125">
        <v>1</v>
      </c>
      <c r="AB2109" s="179">
        <f t="shared" si="3820"/>
        <v>2</v>
      </c>
      <c r="AC2109" s="179" t="str">
        <f t="shared" si="3810"/>
        <v>000001</v>
      </c>
      <c r="AD2109" s="179">
        <f t="shared" si="3811"/>
        <v>1</v>
      </c>
      <c r="AE2109" s="179" t="str">
        <f t="shared" si="3812"/>
        <v>00000011</v>
      </c>
      <c r="AF2109" s="125" t="s">
        <v>369</v>
      </c>
    </row>
    <row r="2110" spans="1:32" x14ac:dyDescent="0.2">
      <c r="A2110" s="125" t="s">
        <v>3263</v>
      </c>
      <c r="B2110" s="58" t="str">
        <f t="shared" si="3821"/>
        <v/>
      </c>
      <c r="C2110" s="125" t="s">
        <v>727</v>
      </c>
      <c r="D2110" s="125" t="s">
        <v>704</v>
      </c>
      <c r="E2110" s="125" t="str">
        <f t="shared" si="3822"/>
        <v>L2</v>
      </c>
      <c r="F2110" s="125" t="str">
        <f t="shared" si="3823"/>
        <v>110</v>
      </c>
      <c r="H2110" s="125" t="s">
        <v>1724</v>
      </c>
      <c r="I2110" s="159">
        <f>VLOOKUP(H2110,'V-Enc'!$B$38:$C$45,2,FALSE)</f>
        <v>32</v>
      </c>
      <c r="J2110" s="125" t="s">
        <v>1733</v>
      </c>
      <c r="K2110" s="159">
        <f>VLOOKUP(J2110,'V-Enc'!$B$49:$C$56,2,FALSE)</f>
        <v>1</v>
      </c>
      <c r="L2110" s="206" t="s">
        <v>548</v>
      </c>
      <c r="M2110" s="125">
        <v>32</v>
      </c>
      <c r="N2110" s="125" t="s">
        <v>1829</v>
      </c>
      <c r="O2110" s="125">
        <f>VLOOKUP(N2110,'V-Enc'!$B$130:$C$137,2,FALSE)</f>
        <v>2</v>
      </c>
      <c r="Q2110" s="125" t="s">
        <v>730</v>
      </c>
      <c r="R2110" s="125" t="s">
        <v>22</v>
      </c>
      <c r="S2110" s="125" t="s">
        <v>44</v>
      </c>
      <c r="U2110" s="125">
        <f t="shared" si="3824"/>
        <v>32</v>
      </c>
      <c r="V2110" s="179">
        <f t="shared" si="3825"/>
        <v>1</v>
      </c>
      <c r="W2110" s="125" t="str">
        <f t="shared" si="3826"/>
        <v>-</v>
      </c>
      <c r="X2110" s="179" t="str">
        <f>IF(L2110="-1",W2110/I2109*K2109,"-")</f>
        <v>-</v>
      </c>
      <c r="Z2110" s="125" t="str">
        <f t="shared" si="3791"/>
        <v/>
      </c>
      <c r="AA2110" s="125">
        <v>1</v>
      </c>
      <c r="AB2110" s="179">
        <f t="shared" si="3820"/>
        <v>2</v>
      </c>
      <c r="AC2110" s="179" t="str">
        <f t="shared" si="3810"/>
        <v>000001</v>
      </c>
      <c r="AD2110" s="179">
        <f t="shared" si="3811"/>
        <v>1</v>
      </c>
      <c r="AE2110" s="179" t="str">
        <f t="shared" si="3812"/>
        <v>00000011</v>
      </c>
      <c r="AF2110" s="125" t="s">
        <v>369</v>
      </c>
    </row>
    <row r="2111" spans="1:32" x14ac:dyDescent="0.2">
      <c r="A2111" s="125" t="s">
        <v>3264</v>
      </c>
      <c r="B2111" s="58" t="str">
        <f t="shared" si="3821"/>
        <v/>
      </c>
      <c r="C2111" s="125" t="s">
        <v>727</v>
      </c>
      <c r="D2111" s="125" t="s">
        <v>704</v>
      </c>
      <c r="E2111" s="125" t="str">
        <f t="shared" si="3822"/>
        <v>L2</v>
      </c>
      <c r="F2111" s="125" t="str">
        <f t="shared" si="3823"/>
        <v>000</v>
      </c>
      <c r="H2111" s="125" t="s">
        <v>1724</v>
      </c>
      <c r="I2111" s="159">
        <f>VLOOKUP(H2111,'V-Enc'!$B$38:$C$45,2,FALSE)</f>
        <v>32</v>
      </c>
      <c r="J2111" s="125" t="s">
        <v>1734</v>
      </c>
      <c r="K2111" s="159">
        <f>VLOOKUP(J2111,'V-Enc'!$B$49:$C$56,2,FALSE)</f>
        <v>2</v>
      </c>
      <c r="L2111" s="206" t="s">
        <v>548</v>
      </c>
      <c r="M2111" s="125">
        <v>8</v>
      </c>
      <c r="N2111" s="125" t="s">
        <v>1829</v>
      </c>
      <c r="O2111" s="125">
        <f>VLOOKUP(N2111,'V-Enc'!$B$130:$C$137,2,FALSE)</f>
        <v>2</v>
      </c>
      <c r="Q2111" s="125" t="s">
        <v>730</v>
      </c>
      <c r="R2111" s="125" t="s">
        <v>22</v>
      </c>
      <c r="S2111" s="125" t="s">
        <v>44</v>
      </c>
      <c r="U2111" s="125">
        <f t="shared" si="3824"/>
        <v>8</v>
      </c>
      <c r="V2111" s="179">
        <f t="shared" si="3825"/>
        <v>0.5</v>
      </c>
      <c r="W2111" s="125" t="str">
        <f t="shared" si="3826"/>
        <v>-</v>
      </c>
      <c r="X2111" s="179" t="str">
        <f>IF(L2111="-1",W2111/#REF!*#REF!,"-")</f>
        <v>-</v>
      </c>
      <c r="Z2111" s="125" t="str">
        <f t="shared" si="3791"/>
        <v/>
      </c>
      <c r="AA2111" s="125">
        <v>1</v>
      </c>
      <c r="AB2111" s="179">
        <f t="shared" si="3820"/>
        <v>2</v>
      </c>
      <c r="AC2111" s="179" t="str">
        <f t="shared" si="3810"/>
        <v>000001</v>
      </c>
      <c r="AD2111" s="179">
        <f t="shared" si="3811"/>
        <v>1</v>
      </c>
      <c r="AE2111" s="179" t="str">
        <f t="shared" si="3812"/>
        <v>00000011</v>
      </c>
      <c r="AF2111" s="125" t="s">
        <v>369</v>
      </c>
    </row>
    <row r="2112" spans="1:32" x14ac:dyDescent="0.2">
      <c r="A2112" s="125" t="s">
        <v>3265</v>
      </c>
      <c r="B2112" s="58" t="str">
        <f t="shared" si="3821"/>
        <v/>
      </c>
      <c r="C2112" s="125" t="s">
        <v>727</v>
      </c>
      <c r="D2112" s="125" t="s">
        <v>704</v>
      </c>
      <c r="E2112" s="125" t="str">
        <f t="shared" si="3822"/>
        <v>L2</v>
      </c>
      <c r="F2112" s="125" t="str">
        <f t="shared" si="3823"/>
        <v>101</v>
      </c>
      <c r="H2112" s="125" t="s">
        <v>1724</v>
      </c>
      <c r="I2112" s="159">
        <f>VLOOKUP(H2112,'V-Enc'!$B$38:$C$45,2,FALSE)</f>
        <v>32</v>
      </c>
      <c r="J2112" s="125" t="s">
        <v>1734</v>
      </c>
      <c r="K2112" s="159">
        <f>VLOOKUP(J2112,'V-Enc'!$B$49:$C$56,2,FALSE)</f>
        <v>2</v>
      </c>
      <c r="L2112" s="206" t="s">
        <v>548</v>
      </c>
      <c r="M2112" s="125">
        <v>16</v>
      </c>
      <c r="N2112" s="125" t="s">
        <v>1829</v>
      </c>
      <c r="O2112" s="125">
        <f>VLOOKUP(N2112,'V-Enc'!$B$130:$C$137,2,FALSE)</f>
        <v>2</v>
      </c>
      <c r="Q2112" s="125" t="s">
        <v>730</v>
      </c>
      <c r="R2112" s="125" t="s">
        <v>22</v>
      </c>
      <c r="S2112" s="125" t="s">
        <v>44</v>
      </c>
      <c r="U2112" s="125">
        <f t="shared" si="3824"/>
        <v>16</v>
      </c>
      <c r="V2112" s="179">
        <f t="shared" si="3825"/>
        <v>1</v>
      </c>
      <c r="W2112" s="125" t="str">
        <f t="shared" si="3826"/>
        <v>-</v>
      </c>
      <c r="X2112" s="179" t="str">
        <f>IF(L2112="-1",W2112/I2111*K2111,"-")</f>
        <v>-</v>
      </c>
      <c r="Z2112" s="125" t="str">
        <f t="shared" si="3791"/>
        <v/>
      </c>
      <c r="AA2112" s="125">
        <v>1</v>
      </c>
      <c r="AB2112" s="179">
        <f t="shared" si="3820"/>
        <v>2</v>
      </c>
      <c r="AC2112" s="179" t="str">
        <f t="shared" si="3810"/>
        <v>000001</v>
      </c>
      <c r="AD2112" s="179">
        <f t="shared" si="3811"/>
        <v>1</v>
      </c>
      <c r="AE2112" s="179" t="str">
        <f t="shared" si="3812"/>
        <v>00000011</v>
      </c>
      <c r="AF2112" s="125" t="s">
        <v>369</v>
      </c>
    </row>
    <row r="2113" spans="1:34" x14ac:dyDescent="0.2">
      <c r="A2113" s="125" t="s">
        <v>3266</v>
      </c>
      <c r="B2113" s="58" t="str">
        <f t="shared" si="3821"/>
        <v/>
      </c>
      <c r="C2113" s="125" t="s">
        <v>727</v>
      </c>
      <c r="D2113" s="125" t="s">
        <v>704</v>
      </c>
      <c r="E2113" s="125" t="str">
        <f t="shared" si="3822"/>
        <v>L2</v>
      </c>
      <c r="F2113" s="125" t="str">
        <f t="shared" si="3823"/>
        <v>110</v>
      </c>
      <c r="H2113" s="125" t="s">
        <v>1724</v>
      </c>
      <c r="I2113" s="159">
        <f>VLOOKUP(H2113,'V-Enc'!$B$38:$C$45,2,FALSE)</f>
        <v>32</v>
      </c>
      <c r="J2113" s="125" t="s">
        <v>1734</v>
      </c>
      <c r="K2113" s="159">
        <f>VLOOKUP(J2113,'V-Enc'!$B$49:$C$56,2,FALSE)</f>
        <v>2</v>
      </c>
      <c r="L2113" s="206" t="s">
        <v>548</v>
      </c>
      <c r="M2113" s="125">
        <v>32</v>
      </c>
      <c r="N2113" s="125" t="s">
        <v>1829</v>
      </c>
      <c r="O2113" s="125">
        <f>VLOOKUP(N2113,'V-Enc'!$B$130:$C$137,2,FALSE)</f>
        <v>2</v>
      </c>
      <c r="Q2113" s="125" t="s">
        <v>730</v>
      </c>
      <c r="R2113" s="125" t="s">
        <v>22</v>
      </c>
      <c r="S2113" s="125" t="s">
        <v>44</v>
      </c>
      <c r="U2113" s="125">
        <f t="shared" si="3824"/>
        <v>32</v>
      </c>
      <c r="V2113" s="179">
        <f t="shared" si="3825"/>
        <v>2</v>
      </c>
      <c r="W2113" s="125" t="str">
        <f t="shared" si="3826"/>
        <v>-</v>
      </c>
      <c r="X2113" s="179" t="str">
        <f>IF(L2113="-1",W2113/I2112*K2112,"-")</f>
        <v>-</v>
      </c>
      <c r="Z2113" s="125" t="str">
        <f t="shared" si="3791"/>
        <v/>
      </c>
      <c r="AA2113" s="125">
        <v>1</v>
      </c>
      <c r="AB2113" s="179">
        <f t="shared" si="3820"/>
        <v>4</v>
      </c>
      <c r="AC2113" s="179" t="str">
        <f t="shared" si="3810"/>
        <v>000011</v>
      </c>
      <c r="AD2113" s="179">
        <f t="shared" si="3811"/>
        <v>1</v>
      </c>
      <c r="AE2113" s="179" t="str">
        <f t="shared" si="3812"/>
        <v>00001111</v>
      </c>
      <c r="AF2113" s="125" t="s">
        <v>369</v>
      </c>
    </row>
    <row r="2114" spans="1:34" x14ac:dyDescent="0.2">
      <c r="A2114" s="125" t="s">
        <v>3267</v>
      </c>
      <c r="B2114" s="58" t="str">
        <f t="shared" si="3821"/>
        <v/>
      </c>
      <c r="C2114" s="125" t="s">
        <v>727</v>
      </c>
      <c r="D2114" s="125" t="s">
        <v>704</v>
      </c>
      <c r="E2114" s="125" t="str">
        <f t="shared" si="3822"/>
        <v>L2</v>
      </c>
      <c r="F2114" s="125" t="str">
        <f t="shared" si="3823"/>
        <v>000</v>
      </c>
      <c r="H2114" s="125" t="s">
        <v>1724</v>
      </c>
      <c r="I2114" s="159">
        <f>VLOOKUP(H2114,'V-Enc'!$B$38:$C$45,2,FALSE)</f>
        <v>32</v>
      </c>
      <c r="J2114" s="125" t="s">
        <v>1735</v>
      </c>
      <c r="K2114" s="159">
        <f>VLOOKUP(J2114,'V-Enc'!$B$49:$C$56,2,FALSE)</f>
        <v>4</v>
      </c>
      <c r="L2114" s="206" t="s">
        <v>548</v>
      </c>
      <c r="M2114" s="125">
        <v>8</v>
      </c>
      <c r="N2114" s="125" t="s">
        <v>1829</v>
      </c>
      <c r="O2114" s="125">
        <f>VLOOKUP(N2114,'V-Enc'!$B$130:$C$137,2,FALSE)</f>
        <v>2</v>
      </c>
      <c r="Q2114" s="125" t="s">
        <v>730</v>
      </c>
      <c r="R2114" s="125" t="s">
        <v>22</v>
      </c>
      <c r="S2114" s="125" t="s">
        <v>44</v>
      </c>
      <c r="U2114" s="125">
        <f t="shared" si="3824"/>
        <v>8</v>
      </c>
      <c r="V2114" s="179">
        <f t="shared" si="3825"/>
        <v>1</v>
      </c>
      <c r="W2114" s="125" t="str">
        <f t="shared" si="3826"/>
        <v>-</v>
      </c>
      <c r="X2114" s="179" t="str">
        <f>IF(L2114="-1",W2114/#REF!*#REF!,"-")</f>
        <v>-</v>
      </c>
      <c r="Z2114" s="125" t="str">
        <f t="shared" si="3791"/>
        <v/>
      </c>
      <c r="AA2114" s="125">
        <v>1</v>
      </c>
      <c r="AB2114" s="179">
        <f t="shared" si="3820"/>
        <v>2</v>
      </c>
      <c r="AC2114" s="179" t="str">
        <f t="shared" si="3810"/>
        <v>000001</v>
      </c>
      <c r="AD2114" s="179">
        <f t="shared" si="3811"/>
        <v>1</v>
      </c>
      <c r="AE2114" s="179" t="str">
        <f t="shared" si="3812"/>
        <v>00000011</v>
      </c>
      <c r="AF2114" s="125" t="s">
        <v>369</v>
      </c>
    </row>
    <row r="2115" spans="1:34" x14ac:dyDescent="0.2">
      <c r="A2115" s="125" t="s">
        <v>3268</v>
      </c>
      <c r="B2115" s="58" t="str">
        <f t="shared" si="3821"/>
        <v/>
      </c>
      <c r="C2115" s="125" t="s">
        <v>727</v>
      </c>
      <c r="D2115" s="125" t="s">
        <v>704</v>
      </c>
      <c r="E2115" s="125" t="str">
        <f t="shared" si="3822"/>
        <v>L2</v>
      </c>
      <c r="F2115" s="125" t="str">
        <f t="shared" si="3823"/>
        <v>101</v>
      </c>
      <c r="H2115" s="125" t="s">
        <v>1724</v>
      </c>
      <c r="I2115" s="159">
        <f>VLOOKUP(H2115,'V-Enc'!$B$38:$C$45,2,FALSE)</f>
        <v>32</v>
      </c>
      <c r="J2115" s="125" t="s">
        <v>1735</v>
      </c>
      <c r="K2115" s="159">
        <f>VLOOKUP(J2115,'V-Enc'!$B$49:$C$56,2,FALSE)</f>
        <v>4</v>
      </c>
      <c r="L2115" s="206" t="s">
        <v>548</v>
      </c>
      <c r="M2115" s="125">
        <v>16</v>
      </c>
      <c r="N2115" s="125" t="s">
        <v>1829</v>
      </c>
      <c r="O2115" s="125">
        <f>VLOOKUP(N2115,'V-Enc'!$B$130:$C$137,2,FALSE)</f>
        <v>2</v>
      </c>
      <c r="Q2115" s="125" t="s">
        <v>730</v>
      </c>
      <c r="R2115" s="125" t="s">
        <v>22</v>
      </c>
      <c r="S2115" s="125" t="s">
        <v>44</v>
      </c>
      <c r="U2115" s="125">
        <f t="shared" si="3824"/>
        <v>16</v>
      </c>
      <c r="V2115" s="179">
        <f t="shared" si="3825"/>
        <v>2</v>
      </c>
      <c r="W2115" s="125" t="str">
        <f t="shared" si="3826"/>
        <v>-</v>
      </c>
      <c r="X2115" s="179" t="str">
        <f>IF(L2115="-1",W2115/#REF!*#REF!,"-")</f>
        <v>-</v>
      </c>
      <c r="Z2115" s="125" t="str">
        <f t="shared" si="3791"/>
        <v/>
      </c>
      <c r="AA2115" s="125">
        <v>1</v>
      </c>
      <c r="AB2115" s="179">
        <f t="shared" si="3820"/>
        <v>4</v>
      </c>
      <c r="AC2115" s="179" t="str">
        <f t="shared" si="3810"/>
        <v>000011</v>
      </c>
      <c r="AD2115" s="179">
        <f t="shared" si="3811"/>
        <v>1</v>
      </c>
      <c r="AE2115" s="179" t="str">
        <f t="shared" si="3812"/>
        <v>00001111</v>
      </c>
      <c r="AF2115" s="125" t="s">
        <v>369</v>
      </c>
    </row>
    <row r="2116" spans="1:34" x14ac:dyDescent="0.2">
      <c r="A2116" s="125" t="s">
        <v>3269</v>
      </c>
      <c r="B2116" s="58" t="str">
        <f t="shared" si="3821"/>
        <v/>
      </c>
      <c r="C2116" s="125" t="s">
        <v>727</v>
      </c>
      <c r="D2116" s="125" t="s">
        <v>704</v>
      </c>
      <c r="E2116" s="125" t="str">
        <f t="shared" si="3822"/>
        <v>L2</v>
      </c>
      <c r="F2116" s="125" t="str">
        <f t="shared" si="3823"/>
        <v>110</v>
      </c>
      <c r="H2116" s="125" t="s">
        <v>1724</v>
      </c>
      <c r="I2116" s="159">
        <f>VLOOKUP(H2116,'V-Enc'!$B$38:$C$45,2,FALSE)</f>
        <v>32</v>
      </c>
      <c r="J2116" s="125" t="s">
        <v>1735</v>
      </c>
      <c r="K2116" s="159">
        <f>VLOOKUP(J2116,'V-Enc'!$B$49:$C$56,2,FALSE)</f>
        <v>4</v>
      </c>
      <c r="L2116" s="206" t="s">
        <v>548</v>
      </c>
      <c r="M2116" s="125">
        <v>32</v>
      </c>
      <c r="N2116" s="125" t="s">
        <v>1829</v>
      </c>
      <c r="O2116" s="125">
        <f>VLOOKUP(N2116,'V-Enc'!$B$130:$C$137,2,FALSE)</f>
        <v>2</v>
      </c>
      <c r="Q2116" s="125" t="s">
        <v>730</v>
      </c>
      <c r="R2116" s="125" t="s">
        <v>22</v>
      </c>
      <c r="S2116" s="125" t="s">
        <v>44</v>
      </c>
      <c r="U2116" s="125">
        <f t="shared" si="3824"/>
        <v>32</v>
      </c>
      <c r="V2116" s="179">
        <f t="shared" si="3825"/>
        <v>4</v>
      </c>
      <c r="W2116" s="125" t="str">
        <f t="shared" si="3826"/>
        <v>-</v>
      </c>
      <c r="X2116" s="179" t="str">
        <f>IF(L2116="-1",W2116/#REF!*#REF!,"-")</f>
        <v>-</v>
      </c>
      <c r="Z2116" s="125" t="str">
        <f t="shared" si="3791"/>
        <v/>
      </c>
      <c r="AA2116" s="125">
        <v>1</v>
      </c>
      <c r="AB2116" s="179">
        <f t="shared" si="3820"/>
        <v>8</v>
      </c>
      <c r="AC2116" s="179" t="str">
        <f>DEC2BIN(MIN(64,AB2116)-1,6)</f>
        <v>000111</v>
      </c>
      <c r="AD2116" s="179">
        <f t="shared" si="3811"/>
        <v>1</v>
      </c>
      <c r="AE2116" s="179" t="str">
        <f t="shared" si="3812"/>
        <v>11111111</v>
      </c>
      <c r="AF2116" s="125" t="s">
        <v>369</v>
      </c>
    </row>
    <row r="2117" spans="1:34" x14ac:dyDescent="0.2">
      <c r="A2117" s="125" t="s">
        <v>4945</v>
      </c>
      <c r="B2117" s="58" t="str">
        <f t="shared" ref="B2117:B2119" si="3834">IF(OR(MAX(1,O2117)*MAX(V2117,1)&gt;8,V2117&lt;1/4,X2117&lt;1/4,IF(X2117="-",0,X2117)&gt;8),"RSVD","")</f>
        <v/>
      </c>
      <c r="C2117" s="125" t="s">
        <v>727</v>
      </c>
      <c r="D2117" s="125" t="s">
        <v>704</v>
      </c>
      <c r="E2117" s="125" t="str">
        <f t="shared" ref="E2117:E2119" si="3835">IF(S2117="rs2","L2",IF(S2117="vs2","L3","L1"))</f>
        <v>L2</v>
      </c>
      <c r="F2117" s="125" t="str">
        <f t="shared" ref="F2117:F2119" si="3836">IF(M2117=8,"000",IF(M2117=16,"101","110"))</f>
        <v>000</v>
      </c>
      <c r="H2117" s="125" t="s">
        <v>1724</v>
      </c>
      <c r="I2117" s="159">
        <f>VLOOKUP(H2117,'V-Enc'!$B$38:$C$45,2,FALSE)</f>
        <v>32</v>
      </c>
      <c r="J2117" s="125" t="s">
        <v>1736</v>
      </c>
      <c r="K2117" s="159">
        <f>VLOOKUP(J2117,'V-Enc'!$B$49:$C$56,2,FALSE)</f>
        <v>8</v>
      </c>
      <c r="L2117" s="206" t="s">
        <v>548</v>
      </c>
      <c r="M2117" s="125">
        <v>8</v>
      </c>
      <c r="N2117" s="125" t="s">
        <v>1829</v>
      </c>
      <c r="O2117" s="125">
        <f>VLOOKUP(N2117,'V-Enc'!$B$130:$C$137,2,FALSE)</f>
        <v>2</v>
      </c>
      <c r="Q2117" s="125" t="s">
        <v>730</v>
      </c>
      <c r="R2117" s="125" t="s">
        <v>22</v>
      </c>
      <c r="S2117" s="125" t="s">
        <v>44</v>
      </c>
      <c r="U2117" s="125">
        <f t="shared" ref="U2117:U2119" si="3837">IF(L2117="-1",I2117,M2117)</f>
        <v>8</v>
      </c>
      <c r="V2117" s="179">
        <f t="shared" ref="V2117:V2119" si="3838">IF(L2117="-1",K2117,U2117/I2117*K2117)</f>
        <v>2</v>
      </c>
      <c r="W2117" s="125" t="str">
        <f t="shared" ref="W2117:W2119" si="3839">IF(L2117="-1",M2117,"-")</f>
        <v>-</v>
      </c>
      <c r="X2117" s="179" t="str">
        <f>IF(L2117="-1",W2117/#REF!*#REF!,"-")</f>
        <v>-</v>
      </c>
      <c r="Z2117" s="125" t="str">
        <f t="shared" ref="Z2117:Z2119" si="3840">IF(S2117="vs2",1,"")</f>
        <v/>
      </c>
      <c r="AA2117" s="125">
        <v>1</v>
      </c>
      <c r="AB2117" s="179">
        <f t="shared" si="3820"/>
        <v>4</v>
      </c>
      <c r="AC2117" s="179" t="str">
        <f t="shared" ref="AC2117:AC2119" si="3841">DEC2BIN(MIN(64,AB2117)-1,6)</f>
        <v>000011</v>
      </c>
      <c r="AD2117" s="179">
        <f t="shared" si="3811"/>
        <v>1</v>
      </c>
      <c r="AE2117" s="179" t="str">
        <f t="shared" si="3812"/>
        <v>00001111</v>
      </c>
      <c r="AF2117" s="125" t="s">
        <v>369</v>
      </c>
    </row>
    <row r="2118" spans="1:34" x14ac:dyDescent="0.2">
      <c r="A2118" s="125" t="s">
        <v>4946</v>
      </c>
      <c r="B2118" s="58" t="str">
        <f t="shared" si="3834"/>
        <v/>
      </c>
      <c r="C2118" s="125" t="s">
        <v>727</v>
      </c>
      <c r="D2118" s="125" t="s">
        <v>704</v>
      </c>
      <c r="E2118" s="125" t="str">
        <f t="shared" si="3835"/>
        <v>L2</v>
      </c>
      <c r="F2118" s="125" t="str">
        <f t="shared" si="3836"/>
        <v>101</v>
      </c>
      <c r="H2118" s="125" t="s">
        <v>1724</v>
      </c>
      <c r="I2118" s="159">
        <f>VLOOKUP(H2118,'V-Enc'!$B$38:$C$45,2,FALSE)</f>
        <v>32</v>
      </c>
      <c r="J2118" s="125" t="s">
        <v>1736</v>
      </c>
      <c r="K2118" s="159">
        <f>VLOOKUP(J2118,'V-Enc'!$B$49:$C$56,2,FALSE)</f>
        <v>8</v>
      </c>
      <c r="L2118" s="206" t="s">
        <v>548</v>
      </c>
      <c r="M2118" s="125">
        <v>16</v>
      </c>
      <c r="N2118" s="125" t="s">
        <v>1829</v>
      </c>
      <c r="O2118" s="125">
        <f>VLOOKUP(N2118,'V-Enc'!$B$130:$C$137,2,FALSE)</f>
        <v>2</v>
      </c>
      <c r="Q2118" s="125" t="s">
        <v>730</v>
      </c>
      <c r="R2118" s="125" t="s">
        <v>22</v>
      </c>
      <c r="S2118" s="125" t="s">
        <v>44</v>
      </c>
      <c r="U2118" s="125">
        <f t="shared" si="3837"/>
        <v>16</v>
      </c>
      <c r="V2118" s="179">
        <f t="shared" si="3838"/>
        <v>4</v>
      </c>
      <c r="W2118" s="125" t="str">
        <f t="shared" si="3839"/>
        <v>-</v>
      </c>
      <c r="X2118" s="179" t="str">
        <f>IF(L2118="-1",W2118/#REF!*#REF!,"-")</f>
        <v>-</v>
      </c>
      <c r="Z2118" s="125" t="str">
        <f t="shared" si="3840"/>
        <v/>
      </c>
      <c r="AA2118" s="125">
        <v>1</v>
      </c>
      <c r="AB2118" s="179">
        <f t="shared" si="3820"/>
        <v>8</v>
      </c>
      <c r="AC2118" s="179" t="str">
        <f t="shared" si="3841"/>
        <v>000111</v>
      </c>
      <c r="AD2118" s="179">
        <f t="shared" si="3811"/>
        <v>1</v>
      </c>
      <c r="AE2118" s="179" t="str">
        <f t="shared" si="3812"/>
        <v>11111111</v>
      </c>
      <c r="AF2118" s="125" t="s">
        <v>369</v>
      </c>
    </row>
    <row r="2119" spans="1:34" x14ac:dyDescent="0.2">
      <c r="A2119" s="125" t="s">
        <v>4947</v>
      </c>
      <c r="B2119" s="58" t="str">
        <f t="shared" si="3834"/>
        <v>RSVD</v>
      </c>
      <c r="C2119" s="125" t="s">
        <v>727</v>
      </c>
      <c r="D2119" s="125" t="s">
        <v>704</v>
      </c>
      <c r="E2119" s="125" t="str">
        <f t="shared" si="3835"/>
        <v>L2</v>
      </c>
      <c r="F2119" s="125" t="str">
        <f t="shared" si="3836"/>
        <v>110</v>
      </c>
      <c r="H2119" s="125" t="s">
        <v>1724</v>
      </c>
      <c r="I2119" s="159">
        <f>VLOOKUP(H2119,'V-Enc'!$B$38:$C$45,2,FALSE)</f>
        <v>32</v>
      </c>
      <c r="J2119" s="125" t="s">
        <v>1736</v>
      </c>
      <c r="K2119" s="159">
        <f>VLOOKUP(J2119,'V-Enc'!$B$49:$C$56,2,FALSE)</f>
        <v>8</v>
      </c>
      <c r="L2119" s="206" t="s">
        <v>548</v>
      </c>
      <c r="M2119" s="125">
        <v>32</v>
      </c>
      <c r="N2119" s="125" t="s">
        <v>1829</v>
      </c>
      <c r="O2119" s="125">
        <f>VLOOKUP(N2119,'V-Enc'!$B$130:$C$137,2,FALSE)</f>
        <v>2</v>
      </c>
      <c r="Q2119" s="125" t="s">
        <v>730</v>
      </c>
      <c r="R2119" s="125" t="s">
        <v>22</v>
      </c>
      <c r="S2119" s="125" t="s">
        <v>44</v>
      </c>
      <c r="U2119" s="125">
        <f t="shared" si="3837"/>
        <v>32</v>
      </c>
      <c r="V2119" s="179">
        <f t="shared" si="3838"/>
        <v>8</v>
      </c>
      <c r="W2119" s="125" t="str">
        <f t="shared" si="3839"/>
        <v>-</v>
      </c>
      <c r="X2119" s="179" t="str">
        <f>IF(L2119="-1",W2119/#REF!*#REF!,"-")</f>
        <v>-</v>
      </c>
      <c r="Z2119" s="125" t="str">
        <f t="shared" si="3840"/>
        <v/>
      </c>
      <c r="AA2119" s="125">
        <v>1</v>
      </c>
      <c r="AB2119" s="179">
        <f t="shared" si="3820"/>
        <v>16</v>
      </c>
      <c r="AC2119" s="179" t="str">
        <f t="shared" si="3841"/>
        <v>001111</v>
      </c>
      <c r="AD2119" s="179">
        <f t="shared" si="3811"/>
        <v>1</v>
      </c>
      <c r="AE2119" s="179" t="str">
        <f t="shared" si="3812"/>
        <v>11111111</v>
      </c>
      <c r="AF2119" s="125" t="s">
        <v>369</v>
      </c>
    </row>
    <row r="2120" spans="1:34" x14ac:dyDescent="0.2">
      <c r="I2120" s="159"/>
      <c r="Z2120" s="125" t="str">
        <f t="shared" si="3791"/>
        <v/>
      </c>
      <c r="AC2120" s="179"/>
    </row>
    <row r="2121" spans="1:34" ht="19" x14ac:dyDescent="0.25">
      <c r="A2121" s="225" t="s">
        <v>2124</v>
      </c>
      <c r="B2121" s="225"/>
      <c r="C2121" s="226"/>
      <c r="D2121" s="226"/>
      <c r="E2121" s="226"/>
      <c r="F2121" s="226"/>
      <c r="G2121" s="226"/>
      <c r="I2121" s="159"/>
      <c r="Z2121" s="125" t="str">
        <f t="shared" si="3791"/>
        <v/>
      </c>
      <c r="AC2121" s="179"/>
    </row>
    <row r="2122" spans="1:34" x14ac:dyDescent="0.2">
      <c r="A2122" s="125" t="s">
        <v>4948</v>
      </c>
      <c r="B2122" s="58" t="str">
        <f t="shared" ref="B2122" si="3842">IF(OR(MAX(1,O2122)*MAX(V2122,1)&gt;8,V2122&lt;1/4,X2122&lt;1/4,IF(X2122="-",0,X2122)&gt;8),"RSVD","")</f>
        <v>RSVD</v>
      </c>
      <c r="C2122" s="125" t="s">
        <v>727</v>
      </c>
      <c r="D2122" s="125" t="s">
        <v>704</v>
      </c>
      <c r="E2122" s="125" t="str">
        <f t="shared" ref="E2122" si="3843">IF(S2122="rs2","L2",IF(S2122="vs2","L3","L1"))</f>
        <v>L3</v>
      </c>
      <c r="F2122" s="125" t="str">
        <f t="shared" ref="F2122" si="3844">IF(M2122=8,"000",IF(M2122=16,"101","110"))</f>
        <v>000</v>
      </c>
      <c r="H2122" s="125" t="s">
        <v>1724</v>
      </c>
      <c r="I2122" s="159">
        <f>VLOOKUP(H2122,'V-Enc'!$B$38:$C$45,2,FALSE)</f>
        <v>32</v>
      </c>
      <c r="J2122" s="125" t="s">
        <v>1739</v>
      </c>
      <c r="K2122" s="159">
        <f>VLOOKUP(J2122,'V-Enc'!$B$49:$C$56,2,FALSE)</f>
        <v>0.25</v>
      </c>
      <c r="L2122" s="206" t="s">
        <v>2079</v>
      </c>
      <c r="M2122" s="125">
        <v>8</v>
      </c>
      <c r="N2122" s="125" t="s">
        <v>1829</v>
      </c>
      <c r="O2122" s="125">
        <f>VLOOKUP(N2122,'V-Enc'!$B$130:$C$137,2,FALSE)</f>
        <v>2</v>
      </c>
      <c r="Q2122" s="125" t="s">
        <v>730</v>
      </c>
      <c r="R2122" s="125" t="s">
        <v>22</v>
      </c>
      <c r="S2122" s="125" t="s">
        <v>764</v>
      </c>
      <c r="U2122" s="125">
        <f t="shared" ref="U2122" si="3845">IF(L2122="-1",I2122,M2122)</f>
        <v>32</v>
      </c>
      <c r="V2122" s="179">
        <f t="shared" ref="V2122" si="3846">IF(L2122="-1",K2122,U2122/I2122*K2122)</f>
        <v>0.25</v>
      </c>
      <c r="W2122" s="125">
        <f t="shared" ref="W2122" si="3847">IF(L2122="-1",M2122,"-")</f>
        <v>8</v>
      </c>
      <c r="X2122" s="179">
        <f t="shared" ref="X2122" si="3848">IF(L2122="-1",W2122/I2122*K2122,"-")</f>
        <v>6.25E-2</v>
      </c>
      <c r="Z2122" s="125">
        <f t="shared" si="3791"/>
        <v>1</v>
      </c>
      <c r="AA2122" s="125">
        <v>1</v>
      </c>
      <c r="AB2122" s="179">
        <f>MAX(V2122,X2122,1)*IF(O2122="",1,O2122)</f>
        <v>2</v>
      </c>
      <c r="AC2122" s="179" t="str">
        <f t="shared" ref="AC2122:AC2135" si="3849">DEC2BIN(MIN(64,AB2122)-1,6)</f>
        <v>000001</v>
      </c>
      <c r="AD2122" s="179">
        <f t="shared" ref="AD2122:AD2139" si="3850">AB2122/(MAX(V2122,1)*IF(O2122="",1,O2122))</f>
        <v>1</v>
      </c>
      <c r="AE2122" s="179" t="str">
        <f t="shared" ref="AE2122:AE2139" si="3851">RIGHT(_xlfn.CONCAT(REPT(0,8-MIN(AB2122,8)),REPT(DEC2BIN(_xlfn.BITLSHIFT(1,AD2122-1)),AB2122/AD2122)),8)</f>
        <v>00000011</v>
      </c>
      <c r="AF2122" s="179">
        <f t="shared" ref="AF2122:AF2139" si="3852">IF(X2122&lt;=1,0,IF(V2122&gt;=X2122,V2122/MAX(X2122,1),1))</f>
        <v>0</v>
      </c>
      <c r="AG2122" s="180" t="str">
        <f t="shared" ref="AG2122:AG2137" si="3853">IF(AF2122=0,"00000000",RIGHT(IF(X2122&gt;=V2122,DEC2BIN(_xlfn.BITXOR(BIN2DEC(AH2122),255),8),REPT(DEC2BIN(_xlfn.BITLSHIFT(1,AF2122-1)),8)),8))</f>
        <v>00000000</v>
      </c>
      <c r="AH2122" s="179" t="str">
        <f t="shared" ref="AH2122:AH2134" si="3854">IF(AF2122=0,"00000000",RIGHT(_xlfn.CONCAT(REPT(0,8-MIN(8,AB2122)),REPT(DEC2BIN(_xlfn.BITLSHIFT(1,MAX(V2122,X2122,1)-1)),MAX(1,O2122))),8))</f>
        <v>00000000</v>
      </c>
    </row>
    <row r="2123" spans="1:34" x14ac:dyDescent="0.2">
      <c r="A2123" s="125" t="s">
        <v>4949</v>
      </c>
      <c r="B2123" s="58" t="str">
        <f t="shared" ref="B2123" si="3855">IF(OR(MAX(1,O2123)*MAX(V2123,1)&gt;8,V2123&lt;1/4,X2123&lt;1/4,IF(X2123="-",0,X2123)&gt;8),"RSVD","")</f>
        <v>RSVD</v>
      </c>
      <c r="C2123" s="125" t="s">
        <v>727</v>
      </c>
      <c r="D2123" s="125" t="s">
        <v>704</v>
      </c>
      <c r="E2123" s="125" t="str">
        <f t="shared" ref="E2123" si="3856">IF(S2123="rs2","L2",IF(S2123="vs2","L3","L1"))</f>
        <v>L3</v>
      </c>
      <c r="F2123" s="125" t="str">
        <f t="shared" ref="F2123" si="3857">IF(M2123=8,"000",IF(M2123=16,"101","110"))</f>
        <v>101</v>
      </c>
      <c r="H2123" s="125" t="s">
        <v>1724</v>
      </c>
      <c r="I2123" s="159">
        <f>VLOOKUP(H2123,'V-Enc'!$B$38:$C$45,2,FALSE)</f>
        <v>32</v>
      </c>
      <c r="J2123" s="125" t="s">
        <v>1739</v>
      </c>
      <c r="K2123" s="159">
        <f>VLOOKUP(J2123,'V-Enc'!$B$49:$C$56,2,FALSE)</f>
        <v>0.25</v>
      </c>
      <c r="L2123" s="206" t="s">
        <v>2079</v>
      </c>
      <c r="M2123" s="125">
        <v>16</v>
      </c>
      <c r="N2123" s="125" t="s">
        <v>1829</v>
      </c>
      <c r="O2123" s="125">
        <f>VLOOKUP(N2123,'V-Enc'!$B$130:$C$137,2,FALSE)</f>
        <v>2</v>
      </c>
      <c r="Q2123" s="125" t="s">
        <v>730</v>
      </c>
      <c r="R2123" s="125" t="s">
        <v>22</v>
      </c>
      <c r="S2123" s="125" t="s">
        <v>764</v>
      </c>
      <c r="U2123" s="125">
        <f t="shared" ref="U2123" si="3858">IF(L2123="-1",I2123,M2123)</f>
        <v>32</v>
      </c>
      <c r="V2123" s="179">
        <f t="shared" ref="V2123" si="3859">IF(L2123="-1",K2123,U2123/I2123*K2123)</f>
        <v>0.25</v>
      </c>
      <c r="W2123" s="125">
        <f t="shared" ref="W2123" si="3860">IF(L2123="-1",M2123,"-")</f>
        <v>16</v>
      </c>
      <c r="X2123" s="179">
        <f t="shared" ref="X2123" si="3861">IF(L2123="-1",W2123/I2123*K2123,"-")</f>
        <v>0.125</v>
      </c>
      <c r="Z2123" s="125">
        <f t="shared" ref="Z2123" si="3862">IF(S2123="vs2",1,"")</f>
        <v>1</v>
      </c>
      <c r="AA2123" s="125">
        <v>1</v>
      </c>
      <c r="AB2123" s="179">
        <f t="shared" ref="AB2123:AB2139" si="3863">MAX(V2123,X2123,1)*IF(O2123="",1,O2123)</f>
        <v>2</v>
      </c>
      <c r="AC2123" s="179" t="str">
        <f t="shared" si="3849"/>
        <v>000001</v>
      </c>
      <c r="AD2123" s="179">
        <f t="shared" si="3850"/>
        <v>1</v>
      </c>
      <c r="AE2123" s="179" t="str">
        <f t="shared" si="3851"/>
        <v>00000011</v>
      </c>
      <c r="AF2123" s="179">
        <f t="shared" si="3852"/>
        <v>0</v>
      </c>
      <c r="AG2123" s="180" t="str">
        <f t="shared" si="3853"/>
        <v>00000000</v>
      </c>
      <c r="AH2123" s="179" t="str">
        <f t="shared" si="3854"/>
        <v>00000000</v>
      </c>
    </row>
    <row r="2124" spans="1:34" x14ac:dyDescent="0.2">
      <c r="A2124" s="125" t="s">
        <v>3270</v>
      </c>
      <c r="B2124" s="58" t="str">
        <f t="shared" ref="B2124:B2139" si="3864">IF(OR(MAX(1,O2124)*MAX(V2124,1)&gt;8,V2124&lt;1/4,X2124&lt;1/4,IF(X2124="-",0,X2124)&gt;8),"RSVD","")</f>
        <v/>
      </c>
      <c r="C2124" s="125" t="s">
        <v>727</v>
      </c>
      <c r="D2124" s="125" t="s">
        <v>704</v>
      </c>
      <c r="E2124" s="125" t="str">
        <f t="shared" ref="E2124:E2136" si="3865">IF(S2124="rs2","L2",IF(S2124="vs2","L3","L1"))</f>
        <v>L3</v>
      </c>
      <c r="F2124" s="125" t="str">
        <f t="shared" ref="F2124:F2136" si="3866">IF(M2124=8,"000",IF(M2124=16,"101","110"))</f>
        <v>110</v>
      </c>
      <c r="H2124" s="125" t="s">
        <v>1724</v>
      </c>
      <c r="I2124" s="159">
        <f>VLOOKUP(H2124,'V-Enc'!$B$38:$C$45,2,FALSE)</f>
        <v>32</v>
      </c>
      <c r="J2124" s="125" t="s">
        <v>1739</v>
      </c>
      <c r="K2124" s="159">
        <f>VLOOKUP(J2124,'V-Enc'!$B$49:$C$56,2,FALSE)</f>
        <v>0.25</v>
      </c>
      <c r="L2124" s="206" t="s">
        <v>2079</v>
      </c>
      <c r="M2124" s="125">
        <v>32</v>
      </c>
      <c r="N2124" s="125" t="s">
        <v>1829</v>
      </c>
      <c r="O2124" s="125">
        <f>VLOOKUP(N2124,'V-Enc'!$B$130:$C$137,2,FALSE)</f>
        <v>2</v>
      </c>
      <c r="Q2124" s="125" t="s">
        <v>730</v>
      </c>
      <c r="R2124" s="125" t="s">
        <v>22</v>
      </c>
      <c r="S2124" s="125" t="s">
        <v>764</v>
      </c>
      <c r="U2124" s="125">
        <f t="shared" ref="U2124:U2136" si="3867">IF(L2124="-1",I2124,M2124)</f>
        <v>32</v>
      </c>
      <c r="V2124" s="179">
        <f t="shared" ref="V2124:V2136" si="3868">IF(L2124="-1",K2124,U2124/I2124*K2124)</f>
        <v>0.25</v>
      </c>
      <c r="W2124" s="125">
        <f t="shared" ref="W2124:W2136" si="3869">IF(L2124="-1",M2124,"-")</f>
        <v>32</v>
      </c>
      <c r="X2124" s="179">
        <f t="shared" ref="X2124:X2136" si="3870">IF(L2124="-1",W2124/I2124*K2124,"-")</f>
        <v>0.25</v>
      </c>
      <c r="Z2124" s="125">
        <f t="shared" si="3791"/>
        <v>1</v>
      </c>
      <c r="AA2124" s="125">
        <v>1</v>
      </c>
      <c r="AB2124" s="179">
        <f t="shared" si="3863"/>
        <v>2</v>
      </c>
      <c r="AC2124" s="179" t="str">
        <f t="shared" si="3849"/>
        <v>000001</v>
      </c>
      <c r="AD2124" s="179">
        <f t="shared" si="3850"/>
        <v>1</v>
      </c>
      <c r="AE2124" s="179" t="str">
        <f t="shared" si="3851"/>
        <v>00000011</v>
      </c>
      <c r="AF2124" s="179">
        <f t="shared" si="3852"/>
        <v>0</v>
      </c>
      <c r="AG2124" s="180" t="str">
        <f t="shared" si="3853"/>
        <v>00000000</v>
      </c>
      <c r="AH2124" s="179" t="str">
        <f t="shared" si="3854"/>
        <v>00000000</v>
      </c>
    </row>
    <row r="2125" spans="1:34" x14ac:dyDescent="0.2">
      <c r="A2125" s="125" t="s">
        <v>4950</v>
      </c>
      <c r="B2125" s="58" t="str">
        <f t="shared" ref="B2125" si="3871">IF(OR(MAX(1,O2125)*MAX(V2125,1)&gt;8,V2125&lt;1/4,X2125&lt;1/4,IF(X2125="-",0,X2125)&gt;8),"RSVD","")</f>
        <v>RSVD</v>
      </c>
      <c r="C2125" s="125" t="s">
        <v>727</v>
      </c>
      <c r="D2125" s="125" t="s">
        <v>704</v>
      </c>
      <c r="E2125" s="125" t="str">
        <f t="shared" ref="E2125" si="3872">IF(S2125="rs2","L2",IF(S2125="vs2","L3","L1"))</f>
        <v>L3</v>
      </c>
      <c r="F2125" s="125" t="str">
        <f t="shared" ref="F2125" si="3873">IF(M2125=8,"000",IF(M2125=16,"101","110"))</f>
        <v>000</v>
      </c>
      <c r="H2125" s="125" t="s">
        <v>1724</v>
      </c>
      <c r="I2125" s="159">
        <f>VLOOKUP(H2125,'V-Enc'!$B$38:$C$45,2,FALSE)</f>
        <v>32</v>
      </c>
      <c r="J2125" s="125" t="s">
        <v>1740</v>
      </c>
      <c r="K2125" s="159">
        <f>VLOOKUP(J2125,'V-Enc'!$B$49:$C$56,2,FALSE)</f>
        <v>0.5</v>
      </c>
      <c r="L2125" s="206" t="s">
        <v>2079</v>
      </c>
      <c r="M2125" s="125">
        <v>8</v>
      </c>
      <c r="N2125" s="125" t="s">
        <v>1829</v>
      </c>
      <c r="O2125" s="125">
        <f>VLOOKUP(N2125,'V-Enc'!$B$130:$C$137,2,FALSE)</f>
        <v>2</v>
      </c>
      <c r="Q2125" s="125" t="s">
        <v>730</v>
      </c>
      <c r="R2125" s="125" t="s">
        <v>22</v>
      </c>
      <c r="S2125" s="125" t="s">
        <v>764</v>
      </c>
      <c r="U2125" s="125">
        <f t="shared" ref="U2125" si="3874">IF(L2125="-1",I2125,M2125)</f>
        <v>32</v>
      </c>
      <c r="V2125" s="179">
        <f t="shared" ref="V2125" si="3875">IF(L2125="-1",K2125,U2125/I2125*K2125)</f>
        <v>0.5</v>
      </c>
      <c r="W2125" s="125">
        <f t="shared" ref="W2125" si="3876">IF(L2125="-1",M2125,"-")</f>
        <v>8</v>
      </c>
      <c r="X2125" s="179">
        <f t="shared" ref="X2125" si="3877">IF(L2125="-1",W2125/I2125*K2125,"-")</f>
        <v>0.125</v>
      </c>
      <c r="Z2125" s="125">
        <f t="shared" ref="Z2125" si="3878">IF(S2125="vs2",1,"")</f>
        <v>1</v>
      </c>
      <c r="AA2125" s="125">
        <v>1</v>
      </c>
      <c r="AB2125" s="179">
        <f t="shared" si="3863"/>
        <v>2</v>
      </c>
      <c r="AC2125" s="179" t="str">
        <f t="shared" si="3849"/>
        <v>000001</v>
      </c>
      <c r="AD2125" s="179">
        <f t="shared" si="3850"/>
        <v>1</v>
      </c>
      <c r="AE2125" s="179" t="str">
        <f t="shared" si="3851"/>
        <v>00000011</v>
      </c>
      <c r="AF2125" s="179">
        <f t="shared" si="3852"/>
        <v>0</v>
      </c>
      <c r="AG2125" s="180" t="str">
        <f t="shared" si="3853"/>
        <v>00000000</v>
      </c>
      <c r="AH2125" s="179" t="str">
        <f t="shared" si="3854"/>
        <v>00000000</v>
      </c>
    </row>
    <row r="2126" spans="1:34" x14ac:dyDescent="0.2">
      <c r="A2126" s="125" t="s">
        <v>3271</v>
      </c>
      <c r="B2126" s="58" t="str">
        <f t="shared" si="3864"/>
        <v/>
      </c>
      <c r="C2126" s="125" t="s">
        <v>727</v>
      </c>
      <c r="D2126" s="125" t="s">
        <v>704</v>
      </c>
      <c r="E2126" s="125" t="str">
        <f t="shared" si="3865"/>
        <v>L3</v>
      </c>
      <c r="F2126" s="125" t="str">
        <f t="shared" si="3866"/>
        <v>101</v>
      </c>
      <c r="H2126" s="125" t="s">
        <v>1724</v>
      </c>
      <c r="I2126" s="159">
        <f>VLOOKUP(H2126,'V-Enc'!$B$38:$C$45,2,FALSE)</f>
        <v>32</v>
      </c>
      <c r="J2126" s="125" t="s">
        <v>1740</v>
      </c>
      <c r="K2126" s="159">
        <f>VLOOKUP(J2126,'V-Enc'!$B$49:$C$56,2,FALSE)</f>
        <v>0.5</v>
      </c>
      <c r="L2126" s="206" t="s">
        <v>2079</v>
      </c>
      <c r="M2126" s="125">
        <v>16</v>
      </c>
      <c r="N2126" s="125" t="s">
        <v>1829</v>
      </c>
      <c r="O2126" s="125">
        <f>VLOOKUP(N2126,'V-Enc'!$B$130:$C$137,2,FALSE)</f>
        <v>2</v>
      </c>
      <c r="Q2126" s="125" t="s">
        <v>730</v>
      </c>
      <c r="R2126" s="125" t="s">
        <v>22</v>
      </c>
      <c r="S2126" s="125" t="s">
        <v>764</v>
      </c>
      <c r="U2126" s="125">
        <f t="shared" si="3867"/>
        <v>32</v>
      </c>
      <c r="V2126" s="179">
        <f t="shared" si="3868"/>
        <v>0.5</v>
      </c>
      <c r="W2126" s="125">
        <f t="shared" si="3869"/>
        <v>16</v>
      </c>
      <c r="X2126" s="179">
        <f t="shared" si="3870"/>
        <v>0.25</v>
      </c>
      <c r="Z2126" s="125">
        <f t="shared" si="3791"/>
        <v>1</v>
      </c>
      <c r="AA2126" s="125">
        <v>1</v>
      </c>
      <c r="AB2126" s="179">
        <f t="shared" si="3863"/>
        <v>2</v>
      </c>
      <c r="AC2126" s="179" t="str">
        <f t="shared" si="3849"/>
        <v>000001</v>
      </c>
      <c r="AD2126" s="179">
        <f t="shared" si="3850"/>
        <v>1</v>
      </c>
      <c r="AE2126" s="179" t="str">
        <f t="shared" si="3851"/>
        <v>00000011</v>
      </c>
      <c r="AF2126" s="179">
        <f t="shared" si="3852"/>
        <v>0</v>
      </c>
      <c r="AG2126" s="180" t="str">
        <f t="shared" si="3853"/>
        <v>00000000</v>
      </c>
      <c r="AH2126" s="179" t="str">
        <f t="shared" si="3854"/>
        <v>00000000</v>
      </c>
    </row>
    <row r="2127" spans="1:34" x14ac:dyDescent="0.2">
      <c r="A2127" s="125" t="s">
        <v>3272</v>
      </c>
      <c r="B2127" s="58" t="str">
        <f t="shared" si="3864"/>
        <v/>
      </c>
      <c r="C2127" s="125" t="s">
        <v>727</v>
      </c>
      <c r="D2127" s="125" t="s">
        <v>704</v>
      </c>
      <c r="E2127" s="125" t="str">
        <f t="shared" si="3865"/>
        <v>L3</v>
      </c>
      <c r="F2127" s="125" t="str">
        <f t="shared" si="3866"/>
        <v>110</v>
      </c>
      <c r="H2127" s="125" t="s">
        <v>1724</v>
      </c>
      <c r="I2127" s="159">
        <f>VLOOKUP(H2127,'V-Enc'!$B$38:$C$45,2,FALSE)</f>
        <v>32</v>
      </c>
      <c r="J2127" s="125" t="s">
        <v>1740</v>
      </c>
      <c r="K2127" s="159">
        <f>VLOOKUP(J2127,'V-Enc'!$B$49:$C$56,2,FALSE)</f>
        <v>0.5</v>
      </c>
      <c r="L2127" s="206" t="s">
        <v>2079</v>
      </c>
      <c r="M2127" s="125">
        <v>32</v>
      </c>
      <c r="N2127" s="125" t="s">
        <v>1829</v>
      </c>
      <c r="O2127" s="125">
        <f>VLOOKUP(N2127,'V-Enc'!$B$130:$C$137,2,FALSE)</f>
        <v>2</v>
      </c>
      <c r="Q2127" s="125" t="s">
        <v>730</v>
      </c>
      <c r="R2127" s="125" t="s">
        <v>22</v>
      </c>
      <c r="S2127" s="125" t="s">
        <v>764</v>
      </c>
      <c r="U2127" s="125">
        <f t="shared" si="3867"/>
        <v>32</v>
      </c>
      <c r="V2127" s="179">
        <f t="shared" si="3868"/>
        <v>0.5</v>
      </c>
      <c r="W2127" s="125">
        <f t="shared" si="3869"/>
        <v>32</v>
      </c>
      <c r="X2127" s="179">
        <f t="shared" si="3870"/>
        <v>0.5</v>
      </c>
      <c r="Z2127" s="125">
        <f t="shared" si="3791"/>
        <v>1</v>
      </c>
      <c r="AA2127" s="125">
        <v>1</v>
      </c>
      <c r="AB2127" s="179">
        <f t="shared" si="3863"/>
        <v>2</v>
      </c>
      <c r="AC2127" s="179" t="str">
        <f t="shared" si="3849"/>
        <v>000001</v>
      </c>
      <c r="AD2127" s="179">
        <f t="shared" si="3850"/>
        <v>1</v>
      </c>
      <c r="AE2127" s="179" t="str">
        <f t="shared" si="3851"/>
        <v>00000011</v>
      </c>
      <c r="AF2127" s="179">
        <f t="shared" si="3852"/>
        <v>0</v>
      </c>
      <c r="AG2127" s="180" t="str">
        <f t="shared" si="3853"/>
        <v>00000000</v>
      </c>
      <c r="AH2127" s="179" t="str">
        <f t="shared" si="3854"/>
        <v>00000000</v>
      </c>
    </row>
    <row r="2128" spans="1:34" x14ac:dyDescent="0.2">
      <c r="A2128" s="125" t="s">
        <v>3273</v>
      </c>
      <c r="B2128" s="58" t="str">
        <f t="shared" si="3864"/>
        <v/>
      </c>
      <c r="C2128" s="125" t="s">
        <v>727</v>
      </c>
      <c r="D2128" s="125" t="s">
        <v>704</v>
      </c>
      <c r="E2128" s="125" t="str">
        <f t="shared" si="3865"/>
        <v>L3</v>
      </c>
      <c r="F2128" s="125" t="str">
        <f t="shared" si="3866"/>
        <v>000</v>
      </c>
      <c r="H2128" s="125" t="s">
        <v>1724</v>
      </c>
      <c r="I2128" s="159">
        <f>VLOOKUP(H2128,'V-Enc'!$B$38:$C$45,2,FALSE)</f>
        <v>32</v>
      </c>
      <c r="J2128" s="125" t="s">
        <v>1733</v>
      </c>
      <c r="K2128" s="159">
        <f>VLOOKUP(J2128,'V-Enc'!$B$49:$C$56,2,FALSE)</f>
        <v>1</v>
      </c>
      <c r="L2128" s="206" t="s">
        <v>2079</v>
      </c>
      <c r="M2128" s="125">
        <v>8</v>
      </c>
      <c r="N2128" s="125" t="s">
        <v>1829</v>
      </c>
      <c r="O2128" s="125">
        <f>VLOOKUP(N2128,'V-Enc'!$B$130:$C$137,2,FALSE)</f>
        <v>2</v>
      </c>
      <c r="Q2128" s="125" t="s">
        <v>730</v>
      </c>
      <c r="R2128" s="125" t="s">
        <v>22</v>
      </c>
      <c r="S2128" s="125" t="s">
        <v>764</v>
      </c>
      <c r="U2128" s="125">
        <f t="shared" si="3867"/>
        <v>32</v>
      </c>
      <c r="V2128" s="179">
        <f t="shared" si="3868"/>
        <v>1</v>
      </c>
      <c r="W2128" s="125">
        <f t="shared" si="3869"/>
        <v>8</v>
      </c>
      <c r="X2128" s="179">
        <f t="shared" si="3870"/>
        <v>0.25</v>
      </c>
      <c r="Z2128" s="125">
        <f t="shared" si="3791"/>
        <v>1</v>
      </c>
      <c r="AA2128" s="125">
        <v>1</v>
      </c>
      <c r="AB2128" s="179">
        <f t="shared" si="3863"/>
        <v>2</v>
      </c>
      <c r="AC2128" s="179" t="str">
        <f t="shared" si="3849"/>
        <v>000001</v>
      </c>
      <c r="AD2128" s="179">
        <f t="shared" si="3850"/>
        <v>1</v>
      </c>
      <c r="AE2128" s="179" t="str">
        <f t="shared" si="3851"/>
        <v>00000011</v>
      </c>
      <c r="AF2128" s="179">
        <f t="shared" si="3852"/>
        <v>0</v>
      </c>
      <c r="AG2128" s="180" t="str">
        <f t="shared" si="3853"/>
        <v>00000000</v>
      </c>
      <c r="AH2128" s="179" t="str">
        <f t="shared" si="3854"/>
        <v>00000000</v>
      </c>
    </row>
    <row r="2129" spans="1:34" x14ac:dyDescent="0.2">
      <c r="A2129" s="125" t="s">
        <v>3274</v>
      </c>
      <c r="B2129" s="58" t="str">
        <f t="shared" si="3864"/>
        <v/>
      </c>
      <c r="C2129" s="125" t="s">
        <v>727</v>
      </c>
      <c r="D2129" s="125" t="s">
        <v>704</v>
      </c>
      <c r="E2129" s="125" t="str">
        <f t="shared" si="3865"/>
        <v>L3</v>
      </c>
      <c r="F2129" s="125" t="str">
        <f t="shared" si="3866"/>
        <v>101</v>
      </c>
      <c r="H2129" s="125" t="s">
        <v>1724</v>
      </c>
      <c r="I2129" s="159">
        <f>VLOOKUP(H2129,'V-Enc'!$B$38:$C$45,2,FALSE)</f>
        <v>32</v>
      </c>
      <c r="J2129" s="125" t="s">
        <v>1733</v>
      </c>
      <c r="K2129" s="159">
        <f>VLOOKUP(J2129,'V-Enc'!$B$49:$C$56,2,FALSE)</f>
        <v>1</v>
      </c>
      <c r="L2129" s="206" t="s">
        <v>2079</v>
      </c>
      <c r="M2129" s="125">
        <v>16</v>
      </c>
      <c r="N2129" s="125" t="s">
        <v>1829</v>
      </c>
      <c r="O2129" s="125">
        <f>VLOOKUP(N2129,'V-Enc'!$B$130:$C$137,2,FALSE)</f>
        <v>2</v>
      </c>
      <c r="Q2129" s="125" t="s">
        <v>730</v>
      </c>
      <c r="R2129" s="125" t="s">
        <v>22</v>
      </c>
      <c r="S2129" s="125" t="s">
        <v>764</v>
      </c>
      <c r="U2129" s="125">
        <f t="shared" si="3867"/>
        <v>32</v>
      </c>
      <c r="V2129" s="179">
        <f t="shared" si="3868"/>
        <v>1</v>
      </c>
      <c r="W2129" s="125">
        <f t="shared" si="3869"/>
        <v>16</v>
      </c>
      <c r="X2129" s="179">
        <f t="shared" si="3870"/>
        <v>0.5</v>
      </c>
      <c r="Z2129" s="125">
        <f t="shared" si="3791"/>
        <v>1</v>
      </c>
      <c r="AA2129" s="125">
        <v>1</v>
      </c>
      <c r="AB2129" s="179">
        <f t="shared" si="3863"/>
        <v>2</v>
      </c>
      <c r="AC2129" s="179" t="str">
        <f t="shared" si="3849"/>
        <v>000001</v>
      </c>
      <c r="AD2129" s="179">
        <f t="shared" si="3850"/>
        <v>1</v>
      </c>
      <c r="AE2129" s="179" t="str">
        <f t="shared" si="3851"/>
        <v>00000011</v>
      </c>
      <c r="AF2129" s="179">
        <f t="shared" si="3852"/>
        <v>0</v>
      </c>
      <c r="AG2129" s="180" t="str">
        <f t="shared" si="3853"/>
        <v>00000000</v>
      </c>
      <c r="AH2129" s="179" t="str">
        <f t="shared" si="3854"/>
        <v>00000000</v>
      </c>
    </row>
    <row r="2130" spans="1:34" x14ac:dyDescent="0.2">
      <c r="A2130" s="125" t="s">
        <v>3275</v>
      </c>
      <c r="B2130" s="58" t="str">
        <f t="shared" si="3864"/>
        <v/>
      </c>
      <c r="C2130" s="125" t="s">
        <v>727</v>
      </c>
      <c r="D2130" s="125" t="s">
        <v>704</v>
      </c>
      <c r="E2130" s="125" t="str">
        <f t="shared" si="3865"/>
        <v>L3</v>
      </c>
      <c r="F2130" s="125" t="str">
        <f t="shared" si="3866"/>
        <v>110</v>
      </c>
      <c r="H2130" s="125" t="s">
        <v>1724</v>
      </c>
      <c r="I2130" s="159">
        <f>VLOOKUP(H2130,'V-Enc'!$B$38:$C$45,2,FALSE)</f>
        <v>32</v>
      </c>
      <c r="J2130" s="125" t="s">
        <v>1733</v>
      </c>
      <c r="K2130" s="159">
        <f>VLOOKUP(J2130,'V-Enc'!$B$49:$C$56,2,FALSE)</f>
        <v>1</v>
      </c>
      <c r="L2130" s="206" t="s">
        <v>2079</v>
      </c>
      <c r="M2130" s="125">
        <v>32</v>
      </c>
      <c r="N2130" s="125" t="s">
        <v>1829</v>
      </c>
      <c r="O2130" s="125">
        <f>VLOOKUP(N2130,'V-Enc'!$B$130:$C$137,2,FALSE)</f>
        <v>2</v>
      </c>
      <c r="Q2130" s="125" t="s">
        <v>730</v>
      </c>
      <c r="R2130" s="125" t="s">
        <v>22</v>
      </c>
      <c r="S2130" s="125" t="s">
        <v>764</v>
      </c>
      <c r="U2130" s="125">
        <f t="shared" si="3867"/>
        <v>32</v>
      </c>
      <c r="V2130" s="179">
        <f t="shared" si="3868"/>
        <v>1</v>
      </c>
      <c r="W2130" s="125">
        <f t="shared" si="3869"/>
        <v>32</v>
      </c>
      <c r="X2130" s="179">
        <f t="shared" si="3870"/>
        <v>1</v>
      </c>
      <c r="Z2130" s="125">
        <f t="shared" si="3791"/>
        <v>1</v>
      </c>
      <c r="AA2130" s="125">
        <v>1</v>
      </c>
      <c r="AB2130" s="179">
        <f t="shared" si="3863"/>
        <v>2</v>
      </c>
      <c r="AC2130" s="179" t="str">
        <f t="shared" si="3849"/>
        <v>000001</v>
      </c>
      <c r="AD2130" s="179">
        <f t="shared" si="3850"/>
        <v>1</v>
      </c>
      <c r="AE2130" s="179" t="str">
        <f t="shared" si="3851"/>
        <v>00000011</v>
      </c>
      <c r="AF2130" s="179">
        <f t="shared" si="3852"/>
        <v>0</v>
      </c>
      <c r="AG2130" s="180" t="str">
        <f t="shared" si="3853"/>
        <v>00000000</v>
      </c>
      <c r="AH2130" s="179" t="str">
        <f t="shared" si="3854"/>
        <v>00000000</v>
      </c>
    </row>
    <row r="2131" spans="1:34" x14ac:dyDescent="0.2">
      <c r="A2131" s="125" t="s">
        <v>3276</v>
      </c>
      <c r="B2131" s="58" t="str">
        <f t="shared" si="3864"/>
        <v/>
      </c>
      <c r="C2131" s="125" t="s">
        <v>727</v>
      </c>
      <c r="D2131" s="125" t="s">
        <v>704</v>
      </c>
      <c r="E2131" s="125" t="str">
        <f t="shared" si="3865"/>
        <v>L3</v>
      </c>
      <c r="F2131" s="125" t="str">
        <f t="shared" si="3866"/>
        <v>000</v>
      </c>
      <c r="H2131" s="125" t="s">
        <v>1724</v>
      </c>
      <c r="I2131" s="159">
        <f>VLOOKUP(H2131,'V-Enc'!$B$38:$C$45,2,FALSE)</f>
        <v>32</v>
      </c>
      <c r="J2131" s="125" t="s">
        <v>1734</v>
      </c>
      <c r="K2131" s="159">
        <f>VLOOKUP(J2131,'V-Enc'!$B$49:$C$56,2,FALSE)</f>
        <v>2</v>
      </c>
      <c r="L2131" s="206" t="s">
        <v>2079</v>
      </c>
      <c r="M2131" s="125">
        <v>8</v>
      </c>
      <c r="N2131" s="125" t="s">
        <v>1829</v>
      </c>
      <c r="O2131" s="125">
        <f>VLOOKUP(N2131,'V-Enc'!$B$130:$C$137,2,FALSE)</f>
        <v>2</v>
      </c>
      <c r="Q2131" s="125" t="s">
        <v>730</v>
      </c>
      <c r="R2131" s="125" t="s">
        <v>22</v>
      </c>
      <c r="S2131" s="125" t="s">
        <v>764</v>
      </c>
      <c r="U2131" s="125">
        <f t="shared" si="3867"/>
        <v>32</v>
      </c>
      <c r="V2131" s="179">
        <f t="shared" si="3868"/>
        <v>2</v>
      </c>
      <c r="W2131" s="125">
        <f t="shared" si="3869"/>
        <v>8</v>
      </c>
      <c r="X2131" s="179">
        <f t="shared" si="3870"/>
        <v>0.5</v>
      </c>
      <c r="Z2131" s="125">
        <f t="shared" si="3791"/>
        <v>1</v>
      </c>
      <c r="AA2131" s="125">
        <v>1</v>
      </c>
      <c r="AB2131" s="179">
        <f t="shared" si="3863"/>
        <v>4</v>
      </c>
      <c r="AC2131" s="179" t="str">
        <f t="shared" si="3849"/>
        <v>000011</v>
      </c>
      <c r="AD2131" s="179">
        <f t="shared" si="3850"/>
        <v>1</v>
      </c>
      <c r="AE2131" s="179" t="str">
        <f t="shared" si="3851"/>
        <v>00001111</v>
      </c>
      <c r="AF2131" s="179">
        <f t="shared" si="3852"/>
        <v>0</v>
      </c>
      <c r="AG2131" s="180" t="str">
        <f t="shared" si="3853"/>
        <v>00000000</v>
      </c>
      <c r="AH2131" s="179" t="str">
        <f t="shared" si="3854"/>
        <v>00000000</v>
      </c>
    </row>
    <row r="2132" spans="1:34" x14ac:dyDescent="0.2">
      <c r="A2132" s="125" t="s">
        <v>3277</v>
      </c>
      <c r="B2132" s="58" t="str">
        <f t="shared" si="3864"/>
        <v/>
      </c>
      <c r="C2132" s="125" t="s">
        <v>727</v>
      </c>
      <c r="D2132" s="125" t="s">
        <v>704</v>
      </c>
      <c r="E2132" s="125" t="str">
        <f t="shared" si="3865"/>
        <v>L3</v>
      </c>
      <c r="F2132" s="125" t="str">
        <f t="shared" si="3866"/>
        <v>101</v>
      </c>
      <c r="H2132" s="125" t="s">
        <v>1724</v>
      </c>
      <c r="I2132" s="159">
        <f>VLOOKUP(H2132,'V-Enc'!$B$38:$C$45,2,FALSE)</f>
        <v>32</v>
      </c>
      <c r="J2132" s="125" t="s">
        <v>1734</v>
      </c>
      <c r="K2132" s="159">
        <f>VLOOKUP(J2132,'V-Enc'!$B$49:$C$56,2,FALSE)</f>
        <v>2</v>
      </c>
      <c r="L2132" s="206" t="s">
        <v>2079</v>
      </c>
      <c r="M2132" s="125">
        <v>16</v>
      </c>
      <c r="N2132" s="125" t="s">
        <v>1829</v>
      </c>
      <c r="O2132" s="125">
        <f>VLOOKUP(N2132,'V-Enc'!$B$130:$C$137,2,FALSE)</f>
        <v>2</v>
      </c>
      <c r="Q2132" s="125" t="s">
        <v>730</v>
      </c>
      <c r="R2132" s="125" t="s">
        <v>22</v>
      </c>
      <c r="S2132" s="125" t="s">
        <v>764</v>
      </c>
      <c r="U2132" s="125">
        <f t="shared" si="3867"/>
        <v>32</v>
      </c>
      <c r="V2132" s="179">
        <f t="shared" si="3868"/>
        <v>2</v>
      </c>
      <c r="W2132" s="125">
        <f t="shared" si="3869"/>
        <v>16</v>
      </c>
      <c r="X2132" s="179">
        <f t="shared" si="3870"/>
        <v>1</v>
      </c>
      <c r="Z2132" s="125">
        <f t="shared" si="3791"/>
        <v>1</v>
      </c>
      <c r="AA2132" s="125">
        <v>1</v>
      </c>
      <c r="AB2132" s="179">
        <f t="shared" si="3863"/>
        <v>4</v>
      </c>
      <c r="AC2132" s="179" t="str">
        <f t="shared" si="3849"/>
        <v>000011</v>
      </c>
      <c r="AD2132" s="179">
        <f t="shared" si="3850"/>
        <v>1</v>
      </c>
      <c r="AE2132" s="179" t="str">
        <f t="shared" si="3851"/>
        <v>00001111</v>
      </c>
      <c r="AF2132" s="179">
        <f t="shared" si="3852"/>
        <v>0</v>
      </c>
      <c r="AG2132" s="180" t="str">
        <f t="shared" si="3853"/>
        <v>00000000</v>
      </c>
      <c r="AH2132" s="179" t="str">
        <f t="shared" si="3854"/>
        <v>00000000</v>
      </c>
    </row>
    <row r="2133" spans="1:34" x14ac:dyDescent="0.2">
      <c r="A2133" s="125" t="s">
        <v>3278</v>
      </c>
      <c r="B2133" s="58" t="str">
        <f t="shared" si="3864"/>
        <v/>
      </c>
      <c r="C2133" s="125" t="s">
        <v>727</v>
      </c>
      <c r="D2133" s="125" t="s">
        <v>704</v>
      </c>
      <c r="E2133" s="125" t="str">
        <f t="shared" si="3865"/>
        <v>L3</v>
      </c>
      <c r="F2133" s="125" t="str">
        <f t="shared" si="3866"/>
        <v>110</v>
      </c>
      <c r="H2133" s="125" t="s">
        <v>1724</v>
      </c>
      <c r="I2133" s="159">
        <f>VLOOKUP(H2133,'V-Enc'!$B$38:$C$45,2,FALSE)</f>
        <v>32</v>
      </c>
      <c r="J2133" s="125" t="s">
        <v>1734</v>
      </c>
      <c r="K2133" s="159">
        <f>VLOOKUP(J2133,'V-Enc'!$B$49:$C$56,2,FALSE)</f>
        <v>2</v>
      </c>
      <c r="L2133" s="206" t="s">
        <v>2079</v>
      </c>
      <c r="M2133" s="125">
        <v>32</v>
      </c>
      <c r="N2133" s="125" t="s">
        <v>1829</v>
      </c>
      <c r="O2133" s="125">
        <f>VLOOKUP(N2133,'V-Enc'!$B$130:$C$137,2,FALSE)</f>
        <v>2</v>
      </c>
      <c r="Q2133" s="125" t="s">
        <v>730</v>
      </c>
      <c r="R2133" s="125" t="s">
        <v>22</v>
      </c>
      <c r="S2133" s="125" t="s">
        <v>764</v>
      </c>
      <c r="U2133" s="125">
        <f t="shared" si="3867"/>
        <v>32</v>
      </c>
      <c r="V2133" s="179">
        <f t="shared" si="3868"/>
        <v>2</v>
      </c>
      <c r="W2133" s="125">
        <f t="shared" si="3869"/>
        <v>32</v>
      </c>
      <c r="X2133" s="179">
        <f t="shared" si="3870"/>
        <v>2</v>
      </c>
      <c r="Z2133" s="125">
        <f t="shared" si="3791"/>
        <v>1</v>
      </c>
      <c r="AA2133" s="125">
        <v>1</v>
      </c>
      <c r="AB2133" s="179">
        <f t="shared" si="3863"/>
        <v>4</v>
      </c>
      <c r="AC2133" s="179" t="str">
        <f t="shared" si="3849"/>
        <v>000011</v>
      </c>
      <c r="AD2133" s="179">
        <f t="shared" si="3850"/>
        <v>1</v>
      </c>
      <c r="AE2133" s="179" t="str">
        <f t="shared" si="3851"/>
        <v>00001111</v>
      </c>
      <c r="AF2133" s="179">
        <f t="shared" si="3852"/>
        <v>1</v>
      </c>
      <c r="AG2133" s="180" t="str">
        <f t="shared" si="3853"/>
        <v>11110101</v>
      </c>
      <c r="AH2133" s="179" t="str">
        <f t="shared" si="3854"/>
        <v>00001010</v>
      </c>
    </row>
    <row r="2134" spans="1:34" x14ac:dyDescent="0.2">
      <c r="A2134" s="125" t="s">
        <v>3279</v>
      </c>
      <c r="B2134" s="58" t="str">
        <f t="shared" si="3864"/>
        <v/>
      </c>
      <c r="C2134" s="125" t="s">
        <v>727</v>
      </c>
      <c r="D2134" s="125" t="s">
        <v>704</v>
      </c>
      <c r="E2134" s="125" t="str">
        <f t="shared" si="3865"/>
        <v>L3</v>
      </c>
      <c r="F2134" s="125" t="str">
        <f t="shared" si="3866"/>
        <v>000</v>
      </c>
      <c r="H2134" s="125" t="s">
        <v>1724</v>
      </c>
      <c r="I2134" s="159">
        <f>VLOOKUP(H2134,'V-Enc'!$B$38:$C$45,2,FALSE)</f>
        <v>32</v>
      </c>
      <c r="J2134" s="125" t="s">
        <v>1735</v>
      </c>
      <c r="K2134" s="159">
        <f>VLOOKUP(J2134,'V-Enc'!$B$49:$C$56,2,FALSE)</f>
        <v>4</v>
      </c>
      <c r="L2134" s="206" t="s">
        <v>2079</v>
      </c>
      <c r="M2134" s="125">
        <v>8</v>
      </c>
      <c r="N2134" s="125" t="s">
        <v>1829</v>
      </c>
      <c r="O2134" s="125">
        <f>VLOOKUP(N2134,'V-Enc'!$B$130:$C$137,2,FALSE)</f>
        <v>2</v>
      </c>
      <c r="Q2134" s="125" t="s">
        <v>730</v>
      </c>
      <c r="R2134" s="125" t="s">
        <v>22</v>
      </c>
      <c r="S2134" s="125" t="s">
        <v>764</v>
      </c>
      <c r="U2134" s="125">
        <f t="shared" si="3867"/>
        <v>32</v>
      </c>
      <c r="V2134" s="179">
        <f t="shared" si="3868"/>
        <v>4</v>
      </c>
      <c r="W2134" s="125">
        <f t="shared" si="3869"/>
        <v>8</v>
      </c>
      <c r="X2134" s="179">
        <f t="shared" si="3870"/>
        <v>1</v>
      </c>
      <c r="Z2134" s="125">
        <f t="shared" si="3791"/>
        <v>1</v>
      </c>
      <c r="AA2134" s="125">
        <v>1</v>
      </c>
      <c r="AB2134" s="179">
        <f t="shared" si="3863"/>
        <v>8</v>
      </c>
      <c r="AC2134" s="179" t="str">
        <f t="shared" si="3849"/>
        <v>000111</v>
      </c>
      <c r="AD2134" s="179">
        <f t="shared" si="3850"/>
        <v>1</v>
      </c>
      <c r="AE2134" s="179" t="str">
        <f t="shared" si="3851"/>
        <v>11111111</v>
      </c>
      <c r="AF2134" s="179">
        <f t="shared" si="3852"/>
        <v>0</v>
      </c>
      <c r="AG2134" s="180" t="str">
        <f t="shared" si="3853"/>
        <v>00000000</v>
      </c>
      <c r="AH2134" s="179" t="str">
        <f t="shared" si="3854"/>
        <v>00000000</v>
      </c>
    </row>
    <row r="2135" spans="1:34" x14ac:dyDescent="0.2">
      <c r="A2135" s="125" t="s">
        <v>3280</v>
      </c>
      <c r="B2135" s="58" t="str">
        <f t="shared" si="3864"/>
        <v/>
      </c>
      <c r="C2135" s="125" t="s">
        <v>727</v>
      </c>
      <c r="D2135" s="125" t="s">
        <v>704</v>
      </c>
      <c r="E2135" s="125" t="str">
        <f t="shared" si="3865"/>
        <v>L3</v>
      </c>
      <c r="F2135" s="125" t="str">
        <f t="shared" si="3866"/>
        <v>101</v>
      </c>
      <c r="H2135" s="125" t="s">
        <v>1724</v>
      </c>
      <c r="I2135" s="159">
        <f>VLOOKUP(H2135,'V-Enc'!$B$38:$C$45,2,FALSE)</f>
        <v>32</v>
      </c>
      <c r="J2135" s="125" t="s">
        <v>1735</v>
      </c>
      <c r="K2135" s="159">
        <f>VLOOKUP(J2135,'V-Enc'!$B$49:$C$56,2,FALSE)</f>
        <v>4</v>
      </c>
      <c r="L2135" s="206" t="s">
        <v>2079</v>
      </c>
      <c r="M2135" s="125">
        <v>16</v>
      </c>
      <c r="N2135" s="125" t="s">
        <v>1829</v>
      </c>
      <c r="O2135" s="125">
        <f>VLOOKUP(N2135,'V-Enc'!$B$130:$C$137,2,FALSE)</f>
        <v>2</v>
      </c>
      <c r="Q2135" s="125" t="s">
        <v>730</v>
      </c>
      <c r="R2135" s="125" t="s">
        <v>22</v>
      </c>
      <c r="S2135" s="125" t="s">
        <v>764</v>
      </c>
      <c r="U2135" s="125">
        <f t="shared" si="3867"/>
        <v>32</v>
      </c>
      <c r="V2135" s="179">
        <f t="shared" si="3868"/>
        <v>4</v>
      </c>
      <c r="W2135" s="125">
        <f t="shared" si="3869"/>
        <v>16</v>
      </c>
      <c r="X2135" s="179">
        <f t="shared" si="3870"/>
        <v>2</v>
      </c>
      <c r="Z2135" s="125">
        <f t="shared" si="3791"/>
        <v>1</v>
      </c>
      <c r="AA2135" s="125">
        <v>1</v>
      </c>
      <c r="AB2135" s="179">
        <f t="shared" si="3863"/>
        <v>8</v>
      </c>
      <c r="AC2135" s="179" t="str">
        <f t="shared" si="3849"/>
        <v>000111</v>
      </c>
      <c r="AD2135" s="179">
        <f t="shared" si="3850"/>
        <v>1</v>
      </c>
      <c r="AE2135" s="179" t="str">
        <f t="shared" si="3851"/>
        <v>11111111</v>
      </c>
      <c r="AF2135" s="179">
        <f t="shared" si="3852"/>
        <v>2</v>
      </c>
      <c r="AG2135" s="180" t="str">
        <f t="shared" si="3853"/>
        <v>10101010</v>
      </c>
      <c r="AH2135" s="179" t="str">
        <f>IF(AF2135=0,"00000000",RIGHT(_xlfn.CONCAT(REPT(0,8-MIN(8,AB2135)),REPT(DEC2BIN(_xlfn.BITLSHIFT(1,MAX(V2135,X2135,1)-1)),MAX(1,O2135))),8))</f>
        <v>10001000</v>
      </c>
    </row>
    <row r="2136" spans="1:34" x14ac:dyDescent="0.2">
      <c r="A2136" s="125" t="s">
        <v>3281</v>
      </c>
      <c r="B2136" s="58" t="str">
        <f t="shared" si="3864"/>
        <v/>
      </c>
      <c r="C2136" s="125" t="s">
        <v>727</v>
      </c>
      <c r="D2136" s="125" t="s">
        <v>704</v>
      </c>
      <c r="E2136" s="125" t="str">
        <f t="shared" si="3865"/>
        <v>L3</v>
      </c>
      <c r="F2136" s="125" t="str">
        <f t="shared" si="3866"/>
        <v>110</v>
      </c>
      <c r="H2136" s="125" t="s">
        <v>1724</v>
      </c>
      <c r="I2136" s="159">
        <f>VLOOKUP(H2136,'V-Enc'!$B$38:$C$45,2,FALSE)</f>
        <v>32</v>
      </c>
      <c r="J2136" s="125" t="s">
        <v>1735</v>
      </c>
      <c r="K2136" s="159">
        <f>VLOOKUP(J2136,'V-Enc'!$B$49:$C$56,2,FALSE)</f>
        <v>4</v>
      </c>
      <c r="L2136" s="206" t="s">
        <v>2079</v>
      </c>
      <c r="M2136" s="125">
        <v>32</v>
      </c>
      <c r="N2136" s="125" t="s">
        <v>1829</v>
      </c>
      <c r="O2136" s="125">
        <f>VLOOKUP(N2136,'V-Enc'!$B$130:$C$137,2,FALSE)</f>
        <v>2</v>
      </c>
      <c r="Q2136" s="125" t="s">
        <v>730</v>
      </c>
      <c r="R2136" s="125" t="s">
        <v>22</v>
      </c>
      <c r="S2136" s="125" t="s">
        <v>764</v>
      </c>
      <c r="U2136" s="125">
        <f t="shared" si="3867"/>
        <v>32</v>
      </c>
      <c r="V2136" s="179">
        <f t="shared" si="3868"/>
        <v>4</v>
      </c>
      <c r="W2136" s="125">
        <f t="shared" si="3869"/>
        <v>32</v>
      </c>
      <c r="X2136" s="179">
        <f t="shared" si="3870"/>
        <v>4</v>
      </c>
      <c r="Z2136" s="125">
        <f t="shared" si="3791"/>
        <v>1</v>
      </c>
      <c r="AA2136" s="125">
        <v>1</v>
      </c>
      <c r="AB2136" s="179">
        <f t="shared" si="3863"/>
        <v>8</v>
      </c>
      <c r="AC2136" s="179" t="str">
        <f>DEC2BIN(MIN(64,AB2136)-1,6)</f>
        <v>000111</v>
      </c>
      <c r="AD2136" s="179">
        <f t="shared" si="3850"/>
        <v>1</v>
      </c>
      <c r="AE2136" s="179" t="str">
        <f t="shared" si="3851"/>
        <v>11111111</v>
      </c>
      <c r="AF2136" s="179">
        <f t="shared" si="3852"/>
        <v>1</v>
      </c>
      <c r="AG2136" s="180" t="str">
        <f t="shared" si="3853"/>
        <v>01110111</v>
      </c>
      <c r="AH2136" s="179" t="str">
        <f t="shared" ref="AH2136:AH2139" si="3879">IF(AF2136=0,"00000000",RIGHT(_xlfn.CONCAT(REPT(0,8-MIN(8,AB2136)),REPT(DEC2BIN(_xlfn.BITLSHIFT(1,MAX(V2136,X2136,1)-1)),MAX(1,O2136))),8))</f>
        <v>10001000</v>
      </c>
    </row>
    <row r="2137" spans="1:34" x14ac:dyDescent="0.2">
      <c r="A2137" s="125" t="s">
        <v>3282</v>
      </c>
      <c r="B2137" s="58" t="str">
        <f t="shared" si="3864"/>
        <v>RSVD</v>
      </c>
      <c r="C2137" s="125" t="s">
        <v>727</v>
      </c>
      <c r="D2137" s="125" t="s">
        <v>704</v>
      </c>
      <c r="E2137" s="125" t="str">
        <f>IF(S2137="rs2","L2",IF(S2137="vs2","L3","L1"))</f>
        <v>L3</v>
      </c>
      <c r="F2137" s="125" t="str">
        <f>IF(M2137=8,"000",IF(M2137=16,"101","110"))</f>
        <v>000</v>
      </c>
      <c r="H2137" s="125" t="s">
        <v>1724</v>
      </c>
      <c r="I2137" s="159">
        <f>VLOOKUP(H2137,'V-Enc'!$B$38:$C$45,2,FALSE)</f>
        <v>32</v>
      </c>
      <c r="J2137" s="125" t="s">
        <v>1736</v>
      </c>
      <c r="K2137" s="159">
        <f>VLOOKUP(J2137,'V-Enc'!$B$49:$C$56,2,FALSE)</f>
        <v>8</v>
      </c>
      <c r="L2137" s="206" t="s">
        <v>2079</v>
      </c>
      <c r="M2137" s="125">
        <v>8</v>
      </c>
      <c r="N2137" s="125" t="s">
        <v>1829</v>
      </c>
      <c r="O2137" s="125">
        <f>VLOOKUP(N2137,'V-Enc'!$B$130:$C$137,2,FALSE)</f>
        <v>2</v>
      </c>
      <c r="Q2137" s="125" t="s">
        <v>730</v>
      </c>
      <c r="R2137" s="125" t="s">
        <v>22</v>
      </c>
      <c r="S2137" s="125" t="s">
        <v>764</v>
      </c>
      <c r="U2137" s="125">
        <f>IF(L2137="-1",I2137,M2137)</f>
        <v>32</v>
      </c>
      <c r="V2137" s="179">
        <f>IF(L2137="-1",K2137,U2137/I2137*K2137)</f>
        <v>8</v>
      </c>
      <c r="W2137" s="125">
        <f>IF(L2137="-1",M2137,"-")</f>
        <v>8</v>
      </c>
      <c r="X2137" s="179">
        <f>IF(L2137="-1",W2137/I2137*K2137,"-")</f>
        <v>2</v>
      </c>
      <c r="Z2137" s="125">
        <f t="shared" si="3791"/>
        <v>1</v>
      </c>
      <c r="AA2137" s="125">
        <v>1</v>
      </c>
      <c r="AB2137" s="179">
        <f t="shared" si="3863"/>
        <v>16</v>
      </c>
      <c r="AC2137" s="179" t="str">
        <f t="shared" ref="AC2137:AC2139" si="3880">DEC2BIN(MIN(64,AB2137)-1,6)</f>
        <v>001111</v>
      </c>
      <c r="AD2137" s="179">
        <f t="shared" si="3850"/>
        <v>1</v>
      </c>
      <c r="AE2137" s="179" t="str">
        <f t="shared" si="3851"/>
        <v>11111111</v>
      </c>
      <c r="AF2137" s="179">
        <f t="shared" si="3852"/>
        <v>4</v>
      </c>
      <c r="AG2137" s="180" t="str">
        <f t="shared" si="3853"/>
        <v>10001000</v>
      </c>
      <c r="AH2137" s="179" t="str">
        <f t="shared" si="3879"/>
        <v>10000000</v>
      </c>
    </row>
    <row r="2138" spans="1:34" x14ac:dyDescent="0.2">
      <c r="A2138" s="125" t="s">
        <v>3283</v>
      </c>
      <c r="B2138" s="58" t="str">
        <f t="shared" si="3864"/>
        <v>RSVD</v>
      </c>
      <c r="C2138" s="125" t="s">
        <v>727</v>
      </c>
      <c r="D2138" s="125" t="s">
        <v>704</v>
      </c>
      <c r="E2138" s="125" t="str">
        <f>IF(S2138="rs2","L2",IF(S2138="vs2","L3","L1"))</f>
        <v>L3</v>
      </c>
      <c r="F2138" s="125" t="str">
        <f>IF(M2138=8,"000",IF(M2138=16,"101","110"))</f>
        <v>101</v>
      </c>
      <c r="H2138" s="125" t="s">
        <v>1724</v>
      </c>
      <c r="I2138" s="159">
        <f>VLOOKUP(H2138,'V-Enc'!$B$38:$C$45,2,FALSE)</f>
        <v>32</v>
      </c>
      <c r="J2138" s="125" t="s">
        <v>1736</v>
      </c>
      <c r="K2138" s="159">
        <f>VLOOKUP(J2138,'V-Enc'!$B$49:$C$56,2,FALSE)</f>
        <v>8</v>
      </c>
      <c r="L2138" s="206" t="s">
        <v>2079</v>
      </c>
      <c r="M2138" s="125">
        <v>16</v>
      </c>
      <c r="N2138" s="125" t="s">
        <v>1829</v>
      </c>
      <c r="O2138" s="125">
        <f>VLOOKUP(N2138,'V-Enc'!$B$130:$C$137,2,FALSE)</f>
        <v>2</v>
      </c>
      <c r="Q2138" s="125" t="s">
        <v>730</v>
      </c>
      <c r="R2138" s="125" t="s">
        <v>22</v>
      </c>
      <c r="S2138" s="125" t="s">
        <v>764</v>
      </c>
      <c r="U2138" s="125">
        <f>IF(L2138="-1",I2138,M2138)</f>
        <v>32</v>
      </c>
      <c r="V2138" s="179">
        <f>IF(L2138="-1",K2138,U2138/I2138*K2138)</f>
        <v>8</v>
      </c>
      <c r="W2138" s="125">
        <f>IF(L2138="-1",M2138,"-")</f>
        <v>16</v>
      </c>
      <c r="X2138" s="179">
        <f>IF(L2138="-1",W2138/I2138*K2138,"-")</f>
        <v>4</v>
      </c>
      <c r="Z2138" s="125">
        <f t="shared" si="3791"/>
        <v>1</v>
      </c>
      <c r="AA2138" s="125">
        <v>1</v>
      </c>
      <c r="AB2138" s="179">
        <f t="shared" si="3863"/>
        <v>16</v>
      </c>
      <c r="AC2138" s="179" t="str">
        <f t="shared" si="3880"/>
        <v>001111</v>
      </c>
      <c r="AD2138" s="179">
        <f t="shared" si="3850"/>
        <v>1</v>
      </c>
      <c r="AE2138" s="179" t="str">
        <f t="shared" si="3851"/>
        <v>11111111</v>
      </c>
      <c r="AF2138" s="179">
        <f t="shared" si="3852"/>
        <v>2</v>
      </c>
      <c r="AG2138" s="180" t="str">
        <f>IF(AF2138=0,"00000000",RIGHT(IF(X2138&gt;=V2138,DEC2BIN(_xlfn.BITXOR(BIN2DEC(AH2138),255),8),REPT(DEC2BIN(_xlfn.BITLSHIFT(1,AF2138-1)),8)),8))</f>
        <v>10101010</v>
      </c>
      <c r="AH2138" s="179" t="str">
        <f t="shared" si="3879"/>
        <v>10000000</v>
      </c>
    </row>
    <row r="2139" spans="1:34" x14ac:dyDescent="0.2">
      <c r="A2139" s="125" t="s">
        <v>3284</v>
      </c>
      <c r="B2139" s="58" t="str">
        <f t="shared" si="3864"/>
        <v>RSVD</v>
      </c>
      <c r="C2139" s="125" t="s">
        <v>727</v>
      </c>
      <c r="D2139" s="125" t="s">
        <v>704</v>
      </c>
      <c r="E2139" s="125" t="str">
        <f>IF(S2139="rs2","L2",IF(S2139="vs2","L3","L1"))</f>
        <v>L3</v>
      </c>
      <c r="F2139" s="125" t="str">
        <f>IF(M2139=8,"000",IF(M2139=16,"101","110"))</f>
        <v>110</v>
      </c>
      <c r="H2139" s="125" t="s">
        <v>1724</v>
      </c>
      <c r="I2139" s="159">
        <f>VLOOKUP(H2139,'V-Enc'!$B$38:$C$45,2,FALSE)</f>
        <v>32</v>
      </c>
      <c r="J2139" s="125" t="s">
        <v>1736</v>
      </c>
      <c r="K2139" s="159">
        <f>VLOOKUP(J2139,'V-Enc'!$B$49:$C$56,2,FALSE)</f>
        <v>8</v>
      </c>
      <c r="L2139" s="206" t="s">
        <v>2079</v>
      </c>
      <c r="M2139" s="125">
        <v>32</v>
      </c>
      <c r="N2139" s="125" t="s">
        <v>1829</v>
      </c>
      <c r="O2139" s="125">
        <f>VLOOKUP(N2139,'V-Enc'!$B$130:$C$137,2,FALSE)</f>
        <v>2</v>
      </c>
      <c r="Q2139" s="125" t="s">
        <v>730</v>
      </c>
      <c r="R2139" s="125" t="s">
        <v>22</v>
      </c>
      <c r="S2139" s="125" t="s">
        <v>764</v>
      </c>
      <c r="U2139" s="125">
        <f>IF(L2139="-1",I2139,M2139)</f>
        <v>32</v>
      </c>
      <c r="V2139" s="179">
        <f>IF(L2139="-1",K2139,U2139/I2139*K2139)</f>
        <v>8</v>
      </c>
      <c r="W2139" s="125">
        <f>IF(L2139="-1",M2139,"-")</f>
        <v>32</v>
      </c>
      <c r="X2139" s="179">
        <f>IF(L2139="-1",W2139/I2139*K2139,"-")</f>
        <v>8</v>
      </c>
      <c r="Z2139" s="125">
        <f t="shared" si="3791"/>
        <v>1</v>
      </c>
      <c r="AA2139" s="125">
        <v>1</v>
      </c>
      <c r="AB2139" s="179">
        <f t="shared" si="3863"/>
        <v>16</v>
      </c>
      <c r="AC2139" s="179" t="str">
        <f t="shared" si="3880"/>
        <v>001111</v>
      </c>
      <c r="AD2139" s="179">
        <f t="shared" si="3850"/>
        <v>1</v>
      </c>
      <c r="AE2139" s="179" t="str">
        <f t="shared" si="3851"/>
        <v>11111111</v>
      </c>
      <c r="AF2139" s="179">
        <f t="shared" si="3852"/>
        <v>1</v>
      </c>
      <c r="AG2139" s="180" t="str">
        <f>IF(AF2139=0,"00000000",RIGHT(IF(X2139&gt;=V2139,DEC2BIN(_xlfn.BITXOR(BIN2DEC(AH2139),255),8),REPT(DEC2BIN(_xlfn.BITLSHIFT(1,AF2139-1)),8)),8))</f>
        <v>01111111</v>
      </c>
      <c r="AH2139" s="179" t="str">
        <f t="shared" si="3879"/>
        <v>10000000</v>
      </c>
    </row>
    <row r="2140" spans="1:34" x14ac:dyDescent="0.2">
      <c r="I2140" s="159"/>
      <c r="Z2140" s="125" t="str">
        <f t="shared" si="3791"/>
        <v/>
      </c>
      <c r="AC2140" s="179"/>
      <c r="AE2140" s="179"/>
    </row>
    <row r="2141" spans="1:34" ht="19" x14ac:dyDescent="0.25">
      <c r="A2141" s="225" t="s">
        <v>2140</v>
      </c>
      <c r="B2141" s="225"/>
      <c r="C2141" s="226"/>
      <c r="D2141" s="226"/>
      <c r="E2141" s="226"/>
      <c r="F2141" s="226"/>
      <c r="G2141" s="226"/>
      <c r="I2141" s="159"/>
      <c r="P2141" s="126"/>
      <c r="Z2141" s="125" t="str">
        <f t="shared" si="3791"/>
        <v/>
      </c>
      <c r="AC2141" s="179"/>
      <c r="AE2141" s="179"/>
    </row>
    <row r="2142" spans="1:34" x14ac:dyDescent="0.2">
      <c r="A2142" s="125" t="s">
        <v>4951</v>
      </c>
      <c r="B2142" s="58" t="str">
        <f t="shared" ref="B2142" si="3881">IF(OR(MAX(1,O2142)*MAX(V2142,1)&gt;8,V2142&lt;1/4,X2142&lt;1/4,IF(X2142="-",0,X2142)&gt;8),"RSVD","")</f>
        <v>RSVD</v>
      </c>
      <c r="C2142" s="125" t="s">
        <v>727</v>
      </c>
      <c r="D2142" s="125" t="s">
        <v>704</v>
      </c>
      <c r="E2142" s="125" t="str">
        <f t="shared" ref="E2142" si="3882">IF(S2142="rs2","L2",IF(S2142="vs2","L3","L1"))</f>
        <v>L1</v>
      </c>
      <c r="F2142" s="125" t="str">
        <f t="shared" ref="F2142" si="3883">IF(M2142=8,"000",IF(M2142=16,"101","110"))</f>
        <v>000</v>
      </c>
      <c r="H2142" s="125" t="s">
        <v>1724</v>
      </c>
      <c r="I2142" s="159">
        <f>VLOOKUP(H2142,'V-Enc'!$B$38:$C$45,2,FALSE)</f>
        <v>32</v>
      </c>
      <c r="J2142" s="125" t="s">
        <v>1739</v>
      </c>
      <c r="K2142" s="159">
        <f>VLOOKUP(J2142,'V-Enc'!$B$49:$C$56,2,FALSE)</f>
        <v>0.25</v>
      </c>
      <c r="L2142" s="206" t="s">
        <v>76</v>
      </c>
      <c r="M2142" s="125">
        <v>8</v>
      </c>
      <c r="N2142" s="125" t="s">
        <v>1830</v>
      </c>
      <c r="O2142" s="125">
        <f>VLOOKUP(N2142,'V-Enc'!$B$130:$C$137,2,FALSE)</f>
        <v>3</v>
      </c>
      <c r="Q2142" s="125" t="s">
        <v>730</v>
      </c>
      <c r="R2142" s="125" t="s">
        <v>22</v>
      </c>
      <c r="S2142" s="206" t="s">
        <v>2040</v>
      </c>
      <c r="U2142" s="125">
        <f t="shared" ref="U2142" si="3884">IF(L2142="-1",I2142,M2142)</f>
        <v>8</v>
      </c>
      <c r="V2142" s="179">
        <f t="shared" ref="V2142" si="3885">IF(L2142="-1",K2142,U2142/I2142*K2142)</f>
        <v>6.25E-2</v>
      </c>
      <c r="W2142" s="125" t="str">
        <f t="shared" ref="W2142" si="3886">IF(L2142="-1",M2142,"-")</f>
        <v>-</v>
      </c>
      <c r="X2142" s="179" t="str">
        <f>IF(L2142="-1",W2142/#REF!*#REF!,"-")</f>
        <v>-</v>
      </c>
      <c r="Z2142" s="125" t="str">
        <f t="shared" si="3791"/>
        <v/>
      </c>
      <c r="AA2142" s="125">
        <v>1</v>
      </c>
      <c r="AB2142" s="179">
        <f>MAX(V2142,X2142,1)*IF(O2142="",1,O2142)</f>
        <v>3</v>
      </c>
      <c r="AC2142" s="179" t="str">
        <f t="shared" ref="AC2142:AC2155" si="3887">DEC2BIN(MIN(64,AB2142)-1,6)</f>
        <v>000010</v>
      </c>
      <c r="AD2142" s="179">
        <f t="shared" ref="AD2142:AD2159" si="3888">AB2142/(MAX(V2142,1)*IF(O2142="",1,O2142))</f>
        <v>1</v>
      </c>
      <c r="AE2142" s="179" t="str">
        <f t="shared" ref="AE2142:AE2159" si="3889">RIGHT(_xlfn.CONCAT(REPT(0,8-MIN(AB2142,8)),REPT(DEC2BIN(_xlfn.BITLSHIFT(1,AD2142-1)),AB2142/AD2142)),8)</f>
        <v>00000111</v>
      </c>
      <c r="AF2142" s="125" t="s">
        <v>369</v>
      </c>
    </row>
    <row r="2143" spans="1:34" x14ac:dyDescent="0.2">
      <c r="A2143" s="125" t="s">
        <v>4952</v>
      </c>
      <c r="B2143" s="58" t="str">
        <f t="shared" ref="B2143" si="3890">IF(OR(MAX(1,O2143)*MAX(V2143,1)&gt;8,V2143&lt;1/4,X2143&lt;1/4,IF(X2143="-",0,X2143)&gt;8),"RSVD","")</f>
        <v>RSVD</v>
      </c>
      <c r="C2143" s="125" t="s">
        <v>727</v>
      </c>
      <c r="D2143" s="125" t="s">
        <v>704</v>
      </c>
      <c r="E2143" s="125" t="str">
        <f t="shared" ref="E2143" si="3891">IF(S2143="rs2","L2",IF(S2143="vs2","L3","L1"))</f>
        <v>L1</v>
      </c>
      <c r="F2143" s="125" t="str">
        <f t="shared" ref="F2143" si="3892">IF(M2143=8,"000",IF(M2143=16,"101","110"))</f>
        <v>101</v>
      </c>
      <c r="H2143" s="125" t="s">
        <v>1724</v>
      </c>
      <c r="I2143" s="159">
        <f>VLOOKUP(H2143,'V-Enc'!$B$38:$C$45,2,FALSE)</f>
        <v>32</v>
      </c>
      <c r="J2143" s="125" t="s">
        <v>1739</v>
      </c>
      <c r="K2143" s="159">
        <f>VLOOKUP(J2143,'V-Enc'!$B$49:$C$56,2,FALSE)</f>
        <v>0.25</v>
      </c>
      <c r="L2143" s="206" t="s">
        <v>76</v>
      </c>
      <c r="M2143" s="125">
        <v>16</v>
      </c>
      <c r="N2143" s="125" t="s">
        <v>1830</v>
      </c>
      <c r="O2143" s="125">
        <f>VLOOKUP(N2143,'V-Enc'!$B$130:$C$137,2,FALSE)</f>
        <v>3</v>
      </c>
      <c r="Q2143" s="125" t="s">
        <v>730</v>
      </c>
      <c r="R2143" s="125" t="s">
        <v>22</v>
      </c>
      <c r="S2143" s="206" t="s">
        <v>2040</v>
      </c>
      <c r="U2143" s="125">
        <f t="shared" ref="U2143" si="3893">IF(L2143="-1",I2143,M2143)</f>
        <v>16</v>
      </c>
      <c r="V2143" s="179">
        <f t="shared" ref="V2143" si="3894">IF(L2143="-1",K2143,U2143/I2143*K2143)</f>
        <v>0.125</v>
      </c>
      <c r="W2143" s="125" t="str">
        <f t="shared" ref="W2143" si="3895">IF(L2143="-1",M2143,"-")</f>
        <v>-</v>
      </c>
      <c r="X2143" s="179" t="str">
        <f>IF(L2143="-1",W2143/#REF!*#REF!,"-")</f>
        <v>-</v>
      </c>
      <c r="Z2143" s="125" t="str">
        <f t="shared" ref="Z2143" si="3896">IF(S2143="vs2",1,"")</f>
        <v/>
      </c>
      <c r="AA2143" s="125">
        <v>1</v>
      </c>
      <c r="AB2143" s="179">
        <f t="shared" ref="AB2143:AB2159" si="3897">MAX(V2143,X2143,1)*IF(O2143="",1,O2143)</f>
        <v>3</v>
      </c>
      <c r="AC2143" s="179" t="str">
        <f t="shared" si="3887"/>
        <v>000010</v>
      </c>
      <c r="AD2143" s="179">
        <f t="shared" si="3888"/>
        <v>1</v>
      </c>
      <c r="AE2143" s="179" t="str">
        <f t="shared" si="3889"/>
        <v>00000111</v>
      </c>
      <c r="AF2143" s="125" t="s">
        <v>369</v>
      </c>
    </row>
    <row r="2144" spans="1:34" x14ac:dyDescent="0.2">
      <c r="A2144" s="125" t="s">
        <v>3285</v>
      </c>
      <c r="B2144" s="58" t="str">
        <f t="shared" ref="B2144:B2153" si="3898">IF(OR(MAX(1,O2144)*MAX(V2144,1)&gt;8,V2144&lt;1/4,X2144&lt;1/4,IF(X2144="-",0,X2144)&gt;8),"RSVD","")</f>
        <v/>
      </c>
      <c r="C2144" s="125" t="s">
        <v>727</v>
      </c>
      <c r="D2144" s="125" t="s">
        <v>704</v>
      </c>
      <c r="E2144" s="125" t="str">
        <f t="shared" ref="E2144:E2153" si="3899">IF(S2144="rs2","L2",IF(S2144="vs2","L3","L1"))</f>
        <v>L1</v>
      </c>
      <c r="F2144" s="125" t="str">
        <f t="shared" ref="F2144:F2153" si="3900">IF(M2144=8,"000",IF(M2144=16,"101","110"))</f>
        <v>110</v>
      </c>
      <c r="H2144" s="125" t="s">
        <v>1724</v>
      </c>
      <c r="I2144" s="159">
        <f>VLOOKUP(H2144,'V-Enc'!$B$38:$C$45,2,FALSE)</f>
        <v>32</v>
      </c>
      <c r="J2144" s="125" t="s">
        <v>1739</v>
      </c>
      <c r="K2144" s="159">
        <f>VLOOKUP(J2144,'V-Enc'!$B$49:$C$56,2,FALSE)</f>
        <v>0.25</v>
      </c>
      <c r="L2144" s="206" t="s">
        <v>76</v>
      </c>
      <c r="M2144" s="125">
        <v>32</v>
      </c>
      <c r="N2144" s="125" t="s">
        <v>1830</v>
      </c>
      <c r="O2144" s="125">
        <f>VLOOKUP(N2144,'V-Enc'!$B$130:$C$137,2,FALSE)</f>
        <v>3</v>
      </c>
      <c r="Q2144" s="125" t="s">
        <v>730</v>
      </c>
      <c r="R2144" s="125" t="s">
        <v>22</v>
      </c>
      <c r="S2144" s="206" t="s">
        <v>2040</v>
      </c>
      <c r="U2144" s="125">
        <f t="shared" ref="U2144:U2153" si="3901">IF(L2144="-1",I2144,M2144)</f>
        <v>32</v>
      </c>
      <c r="V2144" s="179">
        <f t="shared" ref="V2144:V2153" si="3902">IF(L2144="-1",K2144,U2144/I2144*K2144)</f>
        <v>0.25</v>
      </c>
      <c r="W2144" s="125" t="str">
        <f t="shared" ref="W2144:W2153" si="3903">IF(L2144="-1",M2144,"-")</f>
        <v>-</v>
      </c>
      <c r="X2144" s="179" t="str">
        <f>IF(L2144="-1",W2144/#REF!*#REF!,"-")</f>
        <v>-</v>
      </c>
      <c r="Z2144" s="125" t="str">
        <f t="shared" si="3791"/>
        <v/>
      </c>
      <c r="AA2144" s="125">
        <v>1</v>
      </c>
      <c r="AB2144" s="179">
        <f t="shared" si="3897"/>
        <v>3</v>
      </c>
      <c r="AC2144" s="179" t="str">
        <f t="shared" si="3887"/>
        <v>000010</v>
      </c>
      <c r="AD2144" s="179">
        <f t="shared" si="3888"/>
        <v>1</v>
      </c>
      <c r="AE2144" s="179" t="str">
        <f t="shared" si="3889"/>
        <v>00000111</v>
      </c>
      <c r="AF2144" s="125" t="s">
        <v>369</v>
      </c>
    </row>
    <row r="2145" spans="1:32" x14ac:dyDescent="0.2">
      <c r="A2145" s="125" t="s">
        <v>4953</v>
      </c>
      <c r="B2145" s="58" t="str">
        <f t="shared" ref="B2145" si="3904">IF(OR(MAX(1,O2145)*MAX(V2145,1)&gt;8,V2145&lt;1/4,X2145&lt;1/4,IF(X2145="-",0,X2145)&gt;8),"RSVD","")</f>
        <v>RSVD</v>
      </c>
      <c r="C2145" s="125" t="s">
        <v>727</v>
      </c>
      <c r="D2145" s="125" t="s">
        <v>704</v>
      </c>
      <c r="E2145" s="125" t="str">
        <f t="shared" ref="E2145" si="3905">IF(S2145="rs2","L2",IF(S2145="vs2","L3","L1"))</f>
        <v>L1</v>
      </c>
      <c r="F2145" s="125" t="str">
        <f t="shared" ref="F2145" si="3906">IF(M2145=8,"000",IF(M2145=16,"101","110"))</f>
        <v>000</v>
      </c>
      <c r="H2145" s="125" t="s">
        <v>1724</v>
      </c>
      <c r="I2145" s="159">
        <f>VLOOKUP(H2145,'V-Enc'!$B$38:$C$45,2,FALSE)</f>
        <v>32</v>
      </c>
      <c r="J2145" s="125" t="s">
        <v>1740</v>
      </c>
      <c r="K2145" s="159">
        <f>VLOOKUP(J2145,'V-Enc'!$B$49:$C$56,2,FALSE)</f>
        <v>0.5</v>
      </c>
      <c r="L2145" s="206" t="s">
        <v>76</v>
      </c>
      <c r="M2145" s="125">
        <v>8</v>
      </c>
      <c r="N2145" s="125" t="s">
        <v>1830</v>
      </c>
      <c r="O2145" s="125">
        <f>VLOOKUP(N2145,'V-Enc'!$B$130:$C$137,2,FALSE)</f>
        <v>3</v>
      </c>
      <c r="Q2145" s="125" t="s">
        <v>730</v>
      </c>
      <c r="R2145" s="125" t="s">
        <v>22</v>
      </c>
      <c r="S2145" s="206" t="s">
        <v>2040</v>
      </c>
      <c r="U2145" s="125">
        <f t="shared" ref="U2145" si="3907">IF(L2145="-1",I2145,M2145)</f>
        <v>8</v>
      </c>
      <c r="V2145" s="179">
        <f t="shared" ref="V2145" si="3908">IF(L2145="-1",K2145,U2145/I2145*K2145)</f>
        <v>0.125</v>
      </c>
      <c r="W2145" s="125" t="str">
        <f t="shared" ref="W2145" si="3909">IF(L2145="-1",M2145,"-")</f>
        <v>-</v>
      </c>
      <c r="X2145" s="179" t="str">
        <f>IF(L2145="-1",W2145/#REF!*#REF!,"-")</f>
        <v>-</v>
      </c>
      <c r="Z2145" s="125" t="str">
        <f t="shared" ref="Z2145" si="3910">IF(S2145="vs2",1,"")</f>
        <v/>
      </c>
      <c r="AA2145" s="125">
        <v>1</v>
      </c>
      <c r="AB2145" s="179">
        <f t="shared" si="3897"/>
        <v>3</v>
      </c>
      <c r="AC2145" s="179" t="str">
        <f t="shared" si="3887"/>
        <v>000010</v>
      </c>
      <c r="AD2145" s="179">
        <f t="shared" si="3888"/>
        <v>1</v>
      </c>
      <c r="AE2145" s="179" t="str">
        <f t="shared" si="3889"/>
        <v>00000111</v>
      </c>
      <c r="AF2145" s="125" t="s">
        <v>369</v>
      </c>
    </row>
    <row r="2146" spans="1:32" x14ac:dyDescent="0.2">
      <c r="A2146" s="125" t="s">
        <v>3286</v>
      </c>
      <c r="B2146" s="58" t="str">
        <f t="shared" si="3898"/>
        <v/>
      </c>
      <c r="C2146" s="125" t="s">
        <v>727</v>
      </c>
      <c r="D2146" s="125" t="s">
        <v>704</v>
      </c>
      <c r="E2146" s="125" t="str">
        <f t="shared" si="3899"/>
        <v>L1</v>
      </c>
      <c r="F2146" s="125" t="str">
        <f t="shared" si="3900"/>
        <v>101</v>
      </c>
      <c r="H2146" s="125" t="s">
        <v>1724</v>
      </c>
      <c r="I2146" s="159">
        <f>VLOOKUP(H2146,'V-Enc'!$B$38:$C$45,2,FALSE)</f>
        <v>32</v>
      </c>
      <c r="J2146" s="125" t="s">
        <v>1740</v>
      </c>
      <c r="K2146" s="159">
        <f>VLOOKUP(J2146,'V-Enc'!$B$49:$C$56,2,FALSE)</f>
        <v>0.5</v>
      </c>
      <c r="L2146" s="206" t="s">
        <v>76</v>
      </c>
      <c r="M2146" s="125">
        <v>16</v>
      </c>
      <c r="N2146" s="125" t="s">
        <v>1830</v>
      </c>
      <c r="O2146" s="125">
        <f>VLOOKUP(N2146,'V-Enc'!$B$130:$C$137,2,FALSE)</f>
        <v>3</v>
      </c>
      <c r="Q2146" s="125" t="s">
        <v>730</v>
      </c>
      <c r="R2146" s="125" t="s">
        <v>22</v>
      </c>
      <c r="S2146" s="206" t="s">
        <v>2040</v>
      </c>
      <c r="U2146" s="125">
        <f t="shared" si="3901"/>
        <v>16</v>
      </c>
      <c r="V2146" s="179">
        <f t="shared" si="3902"/>
        <v>0.25</v>
      </c>
      <c r="W2146" s="125" t="str">
        <f t="shared" si="3903"/>
        <v>-</v>
      </c>
      <c r="X2146" s="179" t="str">
        <f>IF(L2146="-1",W2146/#REF!*#REF!,"-")</f>
        <v>-</v>
      </c>
      <c r="Z2146" s="125" t="str">
        <f t="shared" si="3791"/>
        <v/>
      </c>
      <c r="AA2146" s="125">
        <v>1</v>
      </c>
      <c r="AB2146" s="179">
        <f t="shared" si="3897"/>
        <v>3</v>
      </c>
      <c r="AC2146" s="179" t="str">
        <f t="shared" si="3887"/>
        <v>000010</v>
      </c>
      <c r="AD2146" s="179">
        <f t="shared" si="3888"/>
        <v>1</v>
      </c>
      <c r="AE2146" s="179" t="str">
        <f t="shared" si="3889"/>
        <v>00000111</v>
      </c>
      <c r="AF2146" s="125" t="s">
        <v>369</v>
      </c>
    </row>
    <row r="2147" spans="1:32" x14ac:dyDescent="0.2">
      <c r="A2147" s="125" t="s">
        <v>3287</v>
      </c>
      <c r="B2147" s="58" t="str">
        <f t="shared" si="3898"/>
        <v/>
      </c>
      <c r="C2147" s="125" t="s">
        <v>727</v>
      </c>
      <c r="D2147" s="125" t="s">
        <v>704</v>
      </c>
      <c r="E2147" s="125" t="str">
        <f t="shared" si="3899"/>
        <v>L1</v>
      </c>
      <c r="F2147" s="125" t="str">
        <f t="shared" si="3900"/>
        <v>110</v>
      </c>
      <c r="H2147" s="125" t="s">
        <v>1724</v>
      </c>
      <c r="I2147" s="159">
        <f>VLOOKUP(H2147,'V-Enc'!$B$38:$C$45,2,FALSE)</f>
        <v>32</v>
      </c>
      <c r="J2147" s="125" t="s">
        <v>1740</v>
      </c>
      <c r="K2147" s="159">
        <f>VLOOKUP(J2147,'V-Enc'!$B$49:$C$56,2,FALSE)</f>
        <v>0.5</v>
      </c>
      <c r="L2147" s="206" t="s">
        <v>76</v>
      </c>
      <c r="M2147" s="125">
        <v>32</v>
      </c>
      <c r="N2147" s="125" t="s">
        <v>1830</v>
      </c>
      <c r="O2147" s="125">
        <f>VLOOKUP(N2147,'V-Enc'!$B$130:$C$137,2,FALSE)</f>
        <v>3</v>
      </c>
      <c r="Q2147" s="125" t="s">
        <v>730</v>
      </c>
      <c r="R2147" s="125" t="s">
        <v>22</v>
      </c>
      <c r="S2147" s="206" t="s">
        <v>2040</v>
      </c>
      <c r="U2147" s="125">
        <f t="shared" si="3901"/>
        <v>32</v>
      </c>
      <c r="V2147" s="179">
        <f t="shared" si="3902"/>
        <v>0.5</v>
      </c>
      <c r="W2147" s="125" t="str">
        <f t="shared" si="3903"/>
        <v>-</v>
      </c>
      <c r="X2147" s="179" t="str">
        <f>IF(L2147="-1",W2147/I2146*K2146,"-")</f>
        <v>-</v>
      </c>
      <c r="Z2147" s="125" t="str">
        <f t="shared" si="3791"/>
        <v/>
      </c>
      <c r="AA2147" s="125">
        <v>1</v>
      </c>
      <c r="AB2147" s="179">
        <f t="shared" si="3897"/>
        <v>3</v>
      </c>
      <c r="AC2147" s="179" t="str">
        <f t="shared" si="3887"/>
        <v>000010</v>
      </c>
      <c r="AD2147" s="179">
        <f t="shared" si="3888"/>
        <v>1</v>
      </c>
      <c r="AE2147" s="179" t="str">
        <f t="shared" si="3889"/>
        <v>00000111</v>
      </c>
      <c r="AF2147" s="125" t="s">
        <v>369</v>
      </c>
    </row>
    <row r="2148" spans="1:32" x14ac:dyDescent="0.2">
      <c r="A2148" s="125" t="s">
        <v>3288</v>
      </c>
      <c r="B2148" s="58" t="str">
        <f t="shared" si="3898"/>
        <v/>
      </c>
      <c r="C2148" s="125" t="s">
        <v>727</v>
      </c>
      <c r="D2148" s="125" t="s">
        <v>704</v>
      </c>
      <c r="E2148" s="125" t="str">
        <f t="shared" si="3899"/>
        <v>L1</v>
      </c>
      <c r="F2148" s="125" t="str">
        <f t="shared" si="3900"/>
        <v>000</v>
      </c>
      <c r="H2148" s="125" t="s">
        <v>1724</v>
      </c>
      <c r="I2148" s="159">
        <f>VLOOKUP(H2148,'V-Enc'!$B$38:$C$45,2,FALSE)</f>
        <v>32</v>
      </c>
      <c r="J2148" s="125" t="s">
        <v>1733</v>
      </c>
      <c r="K2148" s="159">
        <f>VLOOKUP(J2148,'V-Enc'!$B$49:$C$56,2,FALSE)</f>
        <v>1</v>
      </c>
      <c r="L2148" s="206" t="s">
        <v>76</v>
      </c>
      <c r="M2148" s="125">
        <v>8</v>
      </c>
      <c r="N2148" s="125" t="s">
        <v>1830</v>
      </c>
      <c r="O2148" s="125">
        <f>VLOOKUP(N2148,'V-Enc'!$B$130:$C$137,2,FALSE)</f>
        <v>3</v>
      </c>
      <c r="Q2148" s="125" t="s">
        <v>730</v>
      </c>
      <c r="R2148" s="125" t="s">
        <v>22</v>
      </c>
      <c r="S2148" s="206" t="s">
        <v>2040</v>
      </c>
      <c r="U2148" s="125">
        <f t="shared" si="3901"/>
        <v>8</v>
      </c>
      <c r="V2148" s="179">
        <f t="shared" si="3902"/>
        <v>0.25</v>
      </c>
      <c r="W2148" s="125" t="str">
        <f t="shared" si="3903"/>
        <v>-</v>
      </c>
      <c r="X2148" s="179" t="str">
        <f>IF(L2148="-1",W2148/#REF!*#REF!,"-")</f>
        <v>-</v>
      </c>
      <c r="Z2148" s="125" t="str">
        <f t="shared" si="3791"/>
        <v/>
      </c>
      <c r="AA2148" s="125">
        <v>1</v>
      </c>
      <c r="AB2148" s="179">
        <f t="shared" si="3897"/>
        <v>3</v>
      </c>
      <c r="AC2148" s="179" t="str">
        <f t="shared" si="3887"/>
        <v>000010</v>
      </c>
      <c r="AD2148" s="179">
        <f t="shared" si="3888"/>
        <v>1</v>
      </c>
      <c r="AE2148" s="179" t="str">
        <f t="shared" si="3889"/>
        <v>00000111</v>
      </c>
      <c r="AF2148" s="125" t="s">
        <v>369</v>
      </c>
    </row>
    <row r="2149" spans="1:32" x14ac:dyDescent="0.2">
      <c r="A2149" s="125" t="s">
        <v>3289</v>
      </c>
      <c r="B2149" s="58" t="str">
        <f t="shared" si="3898"/>
        <v/>
      </c>
      <c r="C2149" s="125" t="s">
        <v>727</v>
      </c>
      <c r="D2149" s="125" t="s">
        <v>704</v>
      </c>
      <c r="E2149" s="125" t="str">
        <f t="shared" si="3899"/>
        <v>L1</v>
      </c>
      <c r="F2149" s="125" t="str">
        <f t="shared" si="3900"/>
        <v>101</v>
      </c>
      <c r="H2149" s="125" t="s">
        <v>1724</v>
      </c>
      <c r="I2149" s="159">
        <f>VLOOKUP(H2149,'V-Enc'!$B$38:$C$45,2,FALSE)</f>
        <v>32</v>
      </c>
      <c r="J2149" s="125" t="s">
        <v>1733</v>
      </c>
      <c r="K2149" s="159">
        <f>VLOOKUP(J2149,'V-Enc'!$B$49:$C$56,2,FALSE)</f>
        <v>1</v>
      </c>
      <c r="L2149" s="206" t="s">
        <v>76</v>
      </c>
      <c r="M2149" s="125">
        <v>16</v>
      </c>
      <c r="N2149" s="125" t="s">
        <v>1830</v>
      </c>
      <c r="O2149" s="125">
        <f>VLOOKUP(N2149,'V-Enc'!$B$130:$C$137,2,FALSE)</f>
        <v>3</v>
      </c>
      <c r="Q2149" s="125" t="s">
        <v>730</v>
      </c>
      <c r="R2149" s="125" t="s">
        <v>22</v>
      </c>
      <c r="S2149" s="206" t="s">
        <v>2040</v>
      </c>
      <c r="U2149" s="125">
        <f t="shared" si="3901"/>
        <v>16</v>
      </c>
      <c r="V2149" s="179">
        <f t="shared" si="3902"/>
        <v>0.5</v>
      </c>
      <c r="W2149" s="125" t="str">
        <f t="shared" si="3903"/>
        <v>-</v>
      </c>
      <c r="X2149" s="179" t="str">
        <f>IF(L2149="-1",W2149/I2148*K2148,"-")</f>
        <v>-</v>
      </c>
      <c r="Z2149" s="125" t="str">
        <f t="shared" si="3791"/>
        <v/>
      </c>
      <c r="AA2149" s="125">
        <v>1</v>
      </c>
      <c r="AB2149" s="179">
        <f t="shared" si="3897"/>
        <v>3</v>
      </c>
      <c r="AC2149" s="179" t="str">
        <f t="shared" si="3887"/>
        <v>000010</v>
      </c>
      <c r="AD2149" s="179">
        <f t="shared" si="3888"/>
        <v>1</v>
      </c>
      <c r="AE2149" s="179" t="str">
        <f t="shared" si="3889"/>
        <v>00000111</v>
      </c>
      <c r="AF2149" s="125" t="s">
        <v>369</v>
      </c>
    </row>
    <row r="2150" spans="1:32" x14ac:dyDescent="0.2">
      <c r="A2150" s="125" t="s">
        <v>3290</v>
      </c>
      <c r="B2150" s="58" t="str">
        <f t="shared" si="3898"/>
        <v/>
      </c>
      <c r="C2150" s="125" t="s">
        <v>727</v>
      </c>
      <c r="D2150" s="125" t="s">
        <v>704</v>
      </c>
      <c r="E2150" s="125" t="str">
        <f t="shared" si="3899"/>
        <v>L1</v>
      </c>
      <c r="F2150" s="125" t="str">
        <f t="shared" si="3900"/>
        <v>110</v>
      </c>
      <c r="H2150" s="125" t="s">
        <v>1724</v>
      </c>
      <c r="I2150" s="159">
        <f>VLOOKUP(H2150,'V-Enc'!$B$38:$C$45,2,FALSE)</f>
        <v>32</v>
      </c>
      <c r="J2150" s="125" t="s">
        <v>1733</v>
      </c>
      <c r="K2150" s="159">
        <f>VLOOKUP(J2150,'V-Enc'!$B$49:$C$56,2,FALSE)</f>
        <v>1</v>
      </c>
      <c r="L2150" s="206" t="s">
        <v>76</v>
      </c>
      <c r="M2150" s="125">
        <v>32</v>
      </c>
      <c r="N2150" s="125" t="s">
        <v>1830</v>
      </c>
      <c r="O2150" s="125">
        <f>VLOOKUP(N2150,'V-Enc'!$B$130:$C$137,2,FALSE)</f>
        <v>3</v>
      </c>
      <c r="Q2150" s="125" t="s">
        <v>730</v>
      </c>
      <c r="R2150" s="125" t="s">
        <v>22</v>
      </c>
      <c r="S2150" s="206" t="s">
        <v>2040</v>
      </c>
      <c r="U2150" s="125">
        <f t="shared" si="3901"/>
        <v>32</v>
      </c>
      <c r="V2150" s="179">
        <f t="shared" si="3902"/>
        <v>1</v>
      </c>
      <c r="W2150" s="125" t="str">
        <f t="shared" si="3903"/>
        <v>-</v>
      </c>
      <c r="X2150" s="179" t="str">
        <f>IF(L2150="-1",W2150/I2149*K2149,"-")</f>
        <v>-</v>
      </c>
      <c r="Z2150" s="125" t="str">
        <f t="shared" si="3791"/>
        <v/>
      </c>
      <c r="AA2150" s="125">
        <v>1</v>
      </c>
      <c r="AB2150" s="179">
        <f t="shared" si="3897"/>
        <v>3</v>
      </c>
      <c r="AC2150" s="179" t="str">
        <f t="shared" si="3887"/>
        <v>000010</v>
      </c>
      <c r="AD2150" s="179">
        <f t="shared" si="3888"/>
        <v>1</v>
      </c>
      <c r="AE2150" s="179" t="str">
        <f t="shared" si="3889"/>
        <v>00000111</v>
      </c>
      <c r="AF2150" s="125" t="s">
        <v>369</v>
      </c>
    </row>
    <row r="2151" spans="1:32" x14ac:dyDescent="0.2">
      <c r="A2151" s="125" t="s">
        <v>3291</v>
      </c>
      <c r="B2151" s="58" t="str">
        <f t="shared" si="3898"/>
        <v/>
      </c>
      <c r="C2151" s="125" t="s">
        <v>727</v>
      </c>
      <c r="D2151" s="125" t="s">
        <v>704</v>
      </c>
      <c r="E2151" s="125" t="str">
        <f t="shared" si="3899"/>
        <v>L1</v>
      </c>
      <c r="F2151" s="125" t="str">
        <f t="shared" si="3900"/>
        <v>000</v>
      </c>
      <c r="H2151" s="125" t="s">
        <v>1724</v>
      </c>
      <c r="I2151" s="159">
        <f>VLOOKUP(H2151,'V-Enc'!$B$38:$C$45,2,FALSE)</f>
        <v>32</v>
      </c>
      <c r="J2151" s="125" t="s">
        <v>1734</v>
      </c>
      <c r="K2151" s="159">
        <f>VLOOKUP(J2151,'V-Enc'!$B$49:$C$56,2,FALSE)</f>
        <v>2</v>
      </c>
      <c r="L2151" s="206" t="s">
        <v>76</v>
      </c>
      <c r="M2151" s="125">
        <v>8</v>
      </c>
      <c r="N2151" s="125" t="s">
        <v>1830</v>
      </c>
      <c r="O2151" s="125">
        <f>VLOOKUP(N2151,'V-Enc'!$B$130:$C$137,2,FALSE)</f>
        <v>3</v>
      </c>
      <c r="Q2151" s="125" t="s">
        <v>730</v>
      </c>
      <c r="R2151" s="125" t="s">
        <v>22</v>
      </c>
      <c r="S2151" s="206" t="s">
        <v>2040</v>
      </c>
      <c r="U2151" s="125">
        <f t="shared" si="3901"/>
        <v>8</v>
      </c>
      <c r="V2151" s="179">
        <f t="shared" si="3902"/>
        <v>0.5</v>
      </c>
      <c r="W2151" s="125" t="str">
        <f t="shared" si="3903"/>
        <v>-</v>
      </c>
      <c r="X2151" s="179" t="str">
        <f>IF(L2151="-1",W2151/#REF!*#REF!,"-")</f>
        <v>-</v>
      </c>
      <c r="Z2151" s="125" t="str">
        <f t="shared" si="3791"/>
        <v/>
      </c>
      <c r="AA2151" s="125">
        <v>1</v>
      </c>
      <c r="AB2151" s="179">
        <f t="shared" si="3897"/>
        <v>3</v>
      </c>
      <c r="AC2151" s="179" t="str">
        <f t="shared" si="3887"/>
        <v>000010</v>
      </c>
      <c r="AD2151" s="179">
        <f t="shared" si="3888"/>
        <v>1</v>
      </c>
      <c r="AE2151" s="179" t="str">
        <f t="shared" si="3889"/>
        <v>00000111</v>
      </c>
      <c r="AF2151" s="125" t="s">
        <v>369</v>
      </c>
    </row>
    <row r="2152" spans="1:32" x14ac:dyDescent="0.2">
      <c r="A2152" s="125" t="s">
        <v>3292</v>
      </c>
      <c r="B2152" s="58" t="str">
        <f t="shared" si="3898"/>
        <v/>
      </c>
      <c r="C2152" s="125" t="s">
        <v>727</v>
      </c>
      <c r="D2152" s="125" t="s">
        <v>704</v>
      </c>
      <c r="E2152" s="125" t="str">
        <f t="shared" si="3899"/>
        <v>L1</v>
      </c>
      <c r="F2152" s="125" t="str">
        <f t="shared" si="3900"/>
        <v>101</v>
      </c>
      <c r="H2152" s="125" t="s">
        <v>1724</v>
      </c>
      <c r="I2152" s="159">
        <f>VLOOKUP(H2152,'V-Enc'!$B$38:$C$45,2,FALSE)</f>
        <v>32</v>
      </c>
      <c r="J2152" s="125" t="s">
        <v>1734</v>
      </c>
      <c r="K2152" s="159">
        <f>VLOOKUP(J2152,'V-Enc'!$B$49:$C$56,2,FALSE)</f>
        <v>2</v>
      </c>
      <c r="L2152" s="206" t="s">
        <v>76</v>
      </c>
      <c r="M2152" s="125">
        <v>16</v>
      </c>
      <c r="N2152" s="125" t="s">
        <v>1830</v>
      </c>
      <c r="O2152" s="125">
        <f>VLOOKUP(N2152,'V-Enc'!$B$130:$C$137,2,FALSE)</f>
        <v>3</v>
      </c>
      <c r="Q2152" s="125" t="s">
        <v>730</v>
      </c>
      <c r="R2152" s="125" t="s">
        <v>22</v>
      </c>
      <c r="S2152" s="206" t="s">
        <v>2040</v>
      </c>
      <c r="U2152" s="125">
        <f t="shared" si="3901"/>
        <v>16</v>
      </c>
      <c r="V2152" s="179">
        <f t="shared" si="3902"/>
        <v>1</v>
      </c>
      <c r="W2152" s="125" t="str">
        <f t="shared" si="3903"/>
        <v>-</v>
      </c>
      <c r="X2152" s="179" t="str">
        <f>IF(L2152="-1",W2152/#REF!*#REF!,"-")</f>
        <v>-</v>
      </c>
      <c r="Z2152" s="125" t="str">
        <f t="shared" si="3791"/>
        <v/>
      </c>
      <c r="AA2152" s="125">
        <v>1</v>
      </c>
      <c r="AB2152" s="179">
        <f t="shared" si="3897"/>
        <v>3</v>
      </c>
      <c r="AC2152" s="179" t="str">
        <f t="shared" si="3887"/>
        <v>000010</v>
      </c>
      <c r="AD2152" s="179">
        <f t="shared" si="3888"/>
        <v>1</v>
      </c>
      <c r="AE2152" s="179" t="str">
        <f t="shared" si="3889"/>
        <v>00000111</v>
      </c>
      <c r="AF2152" s="125" t="s">
        <v>369</v>
      </c>
    </row>
    <row r="2153" spans="1:32" x14ac:dyDescent="0.2">
      <c r="A2153" s="125" t="s">
        <v>3293</v>
      </c>
      <c r="B2153" s="58" t="str">
        <f t="shared" si="3898"/>
        <v/>
      </c>
      <c r="C2153" s="125" t="s">
        <v>727</v>
      </c>
      <c r="D2153" s="125" t="s">
        <v>704</v>
      </c>
      <c r="E2153" s="125" t="str">
        <f t="shared" si="3899"/>
        <v>L1</v>
      </c>
      <c r="F2153" s="125" t="str">
        <f t="shared" si="3900"/>
        <v>110</v>
      </c>
      <c r="H2153" s="125" t="s">
        <v>1724</v>
      </c>
      <c r="I2153" s="159">
        <f>VLOOKUP(H2153,'V-Enc'!$B$38:$C$45,2,FALSE)</f>
        <v>32</v>
      </c>
      <c r="J2153" s="125" t="s">
        <v>1734</v>
      </c>
      <c r="K2153" s="159">
        <f>VLOOKUP(J2153,'V-Enc'!$B$49:$C$56,2,FALSE)</f>
        <v>2</v>
      </c>
      <c r="L2153" s="206" t="s">
        <v>76</v>
      </c>
      <c r="M2153" s="125">
        <v>32</v>
      </c>
      <c r="N2153" s="125" t="s">
        <v>1830</v>
      </c>
      <c r="O2153" s="125">
        <f>VLOOKUP(N2153,'V-Enc'!$B$130:$C$137,2,FALSE)</f>
        <v>3</v>
      </c>
      <c r="Q2153" s="125" t="s">
        <v>730</v>
      </c>
      <c r="R2153" s="125" t="s">
        <v>22</v>
      </c>
      <c r="S2153" s="206" t="s">
        <v>2040</v>
      </c>
      <c r="U2153" s="125">
        <f t="shared" si="3901"/>
        <v>32</v>
      </c>
      <c r="V2153" s="179">
        <f t="shared" si="3902"/>
        <v>2</v>
      </c>
      <c r="W2153" s="125" t="str">
        <f t="shared" si="3903"/>
        <v>-</v>
      </c>
      <c r="X2153" s="179" t="str">
        <f>IF(L2153="-1",W2153/#REF!*#REF!,"-")</f>
        <v>-</v>
      </c>
      <c r="Z2153" s="125" t="str">
        <f t="shared" si="3791"/>
        <v/>
      </c>
      <c r="AA2153" s="125">
        <v>1</v>
      </c>
      <c r="AB2153" s="179">
        <f t="shared" si="3897"/>
        <v>6</v>
      </c>
      <c r="AC2153" s="179" t="str">
        <f t="shared" si="3887"/>
        <v>000101</v>
      </c>
      <c r="AD2153" s="179">
        <f t="shared" si="3888"/>
        <v>1</v>
      </c>
      <c r="AE2153" s="179" t="str">
        <f t="shared" si="3889"/>
        <v>00111111</v>
      </c>
      <c r="AF2153" s="125" t="s">
        <v>369</v>
      </c>
    </row>
    <row r="2154" spans="1:32" x14ac:dyDescent="0.2">
      <c r="A2154" s="125" t="s">
        <v>4954</v>
      </c>
      <c r="B2154" s="58" t="str">
        <f t="shared" ref="B2154:B2156" si="3911">IF(OR(MAX(1,O2154)*MAX(V2154,1)&gt;8,V2154&lt;1/4,X2154&lt;1/4,IF(X2154="-",0,X2154)&gt;8),"RSVD","")</f>
        <v/>
      </c>
      <c r="C2154" s="125" t="s">
        <v>727</v>
      </c>
      <c r="D2154" s="125" t="s">
        <v>704</v>
      </c>
      <c r="E2154" s="125" t="str">
        <f t="shared" ref="E2154:E2156" si="3912">IF(S2154="rs2","L2",IF(S2154="vs2","L3","L1"))</f>
        <v>L1</v>
      </c>
      <c r="F2154" s="125" t="str">
        <f t="shared" ref="F2154:F2156" si="3913">IF(M2154=8,"000",IF(M2154=16,"101","110"))</f>
        <v>000</v>
      </c>
      <c r="H2154" s="125" t="s">
        <v>1724</v>
      </c>
      <c r="I2154" s="159">
        <f>VLOOKUP(H2154,'V-Enc'!$B$38:$C$45,2,FALSE)</f>
        <v>32</v>
      </c>
      <c r="J2154" s="125" t="s">
        <v>1735</v>
      </c>
      <c r="K2154" s="159">
        <f>VLOOKUP(J2154,'V-Enc'!$B$49:$C$56,2,FALSE)</f>
        <v>4</v>
      </c>
      <c r="L2154" s="206" t="s">
        <v>76</v>
      </c>
      <c r="M2154" s="125">
        <v>8</v>
      </c>
      <c r="N2154" s="125" t="s">
        <v>1830</v>
      </c>
      <c r="O2154" s="125">
        <f>VLOOKUP(N2154,'V-Enc'!$B$130:$C$137,2,FALSE)</f>
        <v>3</v>
      </c>
      <c r="Q2154" s="125" t="s">
        <v>730</v>
      </c>
      <c r="R2154" s="125" t="s">
        <v>22</v>
      </c>
      <c r="S2154" s="206" t="s">
        <v>2040</v>
      </c>
      <c r="U2154" s="125">
        <f t="shared" ref="U2154:U2156" si="3914">IF(L2154="-1",I2154,M2154)</f>
        <v>8</v>
      </c>
      <c r="V2154" s="179">
        <f t="shared" ref="V2154:V2156" si="3915">IF(L2154="-1",K2154,U2154/I2154*K2154)</f>
        <v>1</v>
      </c>
      <c r="W2154" s="125" t="str">
        <f t="shared" ref="W2154:W2156" si="3916">IF(L2154="-1",M2154,"-")</f>
        <v>-</v>
      </c>
      <c r="X2154" s="179" t="str">
        <f>IF(L2154="-1",W2154/#REF!*#REF!,"-")</f>
        <v>-</v>
      </c>
      <c r="Z2154" s="125" t="str">
        <f t="shared" ref="Z2154:Z2156" si="3917">IF(S2154="vs2",1,"")</f>
        <v/>
      </c>
      <c r="AA2154" s="125">
        <v>1</v>
      </c>
      <c r="AB2154" s="179">
        <f t="shared" si="3897"/>
        <v>3</v>
      </c>
      <c r="AC2154" s="179" t="str">
        <f t="shared" si="3887"/>
        <v>000010</v>
      </c>
      <c r="AD2154" s="179">
        <f t="shared" si="3888"/>
        <v>1</v>
      </c>
      <c r="AE2154" s="179" t="str">
        <f t="shared" si="3889"/>
        <v>00000111</v>
      </c>
      <c r="AF2154" s="125" t="s">
        <v>369</v>
      </c>
    </row>
    <row r="2155" spans="1:32" x14ac:dyDescent="0.2">
      <c r="A2155" s="125" t="s">
        <v>4955</v>
      </c>
      <c r="B2155" s="58" t="str">
        <f t="shared" si="3911"/>
        <v/>
      </c>
      <c r="C2155" s="125" t="s">
        <v>727</v>
      </c>
      <c r="D2155" s="125" t="s">
        <v>704</v>
      </c>
      <c r="E2155" s="125" t="str">
        <f t="shared" si="3912"/>
        <v>L1</v>
      </c>
      <c r="F2155" s="125" t="str">
        <f t="shared" si="3913"/>
        <v>101</v>
      </c>
      <c r="H2155" s="125" t="s">
        <v>1724</v>
      </c>
      <c r="I2155" s="159">
        <f>VLOOKUP(H2155,'V-Enc'!$B$38:$C$45,2,FALSE)</f>
        <v>32</v>
      </c>
      <c r="J2155" s="125" t="s">
        <v>1735</v>
      </c>
      <c r="K2155" s="159">
        <f>VLOOKUP(J2155,'V-Enc'!$B$49:$C$56,2,FALSE)</f>
        <v>4</v>
      </c>
      <c r="L2155" s="206" t="s">
        <v>76</v>
      </c>
      <c r="M2155" s="125">
        <v>16</v>
      </c>
      <c r="N2155" s="125" t="s">
        <v>1830</v>
      </c>
      <c r="O2155" s="125">
        <f>VLOOKUP(N2155,'V-Enc'!$B$130:$C$137,2,FALSE)</f>
        <v>3</v>
      </c>
      <c r="Q2155" s="125" t="s">
        <v>730</v>
      </c>
      <c r="R2155" s="125" t="s">
        <v>22</v>
      </c>
      <c r="S2155" s="206" t="s">
        <v>2040</v>
      </c>
      <c r="U2155" s="125">
        <f t="shared" si="3914"/>
        <v>16</v>
      </c>
      <c r="V2155" s="179">
        <f t="shared" si="3915"/>
        <v>2</v>
      </c>
      <c r="W2155" s="125" t="str">
        <f t="shared" si="3916"/>
        <v>-</v>
      </c>
      <c r="X2155" s="179" t="str">
        <f>IF(L2155="-1",W2155/#REF!*#REF!,"-")</f>
        <v>-</v>
      </c>
      <c r="Z2155" s="125" t="str">
        <f t="shared" si="3917"/>
        <v/>
      </c>
      <c r="AA2155" s="125">
        <v>1</v>
      </c>
      <c r="AB2155" s="179">
        <f t="shared" si="3897"/>
        <v>6</v>
      </c>
      <c r="AC2155" s="179" t="str">
        <f t="shared" si="3887"/>
        <v>000101</v>
      </c>
      <c r="AD2155" s="179">
        <f t="shared" si="3888"/>
        <v>1</v>
      </c>
      <c r="AE2155" s="179" t="str">
        <f t="shared" si="3889"/>
        <v>00111111</v>
      </c>
      <c r="AF2155" s="125" t="s">
        <v>369</v>
      </c>
    </row>
    <row r="2156" spans="1:32" x14ac:dyDescent="0.2">
      <c r="A2156" s="125" t="s">
        <v>4956</v>
      </c>
      <c r="B2156" s="58" t="str">
        <f t="shared" si="3911"/>
        <v>RSVD</v>
      </c>
      <c r="C2156" s="125" t="s">
        <v>727</v>
      </c>
      <c r="D2156" s="125" t="s">
        <v>704</v>
      </c>
      <c r="E2156" s="125" t="str">
        <f t="shared" si="3912"/>
        <v>L1</v>
      </c>
      <c r="F2156" s="125" t="str">
        <f t="shared" si="3913"/>
        <v>110</v>
      </c>
      <c r="H2156" s="125" t="s">
        <v>1724</v>
      </c>
      <c r="I2156" s="159">
        <f>VLOOKUP(H2156,'V-Enc'!$B$38:$C$45,2,FALSE)</f>
        <v>32</v>
      </c>
      <c r="J2156" s="125" t="s">
        <v>1735</v>
      </c>
      <c r="K2156" s="159">
        <f>VLOOKUP(J2156,'V-Enc'!$B$49:$C$56,2,FALSE)</f>
        <v>4</v>
      </c>
      <c r="L2156" s="206" t="s">
        <v>76</v>
      </c>
      <c r="M2156" s="125">
        <v>32</v>
      </c>
      <c r="N2156" s="125" t="s">
        <v>1830</v>
      </c>
      <c r="O2156" s="125">
        <f>VLOOKUP(N2156,'V-Enc'!$B$130:$C$137,2,FALSE)</f>
        <v>3</v>
      </c>
      <c r="Q2156" s="125" t="s">
        <v>730</v>
      </c>
      <c r="R2156" s="125" t="s">
        <v>22</v>
      </c>
      <c r="S2156" s="206" t="s">
        <v>2040</v>
      </c>
      <c r="U2156" s="125">
        <f t="shared" si="3914"/>
        <v>32</v>
      </c>
      <c r="V2156" s="179">
        <f t="shared" si="3915"/>
        <v>4</v>
      </c>
      <c r="W2156" s="125" t="str">
        <f t="shared" si="3916"/>
        <v>-</v>
      </c>
      <c r="X2156" s="179" t="str">
        <f>IF(L2156="-1",W2156/#REF!*#REF!,"-")</f>
        <v>-</v>
      </c>
      <c r="Z2156" s="125" t="str">
        <f t="shared" si="3917"/>
        <v/>
      </c>
      <c r="AA2156" s="125">
        <v>1</v>
      </c>
      <c r="AB2156" s="179">
        <f t="shared" si="3897"/>
        <v>12</v>
      </c>
      <c r="AC2156" s="179" t="str">
        <f>DEC2BIN(MIN(64,AB2156)-1,6)</f>
        <v>001011</v>
      </c>
      <c r="AD2156" s="179">
        <f t="shared" si="3888"/>
        <v>1</v>
      </c>
      <c r="AE2156" s="179" t="str">
        <f t="shared" si="3889"/>
        <v>11111111</v>
      </c>
      <c r="AF2156" s="125" t="s">
        <v>369</v>
      </c>
    </row>
    <row r="2157" spans="1:32" x14ac:dyDescent="0.2">
      <c r="A2157" s="125" t="s">
        <v>4957</v>
      </c>
      <c r="B2157" s="58" t="str">
        <f t="shared" ref="B2157:B2159" si="3918">IF(OR(MAX(1,O2157)*MAX(V2157,1)&gt;8,V2157&lt;1/4,X2157&lt;1/4,IF(X2157="-",0,X2157)&gt;8),"RSVD","")</f>
        <v/>
      </c>
      <c r="C2157" s="125" t="s">
        <v>727</v>
      </c>
      <c r="D2157" s="125" t="s">
        <v>704</v>
      </c>
      <c r="E2157" s="125" t="str">
        <f t="shared" ref="E2157:E2159" si="3919">IF(S2157="rs2","L2",IF(S2157="vs2","L3","L1"))</f>
        <v>L1</v>
      </c>
      <c r="F2157" s="125" t="str">
        <f t="shared" ref="F2157:F2159" si="3920">IF(M2157=8,"000",IF(M2157=16,"101","110"))</f>
        <v>000</v>
      </c>
      <c r="H2157" s="125" t="s">
        <v>1724</v>
      </c>
      <c r="I2157" s="159">
        <f>VLOOKUP(H2157,'V-Enc'!$B$38:$C$45,2,FALSE)</f>
        <v>32</v>
      </c>
      <c r="J2157" s="125" t="s">
        <v>1736</v>
      </c>
      <c r="K2157" s="159">
        <f>VLOOKUP(J2157,'V-Enc'!$B$49:$C$56,2,FALSE)</f>
        <v>8</v>
      </c>
      <c r="L2157" s="206" t="s">
        <v>76</v>
      </c>
      <c r="M2157" s="125">
        <v>8</v>
      </c>
      <c r="N2157" s="125" t="s">
        <v>1830</v>
      </c>
      <c r="O2157" s="125">
        <f>VLOOKUP(N2157,'V-Enc'!$B$130:$C$137,2,FALSE)</f>
        <v>3</v>
      </c>
      <c r="Q2157" s="125" t="s">
        <v>730</v>
      </c>
      <c r="R2157" s="125" t="s">
        <v>22</v>
      </c>
      <c r="S2157" s="206" t="s">
        <v>2040</v>
      </c>
      <c r="U2157" s="125">
        <f t="shared" ref="U2157:U2159" si="3921">IF(L2157="-1",I2157,M2157)</f>
        <v>8</v>
      </c>
      <c r="V2157" s="179">
        <f t="shared" ref="V2157:V2159" si="3922">IF(L2157="-1",K2157,U2157/I2157*K2157)</f>
        <v>2</v>
      </c>
      <c r="W2157" s="125" t="str">
        <f t="shared" ref="W2157:W2159" si="3923">IF(L2157="-1",M2157,"-")</f>
        <v>-</v>
      </c>
      <c r="X2157" s="179" t="str">
        <f>IF(L2157="-1",W2157/#REF!*#REF!,"-")</f>
        <v>-</v>
      </c>
      <c r="Z2157" s="125" t="str">
        <f t="shared" ref="Z2157:Z2159" si="3924">IF(S2157="vs2",1,"")</f>
        <v/>
      </c>
      <c r="AA2157" s="125">
        <v>1</v>
      </c>
      <c r="AB2157" s="179">
        <f t="shared" si="3897"/>
        <v>6</v>
      </c>
      <c r="AC2157" s="179" t="str">
        <f t="shared" ref="AC2157:AC2159" si="3925">DEC2BIN(MIN(64,AB2157)-1,6)</f>
        <v>000101</v>
      </c>
      <c r="AD2157" s="179">
        <f t="shared" si="3888"/>
        <v>1</v>
      </c>
      <c r="AE2157" s="179" t="str">
        <f t="shared" si="3889"/>
        <v>00111111</v>
      </c>
      <c r="AF2157" s="125" t="s">
        <v>369</v>
      </c>
    </row>
    <row r="2158" spans="1:32" x14ac:dyDescent="0.2">
      <c r="A2158" s="125" t="s">
        <v>4958</v>
      </c>
      <c r="B2158" s="58" t="str">
        <f t="shared" si="3918"/>
        <v>RSVD</v>
      </c>
      <c r="C2158" s="125" t="s">
        <v>727</v>
      </c>
      <c r="D2158" s="125" t="s">
        <v>704</v>
      </c>
      <c r="E2158" s="125" t="str">
        <f t="shared" si="3919"/>
        <v>L1</v>
      </c>
      <c r="F2158" s="125" t="str">
        <f t="shared" si="3920"/>
        <v>101</v>
      </c>
      <c r="H2158" s="125" t="s">
        <v>1724</v>
      </c>
      <c r="I2158" s="159">
        <f>VLOOKUP(H2158,'V-Enc'!$B$38:$C$45,2,FALSE)</f>
        <v>32</v>
      </c>
      <c r="J2158" s="125" t="s">
        <v>1736</v>
      </c>
      <c r="K2158" s="159">
        <f>VLOOKUP(J2158,'V-Enc'!$B$49:$C$56,2,FALSE)</f>
        <v>8</v>
      </c>
      <c r="L2158" s="206" t="s">
        <v>76</v>
      </c>
      <c r="M2158" s="125">
        <v>16</v>
      </c>
      <c r="N2158" s="125" t="s">
        <v>1830</v>
      </c>
      <c r="O2158" s="125">
        <f>VLOOKUP(N2158,'V-Enc'!$B$130:$C$137,2,FALSE)</f>
        <v>3</v>
      </c>
      <c r="Q2158" s="125" t="s">
        <v>730</v>
      </c>
      <c r="R2158" s="125" t="s">
        <v>22</v>
      </c>
      <c r="S2158" s="206" t="s">
        <v>2040</v>
      </c>
      <c r="U2158" s="125">
        <f t="shared" si="3921"/>
        <v>16</v>
      </c>
      <c r="V2158" s="179">
        <f t="shared" si="3922"/>
        <v>4</v>
      </c>
      <c r="W2158" s="125" t="str">
        <f t="shared" si="3923"/>
        <v>-</v>
      </c>
      <c r="X2158" s="179" t="str">
        <f>IF(L2158="-1",W2158/#REF!*#REF!,"-")</f>
        <v>-</v>
      </c>
      <c r="Z2158" s="125" t="str">
        <f t="shared" si="3924"/>
        <v/>
      </c>
      <c r="AA2158" s="125">
        <v>1</v>
      </c>
      <c r="AB2158" s="179">
        <f t="shared" si="3897"/>
        <v>12</v>
      </c>
      <c r="AC2158" s="179" t="str">
        <f t="shared" si="3925"/>
        <v>001011</v>
      </c>
      <c r="AD2158" s="179">
        <f t="shared" si="3888"/>
        <v>1</v>
      </c>
      <c r="AE2158" s="179" t="str">
        <f t="shared" si="3889"/>
        <v>11111111</v>
      </c>
      <c r="AF2158" s="125" t="s">
        <v>369</v>
      </c>
    </row>
    <row r="2159" spans="1:32" x14ac:dyDescent="0.2">
      <c r="A2159" s="125" t="s">
        <v>4959</v>
      </c>
      <c r="B2159" s="58" t="str">
        <f t="shared" si="3918"/>
        <v>RSVD</v>
      </c>
      <c r="C2159" s="125" t="s">
        <v>727</v>
      </c>
      <c r="D2159" s="125" t="s">
        <v>704</v>
      </c>
      <c r="E2159" s="125" t="str">
        <f t="shared" si="3919"/>
        <v>L1</v>
      </c>
      <c r="F2159" s="125" t="str">
        <f t="shared" si="3920"/>
        <v>110</v>
      </c>
      <c r="H2159" s="125" t="s">
        <v>1724</v>
      </c>
      <c r="I2159" s="159">
        <f>VLOOKUP(H2159,'V-Enc'!$B$38:$C$45,2,FALSE)</f>
        <v>32</v>
      </c>
      <c r="J2159" s="125" t="s">
        <v>1736</v>
      </c>
      <c r="K2159" s="159">
        <f>VLOOKUP(J2159,'V-Enc'!$B$49:$C$56,2,FALSE)</f>
        <v>8</v>
      </c>
      <c r="L2159" s="206" t="s">
        <v>76</v>
      </c>
      <c r="M2159" s="125">
        <v>32</v>
      </c>
      <c r="N2159" s="125" t="s">
        <v>1830</v>
      </c>
      <c r="O2159" s="125">
        <f>VLOOKUP(N2159,'V-Enc'!$B$130:$C$137,2,FALSE)</f>
        <v>3</v>
      </c>
      <c r="Q2159" s="125" t="s">
        <v>730</v>
      </c>
      <c r="R2159" s="125" t="s">
        <v>22</v>
      </c>
      <c r="S2159" s="206" t="s">
        <v>2040</v>
      </c>
      <c r="U2159" s="125">
        <f t="shared" si="3921"/>
        <v>32</v>
      </c>
      <c r="V2159" s="179">
        <f t="shared" si="3922"/>
        <v>8</v>
      </c>
      <c r="W2159" s="125" t="str">
        <f t="shared" si="3923"/>
        <v>-</v>
      </c>
      <c r="X2159" s="179" t="str">
        <f>IF(L2159="-1",W2159/#REF!*#REF!,"-")</f>
        <v>-</v>
      </c>
      <c r="Z2159" s="125" t="str">
        <f t="shared" si="3924"/>
        <v/>
      </c>
      <c r="AA2159" s="125">
        <v>1</v>
      </c>
      <c r="AB2159" s="179">
        <f t="shared" si="3897"/>
        <v>24</v>
      </c>
      <c r="AC2159" s="179" t="str">
        <f t="shared" si="3925"/>
        <v>010111</v>
      </c>
      <c r="AD2159" s="179">
        <f t="shared" si="3888"/>
        <v>1</v>
      </c>
      <c r="AE2159" s="179" t="str">
        <f t="shared" si="3889"/>
        <v>11111111</v>
      </c>
      <c r="AF2159" s="125" t="s">
        <v>369</v>
      </c>
    </row>
    <row r="2160" spans="1:32" x14ac:dyDescent="0.2">
      <c r="I2160" s="159"/>
      <c r="V2160" s="179"/>
      <c r="X2160" s="179"/>
      <c r="Z2160" s="125" t="str">
        <f t="shared" si="3791"/>
        <v/>
      </c>
      <c r="AC2160" s="179"/>
      <c r="AE2160" s="179"/>
    </row>
    <row r="2161" spans="1:32" ht="19" x14ac:dyDescent="0.25">
      <c r="A2161" s="225" t="s">
        <v>2150</v>
      </c>
      <c r="B2161" s="225"/>
      <c r="G2161" s="226"/>
      <c r="I2161" s="159"/>
      <c r="V2161" s="179"/>
      <c r="Z2161" s="125" t="str">
        <f t="shared" si="3791"/>
        <v/>
      </c>
      <c r="AC2161" s="179"/>
      <c r="AE2161" s="179"/>
    </row>
    <row r="2162" spans="1:32" x14ac:dyDescent="0.2">
      <c r="A2162" s="125" t="s">
        <v>4960</v>
      </c>
      <c r="B2162" s="58" t="str">
        <f t="shared" ref="B2162" si="3926">IF(OR(MAX(1,O2162)*MAX(V2162,1)&gt;8,V2162&lt;1/4,X2162&lt;1/4,IF(X2162="-",0,X2162)&gt;8),"RSVD","")</f>
        <v>RSVD</v>
      </c>
      <c r="C2162" s="125" t="s">
        <v>727</v>
      </c>
      <c r="D2162" s="125" t="s">
        <v>704</v>
      </c>
      <c r="E2162" s="125" t="str">
        <f t="shared" ref="E2162" si="3927">IF(S2162="rs2","L2",IF(S2162="vs2","L3","L1"))</f>
        <v>L2</v>
      </c>
      <c r="F2162" s="125" t="str">
        <f t="shared" ref="F2162" si="3928">IF(M2162=8,"000",IF(M2162=16,"101","110"))</f>
        <v>000</v>
      </c>
      <c r="H2162" s="125" t="s">
        <v>1724</v>
      </c>
      <c r="I2162" s="159">
        <f>VLOOKUP(H2162,'V-Enc'!$B$38:$C$45,2,FALSE)</f>
        <v>32</v>
      </c>
      <c r="J2162" s="125" t="s">
        <v>1739</v>
      </c>
      <c r="K2162" s="159">
        <f>VLOOKUP(J2162,'V-Enc'!$B$49:$C$56,2,FALSE)</f>
        <v>0.25</v>
      </c>
      <c r="L2162" s="206" t="s">
        <v>548</v>
      </c>
      <c r="M2162" s="125">
        <v>8</v>
      </c>
      <c r="N2162" s="125" t="s">
        <v>1830</v>
      </c>
      <c r="O2162" s="125">
        <f>VLOOKUP(N2162,'V-Enc'!$B$130:$C$137,2,FALSE)</f>
        <v>3</v>
      </c>
      <c r="Q2162" s="125" t="s">
        <v>730</v>
      </c>
      <c r="R2162" s="125" t="s">
        <v>22</v>
      </c>
      <c r="S2162" s="125" t="s">
        <v>44</v>
      </c>
      <c r="U2162" s="125">
        <f t="shared" ref="U2162" si="3929">IF(L2162="-1",I2162,M2162)</f>
        <v>8</v>
      </c>
      <c r="V2162" s="179">
        <f t="shared" ref="V2162" si="3930">IF(L2162="-1",K2162,U2162/I2162*K2162)</f>
        <v>6.25E-2</v>
      </c>
      <c r="W2162" s="125" t="str">
        <f t="shared" ref="W2162" si="3931">IF(L2162="-1",M2162,"-")</f>
        <v>-</v>
      </c>
      <c r="X2162" s="179" t="str">
        <f>IF(L2162="-1",W2162/#REF!*#REF!,"-")</f>
        <v>-</v>
      </c>
      <c r="Z2162" s="125" t="str">
        <f t="shared" si="3791"/>
        <v/>
      </c>
      <c r="AA2162" s="125">
        <v>1</v>
      </c>
      <c r="AB2162" s="179">
        <f>MAX(V2162,X2162,1)*IF(O2162="",1,O2162)</f>
        <v>3</v>
      </c>
      <c r="AC2162" s="179" t="str">
        <f t="shared" ref="AC2162:AC2175" si="3932">DEC2BIN(MIN(64,AB2162)-1,6)</f>
        <v>000010</v>
      </c>
      <c r="AD2162" s="179">
        <f t="shared" ref="AD2162:AD2179" si="3933">AB2162/(MAX(V2162,1)*IF(O2162="",1,O2162))</f>
        <v>1</v>
      </c>
      <c r="AE2162" s="179" t="str">
        <f t="shared" ref="AE2162:AE2179" si="3934">RIGHT(_xlfn.CONCAT(REPT(0,8-MIN(AB2162,8)),REPT(DEC2BIN(_xlfn.BITLSHIFT(1,AD2162-1)),AB2162/AD2162)),8)</f>
        <v>00000111</v>
      </c>
      <c r="AF2162" s="125" t="s">
        <v>369</v>
      </c>
    </row>
    <row r="2163" spans="1:32" x14ac:dyDescent="0.2">
      <c r="A2163" s="125" t="s">
        <v>4961</v>
      </c>
      <c r="B2163" s="58" t="str">
        <f t="shared" ref="B2163" si="3935">IF(OR(MAX(1,O2163)*MAX(V2163,1)&gt;8,V2163&lt;1/4,X2163&lt;1/4,IF(X2163="-",0,X2163)&gt;8),"RSVD","")</f>
        <v>RSVD</v>
      </c>
      <c r="C2163" s="125" t="s">
        <v>727</v>
      </c>
      <c r="D2163" s="125" t="s">
        <v>704</v>
      </c>
      <c r="E2163" s="125" t="str">
        <f t="shared" ref="E2163" si="3936">IF(S2163="rs2","L2",IF(S2163="vs2","L3","L1"))</f>
        <v>L2</v>
      </c>
      <c r="F2163" s="125" t="str">
        <f t="shared" ref="F2163" si="3937">IF(M2163=8,"000",IF(M2163=16,"101","110"))</f>
        <v>101</v>
      </c>
      <c r="H2163" s="125" t="s">
        <v>1724</v>
      </c>
      <c r="I2163" s="159">
        <f>VLOOKUP(H2163,'V-Enc'!$B$38:$C$45,2,FALSE)</f>
        <v>32</v>
      </c>
      <c r="J2163" s="125" t="s">
        <v>1739</v>
      </c>
      <c r="K2163" s="159">
        <f>VLOOKUP(J2163,'V-Enc'!$B$49:$C$56,2,FALSE)</f>
        <v>0.25</v>
      </c>
      <c r="L2163" s="206" t="s">
        <v>548</v>
      </c>
      <c r="M2163" s="125">
        <v>16</v>
      </c>
      <c r="N2163" s="125" t="s">
        <v>1830</v>
      </c>
      <c r="O2163" s="125">
        <f>VLOOKUP(N2163,'V-Enc'!$B$130:$C$137,2,FALSE)</f>
        <v>3</v>
      </c>
      <c r="Q2163" s="125" t="s">
        <v>730</v>
      </c>
      <c r="R2163" s="125" t="s">
        <v>22</v>
      </c>
      <c r="S2163" s="125" t="s">
        <v>44</v>
      </c>
      <c r="U2163" s="125">
        <f t="shared" ref="U2163" si="3938">IF(L2163="-1",I2163,M2163)</f>
        <v>16</v>
      </c>
      <c r="V2163" s="179">
        <f t="shared" ref="V2163" si="3939">IF(L2163="-1",K2163,U2163/I2163*K2163)</f>
        <v>0.125</v>
      </c>
      <c r="W2163" s="125" t="str">
        <f t="shared" ref="W2163" si="3940">IF(L2163="-1",M2163,"-")</f>
        <v>-</v>
      </c>
      <c r="X2163" s="179" t="str">
        <f>IF(L2163="-1",W2163/#REF!*#REF!,"-")</f>
        <v>-</v>
      </c>
      <c r="Z2163" s="125" t="str">
        <f t="shared" ref="Z2163" si="3941">IF(S2163="vs2",1,"")</f>
        <v/>
      </c>
      <c r="AA2163" s="125">
        <v>1</v>
      </c>
      <c r="AB2163" s="179">
        <f t="shared" ref="AB2163:AB2179" si="3942">MAX(V2163,X2163,1)*IF(O2163="",1,O2163)</f>
        <v>3</v>
      </c>
      <c r="AC2163" s="179" t="str">
        <f t="shared" si="3932"/>
        <v>000010</v>
      </c>
      <c r="AD2163" s="179">
        <f t="shared" si="3933"/>
        <v>1</v>
      </c>
      <c r="AE2163" s="179" t="str">
        <f t="shared" si="3934"/>
        <v>00000111</v>
      </c>
      <c r="AF2163" s="125" t="s">
        <v>369</v>
      </c>
    </row>
    <row r="2164" spans="1:32" x14ac:dyDescent="0.2">
      <c r="A2164" s="125" t="s">
        <v>3294</v>
      </c>
      <c r="B2164" s="58" t="str">
        <f t="shared" ref="B2164:B2173" si="3943">IF(OR(MAX(1,O2164)*MAX(V2164,1)&gt;8,V2164&lt;1/4,X2164&lt;1/4,IF(X2164="-",0,X2164)&gt;8),"RSVD","")</f>
        <v/>
      </c>
      <c r="C2164" s="125" t="s">
        <v>727</v>
      </c>
      <c r="D2164" s="125" t="s">
        <v>704</v>
      </c>
      <c r="E2164" s="125" t="str">
        <f t="shared" ref="E2164:E2173" si="3944">IF(S2164="rs2","L2",IF(S2164="vs2","L3","L1"))</f>
        <v>L2</v>
      </c>
      <c r="F2164" s="125" t="str">
        <f t="shared" ref="F2164:F2173" si="3945">IF(M2164=8,"000",IF(M2164=16,"101","110"))</f>
        <v>110</v>
      </c>
      <c r="H2164" s="125" t="s">
        <v>1724</v>
      </c>
      <c r="I2164" s="159">
        <f>VLOOKUP(H2164,'V-Enc'!$B$38:$C$45,2,FALSE)</f>
        <v>32</v>
      </c>
      <c r="J2164" s="125" t="s">
        <v>1739</v>
      </c>
      <c r="K2164" s="159">
        <f>VLOOKUP(J2164,'V-Enc'!$B$49:$C$56,2,FALSE)</f>
        <v>0.25</v>
      </c>
      <c r="L2164" s="206" t="s">
        <v>548</v>
      </c>
      <c r="M2164" s="125">
        <v>32</v>
      </c>
      <c r="N2164" s="125" t="s">
        <v>1830</v>
      </c>
      <c r="O2164" s="125">
        <f>VLOOKUP(N2164,'V-Enc'!$B$130:$C$137,2,FALSE)</f>
        <v>3</v>
      </c>
      <c r="Q2164" s="125" t="s">
        <v>730</v>
      </c>
      <c r="R2164" s="125" t="s">
        <v>22</v>
      </c>
      <c r="S2164" s="125" t="s">
        <v>44</v>
      </c>
      <c r="U2164" s="125">
        <f t="shared" ref="U2164:U2173" si="3946">IF(L2164="-1",I2164,M2164)</f>
        <v>32</v>
      </c>
      <c r="V2164" s="179">
        <f t="shared" ref="V2164:V2173" si="3947">IF(L2164="-1",K2164,U2164/I2164*K2164)</f>
        <v>0.25</v>
      </c>
      <c r="W2164" s="125" t="str">
        <f t="shared" ref="W2164:W2173" si="3948">IF(L2164="-1",M2164,"-")</f>
        <v>-</v>
      </c>
      <c r="X2164" s="179" t="str">
        <f>IF(L2164="-1",W2164/#REF!*#REF!,"-")</f>
        <v>-</v>
      </c>
      <c r="Z2164" s="125" t="str">
        <f t="shared" si="3791"/>
        <v/>
      </c>
      <c r="AA2164" s="125">
        <v>1</v>
      </c>
      <c r="AB2164" s="179">
        <f t="shared" si="3942"/>
        <v>3</v>
      </c>
      <c r="AC2164" s="179" t="str">
        <f t="shared" si="3932"/>
        <v>000010</v>
      </c>
      <c r="AD2164" s="179">
        <f t="shared" si="3933"/>
        <v>1</v>
      </c>
      <c r="AE2164" s="179" t="str">
        <f t="shared" si="3934"/>
        <v>00000111</v>
      </c>
      <c r="AF2164" s="125" t="s">
        <v>369</v>
      </c>
    </row>
    <row r="2165" spans="1:32" x14ac:dyDescent="0.2">
      <c r="A2165" s="125" t="s">
        <v>4962</v>
      </c>
      <c r="B2165" s="58" t="str">
        <f t="shared" ref="B2165" si="3949">IF(OR(MAX(1,O2165)*MAX(V2165,1)&gt;8,V2165&lt;1/4,X2165&lt;1/4,IF(X2165="-",0,X2165)&gt;8),"RSVD","")</f>
        <v>RSVD</v>
      </c>
      <c r="C2165" s="125" t="s">
        <v>727</v>
      </c>
      <c r="D2165" s="125" t="s">
        <v>704</v>
      </c>
      <c r="E2165" s="125" t="str">
        <f t="shared" ref="E2165" si="3950">IF(S2165="rs2","L2",IF(S2165="vs2","L3","L1"))</f>
        <v>L2</v>
      </c>
      <c r="F2165" s="125" t="str">
        <f t="shared" ref="F2165" si="3951">IF(M2165=8,"000",IF(M2165=16,"101","110"))</f>
        <v>000</v>
      </c>
      <c r="H2165" s="125" t="s">
        <v>1724</v>
      </c>
      <c r="I2165" s="159">
        <f>VLOOKUP(H2165,'V-Enc'!$B$38:$C$45,2,FALSE)</f>
        <v>32</v>
      </c>
      <c r="J2165" s="125" t="s">
        <v>1740</v>
      </c>
      <c r="K2165" s="159">
        <f>VLOOKUP(J2165,'V-Enc'!$B$49:$C$56,2,FALSE)</f>
        <v>0.5</v>
      </c>
      <c r="L2165" s="206" t="s">
        <v>548</v>
      </c>
      <c r="M2165" s="125">
        <v>8</v>
      </c>
      <c r="N2165" s="125" t="s">
        <v>1830</v>
      </c>
      <c r="O2165" s="125">
        <f>VLOOKUP(N2165,'V-Enc'!$B$130:$C$137,2,FALSE)</f>
        <v>3</v>
      </c>
      <c r="Q2165" s="125" t="s">
        <v>730</v>
      </c>
      <c r="R2165" s="125" t="s">
        <v>22</v>
      </c>
      <c r="S2165" s="125" t="s">
        <v>44</v>
      </c>
      <c r="U2165" s="125">
        <f t="shared" ref="U2165" si="3952">IF(L2165="-1",I2165,M2165)</f>
        <v>8</v>
      </c>
      <c r="V2165" s="179">
        <f t="shared" ref="V2165" si="3953">IF(L2165="-1",K2165,U2165/I2165*K2165)</f>
        <v>0.125</v>
      </c>
      <c r="W2165" s="125" t="str">
        <f t="shared" ref="W2165" si="3954">IF(L2165="-1",M2165,"-")</f>
        <v>-</v>
      </c>
      <c r="X2165" s="179" t="str">
        <f>IF(L2165="-1",W2165/#REF!*#REF!,"-")</f>
        <v>-</v>
      </c>
      <c r="Z2165" s="125" t="str">
        <f t="shared" ref="Z2165" si="3955">IF(S2165="vs2",1,"")</f>
        <v/>
      </c>
      <c r="AA2165" s="125">
        <v>1</v>
      </c>
      <c r="AB2165" s="179">
        <f t="shared" si="3942"/>
        <v>3</v>
      </c>
      <c r="AC2165" s="179" t="str">
        <f t="shared" si="3932"/>
        <v>000010</v>
      </c>
      <c r="AD2165" s="179">
        <f t="shared" si="3933"/>
        <v>1</v>
      </c>
      <c r="AE2165" s="179" t="str">
        <f t="shared" si="3934"/>
        <v>00000111</v>
      </c>
      <c r="AF2165" s="125" t="s">
        <v>369</v>
      </c>
    </row>
    <row r="2166" spans="1:32" x14ac:dyDescent="0.2">
      <c r="A2166" s="125" t="s">
        <v>3295</v>
      </c>
      <c r="B2166" s="58" t="str">
        <f t="shared" si="3943"/>
        <v/>
      </c>
      <c r="C2166" s="125" t="s">
        <v>727</v>
      </c>
      <c r="D2166" s="125" t="s">
        <v>704</v>
      </c>
      <c r="E2166" s="125" t="str">
        <f t="shared" si="3944"/>
        <v>L2</v>
      </c>
      <c r="F2166" s="125" t="str">
        <f t="shared" si="3945"/>
        <v>101</v>
      </c>
      <c r="H2166" s="125" t="s">
        <v>1724</v>
      </c>
      <c r="I2166" s="159">
        <f>VLOOKUP(H2166,'V-Enc'!$B$38:$C$45,2,FALSE)</f>
        <v>32</v>
      </c>
      <c r="J2166" s="125" t="s">
        <v>1740</v>
      </c>
      <c r="K2166" s="159">
        <f>VLOOKUP(J2166,'V-Enc'!$B$49:$C$56,2,FALSE)</f>
        <v>0.5</v>
      </c>
      <c r="L2166" s="206" t="s">
        <v>548</v>
      </c>
      <c r="M2166" s="125">
        <v>16</v>
      </c>
      <c r="N2166" s="125" t="s">
        <v>1830</v>
      </c>
      <c r="O2166" s="125">
        <f>VLOOKUP(N2166,'V-Enc'!$B$130:$C$137,2,FALSE)</f>
        <v>3</v>
      </c>
      <c r="Q2166" s="125" t="s">
        <v>730</v>
      </c>
      <c r="R2166" s="125" t="s">
        <v>22</v>
      </c>
      <c r="S2166" s="125" t="s">
        <v>44</v>
      </c>
      <c r="U2166" s="125">
        <f t="shared" si="3946"/>
        <v>16</v>
      </c>
      <c r="V2166" s="179">
        <f t="shared" si="3947"/>
        <v>0.25</v>
      </c>
      <c r="W2166" s="125" t="str">
        <f t="shared" si="3948"/>
        <v>-</v>
      </c>
      <c r="X2166" s="179" t="str">
        <f>IF(L2166="-1",W2166/#REF!*#REF!,"-")</f>
        <v>-</v>
      </c>
      <c r="Z2166" s="125" t="str">
        <f t="shared" si="3791"/>
        <v/>
      </c>
      <c r="AA2166" s="125">
        <v>1</v>
      </c>
      <c r="AB2166" s="179">
        <f t="shared" si="3942"/>
        <v>3</v>
      </c>
      <c r="AC2166" s="179" t="str">
        <f t="shared" si="3932"/>
        <v>000010</v>
      </c>
      <c r="AD2166" s="179">
        <f t="shared" si="3933"/>
        <v>1</v>
      </c>
      <c r="AE2166" s="179" t="str">
        <f t="shared" si="3934"/>
        <v>00000111</v>
      </c>
      <c r="AF2166" s="125" t="s">
        <v>369</v>
      </c>
    </row>
    <row r="2167" spans="1:32" x14ac:dyDescent="0.2">
      <c r="A2167" s="125" t="s">
        <v>3296</v>
      </c>
      <c r="B2167" s="58" t="str">
        <f t="shared" si="3943"/>
        <v/>
      </c>
      <c r="C2167" s="125" t="s">
        <v>727</v>
      </c>
      <c r="D2167" s="125" t="s">
        <v>704</v>
      </c>
      <c r="E2167" s="125" t="str">
        <f t="shared" si="3944"/>
        <v>L2</v>
      </c>
      <c r="F2167" s="125" t="str">
        <f t="shared" si="3945"/>
        <v>110</v>
      </c>
      <c r="H2167" s="125" t="s">
        <v>1724</v>
      </c>
      <c r="I2167" s="159">
        <f>VLOOKUP(H2167,'V-Enc'!$B$38:$C$45,2,FALSE)</f>
        <v>32</v>
      </c>
      <c r="J2167" s="125" t="s">
        <v>1740</v>
      </c>
      <c r="K2167" s="159">
        <f>VLOOKUP(J2167,'V-Enc'!$B$49:$C$56,2,FALSE)</f>
        <v>0.5</v>
      </c>
      <c r="L2167" s="206" t="s">
        <v>548</v>
      </c>
      <c r="M2167" s="125">
        <v>32</v>
      </c>
      <c r="N2167" s="125" t="s">
        <v>1830</v>
      </c>
      <c r="O2167" s="125">
        <f>VLOOKUP(N2167,'V-Enc'!$B$130:$C$137,2,FALSE)</f>
        <v>3</v>
      </c>
      <c r="Q2167" s="125" t="s">
        <v>730</v>
      </c>
      <c r="R2167" s="125" t="s">
        <v>22</v>
      </c>
      <c r="S2167" s="125" t="s">
        <v>44</v>
      </c>
      <c r="U2167" s="125">
        <f t="shared" si="3946"/>
        <v>32</v>
      </c>
      <c r="V2167" s="179">
        <f t="shared" si="3947"/>
        <v>0.5</v>
      </c>
      <c r="W2167" s="125" t="str">
        <f t="shared" si="3948"/>
        <v>-</v>
      </c>
      <c r="X2167" s="179" t="str">
        <f>IF(L2167="-1",W2167/I2166*K2166,"-")</f>
        <v>-</v>
      </c>
      <c r="Z2167" s="125" t="str">
        <f t="shared" si="3791"/>
        <v/>
      </c>
      <c r="AA2167" s="125">
        <v>1</v>
      </c>
      <c r="AB2167" s="179">
        <f t="shared" si="3942"/>
        <v>3</v>
      </c>
      <c r="AC2167" s="179" t="str">
        <f t="shared" si="3932"/>
        <v>000010</v>
      </c>
      <c r="AD2167" s="179">
        <f t="shared" si="3933"/>
        <v>1</v>
      </c>
      <c r="AE2167" s="179" t="str">
        <f t="shared" si="3934"/>
        <v>00000111</v>
      </c>
      <c r="AF2167" s="125" t="s">
        <v>369</v>
      </c>
    </row>
    <row r="2168" spans="1:32" x14ac:dyDescent="0.2">
      <c r="A2168" s="125" t="s">
        <v>3297</v>
      </c>
      <c r="B2168" s="58" t="str">
        <f t="shared" si="3943"/>
        <v/>
      </c>
      <c r="C2168" s="125" t="s">
        <v>727</v>
      </c>
      <c r="D2168" s="125" t="s">
        <v>704</v>
      </c>
      <c r="E2168" s="125" t="str">
        <f t="shared" si="3944"/>
        <v>L2</v>
      </c>
      <c r="F2168" s="125" t="str">
        <f t="shared" si="3945"/>
        <v>000</v>
      </c>
      <c r="H2168" s="125" t="s">
        <v>1724</v>
      </c>
      <c r="I2168" s="159">
        <f>VLOOKUP(H2168,'V-Enc'!$B$38:$C$45,2,FALSE)</f>
        <v>32</v>
      </c>
      <c r="J2168" s="125" t="s">
        <v>1733</v>
      </c>
      <c r="K2168" s="159">
        <f>VLOOKUP(J2168,'V-Enc'!$B$49:$C$56,2,FALSE)</f>
        <v>1</v>
      </c>
      <c r="L2168" s="206" t="s">
        <v>548</v>
      </c>
      <c r="M2168" s="125">
        <v>8</v>
      </c>
      <c r="N2168" s="125" t="s">
        <v>1830</v>
      </c>
      <c r="O2168" s="125">
        <f>VLOOKUP(N2168,'V-Enc'!$B$130:$C$137,2,FALSE)</f>
        <v>3</v>
      </c>
      <c r="Q2168" s="125" t="s">
        <v>730</v>
      </c>
      <c r="R2168" s="125" t="s">
        <v>22</v>
      </c>
      <c r="S2168" s="125" t="s">
        <v>44</v>
      </c>
      <c r="U2168" s="125">
        <f t="shared" si="3946"/>
        <v>8</v>
      </c>
      <c r="V2168" s="179">
        <f t="shared" si="3947"/>
        <v>0.25</v>
      </c>
      <c r="W2168" s="125" t="str">
        <f t="shared" si="3948"/>
        <v>-</v>
      </c>
      <c r="X2168" s="179" t="str">
        <f>IF(L2168="-1",W2168/#REF!*#REF!,"-")</f>
        <v>-</v>
      </c>
      <c r="Z2168" s="125" t="str">
        <f t="shared" si="3791"/>
        <v/>
      </c>
      <c r="AA2168" s="125">
        <v>1</v>
      </c>
      <c r="AB2168" s="179">
        <f t="shared" si="3942"/>
        <v>3</v>
      </c>
      <c r="AC2168" s="179" t="str">
        <f t="shared" si="3932"/>
        <v>000010</v>
      </c>
      <c r="AD2168" s="179">
        <f t="shared" si="3933"/>
        <v>1</v>
      </c>
      <c r="AE2168" s="179" t="str">
        <f t="shared" si="3934"/>
        <v>00000111</v>
      </c>
      <c r="AF2168" s="125" t="s">
        <v>369</v>
      </c>
    </row>
    <row r="2169" spans="1:32" x14ac:dyDescent="0.2">
      <c r="A2169" s="125" t="s">
        <v>3298</v>
      </c>
      <c r="B2169" s="58" t="str">
        <f t="shared" si="3943"/>
        <v/>
      </c>
      <c r="C2169" s="125" t="s">
        <v>727</v>
      </c>
      <c r="D2169" s="125" t="s">
        <v>704</v>
      </c>
      <c r="E2169" s="125" t="str">
        <f t="shared" si="3944"/>
        <v>L2</v>
      </c>
      <c r="F2169" s="125" t="str">
        <f t="shared" si="3945"/>
        <v>101</v>
      </c>
      <c r="H2169" s="125" t="s">
        <v>1724</v>
      </c>
      <c r="I2169" s="159">
        <f>VLOOKUP(H2169,'V-Enc'!$B$38:$C$45,2,FALSE)</f>
        <v>32</v>
      </c>
      <c r="J2169" s="125" t="s">
        <v>1733</v>
      </c>
      <c r="K2169" s="159">
        <f>VLOOKUP(J2169,'V-Enc'!$B$49:$C$56,2,FALSE)</f>
        <v>1</v>
      </c>
      <c r="L2169" s="206" t="s">
        <v>548</v>
      </c>
      <c r="M2169" s="125">
        <v>16</v>
      </c>
      <c r="N2169" s="125" t="s">
        <v>1830</v>
      </c>
      <c r="O2169" s="125">
        <f>VLOOKUP(N2169,'V-Enc'!$B$130:$C$137,2,FALSE)</f>
        <v>3</v>
      </c>
      <c r="Q2169" s="125" t="s">
        <v>730</v>
      </c>
      <c r="R2169" s="125" t="s">
        <v>22</v>
      </c>
      <c r="S2169" s="125" t="s">
        <v>44</v>
      </c>
      <c r="U2169" s="125">
        <f t="shared" si="3946"/>
        <v>16</v>
      </c>
      <c r="V2169" s="179">
        <f t="shared" si="3947"/>
        <v>0.5</v>
      </c>
      <c r="W2169" s="125" t="str">
        <f t="shared" si="3948"/>
        <v>-</v>
      </c>
      <c r="X2169" s="179" t="str">
        <f>IF(L2169="-1",W2169/I2168*K2168,"-")</f>
        <v>-</v>
      </c>
      <c r="Z2169" s="125" t="str">
        <f t="shared" si="3791"/>
        <v/>
      </c>
      <c r="AA2169" s="125">
        <v>1</v>
      </c>
      <c r="AB2169" s="179">
        <f t="shared" si="3942"/>
        <v>3</v>
      </c>
      <c r="AC2169" s="179" t="str">
        <f t="shared" si="3932"/>
        <v>000010</v>
      </c>
      <c r="AD2169" s="179">
        <f t="shared" si="3933"/>
        <v>1</v>
      </c>
      <c r="AE2169" s="179" t="str">
        <f t="shared" si="3934"/>
        <v>00000111</v>
      </c>
      <c r="AF2169" s="125" t="s">
        <v>369</v>
      </c>
    </row>
    <row r="2170" spans="1:32" x14ac:dyDescent="0.2">
      <c r="A2170" s="125" t="s">
        <v>3299</v>
      </c>
      <c r="B2170" s="58" t="str">
        <f t="shared" si="3943"/>
        <v/>
      </c>
      <c r="C2170" s="125" t="s">
        <v>727</v>
      </c>
      <c r="D2170" s="125" t="s">
        <v>704</v>
      </c>
      <c r="E2170" s="125" t="str">
        <f t="shared" si="3944"/>
        <v>L2</v>
      </c>
      <c r="F2170" s="125" t="str">
        <f t="shared" si="3945"/>
        <v>110</v>
      </c>
      <c r="H2170" s="125" t="s">
        <v>1724</v>
      </c>
      <c r="I2170" s="159">
        <f>VLOOKUP(H2170,'V-Enc'!$B$38:$C$45,2,FALSE)</f>
        <v>32</v>
      </c>
      <c r="J2170" s="125" t="s">
        <v>1733</v>
      </c>
      <c r="K2170" s="159">
        <f>VLOOKUP(J2170,'V-Enc'!$B$49:$C$56,2,FALSE)</f>
        <v>1</v>
      </c>
      <c r="L2170" s="206" t="s">
        <v>548</v>
      </c>
      <c r="M2170" s="125">
        <v>32</v>
      </c>
      <c r="N2170" s="125" t="s">
        <v>1830</v>
      </c>
      <c r="O2170" s="125">
        <f>VLOOKUP(N2170,'V-Enc'!$B$130:$C$137,2,FALSE)</f>
        <v>3</v>
      </c>
      <c r="Q2170" s="125" t="s">
        <v>730</v>
      </c>
      <c r="R2170" s="125" t="s">
        <v>22</v>
      </c>
      <c r="S2170" s="125" t="s">
        <v>44</v>
      </c>
      <c r="U2170" s="125">
        <f t="shared" si="3946"/>
        <v>32</v>
      </c>
      <c r="V2170" s="179">
        <f t="shared" si="3947"/>
        <v>1</v>
      </c>
      <c r="W2170" s="125" t="str">
        <f t="shared" si="3948"/>
        <v>-</v>
      </c>
      <c r="X2170" s="179" t="str">
        <f>IF(L2170="-1",W2170/I2169*K2169,"-")</f>
        <v>-</v>
      </c>
      <c r="Z2170" s="125" t="str">
        <f t="shared" si="3791"/>
        <v/>
      </c>
      <c r="AA2170" s="125">
        <v>1</v>
      </c>
      <c r="AB2170" s="179">
        <f t="shared" si="3942"/>
        <v>3</v>
      </c>
      <c r="AC2170" s="179" t="str">
        <f t="shared" si="3932"/>
        <v>000010</v>
      </c>
      <c r="AD2170" s="179">
        <f t="shared" si="3933"/>
        <v>1</v>
      </c>
      <c r="AE2170" s="179" t="str">
        <f t="shared" si="3934"/>
        <v>00000111</v>
      </c>
      <c r="AF2170" s="125" t="s">
        <v>369</v>
      </c>
    </row>
    <row r="2171" spans="1:32" x14ac:dyDescent="0.2">
      <c r="A2171" s="125" t="s">
        <v>3300</v>
      </c>
      <c r="B2171" s="58" t="str">
        <f t="shared" si="3943"/>
        <v/>
      </c>
      <c r="C2171" s="125" t="s">
        <v>727</v>
      </c>
      <c r="D2171" s="125" t="s">
        <v>704</v>
      </c>
      <c r="E2171" s="125" t="str">
        <f t="shared" si="3944"/>
        <v>L2</v>
      </c>
      <c r="F2171" s="125" t="str">
        <f t="shared" si="3945"/>
        <v>000</v>
      </c>
      <c r="H2171" s="125" t="s">
        <v>1724</v>
      </c>
      <c r="I2171" s="159">
        <f>VLOOKUP(H2171,'V-Enc'!$B$38:$C$45,2,FALSE)</f>
        <v>32</v>
      </c>
      <c r="J2171" s="125" t="s">
        <v>1734</v>
      </c>
      <c r="K2171" s="159">
        <f>VLOOKUP(J2171,'V-Enc'!$B$49:$C$56,2,FALSE)</f>
        <v>2</v>
      </c>
      <c r="L2171" s="206" t="s">
        <v>548</v>
      </c>
      <c r="M2171" s="125">
        <v>8</v>
      </c>
      <c r="N2171" s="125" t="s">
        <v>1830</v>
      </c>
      <c r="O2171" s="125">
        <f>VLOOKUP(N2171,'V-Enc'!$B$130:$C$137,2,FALSE)</f>
        <v>3</v>
      </c>
      <c r="Q2171" s="125" t="s">
        <v>730</v>
      </c>
      <c r="R2171" s="125" t="s">
        <v>22</v>
      </c>
      <c r="S2171" s="125" t="s">
        <v>44</v>
      </c>
      <c r="U2171" s="125">
        <f t="shared" si="3946"/>
        <v>8</v>
      </c>
      <c r="V2171" s="179">
        <f t="shared" si="3947"/>
        <v>0.5</v>
      </c>
      <c r="W2171" s="125" t="str">
        <f t="shared" si="3948"/>
        <v>-</v>
      </c>
      <c r="X2171" s="179" t="str">
        <f>IF(L2171="-1",W2171/#REF!*#REF!,"-")</f>
        <v>-</v>
      </c>
      <c r="Z2171" s="125" t="str">
        <f t="shared" si="3791"/>
        <v/>
      </c>
      <c r="AA2171" s="125">
        <v>1</v>
      </c>
      <c r="AB2171" s="179">
        <f t="shared" si="3942"/>
        <v>3</v>
      </c>
      <c r="AC2171" s="179" t="str">
        <f t="shared" si="3932"/>
        <v>000010</v>
      </c>
      <c r="AD2171" s="179">
        <f t="shared" si="3933"/>
        <v>1</v>
      </c>
      <c r="AE2171" s="179" t="str">
        <f t="shared" si="3934"/>
        <v>00000111</v>
      </c>
      <c r="AF2171" s="125" t="s">
        <v>369</v>
      </c>
    </row>
    <row r="2172" spans="1:32" x14ac:dyDescent="0.2">
      <c r="A2172" s="125" t="s">
        <v>3301</v>
      </c>
      <c r="B2172" s="58" t="str">
        <f t="shared" si="3943"/>
        <v/>
      </c>
      <c r="C2172" s="125" t="s">
        <v>727</v>
      </c>
      <c r="D2172" s="125" t="s">
        <v>704</v>
      </c>
      <c r="E2172" s="125" t="str">
        <f t="shared" si="3944"/>
        <v>L2</v>
      </c>
      <c r="F2172" s="125" t="str">
        <f t="shared" si="3945"/>
        <v>101</v>
      </c>
      <c r="H2172" s="125" t="s">
        <v>1724</v>
      </c>
      <c r="I2172" s="159">
        <f>VLOOKUP(H2172,'V-Enc'!$B$38:$C$45,2,FALSE)</f>
        <v>32</v>
      </c>
      <c r="J2172" s="125" t="s">
        <v>1734</v>
      </c>
      <c r="K2172" s="159">
        <f>VLOOKUP(J2172,'V-Enc'!$B$49:$C$56,2,FALSE)</f>
        <v>2</v>
      </c>
      <c r="L2172" s="206" t="s">
        <v>548</v>
      </c>
      <c r="M2172" s="125">
        <v>16</v>
      </c>
      <c r="N2172" s="125" t="s">
        <v>1830</v>
      </c>
      <c r="O2172" s="125">
        <f>VLOOKUP(N2172,'V-Enc'!$B$130:$C$137,2,FALSE)</f>
        <v>3</v>
      </c>
      <c r="Q2172" s="125" t="s">
        <v>730</v>
      </c>
      <c r="R2172" s="125" t="s">
        <v>22</v>
      </c>
      <c r="S2172" s="125" t="s">
        <v>44</v>
      </c>
      <c r="U2172" s="125">
        <f t="shared" si="3946"/>
        <v>16</v>
      </c>
      <c r="V2172" s="179">
        <f t="shared" si="3947"/>
        <v>1</v>
      </c>
      <c r="W2172" s="125" t="str">
        <f t="shared" si="3948"/>
        <v>-</v>
      </c>
      <c r="X2172" s="179" t="str">
        <f>IF(L2172="-1",W2172/#REF!*#REF!,"-")</f>
        <v>-</v>
      </c>
      <c r="Z2172" s="125" t="str">
        <f t="shared" si="3791"/>
        <v/>
      </c>
      <c r="AA2172" s="125">
        <v>1</v>
      </c>
      <c r="AB2172" s="179">
        <f t="shared" si="3942"/>
        <v>3</v>
      </c>
      <c r="AC2172" s="179" t="str">
        <f t="shared" si="3932"/>
        <v>000010</v>
      </c>
      <c r="AD2172" s="179">
        <f t="shared" si="3933"/>
        <v>1</v>
      </c>
      <c r="AE2172" s="179" t="str">
        <f t="shared" si="3934"/>
        <v>00000111</v>
      </c>
      <c r="AF2172" s="125" t="s">
        <v>369</v>
      </c>
    </row>
    <row r="2173" spans="1:32" x14ac:dyDescent="0.2">
      <c r="A2173" s="125" t="s">
        <v>3302</v>
      </c>
      <c r="B2173" s="58" t="str">
        <f t="shared" si="3943"/>
        <v/>
      </c>
      <c r="C2173" s="125" t="s">
        <v>727</v>
      </c>
      <c r="D2173" s="125" t="s">
        <v>704</v>
      </c>
      <c r="E2173" s="125" t="str">
        <f t="shared" si="3944"/>
        <v>L2</v>
      </c>
      <c r="F2173" s="125" t="str">
        <f t="shared" si="3945"/>
        <v>110</v>
      </c>
      <c r="H2173" s="125" t="s">
        <v>1724</v>
      </c>
      <c r="I2173" s="159">
        <f>VLOOKUP(H2173,'V-Enc'!$B$38:$C$45,2,FALSE)</f>
        <v>32</v>
      </c>
      <c r="J2173" s="125" t="s">
        <v>1734</v>
      </c>
      <c r="K2173" s="159">
        <f>VLOOKUP(J2173,'V-Enc'!$B$49:$C$56,2,FALSE)</f>
        <v>2</v>
      </c>
      <c r="L2173" s="206" t="s">
        <v>548</v>
      </c>
      <c r="M2173" s="125">
        <v>32</v>
      </c>
      <c r="N2173" s="125" t="s">
        <v>1830</v>
      </c>
      <c r="O2173" s="125">
        <f>VLOOKUP(N2173,'V-Enc'!$B$130:$C$137,2,FALSE)</f>
        <v>3</v>
      </c>
      <c r="Q2173" s="125" t="s">
        <v>730</v>
      </c>
      <c r="R2173" s="125" t="s">
        <v>22</v>
      </c>
      <c r="S2173" s="125" t="s">
        <v>44</v>
      </c>
      <c r="U2173" s="125">
        <f t="shared" si="3946"/>
        <v>32</v>
      </c>
      <c r="V2173" s="179">
        <f t="shared" si="3947"/>
        <v>2</v>
      </c>
      <c r="W2173" s="125" t="str">
        <f t="shared" si="3948"/>
        <v>-</v>
      </c>
      <c r="X2173" s="179" t="str">
        <f>IF(L2173="-1",W2173/#REF!*#REF!,"-")</f>
        <v>-</v>
      </c>
      <c r="Z2173" s="125" t="str">
        <f t="shared" ref="Z2173:Z2266" si="3956">IF(S2173="vs2",1,"")</f>
        <v/>
      </c>
      <c r="AA2173" s="125">
        <v>1</v>
      </c>
      <c r="AB2173" s="179">
        <f t="shared" si="3942"/>
        <v>6</v>
      </c>
      <c r="AC2173" s="179" t="str">
        <f t="shared" si="3932"/>
        <v>000101</v>
      </c>
      <c r="AD2173" s="179">
        <f t="shared" si="3933"/>
        <v>1</v>
      </c>
      <c r="AE2173" s="179" t="str">
        <f t="shared" si="3934"/>
        <v>00111111</v>
      </c>
      <c r="AF2173" s="125" t="s">
        <v>369</v>
      </c>
    </row>
    <row r="2174" spans="1:32" x14ac:dyDescent="0.2">
      <c r="A2174" s="125" t="s">
        <v>4963</v>
      </c>
      <c r="B2174" s="58" t="str">
        <f t="shared" ref="B2174:B2176" si="3957">IF(OR(MAX(1,O2174)*MAX(V2174,1)&gt;8,V2174&lt;1/4,X2174&lt;1/4,IF(X2174="-",0,X2174)&gt;8),"RSVD","")</f>
        <v/>
      </c>
      <c r="C2174" s="125" t="s">
        <v>727</v>
      </c>
      <c r="D2174" s="125" t="s">
        <v>704</v>
      </c>
      <c r="E2174" s="125" t="str">
        <f t="shared" ref="E2174:E2176" si="3958">IF(S2174="rs2","L2",IF(S2174="vs2","L3","L1"))</f>
        <v>L2</v>
      </c>
      <c r="F2174" s="125" t="str">
        <f t="shared" ref="F2174:F2176" si="3959">IF(M2174=8,"000",IF(M2174=16,"101","110"))</f>
        <v>000</v>
      </c>
      <c r="H2174" s="125" t="s">
        <v>1724</v>
      </c>
      <c r="I2174" s="159">
        <f>VLOOKUP(H2174,'V-Enc'!$B$38:$C$45,2,FALSE)</f>
        <v>32</v>
      </c>
      <c r="J2174" s="125" t="s">
        <v>1735</v>
      </c>
      <c r="K2174" s="159">
        <f>VLOOKUP(J2174,'V-Enc'!$B$49:$C$56,2,FALSE)</f>
        <v>4</v>
      </c>
      <c r="L2174" s="206" t="s">
        <v>548</v>
      </c>
      <c r="M2174" s="125">
        <v>8</v>
      </c>
      <c r="N2174" s="125" t="s">
        <v>1830</v>
      </c>
      <c r="O2174" s="125">
        <f>VLOOKUP(N2174,'V-Enc'!$B$130:$C$137,2,FALSE)</f>
        <v>3</v>
      </c>
      <c r="Q2174" s="125" t="s">
        <v>730</v>
      </c>
      <c r="R2174" s="125" t="s">
        <v>22</v>
      </c>
      <c r="S2174" s="125" t="s">
        <v>44</v>
      </c>
      <c r="U2174" s="125">
        <f t="shared" ref="U2174:U2176" si="3960">IF(L2174="-1",I2174,M2174)</f>
        <v>8</v>
      </c>
      <c r="V2174" s="179">
        <f t="shared" ref="V2174:V2176" si="3961">IF(L2174="-1",K2174,U2174/I2174*K2174)</f>
        <v>1</v>
      </c>
      <c r="W2174" s="125" t="str">
        <f t="shared" ref="W2174:W2176" si="3962">IF(L2174="-1",M2174,"-")</f>
        <v>-</v>
      </c>
      <c r="X2174" s="179" t="str">
        <f>IF(L2174="-1",W2174/#REF!*#REF!,"-")</f>
        <v>-</v>
      </c>
      <c r="Z2174" s="125" t="str">
        <f t="shared" si="3956"/>
        <v/>
      </c>
      <c r="AA2174" s="125">
        <v>1</v>
      </c>
      <c r="AB2174" s="179">
        <f t="shared" si="3942"/>
        <v>3</v>
      </c>
      <c r="AC2174" s="179" t="str">
        <f t="shared" si="3932"/>
        <v>000010</v>
      </c>
      <c r="AD2174" s="179">
        <f t="shared" si="3933"/>
        <v>1</v>
      </c>
      <c r="AE2174" s="179" t="str">
        <f t="shared" si="3934"/>
        <v>00000111</v>
      </c>
      <c r="AF2174" s="125" t="s">
        <v>369</v>
      </c>
    </row>
    <row r="2175" spans="1:32" x14ac:dyDescent="0.2">
      <c r="A2175" s="125" t="s">
        <v>4964</v>
      </c>
      <c r="B2175" s="58" t="str">
        <f t="shared" si="3957"/>
        <v/>
      </c>
      <c r="C2175" s="125" t="s">
        <v>727</v>
      </c>
      <c r="D2175" s="125" t="s">
        <v>704</v>
      </c>
      <c r="E2175" s="125" t="str">
        <f t="shared" si="3958"/>
        <v>L2</v>
      </c>
      <c r="F2175" s="125" t="str">
        <f t="shared" si="3959"/>
        <v>101</v>
      </c>
      <c r="H2175" s="125" t="s">
        <v>1724</v>
      </c>
      <c r="I2175" s="159">
        <f>VLOOKUP(H2175,'V-Enc'!$B$38:$C$45,2,FALSE)</f>
        <v>32</v>
      </c>
      <c r="J2175" s="125" t="s">
        <v>1735</v>
      </c>
      <c r="K2175" s="159">
        <f>VLOOKUP(J2175,'V-Enc'!$B$49:$C$56,2,FALSE)</f>
        <v>4</v>
      </c>
      <c r="L2175" s="206" t="s">
        <v>548</v>
      </c>
      <c r="M2175" s="125">
        <v>16</v>
      </c>
      <c r="N2175" s="125" t="s">
        <v>1830</v>
      </c>
      <c r="O2175" s="125">
        <f>VLOOKUP(N2175,'V-Enc'!$B$130:$C$137,2,FALSE)</f>
        <v>3</v>
      </c>
      <c r="Q2175" s="125" t="s">
        <v>730</v>
      </c>
      <c r="R2175" s="125" t="s">
        <v>22</v>
      </c>
      <c r="S2175" s="125" t="s">
        <v>44</v>
      </c>
      <c r="U2175" s="125">
        <f t="shared" si="3960"/>
        <v>16</v>
      </c>
      <c r="V2175" s="179">
        <f t="shared" si="3961"/>
        <v>2</v>
      </c>
      <c r="W2175" s="125" t="str">
        <f t="shared" si="3962"/>
        <v>-</v>
      </c>
      <c r="X2175" s="179" t="str">
        <f>IF(L2175="-1",W2175/#REF!*#REF!,"-")</f>
        <v>-</v>
      </c>
      <c r="Z2175" s="125" t="str">
        <f t="shared" si="3956"/>
        <v/>
      </c>
      <c r="AA2175" s="125">
        <v>1</v>
      </c>
      <c r="AB2175" s="179">
        <f t="shared" si="3942"/>
        <v>6</v>
      </c>
      <c r="AC2175" s="179" t="str">
        <f t="shared" si="3932"/>
        <v>000101</v>
      </c>
      <c r="AD2175" s="179">
        <f t="shared" si="3933"/>
        <v>1</v>
      </c>
      <c r="AE2175" s="179" t="str">
        <f t="shared" si="3934"/>
        <v>00111111</v>
      </c>
      <c r="AF2175" s="125" t="s">
        <v>369</v>
      </c>
    </row>
    <row r="2176" spans="1:32" x14ac:dyDescent="0.2">
      <c r="A2176" s="125" t="s">
        <v>4965</v>
      </c>
      <c r="B2176" s="58" t="str">
        <f t="shared" si="3957"/>
        <v>RSVD</v>
      </c>
      <c r="C2176" s="125" t="s">
        <v>727</v>
      </c>
      <c r="D2176" s="125" t="s">
        <v>704</v>
      </c>
      <c r="E2176" s="125" t="str">
        <f t="shared" si="3958"/>
        <v>L2</v>
      </c>
      <c r="F2176" s="125" t="str">
        <f t="shared" si="3959"/>
        <v>110</v>
      </c>
      <c r="H2176" s="125" t="s">
        <v>1724</v>
      </c>
      <c r="I2176" s="159">
        <f>VLOOKUP(H2176,'V-Enc'!$B$38:$C$45,2,FALSE)</f>
        <v>32</v>
      </c>
      <c r="J2176" s="125" t="s">
        <v>1735</v>
      </c>
      <c r="K2176" s="159">
        <f>VLOOKUP(J2176,'V-Enc'!$B$49:$C$56,2,FALSE)</f>
        <v>4</v>
      </c>
      <c r="L2176" s="206" t="s">
        <v>548</v>
      </c>
      <c r="M2176" s="125">
        <v>32</v>
      </c>
      <c r="N2176" s="125" t="s">
        <v>1830</v>
      </c>
      <c r="O2176" s="125">
        <f>VLOOKUP(N2176,'V-Enc'!$B$130:$C$137,2,FALSE)</f>
        <v>3</v>
      </c>
      <c r="Q2176" s="125" t="s">
        <v>730</v>
      </c>
      <c r="R2176" s="125" t="s">
        <v>22</v>
      </c>
      <c r="S2176" s="125" t="s">
        <v>44</v>
      </c>
      <c r="U2176" s="125">
        <f t="shared" si="3960"/>
        <v>32</v>
      </c>
      <c r="V2176" s="179">
        <f t="shared" si="3961"/>
        <v>4</v>
      </c>
      <c r="W2176" s="125" t="str">
        <f t="shared" si="3962"/>
        <v>-</v>
      </c>
      <c r="X2176" s="179" t="str">
        <f>IF(L2176="-1",W2176/#REF!*#REF!,"-")</f>
        <v>-</v>
      </c>
      <c r="Z2176" s="125" t="str">
        <f t="shared" ref="Z2176:Z2178" si="3963">IF(S2176="vs2",1,"")</f>
        <v/>
      </c>
      <c r="AA2176" s="125">
        <v>1</v>
      </c>
      <c r="AB2176" s="179">
        <f t="shared" si="3942"/>
        <v>12</v>
      </c>
      <c r="AC2176" s="179" t="str">
        <f>DEC2BIN(MIN(64,AB2176)-1,6)</f>
        <v>001011</v>
      </c>
      <c r="AD2176" s="179">
        <f t="shared" si="3933"/>
        <v>1</v>
      </c>
      <c r="AE2176" s="179" t="str">
        <f t="shared" si="3934"/>
        <v>11111111</v>
      </c>
      <c r="AF2176" s="125" t="s">
        <v>369</v>
      </c>
    </row>
    <row r="2177" spans="1:34" x14ac:dyDescent="0.2">
      <c r="A2177" s="125" t="s">
        <v>4966</v>
      </c>
      <c r="B2177" s="58" t="str">
        <f t="shared" ref="B2177:B2179" si="3964">IF(OR(MAX(1,O2177)*MAX(V2177,1)&gt;8,V2177&lt;1/4,X2177&lt;1/4,IF(X2177="-",0,X2177)&gt;8),"RSVD","")</f>
        <v/>
      </c>
      <c r="C2177" s="125" t="s">
        <v>727</v>
      </c>
      <c r="D2177" s="125" t="s">
        <v>704</v>
      </c>
      <c r="E2177" s="125" t="str">
        <f t="shared" ref="E2177:E2179" si="3965">IF(S2177="rs2","L2",IF(S2177="vs2","L3","L1"))</f>
        <v>L2</v>
      </c>
      <c r="F2177" s="125" t="str">
        <f t="shared" ref="F2177:F2179" si="3966">IF(M2177=8,"000",IF(M2177=16,"101","110"))</f>
        <v>000</v>
      </c>
      <c r="H2177" s="125" t="s">
        <v>1724</v>
      </c>
      <c r="I2177" s="159">
        <f>VLOOKUP(H2177,'V-Enc'!$B$38:$C$45,2,FALSE)</f>
        <v>32</v>
      </c>
      <c r="J2177" s="125" t="s">
        <v>1736</v>
      </c>
      <c r="K2177" s="159">
        <f>VLOOKUP(J2177,'V-Enc'!$B$49:$C$56,2,FALSE)</f>
        <v>8</v>
      </c>
      <c r="L2177" s="206" t="s">
        <v>548</v>
      </c>
      <c r="M2177" s="125">
        <v>8</v>
      </c>
      <c r="N2177" s="125" t="s">
        <v>1830</v>
      </c>
      <c r="O2177" s="125">
        <f>VLOOKUP(N2177,'V-Enc'!$B$130:$C$137,2,FALSE)</f>
        <v>3</v>
      </c>
      <c r="Q2177" s="125" t="s">
        <v>730</v>
      </c>
      <c r="R2177" s="125" t="s">
        <v>22</v>
      </c>
      <c r="S2177" s="125" t="s">
        <v>44</v>
      </c>
      <c r="U2177" s="125">
        <f t="shared" ref="U2177:U2179" si="3967">IF(L2177="-1",I2177,M2177)</f>
        <v>8</v>
      </c>
      <c r="V2177" s="179">
        <f t="shared" ref="V2177:V2179" si="3968">IF(L2177="-1",K2177,U2177/I2177*K2177)</f>
        <v>2</v>
      </c>
      <c r="W2177" s="125" t="str">
        <f t="shared" ref="W2177:W2179" si="3969">IF(L2177="-1",M2177,"-")</f>
        <v>-</v>
      </c>
      <c r="X2177" s="179" t="str">
        <f>IF(L2177="-1",W2177/#REF!*#REF!,"-")</f>
        <v>-</v>
      </c>
      <c r="Z2177" s="125" t="str">
        <f t="shared" si="3963"/>
        <v/>
      </c>
      <c r="AA2177" s="125">
        <v>1</v>
      </c>
      <c r="AB2177" s="179">
        <f t="shared" si="3942"/>
        <v>6</v>
      </c>
      <c r="AC2177" s="179" t="str">
        <f t="shared" ref="AC2177:AC2179" si="3970">DEC2BIN(MIN(64,AB2177)-1,6)</f>
        <v>000101</v>
      </c>
      <c r="AD2177" s="179">
        <f t="shared" si="3933"/>
        <v>1</v>
      </c>
      <c r="AE2177" s="179" t="str">
        <f t="shared" si="3934"/>
        <v>00111111</v>
      </c>
      <c r="AF2177" s="125" t="s">
        <v>369</v>
      </c>
    </row>
    <row r="2178" spans="1:34" x14ac:dyDescent="0.2">
      <c r="A2178" s="125" t="s">
        <v>4967</v>
      </c>
      <c r="B2178" s="58" t="str">
        <f t="shared" si="3964"/>
        <v>RSVD</v>
      </c>
      <c r="C2178" s="125" t="s">
        <v>727</v>
      </c>
      <c r="D2178" s="125" t="s">
        <v>704</v>
      </c>
      <c r="E2178" s="125" t="str">
        <f t="shared" si="3965"/>
        <v>L2</v>
      </c>
      <c r="F2178" s="125" t="str">
        <f t="shared" si="3966"/>
        <v>101</v>
      </c>
      <c r="H2178" s="125" t="s">
        <v>1724</v>
      </c>
      <c r="I2178" s="159">
        <f>VLOOKUP(H2178,'V-Enc'!$B$38:$C$45,2,FALSE)</f>
        <v>32</v>
      </c>
      <c r="J2178" s="125" t="s">
        <v>1736</v>
      </c>
      <c r="K2178" s="159">
        <f>VLOOKUP(J2178,'V-Enc'!$B$49:$C$56,2,FALSE)</f>
        <v>8</v>
      </c>
      <c r="L2178" s="206" t="s">
        <v>548</v>
      </c>
      <c r="M2178" s="125">
        <v>16</v>
      </c>
      <c r="N2178" s="125" t="s">
        <v>1830</v>
      </c>
      <c r="O2178" s="125">
        <f>VLOOKUP(N2178,'V-Enc'!$B$130:$C$137,2,FALSE)</f>
        <v>3</v>
      </c>
      <c r="Q2178" s="125" t="s">
        <v>730</v>
      </c>
      <c r="R2178" s="125" t="s">
        <v>22</v>
      </c>
      <c r="S2178" s="125" t="s">
        <v>44</v>
      </c>
      <c r="U2178" s="125">
        <f t="shared" si="3967"/>
        <v>16</v>
      </c>
      <c r="V2178" s="179">
        <f t="shared" si="3968"/>
        <v>4</v>
      </c>
      <c r="W2178" s="125" t="str">
        <f t="shared" si="3969"/>
        <v>-</v>
      </c>
      <c r="X2178" s="179" t="str">
        <f>IF(L2178="-1",W2178/#REF!*#REF!,"-")</f>
        <v>-</v>
      </c>
      <c r="Z2178" s="125" t="str">
        <f t="shared" si="3963"/>
        <v/>
      </c>
      <c r="AA2178" s="125">
        <v>1</v>
      </c>
      <c r="AB2178" s="179">
        <f t="shared" si="3942"/>
        <v>12</v>
      </c>
      <c r="AC2178" s="179" t="str">
        <f t="shared" si="3970"/>
        <v>001011</v>
      </c>
      <c r="AD2178" s="179">
        <f t="shared" si="3933"/>
        <v>1</v>
      </c>
      <c r="AE2178" s="179" t="str">
        <f t="shared" si="3934"/>
        <v>11111111</v>
      </c>
      <c r="AF2178" s="125" t="s">
        <v>369</v>
      </c>
    </row>
    <row r="2179" spans="1:34" x14ac:dyDescent="0.2">
      <c r="A2179" s="125" t="s">
        <v>4968</v>
      </c>
      <c r="B2179" s="58" t="str">
        <f t="shared" si="3964"/>
        <v>RSVD</v>
      </c>
      <c r="C2179" s="125" t="s">
        <v>727</v>
      </c>
      <c r="D2179" s="125" t="s">
        <v>704</v>
      </c>
      <c r="E2179" s="125" t="str">
        <f t="shared" si="3965"/>
        <v>L2</v>
      </c>
      <c r="F2179" s="125" t="str">
        <f t="shared" si="3966"/>
        <v>110</v>
      </c>
      <c r="H2179" s="125" t="s">
        <v>1724</v>
      </c>
      <c r="I2179" s="159">
        <f>VLOOKUP(H2179,'V-Enc'!$B$38:$C$45,2,FALSE)</f>
        <v>32</v>
      </c>
      <c r="J2179" s="125" t="s">
        <v>1736</v>
      </c>
      <c r="K2179" s="159">
        <f>VLOOKUP(J2179,'V-Enc'!$B$49:$C$56,2,FALSE)</f>
        <v>8</v>
      </c>
      <c r="L2179" s="206" t="s">
        <v>548</v>
      </c>
      <c r="M2179" s="125">
        <v>32</v>
      </c>
      <c r="N2179" s="125" t="s">
        <v>1830</v>
      </c>
      <c r="O2179" s="125">
        <f>VLOOKUP(N2179,'V-Enc'!$B$130:$C$137,2,FALSE)</f>
        <v>3</v>
      </c>
      <c r="Q2179" s="125" t="s">
        <v>730</v>
      </c>
      <c r="R2179" s="125" t="s">
        <v>22</v>
      </c>
      <c r="S2179" s="125" t="s">
        <v>44</v>
      </c>
      <c r="U2179" s="125">
        <f t="shared" si="3967"/>
        <v>32</v>
      </c>
      <c r="V2179" s="179">
        <f t="shared" si="3968"/>
        <v>8</v>
      </c>
      <c r="W2179" s="125" t="str">
        <f t="shared" si="3969"/>
        <v>-</v>
      </c>
      <c r="X2179" s="179" t="str">
        <f>IF(L2179="-1",W2179/#REF!*#REF!,"-")</f>
        <v>-</v>
      </c>
      <c r="Z2179" s="125" t="str">
        <f t="shared" ref="Z2179" si="3971">IF(S2179="vs2",1,"")</f>
        <v/>
      </c>
      <c r="AA2179" s="125">
        <v>1</v>
      </c>
      <c r="AB2179" s="179">
        <f t="shared" si="3942"/>
        <v>24</v>
      </c>
      <c r="AC2179" s="179" t="str">
        <f t="shared" si="3970"/>
        <v>010111</v>
      </c>
      <c r="AD2179" s="179">
        <f t="shared" si="3933"/>
        <v>1</v>
      </c>
      <c r="AE2179" s="179" t="str">
        <f t="shared" si="3934"/>
        <v>11111111</v>
      </c>
      <c r="AF2179" s="125" t="s">
        <v>369</v>
      </c>
    </row>
    <row r="2180" spans="1:34" x14ac:dyDescent="0.2">
      <c r="I2180" s="159"/>
      <c r="Z2180" s="125" t="str">
        <f t="shared" si="3956"/>
        <v/>
      </c>
      <c r="AC2180" s="179"/>
    </row>
    <row r="2181" spans="1:34" ht="19" x14ac:dyDescent="0.25">
      <c r="A2181" s="225" t="s">
        <v>2160</v>
      </c>
      <c r="B2181" s="225"/>
      <c r="C2181" s="226"/>
      <c r="D2181" s="226"/>
      <c r="E2181" s="226"/>
      <c r="F2181" s="226"/>
      <c r="G2181" s="226"/>
      <c r="I2181" s="159"/>
      <c r="Z2181" s="125" t="str">
        <f t="shared" si="3956"/>
        <v/>
      </c>
      <c r="AC2181" s="179"/>
    </row>
    <row r="2182" spans="1:34" x14ac:dyDescent="0.2">
      <c r="A2182" s="125" t="s">
        <v>4969</v>
      </c>
      <c r="B2182" s="58" t="str">
        <f t="shared" ref="B2182:B2199" si="3972">IF(OR(MAX(1,O2182)*MAX(V2182,1)&gt;8,V2182&lt;1/4,X2182&lt;1/4,IF(X2182="-",0,X2182)&gt;8),"RSVD","")</f>
        <v>RSVD</v>
      </c>
      <c r="C2182" s="125" t="s">
        <v>727</v>
      </c>
      <c r="D2182" s="125" t="s">
        <v>704</v>
      </c>
      <c r="E2182" s="125" t="str">
        <f t="shared" ref="E2182" si="3973">IF(S2182="rs2","L2",IF(S2182="vs2","L3","L1"))</f>
        <v>L3</v>
      </c>
      <c r="F2182" s="125" t="str">
        <f t="shared" ref="F2182" si="3974">IF(M2182=8,"000",IF(M2182=16,"101","110"))</f>
        <v>000</v>
      </c>
      <c r="H2182" s="125" t="s">
        <v>1724</v>
      </c>
      <c r="I2182" s="159">
        <f>VLOOKUP(H2182,'V-Enc'!$B$38:$C$45,2,FALSE)</f>
        <v>32</v>
      </c>
      <c r="J2182" s="125" t="s">
        <v>1739</v>
      </c>
      <c r="K2182" s="159">
        <f>VLOOKUP(J2182,'V-Enc'!$B$49:$C$56,2,FALSE)</f>
        <v>0.25</v>
      </c>
      <c r="L2182" s="206" t="s">
        <v>2079</v>
      </c>
      <c r="M2182" s="125">
        <v>8</v>
      </c>
      <c r="N2182" s="125" t="s">
        <v>1830</v>
      </c>
      <c r="O2182" s="125">
        <f>VLOOKUP(N2182,'V-Enc'!$B$130:$C$137,2,FALSE)</f>
        <v>3</v>
      </c>
      <c r="Q2182" s="125" t="s">
        <v>730</v>
      </c>
      <c r="R2182" s="125" t="s">
        <v>22</v>
      </c>
      <c r="S2182" s="125" t="s">
        <v>764</v>
      </c>
      <c r="U2182" s="125">
        <f t="shared" ref="U2182" si="3975">IF(L2182="-1",I2182,M2182)</f>
        <v>32</v>
      </c>
      <c r="V2182" s="179">
        <f t="shared" ref="V2182" si="3976">IF(L2182="-1",K2182,U2182/I2182*K2182)</f>
        <v>0.25</v>
      </c>
      <c r="W2182" s="125">
        <f t="shared" ref="W2182" si="3977">IF(L2182="-1",M2182,"-")</f>
        <v>8</v>
      </c>
      <c r="X2182" s="179">
        <f t="shared" ref="X2182" si="3978">IF(L2182="-1",W2182/I2182*K2182,"-")</f>
        <v>6.25E-2</v>
      </c>
      <c r="Z2182" s="125">
        <f t="shared" si="3956"/>
        <v>1</v>
      </c>
      <c r="AA2182" s="125">
        <v>1</v>
      </c>
      <c r="AB2182" s="179">
        <f>MAX(V2182,X2182,1)*IF(O2182="",1,O2182)</f>
        <v>3</v>
      </c>
      <c r="AC2182" s="179" t="str">
        <f t="shared" ref="AC2182:AC2195" si="3979">DEC2BIN(MIN(64,AB2182)-1,6)</f>
        <v>000010</v>
      </c>
      <c r="AD2182" s="179">
        <f t="shared" ref="AD2182:AD2199" si="3980">AB2182/(MAX(V2182,1)*IF(O2182="",1,O2182))</f>
        <v>1</v>
      </c>
      <c r="AE2182" s="179" t="str">
        <f t="shared" ref="AE2182:AE2199" si="3981">RIGHT(_xlfn.CONCAT(REPT(0,8-MIN(AB2182,8)),REPT(DEC2BIN(_xlfn.BITLSHIFT(1,AD2182-1)),AB2182/AD2182)),8)</f>
        <v>00000111</v>
      </c>
      <c r="AF2182" s="179">
        <f t="shared" ref="AF2182:AF2199" si="3982">IF(X2182&lt;=1,0,IF(V2182&gt;=X2182,V2182/MAX(X2182,1),1))</f>
        <v>0</v>
      </c>
      <c r="AG2182" s="180" t="str">
        <f t="shared" ref="AG2182:AG2197" si="3983">IF(AF2182=0,"00000000",RIGHT(IF(X2182&gt;=V2182,DEC2BIN(_xlfn.BITXOR(BIN2DEC(AH2182),255),8),REPT(DEC2BIN(_xlfn.BITLSHIFT(1,AF2182-1)),8)),8))</f>
        <v>00000000</v>
      </c>
      <c r="AH2182" s="179" t="str">
        <f t="shared" ref="AH2182:AH2194" si="3984">IF(AF2182=0,"00000000",RIGHT(_xlfn.CONCAT(REPT(0,8-MIN(8,AB2182)),REPT(DEC2BIN(_xlfn.BITLSHIFT(1,MAX(V2182,X2182,1)-1)),MAX(1,O2182))),8))</f>
        <v>00000000</v>
      </c>
    </row>
    <row r="2183" spans="1:34" x14ac:dyDescent="0.2">
      <c r="A2183" s="125" t="s">
        <v>4970</v>
      </c>
      <c r="B2183" s="58" t="str">
        <f t="shared" si="3972"/>
        <v>RSVD</v>
      </c>
      <c r="C2183" s="125" t="s">
        <v>727</v>
      </c>
      <c r="D2183" s="125" t="s">
        <v>704</v>
      </c>
      <c r="E2183" s="125" t="str">
        <f t="shared" ref="E2183" si="3985">IF(S2183="rs2","L2",IF(S2183="vs2","L3","L1"))</f>
        <v>L3</v>
      </c>
      <c r="F2183" s="125" t="str">
        <f t="shared" ref="F2183" si="3986">IF(M2183=8,"000",IF(M2183=16,"101","110"))</f>
        <v>101</v>
      </c>
      <c r="H2183" s="125" t="s">
        <v>1724</v>
      </c>
      <c r="I2183" s="159">
        <f>VLOOKUP(H2183,'V-Enc'!$B$38:$C$45,2,FALSE)</f>
        <v>32</v>
      </c>
      <c r="J2183" s="125" t="s">
        <v>1739</v>
      </c>
      <c r="K2183" s="159">
        <f>VLOOKUP(J2183,'V-Enc'!$B$49:$C$56,2,FALSE)</f>
        <v>0.25</v>
      </c>
      <c r="L2183" s="206" t="s">
        <v>2079</v>
      </c>
      <c r="M2183" s="125">
        <v>16</v>
      </c>
      <c r="N2183" s="125" t="s">
        <v>1830</v>
      </c>
      <c r="O2183" s="125">
        <f>VLOOKUP(N2183,'V-Enc'!$B$130:$C$137,2,FALSE)</f>
        <v>3</v>
      </c>
      <c r="Q2183" s="125" t="s">
        <v>730</v>
      </c>
      <c r="R2183" s="125" t="s">
        <v>22</v>
      </c>
      <c r="S2183" s="125" t="s">
        <v>764</v>
      </c>
      <c r="U2183" s="125">
        <f t="shared" ref="U2183" si="3987">IF(L2183="-1",I2183,M2183)</f>
        <v>32</v>
      </c>
      <c r="V2183" s="179">
        <f t="shared" ref="V2183" si="3988">IF(L2183="-1",K2183,U2183/I2183*K2183)</f>
        <v>0.25</v>
      </c>
      <c r="W2183" s="125">
        <f t="shared" ref="W2183" si="3989">IF(L2183="-1",M2183,"-")</f>
        <v>16</v>
      </c>
      <c r="X2183" s="179">
        <f t="shared" ref="X2183" si="3990">IF(L2183="-1",W2183/I2183*K2183,"-")</f>
        <v>0.125</v>
      </c>
      <c r="Z2183" s="125">
        <f t="shared" ref="Z2183" si="3991">IF(S2183="vs2",1,"")</f>
        <v>1</v>
      </c>
      <c r="AA2183" s="125">
        <v>1</v>
      </c>
      <c r="AB2183" s="179">
        <f t="shared" ref="AB2183:AB2199" si="3992">MAX(V2183,X2183,1)*IF(O2183="",1,O2183)</f>
        <v>3</v>
      </c>
      <c r="AC2183" s="179" t="str">
        <f t="shared" si="3979"/>
        <v>000010</v>
      </c>
      <c r="AD2183" s="179">
        <f t="shared" si="3980"/>
        <v>1</v>
      </c>
      <c r="AE2183" s="179" t="str">
        <f t="shared" si="3981"/>
        <v>00000111</v>
      </c>
      <c r="AF2183" s="179">
        <f t="shared" si="3982"/>
        <v>0</v>
      </c>
      <c r="AG2183" s="180" t="str">
        <f t="shared" si="3983"/>
        <v>00000000</v>
      </c>
      <c r="AH2183" s="179" t="str">
        <f t="shared" si="3984"/>
        <v>00000000</v>
      </c>
    </row>
    <row r="2184" spans="1:34" x14ac:dyDescent="0.2">
      <c r="A2184" s="125" t="s">
        <v>3303</v>
      </c>
      <c r="B2184" s="58" t="str">
        <f t="shared" si="3972"/>
        <v/>
      </c>
      <c r="C2184" s="125" t="s">
        <v>727</v>
      </c>
      <c r="D2184" s="125" t="s">
        <v>704</v>
      </c>
      <c r="E2184" s="125" t="str">
        <f t="shared" ref="E2184:E2196" si="3993">IF(S2184="rs2","L2",IF(S2184="vs2","L3","L1"))</f>
        <v>L3</v>
      </c>
      <c r="F2184" s="125" t="str">
        <f t="shared" ref="F2184:F2196" si="3994">IF(M2184=8,"000",IF(M2184=16,"101","110"))</f>
        <v>110</v>
      </c>
      <c r="H2184" s="125" t="s">
        <v>1724</v>
      </c>
      <c r="I2184" s="159">
        <f>VLOOKUP(H2184,'V-Enc'!$B$38:$C$45,2,FALSE)</f>
        <v>32</v>
      </c>
      <c r="J2184" s="125" t="s">
        <v>1739</v>
      </c>
      <c r="K2184" s="159">
        <f>VLOOKUP(J2184,'V-Enc'!$B$49:$C$56,2,FALSE)</f>
        <v>0.25</v>
      </c>
      <c r="L2184" s="206" t="s">
        <v>2079</v>
      </c>
      <c r="M2184" s="125">
        <v>32</v>
      </c>
      <c r="N2184" s="125" t="s">
        <v>1830</v>
      </c>
      <c r="O2184" s="125">
        <f>VLOOKUP(N2184,'V-Enc'!$B$130:$C$137,2,FALSE)</f>
        <v>3</v>
      </c>
      <c r="Q2184" s="125" t="s">
        <v>730</v>
      </c>
      <c r="R2184" s="125" t="s">
        <v>22</v>
      </c>
      <c r="S2184" s="125" t="s">
        <v>764</v>
      </c>
      <c r="U2184" s="125">
        <f t="shared" ref="U2184:U2196" si="3995">IF(L2184="-1",I2184,M2184)</f>
        <v>32</v>
      </c>
      <c r="V2184" s="179">
        <f t="shared" ref="V2184:V2196" si="3996">IF(L2184="-1",K2184,U2184/I2184*K2184)</f>
        <v>0.25</v>
      </c>
      <c r="W2184" s="125">
        <f t="shared" ref="W2184:W2196" si="3997">IF(L2184="-1",M2184,"-")</f>
        <v>32</v>
      </c>
      <c r="X2184" s="179">
        <f t="shared" ref="X2184:X2196" si="3998">IF(L2184="-1",W2184/I2184*K2184,"-")</f>
        <v>0.25</v>
      </c>
      <c r="Z2184" s="125">
        <f t="shared" si="3956"/>
        <v>1</v>
      </c>
      <c r="AA2184" s="125">
        <v>1</v>
      </c>
      <c r="AB2184" s="179">
        <f t="shared" si="3992"/>
        <v>3</v>
      </c>
      <c r="AC2184" s="179" t="str">
        <f t="shared" si="3979"/>
        <v>000010</v>
      </c>
      <c r="AD2184" s="179">
        <f t="shared" si="3980"/>
        <v>1</v>
      </c>
      <c r="AE2184" s="179" t="str">
        <f t="shared" si="3981"/>
        <v>00000111</v>
      </c>
      <c r="AF2184" s="179">
        <f t="shared" si="3982"/>
        <v>0</v>
      </c>
      <c r="AG2184" s="180" t="str">
        <f t="shared" si="3983"/>
        <v>00000000</v>
      </c>
      <c r="AH2184" s="179" t="str">
        <f t="shared" si="3984"/>
        <v>00000000</v>
      </c>
    </row>
    <row r="2185" spans="1:34" x14ac:dyDescent="0.2">
      <c r="A2185" s="125" t="s">
        <v>4971</v>
      </c>
      <c r="B2185" s="58" t="str">
        <f t="shared" ref="B2185" si="3999">IF(OR(MAX(1,O2185)*MAX(V2185,1)&gt;8,V2185&lt;1/4,X2185&lt;1/4,IF(X2185="-",0,X2185)&gt;8),"RSVD","")</f>
        <v>RSVD</v>
      </c>
      <c r="C2185" s="125" t="s">
        <v>727</v>
      </c>
      <c r="D2185" s="125" t="s">
        <v>704</v>
      </c>
      <c r="E2185" s="125" t="str">
        <f t="shared" ref="E2185" si="4000">IF(S2185="rs2","L2",IF(S2185="vs2","L3","L1"))</f>
        <v>L3</v>
      </c>
      <c r="F2185" s="125" t="str">
        <f t="shared" ref="F2185" si="4001">IF(M2185=8,"000",IF(M2185=16,"101","110"))</f>
        <v>000</v>
      </c>
      <c r="H2185" s="125" t="s">
        <v>1724</v>
      </c>
      <c r="I2185" s="159">
        <f>VLOOKUP(H2185,'V-Enc'!$B$38:$C$45,2,FALSE)</f>
        <v>32</v>
      </c>
      <c r="J2185" s="125" t="s">
        <v>1740</v>
      </c>
      <c r="K2185" s="159">
        <f>VLOOKUP(J2185,'V-Enc'!$B$49:$C$56,2,FALSE)</f>
        <v>0.5</v>
      </c>
      <c r="L2185" s="206" t="s">
        <v>2079</v>
      </c>
      <c r="M2185" s="125">
        <v>8</v>
      </c>
      <c r="N2185" s="125" t="s">
        <v>1830</v>
      </c>
      <c r="O2185" s="125">
        <f>VLOOKUP(N2185,'V-Enc'!$B$130:$C$137,2,FALSE)</f>
        <v>3</v>
      </c>
      <c r="Q2185" s="125" t="s">
        <v>730</v>
      </c>
      <c r="R2185" s="125" t="s">
        <v>22</v>
      </c>
      <c r="S2185" s="125" t="s">
        <v>764</v>
      </c>
      <c r="U2185" s="125">
        <f t="shared" ref="U2185" si="4002">IF(L2185="-1",I2185,M2185)</f>
        <v>32</v>
      </c>
      <c r="V2185" s="179">
        <f t="shared" ref="V2185" si="4003">IF(L2185="-1",K2185,U2185/I2185*K2185)</f>
        <v>0.5</v>
      </c>
      <c r="W2185" s="125">
        <f t="shared" ref="W2185" si="4004">IF(L2185="-1",M2185,"-")</f>
        <v>8</v>
      </c>
      <c r="X2185" s="179">
        <f t="shared" ref="X2185" si="4005">IF(L2185="-1",W2185/I2185*K2185,"-")</f>
        <v>0.125</v>
      </c>
      <c r="Z2185" s="125">
        <f t="shared" ref="Z2185" si="4006">IF(S2185="vs2",1,"")</f>
        <v>1</v>
      </c>
      <c r="AA2185" s="125">
        <v>1</v>
      </c>
      <c r="AB2185" s="179">
        <f t="shared" si="3992"/>
        <v>3</v>
      </c>
      <c r="AC2185" s="179" t="str">
        <f t="shared" si="3979"/>
        <v>000010</v>
      </c>
      <c r="AD2185" s="179">
        <f t="shared" si="3980"/>
        <v>1</v>
      </c>
      <c r="AE2185" s="179" t="str">
        <f t="shared" si="3981"/>
        <v>00000111</v>
      </c>
      <c r="AF2185" s="179">
        <f t="shared" si="3982"/>
        <v>0</v>
      </c>
      <c r="AG2185" s="180" t="str">
        <f t="shared" si="3983"/>
        <v>00000000</v>
      </c>
      <c r="AH2185" s="179" t="str">
        <f t="shared" si="3984"/>
        <v>00000000</v>
      </c>
    </row>
    <row r="2186" spans="1:34" x14ac:dyDescent="0.2">
      <c r="A2186" s="125" t="s">
        <v>3304</v>
      </c>
      <c r="B2186" s="58" t="str">
        <f t="shared" si="3972"/>
        <v/>
      </c>
      <c r="C2186" s="125" t="s">
        <v>727</v>
      </c>
      <c r="D2186" s="125" t="s">
        <v>704</v>
      </c>
      <c r="E2186" s="125" t="str">
        <f t="shared" si="3993"/>
        <v>L3</v>
      </c>
      <c r="F2186" s="125" t="str">
        <f t="shared" si="3994"/>
        <v>101</v>
      </c>
      <c r="H2186" s="125" t="s">
        <v>1724</v>
      </c>
      <c r="I2186" s="159">
        <f>VLOOKUP(H2186,'V-Enc'!$B$38:$C$45,2,FALSE)</f>
        <v>32</v>
      </c>
      <c r="J2186" s="125" t="s">
        <v>1740</v>
      </c>
      <c r="K2186" s="159">
        <f>VLOOKUP(J2186,'V-Enc'!$B$49:$C$56,2,FALSE)</f>
        <v>0.5</v>
      </c>
      <c r="L2186" s="206" t="s">
        <v>2079</v>
      </c>
      <c r="M2186" s="125">
        <v>16</v>
      </c>
      <c r="N2186" s="125" t="s">
        <v>1830</v>
      </c>
      <c r="O2186" s="125">
        <f>VLOOKUP(N2186,'V-Enc'!$B$130:$C$137,2,FALSE)</f>
        <v>3</v>
      </c>
      <c r="Q2186" s="125" t="s">
        <v>730</v>
      </c>
      <c r="R2186" s="125" t="s">
        <v>22</v>
      </c>
      <c r="S2186" s="125" t="s">
        <v>764</v>
      </c>
      <c r="U2186" s="125">
        <f t="shared" si="3995"/>
        <v>32</v>
      </c>
      <c r="V2186" s="179">
        <f t="shared" si="3996"/>
        <v>0.5</v>
      </c>
      <c r="W2186" s="125">
        <f t="shared" si="3997"/>
        <v>16</v>
      </c>
      <c r="X2186" s="179">
        <f t="shared" si="3998"/>
        <v>0.25</v>
      </c>
      <c r="Z2186" s="125">
        <f t="shared" si="3956"/>
        <v>1</v>
      </c>
      <c r="AA2186" s="125">
        <v>1</v>
      </c>
      <c r="AB2186" s="179">
        <f t="shared" si="3992"/>
        <v>3</v>
      </c>
      <c r="AC2186" s="179" t="str">
        <f t="shared" si="3979"/>
        <v>000010</v>
      </c>
      <c r="AD2186" s="179">
        <f t="shared" si="3980"/>
        <v>1</v>
      </c>
      <c r="AE2186" s="179" t="str">
        <f t="shared" si="3981"/>
        <v>00000111</v>
      </c>
      <c r="AF2186" s="179">
        <f t="shared" si="3982"/>
        <v>0</v>
      </c>
      <c r="AG2186" s="180" t="str">
        <f t="shared" si="3983"/>
        <v>00000000</v>
      </c>
      <c r="AH2186" s="179" t="str">
        <f t="shared" si="3984"/>
        <v>00000000</v>
      </c>
    </row>
    <row r="2187" spans="1:34" x14ac:dyDescent="0.2">
      <c r="A2187" s="125" t="s">
        <v>3305</v>
      </c>
      <c r="B2187" s="58" t="str">
        <f t="shared" si="3972"/>
        <v/>
      </c>
      <c r="C2187" s="125" t="s">
        <v>727</v>
      </c>
      <c r="D2187" s="125" t="s">
        <v>704</v>
      </c>
      <c r="E2187" s="125" t="str">
        <f t="shared" si="3993"/>
        <v>L3</v>
      </c>
      <c r="F2187" s="125" t="str">
        <f t="shared" si="3994"/>
        <v>110</v>
      </c>
      <c r="H2187" s="125" t="s">
        <v>1724</v>
      </c>
      <c r="I2187" s="159">
        <f>VLOOKUP(H2187,'V-Enc'!$B$38:$C$45,2,FALSE)</f>
        <v>32</v>
      </c>
      <c r="J2187" s="125" t="s">
        <v>1740</v>
      </c>
      <c r="K2187" s="159">
        <f>VLOOKUP(J2187,'V-Enc'!$B$49:$C$56,2,FALSE)</f>
        <v>0.5</v>
      </c>
      <c r="L2187" s="206" t="s">
        <v>2079</v>
      </c>
      <c r="M2187" s="125">
        <v>32</v>
      </c>
      <c r="N2187" s="125" t="s">
        <v>1830</v>
      </c>
      <c r="O2187" s="125">
        <f>VLOOKUP(N2187,'V-Enc'!$B$130:$C$137,2,FALSE)</f>
        <v>3</v>
      </c>
      <c r="Q2187" s="125" t="s">
        <v>730</v>
      </c>
      <c r="R2187" s="125" t="s">
        <v>22</v>
      </c>
      <c r="S2187" s="125" t="s">
        <v>764</v>
      </c>
      <c r="U2187" s="125">
        <f t="shared" si="3995"/>
        <v>32</v>
      </c>
      <c r="V2187" s="179">
        <f t="shared" si="3996"/>
        <v>0.5</v>
      </c>
      <c r="W2187" s="125">
        <f t="shared" si="3997"/>
        <v>32</v>
      </c>
      <c r="X2187" s="179">
        <f t="shared" si="3998"/>
        <v>0.5</v>
      </c>
      <c r="Z2187" s="125">
        <f t="shared" si="3956"/>
        <v>1</v>
      </c>
      <c r="AA2187" s="125">
        <v>1</v>
      </c>
      <c r="AB2187" s="179">
        <f t="shared" si="3992"/>
        <v>3</v>
      </c>
      <c r="AC2187" s="179" t="str">
        <f t="shared" si="3979"/>
        <v>000010</v>
      </c>
      <c r="AD2187" s="179">
        <f t="shared" si="3980"/>
        <v>1</v>
      </c>
      <c r="AE2187" s="179" t="str">
        <f t="shared" si="3981"/>
        <v>00000111</v>
      </c>
      <c r="AF2187" s="179">
        <f t="shared" si="3982"/>
        <v>0</v>
      </c>
      <c r="AG2187" s="180" t="str">
        <f t="shared" si="3983"/>
        <v>00000000</v>
      </c>
      <c r="AH2187" s="179" t="str">
        <f t="shared" si="3984"/>
        <v>00000000</v>
      </c>
    </row>
    <row r="2188" spans="1:34" x14ac:dyDescent="0.2">
      <c r="A2188" s="125" t="s">
        <v>3306</v>
      </c>
      <c r="B2188" s="58" t="str">
        <f t="shared" si="3972"/>
        <v/>
      </c>
      <c r="C2188" s="125" t="s">
        <v>727</v>
      </c>
      <c r="D2188" s="125" t="s">
        <v>704</v>
      </c>
      <c r="E2188" s="125" t="str">
        <f t="shared" si="3993"/>
        <v>L3</v>
      </c>
      <c r="F2188" s="125" t="str">
        <f t="shared" si="3994"/>
        <v>000</v>
      </c>
      <c r="H2188" s="125" t="s">
        <v>1724</v>
      </c>
      <c r="I2188" s="159">
        <f>VLOOKUP(H2188,'V-Enc'!$B$38:$C$45,2,FALSE)</f>
        <v>32</v>
      </c>
      <c r="J2188" s="125" t="s">
        <v>1733</v>
      </c>
      <c r="K2188" s="159">
        <f>VLOOKUP(J2188,'V-Enc'!$B$49:$C$56,2,FALSE)</f>
        <v>1</v>
      </c>
      <c r="L2188" s="206" t="s">
        <v>2079</v>
      </c>
      <c r="M2188" s="125">
        <v>8</v>
      </c>
      <c r="N2188" s="125" t="s">
        <v>1830</v>
      </c>
      <c r="O2188" s="125">
        <f>VLOOKUP(N2188,'V-Enc'!$B$130:$C$137,2,FALSE)</f>
        <v>3</v>
      </c>
      <c r="Q2188" s="125" t="s">
        <v>730</v>
      </c>
      <c r="R2188" s="125" t="s">
        <v>22</v>
      </c>
      <c r="S2188" s="125" t="s">
        <v>764</v>
      </c>
      <c r="U2188" s="125">
        <f t="shared" si="3995"/>
        <v>32</v>
      </c>
      <c r="V2188" s="179">
        <f t="shared" si="3996"/>
        <v>1</v>
      </c>
      <c r="W2188" s="125">
        <f t="shared" si="3997"/>
        <v>8</v>
      </c>
      <c r="X2188" s="179">
        <f t="shared" si="3998"/>
        <v>0.25</v>
      </c>
      <c r="Z2188" s="125">
        <f t="shared" si="3956"/>
        <v>1</v>
      </c>
      <c r="AA2188" s="125">
        <v>1</v>
      </c>
      <c r="AB2188" s="179">
        <f t="shared" si="3992"/>
        <v>3</v>
      </c>
      <c r="AC2188" s="179" t="str">
        <f t="shared" si="3979"/>
        <v>000010</v>
      </c>
      <c r="AD2188" s="179">
        <f t="shared" si="3980"/>
        <v>1</v>
      </c>
      <c r="AE2188" s="179" t="str">
        <f t="shared" si="3981"/>
        <v>00000111</v>
      </c>
      <c r="AF2188" s="179">
        <f t="shared" si="3982"/>
        <v>0</v>
      </c>
      <c r="AG2188" s="180" t="str">
        <f t="shared" si="3983"/>
        <v>00000000</v>
      </c>
      <c r="AH2188" s="179" t="str">
        <f t="shared" si="3984"/>
        <v>00000000</v>
      </c>
    </row>
    <row r="2189" spans="1:34" x14ac:dyDescent="0.2">
      <c r="A2189" s="125" t="s">
        <v>3307</v>
      </c>
      <c r="B2189" s="58" t="str">
        <f t="shared" si="3972"/>
        <v/>
      </c>
      <c r="C2189" s="125" t="s">
        <v>727</v>
      </c>
      <c r="D2189" s="125" t="s">
        <v>704</v>
      </c>
      <c r="E2189" s="125" t="str">
        <f t="shared" si="3993"/>
        <v>L3</v>
      </c>
      <c r="F2189" s="125" t="str">
        <f t="shared" si="3994"/>
        <v>101</v>
      </c>
      <c r="H2189" s="125" t="s">
        <v>1724</v>
      </c>
      <c r="I2189" s="159">
        <f>VLOOKUP(H2189,'V-Enc'!$B$38:$C$45,2,FALSE)</f>
        <v>32</v>
      </c>
      <c r="J2189" s="125" t="s">
        <v>1733</v>
      </c>
      <c r="K2189" s="159">
        <f>VLOOKUP(J2189,'V-Enc'!$B$49:$C$56,2,FALSE)</f>
        <v>1</v>
      </c>
      <c r="L2189" s="206" t="s">
        <v>2079</v>
      </c>
      <c r="M2189" s="125">
        <v>16</v>
      </c>
      <c r="N2189" s="125" t="s">
        <v>1830</v>
      </c>
      <c r="O2189" s="125">
        <f>VLOOKUP(N2189,'V-Enc'!$B$130:$C$137,2,FALSE)</f>
        <v>3</v>
      </c>
      <c r="Q2189" s="125" t="s">
        <v>730</v>
      </c>
      <c r="R2189" s="125" t="s">
        <v>22</v>
      </c>
      <c r="S2189" s="125" t="s">
        <v>764</v>
      </c>
      <c r="U2189" s="125">
        <f t="shared" si="3995"/>
        <v>32</v>
      </c>
      <c r="V2189" s="179">
        <f t="shared" si="3996"/>
        <v>1</v>
      </c>
      <c r="W2189" s="125">
        <f t="shared" si="3997"/>
        <v>16</v>
      </c>
      <c r="X2189" s="179">
        <f t="shared" si="3998"/>
        <v>0.5</v>
      </c>
      <c r="Z2189" s="125">
        <f t="shared" si="3956"/>
        <v>1</v>
      </c>
      <c r="AA2189" s="125">
        <v>1</v>
      </c>
      <c r="AB2189" s="179">
        <f t="shared" si="3992"/>
        <v>3</v>
      </c>
      <c r="AC2189" s="179" t="str">
        <f t="shared" si="3979"/>
        <v>000010</v>
      </c>
      <c r="AD2189" s="179">
        <f t="shared" si="3980"/>
        <v>1</v>
      </c>
      <c r="AE2189" s="179" t="str">
        <f t="shared" si="3981"/>
        <v>00000111</v>
      </c>
      <c r="AF2189" s="179">
        <f t="shared" si="3982"/>
        <v>0</v>
      </c>
      <c r="AG2189" s="180" t="str">
        <f t="shared" si="3983"/>
        <v>00000000</v>
      </c>
      <c r="AH2189" s="179" t="str">
        <f t="shared" si="3984"/>
        <v>00000000</v>
      </c>
    </row>
    <row r="2190" spans="1:34" x14ac:dyDescent="0.2">
      <c r="A2190" s="125" t="s">
        <v>3308</v>
      </c>
      <c r="B2190" s="58" t="str">
        <f t="shared" si="3972"/>
        <v/>
      </c>
      <c r="C2190" s="125" t="s">
        <v>727</v>
      </c>
      <c r="D2190" s="125" t="s">
        <v>704</v>
      </c>
      <c r="E2190" s="125" t="str">
        <f t="shared" si="3993"/>
        <v>L3</v>
      </c>
      <c r="F2190" s="125" t="str">
        <f t="shared" si="3994"/>
        <v>110</v>
      </c>
      <c r="H2190" s="125" t="s">
        <v>1724</v>
      </c>
      <c r="I2190" s="159">
        <f>VLOOKUP(H2190,'V-Enc'!$B$38:$C$45,2,FALSE)</f>
        <v>32</v>
      </c>
      <c r="J2190" s="125" t="s">
        <v>1733</v>
      </c>
      <c r="K2190" s="159">
        <f>VLOOKUP(J2190,'V-Enc'!$B$49:$C$56,2,FALSE)</f>
        <v>1</v>
      </c>
      <c r="L2190" s="206" t="s">
        <v>2079</v>
      </c>
      <c r="M2190" s="125">
        <v>32</v>
      </c>
      <c r="N2190" s="125" t="s">
        <v>1830</v>
      </c>
      <c r="O2190" s="125">
        <f>VLOOKUP(N2190,'V-Enc'!$B$130:$C$137,2,FALSE)</f>
        <v>3</v>
      </c>
      <c r="Q2190" s="125" t="s">
        <v>730</v>
      </c>
      <c r="R2190" s="125" t="s">
        <v>22</v>
      </c>
      <c r="S2190" s="125" t="s">
        <v>764</v>
      </c>
      <c r="U2190" s="125">
        <f t="shared" si="3995"/>
        <v>32</v>
      </c>
      <c r="V2190" s="179">
        <f t="shared" si="3996"/>
        <v>1</v>
      </c>
      <c r="W2190" s="125">
        <f t="shared" si="3997"/>
        <v>32</v>
      </c>
      <c r="X2190" s="179">
        <f t="shared" si="3998"/>
        <v>1</v>
      </c>
      <c r="Z2190" s="125">
        <f t="shared" si="3956"/>
        <v>1</v>
      </c>
      <c r="AA2190" s="125">
        <v>1</v>
      </c>
      <c r="AB2190" s="179">
        <f t="shared" si="3992"/>
        <v>3</v>
      </c>
      <c r="AC2190" s="179" t="str">
        <f t="shared" si="3979"/>
        <v>000010</v>
      </c>
      <c r="AD2190" s="179">
        <f t="shared" si="3980"/>
        <v>1</v>
      </c>
      <c r="AE2190" s="179" t="str">
        <f t="shared" si="3981"/>
        <v>00000111</v>
      </c>
      <c r="AF2190" s="179">
        <f t="shared" si="3982"/>
        <v>0</v>
      </c>
      <c r="AG2190" s="180" t="str">
        <f t="shared" si="3983"/>
        <v>00000000</v>
      </c>
      <c r="AH2190" s="179" t="str">
        <f t="shared" si="3984"/>
        <v>00000000</v>
      </c>
    </row>
    <row r="2191" spans="1:34" x14ac:dyDescent="0.2">
      <c r="A2191" s="125" t="s">
        <v>3309</v>
      </c>
      <c r="B2191" s="58" t="str">
        <f t="shared" si="3972"/>
        <v/>
      </c>
      <c r="C2191" s="125" t="s">
        <v>727</v>
      </c>
      <c r="D2191" s="125" t="s">
        <v>704</v>
      </c>
      <c r="E2191" s="125" t="str">
        <f t="shared" si="3993"/>
        <v>L3</v>
      </c>
      <c r="F2191" s="125" t="str">
        <f t="shared" si="3994"/>
        <v>000</v>
      </c>
      <c r="H2191" s="125" t="s">
        <v>1724</v>
      </c>
      <c r="I2191" s="159">
        <f>VLOOKUP(H2191,'V-Enc'!$B$38:$C$45,2,FALSE)</f>
        <v>32</v>
      </c>
      <c r="J2191" s="125" t="s">
        <v>1734</v>
      </c>
      <c r="K2191" s="159">
        <f>VLOOKUP(J2191,'V-Enc'!$B$49:$C$56,2,FALSE)</f>
        <v>2</v>
      </c>
      <c r="L2191" s="206" t="s">
        <v>2079</v>
      </c>
      <c r="M2191" s="125">
        <v>8</v>
      </c>
      <c r="N2191" s="125" t="s">
        <v>1830</v>
      </c>
      <c r="O2191" s="125">
        <f>VLOOKUP(N2191,'V-Enc'!$B$130:$C$137,2,FALSE)</f>
        <v>3</v>
      </c>
      <c r="Q2191" s="125" t="s">
        <v>730</v>
      </c>
      <c r="R2191" s="125" t="s">
        <v>22</v>
      </c>
      <c r="S2191" s="125" t="s">
        <v>764</v>
      </c>
      <c r="U2191" s="125">
        <f t="shared" si="3995"/>
        <v>32</v>
      </c>
      <c r="V2191" s="179">
        <f t="shared" si="3996"/>
        <v>2</v>
      </c>
      <c r="W2191" s="125">
        <f t="shared" si="3997"/>
        <v>8</v>
      </c>
      <c r="X2191" s="179">
        <f t="shared" si="3998"/>
        <v>0.5</v>
      </c>
      <c r="Z2191" s="125">
        <f t="shared" si="3956"/>
        <v>1</v>
      </c>
      <c r="AA2191" s="125">
        <v>1</v>
      </c>
      <c r="AB2191" s="179">
        <f t="shared" si="3992"/>
        <v>6</v>
      </c>
      <c r="AC2191" s="179" t="str">
        <f t="shared" si="3979"/>
        <v>000101</v>
      </c>
      <c r="AD2191" s="179">
        <f t="shared" si="3980"/>
        <v>1</v>
      </c>
      <c r="AE2191" s="179" t="str">
        <f t="shared" si="3981"/>
        <v>00111111</v>
      </c>
      <c r="AF2191" s="179">
        <f t="shared" si="3982"/>
        <v>0</v>
      </c>
      <c r="AG2191" s="180" t="str">
        <f t="shared" si="3983"/>
        <v>00000000</v>
      </c>
      <c r="AH2191" s="179" t="str">
        <f t="shared" si="3984"/>
        <v>00000000</v>
      </c>
    </row>
    <row r="2192" spans="1:34" x14ac:dyDescent="0.2">
      <c r="A2192" s="125" t="s">
        <v>3310</v>
      </c>
      <c r="B2192" s="58" t="str">
        <f t="shared" si="3972"/>
        <v/>
      </c>
      <c r="C2192" s="125" t="s">
        <v>727</v>
      </c>
      <c r="D2192" s="125" t="s">
        <v>704</v>
      </c>
      <c r="E2192" s="125" t="str">
        <f t="shared" si="3993"/>
        <v>L3</v>
      </c>
      <c r="F2192" s="125" t="str">
        <f t="shared" si="3994"/>
        <v>101</v>
      </c>
      <c r="H2192" s="125" t="s">
        <v>1724</v>
      </c>
      <c r="I2192" s="159">
        <f>VLOOKUP(H2192,'V-Enc'!$B$38:$C$45,2,FALSE)</f>
        <v>32</v>
      </c>
      <c r="J2192" s="125" t="s">
        <v>1734</v>
      </c>
      <c r="K2192" s="159">
        <f>VLOOKUP(J2192,'V-Enc'!$B$49:$C$56,2,FALSE)</f>
        <v>2</v>
      </c>
      <c r="L2192" s="206" t="s">
        <v>2079</v>
      </c>
      <c r="M2192" s="125">
        <v>16</v>
      </c>
      <c r="N2192" s="125" t="s">
        <v>1830</v>
      </c>
      <c r="O2192" s="125">
        <f>VLOOKUP(N2192,'V-Enc'!$B$130:$C$137,2,FALSE)</f>
        <v>3</v>
      </c>
      <c r="Q2192" s="125" t="s">
        <v>730</v>
      </c>
      <c r="R2192" s="125" t="s">
        <v>22</v>
      </c>
      <c r="S2192" s="125" t="s">
        <v>764</v>
      </c>
      <c r="U2192" s="125">
        <f t="shared" si="3995"/>
        <v>32</v>
      </c>
      <c r="V2192" s="179">
        <f t="shared" si="3996"/>
        <v>2</v>
      </c>
      <c r="W2192" s="125">
        <f t="shared" si="3997"/>
        <v>16</v>
      </c>
      <c r="X2192" s="179">
        <f t="shared" si="3998"/>
        <v>1</v>
      </c>
      <c r="Z2192" s="125">
        <f t="shared" si="3956"/>
        <v>1</v>
      </c>
      <c r="AA2192" s="125">
        <v>1</v>
      </c>
      <c r="AB2192" s="179">
        <f t="shared" si="3992"/>
        <v>6</v>
      </c>
      <c r="AC2192" s="179" t="str">
        <f t="shared" si="3979"/>
        <v>000101</v>
      </c>
      <c r="AD2192" s="179">
        <f t="shared" si="3980"/>
        <v>1</v>
      </c>
      <c r="AE2192" s="179" t="str">
        <f t="shared" si="3981"/>
        <v>00111111</v>
      </c>
      <c r="AF2192" s="179">
        <f t="shared" si="3982"/>
        <v>0</v>
      </c>
      <c r="AG2192" s="180" t="str">
        <f t="shared" si="3983"/>
        <v>00000000</v>
      </c>
      <c r="AH2192" s="179" t="str">
        <f t="shared" si="3984"/>
        <v>00000000</v>
      </c>
    </row>
    <row r="2193" spans="1:34" x14ac:dyDescent="0.2">
      <c r="A2193" s="125" t="s">
        <v>3311</v>
      </c>
      <c r="B2193" s="58" t="str">
        <f t="shared" si="3972"/>
        <v/>
      </c>
      <c r="C2193" s="125" t="s">
        <v>727</v>
      </c>
      <c r="D2193" s="125" t="s">
        <v>704</v>
      </c>
      <c r="E2193" s="125" t="str">
        <f t="shared" si="3993"/>
        <v>L3</v>
      </c>
      <c r="F2193" s="125" t="str">
        <f t="shared" si="3994"/>
        <v>110</v>
      </c>
      <c r="H2193" s="125" t="s">
        <v>1724</v>
      </c>
      <c r="I2193" s="159">
        <f>VLOOKUP(H2193,'V-Enc'!$B$38:$C$45,2,FALSE)</f>
        <v>32</v>
      </c>
      <c r="J2193" s="125" t="s">
        <v>1734</v>
      </c>
      <c r="K2193" s="159">
        <f>VLOOKUP(J2193,'V-Enc'!$B$49:$C$56,2,FALSE)</f>
        <v>2</v>
      </c>
      <c r="L2193" s="206" t="s">
        <v>2079</v>
      </c>
      <c r="M2193" s="125">
        <v>32</v>
      </c>
      <c r="N2193" s="125" t="s">
        <v>1830</v>
      </c>
      <c r="O2193" s="125">
        <f>VLOOKUP(N2193,'V-Enc'!$B$130:$C$137,2,FALSE)</f>
        <v>3</v>
      </c>
      <c r="Q2193" s="125" t="s">
        <v>730</v>
      </c>
      <c r="R2193" s="125" t="s">
        <v>22</v>
      </c>
      <c r="S2193" s="125" t="s">
        <v>764</v>
      </c>
      <c r="U2193" s="125">
        <f t="shared" si="3995"/>
        <v>32</v>
      </c>
      <c r="V2193" s="179">
        <f t="shared" si="3996"/>
        <v>2</v>
      </c>
      <c r="W2193" s="125">
        <f t="shared" si="3997"/>
        <v>32</v>
      </c>
      <c r="X2193" s="179">
        <f t="shared" si="3998"/>
        <v>2</v>
      </c>
      <c r="Z2193" s="125">
        <f t="shared" si="3956"/>
        <v>1</v>
      </c>
      <c r="AA2193" s="125">
        <v>1</v>
      </c>
      <c r="AB2193" s="179">
        <f t="shared" si="3992"/>
        <v>6</v>
      </c>
      <c r="AC2193" s="179" t="str">
        <f t="shared" si="3979"/>
        <v>000101</v>
      </c>
      <c r="AD2193" s="179">
        <f t="shared" si="3980"/>
        <v>1</v>
      </c>
      <c r="AE2193" s="179" t="str">
        <f t="shared" si="3981"/>
        <v>00111111</v>
      </c>
      <c r="AF2193" s="179">
        <f t="shared" si="3982"/>
        <v>1</v>
      </c>
      <c r="AG2193" s="180" t="str">
        <f t="shared" si="3983"/>
        <v>11010101</v>
      </c>
      <c r="AH2193" s="179" t="str">
        <f t="shared" si="3984"/>
        <v>00101010</v>
      </c>
    </row>
    <row r="2194" spans="1:34" x14ac:dyDescent="0.2">
      <c r="A2194" s="125" t="s">
        <v>3312</v>
      </c>
      <c r="B2194" s="58" t="str">
        <f t="shared" si="3972"/>
        <v>RSVD</v>
      </c>
      <c r="C2194" s="125" t="s">
        <v>727</v>
      </c>
      <c r="D2194" s="125" t="s">
        <v>704</v>
      </c>
      <c r="E2194" s="125" t="str">
        <f t="shared" si="3993"/>
        <v>L3</v>
      </c>
      <c r="F2194" s="125" t="str">
        <f t="shared" si="3994"/>
        <v>000</v>
      </c>
      <c r="H2194" s="125" t="s">
        <v>1724</v>
      </c>
      <c r="I2194" s="159">
        <f>VLOOKUP(H2194,'V-Enc'!$B$38:$C$45,2,FALSE)</f>
        <v>32</v>
      </c>
      <c r="J2194" s="125" t="s">
        <v>1735</v>
      </c>
      <c r="K2194" s="159">
        <f>VLOOKUP(J2194,'V-Enc'!$B$49:$C$56,2,FALSE)</f>
        <v>4</v>
      </c>
      <c r="L2194" s="206" t="s">
        <v>2079</v>
      </c>
      <c r="M2194" s="125">
        <v>8</v>
      </c>
      <c r="N2194" s="125" t="s">
        <v>1830</v>
      </c>
      <c r="O2194" s="125">
        <f>VLOOKUP(N2194,'V-Enc'!$B$130:$C$137,2,FALSE)</f>
        <v>3</v>
      </c>
      <c r="Q2194" s="125" t="s">
        <v>730</v>
      </c>
      <c r="R2194" s="125" t="s">
        <v>22</v>
      </c>
      <c r="S2194" s="125" t="s">
        <v>764</v>
      </c>
      <c r="U2194" s="125">
        <f t="shared" si="3995"/>
        <v>32</v>
      </c>
      <c r="V2194" s="179">
        <f t="shared" si="3996"/>
        <v>4</v>
      </c>
      <c r="W2194" s="125">
        <f t="shared" si="3997"/>
        <v>8</v>
      </c>
      <c r="X2194" s="179">
        <f t="shared" si="3998"/>
        <v>1</v>
      </c>
      <c r="Z2194" s="125">
        <f t="shared" si="3956"/>
        <v>1</v>
      </c>
      <c r="AA2194" s="125">
        <v>1</v>
      </c>
      <c r="AB2194" s="179">
        <f t="shared" si="3992"/>
        <v>12</v>
      </c>
      <c r="AC2194" s="179" t="str">
        <f t="shared" si="3979"/>
        <v>001011</v>
      </c>
      <c r="AD2194" s="179">
        <f t="shared" si="3980"/>
        <v>1</v>
      </c>
      <c r="AE2194" s="179" t="str">
        <f t="shared" si="3981"/>
        <v>11111111</v>
      </c>
      <c r="AF2194" s="179">
        <f t="shared" si="3982"/>
        <v>0</v>
      </c>
      <c r="AG2194" s="180" t="str">
        <f t="shared" si="3983"/>
        <v>00000000</v>
      </c>
      <c r="AH2194" s="179" t="str">
        <f t="shared" si="3984"/>
        <v>00000000</v>
      </c>
    </row>
    <row r="2195" spans="1:34" x14ac:dyDescent="0.2">
      <c r="A2195" s="125" t="s">
        <v>3313</v>
      </c>
      <c r="B2195" s="58" t="str">
        <f t="shared" si="3972"/>
        <v>RSVD</v>
      </c>
      <c r="C2195" s="125" t="s">
        <v>727</v>
      </c>
      <c r="D2195" s="125" t="s">
        <v>704</v>
      </c>
      <c r="E2195" s="125" t="str">
        <f t="shared" si="3993"/>
        <v>L3</v>
      </c>
      <c r="F2195" s="125" t="str">
        <f t="shared" si="3994"/>
        <v>101</v>
      </c>
      <c r="H2195" s="125" t="s">
        <v>1724</v>
      </c>
      <c r="I2195" s="159">
        <f>VLOOKUP(H2195,'V-Enc'!$B$38:$C$45,2,FALSE)</f>
        <v>32</v>
      </c>
      <c r="J2195" s="125" t="s">
        <v>1735</v>
      </c>
      <c r="K2195" s="159">
        <f>VLOOKUP(J2195,'V-Enc'!$B$49:$C$56,2,FALSE)</f>
        <v>4</v>
      </c>
      <c r="L2195" s="206" t="s">
        <v>2079</v>
      </c>
      <c r="M2195" s="125">
        <v>16</v>
      </c>
      <c r="N2195" s="125" t="s">
        <v>1830</v>
      </c>
      <c r="O2195" s="125">
        <f>VLOOKUP(N2195,'V-Enc'!$B$130:$C$137,2,FALSE)</f>
        <v>3</v>
      </c>
      <c r="Q2195" s="125" t="s">
        <v>730</v>
      </c>
      <c r="R2195" s="125" t="s">
        <v>22</v>
      </c>
      <c r="S2195" s="125" t="s">
        <v>764</v>
      </c>
      <c r="U2195" s="125">
        <f t="shared" si="3995"/>
        <v>32</v>
      </c>
      <c r="V2195" s="179">
        <f t="shared" si="3996"/>
        <v>4</v>
      </c>
      <c r="W2195" s="125">
        <f t="shared" si="3997"/>
        <v>16</v>
      </c>
      <c r="X2195" s="179">
        <f t="shared" si="3998"/>
        <v>2</v>
      </c>
      <c r="Z2195" s="125">
        <f t="shared" si="3956"/>
        <v>1</v>
      </c>
      <c r="AA2195" s="125">
        <v>1</v>
      </c>
      <c r="AB2195" s="179">
        <f t="shared" si="3992"/>
        <v>12</v>
      </c>
      <c r="AC2195" s="179" t="str">
        <f t="shared" si="3979"/>
        <v>001011</v>
      </c>
      <c r="AD2195" s="179">
        <f t="shared" si="3980"/>
        <v>1</v>
      </c>
      <c r="AE2195" s="179" t="str">
        <f t="shared" si="3981"/>
        <v>11111111</v>
      </c>
      <c r="AF2195" s="179">
        <f t="shared" si="3982"/>
        <v>2</v>
      </c>
      <c r="AG2195" s="180" t="str">
        <f t="shared" si="3983"/>
        <v>10101010</v>
      </c>
      <c r="AH2195" s="179" t="str">
        <f>IF(AF2195=0,"00000000",RIGHT(_xlfn.CONCAT(REPT(0,8-MIN(8,AB2195)),REPT(DEC2BIN(_xlfn.BITLSHIFT(1,MAX(V2195,X2195,1)-1)),MAX(1,O2195))),8))</f>
        <v>10001000</v>
      </c>
    </row>
    <row r="2196" spans="1:34" x14ac:dyDescent="0.2">
      <c r="A2196" s="125" t="s">
        <v>3314</v>
      </c>
      <c r="B2196" s="58" t="str">
        <f t="shared" si="3972"/>
        <v>RSVD</v>
      </c>
      <c r="C2196" s="125" t="s">
        <v>727</v>
      </c>
      <c r="D2196" s="125" t="s">
        <v>704</v>
      </c>
      <c r="E2196" s="125" t="str">
        <f t="shared" si="3993"/>
        <v>L3</v>
      </c>
      <c r="F2196" s="125" t="str">
        <f t="shared" si="3994"/>
        <v>110</v>
      </c>
      <c r="H2196" s="125" t="s">
        <v>1724</v>
      </c>
      <c r="I2196" s="159">
        <f>VLOOKUP(H2196,'V-Enc'!$B$38:$C$45,2,FALSE)</f>
        <v>32</v>
      </c>
      <c r="J2196" s="125" t="s">
        <v>1735</v>
      </c>
      <c r="K2196" s="159">
        <f>VLOOKUP(J2196,'V-Enc'!$B$49:$C$56,2,FALSE)</f>
        <v>4</v>
      </c>
      <c r="L2196" s="206" t="s">
        <v>2079</v>
      </c>
      <c r="M2196" s="125">
        <v>32</v>
      </c>
      <c r="N2196" s="125" t="s">
        <v>1830</v>
      </c>
      <c r="O2196" s="125">
        <f>VLOOKUP(N2196,'V-Enc'!$B$130:$C$137,2,FALSE)</f>
        <v>3</v>
      </c>
      <c r="Q2196" s="125" t="s">
        <v>730</v>
      </c>
      <c r="R2196" s="125" t="s">
        <v>22</v>
      </c>
      <c r="S2196" s="125" t="s">
        <v>764</v>
      </c>
      <c r="U2196" s="125">
        <f t="shared" si="3995"/>
        <v>32</v>
      </c>
      <c r="V2196" s="179">
        <f t="shared" si="3996"/>
        <v>4</v>
      </c>
      <c r="W2196" s="125">
        <f t="shared" si="3997"/>
        <v>32</v>
      </c>
      <c r="X2196" s="179">
        <f t="shared" si="3998"/>
        <v>4</v>
      </c>
      <c r="Z2196" s="125">
        <f t="shared" si="3956"/>
        <v>1</v>
      </c>
      <c r="AA2196" s="125">
        <v>1</v>
      </c>
      <c r="AB2196" s="179">
        <f t="shared" si="3992"/>
        <v>12</v>
      </c>
      <c r="AC2196" s="179" t="str">
        <f>DEC2BIN(MIN(64,AB2196)-1,6)</f>
        <v>001011</v>
      </c>
      <c r="AD2196" s="179">
        <f t="shared" si="3980"/>
        <v>1</v>
      </c>
      <c r="AE2196" s="179" t="str">
        <f t="shared" si="3981"/>
        <v>11111111</v>
      </c>
      <c r="AF2196" s="179">
        <f t="shared" si="3982"/>
        <v>1</v>
      </c>
      <c r="AG2196" s="180" t="str">
        <f t="shared" si="3983"/>
        <v>01110111</v>
      </c>
      <c r="AH2196" s="179" t="str">
        <f t="shared" ref="AH2196:AH2199" si="4007">IF(AF2196=0,"00000000",RIGHT(_xlfn.CONCAT(REPT(0,8-MIN(8,AB2196)),REPT(DEC2BIN(_xlfn.BITLSHIFT(1,MAX(V2196,X2196,1)-1)),MAX(1,O2196))),8))</f>
        <v>10001000</v>
      </c>
    </row>
    <row r="2197" spans="1:34" x14ac:dyDescent="0.2">
      <c r="A2197" s="125" t="s">
        <v>3315</v>
      </c>
      <c r="B2197" s="58" t="str">
        <f t="shared" si="3972"/>
        <v>RSVD</v>
      </c>
      <c r="C2197" s="125" t="s">
        <v>727</v>
      </c>
      <c r="D2197" s="125" t="s">
        <v>704</v>
      </c>
      <c r="E2197" s="125" t="str">
        <f>IF(S2197="rs2","L2",IF(S2197="vs2","L3","L1"))</f>
        <v>L3</v>
      </c>
      <c r="F2197" s="125" t="str">
        <f>IF(M2197=8,"000",IF(M2197=16,"101","110"))</f>
        <v>000</v>
      </c>
      <c r="H2197" s="125" t="s">
        <v>1724</v>
      </c>
      <c r="I2197" s="159">
        <f>VLOOKUP(H2197,'V-Enc'!$B$38:$C$45,2,FALSE)</f>
        <v>32</v>
      </c>
      <c r="J2197" s="125" t="s">
        <v>1736</v>
      </c>
      <c r="K2197" s="159">
        <f>VLOOKUP(J2197,'V-Enc'!$B$49:$C$56,2,FALSE)</f>
        <v>8</v>
      </c>
      <c r="L2197" s="206" t="s">
        <v>2079</v>
      </c>
      <c r="M2197" s="125">
        <v>8</v>
      </c>
      <c r="N2197" s="125" t="s">
        <v>1830</v>
      </c>
      <c r="O2197" s="125">
        <f>VLOOKUP(N2197,'V-Enc'!$B$130:$C$137,2,FALSE)</f>
        <v>3</v>
      </c>
      <c r="Q2197" s="125" t="s">
        <v>730</v>
      </c>
      <c r="R2197" s="125" t="s">
        <v>22</v>
      </c>
      <c r="S2197" s="125" t="s">
        <v>764</v>
      </c>
      <c r="U2197" s="125">
        <f>IF(L2197="-1",I2197,M2197)</f>
        <v>32</v>
      </c>
      <c r="V2197" s="179">
        <f>IF(L2197="-1",K2197,U2197/I2197*K2197)</f>
        <v>8</v>
      </c>
      <c r="W2197" s="125">
        <f>IF(L2197="-1",M2197,"-")</f>
        <v>8</v>
      </c>
      <c r="X2197" s="179">
        <f>IF(L2197="-1",W2197/I2197*K2197,"-")</f>
        <v>2</v>
      </c>
      <c r="Z2197" s="125">
        <f t="shared" si="3956"/>
        <v>1</v>
      </c>
      <c r="AA2197" s="125">
        <v>1</v>
      </c>
      <c r="AB2197" s="179">
        <f t="shared" si="3992"/>
        <v>24</v>
      </c>
      <c r="AC2197" s="179" t="str">
        <f t="shared" ref="AC2197:AC2199" si="4008">DEC2BIN(MIN(64,AB2197)-1,6)</f>
        <v>010111</v>
      </c>
      <c r="AD2197" s="179">
        <f t="shared" si="3980"/>
        <v>1</v>
      </c>
      <c r="AE2197" s="179" t="str">
        <f t="shared" si="3981"/>
        <v>11111111</v>
      </c>
      <c r="AF2197" s="179">
        <f t="shared" si="3982"/>
        <v>4</v>
      </c>
      <c r="AG2197" s="180" t="str">
        <f t="shared" si="3983"/>
        <v>10001000</v>
      </c>
      <c r="AH2197" s="179" t="str">
        <f t="shared" si="4007"/>
        <v>10000000</v>
      </c>
    </row>
    <row r="2198" spans="1:34" x14ac:dyDescent="0.2">
      <c r="A2198" s="125" t="s">
        <v>3316</v>
      </c>
      <c r="B2198" s="58" t="str">
        <f t="shared" si="3972"/>
        <v>RSVD</v>
      </c>
      <c r="C2198" s="125" t="s">
        <v>727</v>
      </c>
      <c r="D2198" s="125" t="s">
        <v>704</v>
      </c>
      <c r="E2198" s="125" t="str">
        <f>IF(S2198="rs2","L2",IF(S2198="vs2","L3","L1"))</f>
        <v>L3</v>
      </c>
      <c r="F2198" s="125" t="str">
        <f>IF(M2198=8,"000",IF(M2198=16,"101","110"))</f>
        <v>101</v>
      </c>
      <c r="H2198" s="125" t="s">
        <v>1724</v>
      </c>
      <c r="I2198" s="159">
        <f>VLOOKUP(H2198,'V-Enc'!$B$38:$C$45,2,FALSE)</f>
        <v>32</v>
      </c>
      <c r="J2198" s="125" t="s">
        <v>1736</v>
      </c>
      <c r="K2198" s="159">
        <f>VLOOKUP(J2198,'V-Enc'!$B$49:$C$56,2,FALSE)</f>
        <v>8</v>
      </c>
      <c r="L2198" s="206" t="s">
        <v>2079</v>
      </c>
      <c r="M2198" s="125">
        <v>16</v>
      </c>
      <c r="N2198" s="125" t="s">
        <v>1830</v>
      </c>
      <c r="O2198" s="125">
        <f>VLOOKUP(N2198,'V-Enc'!$B$130:$C$137,2,FALSE)</f>
        <v>3</v>
      </c>
      <c r="Q2198" s="125" t="s">
        <v>730</v>
      </c>
      <c r="R2198" s="125" t="s">
        <v>22</v>
      </c>
      <c r="S2198" s="125" t="s">
        <v>764</v>
      </c>
      <c r="U2198" s="125">
        <f>IF(L2198="-1",I2198,M2198)</f>
        <v>32</v>
      </c>
      <c r="V2198" s="179">
        <f>IF(L2198="-1",K2198,U2198/I2198*K2198)</f>
        <v>8</v>
      </c>
      <c r="W2198" s="125">
        <f>IF(L2198="-1",M2198,"-")</f>
        <v>16</v>
      </c>
      <c r="X2198" s="179">
        <f>IF(L2198="-1",W2198/I2198*K2198,"-")</f>
        <v>4</v>
      </c>
      <c r="Z2198" s="125">
        <f t="shared" si="3956"/>
        <v>1</v>
      </c>
      <c r="AA2198" s="125">
        <v>1</v>
      </c>
      <c r="AB2198" s="179">
        <f t="shared" si="3992"/>
        <v>24</v>
      </c>
      <c r="AC2198" s="179" t="str">
        <f t="shared" si="4008"/>
        <v>010111</v>
      </c>
      <c r="AD2198" s="179">
        <f t="shared" si="3980"/>
        <v>1</v>
      </c>
      <c r="AE2198" s="179" t="str">
        <f t="shared" si="3981"/>
        <v>11111111</v>
      </c>
      <c r="AF2198" s="179">
        <f t="shared" si="3982"/>
        <v>2</v>
      </c>
      <c r="AG2198" s="180" t="str">
        <f>IF(AF2198=0,"00000000",RIGHT(IF(X2198&gt;=V2198,DEC2BIN(_xlfn.BITXOR(BIN2DEC(AH2198),255),8),REPT(DEC2BIN(_xlfn.BITLSHIFT(1,AF2198-1)),8)),8))</f>
        <v>10101010</v>
      </c>
      <c r="AH2198" s="179" t="str">
        <f t="shared" si="4007"/>
        <v>10000000</v>
      </c>
    </row>
    <row r="2199" spans="1:34" x14ac:dyDescent="0.2">
      <c r="A2199" s="125" t="s">
        <v>3317</v>
      </c>
      <c r="B2199" s="58" t="str">
        <f t="shared" si="3972"/>
        <v>RSVD</v>
      </c>
      <c r="C2199" s="125" t="s">
        <v>727</v>
      </c>
      <c r="D2199" s="125" t="s">
        <v>704</v>
      </c>
      <c r="E2199" s="125" t="str">
        <f>IF(S2199="rs2","L2",IF(S2199="vs2","L3","L1"))</f>
        <v>L3</v>
      </c>
      <c r="F2199" s="125" t="str">
        <f>IF(M2199=8,"000",IF(M2199=16,"101","110"))</f>
        <v>110</v>
      </c>
      <c r="H2199" s="125" t="s">
        <v>1724</v>
      </c>
      <c r="I2199" s="159">
        <f>VLOOKUP(H2199,'V-Enc'!$B$38:$C$45,2,FALSE)</f>
        <v>32</v>
      </c>
      <c r="J2199" s="125" t="s">
        <v>1736</v>
      </c>
      <c r="K2199" s="159">
        <f>VLOOKUP(J2199,'V-Enc'!$B$49:$C$56,2,FALSE)</f>
        <v>8</v>
      </c>
      <c r="L2199" s="206" t="s">
        <v>2079</v>
      </c>
      <c r="M2199" s="125">
        <v>32</v>
      </c>
      <c r="N2199" s="125" t="s">
        <v>1830</v>
      </c>
      <c r="O2199" s="125">
        <f>VLOOKUP(N2199,'V-Enc'!$B$130:$C$137,2,FALSE)</f>
        <v>3</v>
      </c>
      <c r="Q2199" s="125" t="s">
        <v>730</v>
      </c>
      <c r="R2199" s="125" t="s">
        <v>22</v>
      </c>
      <c r="S2199" s="125" t="s">
        <v>764</v>
      </c>
      <c r="U2199" s="125">
        <f>IF(L2199="-1",I2199,M2199)</f>
        <v>32</v>
      </c>
      <c r="V2199" s="179">
        <f>IF(L2199="-1",K2199,U2199/I2199*K2199)</f>
        <v>8</v>
      </c>
      <c r="W2199" s="125">
        <f>IF(L2199="-1",M2199,"-")</f>
        <v>32</v>
      </c>
      <c r="X2199" s="179">
        <f>IF(L2199="-1",W2199/I2199*K2199,"-")</f>
        <v>8</v>
      </c>
      <c r="Z2199" s="125">
        <f t="shared" si="3956"/>
        <v>1</v>
      </c>
      <c r="AA2199" s="125">
        <v>1</v>
      </c>
      <c r="AB2199" s="179">
        <f t="shared" si="3992"/>
        <v>24</v>
      </c>
      <c r="AC2199" s="179" t="str">
        <f t="shared" si="4008"/>
        <v>010111</v>
      </c>
      <c r="AD2199" s="179">
        <f t="shared" si="3980"/>
        <v>1</v>
      </c>
      <c r="AE2199" s="179" t="str">
        <f t="shared" si="3981"/>
        <v>11111111</v>
      </c>
      <c r="AF2199" s="179">
        <f t="shared" si="3982"/>
        <v>1</v>
      </c>
      <c r="AG2199" s="180" t="str">
        <f>IF(AF2199=0,"00000000",RIGHT(IF(X2199&gt;=V2199,DEC2BIN(_xlfn.BITXOR(BIN2DEC(AH2199),255),8),REPT(DEC2BIN(_xlfn.BITLSHIFT(1,AF2199-1)),8)),8))</f>
        <v>01111111</v>
      </c>
      <c r="AH2199" s="179" t="str">
        <f t="shared" si="4007"/>
        <v>10000000</v>
      </c>
    </row>
    <row r="2200" spans="1:34" x14ac:dyDescent="0.2">
      <c r="I2200" s="159"/>
      <c r="Z2200" s="125" t="str">
        <f t="shared" si="3956"/>
        <v/>
      </c>
      <c r="AC2200" s="179"/>
      <c r="AE2200" s="179"/>
    </row>
    <row r="2201" spans="1:34" ht="19" x14ac:dyDescent="0.25">
      <c r="A2201" s="225" t="s">
        <v>2176</v>
      </c>
      <c r="B2201" s="225"/>
      <c r="C2201" s="226"/>
      <c r="D2201" s="226"/>
      <c r="E2201" s="226"/>
      <c r="F2201" s="226"/>
      <c r="G2201" s="226"/>
      <c r="I2201" s="159"/>
      <c r="P2201" s="126"/>
      <c r="Z2201" s="125" t="str">
        <f t="shared" si="3956"/>
        <v/>
      </c>
      <c r="AC2201" s="179"/>
      <c r="AE2201" s="179"/>
    </row>
    <row r="2202" spans="1:34" x14ac:dyDescent="0.2">
      <c r="A2202" s="125" t="s">
        <v>4972</v>
      </c>
      <c r="B2202" s="58" t="str">
        <f t="shared" ref="B2202" si="4009">IF(OR(MAX(1,O2202)*MAX(V2202,1)&gt;8,V2202&lt;1/4,X2202&lt;1/4,IF(X2202="-",0,X2202)&gt;8),"RSVD","")</f>
        <v>RSVD</v>
      </c>
      <c r="C2202" s="125" t="s">
        <v>727</v>
      </c>
      <c r="D2202" s="125" t="s">
        <v>704</v>
      </c>
      <c r="E2202" s="125" t="str">
        <f t="shared" ref="E2202" si="4010">IF(S2202="rs2","L2",IF(S2202="vs2","L3","L1"))</f>
        <v>L1</v>
      </c>
      <c r="F2202" s="125" t="str">
        <f t="shared" ref="F2202" si="4011">IF(M2202=8,"000",IF(M2202=16,"101","110"))</f>
        <v>000</v>
      </c>
      <c r="H2202" s="125" t="s">
        <v>1724</v>
      </c>
      <c r="I2202" s="159">
        <f>VLOOKUP(H2202,'V-Enc'!$B$38:$C$45,2,FALSE)</f>
        <v>32</v>
      </c>
      <c r="J2202" s="125" t="s">
        <v>1739</v>
      </c>
      <c r="K2202" s="159">
        <f>VLOOKUP(J2202,'V-Enc'!$B$49:$C$56,2,FALSE)</f>
        <v>0.25</v>
      </c>
      <c r="L2202" s="206" t="s">
        <v>76</v>
      </c>
      <c r="M2202" s="125">
        <v>8</v>
      </c>
      <c r="N2202" s="125" t="s">
        <v>1831</v>
      </c>
      <c r="O2202" s="125">
        <f>VLOOKUP(N2202,'V-Enc'!$B$130:$C$137,2,FALSE)</f>
        <v>4</v>
      </c>
      <c r="Q2202" s="125" t="s">
        <v>730</v>
      </c>
      <c r="R2202" s="125" t="s">
        <v>22</v>
      </c>
      <c r="S2202" s="206" t="s">
        <v>2040</v>
      </c>
      <c r="U2202" s="125">
        <f t="shared" ref="U2202" si="4012">IF(L2202="-1",I2202,M2202)</f>
        <v>8</v>
      </c>
      <c r="V2202" s="179">
        <f t="shared" ref="V2202" si="4013">IF(L2202="-1",K2202,U2202/I2202*K2202)</f>
        <v>6.25E-2</v>
      </c>
      <c r="W2202" s="125" t="str">
        <f t="shared" ref="W2202" si="4014">IF(L2202="-1",M2202,"-")</f>
        <v>-</v>
      </c>
      <c r="X2202" s="179" t="str">
        <f>IF(L2202="-1",W2202/#REF!*#REF!,"-")</f>
        <v>-</v>
      </c>
      <c r="Z2202" s="125" t="str">
        <f t="shared" si="3956"/>
        <v/>
      </c>
      <c r="AA2202" s="125">
        <v>1</v>
      </c>
      <c r="AB2202" s="179">
        <f>MAX(V2202,X2202,1)*IF(O2202="",1,O2202)</f>
        <v>4</v>
      </c>
      <c r="AC2202" s="179" t="str">
        <f t="shared" ref="AC2202:AC2215" si="4015">DEC2BIN(MIN(64,AB2202)-1,6)</f>
        <v>000011</v>
      </c>
      <c r="AD2202" s="179">
        <f t="shared" ref="AD2202:AD2219" si="4016">AB2202/(MAX(V2202,1)*IF(O2202="",1,O2202))</f>
        <v>1</v>
      </c>
      <c r="AE2202" s="179" t="str">
        <f t="shared" ref="AE2202:AE2219" si="4017">RIGHT(_xlfn.CONCAT(REPT(0,8-MIN(AB2202,8)),REPT(DEC2BIN(_xlfn.BITLSHIFT(1,AD2202-1)),AB2202/AD2202)),8)</f>
        <v>00001111</v>
      </c>
      <c r="AF2202" s="125" t="s">
        <v>369</v>
      </c>
    </row>
    <row r="2203" spans="1:34" x14ac:dyDescent="0.2">
      <c r="A2203" s="125" t="s">
        <v>4973</v>
      </c>
      <c r="B2203" s="58" t="str">
        <f t="shared" ref="B2203" si="4018">IF(OR(MAX(1,O2203)*MAX(V2203,1)&gt;8,V2203&lt;1/4,X2203&lt;1/4,IF(X2203="-",0,X2203)&gt;8),"RSVD","")</f>
        <v>RSVD</v>
      </c>
      <c r="C2203" s="125" t="s">
        <v>727</v>
      </c>
      <c r="D2203" s="125" t="s">
        <v>704</v>
      </c>
      <c r="E2203" s="125" t="str">
        <f t="shared" ref="E2203" si="4019">IF(S2203="rs2","L2",IF(S2203="vs2","L3","L1"))</f>
        <v>L1</v>
      </c>
      <c r="F2203" s="125" t="str">
        <f t="shared" ref="F2203" si="4020">IF(M2203=8,"000",IF(M2203=16,"101","110"))</f>
        <v>101</v>
      </c>
      <c r="H2203" s="125" t="s">
        <v>1724</v>
      </c>
      <c r="I2203" s="159">
        <f>VLOOKUP(H2203,'V-Enc'!$B$38:$C$45,2,FALSE)</f>
        <v>32</v>
      </c>
      <c r="J2203" s="125" t="s">
        <v>1739</v>
      </c>
      <c r="K2203" s="159">
        <f>VLOOKUP(J2203,'V-Enc'!$B$49:$C$56,2,FALSE)</f>
        <v>0.25</v>
      </c>
      <c r="L2203" s="206" t="s">
        <v>76</v>
      </c>
      <c r="M2203" s="125">
        <v>16</v>
      </c>
      <c r="N2203" s="125" t="s">
        <v>1831</v>
      </c>
      <c r="O2203" s="125">
        <f>VLOOKUP(N2203,'V-Enc'!$B$130:$C$137,2,FALSE)</f>
        <v>4</v>
      </c>
      <c r="Q2203" s="125" t="s">
        <v>730</v>
      </c>
      <c r="R2203" s="125" t="s">
        <v>22</v>
      </c>
      <c r="S2203" s="206" t="s">
        <v>2040</v>
      </c>
      <c r="U2203" s="125">
        <f t="shared" ref="U2203" si="4021">IF(L2203="-1",I2203,M2203)</f>
        <v>16</v>
      </c>
      <c r="V2203" s="179">
        <f t="shared" ref="V2203" si="4022">IF(L2203="-1",K2203,U2203/I2203*K2203)</f>
        <v>0.125</v>
      </c>
      <c r="W2203" s="125" t="str">
        <f t="shared" ref="W2203" si="4023">IF(L2203="-1",M2203,"-")</f>
        <v>-</v>
      </c>
      <c r="X2203" s="179" t="str">
        <f>IF(L2203="-1",W2203/#REF!*#REF!,"-")</f>
        <v>-</v>
      </c>
      <c r="Z2203" s="125" t="str">
        <f t="shared" ref="Z2203" si="4024">IF(S2203="vs2",1,"")</f>
        <v/>
      </c>
      <c r="AA2203" s="125">
        <v>1</v>
      </c>
      <c r="AB2203" s="179">
        <f t="shared" ref="AB2203:AB2219" si="4025">MAX(V2203,X2203,1)*IF(O2203="",1,O2203)</f>
        <v>4</v>
      </c>
      <c r="AC2203" s="179" t="str">
        <f t="shared" si="4015"/>
        <v>000011</v>
      </c>
      <c r="AD2203" s="179">
        <f t="shared" si="4016"/>
        <v>1</v>
      </c>
      <c r="AE2203" s="179" t="str">
        <f t="shared" si="4017"/>
        <v>00001111</v>
      </c>
      <c r="AF2203" s="125" t="s">
        <v>369</v>
      </c>
    </row>
    <row r="2204" spans="1:34" x14ac:dyDescent="0.2">
      <c r="A2204" s="125" t="s">
        <v>3318</v>
      </c>
      <c r="B2204" s="58" t="str">
        <f t="shared" ref="B2204:B2213" si="4026">IF(OR(MAX(1,O2204)*MAX(V2204,1)&gt;8,V2204&lt;1/4,X2204&lt;1/4,IF(X2204="-",0,X2204)&gt;8),"RSVD","")</f>
        <v/>
      </c>
      <c r="C2204" s="125" t="s">
        <v>727</v>
      </c>
      <c r="D2204" s="125" t="s">
        <v>704</v>
      </c>
      <c r="E2204" s="125" t="str">
        <f t="shared" ref="E2204:E2213" si="4027">IF(S2204="rs2","L2",IF(S2204="vs2","L3","L1"))</f>
        <v>L1</v>
      </c>
      <c r="F2204" s="125" t="str">
        <f t="shared" ref="F2204:F2213" si="4028">IF(M2204=8,"000",IF(M2204=16,"101","110"))</f>
        <v>110</v>
      </c>
      <c r="H2204" s="125" t="s">
        <v>1724</v>
      </c>
      <c r="I2204" s="159">
        <f>VLOOKUP(H2204,'V-Enc'!$B$38:$C$45,2,FALSE)</f>
        <v>32</v>
      </c>
      <c r="J2204" s="125" t="s">
        <v>1739</v>
      </c>
      <c r="K2204" s="159">
        <f>VLOOKUP(J2204,'V-Enc'!$B$49:$C$56,2,FALSE)</f>
        <v>0.25</v>
      </c>
      <c r="L2204" s="206" t="s">
        <v>76</v>
      </c>
      <c r="M2204" s="125">
        <v>32</v>
      </c>
      <c r="N2204" s="125" t="s">
        <v>1831</v>
      </c>
      <c r="O2204" s="125">
        <f>VLOOKUP(N2204,'V-Enc'!$B$130:$C$137,2,FALSE)</f>
        <v>4</v>
      </c>
      <c r="Q2204" s="125" t="s">
        <v>730</v>
      </c>
      <c r="R2204" s="125" t="s">
        <v>22</v>
      </c>
      <c r="S2204" s="206" t="s">
        <v>2040</v>
      </c>
      <c r="U2204" s="125">
        <f t="shared" ref="U2204:U2213" si="4029">IF(L2204="-1",I2204,M2204)</f>
        <v>32</v>
      </c>
      <c r="V2204" s="179">
        <f t="shared" ref="V2204:V2213" si="4030">IF(L2204="-1",K2204,U2204/I2204*K2204)</f>
        <v>0.25</v>
      </c>
      <c r="W2204" s="125" t="str">
        <f t="shared" ref="W2204:W2213" si="4031">IF(L2204="-1",M2204,"-")</f>
        <v>-</v>
      </c>
      <c r="X2204" s="179" t="str">
        <f>IF(L2204="-1",W2204/#REF!*#REF!,"-")</f>
        <v>-</v>
      </c>
      <c r="Z2204" s="125" t="str">
        <f t="shared" si="3956"/>
        <v/>
      </c>
      <c r="AA2204" s="125">
        <v>1</v>
      </c>
      <c r="AB2204" s="179">
        <f t="shared" si="4025"/>
        <v>4</v>
      </c>
      <c r="AC2204" s="179" t="str">
        <f t="shared" si="4015"/>
        <v>000011</v>
      </c>
      <c r="AD2204" s="179">
        <f t="shared" si="4016"/>
        <v>1</v>
      </c>
      <c r="AE2204" s="179" t="str">
        <f t="shared" si="4017"/>
        <v>00001111</v>
      </c>
      <c r="AF2204" s="125" t="s">
        <v>369</v>
      </c>
    </row>
    <row r="2205" spans="1:34" x14ac:dyDescent="0.2">
      <c r="A2205" s="125" t="s">
        <v>4974</v>
      </c>
      <c r="B2205" s="58" t="str">
        <f t="shared" ref="B2205" si="4032">IF(OR(MAX(1,O2205)*MAX(V2205,1)&gt;8,V2205&lt;1/4,X2205&lt;1/4,IF(X2205="-",0,X2205)&gt;8),"RSVD","")</f>
        <v>RSVD</v>
      </c>
      <c r="C2205" s="125" t="s">
        <v>727</v>
      </c>
      <c r="D2205" s="125" t="s">
        <v>704</v>
      </c>
      <c r="E2205" s="125" t="str">
        <f t="shared" ref="E2205" si="4033">IF(S2205="rs2","L2",IF(S2205="vs2","L3","L1"))</f>
        <v>L1</v>
      </c>
      <c r="F2205" s="125" t="str">
        <f t="shared" ref="F2205" si="4034">IF(M2205=8,"000",IF(M2205=16,"101","110"))</f>
        <v>000</v>
      </c>
      <c r="H2205" s="125" t="s">
        <v>1724</v>
      </c>
      <c r="I2205" s="159">
        <f>VLOOKUP(H2205,'V-Enc'!$B$38:$C$45,2,FALSE)</f>
        <v>32</v>
      </c>
      <c r="J2205" s="125" t="s">
        <v>1740</v>
      </c>
      <c r="K2205" s="159">
        <f>VLOOKUP(J2205,'V-Enc'!$B$49:$C$56,2,FALSE)</f>
        <v>0.5</v>
      </c>
      <c r="L2205" s="206" t="s">
        <v>76</v>
      </c>
      <c r="M2205" s="125">
        <v>8</v>
      </c>
      <c r="N2205" s="125" t="s">
        <v>1831</v>
      </c>
      <c r="O2205" s="125">
        <f>VLOOKUP(N2205,'V-Enc'!$B$130:$C$137,2,FALSE)</f>
        <v>4</v>
      </c>
      <c r="Q2205" s="125" t="s">
        <v>730</v>
      </c>
      <c r="R2205" s="125" t="s">
        <v>22</v>
      </c>
      <c r="S2205" s="206" t="s">
        <v>2040</v>
      </c>
      <c r="U2205" s="125">
        <f t="shared" ref="U2205" si="4035">IF(L2205="-1",I2205,M2205)</f>
        <v>8</v>
      </c>
      <c r="V2205" s="179">
        <f t="shared" ref="V2205" si="4036">IF(L2205="-1",K2205,U2205/I2205*K2205)</f>
        <v>0.125</v>
      </c>
      <c r="W2205" s="125" t="str">
        <f t="shared" ref="W2205" si="4037">IF(L2205="-1",M2205,"-")</f>
        <v>-</v>
      </c>
      <c r="X2205" s="179" t="str">
        <f>IF(L2205="-1",W2205/#REF!*#REF!,"-")</f>
        <v>-</v>
      </c>
      <c r="Z2205" s="125" t="str">
        <f t="shared" ref="Z2205" si="4038">IF(S2205="vs2",1,"")</f>
        <v/>
      </c>
      <c r="AA2205" s="125">
        <v>1</v>
      </c>
      <c r="AB2205" s="179">
        <f t="shared" si="4025"/>
        <v>4</v>
      </c>
      <c r="AC2205" s="179" t="str">
        <f t="shared" si="4015"/>
        <v>000011</v>
      </c>
      <c r="AD2205" s="179">
        <f t="shared" si="4016"/>
        <v>1</v>
      </c>
      <c r="AE2205" s="179" t="str">
        <f t="shared" si="4017"/>
        <v>00001111</v>
      </c>
      <c r="AF2205" s="125" t="s">
        <v>369</v>
      </c>
    </row>
    <row r="2206" spans="1:34" x14ac:dyDescent="0.2">
      <c r="A2206" s="125" t="s">
        <v>3319</v>
      </c>
      <c r="B2206" s="58" t="str">
        <f t="shared" si="4026"/>
        <v/>
      </c>
      <c r="C2206" s="125" t="s">
        <v>727</v>
      </c>
      <c r="D2206" s="125" t="s">
        <v>704</v>
      </c>
      <c r="E2206" s="125" t="str">
        <f t="shared" si="4027"/>
        <v>L1</v>
      </c>
      <c r="F2206" s="125" t="str">
        <f t="shared" si="4028"/>
        <v>101</v>
      </c>
      <c r="H2206" s="125" t="s">
        <v>1724</v>
      </c>
      <c r="I2206" s="159">
        <f>VLOOKUP(H2206,'V-Enc'!$B$38:$C$45,2,FALSE)</f>
        <v>32</v>
      </c>
      <c r="J2206" s="125" t="s">
        <v>1740</v>
      </c>
      <c r="K2206" s="159">
        <f>VLOOKUP(J2206,'V-Enc'!$B$49:$C$56,2,FALSE)</f>
        <v>0.5</v>
      </c>
      <c r="L2206" s="206" t="s">
        <v>76</v>
      </c>
      <c r="M2206" s="125">
        <v>16</v>
      </c>
      <c r="N2206" s="125" t="s">
        <v>1831</v>
      </c>
      <c r="O2206" s="125">
        <f>VLOOKUP(N2206,'V-Enc'!$B$130:$C$137,2,FALSE)</f>
        <v>4</v>
      </c>
      <c r="Q2206" s="125" t="s">
        <v>730</v>
      </c>
      <c r="R2206" s="125" t="s">
        <v>22</v>
      </c>
      <c r="S2206" s="206" t="s">
        <v>2040</v>
      </c>
      <c r="U2206" s="125">
        <f t="shared" si="4029"/>
        <v>16</v>
      </c>
      <c r="V2206" s="179">
        <f t="shared" si="4030"/>
        <v>0.25</v>
      </c>
      <c r="W2206" s="125" t="str">
        <f t="shared" si="4031"/>
        <v>-</v>
      </c>
      <c r="X2206" s="179" t="str">
        <f>IF(L2206="-1",W2206/#REF!*#REF!,"-")</f>
        <v>-</v>
      </c>
      <c r="Z2206" s="125" t="str">
        <f t="shared" si="3956"/>
        <v/>
      </c>
      <c r="AA2206" s="125">
        <v>1</v>
      </c>
      <c r="AB2206" s="179">
        <f t="shared" si="4025"/>
        <v>4</v>
      </c>
      <c r="AC2206" s="179" t="str">
        <f t="shared" si="4015"/>
        <v>000011</v>
      </c>
      <c r="AD2206" s="179">
        <f t="shared" si="4016"/>
        <v>1</v>
      </c>
      <c r="AE2206" s="179" t="str">
        <f t="shared" si="4017"/>
        <v>00001111</v>
      </c>
      <c r="AF2206" s="125" t="s">
        <v>369</v>
      </c>
    </row>
    <row r="2207" spans="1:34" x14ac:dyDescent="0.2">
      <c r="A2207" s="125" t="s">
        <v>3320</v>
      </c>
      <c r="B2207" s="58" t="str">
        <f t="shared" si="4026"/>
        <v/>
      </c>
      <c r="C2207" s="125" t="s">
        <v>727</v>
      </c>
      <c r="D2207" s="125" t="s">
        <v>704</v>
      </c>
      <c r="E2207" s="125" t="str">
        <f t="shared" si="4027"/>
        <v>L1</v>
      </c>
      <c r="F2207" s="125" t="str">
        <f t="shared" si="4028"/>
        <v>110</v>
      </c>
      <c r="H2207" s="125" t="s">
        <v>1724</v>
      </c>
      <c r="I2207" s="159">
        <f>VLOOKUP(H2207,'V-Enc'!$B$38:$C$45,2,FALSE)</f>
        <v>32</v>
      </c>
      <c r="J2207" s="125" t="s">
        <v>1740</v>
      </c>
      <c r="K2207" s="159">
        <f>VLOOKUP(J2207,'V-Enc'!$B$49:$C$56,2,FALSE)</f>
        <v>0.5</v>
      </c>
      <c r="L2207" s="206" t="s">
        <v>76</v>
      </c>
      <c r="M2207" s="125">
        <v>32</v>
      </c>
      <c r="N2207" s="125" t="s">
        <v>1831</v>
      </c>
      <c r="O2207" s="125">
        <f>VLOOKUP(N2207,'V-Enc'!$B$130:$C$137,2,FALSE)</f>
        <v>4</v>
      </c>
      <c r="Q2207" s="125" t="s">
        <v>730</v>
      </c>
      <c r="R2207" s="125" t="s">
        <v>22</v>
      </c>
      <c r="S2207" s="206" t="s">
        <v>2040</v>
      </c>
      <c r="U2207" s="125">
        <f t="shared" si="4029"/>
        <v>32</v>
      </c>
      <c r="V2207" s="179">
        <f t="shared" si="4030"/>
        <v>0.5</v>
      </c>
      <c r="W2207" s="125" t="str">
        <f t="shared" si="4031"/>
        <v>-</v>
      </c>
      <c r="X2207" s="179" t="str">
        <f>IF(L2207="-1",W2207/I2206*K2206,"-")</f>
        <v>-</v>
      </c>
      <c r="Z2207" s="125" t="str">
        <f t="shared" si="3956"/>
        <v/>
      </c>
      <c r="AA2207" s="125">
        <v>1</v>
      </c>
      <c r="AB2207" s="179">
        <f t="shared" si="4025"/>
        <v>4</v>
      </c>
      <c r="AC2207" s="179" t="str">
        <f t="shared" si="4015"/>
        <v>000011</v>
      </c>
      <c r="AD2207" s="179">
        <f t="shared" si="4016"/>
        <v>1</v>
      </c>
      <c r="AE2207" s="179" t="str">
        <f t="shared" si="4017"/>
        <v>00001111</v>
      </c>
      <c r="AF2207" s="125" t="s">
        <v>369</v>
      </c>
    </row>
    <row r="2208" spans="1:34" x14ac:dyDescent="0.2">
      <c r="A2208" s="125" t="s">
        <v>3321</v>
      </c>
      <c r="B2208" s="58" t="str">
        <f t="shared" si="4026"/>
        <v/>
      </c>
      <c r="C2208" s="125" t="s">
        <v>727</v>
      </c>
      <c r="D2208" s="125" t="s">
        <v>704</v>
      </c>
      <c r="E2208" s="125" t="str">
        <f t="shared" si="4027"/>
        <v>L1</v>
      </c>
      <c r="F2208" s="125" t="str">
        <f t="shared" si="4028"/>
        <v>000</v>
      </c>
      <c r="H2208" s="125" t="s">
        <v>1724</v>
      </c>
      <c r="I2208" s="159">
        <f>VLOOKUP(H2208,'V-Enc'!$B$38:$C$45,2,FALSE)</f>
        <v>32</v>
      </c>
      <c r="J2208" s="125" t="s">
        <v>1733</v>
      </c>
      <c r="K2208" s="159">
        <f>VLOOKUP(J2208,'V-Enc'!$B$49:$C$56,2,FALSE)</f>
        <v>1</v>
      </c>
      <c r="L2208" s="206" t="s">
        <v>76</v>
      </c>
      <c r="M2208" s="125">
        <v>8</v>
      </c>
      <c r="N2208" s="125" t="s">
        <v>1831</v>
      </c>
      <c r="O2208" s="125">
        <f>VLOOKUP(N2208,'V-Enc'!$B$130:$C$137,2,FALSE)</f>
        <v>4</v>
      </c>
      <c r="Q2208" s="125" t="s">
        <v>730</v>
      </c>
      <c r="R2208" s="125" t="s">
        <v>22</v>
      </c>
      <c r="S2208" s="206" t="s">
        <v>2040</v>
      </c>
      <c r="U2208" s="125">
        <f t="shared" si="4029"/>
        <v>8</v>
      </c>
      <c r="V2208" s="179">
        <f t="shared" si="4030"/>
        <v>0.25</v>
      </c>
      <c r="W2208" s="125" t="str">
        <f t="shared" si="4031"/>
        <v>-</v>
      </c>
      <c r="X2208" s="179" t="str">
        <f>IF(L2208="-1",W2208/#REF!*#REF!,"-")</f>
        <v>-</v>
      </c>
      <c r="Z2208" s="125" t="str">
        <f t="shared" si="3956"/>
        <v/>
      </c>
      <c r="AA2208" s="125">
        <v>1</v>
      </c>
      <c r="AB2208" s="179">
        <f t="shared" si="4025"/>
        <v>4</v>
      </c>
      <c r="AC2208" s="179" t="str">
        <f t="shared" si="4015"/>
        <v>000011</v>
      </c>
      <c r="AD2208" s="179">
        <f t="shared" si="4016"/>
        <v>1</v>
      </c>
      <c r="AE2208" s="179" t="str">
        <f t="shared" si="4017"/>
        <v>00001111</v>
      </c>
      <c r="AF2208" s="125" t="s">
        <v>369</v>
      </c>
    </row>
    <row r="2209" spans="1:32" x14ac:dyDescent="0.2">
      <c r="A2209" s="125" t="s">
        <v>3322</v>
      </c>
      <c r="B2209" s="58" t="str">
        <f t="shared" si="4026"/>
        <v/>
      </c>
      <c r="C2209" s="125" t="s">
        <v>727</v>
      </c>
      <c r="D2209" s="125" t="s">
        <v>704</v>
      </c>
      <c r="E2209" s="125" t="str">
        <f t="shared" si="4027"/>
        <v>L1</v>
      </c>
      <c r="F2209" s="125" t="str">
        <f t="shared" si="4028"/>
        <v>101</v>
      </c>
      <c r="H2209" s="125" t="s">
        <v>1724</v>
      </c>
      <c r="I2209" s="159">
        <f>VLOOKUP(H2209,'V-Enc'!$B$38:$C$45,2,FALSE)</f>
        <v>32</v>
      </c>
      <c r="J2209" s="125" t="s">
        <v>1733</v>
      </c>
      <c r="K2209" s="159">
        <f>VLOOKUP(J2209,'V-Enc'!$B$49:$C$56,2,FALSE)</f>
        <v>1</v>
      </c>
      <c r="L2209" s="206" t="s">
        <v>76</v>
      </c>
      <c r="M2209" s="125">
        <v>16</v>
      </c>
      <c r="N2209" s="125" t="s">
        <v>1831</v>
      </c>
      <c r="O2209" s="125">
        <f>VLOOKUP(N2209,'V-Enc'!$B$130:$C$137,2,FALSE)</f>
        <v>4</v>
      </c>
      <c r="Q2209" s="125" t="s">
        <v>730</v>
      </c>
      <c r="R2209" s="125" t="s">
        <v>22</v>
      </c>
      <c r="S2209" s="206" t="s">
        <v>2040</v>
      </c>
      <c r="U2209" s="125">
        <f t="shared" si="4029"/>
        <v>16</v>
      </c>
      <c r="V2209" s="179">
        <f t="shared" si="4030"/>
        <v>0.5</v>
      </c>
      <c r="W2209" s="125" t="str">
        <f t="shared" si="4031"/>
        <v>-</v>
      </c>
      <c r="X2209" s="179" t="str">
        <f>IF(L2209="-1",W2209/I2208*K2208,"-")</f>
        <v>-</v>
      </c>
      <c r="Z2209" s="125" t="str">
        <f t="shared" si="3956"/>
        <v/>
      </c>
      <c r="AA2209" s="125">
        <v>1</v>
      </c>
      <c r="AB2209" s="179">
        <f t="shared" si="4025"/>
        <v>4</v>
      </c>
      <c r="AC2209" s="179" t="str">
        <f t="shared" si="4015"/>
        <v>000011</v>
      </c>
      <c r="AD2209" s="179">
        <f t="shared" si="4016"/>
        <v>1</v>
      </c>
      <c r="AE2209" s="179" t="str">
        <f t="shared" si="4017"/>
        <v>00001111</v>
      </c>
      <c r="AF2209" s="125" t="s">
        <v>369</v>
      </c>
    </row>
    <row r="2210" spans="1:32" x14ac:dyDescent="0.2">
      <c r="A2210" s="125" t="s">
        <v>3323</v>
      </c>
      <c r="B2210" s="58" t="str">
        <f t="shared" si="4026"/>
        <v/>
      </c>
      <c r="C2210" s="125" t="s">
        <v>727</v>
      </c>
      <c r="D2210" s="125" t="s">
        <v>704</v>
      </c>
      <c r="E2210" s="125" t="str">
        <f t="shared" si="4027"/>
        <v>L1</v>
      </c>
      <c r="F2210" s="125" t="str">
        <f t="shared" si="4028"/>
        <v>110</v>
      </c>
      <c r="H2210" s="125" t="s">
        <v>1724</v>
      </c>
      <c r="I2210" s="159">
        <f>VLOOKUP(H2210,'V-Enc'!$B$38:$C$45,2,FALSE)</f>
        <v>32</v>
      </c>
      <c r="J2210" s="125" t="s">
        <v>1733</v>
      </c>
      <c r="K2210" s="159">
        <f>VLOOKUP(J2210,'V-Enc'!$B$49:$C$56,2,FALSE)</f>
        <v>1</v>
      </c>
      <c r="L2210" s="206" t="s">
        <v>76</v>
      </c>
      <c r="M2210" s="125">
        <v>32</v>
      </c>
      <c r="N2210" s="125" t="s">
        <v>1831</v>
      </c>
      <c r="O2210" s="125">
        <f>VLOOKUP(N2210,'V-Enc'!$B$130:$C$137,2,FALSE)</f>
        <v>4</v>
      </c>
      <c r="Q2210" s="125" t="s">
        <v>730</v>
      </c>
      <c r="R2210" s="125" t="s">
        <v>22</v>
      </c>
      <c r="S2210" s="206" t="s">
        <v>2040</v>
      </c>
      <c r="U2210" s="125">
        <f t="shared" si="4029"/>
        <v>32</v>
      </c>
      <c r="V2210" s="179">
        <f t="shared" si="4030"/>
        <v>1</v>
      </c>
      <c r="W2210" s="125" t="str">
        <f t="shared" si="4031"/>
        <v>-</v>
      </c>
      <c r="X2210" s="179" t="str">
        <f>IF(L2210="-1",W2210/I2209*K2209,"-")</f>
        <v>-</v>
      </c>
      <c r="Z2210" s="125" t="str">
        <f t="shared" si="3956"/>
        <v/>
      </c>
      <c r="AA2210" s="125">
        <v>1</v>
      </c>
      <c r="AB2210" s="179">
        <f t="shared" si="4025"/>
        <v>4</v>
      </c>
      <c r="AC2210" s="179" t="str">
        <f t="shared" si="4015"/>
        <v>000011</v>
      </c>
      <c r="AD2210" s="179">
        <f t="shared" si="4016"/>
        <v>1</v>
      </c>
      <c r="AE2210" s="179" t="str">
        <f t="shared" si="4017"/>
        <v>00001111</v>
      </c>
      <c r="AF2210" s="125" t="s">
        <v>369</v>
      </c>
    </row>
    <row r="2211" spans="1:32" x14ac:dyDescent="0.2">
      <c r="A2211" s="125" t="s">
        <v>3324</v>
      </c>
      <c r="B2211" s="58" t="str">
        <f t="shared" si="4026"/>
        <v/>
      </c>
      <c r="C2211" s="125" t="s">
        <v>727</v>
      </c>
      <c r="D2211" s="125" t="s">
        <v>704</v>
      </c>
      <c r="E2211" s="125" t="str">
        <f t="shared" si="4027"/>
        <v>L1</v>
      </c>
      <c r="F2211" s="125" t="str">
        <f t="shared" si="4028"/>
        <v>000</v>
      </c>
      <c r="H2211" s="125" t="s">
        <v>1724</v>
      </c>
      <c r="I2211" s="159">
        <f>VLOOKUP(H2211,'V-Enc'!$B$38:$C$45,2,FALSE)</f>
        <v>32</v>
      </c>
      <c r="J2211" s="125" t="s">
        <v>1734</v>
      </c>
      <c r="K2211" s="159">
        <f>VLOOKUP(J2211,'V-Enc'!$B$49:$C$56,2,FALSE)</f>
        <v>2</v>
      </c>
      <c r="L2211" s="206" t="s">
        <v>76</v>
      </c>
      <c r="M2211" s="125">
        <v>8</v>
      </c>
      <c r="N2211" s="125" t="s">
        <v>1831</v>
      </c>
      <c r="O2211" s="125">
        <f>VLOOKUP(N2211,'V-Enc'!$B$130:$C$137,2,FALSE)</f>
        <v>4</v>
      </c>
      <c r="Q2211" s="125" t="s">
        <v>730</v>
      </c>
      <c r="R2211" s="125" t="s">
        <v>22</v>
      </c>
      <c r="S2211" s="206" t="s">
        <v>2040</v>
      </c>
      <c r="U2211" s="125">
        <f t="shared" si="4029"/>
        <v>8</v>
      </c>
      <c r="V2211" s="179">
        <f t="shared" si="4030"/>
        <v>0.5</v>
      </c>
      <c r="W2211" s="125" t="str">
        <f t="shared" si="4031"/>
        <v>-</v>
      </c>
      <c r="X2211" s="179" t="str">
        <f>IF(L2211="-1",W2211/#REF!*#REF!,"-")</f>
        <v>-</v>
      </c>
      <c r="Z2211" s="125" t="str">
        <f t="shared" si="3956"/>
        <v/>
      </c>
      <c r="AA2211" s="125">
        <v>1</v>
      </c>
      <c r="AB2211" s="179">
        <f t="shared" si="4025"/>
        <v>4</v>
      </c>
      <c r="AC2211" s="179" t="str">
        <f t="shared" si="4015"/>
        <v>000011</v>
      </c>
      <c r="AD2211" s="179">
        <f t="shared" si="4016"/>
        <v>1</v>
      </c>
      <c r="AE2211" s="179" t="str">
        <f t="shared" si="4017"/>
        <v>00001111</v>
      </c>
      <c r="AF2211" s="125" t="s">
        <v>369</v>
      </c>
    </row>
    <row r="2212" spans="1:32" x14ac:dyDescent="0.2">
      <c r="A2212" s="125" t="s">
        <v>3325</v>
      </c>
      <c r="B2212" s="58" t="str">
        <f t="shared" si="4026"/>
        <v/>
      </c>
      <c r="C2212" s="125" t="s">
        <v>727</v>
      </c>
      <c r="D2212" s="125" t="s">
        <v>704</v>
      </c>
      <c r="E2212" s="125" t="str">
        <f t="shared" si="4027"/>
        <v>L1</v>
      </c>
      <c r="F2212" s="125" t="str">
        <f t="shared" si="4028"/>
        <v>101</v>
      </c>
      <c r="H2212" s="125" t="s">
        <v>1724</v>
      </c>
      <c r="I2212" s="159">
        <f>VLOOKUP(H2212,'V-Enc'!$B$38:$C$45,2,FALSE)</f>
        <v>32</v>
      </c>
      <c r="J2212" s="125" t="s">
        <v>1734</v>
      </c>
      <c r="K2212" s="159">
        <f>VLOOKUP(J2212,'V-Enc'!$B$49:$C$56,2,FALSE)</f>
        <v>2</v>
      </c>
      <c r="L2212" s="206" t="s">
        <v>76</v>
      </c>
      <c r="M2212" s="125">
        <v>16</v>
      </c>
      <c r="N2212" s="125" t="s">
        <v>1831</v>
      </c>
      <c r="O2212" s="125">
        <f>VLOOKUP(N2212,'V-Enc'!$B$130:$C$137,2,FALSE)</f>
        <v>4</v>
      </c>
      <c r="Q2212" s="125" t="s">
        <v>730</v>
      </c>
      <c r="R2212" s="125" t="s">
        <v>22</v>
      </c>
      <c r="S2212" s="206" t="s">
        <v>2040</v>
      </c>
      <c r="U2212" s="125">
        <f t="shared" si="4029"/>
        <v>16</v>
      </c>
      <c r="V2212" s="179">
        <f t="shared" si="4030"/>
        <v>1</v>
      </c>
      <c r="W2212" s="125" t="str">
        <f t="shared" si="4031"/>
        <v>-</v>
      </c>
      <c r="X2212" s="179" t="str">
        <f>IF(L2212="-1",W2212/#REF!*#REF!,"-")</f>
        <v>-</v>
      </c>
      <c r="Z2212" s="125" t="str">
        <f t="shared" si="3956"/>
        <v/>
      </c>
      <c r="AA2212" s="125">
        <v>1</v>
      </c>
      <c r="AB2212" s="179">
        <f t="shared" si="4025"/>
        <v>4</v>
      </c>
      <c r="AC2212" s="179" t="str">
        <f t="shared" si="4015"/>
        <v>000011</v>
      </c>
      <c r="AD2212" s="179">
        <f t="shared" si="4016"/>
        <v>1</v>
      </c>
      <c r="AE2212" s="179" t="str">
        <f t="shared" si="4017"/>
        <v>00001111</v>
      </c>
      <c r="AF2212" s="125" t="s">
        <v>369</v>
      </c>
    </row>
    <row r="2213" spans="1:32" x14ac:dyDescent="0.2">
      <c r="A2213" s="125" t="s">
        <v>3326</v>
      </c>
      <c r="B2213" s="58" t="str">
        <f t="shared" si="4026"/>
        <v/>
      </c>
      <c r="C2213" s="125" t="s">
        <v>727</v>
      </c>
      <c r="D2213" s="125" t="s">
        <v>704</v>
      </c>
      <c r="E2213" s="125" t="str">
        <f t="shared" si="4027"/>
        <v>L1</v>
      </c>
      <c r="F2213" s="125" t="str">
        <f t="shared" si="4028"/>
        <v>110</v>
      </c>
      <c r="H2213" s="125" t="s">
        <v>1724</v>
      </c>
      <c r="I2213" s="159">
        <f>VLOOKUP(H2213,'V-Enc'!$B$38:$C$45,2,FALSE)</f>
        <v>32</v>
      </c>
      <c r="J2213" s="125" t="s">
        <v>1734</v>
      </c>
      <c r="K2213" s="159">
        <f>VLOOKUP(J2213,'V-Enc'!$B$49:$C$56,2,FALSE)</f>
        <v>2</v>
      </c>
      <c r="L2213" s="206" t="s">
        <v>76</v>
      </c>
      <c r="M2213" s="125">
        <v>32</v>
      </c>
      <c r="N2213" s="125" t="s">
        <v>1831</v>
      </c>
      <c r="O2213" s="125">
        <f>VLOOKUP(N2213,'V-Enc'!$B$130:$C$137,2,FALSE)</f>
        <v>4</v>
      </c>
      <c r="Q2213" s="125" t="s">
        <v>730</v>
      </c>
      <c r="R2213" s="125" t="s">
        <v>22</v>
      </c>
      <c r="S2213" s="206" t="s">
        <v>2040</v>
      </c>
      <c r="U2213" s="125">
        <f t="shared" si="4029"/>
        <v>32</v>
      </c>
      <c r="V2213" s="179">
        <f t="shared" si="4030"/>
        <v>2</v>
      </c>
      <c r="W2213" s="125" t="str">
        <f t="shared" si="4031"/>
        <v>-</v>
      </c>
      <c r="X2213" s="179" t="str">
        <f>IF(L2213="-1",W2213/#REF!*#REF!,"-")</f>
        <v>-</v>
      </c>
      <c r="Z2213" s="125" t="str">
        <f t="shared" si="3956"/>
        <v/>
      </c>
      <c r="AA2213" s="125">
        <v>1</v>
      </c>
      <c r="AB2213" s="179">
        <f t="shared" si="4025"/>
        <v>8</v>
      </c>
      <c r="AC2213" s="179" t="str">
        <f t="shared" si="4015"/>
        <v>000111</v>
      </c>
      <c r="AD2213" s="179">
        <f t="shared" si="4016"/>
        <v>1</v>
      </c>
      <c r="AE2213" s="179" t="str">
        <f t="shared" si="4017"/>
        <v>11111111</v>
      </c>
      <c r="AF2213" s="125" t="s">
        <v>369</v>
      </c>
    </row>
    <row r="2214" spans="1:32" x14ac:dyDescent="0.2">
      <c r="A2214" s="125" t="s">
        <v>4975</v>
      </c>
      <c r="B2214" s="58" t="str">
        <f t="shared" ref="B2214:B2216" si="4039">IF(OR(MAX(1,O2214)*MAX(V2214,1)&gt;8,V2214&lt;1/4,X2214&lt;1/4,IF(X2214="-",0,X2214)&gt;8),"RSVD","")</f>
        <v/>
      </c>
      <c r="C2214" s="125" t="s">
        <v>727</v>
      </c>
      <c r="D2214" s="125" t="s">
        <v>704</v>
      </c>
      <c r="E2214" s="125" t="str">
        <f t="shared" ref="E2214:E2216" si="4040">IF(S2214="rs2","L2",IF(S2214="vs2","L3","L1"))</f>
        <v>L1</v>
      </c>
      <c r="F2214" s="125" t="str">
        <f t="shared" ref="F2214:F2216" si="4041">IF(M2214=8,"000",IF(M2214=16,"101","110"))</f>
        <v>000</v>
      </c>
      <c r="H2214" s="125" t="s">
        <v>1724</v>
      </c>
      <c r="I2214" s="159">
        <f>VLOOKUP(H2214,'V-Enc'!$B$38:$C$45,2,FALSE)</f>
        <v>32</v>
      </c>
      <c r="J2214" s="125" t="s">
        <v>1735</v>
      </c>
      <c r="K2214" s="159">
        <f>VLOOKUP(J2214,'V-Enc'!$B$49:$C$56,2,FALSE)</f>
        <v>4</v>
      </c>
      <c r="L2214" s="206" t="s">
        <v>76</v>
      </c>
      <c r="M2214" s="125">
        <v>8</v>
      </c>
      <c r="N2214" s="125" t="s">
        <v>1831</v>
      </c>
      <c r="O2214" s="125">
        <f>VLOOKUP(N2214,'V-Enc'!$B$130:$C$137,2,FALSE)</f>
        <v>4</v>
      </c>
      <c r="Q2214" s="125" t="s">
        <v>730</v>
      </c>
      <c r="R2214" s="125" t="s">
        <v>22</v>
      </c>
      <c r="S2214" s="206" t="s">
        <v>2040</v>
      </c>
      <c r="U2214" s="125">
        <f t="shared" ref="U2214:U2216" si="4042">IF(L2214="-1",I2214,M2214)</f>
        <v>8</v>
      </c>
      <c r="V2214" s="179">
        <f t="shared" ref="V2214:V2216" si="4043">IF(L2214="-1",K2214,U2214/I2214*K2214)</f>
        <v>1</v>
      </c>
      <c r="W2214" s="125" t="str">
        <f t="shared" ref="W2214:W2216" si="4044">IF(L2214="-1",M2214,"-")</f>
        <v>-</v>
      </c>
      <c r="X2214" s="179" t="str">
        <f>IF(L2214="-1",W2214/#REF!*#REF!,"-")</f>
        <v>-</v>
      </c>
      <c r="Z2214" s="125" t="str">
        <f t="shared" ref="Z2214:Z2216" si="4045">IF(S2214="vs2",1,"")</f>
        <v/>
      </c>
      <c r="AA2214" s="125">
        <v>1</v>
      </c>
      <c r="AB2214" s="179">
        <f t="shared" si="4025"/>
        <v>4</v>
      </c>
      <c r="AC2214" s="179" t="str">
        <f t="shared" si="4015"/>
        <v>000011</v>
      </c>
      <c r="AD2214" s="179">
        <f t="shared" si="4016"/>
        <v>1</v>
      </c>
      <c r="AE2214" s="179" t="str">
        <f t="shared" si="4017"/>
        <v>00001111</v>
      </c>
      <c r="AF2214" s="125" t="s">
        <v>369</v>
      </c>
    </row>
    <row r="2215" spans="1:32" x14ac:dyDescent="0.2">
      <c r="A2215" s="125" t="s">
        <v>4976</v>
      </c>
      <c r="B2215" s="58" t="str">
        <f t="shared" si="4039"/>
        <v/>
      </c>
      <c r="C2215" s="125" t="s">
        <v>727</v>
      </c>
      <c r="D2215" s="125" t="s">
        <v>704</v>
      </c>
      <c r="E2215" s="125" t="str">
        <f t="shared" si="4040"/>
        <v>L1</v>
      </c>
      <c r="F2215" s="125" t="str">
        <f t="shared" si="4041"/>
        <v>101</v>
      </c>
      <c r="H2215" s="125" t="s">
        <v>1724</v>
      </c>
      <c r="I2215" s="159">
        <f>VLOOKUP(H2215,'V-Enc'!$B$38:$C$45,2,FALSE)</f>
        <v>32</v>
      </c>
      <c r="J2215" s="125" t="s">
        <v>1735</v>
      </c>
      <c r="K2215" s="159">
        <f>VLOOKUP(J2215,'V-Enc'!$B$49:$C$56,2,FALSE)</f>
        <v>4</v>
      </c>
      <c r="L2215" s="206" t="s">
        <v>76</v>
      </c>
      <c r="M2215" s="125">
        <v>16</v>
      </c>
      <c r="N2215" s="125" t="s">
        <v>1831</v>
      </c>
      <c r="O2215" s="125">
        <f>VLOOKUP(N2215,'V-Enc'!$B$130:$C$137,2,FALSE)</f>
        <v>4</v>
      </c>
      <c r="Q2215" s="125" t="s">
        <v>730</v>
      </c>
      <c r="R2215" s="125" t="s">
        <v>22</v>
      </c>
      <c r="S2215" s="206" t="s">
        <v>2040</v>
      </c>
      <c r="U2215" s="125">
        <f t="shared" si="4042"/>
        <v>16</v>
      </c>
      <c r="V2215" s="179">
        <f t="shared" si="4043"/>
        <v>2</v>
      </c>
      <c r="W2215" s="125" t="str">
        <f t="shared" si="4044"/>
        <v>-</v>
      </c>
      <c r="X2215" s="179" t="str">
        <f>IF(L2215="-1",W2215/#REF!*#REF!,"-")</f>
        <v>-</v>
      </c>
      <c r="Z2215" s="125" t="str">
        <f t="shared" si="4045"/>
        <v/>
      </c>
      <c r="AA2215" s="125">
        <v>1</v>
      </c>
      <c r="AB2215" s="179">
        <f t="shared" si="4025"/>
        <v>8</v>
      </c>
      <c r="AC2215" s="179" t="str">
        <f t="shared" si="4015"/>
        <v>000111</v>
      </c>
      <c r="AD2215" s="179">
        <f t="shared" si="4016"/>
        <v>1</v>
      </c>
      <c r="AE2215" s="179" t="str">
        <f t="shared" si="4017"/>
        <v>11111111</v>
      </c>
      <c r="AF2215" s="125" t="s">
        <v>369</v>
      </c>
    </row>
    <row r="2216" spans="1:32" x14ac:dyDescent="0.2">
      <c r="A2216" s="125" t="s">
        <v>4977</v>
      </c>
      <c r="B2216" s="58" t="str">
        <f t="shared" si="4039"/>
        <v>RSVD</v>
      </c>
      <c r="C2216" s="125" t="s">
        <v>727</v>
      </c>
      <c r="D2216" s="125" t="s">
        <v>704</v>
      </c>
      <c r="E2216" s="125" t="str">
        <f t="shared" si="4040"/>
        <v>L1</v>
      </c>
      <c r="F2216" s="125" t="str">
        <f t="shared" si="4041"/>
        <v>110</v>
      </c>
      <c r="H2216" s="125" t="s">
        <v>1724</v>
      </c>
      <c r="I2216" s="159">
        <f>VLOOKUP(H2216,'V-Enc'!$B$38:$C$45,2,FALSE)</f>
        <v>32</v>
      </c>
      <c r="J2216" s="125" t="s">
        <v>1735</v>
      </c>
      <c r="K2216" s="159">
        <f>VLOOKUP(J2216,'V-Enc'!$B$49:$C$56,2,FALSE)</f>
        <v>4</v>
      </c>
      <c r="L2216" s="206" t="s">
        <v>76</v>
      </c>
      <c r="M2216" s="125">
        <v>32</v>
      </c>
      <c r="N2216" s="125" t="s">
        <v>1831</v>
      </c>
      <c r="O2216" s="125">
        <f>VLOOKUP(N2216,'V-Enc'!$B$130:$C$137,2,FALSE)</f>
        <v>4</v>
      </c>
      <c r="Q2216" s="125" t="s">
        <v>730</v>
      </c>
      <c r="R2216" s="125" t="s">
        <v>22</v>
      </c>
      <c r="S2216" s="206" t="s">
        <v>2040</v>
      </c>
      <c r="U2216" s="125">
        <f t="shared" si="4042"/>
        <v>32</v>
      </c>
      <c r="V2216" s="179">
        <f t="shared" si="4043"/>
        <v>4</v>
      </c>
      <c r="W2216" s="125" t="str">
        <f t="shared" si="4044"/>
        <v>-</v>
      </c>
      <c r="X2216" s="179" t="str">
        <f>IF(L2216="-1",W2216/#REF!*#REF!,"-")</f>
        <v>-</v>
      </c>
      <c r="Z2216" s="125" t="str">
        <f t="shared" si="4045"/>
        <v/>
      </c>
      <c r="AA2216" s="125">
        <v>1</v>
      </c>
      <c r="AB2216" s="179">
        <f t="shared" si="4025"/>
        <v>16</v>
      </c>
      <c r="AC2216" s="179" t="str">
        <f>DEC2BIN(MIN(64,AB2216)-1,6)</f>
        <v>001111</v>
      </c>
      <c r="AD2216" s="179">
        <f t="shared" si="4016"/>
        <v>1</v>
      </c>
      <c r="AE2216" s="179" t="str">
        <f t="shared" si="4017"/>
        <v>11111111</v>
      </c>
      <c r="AF2216" s="125" t="s">
        <v>369</v>
      </c>
    </row>
    <row r="2217" spans="1:32" x14ac:dyDescent="0.2">
      <c r="A2217" s="125" t="s">
        <v>4978</v>
      </c>
      <c r="B2217" s="58" t="str">
        <f t="shared" ref="B2217:B2219" si="4046">IF(OR(MAX(1,O2217)*MAX(V2217,1)&gt;8,V2217&lt;1/4,X2217&lt;1/4,IF(X2217="-",0,X2217)&gt;8),"RSVD","")</f>
        <v/>
      </c>
      <c r="C2217" s="125" t="s">
        <v>727</v>
      </c>
      <c r="D2217" s="125" t="s">
        <v>704</v>
      </c>
      <c r="E2217" s="125" t="str">
        <f t="shared" ref="E2217:E2219" si="4047">IF(S2217="rs2","L2",IF(S2217="vs2","L3","L1"))</f>
        <v>L1</v>
      </c>
      <c r="F2217" s="125" t="str">
        <f t="shared" ref="F2217:F2219" si="4048">IF(M2217=8,"000",IF(M2217=16,"101","110"))</f>
        <v>000</v>
      </c>
      <c r="H2217" s="125" t="s">
        <v>1724</v>
      </c>
      <c r="I2217" s="159">
        <f>VLOOKUP(H2217,'V-Enc'!$B$38:$C$45,2,FALSE)</f>
        <v>32</v>
      </c>
      <c r="J2217" s="125" t="s">
        <v>1736</v>
      </c>
      <c r="K2217" s="159">
        <f>VLOOKUP(J2217,'V-Enc'!$B$49:$C$56,2,FALSE)</f>
        <v>8</v>
      </c>
      <c r="L2217" s="206" t="s">
        <v>76</v>
      </c>
      <c r="M2217" s="125">
        <v>8</v>
      </c>
      <c r="N2217" s="125" t="s">
        <v>1831</v>
      </c>
      <c r="O2217" s="125">
        <f>VLOOKUP(N2217,'V-Enc'!$B$130:$C$137,2,FALSE)</f>
        <v>4</v>
      </c>
      <c r="Q2217" s="125" t="s">
        <v>730</v>
      </c>
      <c r="R2217" s="125" t="s">
        <v>22</v>
      </c>
      <c r="S2217" s="206" t="s">
        <v>2040</v>
      </c>
      <c r="U2217" s="125">
        <f t="shared" ref="U2217:U2219" si="4049">IF(L2217="-1",I2217,M2217)</f>
        <v>8</v>
      </c>
      <c r="V2217" s="179">
        <f t="shared" ref="V2217:V2219" si="4050">IF(L2217="-1",K2217,U2217/I2217*K2217)</f>
        <v>2</v>
      </c>
      <c r="W2217" s="125" t="str">
        <f t="shared" ref="W2217:W2219" si="4051">IF(L2217="-1",M2217,"-")</f>
        <v>-</v>
      </c>
      <c r="X2217" s="179" t="str">
        <f>IF(L2217="-1",W2217/#REF!*#REF!,"-")</f>
        <v>-</v>
      </c>
      <c r="Z2217" s="125" t="str">
        <f t="shared" ref="Z2217:Z2219" si="4052">IF(S2217="vs2",1,"")</f>
        <v/>
      </c>
      <c r="AA2217" s="125">
        <v>1</v>
      </c>
      <c r="AB2217" s="179">
        <f t="shared" si="4025"/>
        <v>8</v>
      </c>
      <c r="AC2217" s="179" t="str">
        <f t="shared" ref="AC2217:AC2219" si="4053">DEC2BIN(MIN(64,AB2217)-1,6)</f>
        <v>000111</v>
      </c>
      <c r="AD2217" s="179">
        <f t="shared" si="4016"/>
        <v>1</v>
      </c>
      <c r="AE2217" s="179" t="str">
        <f t="shared" si="4017"/>
        <v>11111111</v>
      </c>
      <c r="AF2217" s="125" t="s">
        <v>369</v>
      </c>
    </row>
    <row r="2218" spans="1:32" x14ac:dyDescent="0.2">
      <c r="A2218" s="125" t="s">
        <v>4979</v>
      </c>
      <c r="B2218" s="58" t="str">
        <f t="shared" si="4046"/>
        <v>RSVD</v>
      </c>
      <c r="C2218" s="125" t="s">
        <v>727</v>
      </c>
      <c r="D2218" s="125" t="s">
        <v>704</v>
      </c>
      <c r="E2218" s="125" t="str">
        <f t="shared" si="4047"/>
        <v>L1</v>
      </c>
      <c r="F2218" s="125" t="str">
        <f t="shared" si="4048"/>
        <v>101</v>
      </c>
      <c r="H2218" s="125" t="s">
        <v>1724</v>
      </c>
      <c r="I2218" s="159">
        <f>VLOOKUP(H2218,'V-Enc'!$B$38:$C$45,2,FALSE)</f>
        <v>32</v>
      </c>
      <c r="J2218" s="125" t="s">
        <v>1736</v>
      </c>
      <c r="K2218" s="159">
        <f>VLOOKUP(J2218,'V-Enc'!$B$49:$C$56,2,FALSE)</f>
        <v>8</v>
      </c>
      <c r="L2218" s="206" t="s">
        <v>76</v>
      </c>
      <c r="M2218" s="125">
        <v>16</v>
      </c>
      <c r="N2218" s="125" t="s">
        <v>1831</v>
      </c>
      <c r="O2218" s="125">
        <f>VLOOKUP(N2218,'V-Enc'!$B$130:$C$137,2,FALSE)</f>
        <v>4</v>
      </c>
      <c r="Q2218" s="125" t="s">
        <v>730</v>
      </c>
      <c r="R2218" s="125" t="s">
        <v>22</v>
      </c>
      <c r="S2218" s="206" t="s">
        <v>2040</v>
      </c>
      <c r="U2218" s="125">
        <f t="shared" si="4049"/>
        <v>16</v>
      </c>
      <c r="V2218" s="179">
        <f t="shared" si="4050"/>
        <v>4</v>
      </c>
      <c r="W2218" s="125" t="str">
        <f t="shared" si="4051"/>
        <v>-</v>
      </c>
      <c r="X2218" s="179" t="str">
        <f>IF(L2218="-1",W2218/#REF!*#REF!,"-")</f>
        <v>-</v>
      </c>
      <c r="Z2218" s="125" t="str">
        <f t="shared" si="4052"/>
        <v/>
      </c>
      <c r="AA2218" s="125">
        <v>1</v>
      </c>
      <c r="AB2218" s="179">
        <f t="shared" si="4025"/>
        <v>16</v>
      </c>
      <c r="AC2218" s="179" t="str">
        <f t="shared" si="4053"/>
        <v>001111</v>
      </c>
      <c r="AD2218" s="179">
        <f t="shared" si="4016"/>
        <v>1</v>
      </c>
      <c r="AE2218" s="179" t="str">
        <f t="shared" si="4017"/>
        <v>11111111</v>
      </c>
      <c r="AF2218" s="125" t="s">
        <v>369</v>
      </c>
    </row>
    <row r="2219" spans="1:32" x14ac:dyDescent="0.2">
      <c r="A2219" s="125" t="s">
        <v>4980</v>
      </c>
      <c r="B2219" s="58" t="str">
        <f t="shared" si="4046"/>
        <v>RSVD</v>
      </c>
      <c r="C2219" s="125" t="s">
        <v>727</v>
      </c>
      <c r="D2219" s="125" t="s">
        <v>704</v>
      </c>
      <c r="E2219" s="125" t="str">
        <f t="shared" si="4047"/>
        <v>L1</v>
      </c>
      <c r="F2219" s="125" t="str">
        <f t="shared" si="4048"/>
        <v>110</v>
      </c>
      <c r="H2219" s="125" t="s">
        <v>1724</v>
      </c>
      <c r="I2219" s="159">
        <f>VLOOKUP(H2219,'V-Enc'!$B$38:$C$45,2,FALSE)</f>
        <v>32</v>
      </c>
      <c r="J2219" s="125" t="s">
        <v>1736</v>
      </c>
      <c r="K2219" s="159">
        <f>VLOOKUP(J2219,'V-Enc'!$B$49:$C$56,2,FALSE)</f>
        <v>8</v>
      </c>
      <c r="L2219" s="206" t="s">
        <v>76</v>
      </c>
      <c r="M2219" s="125">
        <v>32</v>
      </c>
      <c r="N2219" s="125" t="s">
        <v>1831</v>
      </c>
      <c r="O2219" s="125">
        <f>VLOOKUP(N2219,'V-Enc'!$B$130:$C$137,2,FALSE)</f>
        <v>4</v>
      </c>
      <c r="Q2219" s="125" t="s">
        <v>730</v>
      </c>
      <c r="R2219" s="125" t="s">
        <v>22</v>
      </c>
      <c r="S2219" s="206" t="s">
        <v>2040</v>
      </c>
      <c r="U2219" s="125">
        <f t="shared" si="4049"/>
        <v>32</v>
      </c>
      <c r="V2219" s="179">
        <f t="shared" si="4050"/>
        <v>8</v>
      </c>
      <c r="W2219" s="125" t="str">
        <f t="shared" si="4051"/>
        <v>-</v>
      </c>
      <c r="X2219" s="179" t="str">
        <f>IF(L2219="-1",W2219/#REF!*#REF!,"-")</f>
        <v>-</v>
      </c>
      <c r="Z2219" s="125" t="str">
        <f t="shared" si="4052"/>
        <v/>
      </c>
      <c r="AA2219" s="125">
        <v>1</v>
      </c>
      <c r="AB2219" s="179">
        <f t="shared" si="4025"/>
        <v>32</v>
      </c>
      <c r="AC2219" s="179" t="str">
        <f t="shared" si="4053"/>
        <v>011111</v>
      </c>
      <c r="AD2219" s="179">
        <f t="shared" si="4016"/>
        <v>1</v>
      </c>
      <c r="AE2219" s="179" t="str">
        <f t="shared" si="4017"/>
        <v>11111111</v>
      </c>
      <c r="AF2219" s="125" t="s">
        <v>369</v>
      </c>
    </row>
    <row r="2220" spans="1:32" x14ac:dyDescent="0.2">
      <c r="I2220" s="159"/>
      <c r="Z2220" s="125" t="str">
        <f t="shared" si="3956"/>
        <v/>
      </c>
      <c r="AC2220" s="179"/>
      <c r="AE2220" s="179"/>
    </row>
    <row r="2221" spans="1:32" ht="19" x14ac:dyDescent="0.25">
      <c r="A2221" s="225" t="s">
        <v>2186</v>
      </c>
      <c r="B2221" s="225"/>
      <c r="C2221" s="226"/>
      <c r="D2221" s="226"/>
      <c r="E2221" s="226"/>
      <c r="F2221" s="226"/>
      <c r="G2221" s="226"/>
      <c r="I2221" s="159"/>
      <c r="Z2221" s="125" t="str">
        <f t="shared" si="3956"/>
        <v/>
      </c>
      <c r="AC2221" s="179"/>
      <c r="AE2221" s="179"/>
    </row>
    <row r="2222" spans="1:32" x14ac:dyDescent="0.2">
      <c r="A2222" s="125" t="s">
        <v>4981</v>
      </c>
      <c r="B2222" s="58" t="str">
        <f t="shared" ref="B2222" si="4054">IF(OR(MAX(1,O2222)*MAX(V2222,1)&gt;8,V2222&lt;1/4,X2222&lt;1/4,IF(X2222="-",0,X2222)&gt;8),"RSVD","")</f>
        <v>RSVD</v>
      </c>
      <c r="C2222" s="125" t="s">
        <v>727</v>
      </c>
      <c r="D2222" s="125" t="s">
        <v>704</v>
      </c>
      <c r="E2222" s="125" t="str">
        <f t="shared" ref="E2222" si="4055">IF(S2222="rs2","L2",IF(S2222="vs2","L3","L1"))</f>
        <v>L2</v>
      </c>
      <c r="F2222" s="125" t="str">
        <f t="shared" ref="F2222" si="4056">IF(M2222=8,"000",IF(M2222=16,"101","110"))</f>
        <v>000</v>
      </c>
      <c r="H2222" s="125" t="s">
        <v>1724</v>
      </c>
      <c r="I2222" s="159">
        <f>VLOOKUP(H2222,'V-Enc'!$B$38:$C$45,2,FALSE)</f>
        <v>32</v>
      </c>
      <c r="J2222" s="125" t="s">
        <v>1739</v>
      </c>
      <c r="K2222" s="159">
        <f>VLOOKUP(J2222,'V-Enc'!$B$49:$C$56,2,FALSE)</f>
        <v>0.25</v>
      </c>
      <c r="L2222" s="206" t="s">
        <v>548</v>
      </c>
      <c r="M2222" s="125">
        <v>8</v>
      </c>
      <c r="N2222" s="125" t="s">
        <v>1831</v>
      </c>
      <c r="O2222" s="125">
        <f>VLOOKUP(N2222,'V-Enc'!$B$130:$C$137,2,FALSE)</f>
        <v>4</v>
      </c>
      <c r="Q2222" s="125" t="s">
        <v>730</v>
      </c>
      <c r="R2222" s="125" t="s">
        <v>22</v>
      </c>
      <c r="S2222" s="125" t="s">
        <v>44</v>
      </c>
      <c r="U2222" s="125">
        <f t="shared" ref="U2222" si="4057">IF(L2222="-1",I2222,M2222)</f>
        <v>8</v>
      </c>
      <c r="V2222" s="179">
        <f t="shared" ref="V2222" si="4058">IF(L2222="-1",K2222,U2222/I2222*K2222)</f>
        <v>6.25E-2</v>
      </c>
      <c r="W2222" s="125" t="str">
        <f t="shared" ref="W2222" si="4059">IF(L2222="-1",M2222,"-")</f>
        <v>-</v>
      </c>
      <c r="X2222" s="179" t="str">
        <f>IF(L2222="-1",W2222/#REF!*#REF!,"-")</f>
        <v>-</v>
      </c>
      <c r="Z2222" s="125" t="str">
        <f t="shared" si="3956"/>
        <v/>
      </c>
      <c r="AA2222" s="125">
        <v>1</v>
      </c>
      <c r="AB2222" s="179">
        <f>MAX(V2222,X2222,1)*IF(O2222="",1,O2222)</f>
        <v>4</v>
      </c>
      <c r="AC2222" s="179" t="str">
        <f t="shared" ref="AC2222:AC2235" si="4060">DEC2BIN(MIN(64,AB2222)-1,6)</f>
        <v>000011</v>
      </c>
      <c r="AD2222" s="179">
        <f t="shared" ref="AD2222:AD2239" si="4061">AB2222/(MAX(V2222,1)*IF(O2222="",1,O2222))</f>
        <v>1</v>
      </c>
      <c r="AE2222" s="179" t="str">
        <f t="shared" ref="AE2222:AE2239" si="4062">RIGHT(_xlfn.CONCAT(REPT(0,8-MIN(AB2222,8)),REPT(DEC2BIN(_xlfn.BITLSHIFT(1,AD2222-1)),AB2222/AD2222)),8)</f>
        <v>00001111</v>
      </c>
      <c r="AF2222" s="125" t="s">
        <v>369</v>
      </c>
    </row>
    <row r="2223" spans="1:32" x14ac:dyDescent="0.2">
      <c r="A2223" s="125" t="s">
        <v>4982</v>
      </c>
      <c r="B2223" s="58" t="str">
        <f t="shared" ref="B2223" si="4063">IF(OR(MAX(1,O2223)*MAX(V2223,1)&gt;8,V2223&lt;1/4,X2223&lt;1/4,IF(X2223="-",0,X2223)&gt;8),"RSVD","")</f>
        <v>RSVD</v>
      </c>
      <c r="C2223" s="125" t="s">
        <v>727</v>
      </c>
      <c r="D2223" s="125" t="s">
        <v>704</v>
      </c>
      <c r="E2223" s="125" t="str">
        <f t="shared" ref="E2223" si="4064">IF(S2223="rs2","L2",IF(S2223="vs2","L3","L1"))</f>
        <v>L2</v>
      </c>
      <c r="F2223" s="125" t="str">
        <f t="shared" ref="F2223" si="4065">IF(M2223=8,"000",IF(M2223=16,"101","110"))</f>
        <v>101</v>
      </c>
      <c r="H2223" s="125" t="s">
        <v>1724</v>
      </c>
      <c r="I2223" s="159">
        <f>VLOOKUP(H2223,'V-Enc'!$B$38:$C$45,2,FALSE)</f>
        <v>32</v>
      </c>
      <c r="J2223" s="125" t="s">
        <v>1739</v>
      </c>
      <c r="K2223" s="159">
        <f>VLOOKUP(J2223,'V-Enc'!$B$49:$C$56,2,FALSE)</f>
        <v>0.25</v>
      </c>
      <c r="L2223" s="206" t="s">
        <v>548</v>
      </c>
      <c r="M2223" s="125">
        <v>16</v>
      </c>
      <c r="N2223" s="125" t="s">
        <v>1831</v>
      </c>
      <c r="O2223" s="125">
        <f>VLOOKUP(N2223,'V-Enc'!$B$130:$C$137,2,FALSE)</f>
        <v>4</v>
      </c>
      <c r="Q2223" s="125" t="s">
        <v>730</v>
      </c>
      <c r="R2223" s="125" t="s">
        <v>22</v>
      </c>
      <c r="S2223" s="125" t="s">
        <v>44</v>
      </c>
      <c r="U2223" s="125">
        <f t="shared" ref="U2223" si="4066">IF(L2223="-1",I2223,M2223)</f>
        <v>16</v>
      </c>
      <c r="V2223" s="179">
        <f t="shared" ref="V2223" si="4067">IF(L2223="-1",K2223,U2223/I2223*K2223)</f>
        <v>0.125</v>
      </c>
      <c r="W2223" s="125" t="str">
        <f t="shared" ref="W2223" si="4068">IF(L2223="-1",M2223,"-")</f>
        <v>-</v>
      </c>
      <c r="X2223" s="179" t="str">
        <f>IF(L2223="-1",W2223/#REF!*#REF!,"-")</f>
        <v>-</v>
      </c>
      <c r="Z2223" s="125" t="str">
        <f t="shared" ref="Z2223" si="4069">IF(S2223="vs2",1,"")</f>
        <v/>
      </c>
      <c r="AA2223" s="125">
        <v>1</v>
      </c>
      <c r="AB2223" s="179">
        <f t="shared" ref="AB2223:AB2239" si="4070">MAX(V2223,X2223,1)*IF(O2223="",1,O2223)</f>
        <v>4</v>
      </c>
      <c r="AC2223" s="179" t="str">
        <f t="shared" si="4060"/>
        <v>000011</v>
      </c>
      <c r="AD2223" s="179">
        <f t="shared" si="4061"/>
        <v>1</v>
      </c>
      <c r="AE2223" s="179" t="str">
        <f t="shared" si="4062"/>
        <v>00001111</v>
      </c>
      <c r="AF2223" s="125" t="s">
        <v>369</v>
      </c>
    </row>
    <row r="2224" spans="1:32" x14ac:dyDescent="0.2">
      <c r="A2224" s="125" t="s">
        <v>3327</v>
      </c>
      <c r="B2224" s="58" t="str">
        <f t="shared" ref="B2224:B2233" si="4071">IF(OR(MAX(1,O2224)*MAX(V2224,1)&gt;8,V2224&lt;1/4,X2224&lt;1/4,IF(X2224="-",0,X2224)&gt;8),"RSVD","")</f>
        <v/>
      </c>
      <c r="C2224" s="125" t="s">
        <v>727</v>
      </c>
      <c r="D2224" s="125" t="s">
        <v>704</v>
      </c>
      <c r="E2224" s="125" t="str">
        <f t="shared" ref="E2224:E2233" si="4072">IF(S2224="rs2","L2",IF(S2224="vs2","L3","L1"))</f>
        <v>L2</v>
      </c>
      <c r="F2224" s="125" t="str">
        <f t="shared" ref="F2224:F2233" si="4073">IF(M2224=8,"000",IF(M2224=16,"101","110"))</f>
        <v>110</v>
      </c>
      <c r="H2224" s="125" t="s">
        <v>1724</v>
      </c>
      <c r="I2224" s="159">
        <f>VLOOKUP(H2224,'V-Enc'!$B$38:$C$45,2,FALSE)</f>
        <v>32</v>
      </c>
      <c r="J2224" s="125" t="s">
        <v>1739</v>
      </c>
      <c r="K2224" s="159">
        <f>VLOOKUP(J2224,'V-Enc'!$B$49:$C$56,2,FALSE)</f>
        <v>0.25</v>
      </c>
      <c r="L2224" s="206" t="s">
        <v>548</v>
      </c>
      <c r="M2224" s="125">
        <v>32</v>
      </c>
      <c r="N2224" s="125" t="s">
        <v>1831</v>
      </c>
      <c r="O2224" s="125">
        <f>VLOOKUP(N2224,'V-Enc'!$B$130:$C$137,2,FALSE)</f>
        <v>4</v>
      </c>
      <c r="Q2224" s="125" t="s">
        <v>730</v>
      </c>
      <c r="R2224" s="125" t="s">
        <v>22</v>
      </c>
      <c r="S2224" s="125" t="s">
        <v>44</v>
      </c>
      <c r="U2224" s="125">
        <f t="shared" ref="U2224:U2233" si="4074">IF(L2224="-1",I2224,M2224)</f>
        <v>32</v>
      </c>
      <c r="V2224" s="179">
        <f t="shared" ref="V2224:V2233" si="4075">IF(L2224="-1",K2224,U2224/I2224*K2224)</f>
        <v>0.25</v>
      </c>
      <c r="W2224" s="125" t="str">
        <f t="shared" ref="W2224:W2233" si="4076">IF(L2224="-1",M2224,"-")</f>
        <v>-</v>
      </c>
      <c r="X2224" s="179" t="str">
        <f>IF(L2224="-1",W2224/#REF!*#REF!,"-")</f>
        <v>-</v>
      </c>
      <c r="Z2224" s="125" t="str">
        <f t="shared" si="3956"/>
        <v/>
      </c>
      <c r="AA2224" s="125">
        <v>1</v>
      </c>
      <c r="AB2224" s="179">
        <f t="shared" si="4070"/>
        <v>4</v>
      </c>
      <c r="AC2224" s="179" t="str">
        <f t="shared" si="4060"/>
        <v>000011</v>
      </c>
      <c r="AD2224" s="179">
        <f t="shared" si="4061"/>
        <v>1</v>
      </c>
      <c r="AE2224" s="179" t="str">
        <f t="shared" si="4062"/>
        <v>00001111</v>
      </c>
      <c r="AF2224" s="125" t="s">
        <v>369</v>
      </c>
    </row>
    <row r="2225" spans="1:32" x14ac:dyDescent="0.2">
      <c r="A2225" s="125" t="s">
        <v>4983</v>
      </c>
      <c r="B2225" s="58" t="str">
        <f t="shared" ref="B2225" si="4077">IF(OR(MAX(1,O2225)*MAX(V2225,1)&gt;8,V2225&lt;1/4,X2225&lt;1/4,IF(X2225="-",0,X2225)&gt;8),"RSVD","")</f>
        <v>RSVD</v>
      </c>
      <c r="C2225" s="125" t="s">
        <v>727</v>
      </c>
      <c r="D2225" s="125" t="s">
        <v>704</v>
      </c>
      <c r="E2225" s="125" t="str">
        <f t="shared" ref="E2225" si="4078">IF(S2225="rs2","L2",IF(S2225="vs2","L3","L1"))</f>
        <v>L2</v>
      </c>
      <c r="F2225" s="125" t="str">
        <f t="shared" ref="F2225" si="4079">IF(M2225=8,"000",IF(M2225=16,"101","110"))</f>
        <v>000</v>
      </c>
      <c r="H2225" s="125" t="s">
        <v>1724</v>
      </c>
      <c r="I2225" s="159">
        <f>VLOOKUP(H2225,'V-Enc'!$B$38:$C$45,2,FALSE)</f>
        <v>32</v>
      </c>
      <c r="J2225" s="125" t="s">
        <v>1740</v>
      </c>
      <c r="K2225" s="159">
        <f>VLOOKUP(J2225,'V-Enc'!$B$49:$C$56,2,FALSE)</f>
        <v>0.5</v>
      </c>
      <c r="L2225" s="206" t="s">
        <v>548</v>
      </c>
      <c r="M2225" s="125">
        <v>8</v>
      </c>
      <c r="N2225" s="125" t="s">
        <v>1831</v>
      </c>
      <c r="O2225" s="125">
        <f>VLOOKUP(N2225,'V-Enc'!$B$130:$C$137,2,FALSE)</f>
        <v>4</v>
      </c>
      <c r="Q2225" s="125" t="s">
        <v>730</v>
      </c>
      <c r="R2225" s="125" t="s">
        <v>22</v>
      </c>
      <c r="S2225" s="125" t="s">
        <v>44</v>
      </c>
      <c r="U2225" s="125">
        <f t="shared" ref="U2225" si="4080">IF(L2225="-1",I2225,M2225)</f>
        <v>8</v>
      </c>
      <c r="V2225" s="179">
        <f t="shared" ref="V2225" si="4081">IF(L2225="-1",K2225,U2225/I2225*K2225)</f>
        <v>0.125</v>
      </c>
      <c r="W2225" s="125" t="str">
        <f t="shared" ref="W2225" si="4082">IF(L2225="-1",M2225,"-")</f>
        <v>-</v>
      </c>
      <c r="X2225" s="179" t="str">
        <f>IF(L2225="-1",W2225/#REF!*#REF!,"-")</f>
        <v>-</v>
      </c>
      <c r="Z2225" s="125" t="str">
        <f t="shared" ref="Z2225" si="4083">IF(S2225="vs2",1,"")</f>
        <v/>
      </c>
      <c r="AA2225" s="125">
        <v>1</v>
      </c>
      <c r="AB2225" s="179">
        <f t="shared" si="4070"/>
        <v>4</v>
      </c>
      <c r="AC2225" s="179" t="str">
        <f t="shared" si="4060"/>
        <v>000011</v>
      </c>
      <c r="AD2225" s="179">
        <f t="shared" si="4061"/>
        <v>1</v>
      </c>
      <c r="AE2225" s="179" t="str">
        <f t="shared" si="4062"/>
        <v>00001111</v>
      </c>
      <c r="AF2225" s="125" t="s">
        <v>369</v>
      </c>
    </row>
    <row r="2226" spans="1:32" x14ac:dyDescent="0.2">
      <c r="A2226" s="125" t="s">
        <v>3328</v>
      </c>
      <c r="B2226" s="58" t="str">
        <f t="shared" si="4071"/>
        <v/>
      </c>
      <c r="C2226" s="125" t="s">
        <v>727</v>
      </c>
      <c r="D2226" s="125" t="s">
        <v>704</v>
      </c>
      <c r="E2226" s="125" t="str">
        <f t="shared" si="4072"/>
        <v>L2</v>
      </c>
      <c r="F2226" s="125" t="str">
        <f t="shared" si="4073"/>
        <v>101</v>
      </c>
      <c r="H2226" s="125" t="s">
        <v>1724</v>
      </c>
      <c r="I2226" s="159">
        <f>VLOOKUP(H2226,'V-Enc'!$B$38:$C$45,2,FALSE)</f>
        <v>32</v>
      </c>
      <c r="J2226" s="125" t="s">
        <v>1740</v>
      </c>
      <c r="K2226" s="159">
        <f>VLOOKUP(J2226,'V-Enc'!$B$49:$C$56,2,FALSE)</f>
        <v>0.5</v>
      </c>
      <c r="L2226" s="206" t="s">
        <v>548</v>
      </c>
      <c r="M2226" s="125">
        <v>16</v>
      </c>
      <c r="N2226" s="125" t="s">
        <v>1831</v>
      </c>
      <c r="O2226" s="125">
        <f>VLOOKUP(N2226,'V-Enc'!$B$130:$C$137,2,FALSE)</f>
        <v>4</v>
      </c>
      <c r="Q2226" s="125" t="s">
        <v>730</v>
      </c>
      <c r="R2226" s="125" t="s">
        <v>22</v>
      </c>
      <c r="S2226" s="125" t="s">
        <v>44</v>
      </c>
      <c r="U2226" s="125">
        <f t="shared" si="4074"/>
        <v>16</v>
      </c>
      <c r="V2226" s="179">
        <f t="shared" si="4075"/>
        <v>0.25</v>
      </c>
      <c r="W2226" s="125" t="str">
        <f t="shared" si="4076"/>
        <v>-</v>
      </c>
      <c r="X2226" s="179" t="str">
        <f>IF(L2226="-1",W2226/#REF!*#REF!,"-")</f>
        <v>-</v>
      </c>
      <c r="Z2226" s="125" t="str">
        <f t="shared" si="3956"/>
        <v/>
      </c>
      <c r="AA2226" s="125">
        <v>1</v>
      </c>
      <c r="AB2226" s="179">
        <f t="shared" si="4070"/>
        <v>4</v>
      </c>
      <c r="AC2226" s="179" t="str">
        <f t="shared" si="4060"/>
        <v>000011</v>
      </c>
      <c r="AD2226" s="179">
        <f t="shared" si="4061"/>
        <v>1</v>
      </c>
      <c r="AE2226" s="179" t="str">
        <f t="shared" si="4062"/>
        <v>00001111</v>
      </c>
      <c r="AF2226" s="125" t="s">
        <v>369</v>
      </c>
    </row>
    <row r="2227" spans="1:32" x14ac:dyDescent="0.2">
      <c r="A2227" s="125" t="s">
        <v>3329</v>
      </c>
      <c r="B2227" s="58" t="str">
        <f t="shared" si="4071"/>
        <v/>
      </c>
      <c r="C2227" s="125" t="s">
        <v>727</v>
      </c>
      <c r="D2227" s="125" t="s">
        <v>704</v>
      </c>
      <c r="E2227" s="125" t="str">
        <f t="shared" si="4072"/>
        <v>L2</v>
      </c>
      <c r="F2227" s="125" t="str">
        <f t="shared" si="4073"/>
        <v>110</v>
      </c>
      <c r="H2227" s="125" t="s">
        <v>1724</v>
      </c>
      <c r="I2227" s="159">
        <f>VLOOKUP(H2227,'V-Enc'!$B$38:$C$45,2,FALSE)</f>
        <v>32</v>
      </c>
      <c r="J2227" s="125" t="s">
        <v>1740</v>
      </c>
      <c r="K2227" s="159">
        <f>VLOOKUP(J2227,'V-Enc'!$B$49:$C$56,2,FALSE)</f>
        <v>0.5</v>
      </c>
      <c r="L2227" s="206" t="s">
        <v>548</v>
      </c>
      <c r="M2227" s="125">
        <v>32</v>
      </c>
      <c r="N2227" s="125" t="s">
        <v>1831</v>
      </c>
      <c r="O2227" s="125">
        <f>VLOOKUP(N2227,'V-Enc'!$B$130:$C$137,2,FALSE)</f>
        <v>4</v>
      </c>
      <c r="Q2227" s="125" t="s">
        <v>730</v>
      </c>
      <c r="R2227" s="125" t="s">
        <v>22</v>
      </c>
      <c r="S2227" s="125" t="s">
        <v>44</v>
      </c>
      <c r="U2227" s="125">
        <f t="shared" si="4074"/>
        <v>32</v>
      </c>
      <c r="V2227" s="179">
        <f t="shared" si="4075"/>
        <v>0.5</v>
      </c>
      <c r="W2227" s="125" t="str">
        <f t="shared" si="4076"/>
        <v>-</v>
      </c>
      <c r="X2227" s="179" t="str">
        <f>IF(L2227="-1",W2227/I2226*K2226,"-")</f>
        <v>-</v>
      </c>
      <c r="Z2227" s="125" t="str">
        <f t="shared" si="3956"/>
        <v/>
      </c>
      <c r="AA2227" s="125">
        <v>1</v>
      </c>
      <c r="AB2227" s="179">
        <f t="shared" si="4070"/>
        <v>4</v>
      </c>
      <c r="AC2227" s="179" t="str">
        <f t="shared" si="4060"/>
        <v>000011</v>
      </c>
      <c r="AD2227" s="179">
        <f t="shared" si="4061"/>
        <v>1</v>
      </c>
      <c r="AE2227" s="179" t="str">
        <f t="shared" si="4062"/>
        <v>00001111</v>
      </c>
      <c r="AF2227" s="125" t="s">
        <v>369</v>
      </c>
    </row>
    <row r="2228" spans="1:32" x14ac:dyDescent="0.2">
      <c r="A2228" s="125" t="s">
        <v>3330</v>
      </c>
      <c r="B2228" s="58" t="str">
        <f t="shared" si="4071"/>
        <v/>
      </c>
      <c r="C2228" s="125" t="s">
        <v>727</v>
      </c>
      <c r="D2228" s="125" t="s">
        <v>704</v>
      </c>
      <c r="E2228" s="125" t="str">
        <f t="shared" si="4072"/>
        <v>L2</v>
      </c>
      <c r="F2228" s="125" t="str">
        <f t="shared" si="4073"/>
        <v>000</v>
      </c>
      <c r="H2228" s="125" t="s">
        <v>1724</v>
      </c>
      <c r="I2228" s="159">
        <f>VLOOKUP(H2228,'V-Enc'!$B$38:$C$45,2,FALSE)</f>
        <v>32</v>
      </c>
      <c r="J2228" s="125" t="s">
        <v>1733</v>
      </c>
      <c r="K2228" s="159">
        <f>VLOOKUP(J2228,'V-Enc'!$B$49:$C$56,2,FALSE)</f>
        <v>1</v>
      </c>
      <c r="L2228" s="206" t="s">
        <v>548</v>
      </c>
      <c r="M2228" s="125">
        <v>8</v>
      </c>
      <c r="N2228" s="125" t="s">
        <v>1831</v>
      </c>
      <c r="O2228" s="125">
        <f>VLOOKUP(N2228,'V-Enc'!$B$130:$C$137,2,FALSE)</f>
        <v>4</v>
      </c>
      <c r="Q2228" s="125" t="s">
        <v>730</v>
      </c>
      <c r="R2228" s="125" t="s">
        <v>22</v>
      </c>
      <c r="S2228" s="125" t="s">
        <v>44</v>
      </c>
      <c r="U2228" s="125">
        <f t="shared" si="4074"/>
        <v>8</v>
      </c>
      <c r="V2228" s="179">
        <f t="shared" si="4075"/>
        <v>0.25</v>
      </c>
      <c r="W2228" s="125" t="str">
        <f t="shared" si="4076"/>
        <v>-</v>
      </c>
      <c r="X2228" s="179" t="str">
        <f>IF(L2228="-1",W2228/#REF!*#REF!,"-")</f>
        <v>-</v>
      </c>
      <c r="Z2228" s="125" t="str">
        <f t="shared" si="3956"/>
        <v/>
      </c>
      <c r="AA2228" s="125">
        <v>1</v>
      </c>
      <c r="AB2228" s="179">
        <f t="shared" si="4070"/>
        <v>4</v>
      </c>
      <c r="AC2228" s="179" t="str">
        <f t="shared" si="4060"/>
        <v>000011</v>
      </c>
      <c r="AD2228" s="179">
        <f t="shared" si="4061"/>
        <v>1</v>
      </c>
      <c r="AE2228" s="179" t="str">
        <f t="shared" si="4062"/>
        <v>00001111</v>
      </c>
      <c r="AF2228" s="125" t="s">
        <v>369</v>
      </c>
    </row>
    <row r="2229" spans="1:32" x14ac:dyDescent="0.2">
      <c r="A2229" s="125" t="s">
        <v>3331</v>
      </c>
      <c r="B2229" s="58" t="str">
        <f t="shared" si="4071"/>
        <v/>
      </c>
      <c r="C2229" s="125" t="s">
        <v>727</v>
      </c>
      <c r="D2229" s="125" t="s">
        <v>704</v>
      </c>
      <c r="E2229" s="125" t="str">
        <f t="shared" si="4072"/>
        <v>L2</v>
      </c>
      <c r="F2229" s="125" t="str">
        <f t="shared" si="4073"/>
        <v>101</v>
      </c>
      <c r="H2229" s="125" t="s">
        <v>1724</v>
      </c>
      <c r="I2229" s="159">
        <f>VLOOKUP(H2229,'V-Enc'!$B$38:$C$45,2,FALSE)</f>
        <v>32</v>
      </c>
      <c r="J2229" s="125" t="s">
        <v>1733</v>
      </c>
      <c r="K2229" s="159">
        <f>VLOOKUP(J2229,'V-Enc'!$B$49:$C$56,2,FALSE)</f>
        <v>1</v>
      </c>
      <c r="L2229" s="206" t="s">
        <v>548</v>
      </c>
      <c r="M2229" s="125">
        <v>16</v>
      </c>
      <c r="N2229" s="125" t="s">
        <v>1831</v>
      </c>
      <c r="O2229" s="125">
        <f>VLOOKUP(N2229,'V-Enc'!$B$130:$C$137,2,FALSE)</f>
        <v>4</v>
      </c>
      <c r="Q2229" s="125" t="s">
        <v>730</v>
      </c>
      <c r="R2229" s="125" t="s">
        <v>22</v>
      </c>
      <c r="S2229" s="125" t="s">
        <v>44</v>
      </c>
      <c r="U2229" s="125">
        <f t="shared" si="4074"/>
        <v>16</v>
      </c>
      <c r="V2229" s="179">
        <f t="shared" si="4075"/>
        <v>0.5</v>
      </c>
      <c r="W2229" s="125" t="str">
        <f t="shared" si="4076"/>
        <v>-</v>
      </c>
      <c r="X2229" s="179" t="str">
        <f>IF(L2229="-1",W2229/I2228*K2228,"-")</f>
        <v>-</v>
      </c>
      <c r="Z2229" s="125" t="str">
        <f t="shared" si="3956"/>
        <v/>
      </c>
      <c r="AA2229" s="125">
        <v>1</v>
      </c>
      <c r="AB2229" s="179">
        <f t="shared" si="4070"/>
        <v>4</v>
      </c>
      <c r="AC2229" s="179" t="str">
        <f t="shared" si="4060"/>
        <v>000011</v>
      </c>
      <c r="AD2229" s="179">
        <f t="shared" si="4061"/>
        <v>1</v>
      </c>
      <c r="AE2229" s="179" t="str">
        <f t="shared" si="4062"/>
        <v>00001111</v>
      </c>
      <c r="AF2229" s="125" t="s">
        <v>369</v>
      </c>
    </row>
    <row r="2230" spans="1:32" x14ac:dyDescent="0.2">
      <c r="A2230" s="125" t="s">
        <v>3332</v>
      </c>
      <c r="B2230" s="58" t="str">
        <f t="shared" si="4071"/>
        <v/>
      </c>
      <c r="C2230" s="125" t="s">
        <v>727</v>
      </c>
      <c r="D2230" s="125" t="s">
        <v>704</v>
      </c>
      <c r="E2230" s="125" t="str">
        <f t="shared" si="4072"/>
        <v>L2</v>
      </c>
      <c r="F2230" s="125" t="str">
        <f t="shared" si="4073"/>
        <v>110</v>
      </c>
      <c r="H2230" s="125" t="s">
        <v>1724</v>
      </c>
      <c r="I2230" s="159">
        <f>VLOOKUP(H2230,'V-Enc'!$B$38:$C$45,2,FALSE)</f>
        <v>32</v>
      </c>
      <c r="J2230" s="125" t="s">
        <v>1733</v>
      </c>
      <c r="K2230" s="159">
        <f>VLOOKUP(J2230,'V-Enc'!$B$49:$C$56,2,FALSE)</f>
        <v>1</v>
      </c>
      <c r="L2230" s="206" t="s">
        <v>548</v>
      </c>
      <c r="M2230" s="125">
        <v>32</v>
      </c>
      <c r="N2230" s="125" t="s">
        <v>1831</v>
      </c>
      <c r="O2230" s="125">
        <f>VLOOKUP(N2230,'V-Enc'!$B$130:$C$137,2,FALSE)</f>
        <v>4</v>
      </c>
      <c r="Q2230" s="125" t="s">
        <v>730</v>
      </c>
      <c r="R2230" s="125" t="s">
        <v>22</v>
      </c>
      <c r="S2230" s="125" t="s">
        <v>44</v>
      </c>
      <c r="U2230" s="125">
        <f t="shared" si="4074"/>
        <v>32</v>
      </c>
      <c r="V2230" s="179">
        <f t="shared" si="4075"/>
        <v>1</v>
      </c>
      <c r="W2230" s="125" t="str">
        <f t="shared" si="4076"/>
        <v>-</v>
      </c>
      <c r="X2230" s="179" t="str">
        <f>IF(L2230="-1",W2230/I2229*K2229,"-")</f>
        <v>-</v>
      </c>
      <c r="Z2230" s="125" t="str">
        <f t="shared" si="3956"/>
        <v/>
      </c>
      <c r="AA2230" s="125">
        <v>1</v>
      </c>
      <c r="AB2230" s="179">
        <f t="shared" si="4070"/>
        <v>4</v>
      </c>
      <c r="AC2230" s="179" t="str">
        <f t="shared" si="4060"/>
        <v>000011</v>
      </c>
      <c r="AD2230" s="179">
        <f t="shared" si="4061"/>
        <v>1</v>
      </c>
      <c r="AE2230" s="179" t="str">
        <f t="shared" si="4062"/>
        <v>00001111</v>
      </c>
      <c r="AF2230" s="125" t="s">
        <v>369</v>
      </c>
    </row>
    <row r="2231" spans="1:32" x14ac:dyDescent="0.2">
      <c r="A2231" s="125" t="s">
        <v>3333</v>
      </c>
      <c r="B2231" s="58" t="str">
        <f t="shared" si="4071"/>
        <v/>
      </c>
      <c r="C2231" s="125" t="s">
        <v>727</v>
      </c>
      <c r="D2231" s="125" t="s">
        <v>704</v>
      </c>
      <c r="E2231" s="125" t="str">
        <f t="shared" si="4072"/>
        <v>L2</v>
      </c>
      <c r="F2231" s="125" t="str">
        <f t="shared" si="4073"/>
        <v>000</v>
      </c>
      <c r="H2231" s="125" t="s">
        <v>1724</v>
      </c>
      <c r="I2231" s="159">
        <f>VLOOKUP(H2231,'V-Enc'!$B$38:$C$45,2,FALSE)</f>
        <v>32</v>
      </c>
      <c r="J2231" s="125" t="s">
        <v>1734</v>
      </c>
      <c r="K2231" s="159">
        <f>VLOOKUP(J2231,'V-Enc'!$B$49:$C$56,2,FALSE)</f>
        <v>2</v>
      </c>
      <c r="L2231" s="206" t="s">
        <v>548</v>
      </c>
      <c r="M2231" s="125">
        <v>8</v>
      </c>
      <c r="N2231" s="125" t="s">
        <v>1831</v>
      </c>
      <c r="O2231" s="125">
        <f>VLOOKUP(N2231,'V-Enc'!$B$130:$C$137,2,FALSE)</f>
        <v>4</v>
      </c>
      <c r="Q2231" s="125" t="s">
        <v>730</v>
      </c>
      <c r="R2231" s="125" t="s">
        <v>22</v>
      </c>
      <c r="S2231" s="125" t="s">
        <v>44</v>
      </c>
      <c r="U2231" s="125">
        <f t="shared" si="4074"/>
        <v>8</v>
      </c>
      <c r="V2231" s="179">
        <f t="shared" si="4075"/>
        <v>0.5</v>
      </c>
      <c r="W2231" s="125" t="str">
        <f t="shared" si="4076"/>
        <v>-</v>
      </c>
      <c r="X2231" s="179" t="str">
        <f>IF(L2231="-1",W2231/#REF!*#REF!,"-")</f>
        <v>-</v>
      </c>
      <c r="Z2231" s="125" t="str">
        <f t="shared" si="3956"/>
        <v/>
      </c>
      <c r="AA2231" s="125">
        <v>1</v>
      </c>
      <c r="AB2231" s="179">
        <f t="shared" si="4070"/>
        <v>4</v>
      </c>
      <c r="AC2231" s="179" t="str">
        <f t="shared" si="4060"/>
        <v>000011</v>
      </c>
      <c r="AD2231" s="179">
        <f t="shared" si="4061"/>
        <v>1</v>
      </c>
      <c r="AE2231" s="179" t="str">
        <f t="shared" si="4062"/>
        <v>00001111</v>
      </c>
      <c r="AF2231" s="125" t="s">
        <v>369</v>
      </c>
    </row>
    <row r="2232" spans="1:32" x14ac:dyDescent="0.2">
      <c r="A2232" s="125" t="s">
        <v>3334</v>
      </c>
      <c r="B2232" s="58" t="str">
        <f t="shared" si="4071"/>
        <v/>
      </c>
      <c r="C2232" s="125" t="s">
        <v>727</v>
      </c>
      <c r="D2232" s="125" t="s">
        <v>704</v>
      </c>
      <c r="E2232" s="125" t="str">
        <f t="shared" si="4072"/>
        <v>L2</v>
      </c>
      <c r="F2232" s="125" t="str">
        <f t="shared" si="4073"/>
        <v>101</v>
      </c>
      <c r="H2232" s="125" t="s">
        <v>1724</v>
      </c>
      <c r="I2232" s="159">
        <f>VLOOKUP(H2232,'V-Enc'!$B$38:$C$45,2,FALSE)</f>
        <v>32</v>
      </c>
      <c r="J2232" s="125" t="s">
        <v>1734</v>
      </c>
      <c r="K2232" s="159">
        <f>VLOOKUP(J2232,'V-Enc'!$B$49:$C$56,2,FALSE)</f>
        <v>2</v>
      </c>
      <c r="L2232" s="206" t="s">
        <v>548</v>
      </c>
      <c r="M2232" s="125">
        <v>16</v>
      </c>
      <c r="N2232" s="125" t="s">
        <v>1831</v>
      </c>
      <c r="O2232" s="125">
        <f>VLOOKUP(N2232,'V-Enc'!$B$130:$C$137,2,FALSE)</f>
        <v>4</v>
      </c>
      <c r="Q2232" s="125" t="s">
        <v>730</v>
      </c>
      <c r="R2232" s="125" t="s">
        <v>22</v>
      </c>
      <c r="S2232" s="125" t="s">
        <v>44</v>
      </c>
      <c r="U2232" s="125">
        <f t="shared" si="4074"/>
        <v>16</v>
      </c>
      <c r="V2232" s="179">
        <f t="shared" si="4075"/>
        <v>1</v>
      </c>
      <c r="W2232" s="125" t="str">
        <f t="shared" si="4076"/>
        <v>-</v>
      </c>
      <c r="X2232" s="179" t="str">
        <f>IF(L2232="-1",W2232/#REF!*#REF!,"-")</f>
        <v>-</v>
      </c>
      <c r="Z2232" s="125" t="str">
        <f t="shared" si="3956"/>
        <v/>
      </c>
      <c r="AA2232" s="125">
        <v>1</v>
      </c>
      <c r="AB2232" s="179">
        <f t="shared" si="4070"/>
        <v>4</v>
      </c>
      <c r="AC2232" s="179" t="str">
        <f t="shared" si="4060"/>
        <v>000011</v>
      </c>
      <c r="AD2232" s="179">
        <f t="shared" si="4061"/>
        <v>1</v>
      </c>
      <c r="AE2232" s="179" t="str">
        <f t="shared" si="4062"/>
        <v>00001111</v>
      </c>
      <c r="AF2232" s="125" t="s">
        <v>369</v>
      </c>
    </row>
    <row r="2233" spans="1:32" x14ac:dyDescent="0.2">
      <c r="A2233" s="125" t="s">
        <v>3335</v>
      </c>
      <c r="B2233" s="58" t="str">
        <f t="shared" si="4071"/>
        <v/>
      </c>
      <c r="C2233" s="125" t="s">
        <v>727</v>
      </c>
      <c r="D2233" s="125" t="s">
        <v>704</v>
      </c>
      <c r="E2233" s="125" t="str">
        <f t="shared" si="4072"/>
        <v>L2</v>
      </c>
      <c r="F2233" s="125" t="str">
        <f t="shared" si="4073"/>
        <v>110</v>
      </c>
      <c r="H2233" s="125" t="s">
        <v>1724</v>
      </c>
      <c r="I2233" s="159">
        <f>VLOOKUP(H2233,'V-Enc'!$B$38:$C$45,2,FALSE)</f>
        <v>32</v>
      </c>
      <c r="J2233" s="125" t="s">
        <v>1734</v>
      </c>
      <c r="K2233" s="159">
        <f>VLOOKUP(J2233,'V-Enc'!$B$49:$C$56,2,FALSE)</f>
        <v>2</v>
      </c>
      <c r="L2233" s="206" t="s">
        <v>548</v>
      </c>
      <c r="M2233" s="125">
        <v>32</v>
      </c>
      <c r="N2233" s="125" t="s">
        <v>1831</v>
      </c>
      <c r="O2233" s="125">
        <f>VLOOKUP(N2233,'V-Enc'!$B$130:$C$137,2,FALSE)</f>
        <v>4</v>
      </c>
      <c r="Q2233" s="125" t="s">
        <v>730</v>
      </c>
      <c r="R2233" s="125" t="s">
        <v>22</v>
      </c>
      <c r="S2233" s="125" t="s">
        <v>44</v>
      </c>
      <c r="U2233" s="125">
        <f t="shared" si="4074"/>
        <v>32</v>
      </c>
      <c r="V2233" s="179">
        <f t="shared" si="4075"/>
        <v>2</v>
      </c>
      <c r="W2233" s="125" t="str">
        <f t="shared" si="4076"/>
        <v>-</v>
      </c>
      <c r="X2233" s="179" t="str">
        <f>IF(L2233="-1",W2233/#REF!*#REF!,"-")</f>
        <v>-</v>
      </c>
      <c r="Z2233" s="125" t="str">
        <f t="shared" si="3956"/>
        <v/>
      </c>
      <c r="AA2233" s="125">
        <v>1</v>
      </c>
      <c r="AB2233" s="179">
        <f t="shared" si="4070"/>
        <v>8</v>
      </c>
      <c r="AC2233" s="179" t="str">
        <f t="shared" si="4060"/>
        <v>000111</v>
      </c>
      <c r="AD2233" s="179">
        <f t="shared" si="4061"/>
        <v>1</v>
      </c>
      <c r="AE2233" s="179" t="str">
        <f t="shared" si="4062"/>
        <v>11111111</v>
      </c>
      <c r="AF2233" s="125" t="s">
        <v>369</v>
      </c>
    </row>
    <row r="2234" spans="1:32" x14ac:dyDescent="0.2">
      <c r="A2234" s="125" t="s">
        <v>4984</v>
      </c>
      <c r="B2234" s="58" t="str">
        <f t="shared" ref="B2234:B2236" si="4084">IF(OR(MAX(1,O2234)*MAX(V2234,1)&gt;8,V2234&lt;1/4,X2234&lt;1/4,IF(X2234="-",0,X2234)&gt;8),"RSVD","")</f>
        <v/>
      </c>
      <c r="C2234" s="125" t="s">
        <v>727</v>
      </c>
      <c r="D2234" s="125" t="s">
        <v>704</v>
      </c>
      <c r="E2234" s="125" t="str">
        <f t="shared" ref="E2234:E2236" si="4085">IF(S2234="rs2","L2",IF(S2234="vs2","L3","L1"))</f>
        <v>L2</v>
      </c>
      <c r="F2234" s="125" t="str">
        <f t="shared" ref="F2234:F2236" si="4086">IF(M2234=8,"000",IF(M2234=16,"101","110"))</f>
        <v>000</v>
      </c>
      <c r="H2234" s="125" t="s">
        <v>1724</v>
      </c>
      <c r="I2234" s="159">
        <f>VLOOKUP(H2234,'V-Enc'!$B$38:$C$45,2,FALSE)</f>
        <v>32</v>
      </c>
      <c r="J2234" s="125" t="s">
        <v>1735</v>
      </c>
      <c r="K2234" s="159">
        <f>VLOOKUP(J2234,'V-Enc'!$B$49:$C$56,2,FALSE)</f>
        <v>4</v>
      </c>
      <c r="L2234" s="206" t="s">
        <v>548</v>
      </c>
      <c r="M2234" s="125">
        <v>8</v>
      </c>
      <c r="N2234" s="125" t="s">
        <v>1831</v>
      </c>
      <c r="O2234" s="125">
        <f>VLOOKUP(N2234,'V-Enc'!$B$130:$C$137,2,FALSE)</f>
        <v>4</v>
      </c>
      <c r="Q2234" s="125" t="s">
        <v>730</v>
      </c>
      <c r="R2234" s="125" t="s">
        <v>22</v>
      </c>
      <c r="S2234" s="125" t="s">
        <v>44</v>
      </c>
      <c r="U2234" s="125">
        <f t="shared" ref="U2234:U2236" si="4087">IF(L2234="-1",I2234,M2234)</f>
        <v>8</v>
      </c>
      <c r="V2234" s="179">
        <f t="shared" ref="V2234:V2236" si="4088">IF(L2234="-1",K2234,U2234/I2234*K2234)</f>
        <v>1</v>
      </c>
      <c r="W2234" s="125" t="str">
        <f t="shared" ref="W2234:W2236" si="4089">IF(L2234="-1",M2234,"-")</f>
        <v>-</v>
      </c>
      <c r="X2234" s="179" t="str">
        <f>IF(L2234="-1",W2234/#REF!*#REF!,"-")</f>
        <v>-</v>
      </c>
      <c r="Z2234" s="125" t="str">
        <f t="shared" ref="Z2234:Z2236" si="4090">IF(S2234="vs2",1,"")</f>
        <v/>
      </c>
      <c r="AA2234" s="125">
        <v>1</v>
      </c>
      <c r="AB2234" s="179">
        <f t="shared" si="4070"/>
        <v>4</v>
      </c>
      <c r="AC2234" s="179" t="str">
        <f t="shared" si="4060"/>
        <v>000011</v>
      </c>
      <c r="AD2234" s="179">
        <f t="shared" si="4061"/>
        <v>1</v>
      </c>
      <c r="AE2234" s="179" t="str">
        <f t="shared" si="4062"/>
        <v>00001111</v>
      </c>
      <c r="AF2234" s="125" t="s">
        <v>369</v>
      </c>
    </row>
    <row r="2235" spans="1:32" x14ac:dyDescent="0.2">
      <c r="A2235" s="125" t="s">
        <v>4985</v>
      </c>
      <c r="B2235" s="58" t="str">
        <f t="shared" si="4084"/>
        <v/>
      </c>
      <c r="C2235" s="125" t="s">
        <v>727</v>
      </c>
      <c r="D2235" s="125" t="s">
        <v>704</v>
      </c>
      <c r="E2235" s="125" t="str">
        <f t="shared" si="4085"/>
        <v>L2</v>
      </c>
      <c r="F2235" s="125" t="str">
        <f t="shared" si="4086"/>
        <v>101</v>
      </c>
      <c r="H2235" s="125" t="s">
        <v>1724</v>
      </c>
      <c r="I2235" s="159">
        <f>VLOOKUP(H2235,'V-Enc'!$B$38:$C$45,2,FALSE)</f>
        <v>32</v>
      </c>
      <c r="J2235" s="125" t="s">
        <v>1735</v>
      </c>
      <c r="K2235" s="159">
        <f>VLOOKUP(J2235,'V-Enc'!$B$49:$C$56,2,FALSE)</f>
        <v>4</v>
      </c>
      <c r="L2235" s="206" t="s">
        <v>548</v>
      </c>
      <c r="M2235" s="125">
        <v>16</v>
      </c>
      <c r="N2235" s="125" t="s">
        <v>1831</v>
      </c>
      <c r="O2235" s="125">
        <f>VLOOKUP(N2235,'V-Enc'!$B$130:$C$137,2,FALSE)</f>
        <v>4</v>
      </c>
      <c r="Q2235" s="125" t="s">
        <v>730</v>
      </c>
      <c r="R2235" s="125" t="s">
        <v>22</v>
      </c>
      <c r="S2235" s="125" t="s">
        <v>44</v>
      </c>
      <c r="U2235" s="125">
        <f t="shared" si="4087"/>
        <v>16</v>
      </c>
      <c r="V2235" s="179">
        <f t="shared" si="4088"/>
        <v>2</v>
      </c>
      <c r="W2235" s="125" t="str">
        <f t="shared" si="4089"/>
        <v>-</v>
      </c>
      <c r="X2235" s="179" t="str">
        <f>IF(L2235="-1",W2235/#REF!*#REF!,"-")</f>
        <v>-</v>
      </c>
      <c r="Z2235" s="125" t="str">
        <f t="shared" si="4090"/>
        <v/>
      </c>
      <c r="AA2235" s="125">
        <v>1</v>
      </c>
      <c r="AB2235" s="179">
        <f t="shared" si="4070"/>
        <v>8</v>
      </c>
      <c r="AC2235" s="179" t="str">
        <f t="shared" si="4060"/>
        <v>000111</v>
      </c>
      <c r="AD2235" s="179">
        <f t="shared" si="4061"/>
        <v>1</v>
      </c>
      <c r="AE2235" s="179" t="str">
        <f t="shared" si="4062"/>
        <v>11111111</v>
      </c>
      <c r="AF2235" s="125" t="s">
        <v>369</v>
      </c>
    </row>
    <row r="2236" spans="1:32" x14ac:dyDescent="0.2">
      <c r="A2236" s="125" t="s">
        <v>4986</v>
      </c>
      <c r="B2236" s="58" t="str">
        <f t="shared" si="4084"/>
        <v>RSVD</v>
      </c>
      <c r="C2236" s="125" t="s">
        <v>727</v>
      </c>
      <c r="D2236" s="125" t="s">
        <v>704</v>
      </c>
      <c r="E2236" s="125" t="str">
        <f t="shared" si="4085"/>
        <v>L2</v>
      </c>
      <c r="F2236" s="125" t="str">
        <f t="shared" si="4086"/>
        <v>110</v>
      </c>
      <c r="H2236" s="125" t="s">
        <v>1724</v>
      </c>
      <c r="I2236" s="159">
        <f>VLOOKUP(H2236,'V-Enc'!$B$38:$C$45,2,FALSE)</f>
        <v>32</v>
      </c>
      <c r="J2236" s="125" t="s">
        <v>1735</v>
      </c>
      <c r="K2236" s="159">
        <f>VLOOKUP(J2236,'V-Enc'!$B$49:$C$56,2,FALSE)</f>
        <v>4</v>
      </c>
      <c r="L2236" s="206" t="s">
        <v>548</v>
      </c>
      <c r="M2236" s="125">
        <v>32</v>
      </c>
      <c r="N2236" s="125" t="s">
        <v>1831</v>
      </c>
      <c r="O2236" s="125">
        <f>VLOOKUP(N2236,'V-Enc'!$B$130:$C$137,2,FALSE)</f>
        <v>4</v>
      </c>
      <c r="Q2236" s="125" t="s">
        <v>730</v>
      </c>
      <c r="R2236" s="125" t="s">
        <v>22</v>
      </c>
      <c r="S2236" s="125" t="s">
        <v>44</v>
      </c>
      <c r="U2236" s="125">
        <f t="shared" si="4087"/>
        <v>32</v>
      </c>
      <c r="V2236" s="179">
        <f t="shared" si="4088"/>
        <v>4</v>
      </c>
      <c r="W2236" s="125" t="str">
        <f t="shared" si="4089"/>
        <v>-</v>
      </c>
      <c r="X2236" s="179" t="str">
        <f>IF(L2236="-1",W2236/#REF!*#REF!,"-")</f>
        <v>-</v>
      </c>
      <c r="Z2236" s="125" t="str">
        <f t="shared" si="4090"/>
        <v/>
      </c>
      <c r="AA2236" s="125">
        <v>1</v>
      </c>
      <c r="AB2236" s="179">
        <f t="shared" si="4070"/>
        <v>16</v>
      </c>
      <c r="AC2236" s="179" t="str">
        <f>DEC2BIN(MIN(64,AB2236)-1,6)</f>
        <v>001111</v>
      </c>
      <c r="AD2236" s="179">
        <f t="shared" si="4061"/>
        <v>1</v>
      </c>
      <c r="AE2236" s="179" t="str">
        <f t="shared" si="4062"/>
        <v>11111111</v>
      </c>
      <c r="AF2236" s="125" t="s">
        <v>369</v>
      </c>
    </row>
    <row r="2237" spans="1:32" x14ac:dyDescent="0.2">
      <c r="A2237" s="125" t="s">
        <v>4987</v>
      </c>
      <c r="B2237" s="58" t="str">
        <f t="shared" ref="B2237:B2239" si="4091">IF(OR(MAX(1,O2237)*MAX(V2237,1)&gt;8,V2237&lt;1/4,X2237&lt;1/4,IF(X2237="-",0,X2237)&gt;8),"RSVD","")</f>
        <v/>
      </c>
      <c r="C2237" s="125" t="s">
        <v>727</v>
      </c>
      <c r="D2237" s="125" t="s">
        <v>704</v>
      </c>
      <c r="E2237" s="125" t="str">
        <f t="shared" ref="E2237:E2239" si="4092">IF(S2237="rs2","L2",IF(S2237="vs2","L3","L1"))</f>
        <v>L2</v>
      </c>
      <c r="F2237" s="125" t="str">
        <f t="shared" ref="F2237:F2239" si="4093">IF(M2237=8,"000",IF(M2237=16,"101","110"))</f>
        <v>000</v>
      </c>
      <c r="H2237" s="125" t="s">
        <v>1724</v>
      </c>
      <c r="I2237" s="159">
        <f>VLOOKUP(H2237,'V-Enc'!$B$38:$C$45,2,FALSE)</f>
        <v>32</v>
      </c>
      <c r="J2237" s="125" t="s">
        <v>1736</v>
      </c>
      <c r="K2237" s="159">
        <f>VLOOKUP(J2237,'V-Enc'!$B$49:$C$56,2,FALSE)</f>
        <v>8</v>
      </c>
      <c r="L2237" s="206" t="s">
        <v>548</v>
      </c>
      <c r="M2237" s="125">
        <v>8</v>
      </c>
      <c r="N2237" s="125" t="s">
        <v>1831</v>
      </c>
      <c r="O2237" s="125">
        <f>VLOOKUP(N2237,'V-Enc'!$B$130:$C$137,2,FALSE)</f>
        <v>4</v>
      </c>
      <c r="Q2237" s="125" t="s">
        <v>730</v>
      </c>
      <c r="R2237" s="125" t="s">
        <v>22</v>
      </c>
      <c r="S2237" s="125" t="s">
        <v>44</v>
      </c>
      <c r="U2237" s="125">
        <f t="shared" ref="U2237:U2239" si="4094">IF(L2237="-1",I2237,M2237)</f>
        <v>8</v>
      </c>
      <c r="V2237" s="179">
        <f t="shared" ref="V2237:V2239" si="4095">IF(L2237="-1",K2237,U2237/I2237*K2237)</f>
        <v>2</v>
      </c>
      <c r="W2237" s="125" t="str">
        <f t="shared" ref="W2237:W2239" si="4096">IF(L2237="-1",M2237,"-")</f>
        <v>-</v>
      </c>
      <c r="X2237" s="179" t="str">
        <f>IF(L2237="-1",W2237/#REF!*#REF!,"-")</f>
        <v>-</v>
      </c>
      <c r="Z2237" s="125" t="str">
        <f t="shared" ref="Z2237:Z2239" si="4097">IF(S2237="vs2",1,"")</f>
        <v/>
      </c>
      <c r="AA2237" s="125">
        <v>1</v>
      </c>
      <c r="AB2237" s="179">
        <f t="shared" si="4070"/>
        <v>8</v>
      </c>
      <c r="AC2237" s="179" t="str">
        <f t="shared" ref="AC2237:AC2239" si="4098">DEC2BIN(MIN(64,AB2237)-1,6)</f>
        <v>000111</v>
      </c>
      <c r="AD2237" s="179">
        <f t="shared" si="4061"/>
        <v>1</v>
      </c>
      <c r="AE2237" s="179" t="str">
        <f t="shared" si="4062"/>
        <v>11111111</v>
      </c>
      <c r="AF2237" s="125" t="s">
        <v>369</v>
      </c>
    </row>
    <row r="2238" spans="1:32" x14ac:dyDescent="0.2">
      <c r="A2238" s="125" t="s">
        <v>4988</v>
      </c>
      <c r="B2238" s="58" t="str">
        <f t="shared" si="4091"/>
        <v>RSVD</v>
      </c>
      <c r="C2238" s="125" t="s">
        <v>727</v>
      </c>
      <c r="D2238" s="125" t="s">
        <v>704</v>
      </c>
      <c r="E2238" s="125" t="str">
        <f t="shared" si="4092"/>
        <v>L2</v>
      </c>
      <c r="F2238" s="125" t="str">
        <f t="shared" si="4093"/>
        <v>101</v>
      </c>
      <c r="H2238" s="125" t="s">
        <v>1724</v>
      </c>
      <c r="I2238" s="159">
        <f>VLOOKUP(H2238,'V-Enc'!$B$38:$C$45,2,FALSE)</f>
        <v>32</v>
      </c>
      <c r="J2238" s="125" t="s">
        <v>1736</v>
      </c>
      <c r="K2238" s="159">
        <f>VLOOKUP(J2238,'V-Enc'!$B$49:$C$56,2,FALSE)</f>
        <v>8</v>
      </c>
      <c r="L2238" s="206" t="s">
        <v>548</v>
      </c>
      <c r="M2238" s="125">
        <v>16</v>
      </c>
      <c r="N2238" s="125" t="s">
        <v>1831</v>
      </c>
      <c r="O2238" s="125">
        <f>VLOOKUP(N2238,'V-Enc'!$B$130:$C$137,2,FALSE)</f>
        <v>4</v>
      </c>
      <c r="Q2238" s="125" t="s">
        <v>730</v>
      </c>
      <c r="R2238" s="125" t="s">
        <v>22</v>
      </c>
      <c r="S2238" s="125" t="s">
        <v>44</v>
      </c>
      <c r="U2238" s="125">
        <f t="shared" si="4094"/>
        <v>16</v>
      </c>
      <c r="V2238" s="179">
        <f t="shared" si="4095"/>
        <v>4</v>
      </c>
      <c r="W2238" s="125" t="str">
        <f t="shared" si="4096"/>
        <v>-</v>
      </c>
      <c r="X2238" s="179" t="str">
        <f>IF(L2238="-1",W2238/#REF!*#REF!,"-")</f>
        <v>-</v>
      </c>
      <c r="Z2238" s="125" t="str">
        <f t="shared" si="4097"/>
        <v/>
      </c>
      <c r="AA2238" s="125">
        <v>1</v>
      </c>
      <c r="AB2238" s="179">
        <f t="shared" si="4070"/>
        <v>16</v>
      </c>
      <c r="AC2238" s="179" t="str">
        <f t="shared" si="4098"/>
        <v>001111</v>
      </c>
      <c r="AD2238" s="179">
        <f t="shared" si="4061"/>
        <v>1</v>
      </c>
      <c r="AE2238" s="179" t="str">
        <f t="shared" si="4062"/>
        <v>11111111</v>
      </c>
      <c r="AF2238" s="125" t="s">
        <v>369</v>
      </c>
    </row>
    <row r="2239" spans="1:32" x14ac:dyDescent="0.2">
      <c r="A2239" s="125" t="s">
        <v>4989</v>
      </c>
      <c r="B2239" s="58" t="str">
        <f t="shared" si="4091"/>
        <v>RSVD</v>
      </c>
      <c r="C2239" s="125" t="s">
        <v>727</v>
      </c>
      <c r="D2239" s="125" t="s">
        <v>704</v>
      </c>
      <c r="E2239" s="125" t="str">
        <f t="shared" si="4092"/>
        <v>L2</v>
      </c>
      <c r="F2239" s="125" t="str">
        <f t="shared" si="4093"/>
        <v>110</v>
      </c>
      <c r="H2239" s="125" t="s">
        <v>1724</v>
      </c>
      <c r="I2239" s="159">
        <f>VLOOKUP(H2239,'V-Enc'!$B$38:$C$45,2,FALSE)</f>
        <v>32</v>
      </c>
      <c r="J2239" s="125" t="s">
        <v>1736</v>
      </c>
      <c r="K2239" s="159">
        <f>VLOOKUP(J2239,'V-Enc'!$B$49:$C$56,2,FALSE)</f>
        <v>8</v>
      </c>
      <c r="L2239" s="206" t="s">
        <v>548</v>
      </c>
      <c r="M2239" s="125">
        <v>32</v>
      </c>
      <c r="N2239" s="125" t="s">
        <v>1831</v>
      </c>
      <c r="O2239" s="125">
        <f>VLOOKUP(N2239,'V-Enc'!$B$130:$C$137,2,FALSE)</f>
        <v>4</v>
      </c>
      <c r="Q2239" s="125" t="s">
        <v>730</v>
      </c>
      <c r="R2239" s="125" t="s">
        <v>22</v>
      </c>
      <c r="S2239" s="125" t="s">
        <v>44</v>
      </c>
      <c r="U2239" s="125">
        <f t="shared" si="4094"/>
        <v>32</v>
      </c>
      <c r="V2239" s="179">
        <f t="shared" si="4095"/>
        <v>8</v>
      </c>
      <c r="W2239" s="125" t="str">
        <f t="shared" si="4096"/>
        <v>-</v>
      </c>
      <c r="X2239" s="179" t="str">
        <f>IF(L2239="-1",W2239/#REF!*#REF!,"-")</f>
        <v>-</v>
      </c>
      <c r="Z2239" s="125" t="str">
        <f t="shared" si="4097"/>
        <v/>
      </c>
      <c r="AA2239" s="125">
        <v>1</v>
      </c>
      <c r="AB2239" s="179">
        <f t="shared" si="4070"/>
        <v>32</v>
      </c>
      <c r="AC2239" s="179" t="str">
        <f t="shared" si="4098"/>
        <v>011111</v>
      </c>
      <c r="AD2239" s="179">
        <f t="shared" si="4061"/>
        <v>1</v>
      </c>
      <c r="AE2239" s="179" t="str">
        <f t="shared" si="4062"/>
        <v>11111111</v>
      </c>
      <c r="AF2239" s="125" t="s">
        <v>369</v>
      </c>
    </row>
    <row r="2240" spans="1:32" x14ac:dyDescent="0.2">
      <c r="I2240" s="159"/>
      <c r="Z2240" s="125" t="str">
        <f t="shared" si="3956"/>
        <v/>
      </c>
      <c r="AC2240" s="179"/>
      <c r="AE2240" s="179"/>
    </row>
    <row r="2241" spans="1:34" ht="19" x14ac:dyDescent="0.25">
      <c r="A2241" s="225" t="s">
        <v>2107</v>
      </c>
      <c r="B2241" s="225"/>
      <c r="I2241" s="159"/>
      <c r="Z2241" s="125" t="str">
        <f t="shared" si="3956"/>
        <v/>
      </c>
      <c r="AC2241" s="179"/>
      <c r="AE2241" s="179"/>
    </row>
    <row r="2242" spans="1:34" x14ac:dyDescent="0.2">
      <c r="A2242" s="125" t="s">
        <v>3336</v>
      </c>
      <c r="B2242" s="58" t="str">
        <f t="shared" ref="B2242:B2244" si="4099">IF(OR(MAX(1,O2242)*MAX(V2242,1)&gt;8,V2242&lt;1/4,X2242&lt;1/4,IF(X2242="-",0,X2242)&gt;8),"RSVD","")</f>
        <v/>
      </c>
      <c r="C2242" s="125" t="s">
        <v>727</v>
      </c>
      <c r="D2242" s="125" t="s">
        <v>704</v>
      </c>
      <c r="E2242" s="125" t="str">
        <f>IF(S2242="rs2","L2",IF(S2242="vs2","L3","L1"))</f>
        <v>L1</v>
      </c>
      <c r="F2242" s="125" t="str">
        <f>IF(M2242=8,"000",IF(M2242=16,"101","110"))</f>
        <v>000</v>
      </c>
      <c r="H2242" s="125" t="s">
        <v>1724</v>
      </c>
      <c r="I2242" s="159">
        <f>VLOOKUP(H2242,'V-Enc'!$B$38:$C$45,2,FALSE)</f>
        <v>32</v>
      </c>
      <c r="K2242" s="157" t="s">
        <v>369</v>
      </c>
      <c r="L2242" s="206" t="s">
        <v>76</v>
      </c>
      <c r="M2242" s="125">
        <v>8</v>
      </c>
      <c r="N2242" s="125" t="s">
        <v>1831</v>
      </c>
      <c r="O2242" s="125">
        <f>VLOOKUP(N2242,'V-Enc'!$B$130:$C$137,2,FALSE)</f>
        <v>4</v>
      </c>
      <c r="Q2242" s="125" t="s">
        <v>730</v>
      </c>
      <c r="R2242" s="125" t="s">
        <v>22</v>
      </c>
      <c r="S2242" s="206" t="s">
        <v>228</v>
      </c>
      <c r="U2242" s="125">
        <f>IF(L2242="-1",I2242,M2242)</f>
        <v>8</v>
      </c>
      <c r="V2242" s="179">
        <v>1</v>
      </c>
      <c r="W2242" s="125" t="str">
        <f>IF(L2242="-1",M2242,"-")</f>
        <v>-</v>
      </c>
      <c r="X2242" s="179" t="str">
        <f>IF(L2242="-1",W2242/#REF!*#REF!,"-")</f>
        <v>-</v>
      </c>
      <c r="Z2242" s="125" t="str">
        <f t="shared" si="3956"/>
        <v/>
      </c>
      <c r="AB2242" s="179">
        <f>MAX(V2242,X2242,1)*IF(O2242="",1,O2242)</f>
        <v>4</v>
      </c>
      <c r="AC2242" s="179" t="str">
        <f>DEC2BIN(AB2242-1,6)</f>
        <v>000011</v>
      </c>
      <c r="AD2242" s="179">
        <f t="shared" ref="AD2242:AD2244" si="4100">AB2242/(MAX(V2242,1)*IF(O2242="",1,O2242))</f>
        <v>1</v>
      </c>
      <c r="AE2242" s="179" t="str">
        <f t="shared" ref="AE2242:AE2244" si="4101">RIGHT(_xlfn.CONCAT(REPT(0,8-MIN(AB2242,8)),REPT(DEC2BIN(_xlfn.BITLSHIFT(1,AD2242-1)),AB2242/AD2242)),8)</f>
        <v>00001111</v>
      </c>
      <c r="AF2242" s="125" t="s">
        <v>369</v>
      </c>
    </row>
    <row r="2243" spans="1:34" x14ac:dyDescent="0.2">
      <c r="A2243" s="125" t="s">
        <v>3337</v>
      </c>
      <c r="B2243" s="58" t="str">
        <f t="shared" si="4099"/>
        <v/>
      </c>
      <c r="C2243" s="125" t="s">
        <v>727</v>
      </c>
      <c r="D2243" s="125" t="s">
        <v>704</v>
      </c>
      <c r="E2243" s="125" t="str">
        <f>IF(S2243="rs2","L2",IF(S2243="vs2","L3","L1"))</f>
        <v>L1</v>
      </c>
      <c r="F2243" s="125" t="str">
        <f>IF(M2243=8,"000",IF(M2243=16,"101","110"))</f>
        <v>101</v>
      </c>
      <c r="H2243" s="125" t="s">
        <v>1724</v>
      </c>
      <c r="I2243" s="159">
        <f>VLOOKUP(H2243,'V-Enc'!$B$38:$C$45,2,FALSE)</f>
        <v>32</v>
      </c>
      <c r="K2243" s="157" t="s">
        <v>369</v>
      </c>
      <c r="L2243" s="206" t="s">
        <v>76</v>
      </c>
      <c r="M2243" s="125">
        <v>16</v>
      </c>
      <c r="N2243" s="125" t="s">
        <v>1831</v>
      </c>
      <c r="O2243" s="125">
        <f>VLOOKUP(N2243,'V-Enc'!$B$130:$C$137,2,FALSE)</f>
        <v>4</v>
      </c>
      <c r="Q2243" s="125" t="s">
        <v>730</v>
      </c>
      <c r="R2243" s="125" t="s">
        <v>22</v>
      </c>
      <c r="S2243" s="206" t="s">
        <v>228</v>
      </c>
      <c r="U2243" s="125">
        <f>IF(L2243="-1",I2243,M2243)</f>
        <v>16</v>
      </c>
      <c r="V2243" s="179">
        <v>1</v>
      </c>
      <c r="W2243" s="125" t="str">
        <f>IF(L2243="-1",M2243,"-")</f>
        <v>-</v>
      </c>
      <c r="X2243" s="179" t="str">
        <f>IF(L2243="-1",W2243/I2242*K2242,"-")</f>
        <v>-</v>
      </c>
      <c r="Z2243" s="125" t="str">
        <f t="shared" si="3956"/>
        <v/>
      </c>
      <c r="AB2243" s="179">
        <f t="shared" ref="AB2243:AB2244" si="4102">MAX(V2243,X2243,1)*IF(O2243="",1,O2243)</f>
        <v>4</v>
      </c>
      <c r="AC2243" s="179" t="str">
        <f>DEC2BIN(AB2243-1,6)</f>
        <v>000011</v>
      </c>
      <c r="AD2243" s="179">
        <f t="shared" si="4100"/>
        <v>1</v>
      </c>
      <c r="AE2243" s="179" t="str">
        <f t="shared" si="4101"/>
        <v>00001111</v>
      </c>
      <c r="AF2243" s="125" t="s">
        <v>369</v>
      </c>
    </row>
    <row r="2244" spans="1:34" x14ac:dyDescent="0.2">
      <c r="A2244" s="125" t="s">
        <v>3338</v>
      </c>
      <c r="B2244" s="58" t="str">
        <f t="shared" si="4099"/>
        <v/>
      </c>
      <c r="C2244" s="125" t="s">
        <v>727</v>
      </c>
      <c r="D2244" s="125" t="s">
        <v>704</v>
      </c>
      <c r="E2244" s="125" t="str">
        <f>IF(S2244="rs2","L2",IF(S2244="vs2","L3","L1"))</f>
        <v>L1</v>
      </c>
      <c r="F2244" s="125" t="str">
        <f>IF(M2244=8,"000",IF(M2244=16,"101","110"))</f>
        <v>110</v>
      </c>
      <c r="H2244" s="125" t="s">
        <v>1724</v>
      </c>
      <c r="I2244" s="159">
        <f>VLOOKUP(H2244,'V-Enc'!$B$38:$C$45,2,FALSE)</f>
        <v>32</v>
      </c>
      <c r="K2244" s="157" t="s">
        <v>369</v>
      </c>
      <c r="L2244" s="206" t="s">
        <v>76</v>
      </c>
      <c r="M2244" s="125">
        <v>32</v>
      </c>
      <c r="N2244" s="125" t="s">
        <v>1831</v>
      </c>
      <c r="O2244" s="125">
        <f>VLOOKUP(N2244,'V-Enc'!$B$130:$C$137,2,FALSE)</f>
        <v>4</v>
      </c>
      <c r="Q2244" s="125" t="s">
        <v>730</v>
      </c>
      <c r="R2244" s="125" t="s">
        <v>22</v>
      </c>
      <c r="S2244" s="206" t="s">
        <v>228</v>
      </c>
      <c r="U2244" s="125">
        <f>IF(L2244="-1",I2244,M2244)</f>
        <v>32</v>
      </c>
      <c r="V2244" s="179">
        <v>1</v>
      </c>
      <c r="W2244" s="125" t="str">
        <f>IF(L2244="-1",M2244,"-")</f>
        <v>-</v>
      </c>
      <c r="X2244" s="179" t="str">
        <f>IF(L2244="-1",W2244/I2243*K2243,"-")</f>
        <v>-</v>
      </c>
      <c r="Z2244" s="125" t="str">
        <f t="shared" si="3956"/>
        <v/>
      </c>
      <c r="AB2244" s="179">
        <f t="shared" si="4102"/>
        <v>4</v>
      </c>
      <c r="AC2244" s="179" t="str">
        <f>DEC2BIN(AB2244-1,6)</f>
        <v>000011</v>
      </c>
      <c r="AD2244" s="179">
        <f t="shared" si="4100"/>
        <v>1</v>
      </c>
      <c r="AE2244" s="179" t="str">
        <f t="shared" si="4101"/>
        <v>00001111</v>
      </c>
      <c r="AF2244" s="125" t="s">
        <v>369</v>
      </c>
    </row>
    <row r="2245" spans="1:34" x14ac:dyDescent="0.2">
      <c r="I2245" s="159"/>
      <c r="K2245" s="159"/>
      <c r="V2245" s="179"/>
      <c r="X2245" s="179"/>
      <c r="Z2245" s="125" t="str">
        <f t="shared" si="3956"/>
        <v/>
      </c>
      <c r="AB2245" s="179"/>
      <c r="AC2245" s="179"/>
      <c r="AD2245" s="179"/>
      <c r="AE2245" s="179"/>
    </row>
    <row r="2246" spans="1:34" ht="19" x14ac:dyDescent="0.25">
      <c r="A2246" s="225" t="s">
        <v>2199</v>
      </c>
      <c r="B2246" s="225"/>
      <c r="C2246" s="226"/>
      <c r="D2246" s="226"/>
      <c r="E2246" s="226"/>
      <c r="F2246" s="226"/>
      <c r="G2246" s="226"/>
      <c r="I2246" s="159"/>
      <c r="Z2246" s="125" t="str">
        <f t="shared" si="3956"/>
        <v/>
      </c>
      <c r="AC2246" s="179"/>
    </row>
    <row r="2247" spans="1:34" x14ac:dyDescent="0.2">
      <c r="A2247" s="125" t="s">
        <v>4990</v>
      </c>
      <c r="B2247" s="58" t="str">
        <f t="shared" ref="B2247" si="4103">IF(OR(MAX(1,O2247)*MAX(V2247,1)&gt;8,V2247&lt;1/4,X2247&lt;1/4,IF(X2247="-",0,X2247)&gt;8),"RSVD","")</f>
        <v>RSVD</v>
      </c>
      <c r="C2247" s="125" t="s">
        <v>727</v>
      </c>
      <c r="D2247" s="125" t="s">
        <v>704</v>
      </c>
      <c r="E2247" s="125" t="str">
        <f t="shared" ref="E2247" si="4104">IF(S2247="rs2","L2",IF(S2247="vs2","L3","L1"))</f>
        <v>L3</v>
      </c>
      <c r="F2247" s="125" t="str">
        <f t="shared" ref="F2247" si="4105">IF(M2247=8,"000",IF(M2247=16,"101","110"))</f>
        <v>000</v>
      </c>
      <c r="H2247" s="125" t="s">
        <v>1724</v>
      </c>
      <c r="I2247" s="159">
        <f>VLOOKUP(H2247,'V-Enc'!$B$38:$C$45,2,FALSE)</f>
        <v>32</v>
      </c>
      <c r="J2247" s="125" t="s">
        <v>1739</v>
      </c>
      <c r="K2247" s="159">
        <f>VLOOKUP(J2247,'V-Enc'!$B$49:$C$56,2,FALSE)</f>
        <v>0.25</v>
      </c>
      <c r="L2247" s="206" t="s">
        <v>2079</v>
      </c>
      <c r="M2247" s="125">
        <v>8</v>
      </c>
      <c r="N2247" s="125" t="s">
        <v>1831</v>
      </c>
      <c r="O2247" s="125">
        <f>VLOOKUP(N2247,'V-Enc'!$B$130:$C$137,2,FALSE)</f>
        <v>4</v>
      </c>
      <c r="Q2247" s="125" t="s">
        <v>730</v>
      </c>
      <c r="R2247" s="125" t="s">
        <v>22</v>
      </c>
      <c r="S2247" s="125" t="s">
        <v>764</v>
      </c>
      <c r="U2247" s="125">
        <f t="shared" ref="U2247" si="4106">IF(L2247="-1",I2247,M2247)</f>
        <v>32</v>
      </c>
      <c r="V2247" s="179">
        <f t="shared" ref="V2247" si="4107">IF(L2247="-1",K2247,U2247/I2247*K2247)</f>
        <v>0.25</v>
      </c>
      <c r="W2247" s="125">
        <f t="shared" ref="W2247" si="4108">IF(L2247="-1",M2247,"-")</f>
        <v>8</v>
      </c>
      <c r="X2247" s="179">
        <f t="shared" ref="X2247" si="4109">IF(L2247="-1",W2247/I2247*K2247,"-")</f>
        <v>6.25E-2</v>
      </c>
      <c r="Z2247" s="125">
        <f t="shared" si="3956"/>
        <v>1</v>
      </c>
      <c r="AA2247" s="125">
        <v>1</v>
      </c>
      <c r="AB2247" s="179">
        <f>MAX(V2247,X2247,1)*IF(O2247="",1,O2247)</f>
        <v>4</v>
      </c>
      <c r="AC2247" s="179" t="str">
        <f t="shared" ref="AC2247:AC2260" si="4110">DEC2BIN(MIN(64,AB2247)-1,6)</f>
        <v>000011</v>
      </c>
      <c r="AD2247" s="179">
        <f t="shared" ref="AD2247:AD2264" si="4111">AB2247/(MAX(V2247,1)*IF(O2247="",1,O2247))</f>
        <v>1</v>
      </c>
      <c r="AE2247" s="179" t="str">
        <f t="shared" ref="AE2247:AE2264" si="4112">RIGHT(_xlfn.CONCAT(REPT(0,8-MIN(AB2247,8)),REPT(DEC2BIN(_xlfn.BITLSHIFT(1,AD2247-1)),AB2247/AD2247)),8)</f>
        <v>00001111</v>
      </c>
      <c r="AF2247" s="179">
        <f t="shared" ref="AF2247:AF2264" si="4113">IF(X2247&lt;=1,0,IF(V2247&gt;=X2247,V2247/MAX(X2247,1),1))</f>
        <v>0</v>
      </c>
      <c r="AG2247" s="180" t="str">
        <f t="shared" ref="AG2247:AG2262" si="4114">IF(AF2247=0,"00000000",RIGHT(IF(X2247&gt;=V2247,DEC2BIN(_xlfn.BITXOR(BIN2DEC(AH2247),255),8),REPT(DEC2BIN(_xlfn.BITLSHIFT(1,AF2247-1)),8)),8))</f>
        <v>00000000</v>
      </c>
      <c r="AH2247" s="179" t="str">
        <f t="shared" ref="AH2247:AH2259" si="4115">IF(AF2247=0,"00000000",RIGHT(_xlfn.CONCAT(REPT(0,8-MIN(8,AB2247)),REPT(DEC2BIN(_xlfn.BITLSHIFT(1,MAX(V2247,X2247,1)-1)),MAX(1,O2247))),8))</f>
        <v>00000000</v>
      </c>
    </row>
    <row r="2248" spans="1:34" x14ac:dyDescent="0.2">
      <c r="A2248" s="125" t="s">
        <v>4991</v>
      </c>
      <c r="B2248" s="58" t="str">
        <f t="shared" ref="B2248" si="4116">IF(OR(MAX(1,O2248)*MAX(V2248,1)&gt;8,V2248&lt;1/4,X2248&lt;1/4,IF(X2248="-",0,X2248)&gt;8),"RSVD","")</f>
        <v>RSVD</v>
      </c>
      <c r="C2248" s="125" t="s">
        <v>727</v>
      </c>
      <c r="D2248" s="125" t="s">
        <v>704</v>
      </c>
      <c r="E2248" s="125" t="str">
        <f t="shared" ref="E2248" si="4117">IF(S2248="rs2","L2",IF(S2248="vs2","L3","L1"))</f>
        <v>L3</v>
      </c>
      <c r="F2248" s="125" t="str">
        <f t="shared" ref="F2248" si="4118">IF(M2248=8,"000",IF(M2248=16,"101","110"))</f>
        <v>101</v>
      </c>
      <c r="H2248" s="125" t="s">
        <v>1724</v>
      </c>
      <c r="I2248" s="159">
        <f>VLOOKUP(H2248,'V-Enc'!$B$38:$C$45,2,FALSE)</f>
        <v>32</v>
      </c>
      <c r="J2248" s="125" t="s">
        <v>1739</v>
      </c>
      <c r="K2248" s="159">
        <f>VLOOKUP(J2248,'V-Enc'!$B$49:$C$56,2,FALSE)</f>
        <v>0.25</v>
      </c>
      <c r="L2248" s="206" t="s">
        <v>2079</v>
      </c>
      <c r="M2248" s="125">
        <v>16</v>
      </c>
      <c r="N2248" s="125" t="s">
        <v>1831</v>
      </c>
      <c r="O2248" s="125">
        <f>VLOOKUP(N2248,'V-Enc'!$B$130:$C$137,2,FALSE)</f>
        <v>4</v>
      </c>
      <c r="Q2248" s="125" t="s">
        <v>730</v>
      </c>
      <c r="R2248" s="125" t="s">
        <v>22</v>
      </c>
      <c r="S2248" s="125" t="s">
        <v>764</v>
      </c>
      <c r="U2248" s="125">
        <f t="shared" ref="U2248" si="4119">IF(L2248="-1",I2248,M2248)</f>
        <v>32</v>
      </c>
      <c r="V2248" s="179">
        <f t="shared" ref="V2248" si="4120">IF(L2248="-1",K2248,U2248/I2248*K2248)</f>
        <v>0.25</v>
      </c>
      <c r="W2248" s="125">
        <f t="shared" ref="W2248" si="4121">IF(L2248="-1",M2248,"-")</f>
        <v>16</v>
      </c>
      <c r="X2248" s="179">
        <f t="shared" ref="X2248" si="4122">IF(L2248="-1",W2248/I2248*K2248,"-")</f>
        <v>0.125</v>
      </c>
      <c r="Z2248" s="125">
        <f t="shared" ref="Z2248" si="4123">IF(S2248="vs2",1,"")</f>
        <v>1</v>
      </c>
      <c r="AA2248" s="125">
        <v>1</v>
      </c>
      <c r="AB2248" s="179">
        <f t="shared" ref="AB2248:AB2264" si="4124">MAX(V2248,X2248,1)*IF(O2248="",1,O2248)</f>
        <v>4</v>
      </c>
      <c r="AC2248" s="179" t="str">
        <f t="shared" si="4110"/>
        <v>000011</v>
      </c>
      <c r="AD2248" s="179">
        <f t="shared" si="4111"/>
        <v>1</v>
      </c>
      <c r="AE2248" s="179" t="str">
        <f t="shared" si="4112"/>
        <v>00001111</v>
      </c>
      <c r="AF2248" s="179">
        <f t="shared" si="4113"/>
        <v>0</v>
      </c>
      <c r="AG2248" s="180" t="str">
        <f t="shared" si="4114"/>
        <v>00000000</v>
      </c>
      <c r="AH2248" s="179" t="str">
        <f t="shared" si="4115"/>
        <v>00000000</v>
      </c>
    </row>
    <row r="2249" spans="1:34" x14ac:dyDescent="0.2">
      <c r="A2249" s="125" t="s">
        <v>3339</v>
      </c>
      <c r="B2249" s="58" t="str">
        <f t="shared" ref="B2249:B2264" si="4125">IF(OR(MAX(1,O2249)*MAX(V2249,1)&gt;8,V2249&lt;1/4,X2249&lt;1/4,IF(X2249="-",0,X2249)&gt;8),"RSVD","")</f>
        <v/>
      </c>
      <c r="C2249" s="125" t="s">
        <v>727</v>
      </c>
      <c r="D2249" s="125" t="s">
        <v>704</v>
      </c>
      <c r="E2249" s="125" t="str">
        <f t="shared" ref="E2249:E2261" si="4126">IF(S2249="rs2","L2",IF(S2249="vs2","L3","L1"))</f>
        <v>L3</v>
      </c>
      <c r="F2249" s="125" t="str">
        <f t="shared" ref="F2249:F2261" si="4127">IF(M2249=8,"000",IF(M2249=16,"101","110"))</f>
        <v>110</v>
      </c>
      <c r="H2249" s="125" t="s">
        <v>1724</v>
      </c>
      <c r="I2249" s="159">
        <f>VLOOKUP(H2249,'V-Enc'!$B$38:$C$45,2,FALSE)</f>
        <v>32</v>
      </c>
      <c r="J2249" s="125" t="s">
        <v>1739</v>
      </c>
      <c r="K2249" s="159">
        <f>VLOOKUP(J2249,'V-Enc'!$B$49:$C$56,2,FALSE)</f>
        <v>0.25</v>
      </c>
      <c r="L2249" s="206" t="s">
        <v>2079</v>
      </c>
      <c r="M2249" s="125">
        <v>32</v>
      </c>
      <c r="N2249" s="125" t="s">
        <v>1831</v>
      </c>
      <c r="O2249" s="125">
        <f>VLOOKUP(N2249,'V-Enc'!$B$130:$C$137,2,FALSE)</f>
        <v>4</v>
      </c>
      <c r="Q2249" s="125" t="s">
        <v>730</v>
      </c>
      <c r="R2249" s="125" t="s">
        <v>22</v>
      </c>
      <c r="S2249" s="125" t="s">
        <v>764</v>
      </c>
      <c r="U2249" s="125">
        <f t="shared" ref="U2249:U2261" si="4128">IF(L2249="-1",I2249,M2249)</f>
        <v>32</v>
      </c>
      <c r="V2249" s="179">
        <f t="shared" ref="V2249:V2261" si="4129">IF(L2249="-1",K2249,U2249/I2249*K2249)</f>
        <v>0.25</v>
      </c>
      <c r="W2249" s="125">
        <f t="shared" ref="W2249:W2261" si="4130">IF(L2249="-1",M2249,"-")</f>
        <v>32</v>
      </c>
      <c r="X2249" s="179">
        <f t="shared" ref="X2249:X2261" si="4131">IF(L2249="-1",W2249/I2249*K2249,"-")</f>
        <v>0.25</v>
      </c>
      <c r="Z2249" s="125">
        <f t="shared" si="3956"/>
        <v>1</v>
      </c>
      <c r="AA2249" s="125">
        <v>1</v>
      </c>
      <c r="AB2249" s="179">
        <f t="shared" si="4124"/>
        <v>4</v>
      </c>
      <c r="AC2249" s="179" t="str">
        <f t="shared" si="4110"/>
        <v>000011</v>
      </c>
      <c r="AD2249" s="179">
        <f t="shared" si="4111"/>
        <v>1</v>
      </c>
      <c r="AE2249" s="179" t="str">
        <f t="shared" si="4112"/>
        <v>00001111</v>
      </c>
      <c r="AF2249" s="179">
        <f t="shared" si="4113"/>
        <v>0</v>
      </c>
      <c r="AG2249" s="180" t="str">
        <f t="shared" si="4114"/>
        <v>00000000</v>
      </c>
      <c r="AH2249" s="179" t="str">
        <f t="shared" si="4115"/>
        <v>00000000</v>
      </c>
    </row>
    <row r="2250" spans="1:34" x14ac:dyDescent="0.2">
      <c r="A2250" s="125" t="s">
        <v>4992</v>
      </c>
      <c r="B2250" s="58" t="str">
        <f t="shared" ref="B2250" si="4132">IF(OR(MAX(1,O2250)*MAX(V2250,1)&gt;8,V2250&lt;1/4,X2250&lt;1/4,IF(X2250="-",0,X2250)&gt;8),"RSVD","")</f>
        <v>RSVD</v>
      </c>
      <c r="C2250" s="125" t="s">
        <v>727</v>
      </c>
      <c r="D2250" s="125" t="s">
        <v>704</v>
      </c>
      <c r="E2250" s="125" t="str">
        <f t="shared" ref="E2250" si="4133">IF(S2250="rs2","L2",IF(S2250="vs2","L3","L1"))</f>
        <v>L3</v>
      </c>
      <c r="F2250" s="125" t="str">
        <f t="shared" ref="F2250" si="4134">IF(M2250=8,"000",IF(M2250=16,"101","110"))</f>
        <v>000</v>
      </c>
      <c r="H2250" s="125" t="s">
        <v>1724</v>
      </c>
      <c r="I2250" s="159">
        <f>VLOOKUP(H2250,'V-Enc'!$B$38:$C$45,2,FALSE)</f>
        <v>32</v>
      </c>
      <c r="J2250" s="125" t="s">
        <v>1740</v>
      </c>
      <c r="K2250" s="159">
        <f>VLOOKUP(J2250,'V-Enc'!$B$49:$C$56,2,FALSE)</f>
        <v>0.5</v>
      </c>
      <c r="L2250" s="206" t="s">
        <v>2079</v>
      </c>
      <c r="M2250" s="125">
        <v>8</v>
      </c>
      <c r="N2250" s="125" t="s">
        <v>1831</v>
      </c>
      <c r="O2250" s="125">
        <f>VLOOKUP(N2250,'V-Enc'!$B$130:$C$137,2,FALSE)</f>
        <v>4</v>
      </c>
      <c r="Q2250" s="125" t="s">
        <v>730</v>
      </c>
      <c r="R2250" s="125" t="s">
        <v>22</v>
      </c>
      <c r="S2250" s="125" t="s">
        <v>764</v>
      </c>
      <c r="U2250" s="125">
        <f t="shared" ref="U2250" si="4135">IF(L2250="-1",I2250,M2250)</f>
        <v>32</v>
      </c>
      <c r="V2250" s="179">
        <f t="shared" ref="V2250" si="4136">IF(L2250="-1",K2250,U2250/I2250*K2250)</f>
        <v>0.5</v>
      </c>
      <c r="W2250" s="125">
        <f t="shared" ref="W2250" si="4137">IF(L2250="-1",M2250,"-")</f>
        <v>8</v>
      </c>
      <c r="X2250" s="179">
        <f t="shared" ref="X2250" si="4138">IF(L2250="-1",W2250/I2250*K2250,"-")</f>
        <v>0.125</v>
      </c>
      <c r="Z2250" s="125">
        <f t="shared" ref="Z2250" si="4139">IF(S2250="vs2",1,"")</f>
        <v>1</v>
      </c>
      <c r="AA2250" s="125">
        <v>1</v>
      </c>
      <c r="AB2250" s="179">
        <f t="shared" si="4124"/>
        <v>4</v>
      </c>
      <c r="AC2250" s="179" t="str">
        <f t="shared" si="4110"/>
        <v>000011</v>
      </c>
      <c r="AD2250" s="179">
        <f t="shared" si="4111"/>
        <v>1</v>
      </c>
      <c r="AE2250" s="179" t="str">
        <f t="shared" si="4112"/>
        <v>00001111</v>
      </c>
      <c r="AF2250" s="179">
        <f t="shared" si="4113"/>
        <v>0</v>
      </c>
      <c r="AG2250" s="180" t="str">
        <f t="shared" si="4114"/>
        <v>00000000</v>
      </c>
      <c r="AH2250" s="179" t="str">
        <f t="shared" si="4115"/>
        <v>00000000</v>
      </c>
    </row>
    <row r="2251" spans="1:34" x14ac:dyDescent="0.2">
      <c r="A2251" s="125" t="s">
        <v>3340</v>
      </c>
      <c r="B2251" s="58" t="str">
        <f t="shared" si="4125"/>
        <v/>
      </c>
      <c r="C2251" s="125" t="s">
        <v>727</v>
      </c>
      <c r="D2251" s="125" t="s">
        <v>704</v>
      </c>
      <c r="E2251" s="125" t="str">
        <f t="shared" si="4126"/>
        <v>L3</v>
      </c>
      <c r="F2251" s="125" t="str">
        <f t="shared" si="4127"/>
        <v>101</v>
      </c>
      <c r="H2251" s="125" t="s">
        <v>1724</v>
      </c>
      <c r="I2251" s="159">
        <f>VLOOKUP(H2251,'V-Enc'!$B$38:$C$45,2,FALSE)</f>
        <v>32</v>
      </c>
      <c r="J2251" s="125" t="s">
        <v>1740</v>
      </c>
      <c r="K2251" s="159">
        <f>VLOOKUP(J2251,'V-Enc'!$B$49:$C$56,2,FALSE)</f>
        <v>0.5</v>
      </c>
      <c r="L2251" s="206" t="s">
        <v>2079</v>
      </c>
      <c r="M2251" s="125">
        <v>16</v>
      </c>
      <c r="N2251" s="125" t="s">
        <v>1831</v>
      </c>
      <c r="O2251" s="125">
        <f>VLOOKUP(N2251,'V-Enc'!$B$130:$C$137,2,FALSE)</f>
        <v>4</v>
      </c>
      <c r="Q2251" s="125" t="s">
        <v>730</v>
      </c>
      <c r="R2251" s="125" t="s">
        <v>22</v>
      </c>
      <c r="S2251" s="125" t="s">
        <v>764</v>
      </c>
      <c r="U2251" s="125">
        <f t="shared" si="4128"/>
        <v>32</v>
      </c>
      <c r="V2251" s="179">
        <f t="shared" si="4129"/>
        <v>0.5</v>
      </c>
      <c r="W2251" s="125">
        <f t="shared" si="4130"/>
        <v>16</v>
      </c>
      <c r="X2251" s="179">
        <f t="shared" si="4131"/>
        <v>0.25</v>
      </c>
      <c r="Z2251" s="125">
        <f t="shared" si="3956"/>
        <v>1</v>
      </c>
      <c r="AA2251" s="125">
        <v>1</v>
      </c>
      <c r="AB2251" s="179">
        <f t="shared" si="4124"/>
        <v>4</v>
      </c>
      <c r="AC2251" s="179" t="str">
        <f t="shared" si="4110"/>
        <v>000011</v>
      </c>
      <c r="AD2251" s="179">
        <f t="shared" si="4111"/>
        <v>1</v>
      </c>
      <c r="AE2251" s="179" t="str">
        <f t="shared" si="4112"/>
        <v>00001111</v>
      </c>
      <c r="AF2251" s="179">
        <f t="shared" si="4113"/>
        <v>0</v>
      </c>
      <c r="AG2251" s="180" t="str">
        <f t="shared" si="4114"/>
        <v>00000000</v>
      </c>
      <c r="AH2251" s="179" t="str">
        <f t="shared" si="4115"/>
        <v>00000000</v>
      </c>
    </row>
    <row r="2252" spans="1:34" x14ac:dyDescent="0.2">
      <c r="A2252" s="125" t="s">
        <v>3341</v>
      </c>
      <c r="B2252" s="58" t="str">
        <f t="shared" si="4125"/>
        <v/>
      </c>
      <c r="C2252" s="125" t="s">
        <v>727</v>
      </c>
      <c r="D2252" s="125" t="s">
        <v>704</v>
      </c>
      <c r="E2252" s="125" t="str">
        <f t="shared" si="4126"/>
        <v>L3</v>
      </c>
      <c r="F2252" s="125" t="str">
        <f t="shared" si="4127"/>
        <v>110</v>
      </c>
      <c r="H2252" s="125" t="s">
        <v>1724</v>
      </c>
      <c r="I2252" s="159">
        <f>VLOOKUP(H2252,'V-Enc'!$B$38:$C$45,2,FALSE)</f>
        <v>32</v>
      </c>
      <c r="J2252" s="125" t="s">
        <v>1740</v>
      </c>
      <c r="K2252" s="159">
        <f>VLOOKUP(J2252,'V-Enc'!$B$49:$C$56,2,FALSE)</f>
        <v>0.5</v>
      </c>
      <c r="L2252" s="206" t="s">
        <v>2079</v>
      </c>
      <c r="M2252" s="125">
        <v>32</v>
      </c>
      <c r="N2252" s="125" t="s">
        <v>1831</v>
      </c>
      <c r="O2252" s="125">
        <f>VLOOKUP(N2252,'V-Enc'!$B$130:$C$137,2,FALSE)</f>
        <v>4</v>
      </c>
      <c r="Q2252" s="125" t="s">
        <v>730</v>
      </c>
      <c r="R2252" s="125" t="s">
        <v>22</v>
      </c>
      <c r="S2252" s="125" t="s">
        <v>764</v>
      </c>
      <c r="U2252" s="125">
        <f t="shared" si="4128"/>
        <v>32</v>
      </c>
      <c r="V2252" s="179">
        <f t="shared" si="4129"/>
        <v>0.5</v>
      </c>
      <c r="W2252" s="125">
        <f t="shared" si="4130"/>
        <v>32</v>
      </c>
      <c r="X2252" s="179">
        <f t="shared" si="4131"/>
        <v>0.5</v>
      </c>
      <c r="Z2252" s="125">
        <f t="shared" si="3956"/>
        <v>1</v>
      </c>
      <c r="AA2252" s="125">
        <v>1</v>
      </c>
      <c r="AB2252" s="179">
        <f t="shared" si="4124"/>
        <v>4</v>
      </c>
      <c r="AC2252" s="179" t="str">
        <f t="shared" si="4110"/>
        <v>000011</v>
      </c>
      <c r="AD2252" s="179">
        <f t="shared" si="4111"/>
        <v>1</v>
      </c>
      <c r="AE2252" s="179" t="str">
        <f t="shared" si="4112"/>
        <v>00001111</v>
      </c>
      <c r="AF2252" s="179">
        <f t="shared" si="4113"/>
        <v>0</v>
      </c>
      <c r="AG2252" s="180" t="str">
        <f t="shared" si="4114"/>
        <v>00000000</v>
      </c>
      <c r="AH2252" s="179" t="str">
        <f t="shared" si="4115"/>
        <v>00000000</v>
      </c>
    </row>
    <row r="2253" spans="1:34" x14ac:dyDescent="0.2">
      <c r="A2253" s="125" t="s">
        <v>3342</v>
      </c>
      <c r="B2253" s="58" t="str">
        <f t="shared" si="4125"/>
        <v/>
      </c>
      <c r="C2253" s="125" t="s">
        <v>727</v>
      </c>
      <c r="D2253" s="125" t="s">
        <v>704</v>
      </c>
      <c r="E2253" s="125" t="str">
        <f t="shared" si="4126"/>
        <v>L3</v>
      </c>
      <c r="F2253" s="125" t="str">
        <f t="shared" si="4127"/>
        <v>000</v>
      </c>
      <c r="H2253" s="125" t="s">
        <v>1724</v>
      </c>
      <c r="I2253" s="159">
        <f>VLOOKUP(H2253,'V-Enc'!$B$38:$C$45,2,FALSE)</f>
        <v>32</v>
      </c>
      <c r="J2253" s="125" t="s">
        <v>1733</v>
      </c>
      <c r="K2253" s="159">
        <f>VLOOKUP(J2253,'V-Enc'!$B$49:$C$56,2,FALSE)</f>
        <v>1</v>
      </c>
      <c r="L2253" s="206" t="s">
        <v>2079</v>
      </c>
      <c r="M2253" s="125">
        <v>8</v>
      </c>
      <c r="N2253" s="125" t="s">
        <v>1831</v>
      </c>
      <c r="O2253" s="125">
        <f>VLOOKUP(N2253,'V-Enc'!$B$130:$C$137,2,FALSE)</f>
        <v>4</v>
      </c>
      <c r="Q2253" s="125" t="s">
        <v>730</v>
      </c>
      <c r="R2253" s="125" t="s">
        <v>22</v>
      </c>
      <c r="S2253" s="125" t="s">
        <v>764</v>
      </c>
      <c r="U2253" s="125">
        <f t="shared" si="4128"/>
        <v>32</v>
      </c>
      <c r="V2253" s="179">
        <f t="shared" si="4129"/>
        <v>1</v>
      </c>
      <c r="W2253" s="125">
        <f t="shared" si="4130"/>
        <v>8</v>
      </c>
      <c r="X2253" s="179">
        <f t="shared" si="4131"/>
        <v>0.25</v>
      </c>
      <c r="Z2253" s="125">
        <f t="shared" si="3956"/>
        <v>1</v>
      </c>
      <c r="AA2253" s="125">
        <v>1</v>
      </c>
      <c r="AB2253" s="179">
        <f t="shared" si="4124"/>
        <v>4</v>
      </c>
      <c r="AC2253" s="179" t="str">
        <f t="shared" si="4110"/>
        <v>000011</v>
      </c>
      <c r="AD2253" s="179">
        <f t="shared" si="4111"/>
        <v>1</v>
      </c>
      <c r="AE2253" s="179" t="str">
        <f t="shared" si="4112"/>
        <v>00001111</v>
      </c>
      <c r="AF2253" s="179">
        <f t="shared" si="4113"/>
        <v>0</v>
      </c>
      <c r="AG2253" s="180" t="str">
        <f t="shared" si="4114"/>
        <v>00000000</v>
      </c>
      <c r="AH2253" s="179" t="str">
        <f t="shared" si="4115"/>
        <v>00000000</v>
      </c>
    </row>
    <row r="2254" spans="1:34" x14ac:dyDescent="0.2">
      <c r="A2254" s="125" t="s">
        <v>3343</v>
      </c>
      <c r="B2254" s="58" t="str">
        <f t="shared" si="4125"/>
        <v/>
      </c>
      <c r="C2254" s="125" t="s">
        <v>727</v>
      </c>
      <c r="D2254" s="125" t="s">
        <v>704</v>
      </c>
      <c r="E2254" s="125" t="str">
        <f t="shared" si="4126"/>
        <v>L3</v>
      </c>
      <c r="F2254" s="125" t="str">
        <f t="shared" si="4127"/>
        <v>101</v>
      </c>
      <c r="H2254" s="125" t="s">
        <v>1724</v>
      </c>
      <c r="I2254" s="159">
        <f>VLOOKUP(H2254,'V-Enc'!$B$38:$C$45,2,FALSE)</f>
        <v>32</v>
      </c>
      <c r="J2254" s="125" t="s">
        <v>1733</v>
      </c>
      <c r="K2254" s="159">
        <f>VLOOKUP(J2254,'V-Enc'!$B$49:$C$56,2,FALSE)</f>
        <v>1</v>
      </c>
      <c r="L2254" s="206" t="s">
        <v>2079</v>
      </c>
      <c r="M2254" s="125">
        <v>16</v>
      </c>
      <c r="N2254" s="125" t="s">
        <v>1831</v>
      </c>
      <c r="O2254" s="125">
        <f>VLOOKUP(N2254,'V-Enc'!$B$130:$C$137,2,FALSE)</f>
        <v>4</v>
      </c>
      <c r="Q2254" s="125" t="s">
        <v>730</v>
      </c>
      <c r="R2254" s="125" t="s">
        <v>22</v>
      </c>
      <c r="S2254" s="125" t="s">
        <v>764</v>
      </c>
      <c r="U2254" s="125">
        <f t="shared" si="4128"/>
        <v>32</v>
      </c>
      <c r="V2254" s="179">
        <f t="shared" si="4129"/>
        <v>1</v>
      </c>
      <c r="W2254" s="125">
        <f t="shared" si="4130"/>
        <v>16</v>
      </c>
      <c r="X2254" s="179">
        <f t="shared" si="4131"/>
        <v>0.5</v>
      </c>
      <c r="Z2254" s="125">
        <f t="shared" si="3956"/>
        <v>1</v>
      </c>
      <c r="AA2254" s="125">
        <v>1</v>
      </c>
      <c r="AB2254" s="179">
        <f t="shared" si="4124"/>
        <v>4</v>
      </c>
      <c r="AC2254" s="179" t="str">
        <f t="shared" si="4110"/>
        <v>000011</v>
      </c>
      <c r="AD2254" s="179">
        <f t="shared" si="4111"/>
        <v>1</v>
      </c>
      <c r="AE2254" s="179" t="str">
        <f t="shared" si="4112"/>
        <v>00001111</v>
      </c>
      <c r="AF2254" s="179">
        <f t="shared" si="4113"/>
        <v>0</v>
      </c>
      <c r="AG2254" s="180" t="str">
        <f t="shared" si="4114"/>
        <v>00000000</v>
      </c>
      <c r="AH2254" s="179" t="str">
        <f t="shared" si="4115"/>
        <v>00000000</v>
      </c>
    </row>
    <row r="2255" spans="1:34" x14ac:dyDescent="0.2">
      <c r="A2255" s="125" t="s">
        <v>3344</v>
      </c>
      <c r="B2255" s="58" t="str">
        <f t="shared" si="4125"/>
        <v/>
      </c>
      <c r="C2255" s="125" t="s">
        <v>727</v>
      </c>
      <c r="D2255" s="125" t="s">
        <v>704</v>
      </c>
      <c r="E2255" s="125" t="str">
        <f t="shared" si="4126"/>
        <v>L3</v>
      </c>
      <c r="F2255" s="125" t="str">
        <f t="shared" si="4127"/>
        <v>110</v>
      </c>
      <c r="H2255" s="125" t="s">
        <v>1724</v>
      </c>
      <c r="I2255" s="159">
        <f>VLOOKUP(H2255,'V-Enc'!$B$38:$C$45,2,FALSE)</f>
        <v>32</v>
      </c>
      <c r="J2255" s="125" t="s">
        <v>1733</v>
      </c>
      <c r="K2255" s="159">
        <f>VLOOKUP(J2255,'V-Enc'!$B$49:$C$56,2,FALSE)</f>
        <v>1</v>
      </c>
      <c r="L2255" s="206" t="s">
        <v>2079</v>
      </c>
      <c r="M2255" s="125">
        <v>32</v>
      </c>
      <c r="N2255" s="125" t="s">
        <v>1831</v>
      </c>
      <c r="O2255" s="125">
        <f>VLOOKUP(N2255,'V-Enc'!$B$130:$C$137,2,FALSE)</f>
        <v>4</v>
      </c>
      <c r="Q2255" s="125" t="s">
        <v>730</v>
      </c>
      <c r="R2255" s="125" t="s">
        <v>22</v>
      </c>
      <c r="S2255" s="125" t="s">
        <v>764</v>
      </c>
      <c r="U2255" s="125">
        <f t="shared" si="4128"/>
        <v>32</v>
      </c>
      <c r="V2255" s="179">
        <f t="shared" si="4129"/>
        <v>1</v>
      </c>
      <c r="W2255" s="125">
        <f t="shared" si="4130"/>
        <v>32</v>
      </c>
      <c r="X2255" s="179">
        <f t="shared" si="4131"/>
        <v>1</v>
      </c>
      <c r="Z2255" s="125">
        <f t="shared" si="3956"/>
        <v>1</v>
      </c>
      <c r="AA2255" s="125">
        <v>1</v>
      </c>
      <c r="AB2255" s="179">
        <f t="shared" si="4124"/>
        <v>4</v>
      </c>
      <c r="AC2255" s="179" t="str">
        <f t="shared" si="4110"/>
        <v>000011</v>
      </c>
      <c r="AD2255" s="179">
        <f t="shared" si="4111"/>
        <v>1</v>
      </c>
      <c r="AE2255" s="179" t="str">
        <f t="shared" si="4112"/>
        <v>00001111</v>
      </c>
      <c r="AF2255" s="179">
        <f t="shared" si="4113"/>
        <v>0</v>
      </c>
      <c r="AG2255" s="180" t="str">
        <f t="shared" si="4114"/>
        <v>00000000</v>
      </c>
      <c r="AH2255" s="179" t="str">
        <f t="shared" si="4115"/>
        <v>00000000</v>
      </c>
    </row>
    <row r="2256" spans="1:34" x14ac:dyDescent="0.2">
      <c r="A2256" s="125" t="s">
        <v>3345</v>
      </c>
      <c r="B2256" s="58" t="str">
        <f t="shared" si="4125"/>
        <v/>
      </c>
      <c r="C2256" s="125" t="s">
        <v>727</v>
      </c>
      <c r="D2256" s="125" t="s">
        <v>704</v>
      </c>
      <c r="E2256" s="125" t="str">
        <f t="shared" si="4126"/>
        <v>L3</v>
      </c>
      <c r="F2256" s="125" t="str">
        <f t="shared" si="4127"/>
        <v>000</v>
      </c>
      <c r="H2256" s="125" t="s">
        <v>1724</v>
      </c>
      <c r="I2256" s="159">
        <f>VLOOKUP(H2256,'V-Enc'!$B$38:$C$45,2,FALSE)</f>
        <v>32</v>
      </c>
      <c r="J2256" s="125" t="s">
        <v>1734</v>
      </c>
      <c r="K2256" s="159">
        <f>VLOOKUP(J2256,'V-Enc'!$B$49:$C$56,2,FALSE)</f>
        <v>2</v>
      </c>
      <c r="L2256" s="206" t="s">
        <v>2079</v>
      </c>
      <c r="M2256" s="125">
        <v>8</v>
      </c>
      <c r="N2256" s="125" t="s">
        <v>1831</v>
      </c>
      <c r="O2256" s="125">
        <f>VLOOKUP(N2256,'V-Enc'!$B$130:$C$137,2,FALSE)</f>
        <v>4</v>
      </c>
      <c r="Q2256" s="125" t="s">
        <v>730</v>
      </c>
      <c r="R2256" s="125" t="s">
        <v>22</v>
      </c>
      <c r="S2256" s="125" t="s">
        <v>764</v>
      </c>
      <c r="U2256" s="125">
        <f t="shared" si="4128"/>
        <v>32</v>
      </c>
      <c r="V2256" s="179">
        <f t="shared" si="4129"/>
        <v>2</v>
      </c>
      <c r="W2256" s="125">
        <f t="shared" si="4130"/>
        <v>8</v>
      </c>
      <c r="X2256" s="179">
        <f t="shared" si="4131"/>
        <v>0.5</v>
      </c>
      <c r="Z2256" s="125">
        <f t="shared" si="3956"/>
        <v>1</v>
      </c>
      <c r="AA2256" s="125">
        <v>1</v>
      </c>
      <c r="AB2256" s="179">
        <f t="shared" si="4124"/>
        <v>8</v>
      </c>
      <c r="AC2256" s="179" t="str">
        <f t="shared" si="4110"/>
        <v>000111</v>
      </c>
      <c r="AD2256" s="179">
        <f t="shared" si="4111"/>
        <v>1</v>
      </c>
      <c r="AE2256" s="179" t="str">
        <f t="shared" si="4112"/>
        <v>11111111</v>
      </c>
      <c r="AF2256" s="179">
        <f t="shared" si="4113"/>
        <v>0</v>
      </c>
      <c r="AG2256" s="180" t="str">
        <f t="shared" si="4114"/>
        <v>00000000</v>
      </c>
      <c r="AH2256" s="179" t="str">
        <f t="shared" si="4115"/>
        <v>00000000</v>
      </c>
    </row>
    <row r="2257" spans="1:34" x14ac:dyDescent="0.2">
      <c r="A2257" s="125" t="s">
        <v>3346</v>
      </c>
      <c r="B2257" s="58" t="str">
        <f t="shared" si="4125"/>
        <v/>
      </c>
      <c r="C2257" s="125" t="s">
        <v>727</v>
      </c>
      <c r="D2257" s="125" t="s">
        <v>704</v>
      </c>
      <c r="E2257" s="125" t="str">
        <f t="shared" si="4126"/>
        <v>L3</v>
      </c>
      <c r="F2257" s="125" t="str">
        <f t="shared" si="4127"/>
        <v>101</v>
      </c>
      <c r="H2257" s="125" t="s">
        <v>1724</v>
      </c>
      <c r="I2257" s="159">
        <f>VLOOKUP(H2257,'V-Enc'!$B$38:$C$45,2,FALSE)</f>
        <v>32</v>
      </c>
      <c r="J2257" s="125" t="s">
        <v>1734</v>
      </c>
      <c r="K2257" s="159">
        <f>VLOOKUP(J2257,'V-Enc'!$B$49:$C$56,2,FALSE)</f>
        <v>2</v>
      </c>
      <c r="L2257" s="206" t="s">
        <v>2079</v>
      </c>
      <c r="M2257" s="125">
        <v>16</v>
      </c>
      <c r="N2257" s="125" t="s">
        <v>1831</v>
      </c>
      <c r="O2257" s="125">
        <f>VLOOKUP(N2257,'V-Enc'!$B$130:$C$137,2,FALSE)</f>
        <v>4</v>
      </c>
      <c r="Q2257" s="125" t="s">
        <v>730</v>
      </c>
      <c r="R2257" s="125" t="s">
        <v>22</v>
      </c>
      <c r="S2257" s="125" t="s">
        <v>764</v>
      </c>
      <c r="U2257" s="125">
        <f t="shared" si="4128"/>
        <v>32</v>
      </c>
      <c r="V2257" s="179">
        <f t="shared" si="4129"/>
        <v>2</v>
      </c>
      <c r="W2257" s="125">
        <f t="shared" si="4130"/>
        <v>16</v>
      </c>
      <c r="X2257" s="179">
        <f t="shared" si="4131"/>
        <v>1</v>
      </c>
      <c r="Z2257" s="125">
        <f t="shared" si="3956"/>
        <v>1</v>
      </c>
      <c r="AA2257" s="125">
        <v>1</v>
      </c>
      <c r="AB2257" s="179">
        <f t="shared" si="4124"/>
        <v>8</v>
      </c>
      <c r="AC2257" s="179" t="str">
        <f t="shared" si="4110"/>
        <v>000111</v>
      </c>
      <c r="AD2257" s="179">
        <f t="shared" si="4111"/>
        <v>1</v>
      </c>
      <c r="AE2257" s="179" t="str">
        <f t="shared" si="4112"/>
        <v>11111111</v>
      </c>
      <c r="AF2257" s="179">
        <f t="shared" si="4113"/>
        <v>0</v>
      </c>
      <c r="AG2257" s="180" t="str">
        <f t="shared" si="4114"/>
        <v>00000000</v>
      </c>
      <c r="AH2257" s="179" t="str">
        <f t="shared" si="4115"/>
        <v>00000000</v>
      </c>
    </row>
    <row r="2258" spans="1:34" x14ac:dyDescent="0.2">
      <c r="A2258" s="125" t="s">
        <v>3347</v>
      </c>
      <c r="B2258" s="58" t="str">
        <f t="shared" si="4125"/>
        <v/>
      </c>
      <c r="C2258" s="125" t="s">
        <v>727</v>
      </c>
      <c r="D2258" s="125" t="s">
        <v>704</v>
      </c>
      <c r="E2258" s="125" t="str">
        <f t="shared" si="4126"/>
        <v>L3</v>
      </c>
      <c r="F2258" s="125" t="str">
        <f t="shared" si="4127"/>
        <v>110</v>
      </c>
      <c r="H2258" s="125" t="s">
        <v>1724</v>
      </c>
      <c r="I2258" s="159">
        <f>VLOOKUP(H2258,'V-Enc'!$B$38:$C$45,2,FALSE)</f>
        <v>32</v>
      </c>
      <c r="J2258" s="125" t="s">
        <v>1734</v>
      </c>
      <c r="K2258" s="159">
        <f>VLOOKUP(J2258,'V-Enc'!$B$49:$C$56,2,FALSE)</f>
        <v>2</v>
      </c>
      <c r="L2258" s="206" t="s">
        <v>2079</v>
      </c>
      <c r="M2258" s="125">
        <v>32</v>
      </c>
      <c r="N2258" s="125" t="s">
        <v>1831</v>
      </c>
      <c r="O2258" s="125">
        <f>VLOOKUP(N2258,'V-Enc'!$B$130:$C$137,2,FALSE)</f>
        <v>4</v>
      </c>
      <c r="Q2258" s="125" t="s">
        <v>730</v>
      </c>
      <c r="R2258" s="125" t="s">
        <v>22</v>
      </c>
      <c r="S2258" s="125" t="s">
        <v>764</v>
      </c>
      <c r="U2258" s="125">
        <f t="shared" si="4128"/>
        <v>32</v>
      </c>
      <c r="V2258" s="179">
        <f t="shared" si="4129"/>
        <v>2</v>
      </c>
      <c r="W2258" s="125">
        <f t="shared" si="4130"/>
        <v>32</v>
      </c>
      <c r="X2258" s="179">
        <f t="shared" si="4131"/>
        <v>2</v>
      </c>
      <c r="Z2258" s="125">
        <f t="shared" si="3956"/>
        <v>1</v>
      </c>
      <c r="AA2258" s="125">
        <v>1</v>
      </c>
      <c r="AB2258" s="179">
        <f t="shared" si="4124"/>
        <v>8</v>
      </c>
      <c r="AC2258" s="179" t="str">
        <f t="shared" si="4110"/>
        <v>000111</v>
      </c>
      <c r="AD2258" s="179">
        <f t="shared" si="4111"/>
        <v>1</v>
      </c>
      <c r="AE2258" s="179" t="str">
        <f t="shared" si="4112"/>
        <v>11111111</v>
      </c>
      <c r="AF2258" s="179">
        <f t="shared" si="4113"/>
        <v>1</v>
      </c>
      <c r="AG2258" s="180" t="str">
        <f t="shared" si="4114"/>
        <v>01010101</v>
      </c>
      <c r="AH2258" s="179" t="str">
        <f t="shared" si="4115"/>
        <v>10101010</v>
      </c>
    </row>
    <row r="2259" spans="1:34" x14ac:dyDescent="0.2">
      <c r="A2259" s="125" t="s">
        <v>3348</v>
      </c>
      <c r="B2259" s="58" t="str">
        <f t="shared" si="4125"/>
        <v>RSVD</v>
      </c>
      <c r="C2259" s="125" t="s">
        <v>727</v>
      </c>
      <c r="D2259" s="125" t="s">
        <v>704</v>
      </c>
      <c r="E2259" s="125" t="str">
        <f t="shared" si="4126"/>
        <v>L3</v>
      </c>
      <c r="F2259" s="125" t="str">
        <f t="shared" si="4127"/>
        <v>000</v>
      </c>
      <c r="H2259" s="125" t="s">
        <v>1724</v>
      </c>
      <c r="I2259" s="159">
        <f>VLOOKUP(H2259,'V-Enc'!$B$38:$C$45,2,FALSE)</f>
        <v>32</v>
      </c>
      <c r="J2259" s="125" t="s">
        <v>1735</v>
      </c>
      <c r="K2259" s="159">
        <f>VLOOKUP(J2259,'V-Enc'!$B$49:$C$56,2,FALSE)</f>
        <v>4</v>
      </c>
      <c r="L2259" s="206" t="s">
        <v>2079</v>
      </c>
      <c r="M2259" s="125">
        <v>8</v>
      </c>
      <c r="N2259" s="125" t="s">
        <v>1831</v>
      </c>
      <c r="O2259" s="125">
        <f>VLOOKUP(N2259,'V-Enc'!$B$130:$C$137,2,FALSE)</f>
        <v>4</v>
      </c>
      <c r="Q2259" s="125" t="s">
        <v>730</v>
      </c>
      <c r="R2259" s="125" t="s">
        <v>22</v>
      </c>
      <c r="S2259" s="125" t="s">
        <v>764</v>
      </c>
      <c r="U2259" s="125">
        <f t="shared" si="4128"/>
        <v>32</v>
      </c>
      <c r="V2259" s="179">
        <f t="shared" si="4129"/>
        <v>4</v>
      </c>
      <c r="W2259" s="125">
        <f t="shared" si="4130"/>
        <v>8</v>
      </c>
      <c r="X2259" s="179">
        <f t="shared" si="4131"/>
        <v>1</v>
      </c>
      <c r="Z2259" s="125">
        <f t="shared" si="3956"/>
        <v>1</v>
      </c>
      <c r="AA2259" s="125">
        <v>1</v>
      </c>
      <c r="AB2259" s="179">
        <f t="shared" si="4124"/>
        <v>16</v>
      </c>
      <c r="AC2259" s="179" t="str">
        <f t="shared" si="4110"/>
        <v>001111</v>
      </c>
      <c r="AD2259" s="179">
        <f t="shared" si="4111"/>
        <v>1</v>
      </c>
      <c r="AE2259" s="179" t="str">
        <f t="shared" si="4112"/>
        <v>11111111</v>
      </c>
      <c r="AF2259" s="179">
        <f t="shared" si="4113"/>
        <v>0</v>
      </c>
      <c r="AG2259" s="180" t="str">
        <f t="shared" si="4114"/>
        <v>00000000</v>
      </c>
      <c r="AH2259" s="179" t="str">
        <f t="shared" si="4115"/>
        <v>00000000</v>
      </c>
    </row>
    <row r="2260" spans="1:34" x14ac:dyDescent="0.2">
      <c r="A2260" s="125" t="s">
        <v>3349</v>
      </c>
      <c r="B2260" s="58" t="str">
        <f t="shared" si="4125"/>
        <v>RSVD</v>
      </c>
      <c r="C2260" s="125" t="s">
        <v>727</v>
      </c>
      <c r="D2260" s="125" t="s">
        <v>704</v>
      </c>
      <c r="E2260" s="125" t="str">
        <f t="shared" si="4126"/>
        <v>L3</v>
      </c>
      <c r="F2260" s="125" t="str">
        <f t="shared" si="4127"/>
        <v>101</v>
      </c>
      <c r="H2260" s="125" t="s">
        <v>1724</v>
      </c>
      <c r="I2260" s="159">
        <f>VLOOKUP(H2260,'V-Enc'!$B$38:$C$45,2,FALSE)</f>
        <v>32</v>
      </c>
      <c r="J2260" s="125" t="s">
        <v>1735</v>
      </c>
      <c r="K2260" s="159">
        <f>VLOOKUP(J2260,'V-Enc'!$B$49:$C$56,2,FALSE)</f>
        <v>4</v>
      </c>
      <c r="L2260" s="206" t="s">
        <v>2079</v>
      </c>
      <c r="M2260" s="125">
        <v>16</v>
      </c>
      <c r="N2260" s="125" t="s">
        <v>1831</v>
      </c>
      <c r="O2260" s="125">
        <f>VLOOKUP(N2260,'V-Enc'!$B$130:$C$137,2,FALSE)</f>
        <v>4</v>
      </c>
      <c r="Q2260" s="125" t="s">
        <v>730</v>
      </c>
      <c r="R2260" s="125" t="s">
        <v>22</v>
      </c>
      <c r="S2260" s="125" t="s">
        <v>764</v>
      </c>
      <c r="U2260" s="125">
        <f t="shared" si="4128"/>
        <v>32</v>
      </c>
      <c r="V2260" s="179">
        <f t="shared" si="4129"/>
        <v>4</v>
      </c>
      <c r="W2260" s="125">
        <f t="shared" si="4130"/>
        <v>16</v>
      </c>
      <c r="X2260" s="179">
        <f t="shared" si="4131"/>
        <v>2</v>
      </c>
      <c r="Z2260" s="125">
        <f t="shared" si="3956"/>
        <v>1</v>
      </c>
      <c r="AA2260" s="125">
        <v>1</v>
      </c>
      <c r="AB2260" s="179">
        <f t="shared" si="4124"/>
        <v>16</v>
      </c>
      <c r="AC2260" s="179" t="str">
        <f t="shared" si="4110"/>
        <v>001111</v>
      </c>
      <c r="AD2260" s="179">
        <f t="shared" si="4111"/>
        <v>1</v>
      </c>
      <c r="AE2260" s="179" t="str">
        <f t="shared" si="4112"/>
        <v>11111111</v>
      </c>
      <c r="AF2260" s="179">
        <f t="shared" si="4113"/>
        <v>2</v>
      </c>
      <c r="AG2260" s="180" t="str">
        <f t="shared" si="4114"/>
        <v>10101010</v>
      </c>
      <c r="AH2260" s="179" t="str">
        <f>IF(AF2260=0,"00000000",RIGHT(_xlfn.CONCAT(REPT(0,8-MIN(8,AB2260)),REPT(DEC2BIN(_xlfn.BITLSHIFT(1,MAX(V2260,X2260,1)-1)),MAX(1,O2260))),8))</f>
        <v>10001000</v>
      </c>
    </row>
    <row r="2261" spans="1:34" x14ac:dyDescent="0.2">
      <c r="A2261" s="125" t="s">
        <v>3350</v>
      </c>
      <c r="B2261" s="58" t="str">
        <f t="shared" si="4125"/>
        <v>RSVD</v>
      </c>
      <c r="C2261" s="125" t="s">
        <v>727</v>
      </c>
      <c r="D2261" s="125" t="s">
        <v>704</v>
      </c>
      <c r="E2261" s="125" t="str">
        <f t="shared" si="4126"/>
        <v>L3</v>
      </c>
      <c r="F2261" s="125" t="str">
        <f t="shared" si="4127"/>
        <v>110</v>
      </c>
      <c r="H2261" s="125" t="s">
        <v>1724</v>
      </c>
      <c r="I2261" s="159">
        <f>VLOOKUP(H2261,'V-Enc'!$B$38:$C$45,2,FALSE)</f>
        <v>32</v>
      </c>
      <c r="J2261" s="125" t="s">
        <v>1735</v>
      </c>
      <c r="K2261" s="159">
        <f>VLOOKUP(J2261,'V-Enc'!$B$49:$C$56,2,FALSE)</f>
        <v>4</v>
      </c>
      <c r="L2261" s="206" t="s">
        <v>2079</v>
      </c>
      <c r="M2261" s="125">
        <v>32</v>
      </c>
      <c r="N2261" s="125" t="s">
        <v>1831</v>
      </c>
      <c r="O2261" s="125">
        <f>VLOOKUP(N2261,'V-Enc'!$B$130:$C$137,2,FALSE)</f>
        <v>4</v>
      </c>
      <c r="Q2261" s="125" t="s">
        <v>730</v>
      </c>
      <c r="R2261" s="125" t="s">
        <v>22</v>
      </c>
      <c r="S2261" s="125" t="s">
        <v>764</v>
      </c>
      <c r="U2261" s="125">
        <f t="shared" si="4128"/>
        <v>32</v>
      </c>
      <c r="V2261" s="179">
        <f t="shared" si="4129"/>
        <v>4</v>
      </c>
      <c r="W2261" s="125">
        <f t="shared" si="4130"/>
        <v>32</v>
      </c>
      <c r="X2261" s="179">
        <f t="shared" si="4131"/>
        <v>4</v>
      </c>
      <c r="Z2261" s="125">
        <f t="shared" si="3956"/>
        <v>1</v>
      </c>
      <c r="AA2261" s="125">
        <v>1</v>
      </c>
      <c r="AB2261" s="179">
        <f t="shared" si="4124"/>
        <v>16</v>
      </c>
      <c r="AC2261" s="179" t="str">
        <f>DEC2BIN(MIN(64,AB2261)-1,6)</f>
        <v>001111</v>
      </c>
      <c r="AD2261" s="179">
        <f t="shared" si="4111"/>
        <v>1</v>
      </c>
      <c r="AE2261" s="179" t="str">
        <f t="shared" si="4112"/>
        <v>11111111</v>
      </c>
      <c r="AF2261" s="179">
        <f t="shared" si="4113"/>
        <v>1</v>
      </c>
      <c r="AG2261" s="180" t="str">
        <f t="shared" si="4114"/>
        <v>01110111</v>
      </c>
      <c r="AH2261" s="179" t="str">
        <f t="shared" ref="AH2261:AH2264" si="4140">IF(AF2261=0,"00000000",RIGHT(_xlfn.CONCAT(REPT(0,8-MIN(8,AB2261)),REPT(DEC2BIN(_xlfn.BITLSHIFT(1,MAX(V2261,X2261,1)-1)),MAX(1,O2261))),8))</f>
        <v>10001000</v>
      </c>
    </row>
    <row r="2262" spans="1:34" x14ac:dyDescent="0.2">
      <c r="A2262" s="125" t="s">
        <v>3351</v>
      </c>
      <c r="B2262" s="58" t="str">
        <f t="shared" si="4125"/>
        <v>RSVD</v>
      </c>
      <c r="C2262" s="125" t="s">
        <v>727</v>
      </c>
      <c r="D2262" s="125" t="s">
        <v>704</v>
      </c>
      <c r="E2262" s="125" t="str">
        <f>IF(S2262="rs2","L2",IF(S2262="vs2","L3","L1"))</f>
        <v>L3</v>
      </c>
      <c r="F2262" s="125" t="str">
        <f>IF(M2262=8,"000",IF(M2262=16,"101","110"))</f>
        <v>000</v>
      </c>
      <c r="H2262" s="125" t="s">
        <v>1724</v>
      </c>
      <c r="I2262" s="159">
        <f>VLOOKUP(H2262,'V-Enc'!$B$38:$C$45,2,FALSE)</f>
        <v>32</v>
      </c>
      <c r="J2262" s="125" t="s">
        <v>1736</v>
      </c>
      <c r="K2262" s="159">
        <f>VLOOKUP(J2262,'V-Enc'!$B$49:$C$56,2,FALSE)</f>
        <v>8</v>
      </c>
      <c r="L2262" s="206" t="s">
        <v>2079</v>
      </c>
      <c r="M2262" s="125">
        <v>8</v>
      </c>
      <c r="N2262" s="125" t="s">
        <v>1831</v>
      </c>
      <c r="O2262" s="125">
        <f>VLOOKUP(N2262,'V-Enc'!$B$130:$C$137,2,FALSE)</f>
        <v>4</v>
      </c>
      <c r="Q2262" s="125" t="s">
        <v>730</v>
      </c>
      <c r="R2262" s="125" t="s">
        <v>22</v>
      </c>
      <c r="S2262" s="125" t="s">
        <v>764</v>
      </c>
      <c r="U2262" s="125">
        <f>IF(L2262="-1",I2262,M2262)</f>
        <v>32</v>
      </c>
      <c r="V2262" s="179">
        <f>IF(L2262="-1",K2262,U2262/I2262*K2262)</f>
        <v>8</v>
      </c>
      <c r="W2262" s="125">
        <f>IF(L2262="-1",M2262,"-")</f>
        <v>8</v>
      </c>
      <c r="X2262" s="179">
        <f>IF(L2262="-1",W2262/I2262*K2262,"-")</f>
        <v>2</v>
      </c>
      <c r="Z2262" s="125">
        <f t="shared" si="3956"/>
        <v>1</v>
      </c>
      <c r="AA2262" s="125">
        <v>1</v>
      </c>
      <c r="AB2262" s="179">
        <f t="shared" si="4124"/>
        <v>32</v>
      </c>
      <c r="AC2262" s="179" t="str">
        <f t="shared" ref="AC2262:AC2264" si="4141">DEC2BIN(MIN(64,AB2262)-1,6)</f>
        <v>011111</v>
      </c>
      <c r="AD2262" s="179">
        <f t="shared" si="4111"/>
        <v>1</v>
      </c>
      <c r="AE2262" s="179" t="str">
        <f t="shared" si="4112"/>
        <v>11111111</v>
      </c>
      <c r="AF2262" s="179">
        <f t="shared" si="4113"/>
        <v>4</v>
      </c>
      <c r="AG2262" s="180" t="str">
        <f t="shared" si="4114"/>
        <v>10001000</v>
      </c>
      <c r="AH2262" s="179" t="str">
        <f t="shared" si="4140"/>
        <v>10000000</v>
      </c>
    </row>
    <row r="2263" spans="1:34" x14ac:dyDescent="0.2">
      <c r="A2263" s="125" t="s">
        <v>3352</v>
      </c>
      <c r="B2263" s="58" t="str">
        <f t="shared" si="4125"/>
        <v>RSVD</v>
      </c>
      <c r="C2263" s="125" t="s">
        <v>727</v>
      </c>
      <c r="D2263" s="125" t="s">
        <v>704</v>
      </c>
      <c r="E2263" s="125" t="str">
        <f>IF(S2263="rs2","L2",IF(S2263="vs2","L3","L1"))</f>
        <v>L3</v>
      </c>
      <c r="F2263" s="125" t="str">
        <f>IF(M2263=8,"000",IF(M2263=16,"101","110"))</f>
        <v>101</v>
      </c>
      <c r="H2263" s="125" t="s">
        <v>1724</v>
      </c>
      <c r="I2263" s="159">
        <f>VLOOKUP(H2263,'V-Enc'!$B$38:$C$45,2,FALSE)</f>
        <v>32</v>
      </c>
      <c r="J2263" s="125" t="s">
        <v>1736</v>
      </c>
      <c r="K2263" s="159">
        <f>VLOOKUP(J2263,'V-Enc'!$B$49:$C$56,2,FALSE)</f>
        <v>8</v>
      </c>
      <c r="L2263" s="206" t="s">
        <v>2079</v>
      </c>
      <c r="M2263" s="125">
        <v>16</v>
      </c>
      <c r="N2263" s="125" t="s">
        <v>1831</v>
      </c>
      <c r="O2263" s="125">
        <f>VLOOKUP(N2263,'V-Enc'!$B$130:$C$137,2,FALSE)</f>
        <v>4</v>
      </c>
      <c r="Q2263" s="125" t="s">
        <v>730</v>
      </c>
      <c r="R2263" s="125" t="s">
        <v>22</v>
      </c>
      <c r="S2263" s="125" t="s">
        <v>764</v>
      </c>
      <c r="U2263" s="125">
        <f>IF(L2263="-1",I2263,M2263)</f>
        <v>32</v>
      </c>
      <c r="V2263" s="179">
        <f>IF(L2263="-1",K2263,U2263/I2263*K2263)</f>
        <v>8</v>
      </c>
      <c r="W2263" s="125">
        <f>IF(L2263="-1",M2263,"-")</f>
        <v>16</v>
      </c>
      <c r="X2263" s="179">
        <f>IF(L2263="-1",W2263/I2263*K2263,"-")</f>
        <v>4</v>
      </c>
      <c r="Z2263" s="125">
        <f t="shared" si="3956"/>
        <v>1</v>
      </c>
      <c r="AA2263" s="125">
        <v>1</v>
      </c>
      <c r="AB2263" s="179">
        <f t="shared" si="4124"/>
        <v>32</v>
      </c>
      <c r="AC2263" s="179" t="str">
        <f t="shared" si="4141"/>
        <v>011111</v>
      </c>
      <c r="AD2263" s="179">
        <f t="shared" si="4111"/>
        <v>1</v>
      </c>
      <c r="AE2263" s="179" t="str">
        <f t="shared" si="4112"/>
        <v>11111111</v>
      </c>
      <c r="AF2263" s="179">
        <f t="shared" si="4113"/>
        <v>2</v>
      </c>
      <c r="AG2263" s="180" t="str">
        <f>IF(AF2263=0,"00000000",RIGHT(IF(X2263&gt;=V2263,DEC2BIN(_xlfn.BITXOR(BIN2DEC(AH2263),255),8),REPT(DEC2BIN(_xlfn.BITLSHIFT(1,AF2263-1)),8)),8))</f>
        <v>10101010</v>
      </c>
      <c r="AH2263" s="179" t="str">
        <f t="shared" si="4140"/>
        <v>10000000</v>
      </c>
    </row>
    <row r="2264" spans="1:34" x14ac:dyDescent="0.2">
      <c r="A2264" s="125" t="s">
        <v>3353</v>
      </c>
      <c r="B2264" s="58" t="str">
        <f t="shared" si="4125"/>
        <v>RSVD</v>
      </c>
      <c r="C2264" s="125" t="s">
        <v>727</v>
      </c>
      <c r="D2264" s="125" t="s">
        <v>704</v>
      </c>
      <c r="E2264" s="125" t="str">
        <f>IF(S2264="rs2","L2",IF(S2264="vs2","L3","L1"))</f>
        <v>L3</v>
      </c>
      <c r="F2264" s="125" t="str">
        <f>IF(M2264=8,"000",IF(M2264=16,"101","110"))</f>
        <v>110</v>
      </c>
      <c r="H2264" s="125" t="s">
        <v>1724</v>
      </c>
      <c r="I2264" s="159">
        <f>VLOOKUP(H2264,'V-Enc'!$B$38:$C$45,2,FALSE)</f>
        <v>32</v>
      </c>
      <c r="J2264" s="125" t="s">
        <v>1736</v>
      </c>
      <c r="K2264" s="159">
        <f>VLOOKUP(J2264,'V-Enc'!$B$49:$C$56,2,FALSE)</f>
        <v>8</v>
      </c>
      <c r="L2264" s="206" t="s">
        <v>2079</v>
      </c>
      <c r="M2264" s="125">
        <v>32</v>
      </c>
      <c r="N2264" s="125" t="s">
        <v>1831</v>
      </c>
      <c r="O2264" s="125">
        <f>VLOOKUP(N2264,'V-Enc'!$B$130:$C$137,2,FALSE)</f>
        <v>4</v>
      </c>
      <c r="Q2264" s="125" t="s">
        <v>730</v>
      </c>
      <c r="R2264" s="125" t="s">
        <v>22</v>
      </c>
      <c r="S2264" s="125" t="s">
        <v>764</v>
      </c>
      <c r="U2264" s="125">
        <f>IF(L2264="-1",I2264,M2264)</f>
        <v>32</v>
      </c>
      <c r="V2264" s="179">
        <f>IF(L2264="-1",K2264,U2264/I2264*K2264)</f>
        <v>8</v>
      </c>
      <c r="W2264" s="125">
        <f>IF(L2264="-1",M2264,"-")</f>
        <v>32</v>
      </c>
      <c r="X2264" s="179">
        <f>IF(L2264="-1",W2264/I2264*K2264,"-")</f>
        <v>8</v>
      </c>
      <c r="Z2264" s="125">
        <f t="shared" si="3956"/>
        <v>1</v>
      </c>
      <c r="AA2264" s="125">
        <v>1</v>
      </c>
      <c r="AB2264" s="179">
        <f t="shared" si="4124"/>
        <v>32</v>
      </c>
      <c r="AC2264" s="179" t="str">
        <f t="shared" si="4141"/>
        <v>011111</v>
      </c>
      <c r="AD2264" s="179">
        <f t="shared" si="4111"/>
        <v>1</v>
      </c>
      <c r="AE2264" s="179" t="str">
        <f t="shared" si="4112"/>
        <v>11111111</v>
      </c>
      <c r="AF2264" s="179">
        <f t="shared" si="4113"/>
        <v>1</v>
      </c>
      <c r="AG2264" s="180" t="str">
        <f>IF(AF2264=0,"00000000",RIGHT(IF(X2264&gt;=V2264,DEC2BIN(_xlfn.BITXOR(BIN2DEC(AH2264),255),8),REPT(DEC2BIN(_xlfn.BITLSHIFT(1,AF2264-1)),8)),8))</f>
        <v>01111111</v>
      </c>
      <c r="AH2264" s="179" t="str">
        <f t="shared" si="4140"/>
        <v>10000000</v>
      </c>
    </row>
    <row r="2265" spans="1:34" x14ac:dyDescent="0.2">
      <c r="I2265" s="159"/>
      <c r="Z2265" s="125" t="str">
        <f t="shared" si="3956"/>
        <v/>
      </c>
      <c r="AC2265" s="179"/>
      <c r="AE2265" s="179"/>
    </row>
    <row r="2266" spans="1:34" ht="19" x14ac:dyDescent="0.25">
      <c r="A2266" s="225" t="s">
        <v>2215</v>
      </c>
      <c r="B2266" s="225"/>
      <c r="C2266" s="226"/>
      <c r="D2266" s="226"/>
      <c r="E2266" s="226"/>
      <c r="F2266" s="226"/>
      <c r="G2266" s="226"/>
      <c r="I2266" s="159"/>
      <c r="Z2266" s="125" t="str">
        <f t="shared" si="3956"/>
        <v/>
      </c>
      <c r="AC2266" s="179"/>
      <c r="AE2266" s="179"/>
    </row>
    <row r="2267" spans="1:34" x14ac:dyDescent="0.2">
      <c r="A2267" s="125" t="s">
        <v>3354</v>
      </c>
      <c r="B2267" s="58" t="str">
        <f t="shared" ref="B2267" si="4142">IF(OR(MAX(1,O2267)*MAX(V2267,1)&gt;8,V2267&lt;1/4,X2267&lt;1/4,IF(X2267="-",0,X2267)&gt;8),"RSVD","")</f>
        <v>RSVD</v>
      </c>
      <c r="C2267" s="125" t="s">
        <v>727</v>
      </c>
      <c r="D2267" s="125" t="s">
        <v>704</v>
      </c>
      <c r="E2267" s="125" t="str">
        <f t="shared" ref="E2267" si="4143">IF(S2267="rs2","L2",IF(S2267="vs2","L3","L1"))</f>
        <v>L1</v>
      </c>
      <c r="F2267" s="125" t="str">
        <f t="shared" ref="F2267" si="4144">IF(M2267=8,"000",IF(M2267=16,"101","110"))</f>
        <v>000</v>
      </c>
      <c r="H2267" s="125" t="s">
        <v>1724</v>
      </c>
      <c r="I2267" s="159">
        <f>VLOOKUP(H2267,'V-Enc'!$B$38:$C$45,2,FALSE)</f>
        <v>32</v>
      </c>
      <c r="J2267" s="125" t="s">
        <v>1739</v>
      </c>
      <c r="K2267" s="159">
        <f>VLOOKUP(J2267,'V-Enc'!$B$49:$C$56,2,FALSE)</f>
        <v>0.25</v>
      </c>
      <c r="L2267" s="206" t="s">
        <v>76</v>
      </c>
      <c r="M2267" s="125">
        <v>8</v>
      </c>
      <c r="N2267" s="125" t="s">
        <v>1832</v>
      </c>
      <c r="O2267" s="125">
        <f>VLOOKUP(N2267,'V-Enc'!$B$130:$C$137,2,FALSE)</f>
        <v>5</v>
      </c>
      <c r="Q2267" s="125" t="s">
        <v>730</v>
      </c>
      <c r="R2267" s="125" t="s">
        <v>22</v>
      </c>
      <c r="S2267" s="206" t="s">
        <v>2040</v>
      </c>
      <c r="U2267" s="125">
        <f t="shared" ref="U2267" si="4145">IF(L2267="-1",I2267,M2267)</f>
        <v>8</v>
      </c>
      <c r="V2267" s="179">
        <f t="shared" ref="V2267" si="4146">IF(L2267="-1",K2267,U2267/I2267*K2267)</f>
        <v>6.25E-2</v>
      </c>
      <c r="W2267" s="125" t="str">
        <f t="shared" ref="W2267" si="4147">IF(L2267="-1",M2267,"-")</f>
        <v>-</v>
      </c>
      <c r="X2267" s="179" t="str">
        <f>IF(L2267="-1",W2267/#REF!*#REF!,"-")</f>
        <v>-</v>
      </c>
      <c r="Z2267" s="125" t="str">
        <f t="shared" ref="Z2267" si="4148">IF(S2267="vs2",1,"")</f>
        <v/>
      </c>
      <c r="AA2267" s="125">
        <v>1</v>
      </c>
      <c r="AB2267" s="179">
        <f>MAX(V2267,X2267,1)*IF(O2267="",1,O2267)</f>
        <v>5</v>
      </c>
      <c r="AC2267" s="179" t="str">
        <f t="shared" ref="AC2267:AC2280" si="4149">DEC2BIN(MIN(64,AB2267)-1,6)</f>
        <v>000100</v>
      </c>
      <c r="AD2267" s="179">
        <f t="shared" ref="AD2267:AD2284" si="4150">AB2267/(MAX(V2267,1)*IF(O2267="",1,O2267))</f>
        <v>1</v>
      </c>
      <c r="AE2267" s="179" t="str">
        <f t="shared" ref="AE2267:AE2284" si="4151">RIGHT(_xlfn.CONCAT(REPT(0,8-MIN(AB2267,8)),REPT(DEC2BIN(_xlfn.BITLSHIFT(1,AD2267-1)),AB2267/AD2267)),8)</f>
        <v>00011111</v>
      </c>
      <c r="AF2267" s="125" t="s">
        <v>369</v>
      </c>
    </row>
    <row r="2268" spans="1:34" x14ac:dyDescent="0.2">
      <c r="A2268" s="125" t="s">
        <v>3354</v>
      </c>
      <c r="B2268" s="58" t="str">
        <f t="shared" ref="B2268" si="4152">IF(OR(MAX(1,O2268)*MAX(V2268,1)&gt;8,V2268&lt;1/4,X2268&lt;1/4,IF(X2268="-",0,X2268)&gt;8),"RSVD","")</f>
        <v>RSVD</v>
      </c>
      <c r="C2268" s="125" t="s">
        <v>727</v>
      </c>
      <c r="D2268" s="125" t="s">
        <v>704</v>
      </c>
      <c r="E2268" s="125" t="str">
        <f t="shared" ref="E2268" si="4153">IF(S2268="rs2","L2",IF(S2268="vs2","L3","L1"))</f>
        <v>L1</v>
      </c>
      <c r="F2268" s="125" t="str">
        <f t="shared" ref="F2268" si="4154">IF(M2268=8,"000",IF(M2268=16,"101","110"))</f>
        <v>101</v>
      </c>
      <c r="H2268" s="125" t="s">
        <v>1724</v>
      </c>
      <c r="I2268" s="159">
        <f>VLOOKUP(H2268,'V-Enc'!$B$38:$C$45,2,FALSE)</f>
        <v>32</v>
      </c>
      <c r="J2268" s="125" t="s">
        <v>1739</v>
      </c>
      <c r="K2268" s="159">
        <f>VLOOKUP(J2268,'V-Enc'!$B$49:$C$56,2,FALSE)</f>
        <v>0.25</v>
      </c>
      <c r="L2268" s="206" t="s">
        <v>76</v>
      </c>
      <c r="M2268" s="125">
        <v>16</v>
      </c>
      <c r="N2268" s="125" t="s">
        <v>1832</v>
      </c>
      <c r="O2268" s="125">
        <f>VLOOKUP(N2268,'V-Enc'!$B$130:$C$137,2,FALSE)</f>
        <v>5</v>
      </c>
      <c r="Q2268" s="125" t="s">
        <v>730</v>
      </c>
      <c r="R2268" s="125" t="s">
        <v>22</v>
      </c>
      <c r="S2268" s="206" t="s">
        <v>2040</v>
      </c>
      <c r="U2268" s="125">
        <f t="shared" ref="U2268" si="4155">IF(L2268="-1",I2268,M2268)</f>
        <v>16</v>
      </c>
      <c r="V2268" s="179">
        <f t="shared" ref="V2268" si="4156">IF(L2268="-1",K2268,U2268/I2268*K2268)</f>
        <v>0.125</v>
      </c>
      <c r="W2268" s="125" t="str">
        <f t="shared" ref="W2268" si="4157">IF(L2268="-1",M2268,"-")</f>
        <v>-</v>
      </c>
      <c r="X2268" s="179" t="str">
        <f>IF(L2268="-1",W2268/#REF!*#REF!,"-")</f>
        <v>-</v>
      </c>
      <c r="Z2268" s="125" t="str">
        <f t="shared" ref="Z2268" si="4158">IF(S2268="vs2",1,"")</f>
        <v/>
      </c>
      <c r="AA2268" s="125">
        <v>1</v>
      </c>
      <c r="AB2268" s="179">
        <f t="shared" ref="AB2268:AB2284" si="4159">MAX(V2268,X2268,1)*IF(O2268="",1,O2268)</f>
        <v>5</v>
      </c>
      <c r="AC2268" s="179" t="str">
        <f t="shared" si="4149"/>
        <v>000100</v>
      </c>
      <c r="AD2268" s="179">
        <f t="shared" si="4150"/>
        <v>1</v>
      </c>
      <c r="AE2268" s="179" t="str">
        <f t="shared" si="4151"/>
        <v>00011111</v>
      </c>
      <c r="AF2268" s="125" t="s">
        <v>369</v>
      </c>
    </row>
    <row r="2269" spans="1:34" x14ac:dyDescent="0.2">
      <c r="A2269" s="125" t="s">
        <v>3354</v>
      </c>
      <c r="B2269" s="58" t="str">
        <f t="shared" ref="B2269:B2275" si="4160">IF(OR(MAX(1,O2269)*MAX(V2269,1)&gt;8,V2269&lt;1/4,X2269&lt;1/4,IF(X2269="-",0,X2269)&gt;8),"RSVD","")</f>
        <v/>
      </c>
      <c r="C2269" s="125" t="s">
        <v>727</v>
      </c>
      <c r="D2269" s="125" t="s">
        <v>704</v>
      </c>
      <c r="E2269" s="125" t="str">
        <f t="shared" ref="E2269:E2275" si="4161">IF(S2269="rs2","L2",IF(S2269="vs2","L3","L1"))</f>
        <v>L1</v>
      </c>
      <c r="F2269" s="125" t="str">
        <f t="shared" ref="F2269:F2275" si="4162">IF(M2269=8,"000",IF(M2269=16,"101","110"))</f>
        <v>110</v>
      </c>
      <c r="H2269" s="125" t="s">
        <v>1724</v>
      </c>
      <c r="I2269" s="159">
        <f>VLOOKUP(H2269,'V-Enc'!$B$38:$C$45,2,FALSE)</f>
        <v>32</v>
      </c>
      <c r="J2269" s="125" t="s">
        <v>1739</v>
      </c>
      <c r="K2269" s="159">
        <f>VLOOKUP(J2269,'V-Enc'!$B$49:$C$56,2,FALSE)</f>
        <v>0.25</v>
      </c>
      <c r="L2269" s="206" t="s">
        <v>76</v>
      </c>
      <c r="M2269" s="125">
        <v>32</v>
      </c>
      <c r="N2269" s="125" t="s">
        <v>1832</v>
      </c>
      <c r="O2269" s="125">
        <f>VLOOKUP(N2269,'V-Enc'!$B$130:$C$137,2,FALSE)</f>
        <v>5</v>
      </c>
      <c r="Q2269" s="125" t="s">
        <v>730</v>
      </c>
      <c r="R2269" s="125" t="s">
        <v>22</v>
      </c>
      <c r="S2269" s="206" t="s">
        <v>2040</v>
      </c>
      <c r="U2269" s="125">
        <f t="shared" ref="U2269:U2275" si="4163">IF(L2269="-1",I2269,M2269)</f>
        <v>32</v>
      </c>
      <c r="V2269" s="179">
        <f t="shared" ref="V2269:V2275" si="4164">IF(L2269="-1",K2269,U2269/I2269*K2269)</f>
        <v>0.25</v>
      </c>
      <c r="W2269" s="125" t="str">
        <f t="shared" ref="W2269:W2275" si="4165">IF(L2269="-1",M2269,"-")</f>
        <v>-</v>
      </c>
      <c r="X2269" s="179" t="str">
        <f>IF(L2269="-1",W2269/#REF!*#REF!,"-")</f>
        <v>-</v>
      </c>
      <c r="Z2269" s="125" t="str">
        <f t="shared" ref="Z2269:Z2384" si="4166">IF(S2269="vs2",1,"")</f>
        <v/>
      </c>
      <c r="AA2269" s="125">
        <v>1</v>
      </c>
      <c r="AB2269" s="179">
        <f t="shared" si="4159"/>
        <v>5</v>
      </c>
      <c r="AC2269" s="179" t="str">
        <f t="shared" si="4149"/>
        <v>000100</v>
      </c>
      <c r="AD2269" s="179">
        <f t="shared" si="4150"/>
        <v>1</v>
      </c>
      <c r="AE2269" s="179" t="str">
        <f t="shared" si="4151"/>
        <v>00011111</v>
      </c>
      <c r="AF2269" s="125" t="s">
        <v>369</v>
      </c>
    </row>
    <row r="2270" spans="1:34" x14ac:dyDescent="0.2">
      <c r="A2270" s="125" t="s">
        <v>3355</v>
      </c>
      <c r="B2270" s="58" t="str">
        <f t="shared" ref="B2270" si="4167">IF(OR(MAX(1,O2270)*MAX(V2270,1)&gt;8,V2270&lt;1/4,X2270&lt;1/4,IF(X2270="-",0,X2270)&gt;8),"RSVD","")</f>
        <v>RSVD</v>
      </c>
      <c r="C2270" s="125" t="s">
        <v>727</v>
      </c>
      <c r="D2270" s="125" t="s">
        <v>704</v>
      </c>
      <c r="E2270" s="125" t="str">
        <f t="shared" ref="E2270" si="4168">IF(S2270="rs2","L2",IF(S2270="vs2","L3","L1"))</f>
        <v>L1</v>
      </c>
      <c r="F2270" s="125" t="str">
        <f t="shared" ref="F2270" si="4169">IF(M2270=8,"000",IF(M2270=16,"101","110"))</f>
        <v>000</v>
      </c>
      <c r="H2270" s="125" t="s">
        <v>1724</v>
      </c>
      <c r="I2270" s="159">
        <f>VLOOKUP(H2270,'V-Enc'!$B$38:$C$45,2,FALSE)</f>
        <v>32</v>
      </c>
      <c r="J2270" s="125" t="s">
        <v>1740</v>
      </c>
      <c r="K2270" s="159">
        <f>VLOOKUP(J2270,'V-Enc'!$B$49:$C$56,2,FALSE)</f>
        <v>0.5</v>
      </c>
      <c r="L2270" s="206" t="s">
        <v>76</v>
      </c>
      <c r="M2270" s="125">
        <v>8</v>
      </c>
      <c r="N2270" s="125" t="s">
        <v>1832</v>
      </c>
      <c r="O2270" s="125">
        <f>VLOOKUP(N2270,'V-Enc'!$B$130:$C$137,2,FALSE)</f>
        <v>5</v>
      </c>
      <c r="Q2270" s="125" t="s">
        <v>730</v>
      </c>
      <c r="R2270" s="125" t="s">
        <v>22</v>
      </c>
      <c r="S2270" s="206" t="s">
        <v>2040</v>
      </c>
      <c r="U2270" s="125">
        <f t="shared" ref="U2270" si="4170">IF(L2270="-1",I2270,M2270)</f>
        <v>8</v>
      </c>
      <c r="V2270" s="179">
        <f t="shared" ref="V2270" si="4171">IF(L2270="-1",K2270,U2270/I2270*K2270)</f>
        <v>0.125</v>
      </c>
      <c r="W2270" s="125" t="str">
        <f t="shared" ref="W2270" si="4172">IF(L2270="-1",M2270,"-")</f>
        <v>-</v>
      </c>
      <c r="X2270" s="179" t="str">
        <f>IF(L2270="-1",W2270/#REF!*#REF!,"-")</f>
        <v>-</v>
      </c>
      <c r="Z2270" s="125" t="str">
        <f t="shared" ref="Z2270" si="4173">IF(S2270="vs2",1,"")</f>
        <v/>
      </c>
      <c r="AA2270" s="125">
        <v>1</v>
      </c>
      <c r="AB2270" s="179">
        <f t="shared" si="4159"/>
        <v>5</v>
      </c>
      <c r="AC2270" s="179" t="str">
        <f t="shared" si="4149"/>
        <v>000100</v>
      </c>
      <c r="AD2270" s="179">
        <f t="shared" si="4150"/>
        <v>1</v>
      </c>
      <c r="AE2270" s="179" t="str">
        <f t="shared" si="4151"/>
        <v>00011111</v>
      </c>
      <c r="AF2270" s="125" t="s">
        <v>369</v>
      </c>
    </row>
    <row r="2271" spans="1:34" x14ac:dyDescent="0.2">
      <c r="A2271" s="125" t="s">
        <v>3355</v>
      </c>
      <c r="B2271" s="58" t="str">
        <f t="shared" si="4160"/>
        <v/>
      </c>
      <c r="C2271" s="125" t="s">
        <v>727</v>
      </c>
      <c r="D2271" s="125" t="s">
        <v>704</v>
      </c>
      <c r="E2271" s="125" t="str">
        <f t="shared" si="4161"/>
        <v>L1</v>
      </c>
      <c r="F2271" s="125" t="str">
        <f t="shared" si="4162"/>
        <v>101</v>
      </c>
      <c r="H2271" s="125" t="s">
        <v>1724</v>
      </c>
      <c r="I2271" s="159">
        <f>VLOOKUP(H2271,'V-Enc'!$B$38:$C$45,2,FALSE)</f>
        <v>32</v>
      </c>
      <c r="J2271" s="125" t="s">
        <v>1740</v>
      </c>
      <c r="K2271" s="159">
        <f>VLOOKUP(J2271,'V-Enc'!$B$49:$C$56,2,FALSE)</f>
        <v>0.5</v>
      </c>
      <c r="L2271" s="206" t="s">
        <v>76</v>
      </c>
      <c r="M2271" s="125">
        <v>16</v>
      </c>
      <c r="N2271" s="125" t="s">
        <v>1832</v>
      </c>
      <c r="O2271" s="125">
        <f>VLOOKUP(N2271,'V-Enc'!$B$130:$C$137,2,FALSE)</f>
        <v>5</v>
      </c>
      <c r="Q2271" s="125" t="s">
        <v>730</v>
      </c>
      <c r="R2271" s="125" t="s">
        <v>22</v>
      </c>
      <c r="S2271" s="206" t="s">
        <v>2040</v>
      </c>
      <c r="U2271" s="125">
        <f t="shared" si="4163"/>
        <v>16</v>
      </c>
      <c r="V2271" s="179">
        <f t="shared" si="4164"/>
        <v>0.25</v>
      </c>
      <c r="W2271" s="125" t="str">
        <f t="shared" si="4165"/>
        <v>-</v>
      </c>
      <c r="X2271" s="179" t="str">
        <f>IF(L2271="-1",W2271/#REF!*#REF!,"-")</f>
        <v>-</v>
      </c>
      <c r="Z2271" s="125" t="str">
        <f t="shared" si="4166"/>
        <v/>
      </c>
      <c r="AA2271" s="125">
        <v>1</v>
      </c>
      <c r="AB2271" s="179">
        <f t="shared" si="4159"/>
        <v>5</v>
      </c>
      <c r="AC2271" s="179" t="str">
        <f t="shared" si="4149"/>
        <v>000100</v>
      </c>
      <c r="AD2271" s="179">
        <f t="shared" si="4150"/>
        <v>1</v>
      </c>
      <c r="AE2271" s="179" t="str">
        <f t="shared" si="4151"/>
        <v>00011111</v>
      </c>
      <c r="AF2271" s="125" t="s">
        <v>369</v>
      </c>
    </row>
    <row r="2272" spans="1:34" x14ac:dyDescent="0.2">
      <c r="A2272" s="125" t="s">
        <v>3356</v>
      </c>
      <c r="B2272" s="58" t="str">
        <f t="shared" si="4160"/>
        <v/>
      </c>
      <c r="C2272" s="125" t="s">
        <v>727</v>
      </c>
      <c r="D2272" s="125" t="s">
        <v>704</v>
      </c>
      <c r="E2272" s="125" t="str">
        <f t="shared" si="4161"/>
        <v>L1</v>
      </c>
      <c r="F2272" s="125" t="str">
        <f t="shared" si="4162"/>
        <v>110</v>
      </c>
      <c r="H2272" s="125" t="s">
        <v>1724</v>
      </c>
      <c r="I2272" s="159">
        <f>VLOOKUP(H2272,'V-Enc'!$B$38:$C$45,2,FALSE)</f>
        <v>32</v>
      </c>
      <c r="J2272" s="125" t="s">
        <v>1740</v>
      </c>
      <c r="K2272" s="159">
        <f>VLOOKUP(J2272,'V-Enc'!$B$49:$C$56,2,FALSE)</f>
        <v>0.5</v>
      </c>
      <c r="L2272" s="206" t="s">
        <v>76</v>
      </c>
      <c r="M2272" s="125">
        <v>32</v>
      </c>
      <c r="N2272" s="125" t="s">
        <v>1832</v>
      </c>
      <c r="O2272" s="125">
        <f>VLOOKUP(N2272,'V-Enc'!$B$130:$C$137,2,FALSE)</f>
        <v>5</v>
      </c>
      <c r="Q2272" s="125" t="s">
        <v>730</v>
      </c>
      <c r="R2272" s="125" t="s">
        <v>22</v>
      </c>
      <c r="S2272" s="206" t="s">
        <v>2040</v>
      </c>
      <c r="U2272" s="125">
        <f t="shared" si="4163"/>
        <v>32</v>
      </c>
      <c r="V2272" s="179">
        <f t="shared" si="4164"/>
        <v>0.5</v>
      </c>
      <c r="W2272" s="125" t="str">
        <f t="shared" si="4165"/>
        <v>-</v>
      </c>
      <c r="X2272" s="179" t="str">
        <f>IF(L2272="-1",W2272/I2271*K2271,"-")</f>
        <v>-</v>
      </c>
      <c r="Z2272" s="125" t="str">
        <f t="shared" si="4166"/>
        <v/>
      </c>
      <c r="AA2272" s="125">
        <v>1</v>
      </c>
      <c r="AB2272" s="179">
        <f t="shared" si="4159"/>
        <v>5</v>
      </c>
      <c r="AC2272" s="179" t="str">
        <f t="shared" si="4149"/>
        <v>000100</v>
      </c>
      <c r="AD2272" s="179">
        <f t="shared" si="4150"/>
        <v>1</v>
      </c>
      <c r="AE2272" s="179" t="str">
        <f t="shared" si="4151"/>
        <v>00011111</v>
      </c>
      <c r="AF2272" s="125" t="s">
        <v>369</v>
      </c>
    </row>
    <row r="2273" spans="1:32" x14ac:dyDescent="0.2">
      <c r="A2273" s="125" t="s">
        <v>3357</v>
      </c>
      <c r="B2273" s="58" t="str">
        <f t="shared" si="4160"/>
        <v/>
      </c>
      <c r="C2273" s="125" t="s">
        <v>727</v>
      </c>
      <c r="D2273" s="125" t="s">
        <v>704</v>
      </c>
      <c r="E2273" s="125" t="str">
        <f t="shared" si="4161"/>
        <v>L1</v>
      </c>
      <c r="F2273" s="125" t="str">
        <f t="shared" si="4162"/>
        <v>000</v>
      </c>
      <c r="H2273" s="125" t="s">
        <v>1724</v>
      </c>
      <c r="I2273" s="159">
        <f>VLOOKUP(H2273,'V-Enc'!$B$38:$C$45,2,FALSE)</f>
        <v>32</v>
      </c>
      <c r="J2273" s="125" t="s">
        <v>1733</v>
      </c>
      <c r="K2273" s="159">
        <f>VLOOKUP(J2273,'V-Enc'!$B$49:$C$56,2,FALSE)</f>
        <v>1</v>
      </c>
      <c r="L2273" s="206" t="s">
        <v>76</v>
      </c>
      <c r="M2273" s="125">
        <v>8</v>
      </c>
      <c r="N2273" s="125" t="s">
        <v>1832</v>
      </c>
      <c r="O2273" s="125">
        <f>VLOOKUP(N2273,'V-Enc'!$B$130:$C$137,2,FALSE)</f>
        <v>5</v>
      </c>
      <c r="Q2273" s="125" t="s">
        <v>730</v>
      </c>
      <c r="R2273" s="125" t="s">
        <v>22</v>
      </c>
      <c r="S2273" s="206" t="s">
        <v>2040</v>
      </c>
      <c r="U2273" s="125">
        <f t="shared" si="4163"/>
        <v>8</v>
      </c>
      <c r="V2273" s="179">
        <f t="shared" si="4164"/>
        <v>0.25</v>
      </c>
      <c r="W2273" s="125" t="str">
        <f t="shared" si="4165"/>
        <v>-</v>
      </c>
      <c r="X2273" s="179" t="str">
        <f>IF(L2273="-1",W2273/#REF!*#REF!,"-")</f>
        <v>-</v>
      </c>
      <c r="Z2273" s="125" t="str">
        <f t="shared" si="4166"/>
        <v/>
      </c>
      <c r="AA2273" s="125">
        <v>1</v>
      </c>
      <c r="AB2273" s="179">
        <f t="shared" si="4159"/>
        <v>5</v>
      </c>
      <c r="AC2273" s="179" t="str">
        <f t="shared" si="4149"/>
        <v>000100</v>
      </c>
      <c r="AD2273" s="179">
        <f t="shared" si="4150"/>
        <v>1</v>
      </c>
      <c r="AE2273" s="179" t="str">
        <f t="shared" si="4151"/>
        <v>00011111</v>
      </c>
      <c r="AF2273" s="125" t="s">
        <v>369</v>
      </c>
    </row>
    <row r="2274" spans="1:32" x14ac:dyDescent="0.2">
      <c r="A2274" s="125" t="s">
        <v>3358</v>
      </c>
      <c r="B2274" s="58" t="str">
        <f t="shared" si="4160"/>
        <v/>
      </c>
      <c r="C2274" s="125" t="s">
        <v>727</v>
      </c>
      <c r="D2274" s="125" t="s">
        <v>704</v>
      </c>
      <c r="E2274" s="125" t="str">
        <f t="shared" si="4161"/>
        <v>L1</v>
      </c>
      <c r="F2274" s="125" t="str">
        <f t="shared" si="4162"/>
        <v>101</v>
      </c>
      <c r="H2274" s="125" t="s">
        <v>1724</v>
      </c>
      <c r="I2274" s="159">
        <f>VLOOKUP(H2274,'V-Enc'!$B$38:$C$45,2,FALSE)</f>
        <v>32</v>
      </c>
      <c r="J2274" s="125" t="s">
        <v>1733</v>
      </c>
      <c r="K2274" s="159">
        <f>VLOOKUP(J2274,'V-Enc'!$B$49:$C$56,2,FALSE)</f>
        <v>1</v>
      </c>
      <c r="L2274" s="206" t="s">
        <v>76</v>
      </c>
      <c r="M2274" s="125">
        <v>16</v>
      </c>
      <c r="N2274" s="125" t="s">
        <v>1832</v>
      </c>
      <c r="O2274" s="125">
        <f>VLOOKUP(N2274,'V-Enc'!$B$130:$C$137,2,FALSE)</f>
        <v>5</v>
      </c>
      <c r="Q2274" s="125" t="s">
        <v>730</v>
      </c>
      <c r="R2274" s="125" t="s">
        <v>22</v>
      </c>
      <c r="S2274" s="206" t="s">
        <v>2040</v>
      </c>
      <c r="U2274" s="125">
        <f t="shared" si="4163"/>
        <v>16</v>
      </c>
      <c r="V2274" s="179">
        <f t="shared" si="4164"/>
        <v>0.5</v>
      </c>
      <c r="W2274" s="125" t="str">
        <f t="shared" si="4165"/>
        <v>-</v>
      </c>
      <c r="X2274" s="179" t="str">
        <f>IF(L2274="-1",W2274/#REF!*#REF!,"-")</f>
        <v>-</v>
      </c>
      <c r="Z2274" s="125" t="str">
        <f t="shared" si="4166"/>
        <v/>
      </c>
      <c r="AA2274" s="125">
        <v>1</v>
      </c>
      <c r="AB2274" s="179">
        <f t="shared" si="4159"/>
        <v>5</v>
      </c>
      <c r="AC2274" s="179" t="str">
        <f t="shared" si="4149"/>
        <v>000100</v>
      </c>
      <c r="AD2274" s="179">
        <f t="shared" si="4150"/>
        <v>1</v>
      </c>
      <c r="AE2274" s="179" t="str">
        <f t="shared" si="4151"/>
        <v>00011111</v>
      </c>
      <c r="AF2274" s="125" t="s">
        <v>369</v>
      </c>
    </row>
    <row r="2275" spans="1:32" x14ac:dyDescent="0.2">
      <c r="A2275" s="125" t="s">
        <v>3359</v>
      </c>
      <c r="B2275" s="58" t="str">
        <f t="shared" si="4160"/>
        <v/>
      </c>
      <c r="C2275" s="125" t="s">
        <v>727</v>
      </c>
      <c r="D2275" s="125" t="s">
        <v>704</v>
      </c>
      <c r="E2275" s="125" t="str">
        <f t="shared" si="4161"/>
        <v>L1</v>
      </c>
      <c r="F2275" s="125" t="str">
        <f t="shared" si="4162"/>
        <v>110</v>
      </c>
      <c r="H2275" s="125" t="s">
        <v>1724</v>
      </c>
      <c r="I2275" s="159">
        <f>VLOOKUP(H2275,'V-Enc'!$B$38:$C$45,2,FALSE)</f>
        <v>32</v>
      </c>
      <c r="J2275" s="125" t="s">
        <v>1733</v>
      </c>
      <c r="K2275" s="159">
        <f>VLOOKUP(J2275,'V-Enc'!$B$49:$C$56,2,FALSE)</f>
        <v>1</v>
      </c>
      <c r="L2275" s="206" t="s">
        <v>76</v>
      </c>
      <c r="M2275" s="125">
        <v>32</v>
      </c>
      <c r="N2275" s="125" t="s">
        <v>1832</v>
      </c>
      <c r="O2275" s="125">
        <f>VLOOKUP(N2275,'V-Enc'!$B$130:$C$137,2,FALSE)</f>
        <v>5</v>
      </c>
      <c r="Q2275" s="125" t="s">
        <v>730</v>
      </c>
      <c r="R2275" s="125" t="s">
        <v>22</v>
      </c>
      <c r="S2275" s="206" t="s">
        <v>2040</v>
      </c>
      <c r="U2275" s="125">
        <f t="shared" si="4163"/>
        <v>32</v>
      </c>
      <c r="V2275" s="179">
        <f t="shared" si="4164"/>
        <v>1</v>
      </c>
      <c r="W2275" s="125" t="str">
        <f t="shared" si="4165"/>
        <v>-</v>
      </c>
      <c r="X2275" s="179" t="str">
        <f>IF(L2275="-1",W2275/#REF!*#REF!,"-")</f>
        <v>-</v>
      </c>
      <c r="Z2275" s="125" t="str">
        <f t="shared" si="4166"/>
        <v/>
      </c>
      <c r="AA2275" s="125">
        <v>1</v>
      </c>
      <c r="AB2275" s="179">
        <f t="shared" si="4159"/>
        <v>5</v>
      </c>
      <c r="AC2275" s="179" t="str">
        <f t="shared" si="4149"/>
        <v>000100</v>
      </c>
      <c r="AD2275" s="179">
        <f t="shared" si="4150"/>
        <v>1</v>
      </c>
      <c r="AE2275" s="179" t="str">
        <f t="shared" si="4151"/>
        <v>00011111</v>
      </c>
      <c r="AF2275" s="125" t="s">
        <v>369</v>
      </c>
    </row>
    <row r="2276" spans="1:32" x14ac:dyDescent="0.2">
      <c r="A2276" s="125" t="s">
        <v>4993</v>
      </c>
      <c r="B2276" s="58" t="str">
        <f t="shared" ref="B2276:B2278" si="4174">IF(OR(MAX(1,O2276)*MAX(V2276,1)&gt;8,V2276&lt;1/4,X2276&lt;1/4,IF(X2276="-",0,X2276)&gt;8),"RSVD","")</f>
        <v/>
      </c>
      <c r="C2276" s="125" t="s">
        <v>727</v>
      </c>
      <c r="D2276" s="125" t="s">
        <v>704</v>
      </c>
      <c r="E2276" s="125" t="str">
        <f t="shared" ref="E2276:E2278" si="4175">IF(S2276="rs2","L2",IF(S2276="vs2","L3","L1"))</f>
        <v>L1</v>
      </c>
      <c r="F2276" s="125" t="str">
        <f t="shared" ref="F2276:F2278" si="4176">IF(M2276=8,"000",IF(M2276=16,"101","110"))</f>
        <v>000</v>
      </c>
      <c r="H2276" s="125" t="s">
        <v>1724</v>
      </c>
      <c r="I2276" s="159">
        <f>VLOOKUP(H2276,'V-Enc'!$B$38:$C$45,2,FALSE)</f>
        <v>32</v>
      </c>
      <c r="J2276" s="125" t="s">
        <v>1734</v>
      </c>
      <c r="K2276" s="159">
        <f>VLOOKUP(J2276,'V-Enc'!$B$49:$C$56,2,FALSE)</f>
        <v>2</v>
      </c>
      <c r="L2276" s="206" t="s">
        <v>76</v>
      </c>
      <c r="M2276" s="125">
        <v>8</v>
      </c>
      <c r="N2276" s="125" t="s">
        <v>1832</v>
      </c>
      <c r="O2276" s="125">
        <f>VLOOKUP(N2276,'V-Enc'!$B$130:$C$137,2,FALSE)</f>
        <v>5</v>
      </c>
      <c r="Q2276" s="125" t="s">
        <v>730</v>
      </c>
      <c r="R2276" s="125" t="s">
        <v>22</v>
      </c>
      <c r="S2276" s="206" t="s">
        <v>2040</v>
      </c>
      <c r="U2276" s="125">
        <f t="shared" ref="U2276:U2278" si="4177">IF(L2276="-1",I2276,M2276)</f>
        <v>8</v>
      </c>
      <c r="V2276" s="179">
        <f t="shared" ref="V2276:V2278" si="4178">IF(L2276="-1",K2276,U2276/I2276*K2276)</f>
        <v>0.5</v>
      </c>
      <c r="W2276" s="125" t="str">
        <f t="shared" ref="W2276:W2278" si="4179">IF(L2276="-1",M2276,"-")</f>
        <v>-</v>
      </c>
      <c r="X2276" s="179" t="str">
        <f>IF(L2276="-1",W2276/#REF!*#REF!,"-")</f>
        <v>-</v>
      </c>
      <c r="Z2276" s="125" t="str">
        <f t="shared" ref="Z2276:Z2278" si="4180">IF(S2276="vs2",1,"")</f>
        <v/>
      </c>
      <c r="AA2276" s="125">
        <v>1</v>
      </c>
      <c r="AB2276" s="179">
        <f t="shared" si="4159"/>
        <v>5</v>
      </c>
      <c r="AC2276" s="179" t="str">
        <f t="shared" si="4149"/>
        <v>000100</v>
      </c>
      <c r="AD2276" s="179">
        <f t="shared" si="4150"/>
        <v>1</v>
      </c>
      <c r="AE2276" s="179" t="str">
        <f t="shared" si="4151"/>
        <v>00011111</v>
      </c>
      <c r="AF2276" s="125" t="s">
        <v>369</v>
      </c>
    </row>
    <row r="2277" spans="1:32" x14ac:dyDescent="0.2">
      <c r="A2277" s="125" t="s">
        <v>4994</v>
      </c>
      <c r="B2277" s="58" t="str">
        <f t="shared" si="4174"/>
        <v/>
      </c>
      <c r="C2277" s="125" t="s">
        <v>727</v>
      </c>
      <c r="D2277" s="125" t="s">
        <v>704</v>
      </c>
      <c r="E2277" s="125" t="str">
        <f t="shared" si="4175"/>
        <v>L1</v>
      </c>
      <c r="F2277" s="125" t="str">
        <f t="shared" si="4176"/>
        <v>101</v>
      </c>
      <c r="H2277" s="125" t="s">
        <v>1724</v>
      </c>
      <c r="I2277" s="159">
        <f>VLOOKUP(H2277,'V-Enc'!$B$38:$C$45,2,FALSE)</f>
        <v>32</v>
      </c>
      <c r="J2277" s="125" t="s">
        <v>1734</v>
      </c>
      <c r="K2277" s="159">
        <f>VLOOKUP(J2277,'V-Enc'!$B$49:$C$56,2,FALSE)</f>
        <v>2</v>
      </c>
      <c r="L2277" s="206" t="s">
        <v>76</v>
      </c>
      <c r="M2277" s="125">
        <v>16</v>
      </c>
      <c r="N2277" s="125" t="s">
        <v>1832</v>
      </c>
      <c r="O2277" s="125">
        <f>VLOOKUP(N2277,'V-Enc'!$B$130:$C$137,2,FALSE)</f>
        <v>5</v>
      </c>
      <c r="Q2277" s="125" t="s">
        <v>730</v>
      </c>
      <c r="R2277" s="125" t="s">
        <v>22</v>
      </c>
      <c r="S2277" s="206" t="s">
        <v>2040</v>
      </c>
      <c r="U2277" s="125">
        <f t="shared" si="4177"/>
        <v>16</v>
      </c>
      <c r="V2277" s="179">
        <f t="shared" si="4178"/>
        <v>1</v>
      </c>
      <c r="W2277" s="125" t="str">
        <f t="shared" si="4179"/>
        <v>-</v>
      </c>
      <c r="X2277" s="179" t="str">
        <f>IF(L2277="-1",W2277/#REF!*#REF!,"-")</f>
        <v>-</v>
      </c>
      <c r="Z2277" s="125" t="str">
        <f t="shared" si="4180"/>
        <v/>
      </c>
      <c r="AA2277" s="125">
        <v>1</v>
      </c>
      <c r="AB2277" s="179">
        <f t="shared" si="4159"/>
        <v>5</v>
      </c>
      <c r="AC2277" s="179" t="str">
        <f t="shared" si="4149"/>
        <v>000100</v>
      </c>
      <c r="AD2277" s="179">
        <f t="shared" si="4150"/>
        <v>1</v>
      </c>
      <c r="AE2277" s="179" t="str">
        <f t="shared" si="4151"/>
        <v>00011111</v>
      </c>
      <c r="AF2277" s="125" t="s">
        <v>369</v>
      </c>
    </row>
    <row r="2278" spans="1:32" x14ac:dyDescent="0.2">
      <c r="A2278" s="125" t="s">
        <v>4995</v>
      </c>
      <c r="B2278" s="58" t="str">
        <f t="shared" si="4174"/>
        <v>RSVD</v>
      </c>
      <c r="C2278" s="125" t="s">
        <v>727</v>
      </c>
      <c r="D2278" s="125" t="s">
        <v>704</v>
      </c>
      <c r="E2278" s="125" t="str">
        <f t="shared" si="4175"/>
        <v>L1</v>
      </c>
      <c r="F2278" s="125" t="str">
        <f t="shared" si="4176"/>
        <v>110</v>
      </c>
      <c r="H2278" s="125" t="s">
        <v>1724</v>
      </c>
      <c r="I2278" s="159">
        <f>VLOOKUP(H2278,'V-Enc'!$B$38:$C$45,2,FALSE)</f>
        <v>32</v>
      </c>
      <c r="J2278" s="125" t="s">
        <v>1734</v>
      </c>
      <c r="K2278" s="159">
        <f>VLOOKUP(J2278,'V-Enc'!$B$49:$C$56,2,FALSE)</f>
        <v>2</v>
      </c>
      <c r="L2278" s="206" t="s">
        <v>76</v>
      </c>
      <c r="M2278" s="125">
        <v>32</v>
      </c>
      <c r="N2278" s="125" t="s">
        <v>1832</v>
      </c>
      <c r="O2278" s="125">
        <f>VLOOKUP(N2278,'V-Enc'!$B$130:$C$137,2,FALSE)</f>
        <v>5</v>
      </c>
      <c r="Q2278" s="125" t="s">
        <v>730</v>
      </c>
      <c r="R2278" s="125" t="s">
        <v>22</v>
      </c>
      <c r="S2278" s="206" t="s">
        <v>2040</v>
      </c>
      <c r="U2278" s="125">
        <f t="shared" si="4177"/>
        <v>32</v>
      </c>
      <c r="V2278" s="179">
        <f t="shared" si="4178"/>
        <v>2</v>
      </c>
      <c r="W2278" s="125" t="str">
        <f t="shared" si="4179"/>
        <v>-</v>
      </c>
      <c r="X2278" s="179" t="str">
        <f>IF(L2278="-1",W2278/#REF!*#REF!,"-")</f>
        <v>-</v>
      </c>
      <c r="Z2278" s="125" t="str">
        <f t="shared" si="4180"/>
        <v/>
      </c>
      <c r="AA2278" s="125">
        <v>1</v>
      </c>
      <c r="AB2278" s="179">
        <f t="shared" si="4159"/>
        <v>10</v>
      </c>
      <c r="AC2278" s="179" t="str">
        <f t="shared" si="4149"/>
        <v>001001</v>
      </c>
      <c r="AD2278" s="179">
        <f t="shared" si="4150"/>
        <v>1</v>
      </c>
      <c r="AE2278" s="179" t="str">
        <f t="shared" si="4151"/>
        <v>11111111</v>
      </c>
      <c r="AF2278" s="125" t="s">
        <v>369</v>
      </c>
    </row>
    <row r="2279" spans="1:32" x14ac:dyDescent="0.2">
      <c r="A2279" s="125" t="s">
        <v>4996</v>
      </c>
      <c r="B2279" s="58" t="str">
        <f t="shared" ref="B2279:B2281" si="4181">IF(OR(MAX(1,O2279)*MAX(V2279,1)&gt;8,V2279&lt;1/4,X2279&lt;1/4,IF(X2279="-",0,X2279)&gt;8),"RSVD","")</f>
        <v/>
      </c>
      <c r="C2279" s="125" t="s">
        <v>727</v>
      </c>
      <c r="D2279" s="125" t="s">
        <v>704</v>
      </c>
      <c r="E2279" s="125" t="str">
        <f t="shared" ref="E2279:E2281" si="4182">IF(S2279="rs2","L2",IF(S2279="vs2","L3","L1"))</f>
        <v>L1</v>
      </c>
      <c r="F2279" s="125" t="str">
        <f t="shared" ref="F2279:F2281" si="4183">IF(M2279=8,"000",IF(M2279=16,"101","110"))</f>
        <v>000</v>
      </c>
      <c r="H2279" s="125" t="s">
        <v>1724</v>
      </c>
      <c r="I2279" s="159">
        <f>VLOOKUP(H2279,'V-Enc'!$B$38:$C$45,2,FALSE)</f>
        <v>32</v>
      </c>
      <c r="J2279" s="125" t="s">
        <v>1735</v>
      </c>
      <c r="K2279" s="159">
        <f>VLOOKUP(J2279,'V-Enc'!$B$49:$C$56,2,FALSE)</f>
        <v>4</v>
      </c>
      <c r="L2279" s="206" t="s">
        <v>76</v>
      </c>
      <c r="M2279" s="125">
        <v>8</v>
      </c>
      <c r="N2279" s="125" t="s">
        <v>1832</v>
      </c>
      <c r="O2279" s="125">
        <f>VLOOKUP(N2279,'V-Enc'!$B$130:$C$137,2,FALSE)</f>
        <v>5</v>
      </c>
      <c r="Q2279" s="125" t="s">
        <v>730</v>
      </c>
      <c r="R2279" s="125" t="s">
        <v>22</v>
      </c>
      <c r="S2279" s="206" t="s">
        <v>2040</v>
      </c>
      <c r="U2279" s="125">
        <f t="shared" ref="U2279:U2281" si="4184">IF(L2279="-1",I2279,M2279)</f>
        <v>8</v>
      </c>
      <c r="V2279" s="179">
        <f t="shared" ref="V2279:V2281" si="4185">IF(L2279="-1",K2279,U2279/I2279*K2279)</f>
        <v>1</v>
      </c>
      <c r="W2279" s="125" t="str">
        <f t="shared" ref="W2279:W2281" si="4186">IF(L2279="-1",M2279,"-")</f>
        <v>-</v>
      </c>
      <c r="X2279" s="179" t="str">
        <f>IF(L2279="-1",W2279/#REF!*#REF!,"-")</f>
        <v>-</v>
      </c>
      <c r="Z2279" s="125" t="str">
        <f t="shared" ref="Z2279:Z2281" si="4187">IF(S2279="vs2",1,"")</f>
        <v/>
      </c>
      <c r="AA2279" s="125">
        <v>1</v>
      </c>
      <c r="AB2279" s="179">
        <f t="shared" si="4159"/>
        <v>5</v>
      </c>
      <c r="AC2279" s="179" t="str">
        <f t="shared" si="4149"/>
        <v>000100</v>
      </c>
      <c r="AD2279" s="179">
        <f t="shared" si="4150"/>
        <v>1</v>
      </c>
      <c r="AE2279" s="179" t="str">
        <f t="shared" si="4151"/>
        <v>00011111</v>
      </c>
      <c r="AF2279" s="125" t="s">
        <v>369</v>
      </c>
    </row>
    <row r="2280" spans="1:32" x14ac:dyDescent="0.2">
      <c r="A2280" s="125" t="s">
        <v>4997</v>
      </c>
      <c r="B2280" s="58" t="str">
        <f t="shared" si="4181"/>
        <v>RSVD</v>
      </c>
      <c r="C2280" s="125" t="s">
        <v>727</v>
      </c>
      <c r="D2280" s="125" t="s">
        <v>704</v>
      </c>
      <c r="E2280" s="125" t="str">
        <f t="shared" si="4182"/>
        <v>L1</v>
      </c>
      <c r="F2280" s="125" t="str">
        <f t="shared" si="4183"/>
        <v>101</v>
      </c>
      <c r="H2280" s="125" t="s">
        <v>1724</v>
      </c>
      <c r="I2280" s="159">
        <f>VLOOKUP(H2280,'V-Enc'!$B$38:$C$45,2,FALSE)</f>
        <v>32</v>
      </c>
      <c r="J2280" s="125" t="s">
        <v>1735</v>
      </c>
      <c r="K2280" s="159">
        <f>VLOOKUP(J2280,'V-Enc'!$B$49:$C$56,2,FALSE)</f>
        <v>4</v>
      </c>
      <c r="L2280" s="206" t="s">
        <v>76</v>
      </c>
      <c r="M2280" s="125">
        <v>16</v>
      </c>
      <c r="N2280" s="125" t="s">
        <v>1832</v>
      </c>
      <c r="O2280" s="125">
        <f>VLOOKUP(N2280,'V-Enc'!$B$130:$C$137,2,FALSE)</f>
        <v>5</v>
      </c>
      <c r="Q2280" s="125" t="s">
        <v>730</v>
      </c>
      <c r="R2280" s="125" t="s">
        <v>22</v>
      </c>
      <c r="S2280" s="206" t="s">
        <v>2040</v>
      </c>
      <c r="U2280" s="125">
        <f t="shared" si="4184"/>
        <v>16</v>
      </c>
      <c r="V2280" s="179">
        <f t="shared" si="4185"/>
        <v>2</v>
      </c>
      <c r="W2280" s="125" t="str">
        <f t="shared" si="4186"/>
        <v>-</v>
      </c>
      <c r="X2280" s="179" t="str">
        <f>IF(L2280="-1",W2280/#REF!*#REF!,"-")</f>
        <v>-</v>
      </c>
      <c r="Z2280" s="125" t="str">
        <f t="shared" si="4187"/>
        <v/>
      </c>
      <c r="AA2280" s="125">
        <v>1</v>
      </c>
      <c r="AB2280" s="179">
        <f t="shared" si="4159"/>
        <v>10</v>
      </c>
      <c r="AC2280" s="179" t="str">
        <f t="shared" si="4149"/>
        <v>001001</v>
      </c>
      <c r="AD2280" s="179">
        <f t="shared" si="4150"/>
        <v>1</v>
      </c>
      <c r="AE2280" s="179" t="str">
        <f t="shared" si="4151"/>
        <v>11111111</v>
      </c>
      <c r="AF2280" s="125" t="s">
        <v>369</v>
      </c>
    </row>
    <row r="2281" spans="1:32" x14ac:dyDescent="0.2">
      <c r="A2281" s="125" t="s">
        <v>4998</v>
      </c>
      <c r="B2281" s="58" t="str">
        <f t="shared" si="4181"/>
        <v>RSVD</v>
      </c>
      <c r="C2281" s="125" t="s">
        <v>727</v>
      </c>
      <c r="D2281" s="125" t="s">
        <v>704</v>
      </c>
      <c r="E2281" s="125" t="str">
        <f t="shared" si="4182"/>
        <v>L1</v>
      </c>
      <c r="F2281" s="125" t="str">
        <f t="shared" si="4183"/>
        <v>110</v>
      </c>
      <c r="H2281" s="125" t="s">
        <v>1724</v>
      </c>
      <c r="I2281" s="159">
        <f>VLOOKUP(H2281,'V-Enc'!$B$38:$C$45,2,FALSE)</f>
        <v>32</v>
      </c>
      <c r="J2281" s="125" t="s">
        <v>1735</v>
      </c>
      <c r="K2281" s="159">
        <f>VLOOKUP(J2281,'V-Enc'!$B$49:$C$56,2,FALSE)</f>
        <v>4</v>
      </c>
      <c r="L2281" s="206" t="s">
        <v>76</v>
      </c>
      <c r="M2281" s="125">
        <v>32</v>
      </c>
      <c r="N2281" s="125" t="s">
        <v>1832</v>
      </c>
      <c r="O2281" s="125">
        <f>VLOOKUP(N2281,'V-Enc'!$B$130:$C$137,2,FALSE)</f>
        <v>5</v>
      </c>
      <c r="Q2281" s="125" t="s">
        <v>730</v>
      </c>
      <c r="R2281" s="125" t="s">
        <v>22</v>
      </c>
      <c r="S2281" s="206" t="s">
        <v>2040</v>
      </c>
      <c r="U2281" s="125">
        <f t="shared" si="4184"/>
        <v>32</v>
      </c>
      <c r="V2281" s="179">
        <f t="shared" si="4185"/>
        <v>4</v>
      </c>
      <c r="W2281" s="125" t="str">
        <f t="shared" si="4186"/>
        <v>-</v>
      </c>
      <c r="X2281" s="179" t="str">
        <f>IF(L2281="-1",W2281/#REF!*#REF!,"-")</f>
        <v>-</v>
      </c>
      <c r="Z2281" s="125" t="str">
        <f t="shared" si="4187"/>
        <v/>
      </c>
      <c r="AA2281" s="125">
        <v>1</v>
      </c>
      <c r="AB2281" s="179">
        <f t="shared" si="4159"/>
        <v>20</v>
      </c>
      <c r="AC2281" s="179" t="str">
        <f>DEC2BIN(MIN(64,AB2281)-1,6)</f>
        <v>010011</v>
      </c>
      <c r="AD2281" s="179">
        <f t="shared" si="4150"/>
        <v>1</v>
      </c>
      <c r="AE2281" s="179" t="str">
        <f t="shared" si="4151"/>
        <v>11111111</v>
      </c>
      <c r="AF2281" s="125" t="s">
        <v>369</v>
      </c>
    </row>
    <row r="2282" spans="1:32" x14ac:dyDescent="0.2">
      <c r="A2282" s="125" t="s">
        <v>4999</v>
      </c>
      <c r="B2282" s="58" t="str">
        <f t="shared" ref="B2282:B2284" si="4188">IF(OR(MAX(1,O2282)*MAX(V2282,1)&gt;8,V2282&lt;1/4,X2282&lt;1/4,IF(X2282="-",0,X2282)&gt;8),"RSVD","")</f>
        <v>RSVD</v>
      </c>
      <c r="C2282" s="125" t="s">
        <v>727</v>
      </c>
      <c r="D2282" s="125" t="s">
        <v>704</v>
      </c>
      <c r="E2282" s="125" t="str">
        <f t="shared" ref="E2282:E2284" si="4189">IF(S2282="rs2","L2",IF(S2282="vs2","L3","L1"))</f>
        <v>L1</v>
      </c>
      <c r="F2282" s="125" t="str">
        <f t="shared" ref="F2282:F2284" si="4190">IF(M2282=8,"000",IF(M2282=16,"101","110"))</f>
        <v>000</v>
      </c>
      <c r="H2282" s="125" t="s">
        <v>1724</v>
      </c>
      <c r="I2282" s="159">
        <f>VLOOKUP(H2282,'V-Enc'!$B$38:$C$45,2,FALSE)</f>
        <v>32</v>
      </c>
      <c r="J2282" s="125" t="s">
        <v>1736</v>
      </c>
      <c r="K2282" s="159">
        <f>VLOOKUP(J2282,'V-Enc'!$B$49:$C$56,2,FALSE)</f>
        <v>8</v>
      </c>
      <c r="L2282" s="206" t="s">
        <v>76</v>
      </c>
      <c r="M2282" s="125">
        <v>8</v>
      </c>
      <c r="N2282" s="125" t="s">
        <v>1832</v>
      </c>
      <c r="O2282" s="125">
        <f>VLOOKUP(N2282,'V-Enc'!$B$130:$C$137,2,FALSE)</f>
        <v>5</v>
      </c>
      <c r="Q2282" s="125" t="s">
        <v>730</v>
      </c>
      <c r="R2282" s="125" t="s">
        <v>22</v>
      </c>
      <c r="S2282" s="206" t="s">
        <v>2040</v>
      </c>
      <c r="U2282" s="125">
        <f t="shared" ref="U2282:U2284" si="4191">IF(L2282="-1",I2282,M2282)</f>
        <v>8</v>
      </c>
      <c r="V2282" s="179">
        <f t="shared" ref="V2282:V2284" si="4192">IF(L2282="-1",K2282,U2282/I2282*K2282)</f>
        <v>2</v>
      </c>
      <c r="W2282" s="125" t="str">
        <f t="shared" ref="W2282:W2284" si="4193">IF(L2282="-1",M2282,"-")</f>
        <v>-</v>
      </c>
      <c r="X2282" s="179" t="str">
        <f>IF(L2282="-1",W2282/#REF!*#REF!,"-")</f>
        <v>-</v>
      </c>
      <c r="Z2282" s="125" t="str">
        <f t="shared" ref="Z2282:Z2284" si="4194">IF(S2282="vs2",1,"")</f>
        <v/>
      </c>
      <c r="AA2282" s="125">
        <v>1</v>
      </c>
      <c r="AB2282" s="179">
        <f t="shared" si="4159"/>
        <v>10</v>
      </c>
      <c r="AC2282" s="179" t="str">
        <f t="shared" ref="AC2282:AC2284" si="4195">DEC2BIN(MIN(64,AB2282)-1,6)</f>
        <v>001001</v>
      </c>
      <c r="AD2282" s="179">
        <f t="shared" si="4150"/>
        <v>1</v>
      </c>
      <c r="AE2282" s="179" t="str">
        <f t="shared" si="4151"/>
        <v>11111111</v>
      </c>
      <c r="AF2282" s="125" t="s">
        <v>369</v>
      </c>
    </row>
    <row r="2283" spans="1:32" x14ac:dyDescent="0.2">
      <c r="A2283" s="125" t="s">
        <v>5000</v>
      </c>
      <c r="B2283" s="58" t="str">
        <f t="shared" si="4188"/>
        <v>RSVD</v>
      </c>
      <c r="C2283" s="125" t="s">
        <v>727</v>
      </c>
      <c r="D2283" s="125" t="s">
        <v>704</v>
      </c>
      <c r="E2283" s="125" t="str">
        <f t="shared" si="4189"/>
        <v>L1</v>
      </c>
      <c r="F2283" s="125" t="str">
        <f t="shared" si="4190"/>
        <v>101</v>
      </c>
      <c r="H2283" s="125" t="s">
        <v>1724</v>
      </c>
      <c r="I2283" s="159">
        <f>VLOOKUP(H2283,'V-Enc'!$B$38:$C$45,2,FALSE)</f>
        <v>32</v>
      </c>
      <c r="J2283" s="125" t="s">
        <v>1736</v>
      </c>
      <c r="K2283" s="159">
        <f>VLOOKUP(J2283,'V-Enc'!$B$49:$C$56,2,FALSE)</f>
        <v>8</v>
      </c>
      <c r="L2283" s="206" t="s">
        <v>76</v>
      </c>
      <c r="M2283" s="125">
        <v>16</v>
      </c>
      <c r="N2283" s="125" t="s">
        <v>1832</v>
      </c>
      <c r="O2283" s="125">
        <f>VLOOKUP(N2283,'V-Enc'!$B$130:$C$137,2,FALSE)</f>
        <v>5</v>
      </c>
      <c r="Q2283" s="125" t="s">
        <v>730</v>
      </c>
      <c r="R2283" s="125" t="s">
        <v>22</v>
      </c>
      <c r="S2283" s="206" t="s">
        <v>2040</v>
      </c>
      <c r="U2283" s="125">
        <f t="shared" si="4191"/>
        <v>16</v>
      </c>
      <c r="V2283" s="179">
        <f t="shared" si="4192"/>
        <v>4</v>
      </c>
      <c r="W2283" s="125" t="str">
        <f t="shared" si="4193"/>
        <v>-</v>
      </c>
      <c r="X2283" s="179" t="str">
        <f>IF(L2283="-1",W2283/#REF!*#REF!,"-")</f>
        <v>-</v>
      </c>
      <c r="Z2283" s="125" t="str">
        <f t="shared" si="4194"/>
        <v/>
      </c>
      <c r="AA2283" s="125">
        <v>1</v>
      </c>
      <c r="AB2283" s="179">
        <f t="shared" si="4159"/>
        <v>20</v>
      </c>
      <c r="AC2283" s="179" t="str">
        <f t="shared" si="4195"/>
        <v>010011</v>
      </c>
      <c r="AD2283" s="179">
        <f t="shared" si="4150"/>
        <v>1</v>
      </c>
      <c r="AE2283" s="179" t="str">
        <f t="shared" si="4151"/>
        <v>11111111</v>
      </c>
      <c r="AF2283" s="125" t="s">
        <v>369</v>
      </c>
    </row>
    <row r="2284" spans="1:32" x14ac:dyDescent="0.2">
      <c r="A2284" s="125" t="s">
        <v>5001</v>
      </c>
      <c r="B2284" s="58" t="str">
        <f t="shared" si="4188"/>
        <v>RSVD</v>
      </c>
      <c r="C2284" s="125" t="s">
        <v>727</v>
      </c>
      <c r="D2284" s="125" t="s">
        <v>704</v>
      </c>
      <c r="E2284" s="125" t="str">
        <f t="shared" si="4189"/>
        <v>L1</v>
      </c>
      <c r="F2284" s="125" t="str">
        <f t="shared" si="4190"/>
        <v>110</v>
      </c>
      <c r="H2284" s="125" t="s">
        <v>1724</v>
      </c>
      <c r="I2284" s="159">
        <f>VLOOKUP(H2284,'V-Enc'!$B$38:$C$45,2,FALSE)</f>
        <v>32</v>
      </c>
      <c r="J2284" s="125" t="s">
        <v>1736</v>
      </c>
      <c r="K2284" s="159">
        <f>VLOOKUP(J2284,'V-Enc'!$B$49:$C$56,2,FALSE)</f>
        <v>8</v>
      </c>
      <c r="L2284" s="206" t="s">
        <v>76</v>
      </c>
      <c r="M2284" s="125">
        <v>32</v>
      </c>
      <c r="N2284" s="125" t="s">
        <v>1832</v>
      </c>
      <c r="O2284" s="125">
        <f>VLOOKUP(N2284,'V-Enc'!$B$130:$C$137,2,FALSE)</f>
        <v>5</v>
      </c>
      <c r="Q2284" s="125" t="s">
        <v>730</v>
      </c>
      <c r="R2284" s="125" t="s">
        <v>22</v>
      </c>
      <c r="S2284" s="206" t="s">
        <v>2040</v>
      </c>
      <c r="U2284" s="125">
        <f t="shared" si="4191"/>
        <v>32</v>
      </c>
      <c r="V2284" s="179">
        <f t="shared" si="4192"/>
        <v>8</v>
      </c>
      <c r="W2284" s="125" t="str">
        <f t="shared" si="4193"/>
        <v>-</v>
      </c>
      <c r="X2284" s="179" t="str">
        <f>IF(L2284="-1",W2284/#REF!*#REF!,"-")</f>
        <v>-</v>
      </c>
      <c r="Z2284" s="125" t="str">
        <f t="shared" si="4194"/>
        <v/>
      </c>
      <c r="AA2284" s="125">
        <v>1</v>
      </c>
      <c r="AB2284" s="179">
        <f t="shared" si="4159"/>
        <v>40</v>
      </c>
      <c r="AC2284" s="179" t="str">
        <f t="shared" si="4195"/>
        <v>100111</v>
      </c>
      <c r="AD2284" s="179">
        <f t="shared" si="4150"/>
        <v>1</v>
      </c>
      <c r="AE2284" s="179" t="str">
        <f t="shared" si="4151"/>
        <v>11111111</v>
      </c>
      <c r="AF2284" s="125" t="s">
        <v>369</v>
      </c>
    </row>
    <row r="2285" spans="1:32" x14ac:dyDescent="0.2">
      <c r="I2285" s="159"/>
      <c r="V2285" s="179"/>
      <c r="X2285" s="179"/>
      <c r="Z2285" s="125" t="str">
        <f t="shared" si="4166"/>
        <v/>
      </c>
      <c r="AC2285" s="179"/>
      <c r="AE2285" s="179"/>
    </row>
    <row r="2286" spans="1:32" ht="19" x14ac:dyDescent="0.25">
      <c r="A2286" s="225" t="s">
        <v>2222</v>
      </c>
      <c r="B2286" s="225"/>
      <c r="G2286" s="226"/>
      <c r="I2286" s="159"/>
      <c r="V2286" s="179"/>
      <c r="X2286" s="179"/>
      <c r="Z2286" s="125" t="str">
        <f t="shared" si="4166"/>
        <v/>
      </c>
      <c r="AC2286" s="179"/>
      <c r="AE2286" s="179"/>
    </row>
    <row r="2287" spans="1:32" x14ac:dyDescent="0.2">
      <c r="A2287" s="125" t="s">
        <v>5002</v>
      </c>
      <c r="B2287" s="58" t="str">
        <f t="shared" ref="B2287" si="4196">IF(OR(MAX(1,O2287)*MAX(V2287,1)&gt;8,V2287&lt;1/4,X2287&lt;1/4,IF(X2287="-",0,X2287)&gt;8),"RSVD","")</f>
        <v>RSVD</v>
      </c>
      <c r="C2287" s="125" t="s">
        <v>727</v>
      </c>
      <c r="D2287" s="125" t="s">
        <v>704</v>
      </c>
      <c r="E2287" s="125" t="str">
        <f t="shared" ref="E2287" si="4197">IF(S2287="rs2","L2",IF(S2287="vs2","L3","L1"))</f>
        <v>L2</v>
      </c>
      <c r="F2287" s="125" t="str">
        <f t="shared" ref="F2287" si="4198">IF(M2287=8,"000",IF(M2287=16,"101","110"))</f>
        <v>000</v>
      </c>
      <c r="H2287" s="125" t="s">
        <v>1724</v>
      </c>
      <c r="I2287" s="159">
        <f>VLOOKUP(H2287,'V-Enc'!$B$38:$C$45,2,FALSE)</f>
        <v>32</v>
      </c>
      <c r="J2287" s="125" t="s">
        <v>1739</v>
      </c>
      <c r="K2287" s="159">
        <f>VLOOKUP(J2287,'V-Enc'!$B$49:$C$56,2,FALSE)</f>
        <v>0.25</v>
      </c>
      <c r="L2287" s="206" t="s">
        <v>548</v>
      </c>
      <c r="M2287" s="125">
        <v>8</v>
      </c>
      <c r="N2287" s="125" t="s">
        <v>1832</v>
      </c>
      <c r="O2287" s="125">
        <f>VLOOKUP(N2287,'V-Enc'!$B$130:$C$137,2,FALSE)</f>
        <v>5</v>
      </c>
      <c r="Q2287" s="125" t="s">
        <v>730</v>
      </c>
      <c r="R2287" s="125" t="s">
        <v>22</v>
      </c>
      <c r="S2287" s="125" t="s">
        <v>44</v>
      </c>
      <c r="U2287" s="125">
        <f t="shared" ref="U2287" si="4199">IF(L2287="-1",I2287,M2287)</f>
        <v>8</v>
      </c>
      <c r="V2287" s="179">
        <f t="shared" ref="V2287" si="4200">IF(L2287="-1",K2287,U2287/I2287*K2287)</f>
        <v>6.25E-2</v>
      </c>
      <c r="W2287" s="125" t="str">
        <f t="shared" ref="W2287" si="4201">IF(L2287="-1",M2287,"-")</f>
        <v>-</v>
      </c>
      <c r="X2287" s="179" t="str">
        <f>IF(L2287="-1",W2287/#REF!*#REF!,"-")</f>
        <v>-</v>
      </c>
      <c r="Z2287" s="125" t="str">
        <f t="shared" si="4166"/>
        <v/>
      </c>
      <c r="AA2287" s="125">
        <v>1</v>
      </c>
      <c r="AB2287" s="179">
        <f>MAX(V2287,X2287,1)*IF(O2287="",1,O2287)</f>
        <v>5</v>
      </c>
      <c r="AC2287" s="179" t="str">
        <f t="shared" ref="AC2287:AC2300" si="4202">DEC2BIN(MIN(64,AB2287)-1,6)</f>
        <v>000100</v>
      </c>
      <c r="AD2287" s="179">
        <f t="shared" ref="AD2287:AD2304" si="4203">AB2287/(MAX(V2287,1)*IF(O2287="",1,O2287))</f>
        <v>1</v>
      </c>
      <c r="AE2287" s="179" t="str">
        <f t="shared" ref="AE2287:AE2304" si="4204">RIGHT(_xlfn.CONCAT(REPT(0,8-MIN(AB2287,8)),REPT(DEC2BIN(_xlfn.BITLSHIFT(1,AD2287-1)),AB2287/AD2287)),8)</f>
        <v>00011111</v>
      </c>
      <c r="AF2287" s="125" t="s">
        <v>369</v>
      </c>
    </row>
    <row r="2288" spans="1:32" x14ac:dyDescent="0.2">
      <c r="A2288" s="125" t="s">
        <v>5003</v>
      </c>
      <c r="B2288" s="58" t="str">
        <f t="shared" ref="B2288:B2304" si="4205">IF(OR(MAX(1,O2288)*MAX(V2288,1)&gt;8,V2288&lt;1/4,X2288&lt;1/4,IF(X2288="-",0,X2288)&gt;8),"RSVD","")</f>
        <v>RSVD</v>
      </c>
      <c r="C2288" s="125" t="s">
        <v>727</v>
      </c>
      <c r="D2288" s="125" t="s">
        <v>704</v>
      </c>
      <c r="E2288" s="125" t="str">
        <f t="shared" ref="E2288" si="4206">IF(S2288="rs2","L2",IF(S2288="vs2","L3","L1"))</f>
        <v>L2</v>
      </c>
      <c r="F2288" s="125" t="str">
        <f t="shared" ref="F2288" si="4207">IF(M2288=8,"000",IF(M2288=16,"101","110"))</f>
        <v>101</v>
      </c>
      <c r="H2288" s="125" t="s">
        <v>1724</v>
      </c>
      <c r="I2288" s="159">
        <f>VLOOKUP(H2288,'V-Enc'!$B$38:$C$45,2,FALSE)</f>
        <v>32</v>
      </c>
      <c r="J2288" s="125" t="s">
        <v>1739</v>
      </c>
      <c r="K2288" s="159">
        <f>VLOOKUP(J2288,'V-Enc'!$B$49:$C$56,2,FALSE)</f>
        <v>0.25</v>
      </c>
      <c r="L2288" s="206" t="s">
        <v>548</v>
      </c>
      <c r="M2288" s="125">
        <v>16</v>
      </c>
      <c r="N2288" s="125" t="s">
        <v>1832</v>
      </c>
      <c r="O2288" s="125">
        <f>VLOOKUP(N2288,'V-Enc'!$B$130:$C$137,2,FALSE)</f>
        <v>5</v>
      </c>
      <c r="Q2288" s="125" t="s">
        <v>730</v>
      </c>
      <c r="R2288" s="125" t="s">
        <v>22</v>
      </c>
      <c r="S2288" s="125" t="s">
        <v>44</v>
      </c>
      <c r="U2288" s="125">
        <f t="shared" ref="U2288" si="4208">IF(L2288="-1",I2288,M2288)</f>
        <v>16</v>
      </c>
      <c r="V2288" s="179">
        <f t="shared" ref="V2288" si="4209">IF(L2288="-1",K2288,U2288/I2288*K2288)</f>
        <v>0.125</v>
      </c>
      <c r="W2288" s="125" t="str">
        <f t="shared" ref="W2288" si="4210">IF(L2288="-1",M2288,"-")</f>
        <v>-</v>
      </c>
      <c r="X2288" s="179" t="str">
        <f>IF(L2288="-1",W2288/#REF!*#REF!,"-")</f>
        <v>-</v>
      </c>
      <c r="Z2288" s="125" t="str">
        <f t="shared" ref="Z2288" si="4211">IF(S2288="vs2",1,"")</f>
        <v/>
      </c>
      <c r="AA2288" s="125">
        <v>1</v>
      </c>
      <c r="AB2288" s="179">
        <f t="shared" ref="AB2288:AB2304" si="4212">MAX(V2288,X2288,1)*IF(O2288="",1,O2288)</f>
        <v>5</v>
      </c>
      <c r="AC2288" s="179" t="str">
        <f t="shared" si="4202"/>
        <v>000100</v>
      </c>
      <c r="AD2288" s="179">
        <f t="shared" si="4203"/>
        <v>1</v>
      </c>
      <c r="AE2288" s="179" t="str">
        <f t="shared" si="4204"/>
        <v>00011111</v>
      </c>
      <c r="AF2288" s="125" t="s">
        <v>369</v>
      </c>
    </row>
    <row r="2289" spans="1:32" x14ac:dyDescent="0.2">
      <c r="A2289" s="125" t="s">
        <v>3360</v>
      </c>
      <c r="B2289" s="58" t="str">
        <f t="shared" si="4205"/>
        <v/>
      </c>
      <c r="C2289" s="125" t="s">
        <v>727</v>
      </c>
      <c r="D2289" s="125" t="s">
        <v>704</v>
      </c>
      <c r="E2289" s="125" t="str">
        <f t="shared" ref="E2289:E2298" si="4213">IF(S2289="rs2","L2",IF(S2289="vs2","L3","L1"))</f>
        <v>L2</v>
      </c>
      <c r="F2289" s="125" t="str">
        <f t="shared" ref="F2289:F2298" si="4214">IF(M2289=8,"000",IF(M2289=16,"101","110"))</f>
        <v>110</v>
      </c>
      <c r="H2289" s="125" t="s">
        <v>1724</v>
      </c>
      <c r="I2289" s="159">
        <f>VLOOKUP(H2289,'V-Enc'!$B$38:$C$45,2,FALSE)</f>
        <v>32</v>
      </c>
      <c r="J2289" s="125" t="s">
        <v>1739</v>
      </c>
      <c r="K2289" s="159">
        <f>VLOOKUP(J2289,'V-Enc'!$B$49:$C$56,2,FALSE)</f>
        <v>0.25</v>
      </c>
      <c r="L2289" s="206" t="s">
        <v>548</v>
      </c>
      <c r="M2289" s="125">
        <v>32</v>
      </c>
      <c r="N2289" s="125" t="s">
        <v>1832</v>
      </c>
      <c r="O2289" s="125">
        <f>VLOOKUP(N2289,'V-Enc'!$B$130:$C$137,2,FALSE)</f>
        <v>5</v>
      </c>
      <c r="Q2289" s="125" t="s">
        <v>730</v>
      </c>
      <c r="R2289" s="125" t="s">
        <v>22</v>
      </c>
      <c r="S2289" s="125" t="s">
        <v>44</v>
      </c>
      <c r="U2289" s="125">
        <f t="shared" ref="U2289:U2298" si="4215">IF(L2289="-1",I2289,M2289)</f>
        <v>32</v>
      </c>
      <c r="V2289" s="179">
        <f t="shared" ref="V2289:V2298" si="4216">IF(L2289="-1",K2289,U2289/I2289*K2289)</f>
        <v>0.25</v>
      </c>
      <c r="W2289" s="125" t="str">
        <f t="shared" ref="W2289:W2298" si="4217">IF(L2289="-1",M2289,"-")</f>
        <v>-</v>
      </c>
      <c r="X2289" s="179" t="str">
        <f>IF(L2289="-1",W2289/#REF!*#REF!,"-")</f>
        <v>-</v>
      </c>
      <c r="Z2289" s="125" t="str">
        <f t="shared" si="4166"/>
        <v/>
      </c>
      <c r="AA2289" s="125">
        <v>1</v>
      </c>
      <c r="AB2289" s="179">
        <f t="shared" si="4212"/>
        <v>5</v>
      </c>
      <c r="AC2289" s="179" t="str">
        <f t="shared" si="4202"/>
        <v>000100</v>
      </c>
      <c r="AD2289" s="179">
        <f t="shared" si="4203"/>
        <v>1</v>
      </c>
      <c r="AE2289" s="179" t="str">
        <f t="shared" si="4204"/>
        <v>00011111</v>
      </c>
      <c r="AF2289" s="125" t="s">
        <v>369</v>
      </c>
    </row>
    <row r="2290" spans="1:32" x14ac:dyDescent="0.2">
      <c r="A2290" s="125" t="s">
        <v>5004</v>
      </c>
      <c r="B2290" s="58" t="str">
        <f t="shared" si="4205"/>
        <v>RSVD</v>
      </c>
      <c r="C2290" s="125" t="s">
        <v>727</v>
      </c>
      <c r="D2290" s="125" t="s">
        <v>704</v>
      </c>
      <c r="E2290" s="125" t="str">
        <f t="shared" ref="E2290" si="4218">IF(S2290="rs2","L2",IF(S2290="vs2","L3","L1"))</f>
        <v>L2</v>
      </c>
      <c r="F2290" s="125" t="str">
        <f t="shared" ref="F2290" si="4219">IF(M2290=8,"000",IF(M2290=16,"101","110"))</f>
        <v>000</v>
      </c>
      <c r="H2290" s="125" t="s">
        <v>1724</v>
      </c>
      <c r="I2290" s="159">
        <f>VLOOKUP(H2290,'V-Enc'!$B$38:$C$45,2,FALSE)</f>
        <v>32</v>
      </c>
      <c r="J2290" s="125" t="s">
        <v>1740</v>
      </c>
      <c r="K2290" s="159">
        <f>VLOOKUP(J2290,'V-Enc'!$B$49:$C$56,2,FALSE)</f>
        <v>0.5</v>
      </c>
      <c r="L2290" s="206" t="s">
        <v>548</v>
      </c>
      <c r="M2290" s="125">
        <v>8</v>
      </c>
      <c r="N2290" s="125" t="s">
        <v>1832</v>
      </c>
      <c r="O2290" s="125">
        <f>VLOOKUP(N2290,'V-Enc'!$B$130:$C$137,2,FALSE)</f>
        <v>5</v>
      </c>
      <c r="Q2290" s="125" t="s">
        <v>730</v>
      </c>
      <c r="R2290" s="125" t="s">
        <v>22</v>
      </c>
      <c r="S2290" s="125" t="s">
        <v>44</v>
      </c>
      <c r="U2290" s="125">
        <f t="shared" ref="U2290" si="4220">IF(L2290="-1",I2290,M2290)</f>
        <v>8</v>
      </c>
      <c r="V2290" s="179">
        <f t="shared" ref="V2290" si="4221">IF(L2290="-1",K2290,U2290/I2290*K2290)</f>
        <v>0.125</v>
      </c>
      <c r="W2290" s="125" t="str">
        <f t="shared" ref="W2290" si="4222">IF(L2290="-1",M2290,"-")</f>
        <v>-</v>
      </c>
      <c r="X2290" s="179" t="str">
        <f>IF(L2290="-1",W2290/#REF!*#REF!,"-")</f>
        <v>-</v>
      </c>
      <c r="Z2290" s="125" t="str">
        <f t="shared" ref="Z2290" si="4223">IF(S2290="vs2",1,"")</f>
        <v/>
      </c>
      <c r="AA2290" s="125">
        <v>1</v>
      </c>
      <c r="AB2290" s="179">
        <f t="shared" si="4212"/>
        <v>5</v>
      </c>
      <c r="AC2290" s="179" t="str">
        <f t="shared" si="4202"/>
        <v>000100</v>
      </c>
      <c r="AD2290" s="179">
        <f t="shared" si="4203"/>
        <v>1</v>
      </c>
      <c r="AE2290" s="179" t="str">
        <f t="shared" si="4204"/>
        <v>00011111</v>
      </c>
      <c r="AF2290" s="125" t="s">
        <v>369</v>
      </c>
    </row>
    <row r="2291" spans="1:32" x14ac:dyDescent="0.2">
      <c r="A2291" s="125" t="s">
        <v>3361</v>
      </c>
      <c r="B2291" s="58" t="str">
        <f t="shared" si="4205"/>
        <v/>
      </c>
      <c r="C2291" s="125" t="s">
        <v>727</v>
      </c>
      <c r="D2291" s="125" t="s">
        <v>704</v>
      </c>
      <c r="E2291" s="125" t="str">
        <f t="shared" si="4213"/>
        <v>L2</v>
      </c>
      <c r="F2291" s="125" t="str">
        <f t="shared" si="4214"/>
        <v>101</v>
      </c>
      <c r="H2291" s="125" t="s">
        <v>1724</v>
      </c>
      <c r="I2291" s="159">
        <f>VLOOKUP(H2291,'V-Enc'!$B$38:$C$45,2,FALSE)</f>
        <v>32</v>
      </c>
      <c r="J2291" s="125" t="s">
        <v>1740</v>
      </c>
      <c r="K2291" s="159">
        <f>VLOOKUP(J2291,'V-Enc'!$B$49:$C$56,2,FALSE)</f>
        <v>0.5</v>
      </c>
      <c r="L2291" s="206" t="s">
        <v>548</v>
      </c>
      <c r="M2291" s="125">
        <v>16</v>
      </c>
      <c r="N2291" s="125" t="s">
        <v>1832</v>
      </c>
      <c r="O2291" s="125">
        <f>VLOOKUP(N2291,'V-Enc'!$B$130:$C$137,2,FALSE)</f>
        <v>5</v>
      </c>
      <c r="Q2291" s="125" t="s">
        <v>730</v>
      </c>
      <c r="R2291" s="125" t="s">
        <v>22</v>
      </c>
      <c r="S2291" s="125" t="s">
        <v>44</v>
      </c>
      <c r="U2291" s="125">
        <f t="shared" si="4215"/>
        <v>16</v>
      </c>
      <c r="V2291" s="179">
        <f t="shared" si="4216"/>
        <v>0.25</v>
      </c>
      <c r="W2291" s="125" t="str">
        <f t="shared" si="4217"/>
        <v>-</v>
      </c>
      <c r="X2291" s="179" t="str">
        <f>IF(L2291="-1",W2291/#REF!*#REF!,"-")</f>
        <v>-</v>
      </c>
      <c r="Z2291" s="125" t="str">
        <f t="shared" si="4166"/>
        <v/>
      </c>
      <c r="AA2291" s="125">
        <v>1</v>
      </c>
      <c r="AB2291" s="179">
        <f t="shared" si="4212"/>
        <v>5</v>
      </c>
      <c r="AC2291" s="179" t="str">
        <f t="shared" si="4202"/>
        <v>000100</v>
      </c>
      <c r="AD2291" s="179">
        <f t="shared" si="4203"/>
        <v>1</v>
      </c>
      <c r="AE2291" s="179" t="str">
        <f t="shared" si="4204"/>
        <v>00011111</v>
      </c>
      <c r="AF2291" s="125" t="s">
        <v>369</v>
      </c>
    </row>
    <row r="2292" spans="1:32" x14ac:dyDescent="0.2">
      <c r="A2292" s="125" t="s">
        <v>3362</v>
      </c>
      <c r="B2292" s="58" t="str">
        <f t="shared" si="4205"/>
        <v/>
      </c>
      <c r="C2292" s="125" t="s">
        <v>727</v>
      </c>
      <c r="D2292" s="125" t="s">
        <v>704</v>
      </c>
      <c r="E2292" s="125" t="str">
        <f t="shared" si="4213"/>
        <v>L2</v>
      </c>
      <c r="F2292" s="125" t="str">
        <f t="shared" si="4214"/>
        <v>110</v>
      </c>
      <c r="H2292" s="125" t="s">
        <v>1724</v>
      </c>
      <c r="I2292" s="159">
        <f>VLOOKUP(H2292,'V-Enc'!$B$38:$C$45,2,FALSE)</f>
        <v>32</v>
      </c>
      <c r="J2292" s="125" t="s">
        <v>1740</v>
      </c>
      <c r="K2292" s="159">
        <f>VLOOKUP(J2292,'V-Enc'!$B$49:$C$56,2,FALSE)</f>
        <v>0.5</v>
      </c>
      <c r="L2292" s="206" t="s">
        <v>548</v>
      </c>
      <c r="M2292" s="125">
        <v>32</v>
      </c>
      <c r="N2292" s="125" t="s">
        <v>1832</v>
      </c>
      <c r="O2292" s="125">
        <f>VLOOKUP(N2292,'V-Enc'!$B$130:$C$137,2,FALSE)</f>
        <v>5</v>
      </c>
      <c r="Q2292" s="125" t="s">
        <v>730</v>
      </c>
      <c r="R2292" s="125" t="s">
        <v>22</v>
      </c>
      <c r="S2292" s="125" t="s">
        <v>44</v>
      </c>
      <c r="U2292" s="125">
        <f t="shared" si="4215"/>
        <v>32</v>
      </c>
      <c r="V2292" s="179">
        <f t="shared" si="4216"/>
        <v>0.5</v>
      </c>
      <c r="W2292" s="125" t="str">
        <f t="shared" si="4217"/>
        <v>-</v>
      </c>
      <c r="X2292" s="179" t="str">
        <f>IF(L2292="-1",W2292/I2291*K2291,"-")</f>
        <v>-</v>
      </c>
      <c r="Z2292" s="125" t="str">
        <f t="shared" si="4166"/>
        <v/>
      </c>
      <c r="AA2292" s="125">
        <v>1</v>
      </c>
      <c r="AB2292" s="179">
        <f t="shared" si="4212"/>
        <v>5</v>
      </c>
      <c r="AC2292" s="179" t="str">
        <f t="shared" si="4202"/>
        <v>000100</v>
      </c>
      <c r="AD2292" s="179">
        <f t="shared" si="4203"/>
        <v>1</v>
      </c>
      <c r="AE2292" s="179" t="str">
        <f t="shared" si="4204"/>
        <v>00011111</v>
      </c>
      <c r="AF2292" s="125" t="s">
        <v>369</v>
      </c>
    </row>
    <row r="2293" spans="1:32" x14ac:dyDescent="0.2">
      <c r="A2293" s="125" t="s">
        <v>3363</v>
      </c>
      <c r="B2293" s="58" t="str">
        <f t="shared" si="4205"/>
        <v/>
      </c>
      <c r="C2293" s="125" t="s">
        <v>727</v>
      </c>
      <c r="D2293" s="125" t="s">
        <v>704</v>
      </c>
      <c r="E2293" s="125" t="str">
        <f t="shared" ref="E2293:E2295" si="4224">IF(S2293="rs2","L2",IF(S2293="vs2","L3","L1"))</f>
        <v>L2</v>
      </c>
      <c r="F2293" s="125" t="str">
        <f t="shared" ref="F2293:F2295" si="4225">IF(M2293=8,"000",IF(M2293=16,"101","110"))</f>
        <v>000</v>
      </c>
      <c r="H2293" s="125" t="s">
        <v>1724</v>
      </c>
      <c r="I2293" s="159">
        <f>VLOOKUP(H2293,'V-Enc'!$B$38:$C$45,2,FALSE)</f>
        <v>32</v>
      </c>
      <c r="J2293" s="125" t="s">
        <v>1733</v>
      </c>
      <c r="K2293" s="159">
        <f>VLOOKUP(J2293,'V-Enc'!$B$49:$C$56,2,FALSE)</f>
        <v>1</v>
      </c>
      <c r="L2293" s="206" t="s">
        <v>548</v>
      </c>
      <c r="M2293" s="125">
        <v>8</v>
      </c>
      <c r="N2293" s="125" t="s">
        <v>1832</v>
      </c>
      <c r="O2293" s="125">
        <f>VLOOKUP(N2293,'V-Enc'!$B$130:$C$137,2,FALSE)</f>
        <v>5</v>
      </c>
      <c r="Q2293" s="125" t="s">
        <v>730</v>
      </c>
      <c r="R2293" s="125" t="s">
        <v>22</v>
      </c>
      <c r="S2293" s="125" t="s">
        <v>44</v>
      </c>
      <c r="U2293" s="125">
        <f t="shared" ref="U2293:U2295" si="4226">IF(L2293="-1",I2293,M2293)</f>
        <v>8</v>
      </c>
      <c r="V2293" s="179">
        <f t="shared" ref="V2293:V2295" si="4227">IF(L2293="-1",K2293,U2293/I2293*K2293)</f>
        <v>0.25</v>
      </c>
      <c r="W2293" s="125" t="str">
        <f t="shared" ref="W2293:W2295" si="4228">IF(L2293="-1",M2293,"-")</f>
        <v>-</v>
      </c>
      <c r="X2293" s="179" t="str">
        <f>IF(L2293="-1",W2293/#REF!*#REF!,"-")</f>
        <v>-</v>
      </c>
      <c r="Z2293" s="125" t="str">
        <f t="shared" ref="Z2293:Z2295" si="4229">IF(S2293="vs2",1,"")</f>
        <v/>
      </c>
      <c r="AA2293" s="125">
        <v>1</v>
      </c>
      <c r="AB2293" s="179">
        <f t="shared" si="4212"/>
        <v>5</v>
      </c>
      <c r="AC2293" s="179" t="str">
        <f t="shared" si="4202"/>
        <v>000100</v>
      </c>
      <c r="AD2293" s="179">
        <f t="shared" si="4203"/>
        <v>1</v>
      </c>
      <c r="AE2293" s="179" t="str">
        <f t="shared" si="4204"/>
        <v>00011111</v>
      </c>
      <c r="AF2293" s="125" t="s">
        <v>369</v>
      </c>
    </row>
    <row r="2294" spans="1:32" x14ac:dyDescent="0.2">
      <c r="A2294" s="125" t="s">
        <v>3364</v>
      </c>
      <c r="B2294" s="58" t="str">
        <f t="shared" si="4205"/>
        <v/>
      </c>
      <c r="C2294" s="125" t="s">
        <v>727</v>
      </c>
      <c r="D2294" s="125" t="s">
        <v>704</v>
      </c>
      <c r="E2294" s="125" t="str">
        <f t="shared" si="4224"/>
        <v>L2</v>
      </c>
      <c r="F2294" s="125" t="str">
        <f t="shared" si="4225"/>
        <v>101</v>
      </c>
      <c r="H2294" s="125" t="s">
        <v>1724</v>
      </c>
      <c r="I2294" s="159">
        <f>VLOOKUP(H2294,'V-Enc'!$B$38:$C$45,2,FALSE)</f>
        <v>32</v>
      </c>
      <c r="J2294" s="125" t="s">
        <v>1733</v>
      </c>
      <c r="K2294" s="159">
        <f>VLOOKUP(J2294,'V-Enc'!$B$49:$C$56,2,FALSE)</f>
        <v>1</v>
      </c>
      <c r="L2294" s="206" t="s">
        <v>548</v>
      </c>
      <c r="M2294" s="125">
        <v>16</v>
      </c>
      <c r="N2294" s="125" t="s">
        <v>1832</v>
      </c>
      <c r="O2294" s="125">
        <f>VLOOKUP(N2294,'V-Enc'!$B$130:$C$137,2,FALSE)</f>
        <v>5</v>
      </c>
      <c r="Q2294" s="125" t="s">
        <v>730</v>
      </c>
      <c r="R2294" s="125" t="s">
        <v>22</v>
      </c>
      <c r="S2294" s="125" t="s">
        <v>44</v>
      </c>
      <c r="U2294" s="125">
        <f t="shared" si="4226"/>
        <v>16</v>
      </c>
      <c r="V2294" s="179">
        <f t="shared" si="4227"/>
        <v>0.5</v>
      </c>
      <c r="W2294" s="125" t="str">
        <f t="shared" si="4228"/>
        <v>-</v>
      </c>
      <c r="X2294" s="179" t="str">
        <f>IF(L2294="-1",W2294/#REF!*#REF!,"-")</f>
        <v>-</v>
      </c>
      <c r="Z2294" s="125" t="str">
        <f t="shared" si="4229"/>
        <v/>
      </c>
      <c r="AA2294" s="125">
        <v>1</v>
      </c>
      <c r="AB2294" s="179">
        <f t="shared" si="4212"/>
        <v>5</v>
      </c>
      <c r="AC2294" s="179" t="str">
        <f t="shared" si="4202"/>
        <v>000100</v>
      </c>
      <c r="AD2294" s="179">
        <f t="shared" si="4203"/>
        <v>1</v>
      </c>
      <c r="AE2294" s="179" t="str">
        <f t="shared" si="4204"/>
        <v>00011111</v>
      </c>
      <c r="AF2294" s="125" t="s">
        <v>369</v>
      </c>
    </row>
    <row r="2295" spans="1:32" x14ac:dyDescent="0.2">
      <c r="A2295" s="125" t="s">
        <v>3365</v>
      </c>
      <c r="B2295" s="58" t="str">
        <f t="shared" si="4205"/>
        <v/>
      </c>
      <c r="C2295" s="125" t="s">
        <v>727</v>
      </c>
      <c r="D2295" s="125" t="s">
        <v>704</v>
      </c>
      <c r="E2295" s="125" t="str">
        <f t="shared" si="4224"/>
        <v>L2</v>
      </c>
      <c r="F2295" s="125" t="str">
        <f t="shared" si="4225"/>
        <v>110</v>
      </c>
      <c r="H2295" s="125" t="s">
        <v>1724</v>
      </c>
      <c r="I2295" s="159">
        <f>VLOOKUP(H2295,'V-Enc'!$B$38:$C$45,2,FALSE)</f>
        <v>32</v>
      </c>
      <c r="J2295" s="125" t="s">
        <v>1733</v>
      </c>
      <c r="K2295" s="159">
        <f>VLOOKUP(J2295,'V-Enc'!$B$49:$C$56,2,FALSE)</f>
        <v>1</v>
      </c>
      <c r="L2295" s="206" t="s">
        <v>548</v>
      </c>
      <c r="M2295" s="125">
        <v>32</v>
      </c>
      <c r="N2295" s="125" t="s">
        <v>1832</v>
      </c>
      <c r="O2295" s="125">
        <f>VLOOKUP(N2295,'V-Enc'!$B$130:$C$137,2,FALSE)</f>
        <v>5</v>
      </c>
      <c r="Q2295" s="125" t="s">
        <v>730</v>
      </c>
      <c r="R2295" s="125" t="s">
        <v>22</v>
      </c>
      <c r="S2295" s="125" t="s">
        <v>44</v>
      </c>
      <c r="U2295" s="125">
        <f t="shared" si="4226"/>
        <v>32</v>
      </c>
      <c r="V2295" s="179">
        <f t="shared" si="4227"/>
        <v>1</v>
      </c>
      <c r="W2295" s="125" t="str">
        <f t="shared" si="4228"/>
        <v>-</v>
      </c>
      <c r="X2295" s="179" t="str">
        <f>IF(L2295="-1",W2295/#REF!*#REF!,"-")</f>
        <v>-</v>
      </c>
      <c r="Z2295" s="125" t="str">
        <f t="shared" si="4229"/>
        <v/>
      </c>
      <c r="AA2295" s="125">
        <v>1</v>
      </c>
      <c r="AB2295" s="179">
        <f t="shared" si="4212"/>
        <v>5</v>
      </c>
      <c r="AC2295" s="179" t="str">
        <f t="shared" si="4202"/>
        <v>000100</v>
      </c>
      <c r="AD2295" s="179">
        <f t="shared" si="4203"/>
        <v>1</v>
      </c>
      <c r="AE2295" s="179" t="str">
        <f t="shared" si="4204"/>
        <v>00011111</v>
      </c>
      <c r="AF2295" s="125" t="s">
        <v>369</v>
      </c>
    </row>
    <row r="2296" spans="1:32" x14ac:dyDescent="0.2">
      <c r="A2296" s="125" t="s">
        <v>5005</v>
      </c>
      <c r="B2296" s="58" t="str">
        <f t="shared" si="4205"/>
        <v/>
      </c>
      <c r="C2296" s="125" t="s">
        <v>727</v>
      </c>
      <c r="D2296" s="125" t="s">
        <v>704</v>
      </c>
      <c r="E2296" s="125" t="str">
        <f t="shared" si="4213"/>
        <v>L2</v>
      </c>
      <c r="F2296" s="125" t="str">
        <f t="shared" si="4214"/>
        <v>000</v>
      </c>
      <c r="H2296" s="125" t="s">
        <v>1724</v>
      </c>
      <c r="I2296" s="159">
        <f>VLOOKUP(H2296,'V-Enc'!$B$38:$C$45,2,FALSE)</f>
        <v>32</v>
      </c>
      <c r="J2296" s="125" t="s">
        <v>1734</v>
      </c>
      <c r="K2296" s="159">
        <f>VLOOKUP(J2296,'V-Enc'!$B$49:$C$56,2,FALSE)</f>
        <v>2</v>
      </c>
      <c r="L2296" s="206" t="s">
        <v>548</v>
      </c>
      <c r="M2296" s="125">
        <v>8</v>
      </c>
      <c r="N2296" s="125" t="s">
        <v>1832</v>
      </c>
      <c r="O2296" s="125">
        <f>VLOOKUP(N2296,'V-Enc'!$B$130:$C$137,2,FALSE)</f>
        <v>5</v>
      </c>
      <c r="Q2296" s="125" t="s">
        <v>730</v>
      </c>
      <c r="R2296" s="125" t="s">
        <v>22</v>
      </c>
      <c r="S2296" s="125" t="s">
        <v>44</v>
      </c>
      <c r="U2296" s="125">
        <f t="shared" si="4215"/>
        <v>8</v>
      </c>
      <c r="V2296" s="179">
        <f t="shared" si="4216"/>
        <v>0.5</v>
      </c>
      <c r="W2296" s="125" t="str">
        <f t="shared" si="4217"/>
        <v>-</v>
      </c>
      <c r="X2296" s="179" t="str">
        <f>IF(L2296="-1",W2296/#REF!*#REF!,"-")</f>
        <v>-</v>
      </c>
      <c r="Z2296" s="125" t="str">
        <f t="shared" si="4166"/>
        <v/>
      </c>
      <c r="AA2296" s="125">
        <v>1</v>
      </c>
      <c r="AB2296" s="179">
        <f t="shared" si="4212"/>
        <v>5</v>
      </c>
      <c r="AC2296" s="179" t="str">
        <f t="shared" si="4202"/>
        <v>000100</v>
      </c>
      <c r="AD2296" s="179">
        <f t="shared" si="4203"/>
        <v>1</v>
      </c>
      <c r="AE2296" s="179" t="str">
        <f t="shared" si="4204"/>
        <v>00011111</v>
      </c>
      <c r="AF2296" s="125" t="s">
        <v>369</v>
      </c>
    </row>
    <row r="2297" spans="1:32" x14ac:dyDescent="0.2">
      <c r="A2297" s="125" t="s">
        <v>5006</v>
      </c>
      <c r="B2297" s="58" t="str">
        <f t="shared" si="4205"/>
        <v/>
      </c>
      <c r="C2297" s="125" t="s">
        <v>727</v>
      </c>
      <c r="D2297" s="125" t="s">
        <v>704</v>
      </c>
      <c r="E2297" s="125" t="str">
        <f t="shared" si="4213"/>
        <v>L2</v>
      </c>
      <c r="F2297" s="125" t="str">
        <f t="shared" si="4214"/>
        <v>101</v>
      </c>
      <c r="H2297" s="125" t="s">
        <v>1724</v>
      </c>
      <c r="I2297" s="159">
        <f>VLOOKUP(H2297,'V-Enc'!$B$38:$C$45,2,FALSE)</f>
        <v>32</v>
      </c>
      <c r="J2297" s="125" t="s">
        <v>1734</v>
      </c>
      <c r="K2297" s="159">
        <f>VLOOKUP(J2297,'V-Enc'!$B$49:$C$56,2,FALSE)</f>
        <v>2</v>
      </c>
      <c r="L2297" s="206" t="s">
        <v>548</v>
      </c>
      <c r="M2297" s="125">
        <v>16</v>
      </c>
      <c r="N2297" s="125" t="s">
        <v>1832</v>
      </c>
      <c r="O2297" s="125">
        <f>VLOOKUP(N2297,'V-Enc'!$B$130:$C$137,2,FALSE)</f>
        <v>5</v>
      </c>
      <c r="Q2297" s="125" t="s">
        <v>730</v>
      </c>
      <c r="R2297" s="125" t="s">
        <v>22</v>
      </c>
      <c r="S2297" s="125" t="s">
        <v>44</v>
      </c>
      <c r="U2297" s="125">
        <f t="shared" si="4215"/>
        <v>16</v>
      </c>
      <c r="V2297" s="179">
        <f t="shared" si="4216"/>
        <v>1</v>
      </c>
      <c r="W2297" s="125" t="str">
        <f t="shared" si="4217"/>
        <v>-</v>
      </c>
      <c r="X2297" s="179" t="str">
        <f>IF(L2297="-1",W2297/#REF!*#REF!,"-")</f>
        <v>-</v>
      </c>
      <c r="Z2297" s="125" t="str">
        <f t="shared" si="4166"/>
        <v/>
      </c>
      <c r="AA2297" s="125">
        <v>1</v>
      </c>
      <c r="AB2297" s="179">
        <f t="shared" si="4212"/>
        <v>5</v>
      </c>
      <c r="AC2297" s="179" t="str">
        <f t="shared" si="4202"/>
        <v>000100</v>
      </c>
      <c r="AD2297" s="179">
        <f t="shared" si="4203"/>
        <v>1</v>
      </c>
      <c r="AE2297" s="179" t="str">
        <f t="shared" si="4204"/>
        <v>00011111</v>
      </c>
      <c r="AF2297" s="125" t="s">
        <v>369</v>
      </c>
    </row>
    <row r="2298" spans="1:32" x14ac:dyDescent="0.2">
      <c r="A2298" s="125" t="s">
        <v>5007</v>
      </c>
      <c r="B2298" s="58" t="str">
        <f t="shared" si="4205"/>
        <v>RSVD</v>
      </c>
      <c r="C2298" s="125" t="s">
        <v>727</v>
      </c>
      <c r="D2298" s="125" t="s">
        <v>704</v>
      </c>
      <c r="E2298" s="125" t="str">
        <f t="shared" si="4213"/>
        <v>L2</v>
      </c>
      <c r="F2298" s="125" t="str">
        <f t="shared" si="4214"/>
        <v>110</v>
      </c>
      <c r="H2298" s="125" t="s">
        <v>1724</v>
      </c>
      <c r="I2298" s="159">
        <f>VLOOKUP(H2298,'V-Enc'!$B$38:$C$45,2,FALSE)</f>
        <v>32</v>
      </c>
      <c r="J2298" s="125" t="s">
        <v>1734</v>
      </c>
      <c r="K2298" s="159">
        <f>VLOOKUP(J2298,'V-Enc'!$B$49:$C$56,2,FALSE)</f>
        <v>2</v>
      </c>
      <c r="L2298" s="206" t="s">
        <v>548</v>
      </c>
      <c r="M2298" s="125">
        <v>32</v>
      </c>
      <c r="N2298" s="125" t="s">
        <v>1832</v>
      </c>
      <c r="O2298" s="125">
        <f>VLOOKUP(N2298,'V-Enc'!$B$130:$C$137,2,FALSE)</f>
        <v>5</v>
      </c>
      <c r="Q2298" s="125" t="s">
        <v>730</v>
      </c>
      <c r="R2298" s="125" t="s">
        <v>22</v>
      </c>
      <c r="S2298" s="125" t="s">
        <v>44</v>
      </c>
      <c r="U2298" s="125">
        <f t="shared" si="4215"/>
        <v>32</v>
      </c>
      <c r="V2298" s="179">
        <f t="shared" si="4216"/>
        <v>2</v>
      </c>
      <c r="W2298" s="125" t="str">
        <f t="shared" si="4217"/>
        <v>-</v>
      </c>
      <c r="X2298" s="179" t="str">
        <f>IF(L2298="-1",W2298/#REF!*#REF!,"-")</f>
        <v>-</v>
      </c>
      <c r="Z2298" s="125" t="str">
        <f t="shared" si="4166"/>
        <v/>
      </c>
      <c r="AA2298" s="125">
        <v>1</v>
      </c>
      <c r="AB2298" s="179">
        <f t="shared" si="4212"/>
        <v>10</v>
      </c>
      <c r="AC2298" s="179" t="str">
        <f t="shared" si="4202"/>
        <v>001001</v>
      </c>
      <c r="AD2298" s="179">
        <f t="shared" si="4203"/>
        <v>1</v>
      </c>
      <c r="AE2298" s="179" t="str">
        <f t="shared" si="4204"/>
        <v>11111111</v>
      </c>
      <c r="AF2298" s="125" t="s">
        <v>369</v>
      </c>
    </row>
    <row r="2299" spans="1:32" x14ac:dyDescent="0.2">
      <c r="A2299" s="125" t="s">
        <v>5008</v>
      </c>
      <c r="B2299" s="58" t="str">
        <f t="shared" si="4205"/>
        <v/>
      </c>
      <c r="C2299" s="125" t="s">
        <v>727</v>
      </c>
      <c r="D2299" s="125" t="s">
        <v>704</v>
      </c>
      <c r="E2299" s="125" t="str">
        <f t="shared" ref="E2299:E2301" si="4230">IF(S2299="rs2","L2",IF(S2299="vs2","L3","L1"))</f>
        <v>L2</v>
      </c>
      <c r="F2299" s="125" t="str">
        <f t="shared" ref="F2299:F2301" si="4231">IF(M2299=8,"000",IF(M2299=16,"101","110"))</f>
        <v>000</v>
      </c>
      <c r="H2299" s="125" t="s">
        <v>1724</v>
      </c>
      <c r="I2299" s="159">
        <f>VLOOKUP(H2299,'V-Enc'!$B$38:$C$45,2,FALSE)</f>
        <v>32</v>
      </c>
      <c r="J2299" s="125" t="s">
        <v>1735</v>
      </c>
      <c r="K2299" s="159">
        <f>VLOOKUP(J2299,'V-Enc'!$B$49:$C$56,2,FALSE)</f>
        <v>4</v>
      </c>
      <c r="L2299" s="206" t="s">
        <v>548</v>
      </c>
      <c r="M2299" s="125">
        <v>8</v>
      </c>
      <c r="N2299" s="125" t="s">
        <v>1832</v>
      </c>
      <c r="O2299" s="125">
        <f>VLOOKUP(N2299,'V-Enc'!$B$130:$C$137,2,FALSE)</f>
        <v>5</v>
      </c>
      <c r="Q2299" s="125" t="s">
        <v>730</v>
      </c>
      <c r="R2299" s="125" t="s">
        <v>22</v>
      </c>
      <c r="S2299" s="125" t="s">
        <v>44</v>
      </c>
      <c r="U2299" s="125">
        <f t="shared" ref="U2299:U2301" si="4232">IF(L2299="-1",I2299,M2299)</f>
        <v>8</v>
      </c>
      <c r="V2299" s="179">
        <f t="shared" ref="V2299:V2301" si="4233">IF(L2299="-1",K2299,U2299/I2299*K2299)</f>
        <v>1</v>
      </c>
      <c r="W2299" s="125" t="str">
        <f t="shared" ref="W2299:W2301" si="4234">IF(L2299="-1",M2299,"-")</f>
        <v>-</v>
      </c>
      <c r="X2299" s="179" t="str">
        <f>IF(L2299="-1",W2299/#REF!*#REF!,"-")</f>
        <v>-</v>
      </c>
      <c r="Z2299" s="125" t="str">
        <f t="shared" ref="Z2299:Z2301" si="4235">IF(S2299="vs2",1,"")</f>
        <v/>
      </c>
      <c r="AA2299" s="125">
        <v>1</v>
      </c>
      <c r="AB2299" s="179">
        <f t="shared" si="4212"/>
        <v>5</v>
      </c>
      <c r="AC2299" s="179" t="str">
        <f t="shared" si="4202"/>
        <v>000100</v>
      </c>
      <c r="AD2299" s="179">
        <f t="shared" si="4203"/>
        <v>1</v>
      </c>
      <c r="AE2299" s="179" t="str">
        <f t="shared" si="4204"/>
        <v>00011111</v>
      </c>
      <c r="AF2299" s="125" t="s">
        <v>369</v>
      </c>
    </row>
    <row r="2300" spans="1:32" x14ac:dyDescent="0.2">
      <c r="A2300" s="125" t="s">
        <v>5009</v>
      </c>
      <c r="B2300" s="58" t="str">
        <f t="shared" si="4205"/>
        <v>RSVD</v>
      </c>
      <c r="C2300" s="125" t="s">
        <v>727</v>
      </c>
      <c r="D2300" s="125" t="s">
        <v>704</v>
      </c>
      <c r="E2300" s="125" t="str">
        <f t="shared" si="4230"/>
        <v>L2</v>
      </c>
      <c r="F2300" s="125" t="str">
        <f t="shared" si="4231"/>
        <v>101</v>
      </c>
      <c r="H2300" s="125" t="s">
        <v>1724</v>
      </c>
      <c r="I2300" s="159">
        <f>VLOOKUP(H2300,'V-Enc'!$B$38:$C$45,2,FALSE)</f>
        <v>32</v>
      </c>
      <c r="J2300" s="125" t="s">
        <v>1735</v>
      </c>
      <c r="K2300" s="159">
        <f>VLOOKUP(J2300,'V-Enc'!$B$49:$C$56,2,FALSE)</f>
        <v>4</v>
      </c>
      <c r="L2300" s="206" t="s">
        <v>548</v>
      </c>
      <c r="M2300" s="125">
        <v>16</v>
      </c>
      <c r="N2300" s="125" t="s">
        <v>1832</v>
      </c>
      <c r="O2300" s="125">
        <f>VLOOKUP(N2300,'V-Enc'!$B$130:$C$137,2,FALSE)</f>
        <v>5</v>
      </c>
      <c r="Q2300" s="125" t="s">
        <v>730</v>
      </c>
      <c r="R2300" s="125" t="s">
        <v>22</v>
      </c>
      <c r="S2300" s="125" t="s">
        <v>44</v>
      </c>
      <c r="U2300" s="125">
        <f t="shared" si="4232"/>
        <v>16</v>
      </c>
      <c r="V2300" s="179">
        <f t="shared" si="4233"/>
        <v>2</v>
      </c>
      <c r="W2300" s="125" t="str">
        <f t="shared" si="4234"/>
        <v>-</v>
      </c>
      <c r="X2300" s="179" t="str">
        <f>IF(L2300="-1",W2300/#REF!*#REF!,"-")</f>
        <v>-</v>
      </c>
      <c r="Z2300" s="125" t="str">
        <f t="shared" si="4235"/>
        <v/>
      </c>
      <c r="AA2300" s="125">
        <v>1</v>
      </c>
      <c r="AB2300" s="179">
        <f t="shared" si="4212"/>
        <v>10</v>
      </c>
      <c r="AC2300" s="179" t="str">
        <f t="shared" si="4202"/>
        <v>001001</v>
      </c>
      <c r="AD2300" s="179">
        <f t="shared" si="4203"/>
        <v>1</v>
      </c>
      <c r="AE2300" s="179" t="str">
        <f t="shared" si="4204"/>
        <v>11111111</v>
      </c>
      <c r="AF2300" s="125" t="s">
        <v>369</v>
      </c>
    </row>
    <row r="2301" spans="1:32" x14ac:dyDescent="0.2">
      <c r="A2301" s="125" t="s">
        <v>5010</v>
      </c>
      <c r="B2301" s="58" t="str">
        <f t="shared" si="4205"/>
        <v>RSVD</v>
      </c>
      <c r="C2301" s="125" t="s">
        <v>727</v>
      </c>
      <c r="D2301" s="125" t="s">
        <v>704</v>
      </c>
      <c r="E2301" s="125" t="str">
        <f t="shared" si="4230"/>
        <v>L2</v>
      </c>
      <c r="F2301" s="125" t="str">
        <f t="shared" si="4231"/>
        <v>110</v>
      </c>
      <c r="H2301" s="125" t="s">
        <v>1724</v>
      </c>
      <c r="I2301" s="159">
        <f>VLOOKUP(H2301,'V-Enc'!$B$38:$C$45,2,FALSE)</f>
        <v>32</v>
      </c>
      <c r="J2301" s="125" t="s">
        <v>1735</v>
      </c>
      <c r="K2301" s="159">
        <f>VLOOKUP(J2301,'V-Enc'!$B$49:$C$56,2,FALSE)</f>
        <v>4</v>
      </c>
      <c r="L2301" s="206" t="s">
        <v>548</v>
      </c>
      <c r="M2301" s="125">
        <v>32</v>
      </c>
      <c r="N2301" s="125" t="s">
        <v>1832</v>
      </c>
      <c r="O2301" s="125">
        <f>VLOOKUP(N2301,'V-Enc'!$B$130:$C$137,2,FALSE)</f>
        <v>5</v>
      </c>
      <c r="Q2301" s="125" t="s">
        <v>730</v>
      </c>
      <c r="R2301" s="125" t="s">
        <v>22</v>
      </c>
      <c r="S2301" s="125" t="s">
        <v>44</v>
      </c>
      <c r="U2301" s="125">
        <f t="shared" si="4232"/>
        <v>32</v>
      </c>
      <c r="V2301" s="179">
        <f t="shared" si="4233"/>
        <v>4</v>
      </c>
      <c r="W2301" s="125" t="str">
        <f t="shared" si="4234"/>
        <v>-</v>
      </c>
      <c r="X2301" s="179" t="str">
        <f>IF(L2301="-1",W2301/#REF!*#REF!,"-")</f>
        <v>-</v>
      </c>
      <c r="Z2301" s="125" t="str">
        <f t="shared" si="4235"/>
        <v/>
      </c>
      <c r="AA2301" s="125">
        <v>1</v>
      </c>
      <c r="AB2301" s="179">
        <f t="shared" si="4212"/>
        <v>20</v>
      </c>
      <c r="AC2301" s="179" t="str">
        <f>DEC2BIN(MIN(64,AB2301)-1,6)</f>
        <v>010011</v>
      </c>
      <c r="AD2301" s="179">
        <f t="shared" si="4203"/>
        <v>1</v>
      </c>
      <c r="AE2301" s="179" t="str">
        <f t="shared" si="4204"/>
        <v>11111111</v>
      </c>
      <c r="AF2301" s="125" t="s">
        <v>369</v>
      </c>
    </row>
    <row r="2302" spans="1:32" x14ac:dyDescent="0.2">
      <c r="A2302" s="125" t="s">
        <v>5011</v>
      </c>
      <c r="B2302" s="58" t="str">
        <f t="shared" si="4205"/>
        <v>RSVD</v>
      </c>
      <c r="C2302" s="125" t="s">
        <v>727</v>
      </c>
      <c r="D2302" s="125" t="s">
        <v>704</v>
      </c>
      <c r="E2302" s="125" t="str">
        <f t="shared" ref="E2302:E2304" si="4236">IF(S2302="rs2","L2",IF(S2302="vs2","L3","L1"))</f>
        <v>L2</v>
      </c>
      <c r="F2302" s="125" t="str">
        <f t="shared" ref="F2302:F2304" si="4237">IF(M2302=8,"000",IF(M2302=16,"101","110"))</f>
        <v>000</v>
      </c>
      <c r="H2302" s="125" t="s">
        <v>1724</v>
      </c>
      <c r="I2302" s="159">
        <f>VLOOKUP(H2302,'V-Enc'!$B$38:$C$45,2,FALSE)</f>
        <v>32</v>
      </c>
      <c r="J2302" s="125" t="s">
        <v>1736</v>
      </c>
      <c r="K2302" s="159">
        <f>VLOOKUP(J2302,'V-Enc'!$B$49:$C$56,2,FALSE)</f>
        <v>8</v>
      </c>
      <c r="L2302" s="206" t="s">
        <v>548</v>
      </c>
      <c r="M2302" s="125">
        <v>8</v>
      </c>
      <c r="N2302" s="125" t="s">
        <v>1832</v>
      </c>
      <c r="O2302" s="125">
        <f>VLOOKUP(N2302,'V-Enc'!$B$130:$C$137,2,FALSE)</f>
        <v>5</v>
      </c>
      <c r="Q2302" s="125" t="s">
        <v>730</v>
      </c>
      <c r="R2302" s="125" t="s">
        <v>22</v>
      </c>
      <c r="S2302" s="125" t="s">
        <v>44</v>
      </c>
      <c r="U2302" s="125">
        <f t="shared" ref="U2302:U2304" si="4238">IF(L2302="-1",I2302,M2302)</f>
        <v>8</v>
      </c>
      <c r="V2302" s="179">
        <f t="shared" ref="V2302:V2304" si="4239">IF(L2302="-1",K2302,U2302/I2302*K2302)</f>
        <v>2</v>
      </c>
      <c r="W2302" s="125" t="str">
        <f t="shared" ref="W2302:W2304" si="4240">IF(L2302="-1",M2302,"-")</f>
        <v>-</v>
      </c>
      <c r="X2302" s="179" t="str">
        <f>IF(L2302="-1",W2302/#REF!*#REF!,"-")</f>
        <v>-</v>
      </c>
      <c r="Z2302" s="125" t="str">
        <f t="shared" ref="Z2302:Z2304" si="4241">IF(S2302="vs2",1,"")</f>
        <v/>
      </c>
      <c r="AA2302" s="125">
        <v>1</v>
      </c>
      <c r="AB2302" s="179">
        <f t="shared" si="4212"/>
        <v>10</v>
      </c>
      <c r="AC2302" s="179" t="str">
        <f t="shared" ref="AC2302:AC2304" si="4242">DEC2BIN(MIN(64,AB2302)-1,6)</f>
        <v>001001</v>
      </c>
      <c r="AD2302" s="179">
        <f t="shared" si="4203"/>
        <v>1</v>
      </c>
      <c r="AE2302" s="179" t="str">
        <f t="shared" si="4204"/>
        <v>11111111</v>
      </c>
      <c r="AF2302" s="125" t="s">
        <v>369</v>
      </c>
    </row>
    <row r="2303" spans="1:32" x14ac:dyDescent="0.2">
      <c r="A2303" s="125" t="s">
        <v>5012</v>
      </c>
      <c r="B2303" s="58" t="str">
        <f t="shared" si="4205"/>
        <v>RSVD</v>
      </c>
      <c r="C2303" s="125" t="s">
        <v>727</v>
      </c>
      <c r="D2303" s="125" t="s">
        <v>704</v>
      </c>
      <c r="E2303" s="125" t="str">
        <f t="shared" si="4236"/>
        <v>L2</v>
      </c>
      <c r="F2303" s="125" t="str">
        <f t="shared" si="4237"/>
        <v>101</v>
      </c>
      <c r="H2303" s="125" t="s">
        <v>1724</v>
      </c>
      <c r="I2303" s="159">
        <f>VLOOKUP(H2303,'V-Enc'!$B$38:$C$45,2,FALSE)</f>
        <v>32</v>
      </c>
      <c r="J2303" s="125" t="s">
        <v>1736</v>
      </c>
      <c r="K2303" s="159">
        <f>VLOOKUP(J2303,'V-Enc'!$B$49:$C$56,2,FALSE)</f>
        <v>8</v>
      </c>
      <c r="L2303" s="206" t="s">
        <v>548</v>
      </c>
      <c r="M2303" s="125">
        <v>16</v>
      </c>
      <c r="N2303" s="125" t="s">
        <v>1832</v>
      </c>
      <c r="O2303" s="125">
        <f>VLOOKUP(N2303,'V-Enc'!$B$130:$C$137,2,FALSE)</f>
        <v>5</v>
      </c>
      <c r="Q2303" s="125" t="s">
        <v>730</v>
      </c>
      <c r="R2303" s="125" t="s">
        <v>22</v>
      </c>
      <c r="S2303" s="125" t="s">
        <v>44</v>
      </c>
      <c r="U2303" s="125">
        <f t="shared" si="4238"/>
        <v>16</v>
      </c>
      <c r="V2303" s="179">
        <f t="shared" si="4239"/>
        <v>4</v>
      </c>
      <c r="W2303" s="125" t="str">
        <f t="shared" si="4240"/>
        <v>-</v>
      </c>
      <c r="X2303" s="179" t="str">
        <f>IF(L2303="-1",W2303/#REF!*#REF!,"-")</f>
        <v>-</v>
      </c>
      <c r="Z2303" s="125" t="str">
        <f t="shared" si="4241"/>
        <v/>
      </c>
      <c r="AA2303" s="125">
        <v>1</v>
      </c>
      <c r="AB2303" s="179">
        <f t="shared" si="4212"/>
        <v>20</v>
      </c>
      <c r="AC2303" s="179" t="str">
        <f t="shared" si="4242"/>
        <v>010011</v>
      </c>
      <c r="AD2303" s="179">
        <f t="shared" si="4203"/>
        <v>1</v>
      </c>
      <c r="AE2303" s="179" t="str">
        <f t="shared" si="4204"/>
        <v>11111111</v>
      </c>
      <c r="AF2303" s="125" t="s">
        <v>369</v>
      </c>
    </row>
    <row r="2304" spans="1:32" x14ac:dyDescent="0.2">
      <c r="A2304" s="125" t="s">
        <v>5013</v>
      </c>
      <c r="B2304" s="58" t="str">
        <f t="shared" si="4205"/>
        <v>RSVD</v>
      </c>
      <c r="C2304" s="125" t="s">
        <v>727</v>
      </c>
      <c r="D2304" s="125" t="s">
        <v>704</v>
      </c>
      <c r="E2304" s="125" t="str">
        <f t="shared" si="4236"/>
        <v>L2</v>
      </c>
      <c r="F2304" s="125" t="str">
        <f t="shared" si="4237"/>
        <v>110</v>
      </c>
      <c r="H2304" s="125" t="s">
        <v>1724</v>
      </c>
      <c r="I2304" s="159">
        <f>VLOOKUP(H2304,'V-Enc'!$B$38:$C$45,2,FALSE)</f>
        <v>32</v>
      </c>
      <c r="J2304" s="125" t="s">
        <v>1736</v>
      </c>
      <c r="K2304" s="159">
        <f>VLOOKUP(J2304,'V-Enc'!$B$49:$C$56,2,FALSE)</f>
        <v>8</v>
      </c>
      <c r="L2304" s="206" t="s">
        <v>548</v>
      </c>
      <c r="M2304" s="125">
        <v>32</v>
      </c>
      <c r="N2304" s="125" t="s">
        <v>1832</v>
      </c>
      <c r="O2304" s="125">
        <f>VLOOKUP(N2304,'V-Enc'!$B$130:$C$137,2,FALSE)</f>
        <v>5</v>
      </c>
      <c r="Q2304" s="125" t="s">
        <v>730</v>
      </c>
      <c r="R2304" s="125" t="s">
        <v>22</v>
      </c>
      <c r="S2304" s="125" t="s">
        <v>44</v>
      </c>
      <c r="U2304" s="125">
        <f t="shared" si="4238"/>
        <v>32</v>
      </c>
      <c r="V2304" s="179">
        <f t="shared" si="4239"/>
        <v>8</v>
      </c>
      <c r="W2304" s="125" t="str">
        <f t="shared" si="4240"/>
        <v>-</v>
      </c>
      <c r="X2304" s="179" t="str">
        <f>IF(L2304="-1",W2304/#REF!*#REF!,"-")</f>
        <v>-</v>
      </c>
      <c r="Z2304" s="125" t="str">
        <f t="shared" si="4241"/>
        <v/>
      </c>
      <c r="AA2304" s="125">
        <v>1</v>
      </c>
      <c r="AB2304" s="179">
        <f t="shared" si="4212"/>
        <v>40</v>
      </c>
      <c r="AC2304" s="179" t="str">
        <f t="shared" si="4242"/>
        <v>100111</v>
      </c>
      <c r="AD2304" s="179">
        <f t="shared" si="4203"/>
        <v>1</v>
      </c>
      <c r="AE2304" s="179" t="str">
        <f t="shared" si="4204"/>
        <v>11111111</v>
      </c>
      <c r="AF2304" s="125" t="s">
        <v>369</v>
      </c>
    </row>
    <row r="2305" spans="1:34" x14ac:dyDescent="0.2">
      <c r="I2305" s="159"/>
      <c r="Z2305" s="125" t="str">
        <f t="shared" si="4166"/>
        <v/>
      </c>
      <c r="AC2305" s="179"/>
      <c r="AE2305" s="179"/>
    </row>
    <row r="2306" spans="1:34" ht="19" x14ac:dyDescent="0.25">
      <c r="A2306" s="225" t="s">
        <v>2229</v>
      </c>
      <c r="B2306" s="225"/>
      <c r="C2306" s="226"/>
      <c r="D2306" s="226"/>
      <c r="E2306" s="226"/>
      <c r="F2306" s="226"/>
      <c r="G2306" s="226"/>
      <c r="I2306" s="159"/>
      <c r="Z2306" s="125" t="str">
        <f t="shared" si="4166"/>
        <v/>
      </c>
      <c r="AC2306" s="179"/>
      <c r="AE2306" s="179"/>
    </row>
    <row r="2307" spans="1:34" x14ac:dyDescent="0.2">
      <c r="A2307" s="125" t="s">
        <v>5014</v>
      </c>
      <c r="B2307" s="58" t="str">
        <f t="shared" ref="B2307:B2308" si="4243">IF(OR(MAX(1,O2307)*MAX(V2307,1)&gt;8,V2307&lt;1/4,X2307&lt;1/4,IF(X2307="-",0,X2307)&gt;8),"RSVD","")</f>
        <v>RSVD</v>
      </c>
      <c r="C2307" s="125" t="s">
        <v>727</v>
      </c>
      <c r="D2307" s="125" t="s">
        <v>704</v>
      </c>
      <c r="E2307" s="125" t="str">
        <f t="shared" ref="E2307:E2308" si="4244">IF(S2307="rs2","L2",IF(S2307="vs2","L3","L1"))</f>
        <v>L3</v>
      </c>
      <c r="F2307" s="125" t="str">
        <f t="shared" ref="F2307:F2308" si="4245">IF(M2307=8,"000",IF(M2307=16,"101","110"))</f>
        <v>000</v>
      </c>
      <c r="H2307" s="125" t="s">
        <v>1724</v>
      </c>
      <c r="I2307" s="159">
        <f>VLOOKUP(H2307,'V-Enc'!$B$38:$C$45,2,FALSE)</f>
        <v>32</v>
      </c>
      <c r="J2307" s="125" t="s">
        <v>1739</v>
      </c>
      <c r="K2307" s="159">
        <f>VLOOKUP(J2307,'V-Enc'!$B$49:$C$56,2,FALSE)</f>
        <v>0.25</v>
      </c>
      <c r="L2307" s="206" t="s">
        <v>2079</v>
      </c>
      <c r="M2307" s="125">
        <v>8</v>
      </c>
      <c r="N2307" s="125" t="s">
        <v>1832</v>
      </c>
      <c r="O2307" s="125">
        <f>VLOOKUP(N2307,'V-Enc'!$B$130:$C$137,2,FALSE)</f>
        <v>5</v>
      </c>
      <c r="Q2307" s="125" t="s">
        <v>730</v>
      </c>
      <c r="R2307" s="125" t="s">
        <v>22</v>
      </c>
      <c r="S2307" s="125" t="s">
        <v>764</v>
      </c>
      <c r="U2307" s="125">
        <f t="shared" ref="U2307:U2308" si="4246">IF(L2307="-1",I2307,M2307)</f>
        <v>32</v>
      </c>
      <c r="V2307" s="179">
        <f t="shared" ref="V2307:V2308" si="4247">IF(L2307="-1",K2307,U2307/I2307*K2307)</f>
        <v>0.25</v>
      </c>
      <c r="W2307" s="125">
        <f t="shared" ref="W2307:W2308" si="4248">IF(L2307="-1",M2307,"-")</f>
        <v>8</v>
      </c>
      <c r="X2307" s="179">
        <f t="shared" ref="X2307:X2308" si="4249">IF(L2307="-1",W2307/I2307*K2307,"-")</f>
        <v>6.25E-2</v>
      </c>
      <c r="Z2307" s="125">
        <f t="shared" ref="Z2307:Z2308" si="4250">IF(S2307="vs2",1,"")</f>
        <v>1</v>
      </c>
      <c r="AA2307" s="125">
        <v>1</v>
      </c>
      <c r="AB2307" s="179">
        <f>MAX(V2307,X2307,1)*IF(O2307="",1,O2307)</f>
        <v>5</v>
      </c>
      <c r="AC2307" s="179" t="str">
        <f t="shared" ref="AC2307:AC2320" si="4251">DEC2BIN(MIN(64,AB2307)-1,6)</f>
        <v>000100</v>
      </c>
      <c r="AD2307" s="179">
        <f t="shared" ref="AD2307:AD2324" si="4252">AB2307/(MAX(V2307,1)*IF(O2307="",1,O2307))</f>
        <v>1</v>
      </c>
      <c r="AE2307" s="179" t="str">
        <f t="shared" ref="AE2307:AE2324" si="4253">RIGHT(_xlfn.CONCAT(REPT(0,8-MIN(AB2307,8)),REPT(DEC2BIN(_xlfn.BITLSHIFT(1,AD2307-1)),AB2307/AD2307)),8)</f>
        <v>00011111</v>
      </c>
      <c r="AF2307" s="179">
        <f t="shared" ref="AF2307:AF2324" si="4254">IF(X2307&lt;=1,0,IF(V2307&gt;=X2307,V2307/MAX(X2307,1),1))</f>
        <v>0</v>
      </c>
      <c r="AG2307" s="180" t="str">
        <f t="shared" ref="AG2307:AG2322" si="4255">IF(AF2307=0,"00000000",RIGHT(IF(X2307&gt;=V2307,DEC2BIN(_xlfn.BITXOR(BIN2DEC(AH2307),255),8),REPT(DEC2BIN(_xlfn.BITLSHIFT(1,AF2307-1)),8)),8))</f>
        <v>00000000</v>
      </c>
      <c r="AH2307" s="179" t="str">
        <f t="shared" ref="AH2307:AH2319" si="4256">IF(AF2307=0,"00000000",RIGHT(_xlfn.CONCAT(REPT(0,8-MIN(8,AB2307)),REPT(DEC2BIN(_xlfn.BITLSHIFT(1,MAX(V2307,X2307,1)-1)),MAX(1,O2307))),8))</f>
        <v>00000000</v>
      </c>
    </row>
    <row r="2308" spans="1:34" x14ac:dyDescent="0.2">
      <c r="A2308" s="125" t="s">
        <v>5015</v>
      </c>
      <c r="B2308" s="58" t="str">
        <f t="shared" si="4243"/>
        <v>RSVD</v>
      </c>
      <c r="C2308" s="125" t="s">
        <v>727</v>
      </c>
      <c r="D2308" s="125" t="s">
        <v>704</v>
      </c>
      <c r="E2308" s="125" t="str">
        <f t="shared" si="4244"/>
        <v>L3</v>
      </c>
      <c r="F2308" s="125" t="str">
        <f t="shared" si="4245"/>
        <v>101</v>
      </c>
      <c r="H2308" s="125" t="s">
        <v>1724</v>
      </c>
      <c r="I2308" s="159">
        <f>VLOOKUP(H2308,'V-Enc'!$B$38:$C$45,2,FALSE)</f>
        <v>32</v>
      </c>
      <c r="J2308" s="125" t="s">
        <v>1739</v>
      </c>
      <c r="K2308" s="159">
        <f>VLOOKUP(J2308,'V-Enc'!$B$49:$C$56,2,FALSE)</f>
        <v>0.25</v>
      </c>
      <c r="L2308" s="206" t="s">
        <v>2079</v>
      </c>
      <c r="M2308" s="125">
        <v>16</v>
      </c>
      <c r="N2308" s="125" t="s">
        <v>1832</v>
      </c>
      <c r="O2308" s="125">
        <f>VLOOKUP(N2308,'V-Enc'!$B$130:$C$137,2,FALSE)</f>
        <v>5</v>
      </c>
      <c r="Q2308" s="125" t="s">
        <v>730</v>
      </c>
      <c r="R2308" s="125" t="s">
        <v>22</v>
      </c>
      <c r="S2308" s="125" t="s">
        <v>764</v>
      </c>
      <c r="U2308" s="125">
        <f t="shared" si="4246"/>
        <v>32</v>
      </c>
      <c r="V2308" s="179">
        <f t="shared" si="4247"/>
        <v>0.25</v>
      </c>
      <c r="W2308" s="125">
        <f t="shared" si="4248"/>
        <v>16</v>
      </c>
      <c r="X2308" s="179">
        <f t="shared" si="4249"/>
        <v>0.125</v>
      </c>
      <c r="Z2308" s="125">
        <f t="shared" si="4250"/>
        <v>1</v>
      </c>
      <c r="AA2308" s="125">
        <v>1</v>
      </c>
      <c r="AB2308" s="179">
        <f t="shared" ref="AB2308:AB2324" si="4257">MAX(V2308,X2308,1)*IF(O2308="",1,O2308)</f>
        <v>5</v>
      </c>
      <c r="AC2308" s="179" t="str">
        <f t="shared" si="4251"/>
        <v>000100</v>
      </c>
      <c r="AD2308" s="179">
        <f t="shared" si="4252"/>
        <v>1</v>
      </c>
      <c r="AE2308" s="179" t="str">
        <f t="shared" si="4253"/>
        <v>00011111</v>
      </c>
      <c r="AF2308" s="179">
        <f t="shared" si="4254"/>
        <v>0</v>
      </c>
      <c r="AG2308" s="180" t="str">
        <f t="shared" si="4255"/>
        <v>00000000</v>
      </c>
      <c r="AH2308" s="179" t="str">
        <f t="shared" si="4256"/>
        <v>00000000</v>
      </c>
    </row>
    <row r="2309" spans="1:34" x14ac:dyDescent="0.2">
      <c r="A2309" s="125" t="s">
        <v>3366</v>
      </c>
      <c r="B2309" s="58" t="str">
        <f t="shared" ref="B2309:B2324" si="4258">IF(OR(MAX(1,O2309)*MAX(V2309,1)&gt;8,V2309&lt;1/4,X2309&lt;1/4,IF(X2309="-",0,X2309)&gt;8),"RSVD","")</f>
        <v/>
      </c>
      <c r="C2309" s="125" t="s">
        <v>727</v>
      </c>
      <c r="D2309" s="125" t="s">
        <v>704</v>
      </c>
      <c r="E2309" s="125" t="str">
        <f t="shared" ref="E2309:E2321" si="4259">IF(S2309="rs2","L2",IF(S2309="vs2","L3","L1"))</f>
        <v>L3</v>
      </c>
      <c r="F2309" s="125" t="str">
        <f t="shared" ref="F2309:F2321" si="4260">IF(M2309=8,"000",IF(M2309=16,"101","110"))</f>
        <v>110</v>
      </c>
      <c r="H2309" s="125" t="s">
        <v>1724</v>
      </c>
      <c r="I2309" s="159">
        <f>VLOOKUP(H2309,'V-Enc'!$B$38:$C$45,2,FALSE)</f>
        <v>32</v>
      </c>
      <c r="J2309" s="125" t="s">
        <v>1739</v>
      </c>
      <c r="K2309" s="159">
        <f>VLOOKUP(J2309,'V-Enc'!$B$49:$C$56,2,FALSE)</f>
        <v>0.25</v>
      </c>
      <c r="L2309" s="206" t="s">
        <v>2079</v>
      </c>
      <c r="M2309" s="125">
        <v>32</v>
      </c>
      <c r="N2309" s="125" t="s">
        <v>1832</v>
      </c>
      <c r="O2309" s="125">
        <f>VLOOKUP(N2309,'V-Enc'!$B$130:$C$137,2,FALSE)</f>
        <v>5</v>
      </c>
      <c r="Q2309" s="125" t="s">
        <v>730</v>
      </c>
      <c r="R2309" s="125" t="s">
        <v>22</v>
      </c>
      <c r="S2309" s="125" t="s">
        <v>764</v>
      </c>
      <c r="U2309" s="125">
        <f t="shared" ref="U2309:U2321" si="4261">IF(L2309="-1",I2309,M2309)</f>
        <v>32</v>
      </c>
      <c r="V2309" s="179">
        <f t="shared" ref="V2309:V2321" si="4262">IF(L2309="-1",K2309,U2309/I2309*K2309)</f>
        <v>0.25</v>
      </c>
      <c r="W2309" s="125">
        <f t="shared" ref="W2309:W2321" si="4263">IF(L2309="-1",M2309,"-")</f>
        <v>32</v>
      </c>
      <c r="X2309" s="179">
        <f t="shared" ref="X2309:X2321" si="4264">IF(L2309="-1",W2309/I2309*K2309,"-")</f>
        <v>0.25</v>
      </c>
      <c r="Z2309" s="125">
        <f t="shared" si="4166"/>
        <v>1</v>
      </c>
      <c r="AA2309" s="125">
        <v>1</v>
      </c>
      <c r="AB2309" s="179">
        <f t="shared" si="4257"/>
        <v>5</v>
      </c>
      <c r="AC2309" s="179" t="str">
        <f t="shared" si="4251"/>
        <v>000100</v>
      </c>
      <c r="AD2309" s="179">
        <f t="shared" si="4252"/>
        <v>1</v>
      </c>
      <c r="AE2309" s="179" t="str">
        <f t="shared" si="4253"/>
        <v>00011111</v>
      </c>
      <c r="AF2309" s="179">
        <f t="shared" si="4254"/>
        <v>0</v>
      </c>
      <c r="AG2309" s="180" t="str">
        <f t="shared" si="4255"/>
        <v>00000000</v>
      </c>
      <c r="AH2309" s="179" t="str">
        <f t="shared" si="4256"/>
        <v>00000000</v>
      </c>
    </row>
    <row r="2310" spans="1:34" x14ac:dyDescent="0.2">
      <c r="A2310" s="125" t="s">
        <v>5016</v>
      </c>
      <c r="B2310" s="58" t="str">
        <f t="shared" ref="B2310" si="4265">IF(OR(MAX(1,O2310)*MAX(V2310,1)&gt;8,V2310&lt;1/4,X2310&lt;1/4,IF(X2310="-",0,X2310)&gt;8),"RSVD","")</f>
        <v>RSVD</v>
      </c>
      <c r="C2310" s="125" t="s">
        <v>727</v>
      </c>
      <c r="D2310" s="125" t="s">
        <v>704</v>
      </c>
      <c r="E2310" s="125" t="str">
        <f t="shared" ref="E2310" si="4266">IF(S2310="rs2","L2",IF(S2310="vs2","L3","L1"))</f>
        <v>L3</v>
      </c>
      <c r="F2310" s="125" t="str">
        <f t="shared" ref="F2310" si="4267">IF(M2310=8,"000",IF(M2310=16,"101","110"))</f>
        <v>000</v>
      </c>
      <c r="H2310" s="125" t="s">
        <v>1724</v>
      </c>
      <c r="I2310" s="159">
        <f>VLOOKUP(H2310,'V-Enc'!$B$38:$C$45,2,FALSE)</f>
        <v>32</v>
      </c>
      <c r="J2310" s="125" t="s">
        <v>1740</v>
      </c>
      <c r="K2310" s="159">
        <f>VLOOKUP(J2310,'V-Enc'!$B$49:$C$56,2,FALSE)</f>
        <v>0.5</v>
      </c>
      <c r="L2310" s="206" t="s">
        <v>2079</v>
      </c>
      <c r="M2310" s="125">
        <v>8</v>
      </c>
      <c r="N2310" s="125" t="s">
        <v>1832</v>
      </c>
      <c r="O2310" s="125">
        <f>VLOOKUP(N2310,'V-Enc'!$B$130:$C$137,2,FALSE)</f>
        <v>5</v>
      </c>
      <c r="Q2310" s="125" t="s">
        <v>730</v>
      </c>
      <c r="R2310" s="125" t="s">
        <v>22</v>
      </c>
      <c r="S2310" s="125" t="s">
        <v>764</v>
      </c>
      <c r="U2310" s="125">
        <f t="shared" ref="U2310" si="4268">IF(L2310="-1",I2310,M2310)</f>
        <v>32</v>
      </c>
      <c r="V2310" s="179">
        <f t="shared" ref="V2310" si="4269">IF(L2310="-1",K2310,U2310/I2310*K2310)</f>
        <v>0.5</v>
      </c>
      <c r="W2310" s="125">
        <f t="shared" ref="W2310" si="4270">IF(L2310="-1",M2310,"-")</f>
        <v>8</v>
      </c>
      <c r="X2310" s="179">
        <f t="shared" ref="X2310" si="4271">IF(L2310="-1",W2310/I2310*K2310,"-")</f>
        <v>0.125</v>
      </c>
      <c r="Z2310" s="125">
        <f t="shared" ref="Z2310" si="4272">IF(S2310="vs2",1,"")</f>
        <v>1</v>
      </c>
      <c r="AA2310" s="125">
        <v>1</v>
      </c>
      <c r="AB2310" s="179">
        <f t="shared" si="4257"/>
        <v>5</v>
      </c>
      <c r="AC2310" s="179" t="str">
        <f t="shared" si="4251"/>
        <v>000100</v>
      </c>
      <c r="AD2310" s="179">
        <f t="shared" si="4252"/>
        <v>1</v>
      </c>
      <c r="AE2310" s="179" t="str">
        <f t="shared" si="4253"/>
        <v>00011111</v>
      </c>
      <c r="AF2310" s="179">
        <f t="shared" si="4254"/>
        <v>0</v>
      </c>
      <c r="AG2310" s="180" t="str">
        <f t="shared" si="4255"/>
        <v>00000000</v>
      </c>
      <c r="AH2310" s="179" t="str">
        <f t="shared" si="4256"/>
        <v>00000000</v>
      </c>
    </row>
    <row r="2311" spans="1:34" x14ac:dyDescent="0.2">
      <c r="A2311" s="125" t="s">
        <v>3367</v>
      </c>
      <c r="B2311" s="58" t="str">
        <f t="shared" si="4258"/>
        <v/>
      </c>
      <c r="C2311" s="125" t="s">
        <v>727</v>
      </c>
      <c r="D2311" s="125" t="s">
        <v>704</v>
      </c>
      <c r="E2311" s="125" t="str">
        <f t="shared" si="4259"/>
        <v>L3</v>
      </c>
      <c r="F2311" s="125" t="str">
        <f t="shared" si="4260"/>
        <v>101</v>
      </c>
      <c r="H2311" s="125" t="s">
        <v>1724</v>
      </c>
      <c r="I2311" s="159">
        <f>VLOOKUP(H2311,'V-Enc'!$B$38:$C$45,2,FALSE)</f>
        <v>32</v>
      </c>
      <c r="J2311" s="125" t="s">
        <v>1740</v>
      </c>
      <c r="K2311" s="159">
        <f>VLOOKUP(J2311,'V-Enc'!$B$49:$C$56,2,FALSE)</f>
        <v>0.5</v>
      </c>
      <c r="L2311" s="206" t="s">
        <v>2079</v>
      </c>
      <c r="M2311" s="125">
        <v>16</v>
      </c>
      <c r="N2311" s="125" t="s">
        <v>1832</v>
      </c>
      <c r="O2311" s="125">
        <f>VLOOKUP(N2311,'V-Enc'!$B$130:$C$137,2,FALSE)</f>
        <v>5</v>
      </c>
      <c r="Q2311" s="125" t="s">
        <v>730</v>
      </c>
      <c r="R2311" s="125" t="s">
        <v>22</v>
      </c>
      <c r="S2311" s="125" t="s">
        <v>764</v>
      </c>
      <c r="U2311" s="125">
        <f t="shared" si="4261"/>
        <v>32</v>
      </c>
      <c r="V2311" s="179">
        <f t="shared" si="4262"/>
        <v>0.5</v>
      </c>
      <c r="W2311" s="125">
        <f t="shared" si="4263"/>
        <v>16</v>
      </c>
      <c r="X2311" s="179">
        <f t="shared" si="4264"/>
        <v>0.25</v>
      </c>
      <c r="Z2311" s="125">
        <f t="shared" si="4166"/>
        <v>1</v>
      </c>
      <c r="AA2311" s="125">
        <v>1</v>
      </c>
      <c r="AB2311" s="179">
        <f t="shared" si="4257"/>
        <v>5</v>
      </c>
      <c r="AC2311" s="179" t="str">
        <f t="shared" si="4251"/>
        <v>000100</v>
      </c>
      <c r="AD2311" s="179">
        <f t="shared" si="4252"/>
        <v>1</v>
      </c>
      <c r="AE2311" s="179" t="str">
        <f t="shared" si="4253"/>
        <v>00011111</v>
      </c>
      <c r="AF2311" s="179">
        <f t="shared" si="4254"/>
        <v>0</v>
      </c>
      <c r="AG2311" s="180" t="str">
        <f t="shared" si="4255"/>
        <v>00000000</v>
      </c>
      <c r="AH2311" s="179" t="str">
        <f t="shared" si="4256"/>
        <v>00000000</v>
      </c>
    </row>
    <row r="2312" spans="1:34" x14ac:dyDescent="0.2">
      <c r="A2312" s="125" t="s">
        <v>3368</v>
      </c>
      <c r="B2312" s="58" t="str">
        <f t="shared" si="4258"/>
        <v/>
      </c>
      <c r="C2312" s="125" t="s">
        <v>727</v>
      </c>
      <c r="D2312" s="125" t="s">
        <v>704</v>
      </c>
      <c r="E2312" s="125" t="str">
        <f t="shared" si="4259"/>
        <v>L3</v>
      </c>
      <c r="F2312" s="125" t="str">
        <f t="shared" si="4260"/>
        <v>110</v>
      </c>
      <c r="H2312" s="125" t="s">
        <v>1724</v>
      </c>
      <c r="I2312" s="159">
        <f>VLOOKUP(H2312,'V-Enc'!$B$38:$C$45,2,FALSE)</f>
        <v>32</v>
      </c>
      <c r="J2312" s="125" t="s">
        <v>1740</v>
      </c>
      <c r="K2312" s="159">
        <f>VLOOKUP(J2312,'V-Enc'!$B$49:$C$56,2,FALSE)</f>
        <v>0.5</v>
      </c>
      <c r="L2312" s="206" t="s">
        <v>2079</v>
      </c>
      <c r="M2312" s="125">
        <v>32</v>
      </c>
      <c r="N2312" s="125" t="s">
        <v>1832</v>
      </c>
      <c r="O2312" s="125">
        <f>VLOOKUP(N2312,'V-Enc'!$B$130:$C$137,2,FALSE)</f>
        <v>5</v>
      </c>
      <c r="Q2312" s="125" t="s">
        <v>730</v>
      </c>
      <c r="R2312" s="125" t="s">
        <v>22</v>
      </c>
      <c r="S2312" s="125" t="s">
        <v>764</v>
      </c>
      <c r="U2312" s="125">
        <f t="shared" si="4261"/>
        <v>32</v>
      </c>
      <c r="V2312" s="179">
        <f t="shared" si="4262"/>
        <v>0.5</v>
      </c>
      <c r="W2312" s="125">
        <f t="shared" si="4263"/>
        <v>32</v>
      </c>
      <c r="X2312" s="179">
        <f t="shared" si="4264"/>
        <v>0.5</v>
      </c>
      <c r="Z2312" s="125">
        <f t="shared" si="4166"/>
        <v>1</v>
      </c>
      <c r="AA2312" s="125">
        <v>1</v>
      </c>
      <c r="AB2312" s="179">
        <f t="shared" si="4257"/>
        <v>5</v>
      </c>
      <c r="AC2312" s="179" t="str">
        <f t="shared" si="4251"/>
        <v>000100</v>
      </c>
      <c r="AD2312" s="179">
        <f t="shared" si="4252"/>
        <v>1</v>
      </c>
      <c r="AE2312" s="179" t="str">
        <f t="shared" si="4253"/>
        <v>00011111</v>
      </c>
      <c r="AF2312" s="179">
        <f t="shared" si="4254"/>
        <v>0</v>
      </c>
      <c r="AG2312" s="180" t="str">
        <f t="shared" si="4255"/>
        <v>00000000</v>
      </c>
      <c r="AH2312" s="179" t="str">
        <f t="shared" si="4256"/>
        <v>00000000</v>
      </c>
    </row>
    <row r="2313" spans="1:34" x14ac:dyDescent="0.2">
      <c r="A2313" s="125" t="s">
        <v>3369</v>
      </c>
      <c r="B2313" s="58" t="str">
        <f t="shared" si="4258"/>
        <v/>
      </c>
      <c r="C2313" s="125" t="s">
        <v>727</v>
      </c>
      <c r="D2313" s="125" t="s">
        <v>704</v>
      </c>
      <c r="E2313" s="125" t="str">
        <f t="shared" si="4259"/>
        <v>L3</v>
      </c>
      <c r="F2313" s="125" t="str">
        <f t="shared" si="4260"/>
        <v>000</v>
      </c>
      <c r="H2313" s="125" t="s">
        <v>1724</v>
      </c>
      <c r="I2313" s="159">
        <f>VLOOKUP(H2313,'V-Enc'!$B$38:$C$45,2,FALSE)</f>
        <v>32</v>
      </c>
      <c r="J2313" s="125" t="s">
        <v>1733</v>
      </c>
      <c r="K2313" s="159">
        <f>VLOOKUP(J2313,'V-Enc'!$B$49:$C$56,2,FALSE)</f>
        <v>1</v>
      </c>
      <c r="L2313" s="206" t="s">
        <v>2079</v>
      </c>
      <c r="M2313" s="125">
        <v>8</v>
      </c>
      <c r="N2313" s="125" t="s">
        <v>1832</v>
      </c>
      <c r="O2313" s="125">
        <f>VLOOKUP(N2313,'V-Enc'!$B$130:$C$137,2,FALSE)</f>
        <v>5</v>
      </c>
      <c r="Q2313" s="125" t="s">
        <v>730</v>
      </c>
      <c r="R2313" s="125" t="s">
        <v>22</v>
      </c>
      <c r="S2313" s="125" t="s">
        <v>764</v>
      </c>
      <c r="U2313" s="125">
        <f t="shared" si="4261"/>
        <v>32</v>
      </c>
      <c r="V2313" s="179">
        <f t="shared" si="4262"/>
        <v>1</v>
      </c>
      <c r="W2313" s="125">
        <f t="shared" si="4263"/>
        <v>8</v>
      </c>
      <c r="X2313" s="179">
        <f t="shared" si="4264"/>
        <v>0.25</v>
      </c>
      <c r="Z2313" s="125">
        <f t="shared" si="4166"/>
        <v>1</v>
      </c>
      <c r="AA2313" s="125">
        <v>1</v>
      </c>
      <c r="AB2313" s="179">
        <f t="shared" si="4257"/>
        <v>5</v>
      </c>
      <c r="AC2313" s="179" t="str">
        <f t="shared" si="4251"/>
        <v>000100</v>
      </c>
      <c r="AD2313" s="179">
        <f t="shared" si="4252"/>
        <v>1</v>
      </c>
      <c r="AE2313" s="179" t="str">
        <f t="shared" si="4253"/>
        <v>00011111</v>
      </c>
      <c r="AF2313" s="179">
        <f t="shared" si="4254"/>
        <v>0</v>
      </c>
      <c r="AG2313" s="180" t="str">
        <f t="shared" si="4255"/>
        <v>00000000</v>
      </c>
      <c r="AH2313" s="179" t="str">
        <f t="shared" si="4256"/>
        <v>00000000</v>
      </c>
    </row>
    <row r="2314" spans="1:34" x14ac:dyDescent="0.2">
      <c r="A2314" s="125" t="s">
        <v>3370</v>
      </c>
      <c r="B2314" s="58" t="str">
        <f t="shared" si="4258"/>
        <v/>
      </c>
      <c r="C2314" s="125" t="s">
        <v>727</v>
      </c>
      <c r="D2314" s="125" t="s">
        <v>704</v>
      </c>
      <c r="E2314" s="125" t="str">
        <f t="shared" si="4259"/>
        <v>L3</v>
      </c>
      <c r="F2314" s="125" t="str">
        <f t="shared" si="4260"/>
        <v>101</v>
      </c>
      <c r="H2314" s="125" t="s">
        <v>1724</v>
      </c>
      <c r="I2314" s="159">
        <f>VLOOKUP(H2314,'V-Enc'!$B$38:$C$45,2,FALSE)</f>
        <v>32</v>
      </c>
      <c r="J2314" s="125" t="s">
        <v>1733</v>
      </c>
      <c r="K2314" s="159">
        <f>VLOOKUP(J2314,'V-Enc'!$B$49:$C$56,2,FALSE)</f>
        <v>1</v>
      </c>
      <c r="L2314" s="206" t="s">
        <v>2079</v>
      </c>
      <c r="M2314" s="125">
        <v>16</v>
      </c>
      <c r="N2314" s="125" t="s">
        <v>1832</v>
      </c>
      <c r="O2314" s="125">
        <f>VLOOKUP(N2314,'V-Enc'!$B$130:$C$137,2,FALSE)</f>
        <v>5</v>
      </c>
      <c r="Q2314" s="125" t="s">
        <v>730</v>
      </c>
      <c r="R2314" s="125" t="s">
        <v>22</v>
      </c>
      <c r="S2314" s="125" t="s">
        <v>764</v>
      </c>
      <c r="U2314" s="125">
        <f t="shared" si="4261"/>
        <v>32</v>
      </c>
      <c r="V2314" s="179">
        <f t="shared" si="4262"/>
        <v>1</v>
      </c>
      <c r="W2314" s="125">
        <f t="shared" si="4263"/>
        <v>16</v>
      </c>
      <c r="X2314" s="179">
        <f t="shared" si="4264"/>
        <v>0.5</v>
      </c>
      <c r="Z2314" s="125">
        <f t="shared" si="4166"/>
        <v>1</v>
      </c>
      <c r="AA2314" s="125">
        <v>1</v>
      </c>
      <c r="AB2314" s="179">
        <f t="shared" si="4257"/>
        <v>5</v>
      </c>
      <c r="AC2314" s="179" t="str">
        <f t="shared" si="4251"/>
        <v>000100</v>
      </c>
      <c r="AD2314" s="179">
        <f t="shared" si="4252"/>
        <v>1</v>
      </c>
      <c r="AE2314" s="179" t="str">
        <f t="shared" si="4253"/>
        <v>00011111</v>
      </c>
      <c r="AF2314" s="179">
        <f t="shared" si="4254"/>
        <v>0</v>
      </c>
      <c r="AG2314" s="180" t="str">
        <f t="shared" si="4255"/>
        <v>00000000</v>
      </c>
      <c r="AH2314" s="179" t="str">
        <f t="shared" si="4256"/>
        <v>00000000</v>
      </c>
    </row>
    <row r="2315" spans="1:34" x14ac:dyDescent="0.2">
      <c r="A2315" s="125" t="s">
        <v>3371</v>
      </c>
      <c r="B2315" s="58" t="str">
        <f t="shared" si="4258"/>
        <v/>
      </c>
      <c r="C2315" s="125" t="s">
        <v>727</v>
      </c>
      <c r="D2315" s="125" t="s">
        <v>704</v>
      </c>
      <c r="E2315" s="125" t="str">
        <f t="shared" si="4259"/>
        <v>L3</v>
      </c>
      <c r="F2315" s="125" t="str">
        <f t="shared" si="4260"/>
        <v>110</v>
      </c>
      <c r="H2315" s="125" t="s">
        <v>1724</v>
      </c>
      <c r="I2315" s="159">
        <f>VLOOKUP(H2315,'V-Enc'!$B$38:$C$45,2,FALSE)</f>
        <v>32</v>
      </c>
      <c r="J2315" s="125" t="s">
        <v>1733</v>
      </c>
      <c r="K2315" s="159">
        <f>VLOOKUP(J2315,'V-Enc'!$B$49:$C$56,2,FALSE)</f>
        <v>1</v>
      </c>
      <c r="L2315" s="206" t="s">
        <v>2079</v>
      </c>
      <c r="M2315" s="125">
        <v>32</v>
      </c>
      <c r="N2315" s="125" t="s">
        <v>1832</v>
      </c>
      <c r="O2315" s="125">
        <f>VLOOKUP(N2315,'V-Enc'!$B$130:$C$137,2,FALSE)</f>
        <v>5</v>
      </c>
      <c r="Q2315" s="125" t="s">
        <v>730</v>
      </c>
      <c r="R2315" s="125" t="s">
        <v>22</v>
      </c>
      <c r="S2315" s="125" t="s">
        <v>764</v>
      </c>
      <c r="U2315" s="125">
        <f t="shared" si="4261"/>
        <v>32</v>
      </c>
      <c r="V2315" s="179">
        <f t="shared" si="4262"/>
        <v>1</v>
      </c>
      <c r="W2315" s="125">
        <f t="shared" si="4263"/>
        <v>32</v>
      </c>
      <c r="X2315" s="179">
        <f t="shared" si="4264"/>
        <v>1</v>
      </c>
      <c r="Z2315" s="125">
        <f t="shared" si="4166"/>
        <v>1</v>
      </c>
      <c r="AA2315" s="125">
        <v>1</v>
      </c>
      <c r="AB2315" s="179">
        <f t="shared" si="4257"/>
        <v>5</v>
      </c>
      <c r="AC2315" s="179" t="str">
        <f t="shared" si="4251"/>
        <v>000100</v>
      </c>
      <c r="AD2315" s="179">
        <f t="shared" si="4252"/>
        <v>1</v>
      </c>
      <c r="AE2315" s="179" t="str">
        <f t="shared" si="4253"/>
        <v>00011111</v>
      </c>
      <c r="AF2315" s="179">
        <f t="shared" si="4254"/>
        <v>0</v>
      </c>
      <c r="AG2315" s="180" t="str">
        <f t="shared" si="4255"/>
        <v>00000000</v>
      </c>
      <c r="AH2315" s="179" t="str">
        <f t="shared" si="4256"/>
        <v>00000000</v>
      </c>
    </row>
    <row r="2316" spans="1:34" x14ac:dyDescent="0.2">
      <c r="A2316" s="125" t="s">
        <v>3372</v>
      </c>
      <c r="B2316" s="58" t="str">
        <f t="shared" si="4258"/>
        <v>RSVD</v>
      </c>
      <c r="C2316" s="125" t="s">
        <v>727</v>
      </c>
      <c r="D2316" s="125" t="s">
        <v>704</v>
      </c>
      <c r="E2316" s="125" t="str">
        <f t="shared" si="4259"/>
        <v>L3</v>
      </c>
      <c r="F2316" s="125" t="str">
        <f t="shared" si="4260"/>
        <v>000</v>
      </c>
      <c r="H2316" s="125" t="s">
        <v>1724</v>
      </c>
      <c r="I2316" s="159">
        <f>VLOOKUP(H2316,'V-Enc'!$B$38:$C$45,2,FALSE)</f>
        <v>32</v>
      </c>
      <c r="J2316" s="125" t="s">
        <v>1734</v>
      </c>
      <c r="K2316" s="159">
        <f>VLOOKUP(J2316,'V-Enc'!$B$49:$C$56,2,FALSE)</f>
        <v>2</v>
      </c>
      <c r="L2316" s="206" t="s">
        <v>2079</v>
      </c>
      <c r="M2316" s="125">
        <v>8</v>
      </c>
      <c r="N2316" s="125" t="s">
        <v>1832</v>
      </c>
      <c r="O2316" s="125">
        <f>VLOOKUP(N2316,'V-Enc'!$B$130:$C$137,2,FALSE)</f>
        <v>5</v>
      </c>
      <c r="Q2316" s="125" t="s">
        <v>730</v>
      </c>
      <c r="R2316" s="125" t="s">
        <v>22</v>
      </c>
      <c r="S2316" s="125" t="s">
        <v>764</v>
      </c>
      <c r="U2316" s="125">
        <f t="shared" si="4261"/>
        <v>32</v>
      </c>
      <c r="V2316" s="179">
        <f t="shared" si="4262"/>
        <v>2</v>
      </c>
      <c r="W2316" s="125">
        <f t="shared" si="4263"/>
        <v>8</v>
      </c>
      <c r="X2316" s="179">
        <f t="shared" si="4264"/>
        <v>0.5</v>
      </c>
      <c r="Z2316" s="125">
        <f t="shared" si="4166"/>
        <v>1</v>
      </c>
      <c r="AA2316" s="125">
        <v>1</v>
      </c>
      <c r="AB2316" s="179">
        <f t="shared" si="4257"/>
        <v>10</v>
      </c>
      <c r="AC2316" s="179" t="str">
        <f t="shared" si="4251"/>
        <v>001001</v>
      </c>
      <c r="AD2316" s="179">
        <f t="shared" si="4252"/>
        <v>1</v>
      </c>
      <c r="AE2316" s="179" t="str">
        <f t="shared" si="4253"/>
        <v>11111111</v>
      </c>
      <c r="AF2316" s="179">
        <f t="shared" si="4254"/>
        <v>0</v>
      </c>
      <c r="AG2316" s="180" t="str">
        <f t="shared" si="4255"/>
        <v>00000000</v>
      </c>
      <c r="AH2316" s="179" t="str">
        <f t="shared" si="4256"/>
        <v>00000000</v>
      </c>
    </row>
    <row r="2317" spans="1:34" x14ac:dyDescent="0.2">
      <c r="A2317" s="125" t="s">
        <v>3373</v>
      </c>
      <c r="B2317" s="58" t="str">
        <f t="shared" si="4258"/>
        <v>RSVD</v>
      </c>
      <c r="C2317" s="125" t="s">
        <v>727</v>
      </c>
      <c r="D2317" s="125" t="s">
        <v>704</v>
      </c>
      <c r="E2317" s="125" t="str">
        <f t="shared" si="4259"/>
        <v>L3</v>
      </c>
      <c r="F2317" s="125" t="str">
        <f t="shared" si="4260"/>
        <v>101</v>
      </c>
      <c r="H2317" s="125" t="s">
        <v>1724</v>
      </c>
      <c r="I2317" s="159">
        <f>VLOOKUP(H2317,'V-Enc'!$B$38:$C$45,2,FALSE)</f>
        <v>32</v>
      </c>
      <c r="J2317" s="125" t="s">
        <v>1734</v>
      </c>
      <c r="K2317" s="159">
        <f>VLOOKUP(J2317,'V-Enc'!$B$49:$C$56,2,FALSE)</f>
        <v>2</v>
      </c>
      <c r="L2317" s="206" t="s">
        <v>2079</v>
      </c>
      <c r="M2317" s="125">
        <v>16</v>
      </c>
      <c r="N2317" s="125" t="s">
        <v>1832</v>
      </c>
      <c r="O2317" s="125">
        <f>VLOOKUP(N2317,'V-Enc'!$B$130:$C$137,2,FALSE)</f>
        <v>5</v>
      </c>
      <c r="Q2317" s="125" t="s">
        <v>730</v>
      </c>
      <c r="R2317" s="125" t="s">
        <v>22</v>
      </c>
      <c r="S2317" s="125" t="s">
        <v>764</v>
      </c>
      <c r="U2317" s="125">
        <f t="shared" si="4261"/>
        <v>32</v>
      </c>
      <c r="V2317" s="179">
        <f t="shared" si="4262"/>
        <v>2</v>
      </c>
      <c r="W2317" s="125">
        <f t="shared" si="4263"/>
        <v>16</v>
      </c>
      <c r="X2317" s="179">
        <f t="shared" si="4264"/>
        <v>1</v>
      </c>
      <c r="Z2317" s="125">
        <f t="shared" si="4166"/>
        <v>1</v>
      </c>
      <c r="AA2317" s="125">
        <v>1</v>
      </c>
      <c r="AB2317" s="179">
        <f t="shared" si="4257"/>
        <v>10</v>
      </c>
      <c r="AC2317" s="179" t="str">
        <f t="shared" si="4251"/>
        <v>001001</v>
      </c>
      <c r="AD2317" s="179">
        <f t="shared" si="4252"/>
        <v>1</v>
      </c>
      <c r="AE2317" s="179" t="str">
        <f t="shared" si="4253"/>
        <v>11111111</v>
      </c>
      <c r="AF2317" s="179">
        <f t="shared" si="4254"/>
        <v>0</v>
      </c>
      <c r="AG2317" s="180" t="str">
        <f t="shared" si="4255"/>
        <v>00000000</v>
      </c>
      <c r="AH2317" s="179" t="str">
        <f t="shared" si="4256"/>
        <v>00000000</v>
      </c>
    </row>
    <row r="2318" spans="1:34" x14ac:dyDescent="0.2">
      <c r="A2318" s="125" t="s">
        <v>3374</v>
      </c>
      <c r="B2318" s="58" t="str">
        <f t="shared" si="4258"/>
        <v>RSVD</v>
      </c>
      <c r="C2318" s="125" t="s">
        <v>727</v>
      </c>
      <c r="D2318" s="125" t="s">
        <v>704</v>
      </c>
      <c r="E2318" s="125" t="str">
        <f t="shared" si="4259"/>
        <v>L3</v>
      </c>
      <c r="F2318" s="125" t="str">
        <f t="shared" si="4260"/>
        <v>110</v>
      </c>
      <c r="H2318" s="125" t="s">
        <v>1724</v>
      </c>
      <c r="I2318" s="159">
        <f>VLOOKUP(H2318,'V-Enc'!$B$38:$C$45,2,FALSE)</f>
        <v>32</v>
      </c>
      <c r="J2318" s="125" t="s">
        <v>1734</v>
      </c>
      <c r="K2318" s="159">
        <f>VLOOKUP(J2318,'V-Enc'!$B$49:$C$56,2,FALSE)</f>
        <v>2</v>
      </c>
      <c r="L2318" s="206" t="s">
        <v>2079</v>
      </c>
      <c r="M2318" s="125">
        <v>32</v>
      </c>
      <c r="N2318" s="125" t="s">
        <v>1832</v>
      </c>
      <c r="O2318" s="125">
        <f>VLOOKUP(N2318,'V-Enc'!$B$130:$C$137,2,FALSE)</f>
        <v>5</v>
      </c>
      <c r="Q2318" s="125" t="s">
        <v>730</v>
      </c>
      <c r="R2318" s="125" t="s">
        <v>22</v>
      </c>
      <c r="S2318" s="125" t="s">
        <v>764</v>
      </c>
      <c r="U2318" s="125">
        <f t="shared" si="4261"/>
        <v>32</v>
      </c>
      <c r="V2318" s="179">
        <f t="shared" si="4262"/>
        <v>2</v>
      </c>
      <c r="W2318" s="125">
        <f t="shared" si="4263"/>
        <v>32</v>
      </c>
      <c r="X2318" s="179">
        <f t="shared" si="4264"/>
        <v>2</v>
      </c>
      <c r="Z2318" s="125">
        <f t="shared" si="4166"/>
        <v>1</v>
      </c>
      <c r="AA2318" s="125">
        <v>1</v>
      </c>
      <c r="AB2318" s="179">
        <f t="shared" si="4257"/>
        <v>10</v>
      </c>
      <c r="AC2318" s="179" t="str">
        <f t="shared" si="4251"/>
        <v>001001</v>
      </c>
      <c r="AD2318" s="179">
        <f t="shared" si="4252"/>
        <v>1</v>
      </c>
      <c r="AE2318" s="179" t="str">
        <f t="shared" si="4253"/>
        <v>11111111</v>
      </c>
      <c r="AF2318" s="179">
        <f t="shared" si="4254"/>
        <v>1</v>
      </c>
      <c r="AG2318" s="180" t="str">
        <f t="shared" si="4255"/>
        <v>01010101</v>
      </c>
      <c r="AH2318" s="179" t="str">
        <f t="shared" si="4256"/>
        <v>10101010</v>
      </c>
    </row>
    <row r="2319" spans="1:34" x14ac:dyDescent="0.2">
      <c r="A2319" s="125" t="s">
        <v>3375</v>
      </c>
      <c r="B2319" s="58" t="str">
        <f t="shared" si="4258"/>
        <v>RSVD</v>
      </c>
      <c r="C2319" s="125" t="s">
        <v>727</v>
      </c>
      <c r="D2319" s="125" t="s">
        <v>704</v>
      </c>
      <c r="E2319" s="125" t="str">
        <f t="shared" si="4259"/>
        <v>L3</v>
      </c>
      <c r="F2319" s="125" t="str">
        <f t="shared" si="4260"/>
        <v>000</v>
      </c>
      <c r="H2319" s="125" t="s">
        <v>1724</v>
      </c>
      <c r="I2319" s="159">
        <f>VLOOKUP(H2319,'V-Enc'!$B$38:$C$45,2,FALSE)</f>
        <v>32</v>
      </c>
      <c r="J2319" s="125" t="s">
        <v>1735</v>
      </c>
      <c r="K2319" s="159">
        <f>VLOOKUP(J2319,'V-Enc'!$B$49:$C$56,2,FALSE)</f>
        <v>4</v>
      </c>
      <c r="L2319" s="206" t="s">
        <v>2079</v>
      </c>
      <c r="M2319" s="125">
        <v>8</v>
      </c>
      <c r="N2319" s="125" t="s">
        <v>1832</v>
      </c>
      <c r="O2319" s="125">
        <f>VLOOKUP(N2319,'V-Enc'!$B$130:$C$137,2,FALSE)</f>
        <v>5</v>
      </c>
      <c r="Q2319" s="125" t="s">
        <v>730</v>
      </c>
      <c r="R2319" s="125" t="s">
        <v>22</v>
      </c>
      <c r="S2319" s="125" t="s">
        <v>764</v>
      </c>
      <c r="U2319" s="125">
        <f t="shared" si="4261"/>
        <v>32</v>
      </c>
      <c r="V2319" s="179">
        <f t="shared" si="4262"/>
        <v>4</v>
      </c>
      <c r="W2319" s="125">
        <f t="shared" si="4263"/>
        <v>8</v>
      </c>
      <c r="X2319" s="179">
        <f t="shared" si="4264"/>
        <v>1</v>
      </c>
      <c r="Z2319" s="125">
        <f t="shared" si="4166"/>
        <v>1</v>
      </c>
      <c r="AA2319" s="125">
        <v>1</v>
      </c>
      <c r="AB2319" s="179">
        <f t="shared" si="4257"/>
        <v>20</v>
      </c>
      <c r="AC2319" s="179" t="str">
        <f t="shared" si="4251"/>
        <v>010011</v>
      </c>
      <c r="AD2319" s="179">
        <f t="shared" si="4252"/>
        <v>1</v>
      </c>
      <c r="AE2319" s="179" t="str">
        <f t="shared" si="4253"/>
        <v>11111111</v>
      </c>
      <c r="AF2319" s="179">
        <f t="shared" si="4254"/>
        <v>0</v>
      </c>
      <c r="AG2319" s="180" t="str">
        <f t="shared" si="4255"/>
        <v>00000000</v>
      </c>
      <c r="AH2319" s="179" t="str">
        <f t="shared" si="4256"/>
        <v>00000000</v>
      </c>
    </row>
    <row r="2320" spans="1:34" x14ac:dyDescent="0.2">
      <c r="A2320" s="125" t="s">
        <v>3376</v>
      </c>
      <c r="B2320" s="58" t="str">
        <f t="shared" si="4258"/>
        <v>RSVD</v>
      </c>
      <c r="C2320" s="125" t="s">
        <v>727</v>
      </c>
      <c r="D2320" s="125" t="s">
        <v>704</v>
      </c>
      <c r="E2320" s="125" t="str">
        <f t="shared" si="4259"/>
        <v>L3</v>
      </c>
      <c r="F2320" s="125" t="str">
        <f t="shared" si="4260"/>
        <v>101</v>
      </c>
      <c r="H2320" s="125" t="s">
        <v>1724</v>
      </c>
      <c r="I2320" s="159">
        <f>VLOOKUP(H2320,'V-Enc'!$B$38:$C$45,2,FALSE)</f>
        <v>32</v>
      </c>
      <c r="J2320" s="125" t="s">
        <v>1735</v>
      </c>
      <c r="K2320" s="159">
        <f>VLOOKUP(J2320,'V-Enc'!$B$49:$C$56,2,FALSE)</f>
        <v>4</v>
      </c>
      <c r="L2320" s="206" t="s">
        <v>2079</v>
      </c>
      <c r="M2320" s="125">
        <v>16</v>
      </c>
      <c r="N2320" s="125" t="s">
        <v>1832</v>
      </c>
      <c r="O2320" s="125">
        <f>VLOOKUP(N2320,'V-Enc'!$B$130:$C$137,2,FALSE)</f>
        <v>5</v>
      </c>
      <c r="Q2320" s="125" t="s">
        <v>730</v>
      </c>
      <c r="R2320" s="125" t="s">
        <v>22</v>
      </c>
      <c r="S2320" s="125" t="s">
        <v>764</v>
      </c>
      <c r="U2320" s="125">
        <f t="shared" si="4261"/>
        <v>32</v>
      </c>
      <c r="V2320" s="179">
        <f t="shared" si="4262"/>
        <v>4</v>
      </c>
      <c r="W2320" s="125">
        <f t="shared" si="4263"/>
        <v>16</v>
      </c>
      <c r="X2320" s="179">
        <f t="shared" si="4264"/>
        <v>2</v>
      </c>
      <c r="Z2320" s="125">
        <f t="shared" si="4166"/>
        <v>1</v>
      </c>
      <c r="AA2320" s="125">
        <v>1</v>
      </c>
      <c r="AB2320" s="179">
        <f t="shared" si="4257"/>
        <v>20</v>
      </c>
      <c r="AC2320" s="179" t="str">
        <f t="shared" si="4251"/>
        <v>010011</v>
      </c>
      <c r="AD2320" s="179">
        <f t="shared" si="4252"/>
        <v>1</v>
      </c>
      <c r="AE2320" s="179" t="str">
        <f t="shared" si="4253"/>
        <v>11111111</v>
      </c>
      <c r="AF2320" s="179">
        <f t="shared" si="4254"/>
        <v>2</v>
      </c>
      <c r="AG2320" s="180" t="str">
        <f t="shared" si="4255"/>
        <v>10101010</v>
      </c>
      <c r="AH2320" s="179" t="str">
        <f>IF(AF2320=0,"00000000",RIGHT(_xlfn.CONCAT(REPT(0,8-MIN(8,AB2320)),REPT(DEC2BIN(_xlfn.BITLSHIFT(1,MAX(V2320,X2320,1)-1)),MAX(1,O2320))),8))</f>
        <v>10001000</v>
      </c>
    </row>
    <row r="2321" spans="1:34" x14ac:dyDescent="0.2">
      <c r="A2321" s="125" t="s">
        <v>3377</v>
      </c>
      <c r="B2321" s="58" t="str">
        <f t="shared" si="4258"/>
        <v>RSVD</v>
      </c>
      <c r="C2321" s="125" t="s">
        <v>727</v>
      </c>
      <c r="D2321" s="125" t="s">
        <v>704</v>
      </c>
      <c r="E2321" s="125" t="str">
        <f t="shared" si="4259"/>
        <v>L3</v>
      </c>
      <c r="F2321" s="125" t="str">
        <f t="shared" si="4260"/>
        <v>110</v>
      </c>
      <c r="H2321" s="125" t="s">
        <v>1724</v>
      </c>
      <c r="I2321" s="159">
        <f>VLOOKUP(H2321,'V-Enc'!$B$38:$C$45,2,FALSE)</f>
        <v>32</v>
      </c>
      <c r="J2321" s="125" t="s">
        <v>1735</v>
      </c>
      <c r="K2321" s="159">
        <f>VLOOKUP(J2321,'V-Enc'!$B$49:$C$56,2,FALSE)</f>
        <v>4</v>
      </c>
      <c r="L2321" s="206" t="s">
        <v>2079</v>
      </c>
      <c r="M2321" s="125">
        <v>32</v>
      </c>
      <c r="N2321" s="125" t="s">
        <v>1832</v>
      </c>
      <c r="O2321" s="125">
        <f>VLOOKUP(N2321,'V-Enc'!$B$130:$C$137,2,FALSE)</f>
        <v>5</v>
      </c>
      <c r="Q2321" s="125" t="s">
        <v>730</v>
      </c>
      <c r="R2321" s="125" t="s">
        <v>22</v>
      </c>
      <c r="S2321" s="125" t="s">
        <v>764</v>
      </c>
      <c r="U2321" s="125">
        <f t="shared" si="4261"/>
        <v>32</v>
      </c>
      <c r="V2321" s="179">
        <f t="shared" si="4262"/>
        <v>4</v>
      </c>
      <c r="W2321" s="125">
        <f t="shared" si="4263"/>
        <v>32</v>
      </c>
      <c r="X2321" s="179">
        <f t="shared" si="4264"/>
        <v>4</v>
      </c>
      <c r="Z2321" s="125">
        <f t="shared" si="4166"/>
        <v>1</v>
      </c>
      <c r="AA2321" s="125">
        <v>1</v>
      </c>
      <c r="AB2321" s="179">
        <f t="shared" si="4257"/>
        <v>20</v>
      </c>
      <c r="AC2321" s="179" t="str">
        <f>DEC2BIN(MIN(64,AB2321)-1,6)</f>
        <v>010011</v>
      </c>
      <c r="AD2321" s="179">
        <f t="shared" si="4252"/>
        <v>1</v>
      </c>
      <c r="AE2321" s="179" t="str">
        <f t="shared" si="4253"/>
        <v>11111111</v>
      </c>
      <c r="AF2321" s="179">
        <f t="shared" si="4254"/>
        <v>1</v>
      </c>
      <c r="AG2321" s="180" t="str">
        <f t="shared" si="4255"/>
        <v>01110111</v>
      </c>
      <c r="AH2321" s="179" t="str">
        <f t="shared" ref="AH2321:AH2324" si="4273">IF(AF2321=0,"00000000",RIGHT(_xlfn.CONCAT(REPT(0,8-MIN(8,AB2321)),REPT(DEC2BIN(_xlfn.BITLSHIFT(1,MAX(V2321,X2321,1)-1)),MAX(1,O2321))),8))</f>
        <v>10001000</v>
      </c>
    </row>
    <row r="2322" spans="1:34" x14ac:dyDescent="0.2">
      <c r="A2322" s="125" t="s">
        <v>3378</v>
      </c>
      <c r="B2322" s="58" t="str">
        <f t="shared" si="4258"/>
        <v>RSVD</v>
      </c>
      <c r="C2322" s="125" t="s">
        <v>727</v>
      </c>
      <c r="D2322" s="125" t="s">
        <v>704</v>
      </c>
      <c r="E2322" s="125" t="str">
        <f>IF(S2322="rs2","L2",IF(S2322="vs2","L3","L1"))</f>
        <v>L3</v>
      </c>
      <c r="F2322" s="125" t="str">
        <f>IF(M2322=8,"000",IF(M2322=16,"101","110"))</f>
        <v>000</v>
      </c>
      <c r="H2322" s="125" t="s">
        <v>1724</v>
      </c>
      <c r="I2322" s="159">
        <f>VLOOKUP(H2322,'V-Enc'!$B$38:$C$45,2,FALSE)</f>
        <v>32</v>
      </c>
      <c r="J2322" s="125" t="s">
        <v>1736</v>
      </c>
      <c r="K2322" s="159">
        <f>VLOOKUP(J2322,'V-Enc'!$B$49:$C$56,2,FALSE)</f>
        <v>8</v>
      </c>
      <c r="L2322" s="206" t="s">
        <v>2079</v>
      </c>
      <c r="M2322" s="125">
        <v>8</v>
      </c>
      <c r="N2322" s="125" t="s">
        <v>1832</v>
      </c>
      <c r="O2322" s="125">
        <f>VLOOKUP(N2322,'V-Enc'!$B$130:$C$137,2,FALSE)</f>
        <v>5</v>
      </c>
      <c r="Q2322" s="125" t="s">
        <v>730</v>
      </c>
      <c r="R2322" s="125" t="s">
        <v>22</v>
      </c>
      <c r="S2322" s="125" t="s">
        <v>764</v>
      </c>
      <c r="U2322" s="125">
        <f>IF(L2322="-1",I2322,M2322)</f>
        <v>32</v>
      </c>
      <c r="V2322" s="179">
        <f>IF(L2322="-1",K2322,U2322/I2322*K2322)</f>
        <v>8</v>
      </c>
      <c r="W2322" s="125">
        <f>IF(L2322="-1",M2322,"-")</f>
        <v>8</v>
      </c>
      <c r="X2322" s="179">
        <f>IF(L2322="-1",W2322/I2322*K2322,"-")</f>
        <v>2</v>
      </c>
      <c r="Z2322" s="125">
        <f t="shared" si="4166"/>
        <v>1</v>
      </c>
      <c r="AA2322" s="125">
        <v>1</v>
      </c>
      <c r="AB2322" s="179">
        <f t="shared" si="4257"/>
        <v>40</v>
      </c>
      <c r="AC2322" s="179" t="str">
        <f t="shared" ref="AC2322:AC2324" si="4274">DEC2BIN(MIN(64,AB2322)-1,6)</f>
        <v>100111</v>
      </c>
      <c r="AD2322" s="179">
        <f t="shared" si="4252"/>
        <v>1</v>
      </c>
      <c r="AE2322" s="179" t="str">
        <f t="shared" si="4253"/>
        <v>11111111</v>
      </c>
      <c r="AF2322" s="179">
        <f t="shared" si="4254"/>
        <v>4</v>
      </c>
      <c r="AG2322" s="180" t="str">
        <f t="shared" si="4255"/>
        <v>10001000</v>
      </c>
      <c r="AH2322" s="179" t="str">
        <f t="shared" si="4273"/>
        <v>10000000</v>
      </c>
    </row>
    <row r="2323" spans="1:34" x14ac:dyDescent="0.2">
      <c r="A2323" s="125" t="s">
        <v>3379</v>
      </c>
      <c r="B2323" s="58" t="str">
        <f t="shared" si="4258"/>
        <v>RSVD</v>
      </c>
      <c r="C2323" s="125" t="s">
        <v>727</v>
      </c>
      <c r="D2323" s="125" t="s">
        <v>704</v>
      </c>
      <c r="E2323" s="125" t="str">
        <f>IF(S2323="rs2","L2",IF(S2323="vs2","L3","L1"))</f>
        <v>L3</v>
      </c>
      <c r="F2323" s="125" t="str">
        <f>IF(M2323=8,"000",IF(M2323=16,"101","110"))</f>
        <v>101</v>
      </c>
      <c r="H2323" s="125" t="s">
        <v>1724</v>
      </c>
      <c r="I2323" s="159">
        <f>VLOOKUP(H2323,'V-Enc'!$B$38:$C$45,2,FALSE)</f>
        <v>32</v>
      </c>
      <c r="J2323" s="125" t="s">
        <v>1736</v>
      </c>
      <c r="K2323" s="159">
        <f>VLOOKUP(J2323,'V-Enc'!$B$49:$C$56,2,FALSE)</f>
        <v>8</v>
      </c>
      <c r="L2323" s="206" t="s">
        <v>2079</v>
      </c>
      <c r="M2323" s="125">
        <v>16</v>
      </c>
      <c r="N2323" s="125" t="s">
        <v>1832</v>
      </c>
      <c r="O2323" s="125">
        <f>VLOOKUP(N2323,'V-Enc'!$B$130:$C$137,2,FALSE)</f>
        <v>5</v>
      </c>
      <c r="Q2323" s="125" t="s">
        <v>730</v>
      </c>
      <c r="R2323" s="125" t="s">
        <v>22</v>
      </c>
      <c r="S2323" s="125" t="s">
        <v>764</v>
      </c>
      <c r="U2323" s="125">
        <f>IF(L2323="-1",I2323,M2323)</f>
        <v>32</v>
      </c>
      <c r="V2323" s="179">
        <f>IF(L2323="-1",K2323,U2323/I2323*K2323)</f>
        <v>8</v>
      </c>
      <c r="W2323" s="125">
        <f>IF(L2323="-1",M2323,"-")</f>
        <v>16</v>
      </c>
      <c r="X2323" s="179">
        <f>IF(L2323="-1",W2323/I2323*K2323,"-")</f>
        <v>4</v>
      </c>
      <c r="Z2323" s="125">
        <f t="shared" si="4166"/>
        <v>1</v>
      </c>
      <c r="AA2323" s="125">
        <v>1</v>
      </c>
      <c r="AB2323" s="179">
        <f t="shared" si="4257"/>
        <v>40</v>
      </c>
      <c r="AC2323" s="179" t="str">
        <f t="shared" si="4274"/>
        <v>100111</v>
      </c>
      <c r="AD2323" s="179">
        <f t="shared" si="4252"/>
        <v>1</v>
      </c>
      <c r="AE2323" s="179" t="str">
        <f t="shared" si="4253"/>
        <v>11111111</v>
      </c>
      <c r="AF2323" s="179">
        <f t="shared" si="4254"/>
        <v>2</v>
      </c>
      <c r="AG2323" s="180" t="str">
        <f>IF(AF2323=0,"00000000",RIGHT(IF(X2323&gt;=V2323,DEC2BIN(_xlfn.BITXOR(BIN2DEC(AH2323),255),8),REPT(DEC2BIN(_xlfn.BITLSHIFT(1,AF2323-1)),8)),8))</f>
        <v>10101010</v>
      </c>
      <c r="AH2323" s="179" t="str">
        <f t="shared" si="4273"/>
        <v>10000000</v>
      </c>
    </row>
    <row r="2324" spans="1:34" x14ac:dyDescent="0.2">
      <c r="A2324" s="125" t="s">
        <v>3380</v>
      </c>
      <c r="B2324" s="58" t="str">
        <f t="shared" si="4258"/>
        <v>RSVD</v>
      </c>
      <c r="C2324" s="125" t="s">
        <v>727</v>
      </c>
      <c r="D2324" s="125" t="s">
        <v>704</v>
      </c>
      <c r="E2324" s="125" t="str">
        <f>IF(S2324="rs2","L2",IF(S2324="vs2","L3","L1"))</f>
        <v>L3</v>
      </c>
      <c r="F2324" s="125" t="str">
        <f>IF(M2324=8,"000",IF(M2324=16,"101","110"))</f>
        <v>110</v>
      </c>
      <c r="H2324" s="125" t="s">
        <v>1724</v>
      </c>
      <c r="I2324" s="159">
        <f>VLOOKUP(H2324,'V-Enc'!$B$38:$C$45,2,FALSE)</f>
        <v>32</v>
      </c>
      <c r="J2324" s="125" t="s">
        <v>1736</v>
      </c>
      <c r="K2324" s="159">
        <f>VLOOKUP(J2324,'V-Enc'!$B$49:$C$56,2,FALSE)</f>
        <v>8</v>
      </c>
      <c r="L2324" s="206" t="s">
        <v>2079</v>
      </c>
      <c r="M2324" s="125">
        <v>32</v>
      </c>
      <c r="N2324" s="125" t="s">
        <v>1832</v>
      </c>
      <c r="O2324" s="125">
        <f>VLOOKUP(N2324,'V-Enc'!$B$130:$C$137,2,FALSE)</f>
        <v>5</v>
      </c>
      <c r="Q2324" s="125" t="s">
        <v>730</v>
      </c>
      <c r="R2324" s="125" t="s">
        <v>22</v>
      </c>
      <c r="S2324" s="125" t="s">
        <v>764</v>
      </c>
      <c r="U2324" s="125">
        <f>IF(L2324="-1",I2324,M2324)</f>
        <v>32</v>
      </c>
      <c r="V2324" s="179">
        <f>IF(L2324="-1",K2324,U2324/I2324*K2324)</f>
        <v>8</v>
      </c>
      <c r="W2324" s="125">
        <f>IF(L2324="-1",M2324,"-")</f>
        <v>32</v>
      </c>
      <c r="X2324" s="179">
        <f>IF(L2324="-1",W2324/I2324*K2324,"-")</f>
        <v>8</v>
      </c>
      <c r="Z2324" s="125">
        <f t="shared" si="4166"/>
        <v>1</v>
      </c>
      <c r="AA2324" s="125">
        <v>1</v>
      </c>
      <c r="AB2324" s="179">
        <f t="shared" si="4257"/>
        <v>40</v>
      </c>
      <c r="AC2324" s="179" t="str">
        <f t="shared" si="4274"/>
        <v>100111</v>
      </c>
      <c r="AD2324" s="179">
        <f t="shared" si="4252"/>
        <v>1</v>
      </c>
      <c r="AE2324" s="179" t="str">
        <f t="shared" si="4253"/>
        <v>11111111</v>
      </c>
      <c r="AF2324" s="179">
        <f t="shared" si="4254"/>
        <v>1</v>
      </c>
      <c r="AG2324" s="180" t="str">
        <f>IF(AF2324=0,"00000000",RIGHT(IF(X2324&gt;=V2324,DEC2BIN(_xlfn.BITXOR(BIN2DEC(AH2324),255),8),REPT(DEC2BIN(_xlfn.BITLSHIFT(1,AF2324-1)),8)),8))</f>
        <v>01111111</v>
      </c>
      <c r="AH2324" s="179" t="str">
        <f t="shared" si="4273"/>
        <v>10000000</v>
      </c>
    </row>
    <row r="2325" spans="1:34" x14ac:dyDescent="0.2">
      <c r="I2325" s="159"/>
      <c r="Z2325" s="125" t="str">
        <f t="shared" si="4166"/>
        <v/>
      </c>
      <c r="AC2325" s="179"/>
      <c r="AE2325" s="179"/>
    </row>
    <row r="2326" spans="1:34" ht="19" x14ac:dyDescent="0.25">
      <c r="A2326" s="225" t="s">
        <v>2244</v>
      </c>
      <c r="B2326" s="225"/>
      <c r="C2326" s="226"/>
      <c r="D2326" s="226"/>
      <c r="E2326" s="226"/>
      <c r="F2326" s="226"/>
      <c r="G2326" s="226"/>
      <c r="I2326" s="159"/>
      <c r="Z2326" s="125" t="str">
        <f t="shared" si="4166"/>
        <v/>
      </c>
      <c r="AC2326" s="179"/>
      <c r="AE2326" s="179"/>
    </row>
    <row r="2327" spans="1:34" x14ac:dyDescent="0.2">
      <c r="A2327" s="125" t="s">
        <v>5017</v>
      </c>
      <c r="B2327" s="58" t="str">
        <f t="shared" ref="B2327" si="4275">IF(OR(MAX(1,O2327)*MAX(V2327,1)&gt;8,V2327&lt;1/4,X2327&lt;1/4,IF(X2327="-",0,X2327)&gt;8),"RSVD","")</f>
        <v>RSVD</v>
      </c>
      <c r="C2327" s="125" t="s">
        <v>727</v>
      </c>
      <c r="D2327" s="125" t="s">
        <v>704</v>
      </c>
      <c r="E2327" s="125" t="str">
        <f t="shared" ref="E2327" si="4276">IF(S2327="rs2","L2",IF(S2327="vs2","L3","L1"))</f>
        <v>L1</v>
      </c>
      <c r="F2327" s="125" t="str">
        <f t="shared" ref="F2327" si="4277">IF(M2327=8,"000",IF(M2327=16,"101","110"))</f>
        <v>110</v>
      </c>
      <c r="H2327" s="125" t="s">
        <v>1724</v>
      </c>
      <c r="I2327" s="159">
        <f>VLOOKUP(H2327,'V-Enc'!$B$38:$C$45,2,FALSE)</f>
        <v>32</v>
      </c>
      <c r="J2327" s="125" t="s">
        <v>1739</v>
      </c>
      <c r="K2327" s="159">
        <f>VLOOKUP(J2327,'V-Enc'!$B$49:$C$56,2,FALSE)</f>
        <v>0.25</v>
      </c>
      <c r="L2327" s="206" t="s">
        <v>76</v>
      </c>
      <c r="M2327" s="125">
        <v>32</v>
      </c>
      <c r="N2327" s="125" t="s">
        <v>1833</v>
      </c>
      <c r="O2327" s="125">
        <f>VLOOKUP(N2327,'V-Enc'!$B$130:$C$137,2,FALSE)</f>
        <v>6</v>
      </c>
      <c r="Q2327" s="125" t="s">
        <v>730</v>
      </c>
      <c r="R2327" s="125" t="s">
        <v>22</v>
      </c>
      <c r="S2327" s="206" t="s">
        <v>2040</v>
      </c>
      <c r="U2327" s="125">
        <v>8</v>
      </c>
      <c r="V2327" s="179">
        <f t="shared" ref="V2327" si="4278">IF(L2327="-1",K2327,U2327/I2327*K2327)</f>
        <v>6.25E-2</v>
      </c>
      <c r="W2327" s="125" t="str">
        <f t="shared" ref="W2327" si="4279">IF(L2327="-1",M2327,"-")</f>
        <v>-</v>
      </c>
      <c r="X2327" s="179" t="str">
        <f>IF(L2327="-1",W2327/#REF!*#REF!,"-")</f>
        <v>-</v>
      </c>
      <c r="Z2327" s="125" t="str">
        <f t="shared" si="4166"/>
        <v/>
      </c>
      <c r="AA2327" s="125">
        <v>1</v>
      </c>
      <c r="AB2327" s="179">
        <f>MAX(V2327,X2327,1)*IF(O2327="",1,O2327)</f>
        <v>6</v>
      </c>
      <c r="AC2327" s="179" t="str">
        <f t="shared" ref="AC2327:AC2340" si="4280">DEC2BIN(MIN(64,AB2327)-1,6)</f>
        <v>000101</v>
      </c>
      <c r="AD2327" s="179">
        <f t="shared" ref="AD2327:AD2344" si="4281">AB2327/(MAX(V2327,1)*IF(O2327="",1,O2327))</f>
        <v>1</v>
      </c>
      <c r="AE2327" s="179" t="str">
        <f t="shared" ref="AE2327:AE2344" si="4282">RIGHT(_xlfn.CONCAT(REPT(0,8-MIN(AB2327,8)),REPT(DEC2BIN(_xlfn.BITLSHIFT(1,AD2327-1)),AB2327/AD2327)),8)</f>
        <v>00111111</v>
      </c>
      <c r="AF2327" s="125" t="s">
        <v>369</v>
      </c>
    </row>
    <row r="2328" spans="1:34" x14ac:dyDescent="0.2">
      <c r="A2328" s="125" t="s">
        <v>5018</v>
      </c>
      <c r="B2328" s="58" t="str">
        <f t="shared" ref="B2328" si="4283">IF(OR(MAX(1,O2328)*MAX(V2328,1)&gt;8,V2328&lt;1/4,X2328&lt;1/4,IF(X2328="-",0,X2328)&gt;8),"RSVD","")</f>
        <v>RSVD</v>
      </c>
      <c r="C2328" s="125" t="s">
        <v>727</v>
      </c>
      <c r="D2328" s="125" t="s">
        <v>704</v>
      </c>
      <c r="E2328" s="125" t="str">
        <f t="shared" ref="E2328" si="4284">IF(S2328="rs2","L2",IF(S2328="vs2","L3","L1"))</f>
        <v>L1</v>
      </c>
      <c r="F2328" s="125" t="str">
        <f t="shared" ref="F2328" si="4285">IF(M2328=8,"000",IF(M2328=16,"101","110"))</f>
        <v>110</v>
      </c>
      <c r="H2328" s="125" t="s">
        <v>1724</v>
      </c>
      <c r="I2328" s="159">
        <f>VLOOKUP(H2328,'V-Enc'!$B$38:$C$45,2,FALSE)</f>
        <v>32</v>
      </c>
      <c r="J2328" s="125" t="s">
        <v>1739</v>
      </c>
      <c r="K2328" s="159">
        <f>VLOOKUP(J2328,'V-Enc'!$B$49:$C$56,2,FALSE)</f>
        <v>0.25</v>
      </c>
      <c r="L2328" s="206" t="s">
        <v>76</v>
      </c>
      <c r="M2328" s="125">
        <v>32</v>
      </c>
      <c r="N2328" s="125" t="s">
        <v>1833</v>
      </c>
      <c r="O2328" s="125">
        <f>VLOOKUP(N2328,'V-Enc'!$B$130:$C$137,2,FALSE)</f>
        <v>6</v>
      </c>
      <c r="Q2328" s="125" t="s">
        <v>730</v>
      </c>
      <c r="R2328" s="125" t="s">
        <v>22</v>
      </c>
      <c r="S2328" s="206" t="s">
        <v>2040</v>
      </c>
      <c r="U2328" s="125">
        <v>16</v>
      </c>
      <c r="V2328" s="179">
        <f t="shared" ref="V2328" si="4286">IF(L2328="-1",K2328,U2328/I2328*K2328)</f>
        <v>0.125</v>
      </c>
      <c r="W2328" s="125" t="str">
        <f t="shared" ref="W2328" si="4287">IF(L2328="-1",M2328,"-")</f>
        <v>-</v>
      </c>
      <c r="X2328" s="179" t="str">
        <f>IF(L2328="-1",W2328/#REF!*#REF!,"-")</f>
        <v>-</v>
      </c>
      <c r="Z2328" s="125" t="str">
        <f t="shared" ref="Z2328" si="4288">IF(S2328="vs2",1,"")</f>
        <v/>
      </c>
      <c r="AA2328" s="125">
        <v>1</v>
      </c>
      <c r="AB2328" s="179">
        <f t="shared" ref="AB2328:AB2344" si="4289">MAX(V2328,X2328,1)*IF(O2328="",1,O2328)</f>
        <v>6</v>
      </c>
      <c r="AC2328" s="179" t="str">
        <f t="shared" si="4280"/>
        <v>000101</v>
      </c>
      <c r="AD2328" s="179">
        <f t="shared" si="4281"/>
        <v>1</v>
      </c>
      <c r="AE2328" s="179" t="str">
        <f t="shared" si="4282"/>
        <v>00111111</v>
      </c>
      <c r="AF2328" s="125" t="s">
        <v>369</v>
      </c>
    </row>
    <row r="2329" spans="1:34" x14ac:dyDescent="0.2">
      <c r="A2329" s="125" t="s">
        <v>3381</v>
      </c>
      <c r="B2329" s="58" t="str">
        <f t="shared" ref="B2329:B2335" si="4290">IF(OR(MAX(1,O2329)*MAX(V2329,1)&gt;8,V2329&lt;1/4,X2329&lt;1/4,IF(X2329="-",0,X2329)&gt;8),"RSVD","")</f>
        <v/>
      </c>
      <c r="C2329" s="125" t="s">
        <v>727</v>
      </c>
      <c r="D2329" s="125" t="s">
        <v>704</v>
      </c>
      <c r="E2329" s="125" t="str">
        <f t="shared" ref="E2329:E2335" si="4291">IF(S2329="rs2","L2",IF(S2329="vs2","L3","L1"))</f>
        <v>L1</v>
      </c>
      <c r="F2329" s="125" t="str">
        <f t="shared" ref="F2329:F2335" si="4292">IF(M2329=8,"000",IF(M2329=16,"101","110"))</f>
        <v>110</v>
      </c>
      <c r="H2329" s="125" t="s">
        <v>1724</v>
      </c>
      <c r="I2329" s="159">
        <f>VLOOKUP(H2329,'V-Enc'!$B$38:$C$45,2,FALSE)</f>
        <v>32</v>
      </c>
      <c r="J2329" s="125" t="s">
        <v>1739</v>
      </c>
      <c r="K2329" s="159">
        <f>VLOOKUP(J2329,'V-Enc'!$B$49:$C$56,2,FALSE)</f>
        <v>0.25</v>
      </c>
      <c r="L2329" s="206" t="s">
        <v>76</v>
      </c>
      <c r="M2329" s="125">
        <v>32</v>
      </c>
      <c r="N2329" s="125" t="s">
        <v>1833</v>
      </c>
      <c r="O2329" s="125">
        <f>VLOOKUP(N2329,'V-Enc'!$B$130:$C$137,2,FALSE)</f>
        <v>6</v>
      </c>
      <c r="Q2329" s="125" t="s">
        <v>730</v>
      </c>
      <c r="R2329" s="125" t="s">
        <v>22</v>
      </c>
      <c r="S2329" s="206" t="s">
        <v>2040</v>
      </c>
      <c r="U2329" s="125">
        <f t="shared" ref="U2329:U2335" si="4293">IF(L2329="-1",I2329,M2329)</f>
        <v>32</v>
      </c>
      <c r="V2329" s="179">
        <f t="shared" ref="V2329:V2335" si="4294">IF(L2329="-1",K2329,U2329/I2329*K2329)</f>
        <v>0.25</v>
      </c>
      <c r="W2329" s="125" t="str">
        <f t="shared" ref="W2329:W2335" si="4295">IF(L2329="-1",M2329,"-")</f>
        <v>-</v>
      </c>
      <c r="X2329" s="179" t="str">
        <f>IF(L2329="-1",W2329/#REF!*#REF!,"-")</f>
        <v>-</v>
      </c>
      <c r="Z2329" s="125" t="str">
        <f t="shared" si="4166"/>
        <v/>
      </c>
      <c r="AA2329" s="125">
        <v>1</v>
      </c>
      <c r="AB2329" s="179">
        <f t="shared" si="4289"/>
        <v>6</v>
      </c>
      <c r="AC2329" s="179" t="str">
        <f t="shared" si="4280"/>
        <v>000101</v>
      </c>
      <c r="AD2329" s="179">
        <f t="shared" si="4281"/>
        <v>1</v>
      </c>
      <c r="AE2329" s="179" t="str">
        <f t="shared" si="4282"/>
        <v>00111111</v>
      </c>
      <c r="AF2329" s="125" t="s">
        <v>369</v>
      </c>
    </row>
    <row r="2330" spans="1:34" x14ac:dyDescent="0.2">
      <c r="A2330" s="125" t="s">
        <v>5019</v>
      </c>
      <c r="B2330" s="58" t="str">
        <f t="shared" ref="B2330" si="4296">IF(OR(MAX(1,O2330)*MAX(V2330,1)&gt;8,V2330&lt;1/4,X2330&lt;1/4,IF(X2330="-",0,X2330)&gt;8),"RSVD","")</f>
        <v>RSVD</v>
      </c>
      <c r="C2330" s="125" t="s">
        <v>727</v>
      </c>
      <c r="D2330" s="125" t="s">
        <v>704</v>
      </c>
      <c r="E2330" s="125" t="str">
        <f t="shared" ref="E2330" si="4297">IF(S2330="rs2","L2",IF(S2330="vs2","L3","L1"))</f>
        <v>L1</v>
      </c>
      <c r="F2330" s="125" t="str">
        <f t="shared" ref="F2330" si="4298">IF(M2330=8,"000",IF(M2330=16,"101","110"))</f>
        <v>000</v>
      </c>
      <c r="H2330" s="125" t="s">
        <v>1724</v>
      </c>
      <c r="I2330" s="159">
        <f>VLOOKUP(H2330,'V-Enc'!$B$38:$C$45,2,FALSE)</f>
        <v>32</v>
      </c>
      <c r="J2330" s="125" t="s">
        <v>1740</v>
      </c>
      <c r="K2330" s="159">
        <f>VLOOKUP(J2330,'V-Enc'!$B$49:$C$56,2,FALSE)</f>
        <v>0.5</v>
      </c>
      <c r="L2330" s="206" t="s">
        <v>76</v>
      </c>
      <c r="M2330" s="125">
        <v>8</v>
      </c>
      <c r="N2330" s="125" t="s">
        <v>1833</v>
      </c>
      <c r="O2330" s="125">
        <f>VLOOKUP(N2330,'V-Enc'!$B$130:$C$137,2,FALSE)</f>
        <v>6</v>
      </c>
      <c r="Q2330" s="125" t="s">
        <v>730</v>
      </c>
      <c r="R2330" s="125" t="s">
        <v>22</v>
      </c>
      <c r="S2330" s="206" t="s">
        <v>2040</v>
      </c>
      <c r="U2330" s="125">
        <f t="shared" ref="U2330" si="4299">IF(L2330="-1",I2330,M2330)</f>
        <v>8</v>
      </c>
      <c r="V2330" s="179">
        <f t="shared" ref="V2330" si="4300">IF(L2330="-1",K2330,U2330/I2330*K2330)</f>
        <v>0.125</v>
      </c>
      <c r="W2330" s="125" t="str">
        <f t="shared" ref="W2330" si="4301">IF(L2330="-1",M2330,"-")</f>
        <v>-</v>
      </c>
      <c r="X2330" s="179" t="str">
        <f>IF(L2330="-1",W2330/#REF!*#REF!,"-")</f>
        <v>-</v>
      </c>
      <c r="Z2330" s="125" t="str">
        <f t="shared" ref="Z2330" si="4302">IF(S2330="vs2",1,"")</f>
        <v/>
      </c>
      <c r="AA2330" s="125">
        <v>1</v>
      </c>
      <c r="AB2330" s="179">
        <f t="shared" si="4289"/>
        <v>6</v>
      </c>
      <c r="AC2330" s="179" t="str">
        <f t="shared" si="4280"/>
        <v>000101</v>
      </c>
      <c r="AD2330" s="179">
        <f t="shared" si="4281"/>
        <v>1</v>
      </c>
      <c r="AE2330" s="179" t="str">
        <f t="shared" si="4282"/>
        <v>00111111</v>
      </c>
      <c r="AF2330" s="125" t="s">
        <v>369</v>
      </c>
    </row>
    <row r="2331" spans="1:34" x14ac:dyDescent="0.2">
      <c r="A2331" s="125" t="s">
        <v>3382</v>
      </c>
      <c r="B2331" s="58" t="str">
        <f t="shared" si="4290"/>
        <v/>
      </c>
      <c r="C2331" s="125" t="s">
        <v>727</v>
      </c>
      <c r="D2331" s="125" t="s">
        <v>704</v>
      </c>
      <c r="E2331" s="125" t="str">
        <f t="shared" si="4291"/>
        <v>L1</v>
      </c>
      <c r="F2331" s="125" t="str">
        <f t="shared" si="4292"/>
        <v>101</v>
      </c>
      <c r="H2331" s="125" t="s">
        <v>1724</v>
      </c>
      <c r="I2331" s="159">
        <f>VLOOKUP(H2331,'V-Enc'!$B$38:$C$45,2,FALSE)</f>
        <v>32</v>
      </c>
      <c r="J2331" s="125" t="s">
        <v>1740</v>
      </c>
      <c r="K2331" s="159">
        <f>VLOOKUP(J2331,'V-Enc'!$B$49:$C$56,2,FALSE)</f>
        <v>0.5</v>
      </c>
      <c r="L2331" s="206" t="s">
        <v>76</v>
      </c>
      <c r="M2331" s="125">
        <v>16</v>
      </c>
      <c r="N2331" s="125" t="s">
        <v>1833</v>
      </c>
      <c r="O2331" s="125">
        <f>VLOOKUP(N2331,'V-Enc'!$B$130:$C$137,2,FALSE)</f>
        <v>6</v>
      </c>
      <c r="Q2331" s="125" t="s">
        <v>730</v>
      </c>
      <c r="R2331" s="125" t="s">
        <v>22</v>
      </c>
      <c r="S2331" s="206" t="s">
        <v>2040</v>
      </c>
      <c r="U2331" s="125">
        <f t="shared" si="4293"/>
        <v>16</v>
      </c>
      <c r="V2331" s="179">
        <f t="shared" si="4294"/>
        <v>0.25</v>
      </c>
      <c r="W2331" s="125" t="str">
        <f t="shared" si="4295"/>
        <v>-</v>
      </c>
      <c r="X2331" s="179" t="str">
        <f>IF(L2331="-1",W2331/#REF!*#REF!,"-")</f>
        <v>-</v>
      </c>
      <c r="Z2331" s="125" t="str">
        <f t="shared" si="4166"/>
        <v/>
      </c>
      <c r="AA2331" s="125">
        <v>1</v>
      </c>
      <c r="AB2331" s="179">
        <f t="shared" si="4289"/>
        <v>6</v>
      </c>
      <c r="AC2331" s="179" t="str">
        <f t="shared" si="4280"/>
        <v>000101</v>
      </c>
      <c r="AD2331" s="179">
        <f t="shared" si="4281"/>
        <v>1</v>
      </c>
      <c r="AE2331" s="179" t="str">
        <f t="shared" si="4282"/>
        <v>00111111</v>
      </c>
      <c r="AF2331" s="125" t="s">
        <v>369</v>
      </c>
    </row>
    <row r="2332" spans="1:34" x14ac:dyDescent="0.2">
      <c r="A2332" s="125" t="s">
        <v>3383</v>
      </c>
      <c r="B2332" s="58" t="str">
        <f t="shared" si="4290"/>
        <v/>
      </c>
      <c r="C2332" s="125" t="s">
        <v>727</v>
      </c>
      <c r="D2332" s="125" t="s">
        <v>704</v>
      </c>
      <c r="E2332" s="125" t="str">
        <f t="shared" si="4291"/>
        <v>L1</v>
      </c>
      <c r="F2332" s="125" t="str">
        <f t="shared" si="4292"/>
        <v>110</v>
      </c>
      <c r="H2332" s="125" t="s">
        <v>1724</v>
      </c>
      <c r="I2332" s="159">
        <f>VLOOKUP(H2332,'V-Enc'!$B$38:$C$45,2,FALSE)</f>
        <v>32</v>
      </c>
      <c r="J2332" s="125" t="s">
        <v>1740</v>
      </c>
      <c r="K2332" s="159">
        <f>VLOOKUP(J2332,'V-Enc'!$B$49:$C$56,2,FALSE)</f>
        <v>0.5</v>
      </c>
      <c r="L2332" s="206" t="s">
        <v>76</v>
      </c>
      <c r="M2332" s="125">
        <v>32</v>
      </c>
      <c r="N2332" s="125" t="s">
        <v>1833</v>
      </c>
      <c r="O2332" s="125">
        <f>VLOOKUP(N2332,'V-Enc'!$B$130:$C$137,2,FALSE)</f>
        <v>6</v>
      </c>
      <c r="Q2332" s="125" t="s">
        <v>730</v>
      </c>
      <c r="R2332" s="125" t="s">
        <v>22</v>
      </c>
      <c r="S2332" s="206" t="s">
        <v>2040</v>
      </c>
      <c r="U2332" s="125">
        <f t="shared" si="4293"/>
        <v>32</v>
      </c>
      <c r="V2332" s="179">
        <f t="shared" si="4294"/>
        <v>0.5</v>
      </c>
      <c r="W2332" s="125" t="str">
        <f t="shared" si="4295"/>
        <v>-</v>
      </c>
      <c r="X2332" s="179" t="str">
        <f>IF(L2332="-1",W2332/I2331*K2331,"-")</f>
        <v>-</v>
      </c>
      <c r="Z2332" s="125" t="str">
        <f t="shared" si="4166"/>
        <v/>
      </c>
      <c r="AA2332" s="125">
        <v>1</v>
      </c>
      <c r="AB2332" s="179">
        <f t="shared" si="4289"/>
        <v>6</v>
      </c>
      <c r="AC2332" s="179" t="str">
        <f t="shared" si="4280"/>
        <v>000101</v>
      </c>
      <c r="AD2332" s="179">
        <f t="shared" si="4281"/>
        <v>1</v>
      </c>
      <c r="AE2332" s="179" t="str">
        <f t="shared" si="4282"/>
        <v>00111111</v>
      </c>
      <c r="AF2332" s="125" t="s">
        <v>369</v>
      </c>
    </row>
    <row r="2333" spans="1:34" x14ac:dyDescent="0.2">
      <c r="A2333" s="125" t="s">
        <v>3384</v>
      </c>
      <c r="B2333" s="58" t="str">
        <f t="shared" si="4290"/>
        <v/>
      </c>
      <c r="C2333" s="125" t="s">
        <v>727</v>
      </c>
      <c r="D2333" s="125" t="s">
        <v>704</v>
      </c>
      <c r="E2333" s="125" t="str">
        <f t="shared" si="4291"/>
        <v>L1</v>
      </c>
      <c r="F2333" s="125" t="str">
        <f t="shared" si="4292"/>
        <v>000</v>
      </c>
      <c r="H2333" s="125" t="s">
        <v>1724</v>
      </c>
      <c r="I2333" s="159">
        <f>VLOOKUP(H2333,'V-Enc'!$B$38:$C$45,2,FALSE)</f>
        <v>32</v>
      </c>
      <c r="J2333" s="125" t="s">
        <v>1733</v>
      </c>
      <c r="K2333" s="159">
        <f>VLOOKUP(J2333,'V-Enc'!$B$49:$C$56,2,FALSE)</f>
        <v>1</v>
      </c>
      <c r="L2333" s="206" t="s">
        <v>76</v>
      </c>
      <c r="M2333" s="125">
        <v>8</v>
      </c>
      <c r="N2333" s="125" t="s">
        <v>1833</v>
      </c>
      <c r="O2333" s="125">
        <f>VLOOKUP(N2333,'V-Enc'!$B$130:$C$137,2,FALSE)</f>
        <v>6</v>
      </c>
      <c r="Q2333" s="125" t="s">
        <v>730</v>
      </c>
      <c r="R2333" s="125" t="s">
        <v>22</v>
      </c>
      <c r="S2333" s="206" t="s">
        <v>2040</v>
      </c>
      <c r="U2333" s="125">
        <f t="shared" si="4293"/>
        <v>8</v>
      </c>
      <c r="V2333" s="179">
        <f t="shared" si="4294"/>
        <v>0.25</v>
      </c>
      <c r="W2333" s="125" t="str">
        <f t="shared" si="4295"/>
        <v>-</v>
      </c>
      <c r="X2333" s="179" t="str">
        <f>IF(L2333="-1",W2333/#REF!*#REF!,"-")</f>
        <v>-</v>
      </c>
      <c r="Z2333" s="125" t="str">
        <f t="shared" si="4166"/>
        <v/>
      </c>
      <c r="AA2333" s="125">
        <v>1</v>
      </c>
      <c r="AB2333" s="179">
        <f t="shared" si="4289"/>
        <v>6</v>
      </c>
      <c r="AC2333" s="179" t="str">
        <f t="shared" si="4280"/>
        <v>000101</v>
      </c>
      <c r="AD2333" s="179">
        <f t="shared" si="4281"/>
        <v>1</v>
      </c>
      <c r="AE2333" s="179" t="str">
        <f t="shared" si="4282"/>
        <v>00111111</v>
      </c>
      <c r="AF2333" s="125" t="s">
        <v>369</v>
      </c>
    </row>
    <row r="2334" spans="1:34" x14ac:dyDescent="0.2">
      <c r="A2334" s="125" t="s">
        <v>3385</v>
      </c>
      <c r="B2334" s="58" t="str">
        <f t="shared" si="4290"/>
        <v/>
      </c>
      <c r="C2334" s="125" t="s">
        <v>727</v>
      </c>
      <c r="D2334" s="125" t="s">
        <v>704</v>
      </c>
      <c r="E2334" s="125" t="str">
        <f t="shared" si="4291"/>
        <v>L1</v>
      </c>
      <c r="F2334" s="125" t="str">
        <f t="shared" si="4292"/>
        <v>101</v>
      </c>
      <c r="H2334" s="125" t="s">
        <v>1724</v>
      </c>
      <c r="I2334" s="159">
        <f>VLOOKUP(H2334,'V-Enc'!$B$38:$C$45,2,FALSE)</f>
        <v>32</v>
      </c>
      <c r="J2334" s="125" t="s">
        <v>1733</v>
      </c>
      <c r="K2334" s="159">
        <f>VLOOKUP(J2334,'V-Enc'!$B$49:$C$56,2,FALSE)</f>
        <v>1</v>
      </c>
      <c r="L2334" s="206" t="s">
        <v>76</v>
      </c>
      <c r="M2334" s="125">
        <v>16</v>
      </c>
      <c r="N2334" s="125" t="s">
        <v>1833</v>
      </c>
      <c r="O2334" s="125">
        <f>VLOOKUP(N2334,'V-Enc'!$B$130:$C$137,2,FALSE)</f>
        <v>6</v>
      </c>
      <c r="Q2334" s="125" t="s">
        <v>730</v>
      </c>
      <c r="R2334" s="125" t="s">
        <v>22</v>
      </c>
      <c r="S2334" s="206" t="s">
        <v>2040</v>
      </c>
      <c r="U2334" s="125">
        <f t="shared" si="4293"/>
        <v>16</v>
      </c>
      <c r="V2334" s="179">
        <f t="shared" si="4294"/>
        <v>0.5</v>
      </c>
      <c r="W2334" s="125" t="str">
        <f t="shared" si="4295"/>
        <v>-</v>
      </c>
      <c r="X2334" s="179" t="str">
        <f>IF(L2334="-1",W2334/#REF!*#REF!,"-")</f>
        <v>-</v>
      </c>
      <c r="Z2334" s="125" t="str">
        <f t="shared" si="4166"/>
        <v/>
      </c>
      <c r="AA2334" s="125">
        <v>1</v>
      </c>
      <c r="AB2334" s="179">
        <f t="shared" si="4289"/>
        <v>6</v>
      </c>
      <c r="AC2334" s="179" t="str">
        <f t="shared" si="4280"/>
        <v>000101</v>
      </c>
      <c r="AD2334" s="179">
        <f t="shared" si="4281"/>
        <v>1</v>
      </c>
      <c r="AE2334" s="179" t="str">
        <f t="shared" si="4282"/>
        <v>00111111</v>
      </c>
      <c r="AF2334" s="125" t="s">
        <v>369</v>
      </c>
    </row>
    <row r="2335" spans="1:34" x14ac:dyDescent="0.2">
      <c r="A2335" s="125" t="s">
        <v>3386</v>
      </c>
      <c r="B2335" s="58" t="str">
        <f t="shared" si="4290"/>
        <v/>
      </c>
      <c r="C2335" s="125" t="s">
        <v>727</v>
      </c>
      <c r="D2335" s="125" t="s">
        <v>704</v>
      </c>
      <c r="E2335" s="125" t="str">
        <f t="shared" si="4291"/>
        <v>L1</v>
      </c>
      <c r="F2335" s="125" t="str">
        <f t="shared" si="4292"/>
        <v>110</v>
      </c>
      <c r="H2335" s="125" t="s">
        <v>1724</v>
      </c>
      <c r="I2335" s="159">
        <f>VLOOKUP(H2335,'V-Enc'!$B$38:$C$45,2,FALSE)</f>
        <v>32</v>
      </c>
      <c r="J2335" s="125" t="s">
        <v>1733</v>
      </c>
      <c r="K2335" s="159">
        <f>VLOOKUP(J2335,'V-Enc'!$B$49:$C$56,2,FALSE)</f>
        <v>1</v>
      </c>
      <c r="L2335" s="206" t="s">
        <v>76</v>
      </c>
      <c r="M2335" s="125">
        <v>32</v>
      </c>
      <c r="N2335" s="125" t="s">
        <v>1833</v>
      </c>
      <c r="O2335" s="125">
        <f>VLOOKUP(N2335,'V-Enc'!$B$130:$C$137,2,FALSE)</f>
        <v>6</v>
      </c>
      <c r="Q2335" s="125" t="s">
        <v>730</v>
      </c>
      <c r="R2335" s="125" t="s">
        <v>22</v>
      </c>
      <c r="S2335" s="206" t="s">
        <v>2040</v>
      </c>
      <c r="U2335" s="125">
        <f t="shared" si="4293"/>
        <v>32</v>
      </c>
      <c r="V2335" s="179">
        <f t="shared" si="4294"/>
        <v>1</v>
      </c>
      <c r="W2335" s="125" t="str">
        <f t="shared" si="4295"/>
        <v>-</v>
      </c>
      <c r="X2335" s="179" t="str">
        <f>IF(L2335="-1",W2335/#REF!*#REF!,"-")</f>
        <v>-</v>
      </c>
      <c r="Z2335" s="125" t="str">
        <f t="shared" si="4166"/>
        <v/>
      </c>
      <c r="AA2335" s="125">
        <v>1</v>
      </c>
      <c r="AB2335" s="179">
        <f t="shared" si="4289"/>
        <v>6</v>
      </c>
      <c r="AC2335" s="179" t="str">
        <f t="shared" si="4280"/>
        <v>000101</v>
      </c>
      <c r="AD2335" s="179">
        <f t="shared" si="4281"/>
        <v>1</v>
      </c>
      <c r="AE2335" s="179" t="str">
        <f t="shared" si="4282"/>
        <v>00111111</v>
      </c>
      <c r="AF2335" s="125" t="s">
        <v>369</v>
      </c>
    </row>
    <row r="2336" spans="1:34" x14ac:dyDescent="0.2">
      <c r="A2336" s="125" t="s">
        <v>5020</v>
      </c>
      <c r="B2336" s="58" t="str">
        <f t="shared" ref="B2336:B2338" si="4303">IF(OR(MAX(1,O2336)*MAX(V2336,1)&gt;8,V2336&lt;1/4,X2336&lt;1/4,IF(X2336="-",0,X2336)&gt;8),"RSVD","")</f>
        <v/>
      </c>
      <c r="C2336" s="125" t="s">
        <v>727</v>
      </c>
      <c r="D2336" s="125" t="s">
        <v>704</v>
      </c>
      <c r="E2336" s="125" t="str">
        <f t="shared" ref="E2336:E2338" si="4304">IF(S2336="rs2","L2",IF(S2336="vs2","L3","L1"))</f>
        <v>L1</v>
      </c>
      <c r="F2336" s="125" t="str">
        <f t="shared" ref="F2336:F2338" si="4305">IF(M2336=8,"000",IF(M2336=16,"101","110"))</f>
        <v>000</v>
      </c>
      <c r="H2336" s="125" t="s">
        <v>1724</v>
      </c>
      <c r="I2336" s="159">
        <f>VLOOKUP(H2336,'V-Enc'!$B$38:$C$45,2,FALSE)</f>
        <v>32</v>
      </c>
      <c r="J2336" s="125" t="s">
        <v>1734</v>
      </c>
      <c r="K2336" s="159">
        <f>VLOOKUP(J2336,'V-Enc'!$B$49:$C$56,2,FALSE)</f>
        <v>2</v>
      </c>
      <c r="L2336" s="206" t="s">
        <v>76</v>
      </c>
      <c r="M2336" s="125">
        <v>8</v>
      </c>
      <c r="N2336" s="125" t="s">
        <v>1833</v>
      </c>
      <c r="O2336" s="125">
        <f>VLOOKUP(N2336,'V-Enc'!$B$130:$C$137,2,FALSE)</f>
        <v>6</v>
      </c>
      <c r="Q2336" s="125" t="s">
        <v>730</v>
      </c>
      <c r="R2336" s="125" t="s">
        <v>22</v>
      </c>
      <c r="S2336" s="206" t="s">
        <v>2040</v>
      </c>
      <c r="U2336" s="125">
        <f t="shared" ref="U2336:U2338" si="4306">IF(L2336="-1",I2336,M2336)</f>
        <v>8</v>
      </c>
      <c r="V2336" s="179">
        <f t="shared" ref="V2336:V2338" si="4307">IF(L2336="-1",K2336,U2336/I2336*K2336)</f>
        <v>0.5</v>
      </c>
      <c r="W2336" s="125" t="str">
        <f t="shared" ref="W2336:W2338" si="4308">IF(L2336="-1",M2336,"-")</f>
        <v>-</v>
      </c>
      <c r="X2336" s="179" t="str">
        <f>IF(L2336="-1",W2336/#REF!*#REF!,"-")</f>
        <v>-</v>
      </c>
      <c r="Z2336" s="125" t="str">
        <f t="shared" ref="Z2336:Z2338" si="4309">IF(S2336="vs2",1,"")</f>
        <v/>
      </c>
      <c r="AA2336" s="125">
        <v>1</v>
      </c>
      <c r="AB2336" s="179">
        <f t="shared" si="4289"/>
        <v>6</v>
      </c>
      <c r="AC2336" s="179" t="str">
        <f t="shared" si="4280"/>
        <v>000101</v>
      </c>
      <c r="AD2336" s="179">
        <f t="shared" si="4281"/>
        <v>1</v>
      </c>
      <c r="AE2336" s="179" t="str">
        <f t="shared" si="4282"/>
        <v>00111111</v>
      </c>
      <c r="AF2336" s="125" t="s">
        <v>369</v>
      </c>
    </row>
    <row r="2337" spans="1:32" x14ac:dyDescent="0.2">
      <c r="A2337" s="125" t="s">
        <v>5021</v>
      </c>
      <c r="B2337" s="58" t="str">
        <f t="shared" si="4303"/>
        <v/>
      </c>
      <c r="C2337" s="125" t="s">
        <v>727</v>
      </c>
      <c r="D2337" s="125" t="s">
        <v>704</v>
      </c>
      <c r="E2337" s="125" t="str">
        <f t="shared" si="4304"/>
        <v>L1</v>
      </c>
      <c r="F2337" s="125" t="str">
        <f t="shared" si="4305"/>
        <v>101</v>
      </c>
      <c r="H2337" s="125" t="s">
        <v>1724</v>
      </c>
      <c r="I2337" s="159">
        <f>VLOOKUP(H2337,'V-Enc'!$B$38:$C$45,2,FALSE)</f>
        <v>32</v>
      </c>
      <c r="J2337" s="125" t="s">
        <v>1734</v>
      </c>
      <c r="K2337" s="159">
        <f>VLOOKUP(J2337,'V-Enc'!$B$49:$C$56,2,FALSE)</f>
        <v>2</v>
      </c>
      <c r="L2337" s="206" t="s">
        <v>76</v>
      </c>
      <c r="M2337" s="125">
        <v>16</v>
      </c>
      <c r="N2337" s="125" t="s">
        <v>1833</v>
      </c>
      <c r="O2337" s="125">
        <f>VLOOKUP(N2337,'V-Enc'!$B$130:$C$137,2,FALSE)</f>
        <v>6</v>
      </c>
      <c r="Q2337" s="125" t="s">
        <v>730</v>
      </c>
      <c r="R2337" s="125" t="s">
        <v>22</v>
      </c>
      <c r="S2337" s="206" t="s">
        <v>2040</v>
      </c>
      <c r="U2337" s="125">
        <f t="shared" si="4306"/>
        <v>16</v>
      </c>
      <c r="V2337" s="179">
        <f t="shared" si="4307"/>
        <v>1</v>
      </c>
      <c r="W2337" s="125" t="str">
        <f t="shared" si="4308"/>
        <v>-</v>
      </c>
      <c r="X2337" s="179" t="str">
        <f>IF(L2337="-1",W2337/#REF!*#REF!,"-")</f>
        <v>-</v>
      </c>
      <c r="Z2337" s="125" t="str">
        <f t="shared" si="4309"/>
        <v/>
      </c>
      <c r="AA2337" s="125">
        <v>1</v>
      </c>
      <c r="AB2337" s="179">
        <f t="shared" si="4289"/>
        <v>6</v>
      </c>
      <c r="AC2337" s="179" t="str">
        <f t="shared" si="4280"/>
        <v>000101</v>
      </c>
      <c r="AD2337" s="179">
        <f t="shared" si="4281"/>
        <v>1</v>
      </c>
      <c r="AE2337" s="179" t="str">
        <f t="shared" si="4282"/>
        <v>00111111</v>
      </c>
      <c r="AF2337" s="125" t="s">
        <v>369</v>
      </c>
    </row>
    <row r="2338" spans="1:32" x14ac:dyDescent="0.2">
      <c r="A2338" s="125" t="s">
        <v>5022</v>
      </c>
      <c r="B2338" s="58" t="str">
        <f t="shared" si="4303"/>
        <v>RSVD</v>
      </c>
      <c r="C2338" s="125" t="s">
        <v>727</v>
      </c>
      <c r="D2338" s="125" t="s">
        <v>704</v>
      </c>
      <c r="E2338" s="125" t="str">
        <f t="shared" si="4304"/>
        <v>L1</v>
      </c>
      <c r="F2338" s="125" t="str">
        <f t="shared" si="4305"/>
        <v>110</v>
      </c>
      <c r="H2338" s="125" t="s">
        <v>1724</v>
      </c>
      <c r="I2338" s="159">
        <f>VLOOKUP(H2338,'V-Enc'!$B$38:$C$45,2,FALSE)</f>
        <v>32</v>
      </c>
      <c r="J2338" s="125" t="s">
        <v>1734</v>
      </c>
      <c r="K2338" s="159">
        <f>VLOOKUP(J2338,'V-Enc'!$B$49:$C$56,2,FALSE)</f>
        <v>2</v>
      </c>
      <c r="L2338" s="206" t="s">
        <v>76</v>
      </c>
      <c r="M2338" s="125">
        <v>32</v>
      </c>
      <c r="N2338" s="125" t="s">
        <v>1833</v>
      </c>
      <c r="O2338" s="125">
        <f>VLOOKUP(N2338,'V-Enc'!$B$130:$C$137,2,FALSE)</f>
        <v>6</v>
      </c>
      <c r="Q2338" s="125" t="s">
        <v>730</v>
      </c>
      <c r="R2338" s="125" t="s">
        <v>22</v>
      </c>
      <c r="S2338" s="206" t="s">
        <v>2040</v>
      </c>
      <c r="U2338" s="125">
        <f t="shared" si="4306"/>
        <v>32</v>
      </c>
      <c r="V2338" s="179">
        <f t="shared" si="4307"/>
        <v>2</v>
      </c>
      <c r="W2338" s="125" t="str">
        <f t="shared" si="4308"/>
        <v>-</v>
      </c>
      <c r="X2338" s="179" t="str">
        <f>IF(L2338="-1",W2338/#REF!*#REF!,"-")</f>
        <v>-</v>
      </c>
      <c r="Z2338" s="125" t="str">
        <f t="shared" si="4309"/>
        <v/>
      </c>
      <c r="AA2338" s="125">
        <v>1</v>
      </c>
      <c r="AB2338" s="179">
        <f t="shared" si="4289"/>
        <v>12</v>
      </c>
      <c r="AC2338" s="179" t="str">
        <f t="shared" si="4280"/>
        <v>001011</v>
      </c>
      <c r="AD2338" s="179">
        <f t="shared" si="4281"/>
        <v>1</v>
      </c>
      <c r="AE2338" s="179" t="str">
        <f t="shared" si="4282"/>
        <v>11111111</v>
      </c>
      <c r="AF2338" s="125" t="s">
        <v>369</v>
      </c>
    </row>
    <row r="2339" spans="1:32" x14ac:dyDescent="0.2">
      <c r="A2339" s="125" t="s">
        <v>5023</v>
      </c>
      <c r="B2339" s="58" t="str">
        <f t="shared" ref="B2339:B2341" si="4310">IF(OR(MAX(1,O2339)*MAX(V2339,1)&gt;8,V2339&lt;1/4,X2339&lt;1/4,IF(X2339="-",0,X2339)&gt;8),"RSVD","")</f>
        <v/>
      </c>
      <c r="C2339" s="125" t="s">
        <v>727</v>
      </c>
      <c r="D2339" s="125" t="s">
        <v>704</v>
      </c>
      <c r="E2339" s="125" t="str">
        <f t="shared" ref="E2339:E2341" si="4311">IF(S2339="rs2","L2",IF(S2339="vs2","L3","L1"))</f>
        <v>L1</v>
      </c>
      <c r="F2339" s="125" t="str">
        <f t="shared" ref="F2339:F2341" si="4312">IF(M2339=8,"000",IF(M2339=16,"101","110"))</f>
        <v>000</v>
      </c>
      <c r="H2339" s="125" t="s">
        <v>1724</v>
      </c>
      <c r="I2339" s="159">
        <f>VLOOKUP(H2339,'V-Enc'!$B$38:$C$45,2,FALSE)</f>
        <v>32</v>
      </c>
      <c r="J2339" s="125" t="s">
        <v>1735</v>
      </c>
      <c r="K2339" s="159">
        <f>VLOOKUP(J2339,'V-Enc'!$B$49:$C$56,2,FALSE)</f>
        <v>4</v>
      </c>
      <c r="L2339" s="206" t="s">
        <v>76</v>
      </c>
      <c r="M2339" s="125">
        <v>8</v>
      </c>
      <c r="N2339" s="125" t="s">
        <v>1833</v>
      </c>
      <c r="O2339" s="125">
        <f>VLOOKUP(N2339,'V-Enc'!$B$130:$C$137,2,FALSE)</f>
        <v>6</v>
      </c>
      <c r="Q2339" s="125" t="s">
        <v>730</v>
      </c>
      <c r="R2339" s="125" t="s">
        <v>22</v>
      </c>
      <c r="S2339" s="206" t="s">
        <v>2040</v>
      </c>
      <c r="U2339" s="125">
        <f t="shared" ref="U2339:U2341" si="4313">IF(L2339="-1",I2339,M2339)</f>
        <v>8</v>
      </c>
      <c r="V2339" s="179">
        <f t="shared" ref="V2339:V2341" si="4314">IF(L2339="-1",K2339,U2339/I2339*K2339)</f>
        <v>1</v>
      </c>
      <c r="W2339" s="125" t="str">
        <f t="shared" ref="W2339:W2341" si="4315">IF(L2339="-1",M2339,"-")</f>
        <v>-</v>
      </c>
      <c r="X2339" s="179" t="str">
        <f>IF(L2339="-1",W2339/#REF!*#REF!,"-")</f>
        <v>-</v>
      </c>
      <c r="Z2339" s="125" t="str">
        <f t="shared" ref="Z2339:Z2341" si="4316">IF(S2339="vs2",1,"")</f>
        <v/>
      </c>
      <c r="AA2339" s="125">
        <v>1</v>
      </c>
      <c r="AB2339" s="179">
        <f t="shared" si="4289"/>
        <v>6</v>
      </c>
      <c r="AC2339" s="179" t="str">
        <f t="shared" si="4280"/>
        <v>000101</v>
      </c>
      <c r="AD2339" s="179">
        <f t="shared" si="4281"/>
        <v>1</v>
      </c>
      <c r="AE2339" s="179" t="str">
        <f t="shared" si="4282"/>
        <v>00111111</v>
      </c>
      <c r="AF2339" s="125" t="s">
        <v>369</v>
      </c>
    </row>
    <row r="2340" spans="1:32" x14ac:dyDescent="0.2">
      <c r="A2340" s="125" t="s">
        <v>5024</v>
      </c>
      <c r="B2340" s="58" t="str">
        <f t="shared" si="4310"/>
        <v>RSVD</v>
      </c>
      <c r="C2340" s="125" t="s">
        <v>727</v>
      </c>
      <c r="D2340" s="125" t="s">
        <v>704</v>
      </c>
      <c r="E2340" s="125" t="str">
        <f t="shared" si="4311"/>
        <v>L1</v>
      </c>
      <c r="F2340" s="125" t="str">
        <f t="shared" si="4312"/>
        <v>101</v>
      </c>
      <c r="H2340" s="125" t="s">
        <v>1724</v>
      </c>
      <c r="I2340" s="159">
        <f>VLOOKUP(H2340,'V-Enc'!$B$38:$C$45,2,FALSE)</f>
        <v>32</v>
      </c>
      <c r="J2340" s="125" t="s">
        <v>1735</v>
      </c>
      <c r="K2340" s="159">
        <f>VLOOKUP(J2340,'V-Enc'!$B$49:$C$56,2,FALSE)</f>
        <v>4</v>
      </c>
      <c r="L2340" s="206" t="s">
        <v>76</v>
      </c>
      <c r="M2340" s="125">
        <v>16</v>
      </c>
      <c r="N2340" s="125" t="s">
        <v>1833</v>
      </c>
      <c r="O2340" s="125">
        <f>VLOOKUP(N2340,'V-Enc'!$B$130:$C$137,2,FALSE)</f>
        <v>6</v>
      </c>
      <c r="Q2340" s="125" t="s">
        <v>730</v>
      </c>
      <c r="R2340" s="125" t="s">
        <v>22</v>
      </c>
      <c r="S2340" s="206" t="s">
        <v>2040</v>
      </c>
      <c r="U2340" s="125">
        <f t="shared" si="4313"/>
        <v>16</v>
      </c>
      <c r="V2340" s="179">
        <f t="shared" si="4314"/>
        <v>2</v>
      </c>
      <c r="W2340" s="125" t="str">
        <f t="shared" si="4315"/>
        <v>-</v>
      </c>
      <c r="X2340" s="179" t="str">
        <f>IF(L2340="-1",W2340/#REF!*#REF!,"-")</f>
        <v>-</v>
      </c>
      <c r="Z2340" s="125" t="str">
        <f t="shared" si="4316"/>
        <v/>
      </c>
      <c r="AA2340" s="125">
        <v>1</v>
      </c>
      <c r="AB2340" s="179">
        <f t="shared" si="4289"/>
        <v>12</v>
      </c>
      <c r="AC2340" s="179" t="str">
        <f t="shared" si="4280"/>
        <v>001011</v>
      </c>
      <c r="AD2340" s="179">
        <f t="shared" si="4281"/>
        <v>1</v>
      </c>
      <c r="AE2340" s="179" t="str">
        <f t="shared" si="4282"/>
        <v>11111111</v>
      </c>
      <c r="AF2340" s="125" t="s">
        <v>369</v>
      </c>
    </row>
    <row r="2341" spans="1:32" x14ac:dyDescent="0.2">
      <c r="A2341" s="125" t="s">
        <v>5025</v>
      </c>
      <c r="B2341" s="58" t="str">
        <f t="shared" si="4310"/>
        <v>RSVD</v>
      </c>
      <c r="C2341" s="125" t="s">
        <v>727</v>
      </c>
      <c r="D2341" s="125" t="s">
        <v>704</v>
      </c>
      <c r="E2341" s="125" t="str">
        <f t="shared" si="4311"/>
        <v>L1</v>
      </c>
      <c r="F2341" s="125" t="str">
        <f t="shared" si="4312"/>
        <v>110</v>
      </c>
      <c r="H2341" s="125" t="s">
        <v>1724</v>
      </c>
      <c r="I2341" s="159">
        <f>VLOOKUP(H2341,'V-Enc'!$B$38:$C$45,2,FALSE)</f>
        <v>32</v>
      </c>
      <c r="J2341" s="125" t="s">
        <v>1735</v>
      </c>
      <c r="K2341" s="159">
        <f>VLOOKUP(J2341,'V-Enc'!$B$49:$C$56,2,FALSE)</f>
        <v>4</v>
      </c>
      <c r="L2341" s="206" t="s">
        <v>76</v>
      </c>
      <c r="M2341" s="125">
        <v>32</v>
      </c>
      <c r="N2341" s="125" t="s">
        <v>1833</v>
      </c>
      <c r="O2341" s="125">
        <f>VLOOKUP(N2341,'V-Enc'!$B$130:$C$137,2,FALSE)</f>
        <v>6</v>
      </c>
      <c r="Q2341" s="125" t="s">
        <v>730</v>
      </c>
      <c r="R2341" s="125" t="s">
        <v>22</v>
      </c>
      <c r="S2341" s="206" t="s">
        <v>2040</v>
      </c>
      <c r="U2341" s="125">
        <f t="shared" si="4313"/>
        <v>32</v>
      </c>
      <c r="V2341" s="179">
        <f t="shared" si="4314"/>
        <v>4</v>
      </c>
      <c r="W2341" s="125" t="str">
        <f t="shared" si="4315"/>
        <v>-</v>
      </c>
      <c r="X2341" s="179" t="str">
        <f>IF(L2341="-1",W2341/#REF!*#REF!,"-")</f>
        <v>-</v>
      </c>
      <c r="Z2341" s="125" t="str">
        <f t="shared" si="4316"/>
        <v/>
      </c>
      <c r="AA2341" s="125">
        <v>1</v>
      </c>
      <c r="AB2341" s="179">
        <f t="shared" si="4289"/>
        <v>24</v>
      </c>
      <c r="AC2341" s="179" t="str">
        <f>DEC2BIN(MIN(64,AB2341)-1,6)</f>
        <v>010111</v>
      </c>
      <c r="AD2341" s="179">
        <f t="shared" si="4281"/>
        <v>1</v>
      </c>
      <c r="AE2341" s="179" t="str">
        <f t="shared" si="4282"/>
        <v>11111111</v>
      </c>
      <c r="AF2341" s="125" t="s">
        <v>369</v>
      </c>
    </row>
    <row r="2342" spans="1:32" x14ac:dyDescent="0.2">
      <c r="A2342" s="125" t="s">
        <v>5026</v>
      </c>
      <c r="B2342" s="58" t="str">
        <f t="shared" ref="B2342:B2344" si="4317">IF(OR(MAX(1,O2342)*MAX(V2342,1)&gt;8,V2342&lt;1/4,X2342&lt;1/4,IF(X2342="-",0,X2342)&gt;8),"RSVD","")</f>
        <v>RSVD</v>
      </c>
      <c r="C2342" s="125" t="s">
        <v>727</v>
      </c>
      <c r="D2342" s="125" t="s">
        <v>704</v>
      </c>
      <c r="E2342" s="125" t="str">
        <f t="shared" ref="E2342:E2344" si="4318">IF(S2342="rs2","L2",IF(S2342="vs2","L3","L1"))</f>
        <v>L1</v>
      </c>
      <c r="F2342" s="125" t="str">
        <f t="shared" ref="F2342:F2344" si="4319">IF(M2342=8,"000",IF(M2342=16,"101","110"))</f>
        <v>000</v>
      </c>
      <c r="H2342" s="125" t="s">
        <v>1724</v>
      </c>
      <c r="I2342" s="159">
        <f>VLOOKUP(H2342,'V-Enc'!$B$38:$C$45,2,FALSE)</f>
        <v>32</v>
      </c>
      <c r="J2342" s="125" t="s">
        <v>1736</v>
      </c>
      <c r="K2342" s="159">
        <f>VLOOKUP(J2342,'V-Enc'!$B$49:$C$56,2,FALSE)</f>
        <v>8</v>
      </c>
      <c r="L2342" s="206" t="s">
        <v>76</v>
      </c>
      <c r="M2342" s="125">
        <v>8</v>
      </c>
      <c r="N2342" s="125" t="s">
        <v>1833</v>
      </c>
      <c r="O2342" s="125">
        <f>VLOOKUP(N2342,'V-Enc'!$B$130:$C$137,2,FALSE)</f>
        <v>6</v>
      </c>
      <c r="Q2342" s="125" t="s">
        <v>730</v>
      </c>
      <c r="R2342" s="125" t="s">
        <v>22</v>
      </c>
      <c r="S2342" s="206" t="s">
        <v>2040</v>
      </c>
      <c r="U2342" s="125">
        <f t="shared" ref="U2342:U2344" si="4320">IF(L2342="-1",I2342,M2342)</f>
        <v>8</v>
      </c>
      <c r="V2342" s="179">
        <f t="shared" ref="V2342:V2344" si="4321">IF(L2342="-1",K2342,U2342/I2342*K2342)</f>
        <v>2</v>
      </c>
      <c r="W2342" s="125" t="str">
        <f t="shared" ref="W2342:W2344" si="4322">IF(L2342="-1",M2342,"-")</f>
        <v>-</v>
      </c>
      <c r="X2342" s="179" t="str">
        <f>IF(L2342="-1",W2342/#REF!*#REF!,"-")</f>
        <v>-</v>
      </c>
      <c r="Z2342" s="125" t="str">
        <f t="shared" ref="Z2342:Z2344" si="4323">IF(S2342="vs2",1,"")</f>
        <v/>
      </c>
      <c r="AA2342" s="125">
        <v>1</v>
      </c>
      <c r="AB2342" s="179">
        <f t="shared" si="4289"/>
        <v>12</v>
      </c>
      <c r="AC2342" s="179" t="str">
        <f t="shared" ref="AC2342:AC2344" si="4324">DEC2BIN(MIN(64,AB2342)-1,6)</f>
        <v>001011</v>
      </c>
      <c r="AD2342" s="179">
        <f t="shared" si="4281"/>
        <v>1</v>
      </c>
      <c r="AE2342" s="179" t="str">
        <f t="shared" si="4282"/>
        <v>11111111</v>
      </c>
      <c r="AF2342" s="125" t="s">
        <v>369</v>
      </c>
    </row>
    <row r="2343" spans="1:32" x14ac:dyDescent="0.2">
      <c r="A2343" s="125" t="s">
        <v>5027</v>
      </c>
      <c r="B2343" s="58" t="str">
        <f t="shared" si="4317"/>
        <v>RSVD</v>
      </c>
      <c r="C2343" s="125" t="s">
        <v>727</v>
      </c>
      <c r="D2343" s="125" t="s">
        <v>704</v>
      </c>
      <c r="E2343" s="125" t="str">
        <f t="shared" si="4318"/>
        <v>L1</v>
      </c>
      <c r="F2343" s="125" t="str">
        <f t="shared" si="4319"/>
        <v>101</v>
      </c>
      <c r="H2343" s="125" t="s">
        <v>1724</v>
      </c>
      <c r="I2343" s="159">
        <f>VLOOKUP(H2343,'V-Enc'!$B$38:$C$45,2,FALSE)</f>
        <v>32</v>
      </c>
      <c r="J2343" s="125" t="s">
        <v>1736</v>
      </c>
      <c r="K2343" s="159">
        <f>VLOOKUP(J2343,'V-Enc'!$B$49:$C$56,2,FALSE)</f>
        <v>8</v>
      </c>
      <c r="L2343" s="206" t="s">
        <v>76</v>
      </c>
      <c r="M2343" s="125">
        <v>16</v>
      </c>
      <c r="N2343" s="125" t="s">
        <v>1833</v>
      </c>
      <c r="O2343" s="125">
        <f>VLOOKUP(N2343,'V-Enc'!$B$130:$C$137,2,FALSE)</f>
        <v>6</v>
      </c>
      <c r="Q2343" s="125" t="s">
        <v>730</v>
      </c>
      <c r="R2343" s="125" t="s">
        <v>22</v>
      </c>
      <c r="S2343" s="206" t="s">
        <v>2040</v>
      </c>
      <c r="U2343" s="125">
        <f t="shared" si="4320"/>
        <v>16</v>
      </c>
      <c r="V2343" s="179">
        <f t="shared" si="4321"/>
        <v>4</v>
      </c>
      <c r="W2343" s="125" t="str">
        <f t="shared" si="4322"/>
        <v>-</v>
      </c>
      <c r="X2343" s="179" t="str">
        <f>IF(L2343="-1",W2343/#REF!*#REF!,"-")</f>
        <v>-</v>
      </c>
      <c r="Z2343" s="125" t="str">
        <f t="shared" si="4323"/>
        <v/>
      </c>
      <c r="AA2343" s="125">
        <v>1</v>
      </c>
      <c r="AB2343" s="179">
        <f t="shared" si="4289"/>
        <v>24</v>
      </c>
      <c r="AC2343" s="179" t="str">
        <f t="shared" si="4324"/>
        <v>010111</v>
      </c>
      <c r="AD2343" s="179">
        <f t="shared" si="4281"/>
        <v>1</v>
      </c>
      <c r="AE2343" s="179" t="str">
        <f t="shared" si="4282"/>
        <v>11111111</v>
      </c>
      <c r="AF2343" s="125" t="s">
        <v>369</v>
      </c>
    </row>
    <row r="2344" spans="1:32" x14ac:dyDescent="0.2">
      <c r="A2344" s="125" t="s">
        <v>5028</v>
      </c>
      <c r="B2344" s="58" t="str">
        <f t="shared" si="4317"/>
        <v>RSVD</v>
      </c>
      <c r="C2344" s="125" t="s">
        <v>727</v>
      </c>
      <c r="D2344" s="125" t="s">
        <v>704</v>
      </c>
      <c r="E2344" s="125" t="str">
        <f t="shared" si="4318"/>
        <v>L1</v>
      </c>
      <c r="F2344" s="125" t="str">
        <f t="shared" si="4319"/>
        <v>110</v>
      </c>
      <c r="H2344" s="125" t="s">
        <v>1724</v>
      </c>
      <c r="I2344" s="159">
        <f>VLOOKUP(H2344,'V-Enc'!$B$38:$C$45,2,FALSE)</f>
        <v>32</v>
      </c>
      <c r="J2344" s="125" t="s">
        <v>1736</v>
      </c>
      <c r="K2344" s="159">
        <f>VLOOKUP(J2344,'V-Enc'!$B$49:$C$56,2,FALSE)</f>
        <v>8</v>
      </c>
      <c r="L2344" s="206" t="s">
        <v>76</v>
      </c>
      <c r="M2344" s="125">
        <v>32</v>
      </c>
      <c r="N2344" s="125" t="s">
        <v>1833</v>
      </c>
      <c r="O2344" s="125">
        <f>VLOOKUP(N2344,'V-Enc'!$B$130:$C$137,2,FALSE)</f>
        <v>6</v>
      </c>
      <c r="Q2344" s="125" t="s">
        <v>730</v>
      </c>
      <c r="R2344" s="125" t="s">
        <v>22</v>
      </c>
      <c r="S2344" s="206" t="s">
        <v>2040</v>
      </c>
      <c r="U2344" s="125">
        <f t="shared" si="4320"/>
        <v>32</v>
      </c>
      <c r="V2344" s="179">
        <f t="shared" si="4321"/>
        <v>8</v>
      </c>
      <c r="W2344" s="125" t="str">
        <f t="shared" si="4322"/>
        <v>-</v>
      </c>
      <c r="X2344" s="179" t="str">
        <f>IF(L2344="-1",W2344/#REF!*#REF!,"-")</f>
        <v>-</v>
      </c>
      <c r="Z2344" s="125" t="str">
        <f t="shared" si="4323"/>
        <v/>
      </c>
      <c r="AA2344" s="125">
        <v>1</v>
      </c>
      <c r="AB2344" s="179">
        <f t="shared" si="4289"/>
        <v>48</v>
      </c>
      <c r="AC2344" s="179" t="str">
        <f t="shared" si="4324"/>
        <v>101111</v>
      </c>
      <c r="AD2344" s="179">
        <f t="shared" si="4281"/>
        <v>1</v>
      </c>
      <c r="AE2344" s="179" t="str">
        <f t="shared" si="4282"/>
        <v>11111111</v>
      </c>
      <c r="AF2344" s="125" t="s">
        <v>369</v>
      </c>
    </row>
    <row r="2345" spans="1:32" x14ac:dyDescent="0.2">
      <c r="I2345" s="159"/>
      <c r="Z2345" s="125" t="str">
        <f t="shared" si="4166"/>
        <v/>
      </c>
      <c r="AC2345" s="179"/>
      <c r="AE2345" s="179"/>
    </row>
    <row r="2346" spans="1:32" ht="19" x14ac:dyDescent="0.25">
      <c r="A2346" s="225" t="s">
        <v>2251</v>
      </c>
      <c r="B2346" s="225"/>
      <c r="C2346" s="226"/>
      <c r="D2346" s="226"/>
      <c r="E2346" s="226"/>
      <c r="F2346" s="226"/>
      <c r="G2346" s="226"/>
      <c r="I2346" s="159"/>
      <c r="Z2346" s="125" t="str">
        <f t="shared" si="4166"/>
        <v/>
      </c>
      <c r="AC2346" s="179"/>
      <c r="AE2346" s="179"/>
    </row>
    <row r="2347" spans="1:32" x14ac:dyDescent="0.2">
      <c r="A2347" s="125" t="s">
        <v>5029</v>
      </c>
      <c r="B2347" s="58" t="str">
        <f t="shared" ref="B2347" si="4325">IF(OR(MAX(1,O2347)*MAX(V2347,1)&gt;8,V2347&lt;1/4,X2347&lt;1/4,IF(X2347="-",0,X2347)&gt;8),"RSVD","")</f>
        <v>RSVD</v>
      </c>
      <c r="C2347" s="125" t="s">
        <v>727</v>
      </c>
      <c r="D2347" s="125" t="s">
        <v>704</v>
      </c>
      <c r="E2347" s="125" t="str">
        <f t="shared" ref="E2347" si="4326">IF(S2347="rs2","L2",IF(S2347="vs2","L3","L1"))</f>
        <v>L2</v>
      </c>
      <c r="F2347" s="125" t="str">
        <f t="shared" ref="F2347" si="4327">IF(M2347=8,"000",IF(M2347=16,"101","110"))</f>
        <v>000</v>
      </c>
      <c r="H2347" s="125" t="s">
        <v>1724</v>
      </c>
      <c r="I2347" s="159">
        <f>VLOOKUP(H2347,'V-Enc'!$B$38:$C$45,2,FALSE)</f>
        <v>32</v>
      </c>
      <c r="J2347" s="125" t="s">
        <v>1739</v>
      </c>
      <c r="K2347" s="159">
        <f>VLOOKUP(J2347,'V-Enc'!$B$49:$C$56,2,FALSE)</f>
        <v>0.25</v>
      </c>
      <c r="L2347" s="206" t="s">
        <v>548</v>
      </c>
      <c r="M2347" s="125">
        <v>8</v>
      </c>
      <c r="N2347" s="125" t="s">
        <v>1833</v>
      </c>
      <c r="O2347" s="125">
        <f>VLOOKUP(N2347,'V-Enc'!$B$130:$C$137,2,FALSE)</f>
        <v>6</v>
      </c>
      <c r="Q2347" s="125" t="s">
        <v>730</v>
      </c>
      <c r="R2347" s="125" t="s">
        <v>22</v>
      </c>
      <c r="S2347" s="125" t="s">
        <v>44</v>
      </c>
      <c r="U2347" s="125">
        <f t="shared" ref="U2347" si="4328">IF(L2347="-1",I2347,M2347)</f>
        <v>8</v>
      </c>
      <c r="V2347" s="179">
        <f t="shared" ref="V2347" si="4329">IF(L2347="-1",K2347,U2347/I2347*K2347)</f>
        <v>6.25E-2</v>
      </c>
      <c r="W2347" s="125" t="str">
        <f t="shared" ref="W2347" si="4330">IF(L2347="-1",M2347,"-")</f>
        <v>-</v>
      </c>
      <c r="X2347" s="179" t="str">
        <f>IF(L2347="-1",W2347/#REF!*#REF!,"-")</f>
        <v>-</v>
      </c>
      <c r="Z2347" s="125" t="str">
        <f t="shared" si="4166"/>
        <v/>
      </c>
      <c r="AA2347" s="125">
        <v>1</v>
      </c>
      <c r="AB2347" s="179">
        <f>MAX(V2347,X2347,1)*IF(O2347="",1,O2347)</f>
        <v>6</v>
      </c>
      <c r="AC2347" s="179" t="str">
        <f t="shared" ref="AC2347:AC2360" si="4331">DEC2BIN(MIN(64,AB2347)-1,6)</f>
        <v>000101</v>
      </c>
      <c r="AD2347" s="179">
        <f t="shared" ref="AD2347:AD2364" si="4332">AB2347/(MAX(V2347,1)*IF(O2347="",1,O2347))</f>
        <v>1</v>
      </c>
      <c r="AE2347" s="179" t="str">
        <f t="shared" ref="AE2347:AE2364" si="4333">RIGHT(_xlfn.CONCAT(REPT(0,8-MIN(AB2347,8)),REPT(DEC2BIN(_xlfn.BITLSHIFT(1,AD2347-1)),AB2347/AD2347)),8)</f>
        <v>00111111</v>
      </c>
      <c r="AF2347" s="125" t="s">
        <v>369</v>
      </c>
    </row>
    <row r="2348" spans="1:32" x14ac:dyDescent="0.2">
      <c r="A2348" s="125" t="s">
        <v>5030</v>
      </c>
      <c r="B2348" s="58" t="str">
        <f t="shared" ref="B2348" si="4334">IF(OR(MAX(1,O2348)*MAX(V2348,1)&gt;8,V2348&lt;1/4,X2348&lt;1/4,IF(X2348="-",0,X2348)&gt;8),"RSVD","")</f>
        <v>RSVD</v>
      </c>
      <c r="C2348" s="125" t="s">
        <v>727</v>
      </c>
      <c r="D2348" s="125" t="s">
        <v>704</v>
      </c>
      <c r="E2348" s="125" t="str">
        <f t="shared" ref="E2348" si="4335">IF(S2348="rs2","L2",IF(S2348="vs2","L3","L1"))</f>
        <v>L2</v>
      </c>
      <c r="F2348" s="125" t="str">
        <f t="shared" ref="F2348" si="4336">IF(M2348=8,"000",IF(M2348=16,"101","110"))</f>
        <v>101</v>
      </c>
      <c r="H2348" s="125" t="s">
        <v>1724</v>
      </c>
      <c r="I2348" s="159">
        <f>VLOOKUP(H2348,'V-Enc'!$B$38:$C$45,2,FALSE)</f>
        <v>32</v>
      </c>
      <c r="J2348" s="125" t="s">
        <v>1739</v>
      </c>
      <c r="K2348" s="159">
        <f>VLOOKUP(J2348,'V-Enc'!$B$49:$C$56,2,FALSE)</f>
        <v>0.25</v>
      </c>
      <c r="L2348" s="206" t="s">
        <v>548</v>
      </c>
      <c r="M2348" s="125">
        <v>16</v>
      </c>
      <c r="N2348" s="125" t="s">
        <v>1833</v>
      </c>
      <c r="O2348" s="125">
        <f>VLOOKUP(N2348,'V-Enc'!$B$130:$C$137,2,FALSE)</f>
        <v>6</v>
      </c>
      <c r="Q2348" s="125" t="s">
        <v>730</v>
      </c>
      <c r="R2348" s="125" t="s">
        <v>22</v>
      </c>
      <c r="S2348" s="125" t="s">
        <v>44</v>
      </c>
      <c r="U2348" s="125">
        <f t="shared" ref="U2348" si="4337">IF(L2348="-1",I2348,M2348)</f>
        <v>16</v>
      </c>
      <c r="V2348" s="179">
        <f t="shared" ref="V2348" si="4338">IF(L2348="-1",K2348,U2348/I2348*K2348)</f>
        <v>0.125</v>
      </c>
      <c r="W2348" s="125" t="str">
        <f t="shared" ref="W2348" si="4339">IF(L2348="-1",M2348,"-")</f>
        <v>-</v>
      </c>
      <c r="X2348" s="179" t="str">
        <f>IF(L2348="-1",W2348/#REF!*#REF!,"-")</f>
        <v>-</v>
      </c>
      <c r="Z2348" s="125" t="str">
        <f t="shared" ref="Z2348" si="4340">IF(S2348="vs2",1,"")</f>
        <v/>
      </c>
      <c r="AA2348" s="125">
        <v>1</v>
      </c>
      <c r="AB2348" s="179">
        <f t="shared" ref="AB2348:AB2364" si="4341">MAX(V2348,X2348,1)*IF(O2348="",1,O2348)</f>
        <v>6</v>
      </c>
      <c r="AC2348" s="179" t="str">
        <f t="shared" si="4331"/>
        <v>000101</v>
      </c>
      <c r="AD2348" s="179">
        <f t="shared" si="4332"/>
        <v>1</v>
      </c>
      <c r="AE2348" s="179" t="str">
        <f t="shared" si="4333"/>
        <v>00111111</v>
      </c>
      <c r="AF2348" s="125" t="s">
        <v>369</v>
      </c>
    </row>
    <row r="2349" spans="1:32" x14ac:dyDescent="0.2">
      <c r="A2349" s="125" t="s">
        <v>3387</v>
      </c>
      <c r="B2349" s="58" t="str">
        <f t="shared" ref="B2349:B2355" si="4342">IF(OR(MAX(1,O2349)*MAX(V2349,1)&gt;8,V2349&lt;1/4,X2349&lt;1/4,IF(X2349="-",0,X2349)&gt;8),"RSVD","")</f>
        <v/>
      </c>
      <c r="C2349" s="125" t="s">
        <v>727</v>
      </c>
      <c r="D2349" s="125" t="s">
        <v>704</v>
      </c>
      <c r="E2349" s="125" t="str">
        <f t="shared" ref="E2349:E2355" si="4343">IF(S2349="rs2","L2",IF(S2349="vs2","L3","L1"))</f>
        <v>L2</v>
      </c>
      <c r="F2349" s="125" t="str">
        <f t="shared" ref="F2349:F2355" si="4344">IF(M2349=8,"000",IF(M2349=16,"101","110"))</f>
        <v>110</v>
      </c>
      <c r="H2349" s="125" t="s">
        <v>1724</v>
      </c>
      <c r="I2349" s="159">
        <f>VLOOKUP(H2349,'V-Enc'!$B$38:$C$45,2,FALSE)</f>
        <v>32</v>
      </c>
      <c r="J2349" s="125" t="s">
        <v>1739</v>
      </c>
      <c r="K2349" s="159">
        <f>VLOOKUP(J2349,'V-Enc'!$B$49:$C$56,2,FALSE)</f>
        <v>0.25</v>
      </c>
      <c r="L2349" s="206" t="s">
        <v>548</v>
      </c>
      <c r="M2349" s="125">
        <v>32</v>
      </c>
      <c r="N2349" s="125" t="s">
        <v>1833</v>
      </c>
      <c r="O2349" s="125">
        <f>VLOOKUP(N2349,'V-Enc'!$B$130:$C$137,2,FALSE)</f>
        <v>6</v>
      </c>
      <c r="Q2349" s="125" t="s">
        <v>730</v>
      </c>
      <c r="R2349" s="125" t="s">
        <v>22</v>
      </c>
      <c r="S2349" s="125" t="s">
        <v>44</v>
      </c>
      <c r="U2349" s="125">
        <f t="shared" ref="U2349:U2355" si="4345">IF(L2349="-1",I2349,M2349)</f>
        <v>32</v>
      </c>
      <c r="V2349" s="179">
        <f t="shared" ref="V2349:V2355" si="4346">IF(L2349="-1",K2349,U2349/I2349*K2349)</f>
        <v>0.25</v>
      </c>
      <c r="W2349" s="125" t="str">
        <f t="shared" ref="W2349:W2355" si="4347">IF(L2349="-1",M2349,"-")</f>
        <v>-</v>
      </c>
      <c r="X2349" s="179" t="str">
        <f>IF(L2349="-1",W2349/#REF!*#REF!,"-")</f>
        <v>-</v>
      </c>
      <c r="Z2349" s="125" t="str">
        <f t="shared" si="4166"/>
        <v/>
      </c>
      <c r="AA2349" s="125">
        <v>1</v>
      </c>
      <c r="AB2349" s="179">
        <f t="shared" si="4341"/>
        <v>6</v>
      </c>
      <c r="AC2349" s="179" t="str">
        <f t="shared" si="4331"/>
        <v>000101</v>
      </c>
      <c r="AD2349" s="179">
        <f t="shared" si="4332"/>
        <v>1</v>
      </c>
      <c r="AE2349" s="179" t="str">
        <f t="shared" si="4333"/>
        <v>00111111</v>
      </c>
      <c r="AF2349" s="125" t="s">
        <v>369</v>
      </c>
    </row>
    <row r="2350" spans="1:32" x14ac:dyDescent="0.2">
      <c r="A2350" s="125" t="s">
        <v>5031</v>
      </c>
      <c r="B2350" s="58" t="str">
        <f t="shared" ref="B2350" si="4348">IF(OR(MAX(1,O2350)*MAX(V2350,1)&gt;8,V2350&lt;1/4,X2350&lt;1/4,IF(X2350="-",0,X2350)&gt;8),"RSVD","")</f>
        <v>RSVD</v>
      </c>
      <c r="C2350" s="125" t="s">
        <v>727</v>
      </c>
      <c r="D2350" s="125" t="s">
        <v>704</v>
      </c>
      <c r="E2350" s="125" t="str">
        <f t="shared" ref="E2350" si="4349">IF(S2350="rs2","L2",IF(S2350="vs2","L3","L1"))</f>
        <v>L2</v>
      </c>
      <c r="F2350" s="125" t="str">
        <f t="shared" ref="F2350" si="4350">IF(M2350=8,"000",IF(M2350=16,"101","110"))</f>
        <v>000</v>
      </c>
      <c r="H2350" s="125" t="s">
        <v>1724</v>
      </c>
      <c r="I2350" s="159">
        <f>VLOOKUP(H2350,'V-Enc'!$B$38:$C$45,2,FALSE)</f>
        <v>32</v>
      </c>
      <c r="J2350" s="125" t="s">
        <v>1740</v>
      </c>
      <c r="K2350" s="159">
        <f>VLOOKUP(J2350,'V-Enc'!$B$49:$C$56,2,FALSE)</f>
        <v>0.5</v>
      </c>
      <c r="L2350" s="206" t="s">
        <v>548</v>
      </c>
      <c r="M2350" s="125">
        <v>8</v>
      </c>
      <c r="N2350" s="125" t="s">
        <v>1833</v>
      </c>
      <c r="O2350" s="125">
        <f>VLOOKUP(N2350,'V-Enc'!$B$130:$C$137,2,FALSE)</f>
        <v>6</v>
      </c>
      <c r="Q2350" s="125" t="s">
        <v>730</v>
      </c>
      <c r="R2350" s="125" t="s">
        <v>22</v>
      </c>
      <c r="S2350" s="125" t="s">
        <v>44</v>
      </c>
      <c r="U2350" s="125">
        <f t="shared" ref="U2350" si="4351">IF(L2350="-1",I2350,M2350)</f>
        <v>8</v>
      </c>
      <c r="V2350" s="179">
        <f t="shared" ref="V2350" si="4352">IF(L2350="-1",K2350,U2350/I2350*K2350)</f>
        <v>0.125</v>
      </c>
      <c r="W2350" s="125" t="str">
        <f t="shared" ref="W2350" si="4353">IF(L2350="-1",M2350,"-")</f>
        <v>-</v>
      </c>
      <c r="X2350" s="179" t="str">
        <f>IF(L2350="-1",W2350/#REF!*#REF!,"-")</f>
        <v>-</v>
      </c>
      <c r="Z2350" s="125" t="str">
        <f t="shared" ref="Z2350" si="4354">IF(S2350="vs2",1,"")</f>
        <v/>
      </c>
      <c r="AA2350" s="125">
        <v>1</v>
      </c>
      <c r="AB2350" s="179">
        <f t="shared" si="4341"/>
        <v>6</v>
      </c>
      <c r="AC2350" s="179" t="str">
        <f t="shared" si="4331"/>
        <v>000101</v>
      </c>
      <c r="AD2350" s="179">
        <f t="shared" si="4332"/>
        <v>1</v>
      </c>
      <c r="AE2350" s="179" t="str">
        <f t="shared" si="4333"/>
        <v>00111111</v>
      </c>
      <c r="AF2350" s="125" t="s">
        <v>369</v>
      </c>
    </row>
    <row r="2351" spans="1:32" x14ac:dyDescent="0.2">
      <c r="A2351" s="125" t="s">
        <v>3388</v>
      </c>
      <c r="B2351" s="58" t="str">
        <f t="shared" si="4342"/>
        <v/>
      </c>
      <c r="C2351" s="125" t="s">
        <v>727</v>
      </c>
      <c r="D2351" s="125" t="s">
        <v>704</v>
      </c>
      <c r="E2351" s="125" t="str">
        <f t="shared" si="4343"/>
        <v>L2</v>
      </c>
      <c r="F2351" s="125" t="str">
        <f t="shared" si="4344"/>
        <v>101</v>
      </c>
      <c r="H2351" s="125" t="s">
        <v>1724</v>
      </c>
      <c r="I2351" s="159">
        <f>VLOOKUP(H2351,'V-Enc'!$B$38:$C$45,2,FALSE)</f>
        <v>32</v>
      </c>
      <c r="J2351" s="125" t="s">
        <v>1740</v>
      </c>
      <c r="K2351" s="159">
        <f>VLOOKUP(J2351,'V-Enc'!$B$49:$C$56,2,FALSE)</f>
        <v>0.5</v>
      </c>
      <c r="L2351" s="206" t="s">
        <v>548</v>
      </c>
      <c r="M2351" s="125">
        <v>16</v>
      </c>
      <c r="N2351" s="125" t="s">
        <v>1833</v>
      </c>
      <c r="O2351" s="125">
        <f>VLOOKUP(N2351,'V-Enc'!$B$130:$C$137,2,FALSE)</f>
        <v>6</v>
      </c>
      <c r="Q2351" s="125" t="s">
        <v>730</v>
      </c>
      <c r="R2351" s="125" t="s">
        <v>22</v>
      </c>
      <c r="S2351" s="125" t="s">
        <v>44</v>
      </c>
      <c r="U2351" s="125">
        <f t="shared" si="4345"/>
        <v>16</v>
      </c>
      <c r="V2351" s="179">
        <f t="shared" si="4346"/>
        <v>0.25</v>
      </c>
      <c r="W2351" s="125" t="str">
        <f t="shared" si="4347"/>
        <v>-</v>
      </c>
      <c r="X2351" s="179" t="str">
        <f>IF(L2351="-1",W2351/#REF!*#REF!,"-")</f>
        <v>-</v>
      </c>
      <c r="Z2351" s="125" t="str">
        <f t="shared" si="4166"/>
        <v/>
      </c>
      <c r="AA2351" s="125">
        <v>1</v>
      </c>
      <c r="AB2351" s="179">
        <f t="shared" si="4341"/>
        <v>6</v>
      </c>
      <c r="AC2351" s="179" t="str">
        <f t="shared" si="4331"/>
        <v>000101</v>
      </c>
      <c r="AD2351" s="179">
        <f t="shared" si="4332"/>
        <v>1</v>
      </c>
      <c r="AE2351" s="179" t="str">
        <f t="shared" si="4333"/>
        <v>00111111</v>
      </c>
      <c r="AF2351" s="125" t="s">
        <v>369</v>
      </c>
    </row>
    <row r="2352" spans="1:32" x14ac:dyDescent="0.2">
      <c r="A2352" s="125" t="s">
        <v>3389</v>
      </c>
      <c r="B2352" s="58" t="str">
        <f t="shared" si="4342"/>
        <v/>
      </c>
      <c r="C2352" s="125" t="s">
        <v>727</v>
      </c>
      <c r="D2352" s="125" t="s">
        <v>704</v>
      </c>
      <c r="E2352" s="125" t="str">
        <f t="shared" si="4343"/>
        <v>L2</v>
      </c>
      <c r="F2352" s="125" t="str">
        <f t="shared" si="4344"/>
        <v>110</v>
      </c>
      <c r="H2352" s="125" t="s">
        <v>1724</v>
      </c>
      <c r="I2352" s="159">
        <f>VLOOKUP(H2352,'V-Enc'!$B$38:$C$45,2,FALSE)</f>
        <v>32</v>
      </c>
      <c r="J2352" s="125" t="s">
        <v>1740</v>
      </c>
      <c r="K2352" s="159">
        <f>VLOOKUP(J2352,'V-Enc'!$B$49:$C$56,2,FALSE)</f>
        <v>0.5</v>
      </c>
      <c r="L2352" s="206" t="s">
        <v>548</v>
      </c>
      <c r="M2352" s="125">
        <v>32</v>
      </c>
      <c r="N2352" s="125" t="s">
        <v>1833</v>
      </c>
      <c r="O2352" s="125">
        <f>VLOOKUP(N2352,'V-Enc'!$B$130:$C$137,2,FALSE)</f>
        <v>6</v>
      </c>
      <c r="Q2352" s="125" t="s">
        <v>730</v>
      </c>
      <c r="R2352" s="125" t="s">
        <v>22</v>
      </c>
      <c r="S2352" s="125" t="s">
        <v>44</v>
      </c>
      <c r="U2352" s="125">
        <f t="shared" si="4345"/>
        <v>32</v>
      </c>
      <c r="V2352" s="179">
        <f t="shared" si="4346"/>
        <v>0.5</v>
      </c>
      <c r="W2352" s="125" t="str">
        <f t="shared" si="4347"/>
        <v>-</v>
      </c>
      <c r="X2352" s="179" t="str">
        <f>IF(L2352="-1",W2352/I2351*K2351,"-")</f>
        <v>-</v>
      </c>
      <c r="Z2352" s="125" t="str">
        <f t="shared" si="4166"/>
        <v/>
      </c>
      <c r="AA2352" s="125">
        <v>1</v>
      </c>
      <c r="AB2352" s="179">
        <f t="shared" si="4341"/>
        <v>6</v>
      </c>
      <c r="AC2352" s="179" t="str">
        <f t="shared" si="4331"/>
        <v>000101</v>
      </c>
      <c r="AD2352" s="179">
        <f t="shared" si="4332"/>
        <v>1</v>
      </c>
      <c r="AE2352" s="179" t="str">
        <f t="shared" si="4333"/>
        <v>00111111</v>
      </c>
      <c r="AF2352" s="125" t="s">
        <v>369</v>
      </c>
    </row>
    <row r="2353" spans="1:34" x14ac:dyDescent="0.2">
      <c r="A2353" s="125" t="s">
        <v>3390</v>
      </c>
      <c r="B2353" s="58" t="str">
        <f t="shared" si="4342"/>
        <v/>
      </c>
      <c r="C2353" s="125" t="s">
        <v>727</v>
      </c>
      <c r="D2353" s="125" t="s">
        <v>704</v>
      </c>
      <c r="E2353" s="125" t="str">
        <f t="shared" si="4343"/>
        <v>L2</v>
      </c>
      <c r="F2353" s="125" t="str">
        <f t="shared" si="4344"/>
        <v>000</v>
      </c>
      <c r="H2353" s="125" t="s">
        <v>1724</v>
      </c>
      <c r="I2353" s="159">
        <f>VLOOKUP(H2353,'V-Enc'!$B$38:$C$45,2,FALSE)</f>
        <v>32</v>
      </c>
      <c r="J2353" s="125" t="s">
        <v>1733</v>
      </c>
      <c r="K2353" s="159">
        <f>VLOOKUP(J2353,'V-Enc'!$B$49:$C$56,2,FALSE)</f>
        <v>1</v>
      </c>
      <c r="L2353" s="206" t="s">
        <v>548</v>
      </c>
      <c r="M2353" s="125">
        <v>8</v>
      </c>
      <c r="N2353" s="125" t="s">
        <v>1833</v>
      </c>
      <c r="O2353" s="125">
        <f>VLOOKUP(N2353,'V-Enc'!$B$130:$C$137,2,FALSE)</f>
        <v>6</v>
      </c>
      <c r="Q2353" s="125" t="s">
        <v>730</v>
      </c>
      <c r="R2353" s="125" t="s">
        <v>22</v>
      </c>
      <c r="S2353" s="125" t="s">
        <v>44</v>
      </c>
      <c r="U2353" s="125">
        <f t="shared" si="4345"/>
        <v>8</v>
      </c>
      <c r="V2353" s="179">
        <f t="shared" si="4346"/>
        <v>0.25</v>
      </c>
      <c r="W2353" s="125" t="str">
        <f t="shared" si="4347"/>
        <v>-</v>
      </c>
      <c r="X2353" s="179" t="str">
        <f>IF(L2353="-1",W2353/#REF!*#REF!,"-")</f>
        <v>-</v>
      </c>
      <c r="Z2353" s="125" t="str">
        <f t="shared" si="4166"/>
        <v/>
      </c>
      <c r="AA2353" s="125">
        <v>1</v>
      </c>
      <c r="AB2353" s="179">
        <f t="shared" si="4341"/>
        <v>6</v>
      </c>
      <c r="AC2353" s="179" t="str">
        <f t="shared" si="4331"/>
        <v>000101</v>
      </c>
      <c r="AD2353" s="179">
        <f t="shared" si="4332"/>
        <v>1</v>
      </c>
      <c r="AE2353" s="179" t="str">
        <f t="shared" si="4333"/>
        <v>00111111</v>
      </c>
      <c r="AF2353" s="125" t="s">
        <v>369</v>
      </c>
    </row>
    <row r="2354" spans="1:34" x14ac:dyDescent="0.2">
      <c r="A2354" s="125" t="s">
        <v>3391</v>
      </c>
      <c r="B2354" s="58" t="str">
        <f t="shared" si="4342"/>
        <v/>
      </c>
      <c r="C2354" s="125" t="s">
        <v>727</v>
      </c>
      <c r="D2354" s="125" t="s">
        <v>704</v>
      </c>
      <c r="E2354" s="125" t="str">
        <f t="shared" si="4343"/>
        <v>L2</v>
      </c>
      <c r="F2354" s="125" t="str">
        <f t="shared" si="4344"/>
        <v>101</v>
      </c>
      <c r="H2354" s="125" t="s">
        <v>1724</v>
      </c>
      <c r="I2354" s="159">
        <f>VLOOKUP(H2354,'V-Enc'!$B$38:$C$45,2,FALSE)</f>
        <v>32</v>
      </c>
      <c r="J2354" s="125" t="s">
        <v>1733</v>
      </c>
      <c r="K2354" s="159">
        <f>VLOOKUP(J2354,'V-Enc'!$B$49:$C$56,2,FALSE)</f>
        <v>1</v>
      </c>
      <c r="L2354" s="206" t="s">
        <v>548</v>
      </c>
      <c r="M2354" s="125">
        <v>16</v>
      </c>
      <c r="N2354" s="125" t="s">
        <v>1833</v>
      </c>
      <c r="O2354" s="125">
        <f>VLOOKUP(N2354,'V-Enc'!$B$130:$C$137,2,FALSE)</f>
        <v>6</v>
      </c>
      <c r="Q2354" s="125" t="s">
        <v>730</v>
      </c>
      <c r="R2354" s="125" t="s">
        <v>22</v>
      </c>
      <c r="S2354" s="125" t="s">
        <v>44</v>
      </c>
      <c r="U2354" s="125">
        <f t="shared" si="4345"/>
        <v>16</v>
      </c>
      <c r="V2354" s="179">
        <f t="shared" si="4346"/>
        <v>0.5</v>
      </c>
      <c r="W2354" s="125" t="str">
        <f t="shared" si="4347"/>
        <v>-</v>
      </c>
      <c r="X2354" s="179" t="str">
        <f>IF(L2354="-1",W2354/#REF!*#REF!,"-")</f>
        <v>-</v>
      </c>
      <c r="Z2354" s="125" t="str">
        <f t="shared" si="4166"/>
        <v/>
      </c>
      <c r="AA2354" s="125">
        <v>1</v>
      </c>
      <c r="AB2354" s="179">
        <f t="shared" si="4341"/>
        <v>6</v>
      </c>
      <c r="AC2354" s="179" t="str">
        <f t="shared" si="4331"/>
        <v>000101</v>
      </c>
      <c r="AD2354" s="179">
        <f t="shared" si="4332"/>
        <v>1</v>
      </c>
      <c r="AE2354" s="179" t="str">
        <f t="shared" si="4333"/>
        <v>00111111</v>
      </c>
      <c r="AF2354" s="125" t="s">
        <v>369</v>
      </c>
    </row>
    <row r="2355" spans="1:34" x14ac:dyDescent="0.2">
      <c r="A2355" s="125" t="s">
        <v>3392</v>
      </c>
      <c r="B2355" s="58" t="str">
        <f t="shared" si="4342"/>
        <v/>
      </c>
      <c r="C2355" s="125" t="s">
        <v>727</v>
      </c>
      <c r="D2355" s="125" t="s">
        <v>704</v>
      </c>
      <c r="E2355" s="125" t="str">
        <f t="shared" si="4343"/>
        <v>L2</v>
      </c>
      <c r="F2355" s="125" t="str">
        <f t="shared" si="4344"/>
        <v>110</v>
      </c>
      <c r="H2355" s="125" t="s">
        <v>1724</v>
      </c>
      <c r="I2355" s="159">
        <f>VLOOKUP(H2355,'V-Enc'!$B$38:$C$45,2,FALSE)</f>
        <v>32</v>
      </c>
      <c r="J2355" s="125" t="s">
        <v>1733</v>
      </c>
      <c r="K2355" s="159">
        <f>VLOOKUP(J2355,'V-Enc'!$B$49:$C$56,2,FALSE)</f>
        <v>1</v>
      </c>
      <c r="L2355" s="206" t="s">
        <v>548</v>
      </c>
      <c r="M2355" s="125">
        <v>32</v>
      </c>
      <c r="N2355" s="125" t="s">
        <v>1833</v>
      </c>
      <c r="O2355" s="125">
        <f>VLOOKUP(N2355,'V-Enc'!$B$130:$C$137,2,FALSE)</f>
        <v>6</v>
      </c>
      <c r="Q2355" s="125" t="s">
        <v>730</v>
      </c>
      <c r="R2355" s="125" t="s">
        <v>22</v>
      </c>
      <c r="S2355" s="125" t="s">
        <v>44</v>
      </c>
      <c r="U2355" s="125">
        <f t="shared" si="4345"/>
        <v>32</v>
      </c>
      <c r="V2355" s="179">
        <f t="shared" si="4346"/>
        <v>1</v>
      </c>
      <c r="W2355" s="125" t="str">
        <f t="shared" si="4347"/>
        <v>-</v>
      </c>
      <c r="X2355" s="179" t="str">
        <f>IF(L2355="-1",W2355/#REF!*#REF!,"-")</f>
        <v>-</v>
      </c>
      <c r="Z2355" s="125" t="str">
        <f t="shared" si="4166"/>
        <v/>
      </c>
      <c r="AA2355" s="125">
        <v>1</v>
      </c>
      <c r="AB2355" s="179">
        <f t="shared" si="4341"/>
        <v>6</v>
      </c>
      <c r="AC2355" s="179" t="str">
        <f t="shared" si="4331"/>
        <v>000101</v>
      </c>
      <c r="AD2355" s="179">
        <f t="shared" si="4332"/>
        <v>1</v>
      </c>
      <c r="AE2355" s="179" t="str">
        <f t="shared" si="4333"/>
        <v>00111111</v>
      </c>
      <c r="AF2355" s="125" t="s">
        <v>369</v>
      </c>
    </row>
    <row r="2356" spans="1:34" x14ac:dyDescent="0.2">
      <c r="A2356" s="125" t="s">
        <v>5032</v>
      </c>
      <c r="B2356" s="58" t="str">
        <f t="shared" ref="B2356:B2358" si="4355">IF(OR(MAX(1,O2356)*MAX(V2356,1)&gt;8,V2356&lt;1/4,X2356&lt;1/4,IF(X2356="-",0,X2356)&gt;8),"RSVD","")</f>
        <v/>
      </c>
      <c r="C2356" s="125" t="s">
        <v>727</v>
      </c>
      <c r="D2356" s="125" t="s">
        <v>704</v>
      </c>
      <c r="E2356" s="125" t="str">
        <f t="shared" ref="E2356:E2358" si="4356">IF(S2356="rs2","L2",IF(S2356="vs2","L3","L1"))</f>
        <v>L2</v>
      </c>
      <c r="F2356" s="125" t="str">
        <f t="shared" ref="F2356:F2358" si="4357">IF(M2356=8,"000",IF(M2356=16,"101","110"))</f>
        <v>000</v>
      </c>
      <c r="H2356" s="125" t="s">
        <v>1724</v>
      </c>
      <c r="I2356" s="159">
        <f>VLOOKUP(H2356,'V-Enc'!$B$38:$C$45,2,FALSE)</f>
        <v>32</v>
      </c>
      <c r="J2356" s="125" t="s">
        <v>1734</v>
      </c>
      <c r="K2356" s="159">
        <f>VLOOKUP(J2356,'V-Enc'!$B$49:$C$56,2,FALSE)</f>
        <v>2</v>
      </c>
      <c r="L2356" s="206" t="s">
        <v>548</v>
      </c>
      <c r="M2356" s="125">
        <v>8</v>
      </c>
      <c r="N2356" s="125" t="s">
        <v>1833</v>
      </c>
      <c r="O2356" s="125">
        <f>VLOOKUP(N2356,'V-Enc'!$B$130:$C$137,2,FALSE)</f>
        <v>6</v>
      </c>
      <c r="Q2356" s="125" t="s">
        <v>730</v>
      </c>
      <c r="R2356" s="125" t="s">
        <v>22</v>
      </c>
      <c r="S2356" s="125" t="s">
        <v>44</v>
      </c>
      <c r="U2356" s="125">
        <f t="shared" ref="U2356:U2358" si="4358">IF(L2356="-1",I2356,M2356)</f>
        <v>8</v>
      </c>
      <c r="V2356" s="179">
        <f t="shared" ref="V2356:V2358" si="4359">IF(L2356="-1",K2356,U2356/I2356*K2356)</f>
        <v>0.5</v>
      </c>
      <c r="W2356" s="125" t="str">
        <f t="shared" ref="W2356:W2358" si="4360">IF(L2356="-1",M2356,"-")</f>
        <v>-</v>
      </c>
      <c r="X2356" s="179" t="str">
        <f>IF(L2356="-1",W2356/#REF!*#REF!,"-")</f>
        <v>-</v>
      </c>
      <c r="Z2356" s="125" t="str">
        <f t="shared" ref="Z2356:Z2358" si="4361">IF(S2356="vs2",1,"")</f>
        <v/>
      </c>
      <c r="AA2356" s="125">
        <v>1</v>
      </c>
      <c r="AB2356" s="179">
        <f t="shared" si="4341"/>
        <v>6</v>
      </c>
      <c r="AC2356" s="179" t="str">
        <f t="shared" si="4331"/>
        <v>000101</v>
      </c>
      <c r="AD2356" s="179">
        <f t="shared" si="4332"/>
        <v>1</v>
      </c>
      <c r="AE2356" s="179" t="str">
        <f t="shared" si="4333"/>
        <v>00111111</v>
      </c>
      <c r="AF2356" s="125" t="s">
        <v>369</v>
      </c>
    </row>
    <row r="2357" spans="1:34" x14ac:dyDescent="0.2">
      <c r="A2357" s="125" t="s">
        <v>5033</v>
      </c>
      <c r="B2357" s="58" t="str">
        <f t="shared" si="4355"/>
        <v/>
      </c>
      <c r="C2357" s="125" t="s">
        <v>727</v>
      </c>
      <c r="D2357" s="125" t="s">
        <v>704</v>
      </c>
      <c r="E2357" s="125" t="str">
        <f t="shared" si="4356"/>
        <v>L2</v>
      </c>
      <c r="F2357" s="125" t="str">
        <f t="shared" si="4357"/>
        <v>101</v>
      </c>
      <c r="H2357" s="125" t="s">
        <v>1724</v>
      </c>
      <c r="I2357" s="159">
        <f>VLOOKUP(H2357,'V-Enc'!$B$38:$C$45,2,FALSE)</f>
        <v>32</v>
      </c>
      <c r="J2357" s="125" t="s">
        <v>1734</v>
      </c>
      <c r="K2357" s="159">
        <f>VLOOKUP(J2357,'V-Enc'!$B$49:$C$56,2,FALSE)</f>
        <v>2</v>
      </c>
      <c r="L2357" s="206" t="s">
        <v>548</v>
      </c>
      <c r="M2357" s="125">
        <v>16</v>
      </c>
      <c r="N2357" s="125" t="s">
        <v>1833</v>
      </c>
      <c r="O2357" s="125">
        <f>VLOOKUP(N2357,'V-Enc'!$B$130:$C$137,2,FALSE)</f>
        <v>6</v>
      </c>
      <c r="Q2357" s="125" t="s">
        <v>730</v>
      </c>
      <c r="R2357" s="125" t="s">
        <v>22</v>
      </c>
      <c r="S2357" s="125" t="s">
        <v>44</v>
      </c>
      <c r="U2357" s="125">
        <f t="shared" si="4358"/>
        <v>16</v>
      </c>
      <c r="V2357" s="179">
        <f t="shared" si="4359"/>
        <v>1</v>
      </c>
      <c r="W2357" s="125" t="str">
        <f t="shared" si="4360"/>
        <v>-</v>
      </c>
      <c r="X2357" s="179" t="str">
        <f>IF(L2357="-1",W2357/#REF!*#REF!,"-")</f>
        <v>-</v>
      </c>
      <c r="Z2357" s="125" t="str">
        <f t="shared" si="4361"/>
        <v/>
      </c>
      <c r="AA2357" s="125">
        <v>1</v>
      </c>
      <c r="AB2357" s="179">
        <f t="shared" si="4341"/>
        <v>6</v>
      </c>
      <c r="AC2357" s="179" t="str">
        <f t="shared" si="4331"/>
        <v>000101</v>
      </c>
      <c r="AD2357" s="179">
        <f t="shared" si="4332"/>
        <v>1</v>
      </c>
      <c r="AE2357" s="179" t="str">
        <f t="shared" si="4333"/>
        <v>00111111</v>
      </c>
      <c r="AF2357" s="125" t="s">
        <v>369</v>
      </c>
    </row>
    <row r="2358" spans="1:34" x14ac:dyDescent="0.2">
      <c r="A2358" s="125" t="s">
        <v>5034</v>
      </c>
      <c r="B2358" s="58" t="str">
        <f t="shared" si="4355"/>
        <v>RSVD</v>
      </c>
      <c r="C2358" s="125" t="s">
        <v>727</v>
      </c>
      <c r="D2358" s="125" t="s">
        <v>704</v>
      </c>
      <c r="E2358" s="125" t="str">
        <f t="shared" si="4356"/>
        <v>L2</v>
      </c>
      <c r="F2358" s="125" t="str">
        <f t="shared" si="4357"/>
        <v>110</v>
      </c>
      <c r="H2358" s="125" t="s">
        <v>1724</v>
      </c>
      <c r="I2358" s="159">
        <f>VLOOKUP(H2358,'V-Enc'!$B$38:$C$45,2,FALSE)</f>
        <v>32</v>
      </c>
      <c r="J2358" s="125" t="s">
        <v>1734</v>
      </c>
      <c r="K2358" s="159">
        <f>VLOOKUP(J2358,'V-Enc'!$B$49:$C$56,2,FALSE)</f>
        <v>2</v>
      </c>
      <c r="L2358" s="206" t="s">
        <v>548</v>
      </c>
      <c r="M2358" s="125">
        <v>32</v>
      </c>
      <c r="N2358" s="125" t="s">
        <v>1833</v>
      </c>
      <c r="O2358" s="125">
        <f>VLOOKUP(N2358,'V-Enc'!$B$130:$C$137,2,FALSE)</f>
        <v>6</v>
      </c>
      <c r="Q2358" s="125" t="s">
        <v>730</v>
      </c>
      <c r="R2358" s="125" t="s">
        <v>22</v>
      </c>
      <c r="S2358" s="125" t="s">
        <v>44</v>
      </c>
      <c r="U2358" s="125">
        <f t="shared" si="4358"/>
        <v>32</v>
      </c>
      <c r="V2358" s="179">
        <f t="shared" si="4359"/>
        <v>2</v>
      </c>
      <c r="W2358" s="125" t="str">
        <f t="shared" si="4360"/>
        <v>-</v>
      </c>
      <c r="X2358" s="179" t="str">
        <f>IF(L2358="-1",W2358/#REF!*#REF!,"-")</f>
        <v>-</v>
      </c>
      <c r="Z2358" s="125" t="str">
        <f t="shared" si="4361"/>
        <v/>
      </c>
      <c r="AA2358" s="125">
        <v>1</v>
      </c>
      <c r="AB2358" s="179">
        <f t="shared" si="4341"/>
        <v>12</v>
      </c>
      <c r="AC2358" s="179" t="str">
        <f t="shared" si="4331"/>
        <v>001011</v>
      </c>
      <c r="AD2358" s="179">
        <f t="shared" si="4332"/>
        <v>1</v>
      </c>
      <c r="AE2358" s="179" t="str">
        <f t="shared" si="4333"/>
        <v>11111111</v>
      </c>
      <c r="AF2358" s="125" t="s">
        <v>369</v>
      </c>
    </row>
    <row r="2359" spans="1:34" x14ac:dyDescent="0.2">
      <c r="A2359" s="125" t="s">
        <v>5035</v>
      </c>
      <c r="B2359" s="58" t="str">
        <f t="shared" ref="B2359:B2361" si="4362">IF(OR(MAX(1,O2359)*MAX(V2359,1)&gt;8,V2359&lt;1/4,X2359&lt;1/4,IF(X2359="-",0,X2359)&gt;8),"RSVD","")</f>
        <v/>
      </c>
      <c r="C2359" s="125" t="s">
        <v>727</v>
      </c>
      <c r="D2359" s="125" t="s">
        <v>704</v>
      </c>
      <c r="E2359" s="125" t="str">
        <f t="shared" ref="E2359:E2361" si="4363">IF(S2359="rs2","L2",IF(S2359="vs2","L3","L1"))</f>
        <v>L2</v>
      </c>
      <c r="F2359" s="125" t="str">
        <f t="shared" ref="F2359:F2361" si="4364">IF(M2359=8,"000",IF(M2359=16,"101","110"))</f>
        <v>000</v>
      </c>
      <c r="H2359" s="125" t="s">
        <v>1724</v>
      </c>
      <c r="I2359" s="159">
        <f>VLOOKUP(H2359,'V-Enc'!$B$38:$C$45,2,FALSE)</f>
        <v>32</v>
      </c>
      <c r="J2359" s="125" t="s">
        <v>1735</v>
      </c>
      <c r="K2359" s="159">
        <f>VLOOKUP(J2359,'V-Enc'!$B$49:$C$56,2,FALSE)</f>
        <v>4</v>
      </c>
      <c r="L2359" s="206" t="s">
        <v>548</v>
      </c>
      <c r="M2359" s="125">
        <v>8</v>
      </c>
      <c r="N2359" s="125" t="s">
        <v>1833</v>
      </c>
      <c r="O2359" s="125">
        <f>VLOOKUP(N2359,'V-Enc'!$B$130:$C$137,2,FALSE)</f>
        <v>6</v>
      </c>
      <c r="Q2359" s="125" t="s">
        <v>730</v>
      </c>
      <c r="R2359" s="125" t="s">
        <v>22</v>
      </c>
      <c r="S2359" s="125" t="s">
        <v>44</v>
      </c>
      <c r="U2359" s="125">
        <f t="shared" ref="U2359:U2361" si="4365">IF(L2359="-1",I2359,M2359)</f>
        <v>8</v>
      </c>
      <c r="V2359" s="179">
        <f t="shared" ref="V2359:V2361" si="4366">IF(L2359="-1",K2359,U2359/I2359*K2359)</f>
        <v>1</v>
      </c>
      <c r="W2359" s="125" t="str">
        <f t="shared" ref="W2359:W2361" si="4367">IF(L2359="-1",M2359,"-")</f>
        <v>-</v>
      </c>
      <c r="X2359" s="179" t="str">
        <f>IF(L2359="-1",W2359/#REF!*#REF!,"-")</f>
        <v>-</v>
      </c>
      <c r="Z2359" s="125" t="str">
        <f t="shared" ref="Z2359:Z2361" si="4368">IF(S2359="vs2",1,"")</f>
        <v/>
      </c>
      <c r="AA2359" s="125">
        <v>1</v>
      </c>
      <c r="AB2359" s="179">
        <f t="shared" si="4341"/>
        <v>6</v>
      </c>
      <c r="AC2359" s="179" t="str">
        <f t="shared" si="4331"/>
        <v>000101</v>
      </c>
      <c r="AD2359" s="179">
        <f t="shared" si="4332"/>
        <v>1</v>
      </c>
      <c r="AE2359" s="179" t="str">
        <f t="shared" si="4333"/>
        <v>00111111</v>
      </c>
      <c r="AF2359" s="125" t="s">
        <v>369</v>
      </c>
    </row>
    <row r="2360" spans="1:34" x14ac:dyDescent="0.2">
      <c r="A2360" s="125" t="s">
        <v>5036</v>
      </c>
      <c r="B2360" s="58" t="str">
        <f t="shared" si="4362"/>
        <v>RSVD</v>
      </c>
      <c r="C2360" s="125" t="s">
        <v>727</v>
      </c>
      <c r="D2360" s="125" t="s">
        <v>704</v>
      </c>
      <c r="E2360" s="125" t="str">
        <f t="shared" si="4363"/>
        <v>L2</v>
      </c>
      <c r="F2360" s="125" t="str">
        <f t="shared" si="4364"/>
        <v>101</v>
      </c>
      <c r="H2360" s="125" t="s">
        <v>1724</v>
      </c>
      <c r="I2360" s="159">
        <f>VLOOKUP(H2360,'V-Enc'!$B$38:$C$45,2,FALSE)</f>
        <v>32</v>
      </c>
      <c r="J2360" s="125" t="s">
        <v>1735</v>
      </c>
      <c r="K2360" s="159">
        <f>VLOOKUP(J2360,'V-Enc'!$B$49:$C$56,2,FALSE)</f>
        <v>4</v>
      </c>
      <c r="L2360" s="206" t="s">
        <v>548</v>
      </c>
      <c r="M2360" s="125">
        <v>16</v>
      </c>
      <c r="N2360" s="125" t="s">
        <v>1833</v>
      </c>
      <c r="O2360" s="125">
        <f>VLOOKUP(N2360,'V-Enc'!$B$130:$C$137,2,FALSE)</f>
        <v>6</v>
      </c>
      <c r="Q2360" s="125" t="s">
        <v>730</v>
      </c>
      <c r="R2360" s="125" t="s">
        <v>22</v>
      </c>
      <c r="S2360" s="125" t="s">
        <v>44</v>
      </c>
      <c r="U2360" s="125">
        <f t="shared" si="4365"/>
        <v>16</v>
      </c>
      <c r="V2360" s="179">
        <f t="shared" si="4366"/>
        <v>2</v>
      </c>
      <c r="W2360" s="125" t="str">
        <f t="shared" si="4367"/>
        <v>-</v>
      </c>
      <c r="X2360" s="179" t="str">
        <f>IF(L2360="-1",W2360/#REF!*#REF!,"-")</f>
        <v>-</v>
      </c>
      <c r="Z2360" s="125" t="str">
        <f t="shared" si="4368"/>
        <v/>
      </c>
      <c r="AA2360" s="125">
        <v>1</v>
      </c>
      <c r="AB2360" s="179">
        <f t="shared" si="4341"/>
        <v>12</v>
      </c>
      <c r="AC2360" s="179" t="str">
        <f t="shared" si="4331"/>
        <v>001011</v>
      </c>
      <c r="AD2360" s="179">
        <f t="shared" si="4332"/>
        <v>1</v>
      </c>
      <c r="AE2360" s="179" t="str">
        <f t="shared" si="4333"/>
        <v>11111111</v>
      </c>
      <c r="AF2360" s="125" t="s">
        <v>369</v>
      </c>
    </row>
    <row r="2361" spans="1:34" x14ac:dyDescent="0.2">
      <c r="A2361" s="125" t="s">
        <v>5037</v>
      </c>
      <c r="B2361" s="58" t="str">
        <f t="shared" si="4362"/>
        <v>RSVD</v>
      </c>
      <c r="C2361" s="125" t="s">
        <v>727</v>
      </c>
      <c r="D2361" s="125" t="s">
        <v>704</v>
      </c>
      <c r="E2361" s="125" t="str">
        <f t="shared" si="4363"/>
        <v>L2</v>
      </c>
      <c r="F2361" s="125" t="str">
        <f t="shared" si="4364"/>
        <v>110</v>
      </c>
      <c r="H2361" s="125" t="s">
        <v>1724</v>
      </c>
      <c r="I2361" s="159">
        <f>VLOOKUP(H2361,'V-Enc'!$B$38:$C$45,2,FALSE)</f>
        <v>32</v>
      </c>
      <c r="J2361" s="125" t="s">
        <v>1735</v>
      </c>
      <c r="K2361" s="159">
        <f>VLOOKUP(J2361,'V-Enc'!$B$49:$C$56,2,FALSE)</f>
        <v>4</v>
      </c>
      <c r="L2361" s="206" t="s">
        <v>548</v>
      </c>
      <c r="M2361" s="125">
        <v>32</v>
      </c>
      <c r="N2361" s="125" t="s">
        <v>1833</v>
      </c>
      <c r="O2361" s="125">
        <f>VLOOKUP(N2361,'V-Enc'!$B$130:$C$137,2,FALSE)</f>
        <v>6</v>
      </c>
      <c r="Q2361" s="125" t="s">
        <v>730</v>
      </c>
      <c r="R2361" s="125" t="s">
        <v>22</v>
      </c>
      <c r="S2361" s="125" t="s">
        <v>44</v>
      </c>
      <c r="U2361" s="125">
        <f t="shared" si="4365"/>
        <v>32</v>
      </c>
      <c r="V2361" s="179">
        <f t="shared" si="4366"/>
        <v>4</v>
      </c>
      <c r="W2361" s="125" t="str">
        <f t="shared" si="4367"/>
        <v>-</v>
      </c>
      <c r="X2361" s="179" t="str">
        <f>IF(L2361="-1",W2361/#REF!*#REF!,"-")</f>
        <v>-</v>
      </c>
      <c r="Z2361" s="125" t="str">
        <f t="shared" si="4368"/>
        <v/>
      </c>
      <c r="AA2361" s="125">
        <v>1</v>
      </c>
      <c r="AB2361" s="179">
        <f t="shared" si="4341"/>
        <v>24</v>
      </c>
      <c r="AC2361" s="179" t="str">
        <f>DEC2BIN(MIN(64,AB2361)-1,6)</f>
        <v>010111</v>
      </c>
      <c r="AD2361" s="179">
        <f t="shared" si="4332"/>
        <v>1</v>
      </c>
      <c r="AE2361" s="179" t="str">
        <f t="shared" si="4333"/>
        <v>11111111</v>
      </c>
      <c r="AF2361" s="125" t="s">
        <v>369</v>
      </c>
    </row>
    <row r="2362" spans="1:34" x14ac:dyDescent="0.2">
      <c r="A2362" s="125" t="s">
        <v>5038</v>
      </c>
      <c r="B2362" s="58" t="str">
        <f t="shared" ref="B2362:B2364" si="4369">IF(OR(MAX(1,O2362)*MAX(V2362,1)&gt;8,V2362&lt;1/4,X2362&lt;1/4,IF(X2362="-",0,X2362)&gt;8),"RSVD","")</f>
        <v>RSVD</v>
      </c>
      <c r="C2362" s="125" t="s">
        <v>727</v>
      </c>
      <c r="D2362" s="125" t="s">
        <v>704</v>
      </c>
      <c r="E2362" s="125" t="str">
        <f t="shared" ref="E2362:E2364" si="4370">IF(S2362="rs2","L2",IF(S2362="vs2","L3","L1"))</f>
        <v>L2</v>
      </c>
      <c r="F2362" s="125" t="str">
        <f t="shared" ref="F2362:F2364" si="4371">IF(M2362=8,"000",IF(M2362=16,"101","110"))</f>
        <v>000</v>
      </c>
      <c r="H2362" s="125" t="s">
        <v>1724</v>
      </c>
      <c r="I2362" s="159">
        <f>VLOOKUP(H2362,'V-Enc'!$B$38:$C$45,2,FALSE)</f>
        <v>32</v>
      </c>
      <c r="J2362" s="125" t="s">
        <v>1736</v>
      </c>
      <c r="K2362" s="159">
        <f>VLOOKUP(J2362,'V-Enc'!$B$49:$C$56,2,FALSE)</f>
        <v>8</v>
      </c>
      <c r="L2362" s="206" t="s">
        <v>548</v>
      </c>
      <c r="M2362" s="125">
        <v>8</v>
      </c>
      <c r="N2362" s="125" t="s">
        <v>1833</v>
      </c>
      <c r="O2362" s="125">
        <f>VLOOKUP(N2362,'V-Enc'!$B$130:$C$137,2,FALSE)</f>
        <v>6</v>
      </c>
      <c r="Q2362" s="125" t="s">
        <v>730</v>
      </c>
      <c r="R2362" s="125" t="s">
        <v>22</v>
      </c>
      <c r="S2362" s="125" t="s">
        <v>44</v>
      </c>
      <c r="U2362" s="125">
        <f t="shared" ref="U2362:U2364" si="4372">IF(L2362="-1",I2362,M2362)</f>
        <v>8</v>
      </c>
      <c r="V2362" s="179">
        <f t="shared" ref="V2362:V2364" si="4373">IF(L2362="-1",K2362,U2362/I2362*K2362)</f>
        <v>2</v>
      </c>
      <c r="W2362" s="125" t="str">
        <f t="shared" ref="W2362:W2364" si="4374">IF(L2362="-1",M2362,"-")</f>
        <v>-</v>
      </c>
      <c r="X2362" s="179" t="str">
        <f>IF(L2362="-1",W2362/#REF!*#REF!,"-")</f>
        <v>-</v>
      </c>
      <c r="Z2362" s="125" t="str">
        <f t="shared" ref="Z2362:Z2364" si="4375">IF(S2362="vs2",1,"")</f>
        <v/>
      </c>
      <c r="AA2362" s="125">
        <v>1</v>
      </c>
      <c r="AB2362" s="179">
        <f t="shared" si="4341"/>
        <v>12</v>
      </c>
      <c r="AC2362" s="179" t="str">
        <f t="shared" ref="AC2362:AC2364" si="4376">DEC2BIN(MIN(64,AB2362)-1,6)</f>
        <v>001011</v>
      </c>
      <c r="AD2362" s="179">
        <f t="shared" si="4332"/>
        <v>1</v>
      </c>
      <c r="AE2362" s="179" t="str">
        <f t="shared" si="4333"/>
        <v>11111111</v>
      </c>
      <c r="AF2362" s="125" t="s">
        <v>369</v>
      </c>
    </row>
    <row r="2363" spans="1:34" x14ac:dyDescent="0.2">
      <c r="A2363" s="125" t="s">
        <v>5039</v>
      </c>
      <c r="B2363" s="58" t="str">
        <f t="shared" si="4369"/>
        <v>RSVD</v>
      </c>
      <c r="C2363" s="125" t="s">
        <v>727</v>
      </c>
      <c r="D2363" s="125" t="s">
        <v>704</v>
      </c>
      <c r="E2363" s="125" t="str">
        <f t="shared" si="4370"/>
        <v>L2</v>
      </c>
      <c r="F2363" s="125" t="str">
        <f t="shared" si="4371"/>
        <v>101</v>
      </c>
      <c r="H2363" s="125" t="s">
        <v>1724</v>
      </c>
      <c r="I2363" s="159">
        <f>VLOOKUP(H2363,'V-Enc'!$B$38:$C$45,2,FALSE)</f>
        <v>32</v>
      </c>
      <c r="J2363" s="125" t="s">
        <v>1736</v>
      </c>
      <c r="K2363" s="159">
        <f>VLOOKUP(J2363,'V-Enc'!$B$49:$C$56,2,FALSE)</f>
        <v>8</v>
      </c>
      <c r="L2363" s="206" t="s">
        <v>548</v>
      </c>
      <c r="M2363" s="125">
        <v>16</v>
      </c>
      <c r="N2363" s="125" t="s">
        <v>1833</v>
      </c>
      <c r="O2363" s="125">
        <f>VLOOKUP(N2363,'V-Enc'!$B$130:$C$137,2,FALSE)</f>
        <v>6</v>
      </c>
      <c r="Q2363" s="125" t="s">
        <v>730</v>
      </c>
      <c r="R2363" s="125" t="s">
        <v>22</v>
      </c>
      <c r="S2363" s="125" t="s">
        <v>44</v>
      </c>
      <c r="U2363" s="125">
        <f t="shared" si="4372"/>
        <v>16</v>
      </c>
      <c r="V2363" s="179">
        <f t="shared" si="4373"/>
        <v>4</v>
      </c>
      <c r="W2363" s="125" t="str">
        <f t="shared" si="4374"/>
        <v>-</v>
      </c>
      <c r="X2363" s="179" t="str">
        <f>IF(L2363="-1",W2363/#REF!*#REF!,"-")</f>
        <v>-</v>
      </c>
      <c r="Z2363" s="125" t="str">
        <f t="shared" si="4375"/>
        <v/>
      </c>
      <c r="AA2363" s="125">
        <v>1</v>
      </c>
      <c r="AB2363" s="179">
        <f t="shared" si="4341"/>
        <v>24</v>
      </c>
      <c r="AC2363" s="179" t="str">
        <f t="shared" si="4376"/>
        <v>010111</v>
      </c>
      <c r="AD2363" s="179">
        <f t="shared" si="4332"/>
        <v>1</v>
      </c>
      <c r="AE2363" s="179" t="str">
        <f t="shared" si="4333"/>
        <v>11111111</v>
      </c>
      <c r="AF2363" s="125" t="s">
        <v>369</v>
      </c>
    </row>
    <row r="2364" spans="1:34" x14ac:dyDescent="0.2">
      <c r="A2364" s="125" t="s">
        <v>5040</v>
      </c>
      <c r="B2364" s="58" t="str">
        <f t="shared" si="4369"/>
        <v>RSVD</v>
      </c>
      <c r="C2364" s="125" t="s">
        <v>727</v>
      </c>
      <c r="D2364" s="125" t="s">
        <v>704</v>
      </c>
      <c r="E2364" s="125" t="str">
        <f t="shared" si="4370"/>
        <v>L2</v>
      </c>
      <c r="F2364" s="125" t="str">
        <f t="shared" si="4371"/>
        <v>110</v>
      </c>
      <c r="H2364" s="125" t="s">
        <v>1724</v>
      </c>
      <c r="I2364" s="159">
        <f>VLOOKUP(H2364,'V-Enc'!$B$38:$C$45,2,FALSE)</f>
        <v>32</v>
      </c>
      <c r="J2364" s="125" t="s">
        <v>1736</v>
      </c>
      <c r="K2364" s="159">
        <f>VLOOKUP(J2364,'V-Enc'!$B$49:$C$56,2,FALSE)</f>
        <v>8</v>
      </c>
      <c r="L2364" s="206" t="s">
        <v>548</v>
      </c>
      <c r="M2364" s="125">
        <v>32</v>
      </c>
      <c r="N2364" s="125" t="s">
        <v>1833</v>
      </c>
      <c r="O2364" s="125">
        <f>VLOOKUP(N2364,'V-Enc'!$B$130:$C$137,2,FALSE)</f>
        <v>6</v>
      </c>
      <c r="Q2364" s="125" t="s">
        <v>730</v>
      </c>
      <c r="R2364" s="125" t="s">
        <v>22</v>
      </c>
      <c r="S2364" s="125" t="s">
        <v>44</v>
      </c>
      <c r="U2364" s="125">
        <f t="shared" si="4372"/>
        <v>32</v>
      </c>
      <c r="V2364" s="179">
        <f t="shared" si="4373"/>
        <v>8</v>
      </c>
      <c r="W2364" s="125" t="str">
        <f t="shared" si="4374"/>
        <v>-</v>
      </c>
      <c r="X2364" s="179" t="str">
        <f>IF(L2364="-1",W2364/#REF!*#REF!,"-")</f>
        <v>-</v>
      </c>
      <c r="Z2364" s="125" t="str">
        <f t="shared" si="4375"/>
        <v/>
      </c>
      <c r="AA2364" s="125">
        <v>1</v>
      </c>
      <c r="AB2364" s="179">
        <f t="shared" si="4341"/>
        <v>48</v>
      </c>
      <c r="AC2364" s="179" t="str">
        <f t="shared" si="4376"/>
        <v>101111</v>
      </c>
      <c r="AD2364" s="179">
        <f t="shared" si="4332"/>
        <v>1</v>
      </c>
      <c r="AE2364" s="179" t="str">
        <f t="shared" si="4333"/>
        <v>11111111</v>
      </c>
      <c r="AF2364" s="125" t="s">
        <v>369</v>
      </c>
    </row>
    <row r="2365" spans="1:34" x14ac:dyDescent="0.2">
      <c r="I2365" s="159"/>
      <c r="Z2365" s="125" t="str">
        <f t="shared" si="4166"/>
        <v/>
      </c>
      <c r="AC2365" s="179"/>
      <c r="AE2365" s="179"/>
    </row>
    <row r="2366" spans="1:34" ht="19" x14ac:dyDescent="0.25">
      <c r="A2366" s="225" t="s">
        <v>2258</v>
      </c>
      <c r="B2366" s="225"/>
      <c r="C2366" s="226"/>
      <c r="D2366" s="226"/>
      <c r="E2366" s="226"/>
      <c r="F2366" s="226"/>
      <c r="G2366" s="226"/>
      <c r="I2366" s="159"/>
      <c r="Z2366" s="125" t="str">
        <f t="shared" si="4166"/>
        <v/>
      </c>
      <c r="AC2366" s="179"/>
      <c r="AE2366" s="179"/>
    </row>
    <row r="2367" spans="1:34" x14ac:dyDescent="0.2">
      <c r="A2367" s="125" t="s">
        <v>5100</v>
      </c>
      <c r="B2367" s="58" t="str">
        <f t="shared" ref="B2367" si="4377">IF(OR(MAX(1,O2367)*MAX(V2367,1)&gt;8,V2367&lt;1/4,X2367&lt;1/4,IF(X2367="-",0,X2367)&gt;8),"RSVD","")</f>
        <v>RSVD</v>
      </c>
      <c r="C2367" s="125" t="s">
        <v>727</v>
      </c>
      <c r="D2367" s="125" t="s">
        <v>704</v>
      </c>
      <c r="E2367" s="125" t="str">
        <f t="shared" ref="E2367" si="4378">IF(S2367="rs2","L2",IF(S2367="vs2","L3","L1"))</f>
        <v>L3</v>
      </c>
      <c r="F2367" s="125" t="str">
        <f t="shared" ref="F2367" si="4379">IF(M2367=8,"000",IF(M2367=16,"101","110"))</f>
        <v>000</v>
      </c>
      <c r="H2367" s="125" t="s">
        <v>1724</v>
      </c>
      <c r="I2367" s="159">
        <f>VLOOKUP(H2367,'V-Enc'!$B$38:$C$45,2,FALSE)</f>
        <v>32</v>
      </c>
      <c r="J2367" s="125" t="s">
        <v>1739</v>
      </c>
      <c r="K2367" s="159">
        <f>VLOOKUP(J2367,'V-Enc'!$B$49:$C$56,2,FALSE)</f>
        <v>0.25</v>
      </c>
      <c r="L2367" s="206" t="s">
        <v>2079</v>
      </c>
      <c r="M2367" s="125">
        <v>8</v>
      </c>
      <c r="N2367" s="125" t="s">
        <v>1833</v>
      </c>
      <c r="O2367" s="125">
        <f>VLOOKUP(N2367,'V-Enc'!$B$130:$C$137,2,FALSE)</f>
        <v>6</v>
      </c>
      <c r="Q2367" s="125" t="s">
        <v>730</v>
      </c>
      <c r="R2367" s="125" t="s">
        <v>22</v>
      </c>
      <c r="S2367" s="125" t="s">
        <v>764</v>
      </c>
      <c r="U2367" s="125">
        <f t="shared" ref="U2367" si="4380">IF(L2367="-1",I2367,M2367)</f>
        <v>32</v>
      </c>
      <c r="V2367" s="179">
        <f t="shared" ref="V2367" si="4381">IF(L2367="-1",K2367,U2367/I2367*K2367)</f>
        <v>0.25</v>
      </c>
      <c r="W2367" s="125">
        <f t="shared" ref="W2367" si="4382">IF(L2367="-1",M2367,"-")</f>
        <v>8</v>
      </c>
      <c r="X2367" s="179">
        <f t="shared" ref="X2367" si="4383">IF(L2367="-1",W2367/I2367*K2367,"-")</f>
        <v>6.25E-2</v>
      </c>
      <c r="Z2367" s="125">
        <f t="shared" si="4166"/>
        <v>1</v>
      </c>
      <c r="AA2367" s="125">
        <v>1</v>
      </c>
      <c r="AB2367" s="179">
        <f>MAX(V2367,X2367,1)*IF(O2367="",1,O2367)</f>
        <v>6</v>
      </c>
      <c r="AC2367" s="179" t="str">
        <f t="shared" ref="AC2367:AC2380" si="4384">DEC2BIN(MIN(64,AB2367)-1,6)</f>
        <v>000101</v>
      </c>
      <c r="AD2367" s="179">
        <f t="shared" ref="AD2367:AD2384" si="4385">AB2367/(MAX(V2367,1)*IF(O2367="",1,O2367))</f>
        <v>1</v>
      </c>
      <c r="AE2367" s="179" t="str">
        <f t="shared" ref="AE2367:AE2384" si="4386">RIGHT(_xlfn.CONCAT(REPT(0,8-MIN(AB2367,8)),REPT(DEC2BIN(_xlfn.BITLSHIFT(1,AD2367-1)),AB2367/AD2367)),8)</f>
        <v>00111111</v>
      </c>
      <c r="AF2367" s="179">
        <f t="shared" ref="AF2367:AF2384" si="4387">IF(X2367&lt;=1,0,IF(V2367&gt;=X2367,V2367/MAX(X2367,1),1))</f>
        <v>0</v>
      </c>
      <c r="AG2367" s="180" t="str">
        <f t="shared" ref="AG2367:AG2382" si="4388">IF(AF2367=0,"00000000",RIGHT(IF(X2367&gt;=V2367,DEC2BIN(_xlfn.BITXOR(BIN2DEC(AH2367),255),8),REPT(DEC2BIN(_xlfn.BITLSHIFT(1,AF2367-1)),8)),8))</f>
        <v>00000000</v>
      </c>
      <c r="AH2367" s="179" t="str">
        <f t="shared" ref="AH2367:AH2379" si="4389">IF(AF2367=0,"00000000",RIGHT(_xlfn.CONCAT(REPT(0,8-MIN(8,AB2367)),REPT(DEC2BIN(_xlfn.BITLSHIFT(1,MAX(V2367,X2367,1)-1)),MAX(1,O2367))),8))</f>
        <v>00000000</v>
      </c>
    </row>
    <row r="2368" spans="1:34" x14ac:dyDescent="0.2">
      <c r="A2368" s="125" t="s">
        <v>5101</v>
      </c>
      <c r="B2368" s="58" t="str">
        <f t="shared" ref="B2368" si="4390">IF(OR(MAX(1,O2368)*MAX(V2368,1)&gt;8,V2368&lt;1/4,X2368&lt;1/4,IF(X2368="-",0,X2368)&gt;8),"RSVD","")</f>
        <v>RSVD</v>
      </c>
      <c r="C2368" s="125" t="s">
        <v>727</v>
      </c>
      <c r="D2368" s="125" t="s">
        <v>704</v>
      </c>
      <c r="E2368" s="125" t="str">
        <f t="shared" ref="E2368" si="4391">IF(S2368="rs2","L2",IF(S2368="vs2","L3","L1"))</f>
        <v>L3</v>
      </c>
      <c r="F2368" s="125" t="str">
        <f t="shared" ref="F2368" si="4392">IF(M2368=8,"000",IF(M2368=16,"101","110"))</f>
        <v>101</v>
      </c>
      <c r="H2368" s="125" t="s">
        <v>1724</v>
      </c>
      <c r="I2368" s="159">
        <f>VLOOKUP(H2368,'V-Enc'!$B$38:$C$45,2,FALSE)</f>
        <v>32</v>
      </c>
      <c r="J2368" s="125" t="s">
        <v>1739</v>
      </c>
      <c r="K2368" s="159">
        <f>VLOOKUP(J2368,'V-Enc'!$B$49:$C$56,2,FALSE)</f>
        <v>0.25</v>
      </c>
      <c r="L2368" s="206" t="s">
        <v>2079</v>
      </c>
      <c r="M2368" s="125">
        <v>16</v>
      </c>
      <c r="N2368" s="125" t="s">
        <v>1833</v>
      </c>
      <c r="O2368" s="125">
        <f>VLOOKUP(N2368,'V-Enc'!$B$130:$C$137,2,FALSE)</f>
        <v>6</v>
      </c>
      <c r="Q2368" s="125" t="s">
        <v>730</v>
      </c>
      <c r="R2368" s="125" t="s">
        <v>22</v>
      </c>
      <c r="S2368" s="125" t="s">
        <v>764</v>
      </c>
      <c r="U2368" s="125">
        <f t="shared" ref="U2368" si="4393">IF(L2368="-1",I2368,M2368)</f>
        <v>32</v>
      </c>
      <c r="V2368" s="179">
        <f t="shared" ref="V2368" si="4394">IF(L2368="-1",K2368,U2368/I2368*K2368)</f>
        <v>0.25</v>
      </c>
      <c r="W2368" s="125">
        <f t="shared" ref="W2368" si="4395">IF(L2368="-1",M2368,"-")</f>
        <v>16</v>
      </c>
      <c r="X2368" s="179">
        <f t="shared" ref="X2368" si="4396">IF(L2368="-1",W2368/I2368*K2368,"-")</f>
        <v>0.125</v>
      </c>
      <c r="Z2368" s="125">
        <f t="shared" ref="Z2368" si="4397">IF(S2368="vs2",1,"")</f>
        <v>1</v>
      </c>
      <c r="AA2368" s="125">
        <v>1</v>
      </c>
      <c r="AB2368" s="179">
        <f t="shared" ref="AB2368:AB2384" si="4398">MAX(V2368,X2368,1)*IF(O2368="",1,O2368)</f>
        <v>6</v>
      </c>
      <c r="AC2368" s="179" t="str">
        <f t="shared" si="4384"/>
        <v>000101</v>
      </c>
      <c r="AD2368" s="179">
        <f t="shared" si="4385"/>
        <v>1</v>
      </c>
      <c r="AE2368" s="179" t="str">
        <f t="shared" si="4386"/>
        <v>00111111</v>
      </c>
      <c r="AF2368" s="179">
        <f t="shared" si="4387"/>
        <v>0</v>
      </c>
      <c r="AG2368" s="180" t="str">
        <f t="shared" si="4388"/>
        <v>00000000</v>
      </c>
      <c r="AH2368" s="179" t="str">
        <f t="shared" si="4389"/>
        <v>00000000</v>
      </c>
    </row>
    <row r="2369" spans="1:34" x14ac:dyDescent="0.2">
      <c r="A2369" s="125" t="s">
        <v>3393</v>
      </c>
      <c r="B2369" s="58" t="str">
        <f t="shared" ref="B2369:B2384" si="4399">IF(OR(MAX(1,O2369)*MAX(V2369,1)&gt;8,V2369&lt;1/4,X2369&lt;1/4,IF(X2369="-",0,X2369)&gt;8),"RSVD","")</f>
        <v/>
      </c>
      <c r="C2369" s="125" t="s">
        <v>727</v>
      </c>
      <c r="D2369" s="125" t="s">
        <v>704</v>
      </c>
      <c r="E2369" s="125" t="str">
        <f t="shared" ref="E2369:E2381" si="4400">IF(S2369="rs2","L2",IF(S2369="vs2","L3","L1"))</f>
        <v>L3</v>
      </c>
      <c r="F2369" s="125" t="str">
        <f t="shared" ref="F2369:F2381" si="4401">IF(M2369=8,"000",IF(M2369=16,"101","110"))</f>
        <v>110</v>
      </c>
      <c r="H2369" s="125" t="s">
        <v>1724</v>
      </c>
      <c r="I2369" s="159">
        <f>VLOOKUP(H2369,'V-Enc'!$B$38:$C$45,2,FALSE)</f>
        <v>32</v>
      </c>
      <c r="J2369" s="125" t="s">
        <v>1739</v>
      </c>
      <c r="K2369" s="159">
        <f>VLOOKUP(J2369,'V-Enc'!$B$49:$C$56,2,FALSE)</f>
        <v>0.25</v>
      </c>
      <c r="L2369" s="206" t="s">
        <v>2079</v>
      </c>
      <c r="M2369" s="125">
        <v>32</v>
      </c>
      <c r="N2369" s="125" t="s">
        <v>1833</v>
      </c>
      <c r="O2369" s="125">
        <f>VLOOKUP(N2369,'V-Enc'!$B$130:$C$137,2,FALSE)</f>
        <v>6</v>
      </c>
      <c r="Q2369" s="125" t="s">
        <v>730</v>
      </c>
      <c r="R2369" s="125" t="s">
        <v>22</v>
      </c>
      <c r="S2369" s="125" t="s">
        <v>764</v>
      </c>
      <c r="U2369" s="125">
        <f t="shared" ref="U2369:U2381" si="4402">IF(L2369="-1",I2369,M2369)</f>
        <v>32</v>
      </c>
      <c r="V2369" s="179">
        <f t="shared" ref="V2369:V2381" si="4403">IF(L2369="-1",K2369,U2369/I2369*K2369)</f>
        <v>0.25</v>
      </c>
      <c r="W2369" s="125">
        <f t="shared" ref="W2369:W2381" si="4404">IF(L2369="-1",M2369,"-")</f>
        <v>32</v>
      </c>
      <c r="X2369" s="179">
        <f t="shared" ref="X2369:X2381" si="4405">IF(L2369="-1",W2369/I2369*K2369,"-")</f>
        <v>0.25</v>
      </c>
      <c r="Z2369" s="125">
        <f t="shared" si="4166"/>
        <v>1</v>
      </c>
      <c r="AA2369" s="125">
        <v>1</v>
      </c>
      <c r="AB2369" s="179">
        <f t="shared" si="4398"/>
        <v>6</v>
      </c>
      <c r="AC2369" s="179" t="str">
        <f t="shared" si="4384"/>
        <v>000101</v>
      </c>
      <c r="AD2369" s="179">
        <f t="shared" si="4385"/>
        <v>1</v>
      </c>
      <c r="AE2369" s="179" t="str">
        <f t="shared" si="4386"/>
        <v>00111111</v>
      </c>
      <c r="AF2369" s="179">
        <f t="shared" si="4387"/>
        <v>0</v>
      </c>
      <c r="AG2369" s="180" t="str">
        <f t="shared" si="4388"/>
        <v>00000000</v>
      </c>
      <c r="AH2369" s="179" t="str">
        <f t="shared" si="4389"/>
        <v>00000000</v>
      </c>
    </row>
    <row r="2370" spans="1:34" x14ac:dyDescent="0.2">
      <c r="A2370" s="125" t="s">
        <v>5102</v>
      </c>
      <c r="B2370" s="58" t="str">
        <f t="shared" ref="B2370" si="4406">IF(OR(MAX(1,O2370)*MAX(V2370,1)&gt;8,V2370&lt;1/4,X2370&lt;1/4,IF(X2370="-",0,X2370)&gt;8),"RSVD","")</f>
        <v>RSVD</v>
      </c>
      <c r="C2370" s="125" t="s">
        <v>727</v>
      </c>
      <c r="D2370" s="125" t="s">
        <v>704</v>
      </c>
      <c r="E2370" s="125" t="str">
        <f t="shared" ref="E2370" si="4407">IF(S2370="rs2","L2",IF(S2370="vs2","L3","L1"))</f>
        <v>L3</v>
      </c>
      <c r="F2370" s="125" t="str">
        <f t="shared" ref="F2370" si="4408">IF(M2370=8,"000",IF(M2370=16,"101","110"))</f>
        <v>000</v>
      </c>
      <c r="H2370" s="125" t="s">
        <v>1724</v>
      </c>
      <c r="I2370" s="159">
        <f>VLOOKUP(H2370,'V-Enc'!$B$38:$C$45,2,FALSE)</f>
        <v>32</v>
      </c>
      <c r="J2370" s="125" t="s">
        <v>1740</v>
      </c>
      <c r="K2370" s="159">
        <f>VLOOKUP(J2370,'V-Enc'!$B$49:$C$56,2,FALSE)</f>
        <v>0.5</v>
      </c>
      <c r="L2370" s="206" t="s">
        <v>2079</v>
      </c>
      <c r="M2370" s="125">
        <v>8</v>
      </c>
      <c r="N2370" s="125" t="s">
        <v>1833</v>
      </c>
      <c r="O2370" s="125">
        <f>VLOOKUP(N2370,'V-Enc'!$B$130:$C$137,2,FALSE)</f>
        <v>6</v>
      </c>
      <c r="Q2370" s="125" t="s">
        <v>730</v>
      </c>
      <c r="R2370" s="125" t="s">
        <v>22</v>
      </c>
      <c r="S2370" s="125" t="s">
        <v>764</v>
      </c>
      <c r="U2370" s="125">
        <f t="shared" ref="U2370" si="4409">IF(L2370="-1",I2370,M2370)</f>
        <v>32</v>
      </c>
      <c r="V2370" s="179">
        <f t="shared" ref="V2370" si="4410">IF(L2370="-1",K2370,U2370/I2370*K2370)</f>
        <v>0.5</v>
      </c>
      <c r="W2370" s="125">
        <f t="shared" ref="W2370" si="4411">IF(L2370="-1",M2370,"-")</f>
        <v>8</v>
      </c>
      <c r="X2370" s="179">
        <f t="shared" ref="X2370" si="4412">IF(L2370="-1",W2370/I2370*K2370,"-")</f>
        <v>0.125</v>
      </c>
      <c r="Z2370" s="125">
        <f t="shared" ref="Z2370" si="4413">IF(S2370="vs2",1,"")</f>
        <v>1</v>
      </c>
      <c r="AA2370" s="125">
        <v>1</v>
      </c>
      <c r="AB2370" s="179">
        <f t="shared" si="4398"/>
        <v>6</v>
      </c>
      <c r="AC2370" s="179" t="str">
        <f t="shared" si="4384"/>
        <v>000101</v>
      </c>
      <c r="AD2370" s="179">
        <f t="shared" si="4385"/>
        <v>1</v>
      </c>
      <c r="AE2370" s="179" t="str">
        <f t="shared" si="4386"/>
        <v>00111111</v>
      </c>
      <c r="AF2370" s="179">
        <f t="shared" si="4387"/>
        <v>0</v>
      </c>
      <c r="AG2370" s="180" t="str">
        <f t="shared" si="4388"/>
        <v>00000000</v>
      </c>
      <c r="AH2370" s="179" t="str">
        <f t="shared" si="4389"/>
        <v>00000000</v>
      </c>
    </row>
    <row r="2371" spans="1:34" x14ac:dyDescent="0.2">
      <c r="A2371" s="125" t="s">
        <v>3394</v>
      </c>
      <c r="B2371" s="58" t="str">
        <f t="shared" si="4399"/>
        <v/>
      </c>
      <c r="C2371" s="125" t="s">
        <v>727</v>
      </c>
      <c r="D2371" s="125" t="s">
        <v>704</v>
      </c>
      <c r="E2371" s="125" t="str">
        <f t="shared" si="4400"/>
        <v>L3</v>
      </c>
      <c r="F2371" s="125" t="str">
        <f t="shared" si="4401"/>
        <v>101</v>
      </c>
      <c r="H2371" s="125" t="s">
        <v>1724</v>
      </c>
      <c r="I2371" s="159">
        <f>VLOOKUP(H2371,'V-Enc'!$B$38:$C$45,2,FALSE)</f>
        <v>32</v>
      </c>
      <c r="J2371" s="125" t="s">
        <v>1740</v>
      </c>
      <c r="K2371" s="159">
        <f>VLOOKUP(J2371,'V-Enc'!$B$49:$C$56,2,FALSE)</f>
        <v>0.5</v>
      </c>
      <c r="L2371" s="206" t="s">
        <v>2079</v>
      </c>
      <c r="M2371" s="125">
        <v>16</v>
      </c>
      <c r="N2371" s="125" t="s">
        <v>1833</v>
      </c>
      <c r="O2371" s="125">
        <f>VLOOKUP(N2371,'V-Enc'!$B$130:$C$137,2,FALSE)</f>
        <v>6</v>
      </c>
      <c r="Q2371" s="125" t="s">
        <v>730</v>
      </c>
      <c r="R2371" s="125" t="s">
        <v>22</v>
      </c>
      <c r="S2371" s="125" t="s">
        <v>764</v>
      </c>
      <c r="U2371" s="125">
        <f t="shared" si="4402"/>
        <v>32</v>
      </c>
      <c r="V2371" s="179">
        <f t="shared" si="4403"/>
        <v>0.5</v>
      </c>
      <c r="W2371" s="125">
        <f t="shared" si="4404"/>
        <v>16</v>
      </c>
      <c r="X2371" s="179">
        <f t="shared" si="4405"/>
        <v>0.25</v>
      </c>
      <c r="Z2371" s="125">
        <f t="shared" si="4166"/>
        <v>1</v>
      </c>
      <c r="AA2371" s="125">
        <v>1</v>
      </c>
      <c r="AB2371" s="179">
        <f t="shared" si="4398"/>
        <v>6</v>
      </c>
      <c r="AC2371" s="179" t="str">
        <f t="shared" si="4384"/>
        <v>000101</v>
      </c>
      <c r="AD2371" s="179">
        <f t="shared" si="4385"/>
        <v>1</v>
      </c>
      <c r="AE2371" s="179" t="str">
        <f t="shared" si="4386"/>
        <v>00111111</v>
      </c>
      <c r="AF2371" s="179">
        <f t="shared" si="4387"/>
        <v>0</v>
      </c>
      <c r="AG2371" s="180" t="str">
        <f t="shared" si="4388"/>
        <v>00000000</v>
      </c>
      <c r="AH2371" s="179" t="str">
        <f t="shared" si="4389"/>
        <v>00000000</v>
      </c>
    </row>
    <row r="2372" spans="1:34" x14ac:dyDescent="0.2">
      <c r="A2372" s="125" t="s">
        <v>3395</v>
      </c>
      <c r="B2372" s="58" t="str">
        <f t="shared" si="4399"/>
        <v/>
      </c>
      <c r="C2372" s="125" t="s">
        <v>727</v>
      </c>
      <c r="D2372" s="125" t="s">
        <v>704</v>
      </c>
      <c r="E2372" s="125" t="str">
        <f t="shared" si="4400"/>
        <v>L3</v>
      </c>
      <c r="F2372" s="125" t="str">
        <f t="shared" si="4401"/>
        <v>110</v>
      </c>
      <c r="H2372" s="125" t="s">
        <v>1724</v>
      </c>
      <c r="I2372" s="159">
        <f>VLOOKUP(H2372,'V-Enc'!$B$38:$C$45,2,FALSE)</f>
        <v>32</v>
      </c>
      <c r="J2372" s="125" t="s">
        <v>1740</v>
      </c>
      <c r="K2372" s="159">
        <f>VLOOKUP(J2372,'V-Enc'!$B$49:$C$56,2,FALSE)</f>
        <v>0.5</v>
      </c>
      <c r="L2372" s="206" t="s">
        <v>2079</v>
      </c>
      <c r="M2372" s="125">
        <v>32</v>
      </c>
      <c r="N2372" s="125" t="s">
        <v>1833</v>
      </c>
      <c r="O2372" s="125">
        <f>VLOOKUP(N2372,'V-Enc'!$B$130:$C$137,2,FALSE)</f>
        <v>6</v>
      </c>
      <c r="Q2372" s="125" t="s">
        <v>730</v>
      </c>
      <c r="R2372" s="125" t="s">
        <v>22</v>
      </c>
      <c r="S2372" s="125" t="s">
        <v>764</v>
      </c>
      <c r="U2372" s="125">
        <f t="shared" si="4402"/>
        <v>32</v>
      </c>
      <c r="V2372" s="179">
        <f t="shared" si="4403"/>
        <v>0.5</v>
      </c>
      <c r="W2372" s="125">
        <f t="shared" si="4404"/>
        <v>32</v>
      </c>
      <c r="X2372" s="179">
        <f t="shared" si="4405"/>
        <v>0.5</v>
      </c>
      <c r="Z2372" s="125">
        <f t="shared" si="4166"/>
        <v>1</v>
      </c>
      <c r="AA2372" s="125">
        <v>1</v>
      </c>
      <c r="AB2372" s="179">
        <f t="shared" si="4398"/>
        <v>6</v>
      </c>
      <c r="AC2372" s="179" t="str">
        <f t="shared" si="4384"/>
        <v>000101</v>
      </c>
      <c r="AD2372" s="179">
        <f t="shared" si="4385"/>
        <v>1</v>
      </c>
      <c r="AE2372" s="179" t="str">
        <f t="shared" si="4386"/>
        <v>00111111</v>
      </c>
      <c r="AF2372" s="179">
        <f t="shared" si="4387"/>
        <v>0</v>
      </c>
      <c r="AG2372" s="180" t="str">
        <f t="shared" si="4388"/>
        <v>00000000</v>
      </c>
      <c r="AH2372" s="179" t="str">
        <f t="shared" si="4389"/>
        <v>00000000</v>
      </c>
    </row>
    <row r="2373" spans="1:34" x14ac:dyDescent="0.2">
      <c r="A2373" s="125" t="s">
        <v>3396</v>
      </c>
      <c r="B2373" s="58" t="str">
        <f t="shared" si="4399"/>
        <v/>
      </c>
      <c r="C2373" s="125" t="s">
        <v>727</v>
      </c>
      <c r="D2373" s="125" t="s">
        <v>704</v>
      </c>
      <c r="E2373" s="125" t="str">
        <f t="shared" si="4400"/>
        <v>L3</v>
      </c>
      <c r="F2373" s="125" t="str">
        <f t="shared" si="4401"/>
        <v>000</v>
      </c>
      <c r="H2373" s="125" t="s">
        <v>1724</v>
      </c>
      <c r="I2373" s="159">
        <f>VLOOKUP(H2373,'V-Enc'!$B$38:$C$45,2,FALSE)</f>
        <v>32</v>
      </c>
      <c r="J2373" s="125" t="s">
        <v>1733</v>
      </c>
      <c r="K2373" s="159">
        <f>VLOOKUP(J2373,'V-Enc'!$B$49:$C$56,2,FALSE)</f>
        <v>1</v>
      </c>
      <c r="L2373" s="206" t="s">
        <v>2079</v>
      </c>
      <c r="M2373" s="125">
        <v>8</v>
      </c>
      <c r="N2373" s="125" t="s">
        <v>1833</v>
      </c>
      <c r="O2373" s="125">
        <f>VLOOKUP(N2373,'V-Enc'!$B$130:$C$137,2,FALSE)</f>
        <v>6</v>
      </c>
      <c r="Q2373" s="125" t="s">
        <v>730</v>
      </c>
      <c r="R2373" s="125" t="s">
        <v>22</v>
      </c>
      <c r="S2373" s="125" t="s">
        <v>764</v>
      </c>
      <c r="U2373" s="125">
        <f t="shared" si="4402"/>
        <v>32</v>
      </c>
      <c r="V2373" s="179">
        <f t="shared" si="4403"/>
        <v>1</v>
      </c>
      <c r="W2373" s="125">
        <f t="shared" si="4404"/>
        <v>8</v>
      </c>
      <c r="X2373" s="179">
        <f t="shared" si="4405"/>
        <v>0.25</v>
      </c>
      <c r="Z2373" s="125">
        <f t="shared" si="4166"/>
        <v>1</v>
      </c>
      <c r="AA2373" s="125">
        <v>1</v>
      </c>
      <c r="AB2373" s="179">
        <f t="shared" si="4398"/>
        <v>6</v>
      </c>
      <c r="AC2373" s="179" t="str">
        <f t="shared" si="4384"/>
        <v>000101</v>
      </c>
      <c r="AD2373" s="179">
        <f t="shared" si="4385"/>
        <v>1</v>
      </c>
      <c r="AE2373" s="179" t="str">
        <f t="shared" si="4386"/>
        <v>00111111</v>
      </c>
      <c r="AF2373" s="179">
        <f t="shared" si="4387"/>
        <v>0</v>
      </c>
      <c r="AG2373" s="180" t="str">
        <f t="shared" si="4388"/>
        <v>00000000</v>
      </c>
      <c r="AH2373" s="179" t="str">
        <f t="shared" si="4389"/>
        <v>00000000</v>
      </c>
    </row>
    <row r="2374" spans="1:34" x14ac:dyDescent="0.2">
      <c r="A2374" s="125" t="s">
        <v>3397</v>
      </c>
      <c r="B2374" s="58" t="str">
        <f t="shared" si="4399"/>
        <v/>
      </c>
      <c r="C2374" s="125" t="s">
        <v>727</v>
      </c>
      <c r="D2374" s="125" t="s">
        <v>704</v>
      </c>
      <c r="E2374" s="125" t="str">
        <f t="shared" si="4400"/>
        <v>L3</v>
      </c>
      <c r="F2374" s="125" t="str">
        <f t="shared" si="4401"/>
        <v>101</v>
      </c>
      <c r="H2374" s="125" t="s">
        <v>1724</v>
      </c>
      <c r="I2374" s="159">
        <f>VLOOKUP(H2374,'V-Enc'!$B$38:$C$45,2,FALSE)</f>
        <v>32</v>
      </c>
      <c r="J2374" s="125" t="s">
        <v>1733</v>
      </c>
      <c r="K2374" s="159">
        <f>VLOOKUP(J2374,'V-Enc'!$B$49:$C$56,2,FALSE)</f>
        <v>1</v>
      </c>
      <c r="L2374" s="206" t="s">
        <v>2079</v>
      </c>
      <c r="M2374" s="125">
        <v>16</v>
      </c>
      <c r="N2374" s="125" t="s">
        <v>1833</v>
      </c>
      <c r="O2374" s="125">
        <f>VLOOKUP(N2374,'V-Enc'!$B$130:$C$137,2,FALSE)</f>
        <v>6</v>
      </c>
      <c r="Q2374" s="125" t="s">
        <v>730</v>
      </c>
      <c r="R2374" s="125" t="s">
        <v>22</v>
      </c>
      <c r="S2374" s="125" t="s">
        <v>764</v>
      </c>
      <c r="U2374" s="125">
        <f t="shared" si="4402"/>
        <v>32</v>
      </c>
      <c r="V2374" s="179">
        <f t="shared" si="4403"/>
        <v>1</v>
      </c>
      <c r="W2374" s="125">
        <f t="shared" si="4404"/>
        <v>16</v>
      </c>
      <c r="X2374" s="179">
        <f t="shared" si="4405"/>
        <v>0.5</v>
      </c>
      <c r="Z2374" s="125">
        <f t="shared" si="4166"/>
        <v>1</v>
      </c>
      <c r="AA2374" s="125">
        <v>1</v>
      </c>
      <c r="AB2374" s="179">
        <f t="shared" si="4398"/>
        <v>6</v>
      </c>
      <c r="AC2374" s="179" t="str">
        <f t="shared" si="4384"/>
        <v>000101</v>
      </c>
      <c r="AD2374" s="179">
        <f t="shared" si="4385"/>
        <v>1</v>
      </c>
      <c r="AE2374" s="179" t="str">
        <f t="shared" si="4386"/>
        <v>00111111</v>
      </c>
      <c r="AF2374" s="179">
        <f t="shared" si="4387"/>
        <v>0</v>
      </c>
      <c r="AG2374" s="180" t="str">
        <f t="shared" si="4388"/>
        <v>00000000</v>
      </c>
      <c r="AH2374" s="179" t="str">
        <f t="shared" si="4389"/>
        <v>00000000</v>
      </c>
    </row>
    <row r="2375" spans="1:34" x14ac:dyDescent="0.2">
      <c r="A2375" s="125" t="s">
        <v>3398</v>
      </c>
      <c r="B2375" s="58" t="str">
        <f t="shared" si="4399"/>
        <v/>
      </c>
      <c r="C2375" s="125" t="s">
        <v>727</v>
      </c>
      <c r="D2375" s="125" t="s">
        <v>704</v>
      </c>
      <c r="E2375" s="125" t="str">
        <f t="shared" si="4400"/>
        <v>L3</v>
      </c>
      <c r="F2375" s="125" t="str">
        <f t="shared" si="4401"/>
        <v>110</v>
      </c>
      <c r="H2375" s="125" t="s">
        <v>1724</v>
      </c>
      <c r="I2375" s="159">
        <f>VLOOKUP(H2375,'V-Enc'!$B$38:$C$45,2,FALSE)</f>
        <v>32</v>
      </c>
      <c r="J2375" s="125" t="s">
        <v>1733</v>
      </c>
      <c r="K2375" s="159">
        <f>VLOOKUP(J2375,'V-Enc'!$B$49:$C$56,2,FALSE)</f>
        <v>1</v>
      </c>
      <c r="L2375" s="206" t="s">
        <v>2079</v>
      </c>
      <c r="M2375" s="125">
        <v>32</v>
      </c>
      <c r="N2375" s="125" t="s">
        <v>1833</v>
      </c>
      <c r="O2375" s="125">
        <f>VLOOKUP(N2375,'V-Enc'!$B$130:$C$137,2,FALSE)</f>
        <v>6</v>
      </c>
      <c r="Q2375" s="125" t="s">
        <v>730</v>
      </c>
      <c r="R2375" s="125" t="s">
        <v>22</v>
      </c>
      <c r="S2375" s="125" t="s">
        <v>764</v>
      </c>
      <c r="U2375" s="125">
        <f t="shared" si="4402"/>
        <v>32</v>
      </c>
      <c r="V2375" s="179">
        <f t="shared" si="4403"/>
        <v>1</v>
      </c>
      <c r="W2375" s="125">
        <f t="shared" si="4404"/>
        <v>32</v>
      </c>
      <c r="X2375" s="179">
        <f t="shared" si="4405"/>
        <v>1</v>
      </c>
      <c r="Z2375" s="125">
        <f t="shared" si="4166"/>
        <v>1</v>
      </c>
      <c r="AA2375" s="125">
        <v>1</v>
      </c>
      <c r="AB2375" s="179">
        <f t="shared" si="4398"/>
        <v>6</v>
      </c>
      <c r="AC2375" s="179" t="str">
        <f t="shared" si="4384"/>
        <v>000101</v>
      </c>
      <c r="AD2375" s="179">
        <f t="shared" si="4385"/>
        <v>1</v>
      </c>
      <c r="AE2375" s="179" t="str">
        <f t="shared" si="4386"/>
        <v>00111111</v>
      </c>
      <c r="AF2375" s="179">
        <f t="shared" si="4387"/>
        <v>0</v>
      </c>
      <c r="AG2375" s="180" t="str">
        <f t="shared" si="4388"/>
        <v>00000000</v>
      </c>
      <c r="AH2375" s="179" t="str">
        <f t="shared" si="4389"/>
        <v>00000000</v>
      </c>
    </row>
    <row r="2376" spans="1:34" x14ac:dyDescent="0.2">
      <c r="A2376" s="125" t="s">
        <v>3399</v>
      </c>
      <c r="B2376" s="58" t="str">
        <f t="shared" si="4399"/>
        <v>RSVD</v>
      </c>
      <c r="C2376" s="125" t="s">
        <v>727</v>
      </c>
      <c r="D2376" s="125" t="s">
        <v>704</v>
      </c>
      <c r="E2376" s="125" t="str">
        <f t="shared" si="4400"/>
        <v>L3</v>
      </c>
      <c r="F2376" s="125" t="str">
        <f t="shared" si="4401"/>
        <v>000</v>
      </c>
      <c r="H2376" s="125" t="s">
        <v>1724</v>
      </c>
      <c r="I2376" s="159">
        <f>VLOOKUP(H2376,'V-Enc'!$B$38:$C$45,2,FALSE)</f>
        <v>32</v>
      </c>
      <c r="J2376" s="125" t="s">
        <v>1734</v>
      </c>
      <c r="K2376" s="159">
        <f>VLOOKUP(J2376,'V-Enc'!$B$49:$C$56,2,FALSE)</f>
        <v>2</v>
      </c>
      <c r="L2376" s="206" t="s">
        <v>2079</v>
      </c>
      <c r="M2376" s="125">
        <v>8</v>
      </c>
      <c r="N2376" s="125" t="s">
        <v>1833</v>
      </c>
      <c r="O2376" s="125">
        <f>VLOOKUP(N2376,'V-Enc'!$B$130:$C$137,2,FALSE)</f>
        <v>6</v>
      </c>
      <c r="Q2376" s="125" t="s">
        <v>730</v>
      </c>
      <c r="R2376" s="125" t="s">
        <v>22</v>
      </c>
      <c r="S2376" s="125" t="s">
        <v>764</v>
      </c>
      <c r="U2376" s="125">
        <f t="shared" si="4402"/>
        <v>32</v>
      </c>
      <c r="V2376" s="179">
        <f t="shared" si="4403"/>
        <v>2</v>
      </c>
      <c r="W2376" s="125">
        <f t="shared" si="4404"/>
        <v>8</v>
      </c>
      <c r="X2376" s="179">
        <f t="shared" si="4405"/>
        <v>0.5</v>
      </c>
      <c r="Z2376" s="125">
        <f t="shared" si="4166"/>
        <v>1</v>
      </c>
      <c r="AA2376" s="125">
        <v>1</v>
      </c>
      <c r="AB2376" s="179">
        <f t="shared" si="4398"/>
        <v>12</v>
      </c>
      <c r="AC2376" s="179" t="str">
        <f t="shared" si="4384"/>
        <v>001011</v>
      </c>
      <c r="AD2376" s="179">
        <f t="shared" si="4385"/>
        <v>1</v>
      </c>
      <c r="AE2376" s="179" t="str">
        <f t="shared" si="4386"/>
        <v>11111111</v>
      </c>
      <c r="AF2376" s="179">
        <f t="shared" si="4387"/>
        <v>0</v>
      </c>
      <c r="AG2376" s="180" t="str">
        <f t="shared" si="4388"/>
        <v>00000000</v>
      </c>
      <c r="AH2376" s="179" t="str">
        <f t="shared" si="4389"/>
        <v>00000000</v>
      </c>
    </row>
    <row r="2377" spans="1:34" x14ac:dyDescent="0.2">
      <c r="A2377" s="125" t="s">
        <v>3400</v>
      </c>
      <c r="B2377" s="58" t="str">
        <f t="shared" si="4399"/>
        <v>RSVD</v>
      </c>
      <c r="C2377" s="125" t="s">
        <v>727</v>
      </c>
      <c r="D2377" s="125" t="s">
        <v>704</v>
      </c>
      <c r="E2377" s="125" t="str">
        <f t="shared" si="4400"/>
        <v>L3</v>
      </c>
      <c r="F2377" s="125" t="str">
        <f t="shared" si="4401"/>
        <v>101</v>
      </c>
      <c r="H2377" s="125" t="s">
        <v>1724</v>
      </c>
      <c r="I2377" s="159">
        <f>VLOOKUP(H2377,'V-Enc'!$B$38:$C$45,2,FALSE)</f>
        <v>32</v>
      </c>
      <c r="J2377" s="125" t="s">
        <v>1734</v>
      </c>
      <c r="K2377" s="159">
        <f>VLOOKUP(J2377,'V-Enc'!$B$49:$C$56,2,FALSE)</f>
        <v>2</v>
      </c>
      <c r="L2377" s="206" t="s">
        <v>2079</v>
      </c>
      <c r="M2377" s="125">
        <v>16</v>
      </c>
      <c r="N2377" s="125" t="s">
        <v>1833</v>
      </c>
      <c r="O2377" s="125">
        <f>VLOOKUP(N2377,'V-Enc'!$B$130:$C$137,2,FALSE)</f>
        <v>6</v>
      </c>
      <c r="Q2377" s="125" t="s">
        <v>730</v>
      </c>
      <c r="R2377" s="125" t="s">
        <v>22</v>
      </c>
      <c r="S2377" s="125" t="s">
        <v>764</v>
      </c>
      <c r="U2377" s="125">
        <f t="shared" si="4402"/>
        <v>32</v>
      </c>
      <c r="V2377" s="179">
        <f t="shared" si="4403"/>
        <v>2</v>
      </c>
      <c r="W2377" s="125">
        <f t="shared" si="4404"/>
        <v>16</v>
      </c>
      <c r="X2377" s="179">
        <f t="shared" si="4405"/>
        <v>1</v>
      </c>
      <c r="Z2377" s="125">
        <f t="shared" si="4166"/>
        <v>1</v>
      </c>
      <c r="AA2377" s="125">
        <v>1</v>
      </c>
      <c r="AB2377" s="179">
        <f t="shared" si="4398"/>
        <v>12</v>
      </c>
      <c r="AC2377" s="179" t="str">
        <f t="shared" si="4384"/>
        <v>001011</v>
      </c>
      <c r="AD2377" s="179">
        <f t="shared" si="4385"/>
        <v>1</v>
      </c>
      <c r="AE2377" s="179" t="str">
        <f t="shared" si="4386"/>
        <v>11111111</v>
      </c>
      <c r="AF2377" s="179">
        <f t="shared" si="4387"/>
        <v>0</v>
      </c>
      <c r="AG2377" s="180" t="str">
        <f t="shared" si="4388"/>
        <v>00000000</v>
      </c>
      <c r="AH2377" s="179" t="str">
        <f t="shared" si="4389"/>
        <v>00000000</v>
      </c>
    </row>
    <row r="2378" spans="1:34" x14ac:dyDescent="0.2">
      <c r="A2378" s="125" t="s">
        <v>3401</v>
      </c>
      <c r="B2378" s="58" t="str">
        <f t="shared" si="4399"/>
        <v>RSVD</v>
      </c>
      <c r="C2378" s="125" t="s">
        <v>727</v>
      </c>
      <c r="D2378" s="125" t="s">
        <v>704</v>
      </c>
      <c r="E2378" s="125" t="str">
        <f t="shared" si="4400"/>
        <v>L3</v>
      </c>
      <c r="F2378" s="125" t="str">
        <f t="shared" si="4401"/>
        <v>110</v>
      </c>
      <c r="H2378" s="125" t="s">
        <v>1724</v>
      </c>
      <c r="I2378" s="159">
        <f>VLOOKUP(H2378,'V-Enc'!$B$38:$C$45,2,FALSE)</f>
        <v>32</v>
      </c>
      <c r="J2378" s="125" t="s">
        <v>1734</v>
      </c>
      <c r="K2378" s="159">
        <f>VLOOKUP(J2378,'V-Enc'!$B$49:$C$56,2,FALSE)</f>
        <v>2</v>
      </c>
      <c r="L2378" s="206" t="s">
        <v>2079</v>
      </c>
      <c r="M2378" s="125">
        <v>32</v>
      </c>
      <c r="N2378" s="125" t="s">
        <v>1833</v>
      </c>
      <c r="O2378" s="125">
        <f>VLOOKUP(N2378,'V-Enc'!$B$130:$C$137,2,FALSE)</f>
        <v>6</v>
      </c>
      <c r="Q2378" s="125" t="s">
        <v>730</v>
      </c>
      <c r="R2378" s="125" t="s">
        <v>22</v>
      </c>
      <c r="S2378" s="125" t="s">
        <v>764</v>
      </c>
      <c r="U2378" s="125">
        <f t="shared" si="4402"/>
        <v>32</v>
      </c>
      <c r="V2378" s="179">
        <f t="shared" si="4403"/>
        <v>2</v>
      </c>
      <c r="W2378" s="125">
        <f t="shared" si="4404"/>
        <v>32</v>
      </c>
      <c r="X2378" s="179">
        <f t="shared" si="4405"/>
        <v>2</v>
      </c>
      <c r="Z2378" s="125">
        <f t="shared" si="4166"/>
        <v>1</v>
      </c>
      <c r="AA2378" s="125">
        <v>1</v>
      </c>
      <c r="AB2378" s="179">
        <f t="shared" si="4398"/>
        <v>12</v>
      </c>
      <c r="AC2378" s="179" t="str">
        <f t="shared" si="4384"/>
        <v>001011</v>
      </c>
      <c r="AD2378" s="179">
        <f t="shared" si="4385"/>
        <v>1</v>
      </c>
      <c r="AE2378" s="179" t="str">
        <f t="shared" si="4386"/>
        <v>11111111</v>
      </c>
      <c r="AF2378" s="179">
        <f t="shared" si="4387"/>
        <v>1</v>
      </c>
      <c r="AG2378" s="180" t="str">
        <f t="shared" si="4388"/>
        <v>01010101</v>
      </c>
      <c r="AH2378" s="179" t="str">
        <f t="shared" si="4389"/>
        <v>10101010</v>
      </c>
    </row>
    <row r="2379" spans="1:34" x14ac:dyDescent="0.2">
      <c r="A2379" s="125" t="s">
        <v>3402</v>
      </c>
      <c r="B2379" s="58" t="str">
        <f t="shared" si="4399"/>
        <v>RSVD</v>
      </c>
      <c r="C2379" s="125" t="s">
        <v>727</v>
      </c>
      <c r="D2379" s="125" t="s">
        <v>704</v>
      </c>
      <c r="E2379" s="125" t="str">
        <f t="shared" si="4400"/>
        <v>L3</v>
      </c>
      <c r="F2379" s="125" t="str">
        <f t="shared" si="4401"/>
        <v>000</v>
      </c>
      <c r="H2379" s="125" t="s">
        <v>1724</v>
      </c>
      <c r="I2379" s="159">
        <f>VLOOKUP(H2379,'V-Enc'!$B$38:$C$45,2,FALSE)</f>
        <v>32</v>
      </c>
      <c r="J2379" s="125" t="s">
        <v>1735</v>
      </c>
      <c r="K2379" s="159">
        <f>VLOOKUP(J2379,'V-Enc'!$B$49:$C$56,2,FALSE)</f>
        <v>4</v>
      </c>
      <c r="L2379" s="206" t="s">
        <v>2079</v>
      </c>
      <c r="M2379" s="125">
        <v>8</v>
      </c>
      <c r="N2379" s="125" t="s">
        <v>1833</v>
      </c>
      <c r="O2379" s="125">
        <f>VLOOKUP(N2379,'V-Enc'!$B$130:$C$137,2,FALSE)</f>
        <v>6</v>
      </c>
      <c r="Q2379" s="125" t="s">
        <v>730</v>
      </c>
      <c r="R2379" s="125" t="s">
        <v>22</v>
      </c>
      <c r="S2379" s="125" t="s">
        <v>764</v>
      </c>
      <c r="U2379" s="125">
        <f t="shared" si="4402"/>
        <v>32</v>
      </c>
      <c r="V2379" s="179">
        <f t="shared" si="4403"/>
        <v>4</v>
      </c>
      <c r="W2379" s="125">
        <f t="shared" si="4404"/>
        <v>8</v>
      </c>
      <c r="X2379" s="179">
        <f t="shared" si="4405"/>
        <v>1</v>
      </c>
      <c r="Z2379" s="125">
        <f t="shared" si="4166"/>
        <v>1</v>
      </c>
      <c r="AA2379" s="125">
        <v>1</v>
      </c>
      <c r="AB2379" s="179">
        <f t="shared" si="4398"/>
        <v>24</v>
      </c>
      <c r="AC2379" s="179" t="str">
        <f t="shared" si="4384"/>
        <v>010111</v>
      </c>
      <c r="AD2379" s="179">
        <f t="shared" si="4385"/>
        <v>1</v>
      </c>
      <c r="AE2379" s="179" t="str">
        <f t="shared" si="4386"/>
        <v>11111111</v>
      </c>
      <c r="AF2379" s="179">
        <f t="shared" si="4387"/>
        <v>0</v>
      </c>
      <c r="AG2379" s="180" t="str">
        <f t="shared" si="4388"/>
        <v>00000000</v>
      </c>
      <c r="AH2379" s="179" t="str">
        <f t="shared" si="4389"/>
        <v>00000000</v>
      </c>
    </row>
    <row r="2380" spans="1:34" x14ac:dyDescent="0.2">
      <c r="A2380" s="125" t="s">
        <v>3403</v>
      </c>
      <c r="B2380" s="58" t="str">
        <f t="shared" si="4399"/>
        <v>RSVD</v>
      </c>
      <c r="C2380" s="125" t="s">
        <v>727</v>
      </c>
      <c r="D2380" s="125" t="s">
        <v>704</v>
      </c>
      <c r="E2380" s="125" t="str">
        <f t="shared" si="4400"/>
        <v>L3</v>
      </c>
      <c r="F2380" s="125" t="str">
        <f t="shared" si="4401"/>
        <v>101</v>
      </c>
      <c r="H2380" s="125" t="s">
        <v>1724</v>
      </c>
      <c r="I2380" s="159">
        <f>VLOOKUP(H2380,'V-Enc'!$B$38:$C$45,2,FALSE)</f>
        <v>32</v>
      </c>
      <c r="J2380" s="125" t="s">
        <v>1735</v>
      </c>
      <c r="K2380" s="159">
        <f>VLOOKUP(J2380,'V-Enc'!$B$49:$C$56,2,FALSE)</f>
        <v>4</v>
      </c>
      <c r="L2380" s="206" t="s">
        <v>2079</v>
      </c>
      <c r="M2380" s="125">
        <v>16</v>
      </c>
      <c r="N2380" s="125" t="s">
        <v>1833</v>
      </c>
      <c r="O2380" s="125">
        <f>VLOOKUP(N2380,'V-Enc'!$B$130:$C$137,2,FALSE)</f>
        <v>6</v>
      </c>
      <c r="Q2380" s="125" t="s">
        <v>730</v>
      </c>
      <c r="R2380" s="125" t="s">
        <v>22</v>
      </c>
      <c r="S2380" s="125" t="s">
        <v>764</v>
      </c>
      <c r="U2380" s="125">
        <f t="shared" si="4402"/>
        <v>32</v>
      </c>
      <c r="V2380" s="179">
        <f t="shared" si="4403"/>
        <v>4</v>
      </c>
      <c r="W2380" s="125">
        <f t="shared" si="4404"/>
        <v>16</v>
      </c>
      <c r="X2380" s="179">
        <f t="shared" si="4405"/>
        <v>2</v>
      </c>
      <c r="Z2380" s="125">
        <f t="shared" si="4166"/>
        <v>1</v>
      </c>
      <c r="AA2380" s="125">
        <v>1</v>
      </c>
      <c r="AB2380" s="179">
        <f t="shared" si="4398"/>
        <v>24</v>
      </c>
      <c r="AC2380" s="179" t="str">
        <f t="shared" si="4384"/>
        <v>010111</v>
      </c>
      <c r="AD2380" s="179">
        <f t="shared" si="4385"/>
        <v>1</v>
      </c>
      <c r="AE2380" s="179" t="str">
        <f t="shared" si="4386"/>
        <v>11111111</v>
      </c>
      <c r="AF2380" s="179">
        <f t="shared" si="4387"/>
        <v>2</v>
      </c>
      <c r="AG2380" s="180" t="str">
        <f t="shared" si="4388"/>
        <v>10101010</v>
      </c>
      <c r="AH2380" s="179" t="str">
        <f>IF(AF2380=0,"00000000",RIGHT(_xlfn.CONCAT(REPT(0,8-MIN(8,AB2380)),REPT(DEC2BIN(_xlfn.BITLSHIFT(1,MAX(V2380,X2380,1)-1)),MAX(1,O2380))),8))</f>
        <v>10001000</v>
      </c>
    </row>
    <row r="2381" spans="1:34" x14ac:dyDescent="0.2">
      <c r="A2381" s="125" t="s">
        <v>3404</v>
      </c>
      <c r="B2381" s="58" t="str">
        <f t="shared" si="4399"/>
        <v>RSVD</v>
      </c>
      <c r="C2381" s="125" t="s">
        <v>727</v>
      </c>
      <c r="D2381" s="125" t="s">
        <v>704</v>
      </c>
      <c r="E2381" s="125" t="str">
        <f t="shared" si="4400"/>
        <v>L3</v>
      </c>
      <c r="F2381" s="125" t="str">
        <f t="shared" si="4401"/>
        <v>110</v>
      </c>
      <c r="H2381" s="125" t="s">
        <v>1724</v>
      </c>
      <c r="I2381" s="159">
        <f>VLOOKUP(H2381,'V-Enc'!$B$38:$C$45,2,FALSE)</f>
        <v>32</v>
      </c>
      <c r="J2381" s="125" t="s">
        <v>1735</v>
      </c>
      <c r="K2381" s="159">
        <f>VLOOKUP(J2381,'V-Enc'!$B$49:$C$56,2,FALSE)</f>
        <v>4</v>
      </c>
      <c r="L2381" s="206" t="s">
        <v>2079</v>
      </c>
      <c r="M2381" s="125">
        <v>32</v>
      </c>
      <c r="N2381" s="125" t="s">
        <v>1833</v>
      </c>
      <c r="O2381" s="125">
        <f>VLOOKUP(N2381,'V-Enc'!$B$130:$C$137,2,FALSE)</f>
        <v>6</v>
      </c>
      <c r="Q2381" s="125" t="s">
        <v>730</v>
      </c>
      <c r="R2381" s="125" t="s">
        <v>22</v>
      </c>
      <c r="S2381" s="125" t="s">
        <v>764</v>
      </c>
      <c r="U2381" s="125">
        <f t="shared" si="4402"/>
        <v>32</v>
      </c>
      <c r="V2381" s="179">
        <f t="shared" si="4403"/>
        <v>4</v>
      </c>
      <c r="W2381" s="125">
        <f t="shared" si="4404"/>
        <v>32</v>
      </c>
      <c r="X2381" s="179">
        <f t="shared" si="4405"/>
        <v>4</v>
      </c>
      <c r="Z2381" s="125">
        <f t="shared" si="4166"/>
        <v>1</v>
      </c>
      <c r="AA2381" s="125">
        <v>1</v>
      </c>
      <c r="AB2381" s="179">
        <f t="shared" si="4398"/>
        <v>24</v>
      </c>
      <c r="AC2381" s="179" t="str">
        <f>DEC2BIN(MIN(64,AB2381)-1,6)</f>
        <v>010111</v>
      </c>
      <c r="AD2381" s="179">
        <f t="shared" si="4385"/>
        <v>1</v>
      </c>
      <c r="AE2381" s="179" t="str">
        <f t="shared" si="4386"/>
        <v>11111111</v>
      </c>
      <c r="AF2381" s="179">
        <f t="shared" si="4387"/>
        <v>1</v>
      </c>
      <c r="AG2381" s="180" t="str">
        <f t="shared" si="4388"/>
        <v>01110111</v>
      </c>
      <c r="AH2381" s="179" t="str">
        <f t="shared" ref="AH2381:AH2384" si="4414">IF(AF2381=0,"00000000",RIGHT(_xlfn.CONCAT(REPT(0,8-MIN(8,AB2381)),REPT(DEC2BIN(_xlfn.BITLSHIFT(1,MAX(V2381,X2381,1)-1)),MAX(1,O2381))),8))</f>
        <v>10001000</v>
      </c>
    </row>
    <row r="2382" spans="1:34" x14ac:dyDescent="0.2">
      <c r="A2382" s="125" t="s">
        <v>3405</v>
      </c>
      <c r="B2382" s="58" t="str">
        <f t="shared" si="4399"/>
        <v>RSVD</v>
      </c>
      <c r="C2382" s="125" t="s">
        <v>727</v>
      </c>
      <c r="D2382" s="125" t="s">
        <v>704</v>
      </c>
      <c r="E2382" s="125" t="str">
        <f>IF(S2382="rs2","L2",IF(S2382="vs2","L3","L1"))</f>
        <v>L3</v>
      </c>
      <c r="F2382" s="125" t="str">
        <f>IF(M2382=8,"000",IF(M2382=16,"101","110"))</f>
        <v>000</v>
      </c>
      <c r="H2382" s="125" t="s">
        <v>1724</v>
      </c>
      <c r="I2382" s="159">
        <f>VLOOKUP(H2382,'V-Enc'!$B$38:$C$45,2,FALSE)</f>
        <v>32</v>
      </c>
      <c r="J2382" s="125" t="s">
        <v>1736</v>
      </c>
      <c r="K2382" s="159">
        <f>VLOOKUP(J2382,'V-Enc'!$B$49:$C$56,2,FALSE)</f>
        <v>8</v>
      </c>
      <c r="L2382" s="206" t="s">
        <v>2079</v>
      </c>
      <c r="M2382" s="125">
        <v>8</v>
      </c>
      <c r="N2382" s="125" t="s">
        <v>1833</v>
      </c>
      <c r="O2382" s="125">
        <f>VLOOKUP(N2382,'V-Enc'!$B$130:$C$137,2,FALSE)</f>
        <v>6</v>
      </c>
      <c r="Q2382" s="125" t="s">
        <v>730</v>
      </c>
      <c r="R2382" s="125" t="s">
        <v>22</v>
      </c>
      <c r="S2382" s="125" t="s">
        <v>764</v>
      </c>
      <c r="U2382" s="125">
        <f>IF(L2382="-1",I2382,M2382)</f>
        <v>32</v>
      </c>
      <c r="V2382" s="179">
        <f>IF(L2382="-1",K2382,U2382/I2382*K2382)</f>
        <v>8</v>
      </c>
      <c r="W2382" s="125">
        <f>IF(L2382="-1",M2382,"-")</f>
        <v>8</v>
      </c>
      <c r="X2382" s="179">
        <f>IF(L2382="-1",W2382/I2382*K2382,"-")</f>
        <v>2</v>
      </c>
      <c r="Z2382" s="125">
        <f t="shared" si="4166"/>
        <v>1</v>
      </c>
      <c r="AA2382" s="125">
        <v>1</v>
      </c>
      <c r="AB2382" s="179">
        <f t="shared" si="4398"/>
        <v>48</v>
      </c>
      <c r="AC2382" s="179" t="str">
        <f t="shared" ref="AC2382:AC2384" si="4415">DEC2BIN(MIN(64,AB2382)-1,6)</f>
        <v>101111</v>
      </c>
      <c r="AD2382" s="179">
        <f t="shared" si="4385"/>
        <v>1</v>
      </c>
      <c r="AE2382" s="179" t="str">
        <f t="shared" si="4386"/>
        <v>11111111</v>
      </c>
      <c r="AF2382" s="179">
        <f t="shared" si="4387"/>
        <v>4</v>
      </c>
      <c r="AG2382" s="180" t="str">
        <f t="shared" si="4388"/>
        <v>10001000</v>
      </c>
      <c r="AH2382" s="179" t="str">
        <f t="shared" si="4414"/>
        <v>10000000</v>
      </c>
    </row>
    <row r="2383" spans="1:34" x14ac:dyDescent="0.2">
      <c r="A2383" s="125" t="s">
        <v>3406</v>
      </c>
      <c r="B2383" s="58" t="str">
        <f t="shared" si="4399"/>
        <v>RSVD</v>
      </c>
      <c r="C2383" s="125" t="s">
        <v>727</v>
      </c>
      <c r="D2383" s="125" t="s">
        <v>704</v>
      </c>
      <c r="E2383" s="125" t="str">
        <f>IF(S2383="rs2","L2",IF(S2383="vs2","L3","L1"))</f>
        <v>L3</v>
      </c>
      <c r="F2383" s="125" t="str">
        <f>IF(M2383=8,"000",IF(M2383=16,"101","110"))</f>
        <v>101</v>
      </c>
      <c r="H2383" s="125" t="s">
        <v>1724</v>
      </c>
      <c r="I2383" s="159">
        <f>VLOOKUP(H2383,'V-Enc'!$B$38:$C$45,2,FALSE)</f>
        <v>32</v>
      </c>
      <c r="J2383" s="125" t="s">
        <v>1736</v>
      </c>
      <c r="K2383" s="159">
        <f>VLOOKUP(J2383,'V-Enc'!$B$49:$C$56,2,FALSE)</f>
        <v>8</v>
      </c>
      <c r="L2383" s="206" t="s">
        <v>2079</v>
      </c>
      <c r="M2383" s="125">
        <v>16</v>
      </c>
      <c r="N2383" s="125" t="s">
        <v>1833</v>
      </c>
      <c r="O2383" s="125">
        <f>VLOOKUP(N2383,'V-Enc'!$B$130:$C$137,2,FALSE)</f>
        <v>6</v>
      </c>
      <c r="Q2383" s="125" t="s">
        <v>730</v>
      </c>
      <c r="R2383" s="125" t="s">
        <v>22</v>
      </c>
      <c r="S2383" s="125" t="s">
        <v>764</v>
      </c>
      <c r="U2383" s="125">
        <f>IF(L2383="-1",I2383,M2383)</f>
        <v>32</v>
      </c>
      <c r="V2383" s="179">
        <f>IF(L2383="-1",K2383,U2383/I2383*K2383)</f>
        <v>8</v>
      </c>
      <c r="W2383" s="125">
        <f>IF(L2383="-1",M2383,"-")</f>
        <v>16</v>
      </c>
      <c r="X2383" s="179">
        <f>IF(L2383="-1",W2383/I2383*K2383,"-")</f>
        <v>4</v>
      </c>
      <c r="Z2383" s="125">
        <f t="shared" si="4166"/>
        <v>1</v>
      </c>
      <c r="AA2383" s="125">
        <v>1</v>
      </c>
      <c r="AB2383" s="179">
        <f t="shared" si="4398"/>
        <v>48</v>
      </c>
      <c r="AC2383" s="179" t="str">
        <f t="shared" si="4415"/>
        <v>101111</v>
      </c>
      <c r="AD2383" s="179">
        <f t="shared" si="4385"/>
        <v>1</v>
      </c>
      <c r="AE2383" s="179" t="str">
        <f t="shared" si="4386"/>
        <v>11111111</v>
      </c>
      <c r="AF2383" s="179">
        <f t="shared" si="4387"/>
        <v>2</v>
      </c>
      <c r="AG2383" s="180" t="str">
        <f>IF(AF2383=0,"00000000",RIGHT(IF(X2383&gt;=V2383,DEC2BIN(_xlfn.BITXOR(BIN2DEC(AH2383),255),8),REPT(DEC2BIN(_xlfn.BITLSHIFT(1,AF2383-1)),8)),8))</f>
        <v>10101010</v>
      </c>
      <c r="AH2383" s="179" t="str">
        <f t="shared" si="4414"/>
        <v>10000000</v>
      </c>
    </row>
    <row r="2384" spans="1:34" x14ac:dyDescent="0.2">
      <c r="A2384" s="125" t="s">
        <v>3407</v>
      </c>
      <c r="B2384" s="58" t="str">
        <f t="shared" si="4399"/>
        <v>RSVD</v>
      </c>
      <c r="C2384" s="125" t="s">
        <v>727</v>
      </c>
      <c r="D2384" s="125" t="s">
        <v>704</v>
      </c>
      <c r="E2384" s="125" t="str">
        <f>IF(S2384="rs2","L2",IF(S2384="vs2","L3","L1"))</f>
        <v>L3</v>
      </c>
      <c r="F2384" s="125" t="str">
        <f>IF(M2384=8,"000",IF(M2384=16,"101","110"))</f>
        <v>110</v>
      </c>
      <c r="H2384" s="125" t="s">
        <v>1724</v>
      </c>
      <c r="I2384" s="159">
        <f>VLOOKUP(H2384,'V-Enc'!$B$38:$C$45,2,FALSE)</f>
        <v>32</v>
      </c>
      <c r="J2384" s="125" t="s">
        <v>1736</v>
      </c>
      <c r="K2384" s="159">
        <f>VLOOKUP(J2384,'V-Enc'!$B$49:$C$56,2,FALSE)</f>
        <v>8</v>
      </c>
      <c r="L2384" s="206" t="s">
        <v>2079</v>
      </c>
      <c r="M2384" s="125">
        <v>32</v>
      </c>
      <c r="N2384" s="125" t="s">
        <v>1833</v>
      </c>
      <c r="O2384" s="125">
        <f>VLOOKUP(N2384,'V-Enc'!$B$130:$C$137,2,FALSE)</f>
        <v>6</v>
      </c>
      <c r="Q2384" s="125" t="s">
        <v>730</v>
      </c>
      <c r="R2384" s="125" t="s">
        <v>22</v>
      </c>
      <c r="S2384" s="125" t="s">
        <v>764</v>
      </c>
      <c r="U2384" s="125">
        <f>IF(L2384="-1",I2384,M2384)</f>
        <v>32</v>
      </c>
      <c r="V2384" s="179">
        <f>IF(L2384="-1",K2384,U2384/I2384*K2384)</f>
        <v>8</v>
      </c>
      <c r="W2384" s="125">
        <f>IF(L2384="-1",M2384,"-")</f>
        <v>32</v>
      </c>
      <c r="X2384" s="179">
        <f>IF(L2384="-1",W2384/I2384*K2384,"-")</f>
        <v>8</v>
      </c>
      <c r="Z2384" s="125">
        <f t="shared" si="4166"/>
        <v>1</v>
      </c>
      <c r="AA2384" s="125">
        <v>1</v>
      </c>
      <c r="AB2384" s="179">
        <f t="shared" si="4398"/>
        <v>48</v>
      </c>
      <c r="AC2384" s="179" t="str">
        <f t="shared" si="4415"/>
        <v>101111</v>
      </c>
      <c r="AD2384" s="179">
        <f t="shared" si="4385"/>
        <v>1</v>
      </c>
      <c r="AE2384" s="179" t="str">
        <f t="shared" si="4386"/>
        <v>11111111</v>
      </c>
      <c r="AF2384" s="179">
        <f t="shared" si="4387"/>
        <v>1</v>
      </c>
      <c r="AG2384" s="180" t="str">
        <f>IF(AF2384=0,"00000000",RIGHT(IF(X2384&gt;=V2384,DEC2BIN(_xlfn.BITXOR(BIN2DEC(AH2384),255),8),REPT(DEC2BIN(_xlfn.BITLSHIFT(1,AF2384-1)),8)),8))</f>
        <v>01111111</v>
      </c>
      <c r="AH2384" s="179" t="str">
        <f t="shared" si="4414"/>
        <v>10000000</v>
      </c>
    </row>
    <row r="2385" spans="1:32" x14ac:dyDescent="0.2">
      <c r="I2385" s="159"/>
      <c r="Z2385" s="125" t="str">
        <f t="shared" ref="Z2385:Z2502" si="4416">IF(S2385="vs2",1,"")</f>
        <v/>
      </c>
      <c r="AC2385" s="179"/>
      <c r="AE2385" s="179"/>
    </row>
    <row r="2386" spans="1:32" ht="19" x14ac:dyDescent="0.25">
      <c r="A2386" s="225" t="s">
        <v>2273</v>
      </c>
      <c r="B2386" s="225"/>
      <c r="C2386" s="226"/>
      <c r="D2386" s="226"/>
      <c r="E2386" s="226"/>
      <c r="F2386" s="226"/>
      <c r="G2386" s="226"/>
      <c r="I2386" s="159"/>
      <c r="Z2386" s="125" t="str">
        <f t="shared" si="4416"/>
        <v/>
      </c>
      <c r="AC2386" s="179"/>
      <c r="AE2386" s="179"/>
    </row>
    <row r="2387" spans="1:32" x14ac:dyDescent="0.2">
      <c r="A2387" s="125" t="s">
        <v>5041</v>
      </c>
      <c r="B2387" s="58" t="str">
        <f t="shared" ref="B2387:B2388" si="4417">IF(OR(MAX(1,O2387)*MAX(V2387,1)&gt;8,V2387&lt;1/4,X2387&lt;1/4,IF(X2387="-",0,X2387)&gt;8),"RSVD","")</f>
        <v>RSVD</v>
      </c>
      <c r="C2387" s="125" t="s">
        <v>727</v>
      </c>
      <c r="D2387" s="125" t="s">
        <v>704</v>
      </c>
      <c r="E2387" s="125" t="str">
        <f t="shared" ref="E2387:E2388" si="4418">IF(S2387="rs2","L2",IF(S2387="vs2","L3","L1"))</f>
        <v>L1</v>
      </c>
      <c r="F2387" s="125" t="str">
        <f t="shared" ref="F2387:F2388" si="4419">IF(M2387=8,"000",IF(M2387=16,"101","110"))</f>
        <v>000</v>
      </c>
      <c r="H2387" s="125" t="s">
        <v>1724</v>
      </c>
      <c r="I2387" s="159">
        <f>VLOOKUP(H2387,'V-Enc'!$B$38:$C$45,2,FALSE)</f>
        <v>32</v>
      </c>
      <c r="J2387" s="125" t="s">
        <v>1739</v>
      </c>
      <c r="K2387" s="159">
        <f>VLOOKUP(J2387,'V-Enc'!$B$49:$C$56,2,FALSE)</f>
        <v>0.25</v>
      </c>
      <c r="L2387" s="206" t="s">
        <v>76</v>
      </c>
      <c r="M2387" s="125">
        <v>8</v>
      </c>
      <c r="N2387" s="125" t="s">
        <v>1834</v>
      </c>
      <c r="O2387" s="125">
        <f>VLOOKUP(N2387,'V-Enc'!$B$130:$C$137,2,FALSE)</f>
        <v>7</v>
      </c>
      <c r="Q2387" s="125" t="s">
        <v>730</v>
      </c>
      <c r="R2387" s="125" t="s">
        <v>22</v>
      </c>
      <c r="S2387" s="206" t="s">
        <v>2040</v>
      </c>
      <c r="U2387" s="125">
        <f t="shared" ref="U2387:U2388" si="4420">IF(L2387="-1",I2387,M2387)</f>
        <v>8</v>
      </c>
      <c r="V2387" s="179">
        <f t="shared" ref="V2387:V2388" si="4421">IF(L2387="-1",K2387,U2387/I2387*K2387)</f>
        <v>6.25E-2</v>
      </c>
      <c r="W2387" s="125" t="str">
        <f t="shared" ref="W2387:W2388" si="4422">IF(L2387="-1",M2387,"-")</f>
        <v>-</v>
      </c>
      <c r="X2387" s="179" t="str">
        <f>IF(L2387="-1",W2387/#REF!*#REF!,"-")</f>
        <v>-</v>
      </c>
      <c r="Z2387" s="125" t="str">
        <f t="shared" ref="Z2387:Z2388" si="4423">IF(S2387="vs2",1,"")</f>
        <v/>
      </c>
      <c r="AA2387" s="125">
        <v>1</v>
      </c>
      <c r="AB2387" s="179">
        <f>MAX(V2387,X2387,1)*IF(O2387="",1,O2387)</f>
        <v>7</v>
      </c>
      <c r="AC2387" s="179" t="str">
        <f t="shared" ref="AC2387:AC2400" si="4424">DEC2BIN(MIN(64,AB2387)-1,6)</f>
        <v>000110</v>
      </c>
      <c r="AD2387" s="179">
        <f t="shared" ref="AD2387:AD2404" si="4425">AB2387/(MAX(V2387,1)*IF(O2387="",1,O2387))</f>
        <v>1</v>
      </c>
      <c r="AE2387" s="179" t="str">
        <f t="shared" ref="AE2387:AE2404" si="4426">RIGHT(_xlfn.CONCAT(REPT(0,8-MIN(AB2387,8)),REPT(DEC2BIN(_xlfn.BITLSHIFT(1,AD2387-1)),AB2387/AD2387)),8)</f>
        <v>01111111</v>
      </c>
      <c r="AF2387" s="125" t="s">
        <v>369</v>
      </c>
    </row>
    <row r="2388" spans="1:32" x14ac:dyDescent="0.2">
      <c r="A2388" s="125" t="s">
        <v>5042</v>
      </c>
      <c r="B2388" s="58" t="str">
        <f t="shared" si="4417"/>
        <v>RSVD</v>
      </c>
      <c r="C2388" s="125" t="s">
        <v>727</v>
      </c>
      <c r="D2388" s="125" t="s">
        <v>704</v>
      </c>
      <c r="E2388" s="125" t="str">
        <f t="shared" si="4418"/>
        <v>L1</v>
      </c>
      <c r="F2388" s="125" t="str">
        <f t="shared" si="4419"/>
        <v>101</v>
      </c>
      <c r="H2388" s="125" t="s">
        <v>1724</v>
      </c>
      <c r="I2388" s="159">
        <f>VLOOKUP(H2388,'V-Enc'!$B$38:$C$45,2,FALSE)</f>
        <v>32</v>
      </c>
      <c r="J2388" s="125" t="s">
        <v>1739</v>
      </c>
      <c r="K2388" s="159">
        <f>VLOOKUP(J2388,'V-Enc'!$B$49:$C$56,2,FALSE)</f>
        <v>0.25</v>
      </c>
      <c r="L2388" s="206" t="s">
        <v>76</v>
      </c>
      <c r="M2388" s="125">
        <v>16</v>
      </c>
      <c r="N2388" s="125" t="s">
        <v>1834</v>
      </c>
      <c r="O2388" s="125">
        <f>VLOOKUP(N2388,'V-Enc'!$B$130:$C$137,2,FALSE)</f>
        <v>7</v>
      </c>
      <c r="Q2388" s="125" t="s">
        <v>730</v>
      </c>
      <c r="R2388" s="125" t="s">
        <v>22</v>
      </c>
      <c r="S2388" s="206" t="s">
        <v>2040</v>
      </c>
      <c r="U2388" s="125">
        <f t="shared" si="4420"/>
        <v>16</v>
      </c>
      <c r="V2388" s="179">
        <f t="shared" si="4421"/>
        <v>0.125</v>
      </c>
      <c r="W2388" s="125" t="str">
        <f t="shared" si="4422"/>
        <v>-</v>
      </c>
      <c r="X2388" s="179" t="str">
        <f>IF(L2388="-1",W2388/#REF!*#REF!,"-")</f>
        <v>-</v>
      </c>
      <c r="Z2388" s="125" t="str">
        <f t="shared" si="4423"/>
        <v/>
      </c>
      <c r="AA2388" s="125">
        <v>1</v>
      </c>
      <c r="AB2388" s="179">
        <f t="shared" ref="AB2388:AB2404" si="4427">MAX(V2388,X2388,1)*IF(O2388="",1,O2388)</f>
        <v>7</v>
      </c>
      <c r="AC2388" s="179" t="str">
        <f t="shared" si="4424"/>
        <v>000110</v>
      </c>
      <c r="AD2388" s="179">
        <f t="shared" si="4425"/>
        <v>1</v>
      </c>
      <c r="AE2388" s="179" t="str">
        <f t="shared" si="4426"/>
        <v>01111111</v>
      </c>
      <c r="AF2388" s="125" t="s">
        <v>369</v>
      </c>
    </row>
    <row r="2389" spans="1:32" x14ac:dyDescent="0.2">
      <c r="A2389" s="125" t="s">
        <v>3408</v>
      </c>
      <c r="B2389" s="58" t="str">
        <f t="shared" ref="B2389:B2395" si="4428">IF(OR(MAX(1,O2389)*MAX(V2389,1)&gt;8,V2389&lt;1/4,X2389&lt;1/4,IF(X2389="-",0,X2389)&gt;8),"RSVD","")</f>
        <v/>
      </c>
      <c r="C2389" s="125" t="s">
        <v>727</v>
      </c>
      <c r="D2389" s="125" t="s">
        <v>704</v>
      </c>
      <c r="E2389" s="125" t="str">
        <f t="shared" ref="E2389:E2395" si="4429">IF(S2389="rs2","L2",IF(S2389="vs2","L3","L1"))</f>
        <v>L1</v>
      </c>
      <c r="F2389" s="125" t="str">
        <f t="shared" ref="F2389:F2395" si="4430">IF(M2389=8,"000",IF(M2389=16,"101","110"))</f>
        <v>110</v>
      </c>
      <c r="H2389" s="125" t="s">
        <v>1724</v>
      </c>
      <c r="I2389" s="159">
        <f>VLOOKUP(H2389,'V-Enc'!$B$38:$C$45,2,FALSE)</f>
        <v>32</v>
      </c>
      <c r="J2389" s="125" t="s">
        <v>1739</v>
      </c>
      <c r="K2389" s="159">
        <f>VLOOKUP(J2389,'V-Enc'!$B$49:$C$56,2,FALSE)</f>
        <v>0.25</v>
      </c>
      <c r="L2389" s="206" t="s">
        <v>76</v>
      </c>
      <c r="M2389" s="125">
        <v>32</v>
      </c>
      <c r="N2389" s="125" t="s">
        <v>1834</v>
      </c>
      <c r="O2389" s="125">
        <f>VLOOKUP(N2389,'V-Enc'!$B$130:$C$137,2,FALSE)</f>
        <v>7</v>
      </c>
      <c r="Q2389" s="125" t="s">
        <v>730</v>
      </c>
      <c r="R2389" s="125" t="s">
        <v>22</v>
      </c>
      <c r="S2389" s="206" t="s">
        <v>2040</v>
      </c>
      <c r="U2389" s="125">
        <f t="shared" ref="U2389:U2395" si="4431">IF(L2389="-1",I2389,M2389)</f>
        <v>32</v>
      </c>
      <c r="V2389" s="179">
        <f t="shared" ref="V2389:V2395" si="4432">IF(L2389="-1",K2389,U2389/I2389*K2389)</f>
        <v>0.25</v>
      </c>
      <c r="W2389" s="125" t="str">
        <f t="shared" ref="W2389:W2395" si="4433">IF(L2389="-1",M2389,"-")</f>
        <v>-</v>
      </c>
      <c r="X2389" s="179" t="str">
        <f>IF(L2389="-1",W2389/#REF!*#REF!,"-")</f>
        <v>-</v>
      </c>
      <c r="Z2389" s="125" t="str">
        <f t="shared" si="4416"/>
        <v/>
      </c>
      <c r="AA2389" s="125">
        <v>1</v>
      </c>
      <c r="AB2389" s="179">
        <f t="shared" si="4427"/>
        <v>7</v>
      </c>
      <c r="AC2389" s="179" t="str">
        <f t="shared" si="4424"/>
        <v>000110</v>
      </c>
      <c r="AD2389" s="179">
        <f t="shared" si="4425"/>
        <v>1</v>
      </c>
      <c r="AE2389" s="179" t="str">
        <f t="shared" si="4426"/>
        <v>01111111</v>
      </c>
      <c r="AF2389" s="125" t="s">
        <v>369</v>
      </c>
    </row>
    <row r="2390" spans="1:32" x14ac:dyDescent="0.2">
      <c r="A2390" s="125" t="s">
        <v>5043</v>
      </c>
      <c r="B2390" s="58" t="str">
        <f t="shared" ref="B2390" si="4434">IF(OR(MAX(1,O2390)*MAX(V2390,1)&gt;8,V2390&lt;1/4,X2390&lt;1/4,IF(X2390="-",0,X2390)&gt;8),"RSVD","")</f>
        <v>RSVD</v>
      </c>
      <c r="C2390" s="125" t="s">
        <v>727</v>
      </c>
      <c r="D2390" s="125" t="s">
        <v>704</v>
      </c>
      <c r="E2390" s="125" t="str">
        <f t="shared" ref="E2390" si="4435">IF(S2390="rs2","L2",IF(S2390="vs2","L3","L1"))</f>
        <v>L1</v>
      </c>
      <c r="F2390" s="125" t="str">
        <f t="shared" ref="F2390" si="4436">IF(M2390=8,"000",IF(M2390=16,"101","110"))</f>
        <v>101</v>
      </c>
      <c r="H2390" s="125" t="s">
        <v>1724</v>
      </c>
      <c r="I2390" s="159">
        <f>VLOOKUP(H2390,'V-Enc'!$B$38:$C$45,2,FALSE)</f>
        <v>32</v>
      </c>
      <c r="J2390" s="125" t="s">
        <v>1740</v>
      </c>
      <c r="K2390" s="159">
        <f>VLOOKUP(J2390,'V-Enc'!$B$49:$C$56,2,FALSE)</f>
        <v>0.5</v>
      </c>
      <c r="L2390" s="206" t="s">
        <v>76</v>
      </c>
      <c r="M2390" s="125">
        <v>16</v>
      </c>
      <c r="N2390" s="125" t="s">
        <v>1834</v>
      </c>
      <c r="O2390" s="125">
        <f>VLOOKUP(N2390,'V-Enc'!$B$130:$C$137,2,FALSE)</f>
        <v>7</v>
      </c>
      <c r="Q2390" s="125" t="s">
        <v>730</v>
      </c>
      <c r="R2390" s="125" t="s">
        <v>22</v>
      </c>
      <c r="S2390" s="206" t="s">
        <v>2040</v>
      </c>
      <c r="U2390" s="125">
        <v>8</v>
      </c>
      <c r="V2390" s="179">
        <f t="shared" ref="V2390" si="4437">IF(L2390="-1",K2390,U2390/I2390*K2390)</f>
        <v>0.125</v>
      </c>
      <c r="W2390" s="125" t="str">
        <f t="shared" ref="W2390" si="4438">IF(L2390="-1",M2390,"-")</f>
        <v>-</v>
      </c>
      <c r="X2390" s="179" t="str">
        <f>IF(L2390="-1",W2390/#REF!*#REF!,"-")</f>
        <v>-</v>
      </c>
      <c r="Z2390" s="125" t="str">
        <f t="shared" ref="Z2390" si="4439">IF(S2390="vs2",1,"")</f>
        <v/>
      </c>
      <c r="AA2390" s="125">
        <v>1</v>
      </c>
      <c r="AB2390" s="179">
        <f t="shared" si="4427"/>
        <v>7</v>
      </c>
      <c r="AC2390" s="179" t="str">
        <f t="shared" si="4424"/>
        <v>000110</v>
      </c>
      <c r="AD2390" s="179">
        <f t="shared" si="4425"/>
        <v>1</v>
      </c>
      <c r="AE2390" s="179" t="str">
        <f t="shared" si="4426"/>
        <v>01111111</v>
      </c>
      <c r="AF2390" s="125" t="s">
        <v>369</v>
      </c>
    </row>
    <row r="2391" spans="1:32" x14ac:dyDescent="0.2">
      <c r="A2391" s="125" t="s">
        <v>3409</v>
      </c>
      <c r="B2391" s="58" t="str">
        <f t="shared" si="4428"/>
        <v/>
      </c>
      <c r="C2391" s="125" t="s">
        <v>727</v>
      </c>
      <c r="D2391" s="125" t="s">
        <v>704</v>
      </c>
      <c r="E2391" s="125" t="str">
        <f t="shared" si="4429"/>
        <v>L1</v>
      </c>
      <c r="F2391" s="125" t="str">
        <f t="shared" si="4430"/>
        <v>101</v>
      </c>
      <c r="H2391" s="125" t="s">
        <v>1724</v>
      </c>
      <c r="I2391" s="159">
        <f>VLOOKUP(H2391,'V-Enc'!$B$38:$C$45,2,FALSE)</f>
        <v>32</v>
      </c>
      <c r="J2391" s="125" t="s">
        <v>1740</v>
      </c>
      <c r="K2391" s="159">
        <f>VLOOKUP(J2391,'V-Enc'!$B$49:$C$56,2,FALSE)</f>
        <v>0.5</v>
      </c>
      <c r="L2391" s="206" t="s">
        <v>76</v>
      </c>
      <c r="M2391" s="125">
        <v>16</v>
      </c>
      <c r="N2391" s="125" t="s">
        <v>1834</v>
      </c>
      <c r="O2391" s="125">
        <f>VLOOKUP(N2391,'V-Enc'!$B$130:$C$137,2,FALSE)</f>
        <v>7</v>
      </c>
      <c r="Q2391" s="125" t="s">
        <v>730</v>
      </c>
      <c r="R2391" s="125" t="s">
        <v>22</v>
      </c>
      <c r="S2391" s="206" t="s">
        <v>2040</v>
      </c>
      <c r="U2391" s="125">
        <f t="shared" si="4431"/>
        <v>16</v>
      </c>
      <c r="V2391" s="179">
        <f t="shared" si="4432"/>
        <v>0.25</v>
      </c>
      <c r="W2391" s="125" t="str">
        <f t="shared" si="4433"/>
        <v>-</v>
      </c>
      <c r="X2391" s="179" t="str">
        <f>IF(L2391="-1",W2391/#REF!*#REF!,"-")</f>
        <v>-</v>
      </c>
      <c r="Z2391" s="125" t="str">
        <f t="shared" si="4416"/>
        <v/>
      </c>
      <c r="AA2391" s="125">
        <v>1</v>
      </c>
      <c r="AB2391" s="179">
        <f t="shared" si="4427"/>
        <v>7</v>
      </c>
      <c r="AC2391" s="179" t="str">
        <f t="shared" si="4424"/>
        <v>000110</v>
      </c>
      <c r="AD2391" s="179">
        <f t="shared" si="4425"/>
        <v>1</v>
      </c>
      <c r="AE2391" s="179" t="str">
        <f t="shared" si="4426"/>
        <v>01111111</v>
      </c>
      <c r="AF2391" s="125" t="s">
        <v>369</v>
      </c>
    </row>
    <row r="2392" spans="1:32" x14ac:dyDescent="0.2">
      <c r="A2392" s="125" t="s">
        <v>3410</v>
      </c>
      <c r="B2392" s="58" t="str">
        <f t="shared" si="4428"/>
        <v/>
      </c>
      <c r="C2392" s="125" t="s">
        <v>727</v>
      </c>
      <c r="D2392" s="125" t="s">
        <v>704</v>
      </c>
      <c r="E2392" s="125" t="str">
        <f t="shared" si="4429"/>
        <v>L1</v>
      </c>
      <c r="F2392" s="125" t="str">
        <f t="shared" si="4430"/>
        <v>110</v>
      </c>
      <c r="H2392" s="125" t="s">
        <v>1724</v>
      </c>
      <c r="I2392" s="159">
        <f>VLOOKUP(H2392,'V-Enc'!$B$38:$C$45,2,FALSE)</f>
        <v>32</v>
      </c>
      <c r="J2392" s="125" t="s">
        <v>1740</v>
      </c>
      <c r="K2392" s="159">
        <f>VLOOKUP(J2392,'V-Enc'!$B$49:$C$56,2,FALSE)</f>
        <v>0.5</v>
      </c>
      <c r="L2392" s="206" t="s">
        <v>76</v>
      </c>
      <c r="M2392" s="125">
        <v>32</v>
      </c>
      <c r="N2392" s="125" t="s">
        <v>1834</v>
      </c>
      <c r="O2392" s="125">
        <f>VLOOKUP(N2392,'V-Enc'!$B$130:$C$137,2,FALSE)</f>
        <v>7</v>
      </c>
      <c r="Q2392" s="125" t="s">
        <v>730</v>
      </c>
      <c r="R2392" s="125" t="s">
        <v>22</v>
      </c>
      <c r="S2392" s="206" t="s">
        <v>2040</v>
      </c>
      <c r="U2392" s="125">
        <f t="shared" si="4431"/>
        <v>32</v>
      </c>
      <c r="V2392" s="179">
        <f t="shared" si="4432"/>
        <v>0.5</v>
      </c>
      <c r="W2392" s="125" t="str">
        <f t="shared" si="4433"/>
        <v>-</v>
      </c>
      <c r="X2392" s="179" t="str">
        <f>IF(L2392="-1",W2392/I2391*K2391,"-")</f>
        <v>-</v>
      </c>
      <c r="Z2392" s="125" t="str">
        <f t="shared" si="4416"/>
        <v/>
      </c>
      <c r="AA2392" s="125">
        <v>1</v>
      </c>
      <c r="AB2392" s="179">
        <f t="shared" si="4427"/>
        <v>7</v>
      </c>
      <c r="AC2392" s="179" t="str">
        <f t="shared" si="4424"/>
        <v>000110</v>
      </c>
      <c r="AD2392" s="179">
        <f t="shared" si="4425"/>
        <v>1</v>
      </c>
      <c r="AE2392" s="179" t="str">
        <f t="shared" si="4426"/>
        <v>01111111</v>
      </c>
      <c r="AF2392" s="125" t="s">
        <v>369</v>
      </c>
    </row>
    <row r="2393" spans="1:32" x14ac:dyDescent="0.2">
      <c r="A2393" s="125" t="s">
        <v>3411</v>
      </c>
      <c r="B2393" s="58" t="str">
        <f t="shared" si="4428"/>
        <v/>
      </c>
      <c r="C2393" s="125" t="s">
        <v>727</v>
      </c>
      <c r="D2393" s="125" t="s">
        <v>704</v>
      </c>
      <c r="E2393" s="125" t="str">
        <f t="shared" si="4429"/>
        <v>L1</v>
      </c>
      <c r="F2393" s="125" t="str">
        <f t="shared" si="4430"/>
        <v>000</v>
      </c>
      <c r="H2393" s="125" t="s">
        <v>1724</v>
      </c>
      <c r="I2393" s="159">
        <f>VLOOKUP(H2393,'V-Enc'!$B$38:$C$45,2,FALSE)</f>
        <v>32</v>
      </c>
      <c r="J2393" s="125" t="s">
        <v>1733</v>
      </c>
      <c r="K2393" s="159">
        <f>VLOOKUP(J2393,'V-Enc'!$B$49:$C$56,2,FALSE)</f>
        <v>1</v>
      </c>
      <c r="L2393" s="206" t="s">
        <v>76</v>
      </c>
      <c r="M2393" s="125">
        <v>8</v>
      </c>
      <c r="N2393" s="125" t="s">
        <v>1834</v>
      </c>
      <c r="O2393" s="125">
        <f>VLOOKUP(N2393,'V-Enc'!$B$130:$C$137,2,FALSE)</f>
        <v>7</v>
      </c>
      <c r="Q2393" s="125" t="s">
        <v>730</v>
      </c>
      <c r="R2393" s="125" t="s">
        <v>22</v>
      </c>
      <c r="S2393" s="206" t="s">
        <v>2040</v>
      </c>
      <c r="U2393" s="125">
        <f t="shared" si="4431"/>
        <v>8</v>
      </c>
      <c r="V2393" s="179">
        <f t="shared" si="4432"/>
        <v>0.25</v>
      </c>
      <c r="W2393" s="125" t="str">
        <f t="shared" si="4433"/>
        <v>-</v>
      </c>
      <c r="X2393" s="179" t="str">
        <f>IF(L2393="-1",W2393/#REF!*#REF!,"-")</f>
        <v>-</v>
      </c>
      <c r="Z2393" s="125" t="str">
        <f t="shared" si="4416"/>
        <v/>
      </c>
      <c r="AA2393" s="125">
        <v>1</v>
      </c>
      <c r="AB2393" s="179">
        <f t="shared" si="4427"/>
        <v>7</v>
      </c>
      <c r="AC2393" s="179" t="str">
        <f t="shared" si="4424"/>
        <v>000110</v>
      </c>
      <c r="AD2393" s="179">
        <f t="shared" si="4425"/>
        <v>1</v>
      </c>
      <c r="AE2393" s="179" t="str">
        <f t="shared" si="4426"/>
        <v>01111111</v>
      </c>
      <c r="AF2393" s="125" t="s">
        <v>369</v>
      </c>
    </row>
    <row r="2394" spans="1:32" x14ac:dyDescent="0.2">
      <c r="A2394" s="125" t="s">
        <v>3412</v>
      </c>
      <c r="B2394" s="58" t="str">
        <f t="shared" si="4428"/>
        <v/>
      </c>
      <c r="C2394" s="125" t="s">
        <v>727</v>
      </c>
      <c r="D2394" s="125" t="s">
        <v>704</v>
      </c>
      <c r="E2394" s="125" t="str">
        <f t="shared" si="4429"/>
        <v>L1</v>
      </c>
      <c r="F2394" s="125" t="str">
        <f t="shared" si="4430"/>
        <v>101</v>
      </c>
      <c r="H2394" s="125" t="s">
        <v>1724</v>
      </c>
      <c r="I2394" s="159">
        <f>VLOOKUP(H2394,'V-Enc'!$B$38:$C$45,2,FALSE)</f>
        <v>32</v>
      </c>
      <c r="J2394" s="125" t="s">
        <v>1733</v>
      </c>
      <c r="K2394" s="159">
        <f>VLOOKUP(J2394,'V-Enc'!$B$49:$C$56,2,FALSE)</f>
        <v>1</v>
      </c>
      <c r="L2394" s="206" t="s">
        <v>76</v>
      </c>
      <c r="M2394" s="125">
        <v>16</v>
      </c>
      <c r="N2394" s="125" t="s">
        <v>1834</v>
      </c>
      <c r="O2394" s="125">
        <f>VLOOKUP(N2394,'V-Enc'!$B$130:$C$137,2,FALSE)</f>
        <v>7</v>
      </c>
      <c r="Q2394" s="125" t="s">
        <v>730</v>
      </c>
      <c r="R2394" s="125" t="s">
        <v>22</v>
      </c>
      <c r="S2394" s="206" t="s">
        <v>2040</v>
      </c>
      <c r="U2394" s="125">
        <f t="shared" si="4431"/>
        <v>16</v>
      </c>
      <c r="V2394" s="179">
        <f t="shared" si="4432"/>
        <v>0.5</v>
      </c>
      <c r="W2394" s="125" t="str">
        <f t="shared" si="4433"/>
        <v>-</v>
      </c>
      <c r="X2394" s="179" t="str">
        <f>IF(L2394="-1",W2394/#REF!*#REF!,"-")</f>
        <v>-</v>
      </c>
      <c r="Z2394" s="125" t="str">
        <f t="shared" si="4416"/>
        <v/>
      </c>
      <c r="AA2394" s="125">
        <v>1</v>
      </c>
      <c r="AB2394" s="179">
        <f t="shared" si="4427"/>
        <v>7</v>
      </c>
      <c r="AC2394" s="179" t="str">
        <f t="shared" si="4424"/>
        <v>000110</v>
      </c>
      <c r="AD2394" s="179">
        <f t="shared" si="4425"/>
        <v>1</v>
      </c>
      <c r="AE2394" s="179" t="str">
        <f t="shared" si="4426"/>
        <v>01111111</v>
      </c>
      <c r="AF2394" s="125" t="s">
        <v>369</v>
      </c>
    </row>
    <row r="2395" spans="1:32" x14ac:dyDescent="0.2">
      <c r="A2395" s="125" t="s">
        <v>3413</v>
      </c>
      <c r="B2395" s="58" t="str">
        <f t="shared" si="4428"/>
        <v/>
      </c>
      <c r="C2395" s="125" t="s">
        <v>727</v>
      </c>
      <c r="D2395" s="125" t="s">
        <v>704</v>
      </c>
      <c r="E2395" s="125" t="str">
        <f t="shared" si="4429"/>
        <v>L1</v>
      </c>
      <c r="F2395" s="125" t="str">
        <f t="shared" si="4430"/>
        <v>110</v>
      </c>
      <c r="H2395" s="125" t="s">
        <v>1724</v>
      </c>
      <c r="I2395" s="159">
        <f>VLOOKUP(H2395,'V-Enc'!$B$38:$C$45,2,FALSE)</f>
        <v>32</v>
      </c>
      <c r="J2395" s="125" t="s">
        <v>1733</v>
      </c>
      <c r="K2395" s="159">
        <f>VLOOKUP(J2395,'V-Enc'!$B$49:$C$56,2,FALSE)</f>
        <v>1</v>
      </c>
      <c r="L2395" s="206" t="s">
        <v>76</v>
      </c>
      <c r="M2395" s="125">
        <v>32</v>
      </c>
      <c r="N2395" s="125" t="s">
        <v>1834</v>
      </c>
      <c r="O2395" s="125">
        <f>VLOOKUP(N2395,'V-Enc'!$B$130:$C$137,2,FALSE)</f>
        <v>7</v>
      </c>
      <c r="Q2395" s="125" t="s">
        <v>730</v>
      </c>
      <c r="R2395" s="125" t="s">
        <v>22</v>
      </c>
      <c r="S2395" s="206" t="s">
        <v>2040</v>
      </c>
      <c r="U2395" s="125">
        <f t="shared" si="4431"/>
        <v>32</v>
      </c>
      <c r="V2395" s="179">
        <f t="shared" si="4432"/>
        <v>1</v>
      </c>
      <c r="W2395" s="125" t="str">
        <f t="shared" si="4433"/>
        <v>-</v>
      </c>
      <c r="X2395" s="179" t="str">
        <f>IF(L2395="-1",W2395/#REF!*#REF!,"-")</f>
        <v>-</v>
      </c>
      <c r="Z2395" s="125" t="str">
        <f t="shared" si="4416"/>
        <v/>
      </c>
      <c r="AA2395" s="125">
        <v>1</v>
      </c>
      <c r="AB2395" s="179">
        <f t="shared" si="4427"/>
        <v>7</v>
      </c>
      <c r="AC2395" s="179" t="str">
        <f t="shared" si="4424"/>
        <v>000110</v>
      </c>
      <c r="AD2395" s="179">
        <f t="shared" si="4425"/>
        <v>1</v>
      </c>
      <c r="AE2395" s="179" t="str">
        <f t="shared" si="4426"/>
        <v>01111111</v>
      </c>
      <c r="AF2395" s="125" t="s">
        <v>369</v>
      </c>
    </row>
    <row r="2396" spans="1:32" x14ac:dyDescent="0.2">
      <c r="A2396" s="125" t="s">
        <v>5044</v>
      </c>
      <c r="B2396" s="58" t="str">
        <f t="shared" ref="B2396:B2398" si="4440">IF(OR(MAX(1,O2396)*MAX(V2396,1)&gt;8,V2396&lt;1/4,X2396&lt;1/4,IF(X2396="-",0,X2396)&gt;8),"RSVD","")</f>
        <v/>
      </c>
      <c r="C2396" s="125" t="s">
        <v>727</v>
      </c>
      <c r="D2396" s="125" t="s">
        <v>704</v>
      </c>
      <c r="E2396" s="125" t="str">
        <f t="shared" ref="E2396:E2398" si="4441">IF(S2396="rs2","L2",IF(S2396="vs2","L3","L1"))</f>
        <v>L1</v>
      </c>
      <c r="F2396" s="125" t="str">
        <f t="shared" ref="F2396:F2398" si="4442">IF(M2396=8,"000",IF(M2396=16,"101","110"))</f>
        <v>000</v>
      </c>
      <c r="H2396" s="125" t="s">
        <v>1724</v>
      </c>
      <c r="I2396" s="159">
        <f>VLOOKUP(H2396,'V-Enc'!$B$38:$C$45,2,FALSE)</f>
        <v>32</v>
      </c>
      <c r="J2396" s="125" t="s">
        <v>1734</v>
      </c>
      <c r="K2396" s="159">
        <f>VLOOKUP(J2396,'V-Enc'!$B$49:$C$56,2,FALSE)</f>
        <v>2</v>
      </c>
      <c r="L2396" s="206" t="s">
        <v>76</v>
      </c>
      <c r="M2396" s="125">
        <v>8</v>
      </c>
      <c r="N2396" s="125" t="s">
        <v>1834</v>
      </c>
      <c r="O2396" s="125">
        <f>VLOOKUP(N2396,'V-Enc'!$B$130:$C$137,2,FALSE)</f>
        <v>7</v>
      </c>
      <c r="Q2396" s="125" t="s">
        <v>730</v>
      </c>
      <c r="R2396" s="125" t="s">
        <v>22</v>
      </c>
      <c r="S2396" s="206" t="s">
        <v>2040</v>
      </c>
      <c r="U2396" s="125">
        <f t="shared" ref="U2396:U2398" si="4443">IF(L2396="-1",I2396,M2396)</f>
        <v>8</v>
      </c>
      <c r="V2396" s="179">
        <f t="shared" ref="V2396:V2398" si="4444">IF(L2396="-1",K2396,U2396/I2396*K2396)</f>
        <v>0.5</v>
      </c>
      <c r="W2396" s="125" t="str">
        <f t="shared" ref="W2396:W2398" si="4445">IF(L2396="-1",M2396,"-")</f>
        <v>-</v>
      </c>
      <c r="X2396" s="179" t="str">
        <f>IF(L2396="-1",W2396/#REF!*#REF!,"-")</f>
        <v>-</v>
      </c>
      <c r="Z2396" s="125" t="str">
        <f t="shared" ref="Z2396:Z2398" si="4446">IF(S2396="vs2",1,"")</f>
        <v/>
      </c>
      <c r="AA2396" s="125">
        <v>1</v>
      </c>
      <c r="AB2396" s="179">
        <f t="shared" si="4427"/>
        <v>7</v>
      </c>
      <c r="AC2396" s="179" t="str">
        <f t="shared" si="4424"/>
        <v>000110</v>
      </c>
      <c r="AD2396" s="179">
        <f t="shared" si="4425"/>
        <v>1</v>
      </c>
      <c r="AE2396" s="179" t="str">
        <f t="shared" si="4426"/>
        <v>01111111</v>
      </c>
      <c r="AF2396" s="125" t="s">
        <v>369</v>
      </c>
    </row>
    <row r="2397" spans="1:32" x14ac:dyDescent="0.2">
      <c r="A2397" s="125" t="s">
        <v>5045</v>
      </c>
      <c r="B2397" s="58" t="str">
        <f t="shared" si="4440"/>
        <v/>
      </c>
      <c r="C2397" s="125" t="s">
        <v>727</v>
      </c>
      <c r="D2397" s="125" t="s">
        <v>704</v>
      </c>
      <c r="E2397" s="125" t="str">
        <f t="shared" si="4441"/>
        <v>L1</v>
      </c>
      <c r="F2397" s="125" t="str">
        <f t="shared" si="4442"/>
        <v>101</v>
      </c>
      <c r="H2397" s="125" t="s">
        <v>1724</v>
      </c>
      <c r="I2397" s="159">
        <f>VLOOKUP(H2397,'V-Enc'!$B$38:$C$45,2,FALSE)</f>
        <v>32</v>
      </c>
      <c r="J2397" s="125" t="s">
        <v>1734</v>
      </c>
      <c r="K2397" s="159">
        <f>VLOOKUP(J2397,'V-Enc'!$B$49:$C$56,2,FALSE)</f>
        <v>2</v>
      </c>
      <c r="L2397" s="206" t="s">
        <v>76</v>
      </c>
      <c r="M2397" s="125">
        <v>16</v>
      </c>
      <c r="N2397" s="125" t="s">
        <v>1834</v>
      </c>
      <c r="O2397" s="125">
        <f>VLOOKUP(N2397,'V-Enc'!$B$130:$C$137,2,FALSE)</f>
        <v>7</v>
      </c>
      <c r="Q2397" s="125" t="s">
        <v>730</v>
      </c>
      <c r="R2397" s="125" t="s">
        <v>22</v>
      </c>
      <c r="S2397" s="206" t="s">
        <v>2040</v>
      </c>
      <c r="U2397" s="125">
        <f t="shared" si="4443"/>
        <v>16</v>
      </c>
      <c r="V2397" s="179">
        <f t="shared" si="4444"/>
        <v>1</v>
      </c>
      <c r="W2397" s="125" t="str">
        <f t="shared" si="4445"/>
        <v>-</v>
      </c>
      <c r="X2397" s="179" t="str">
        <f>IF(L2397="-1",W2397/#REF!*#REF!,"-")</f>
        <v>-</v>
      </c>
      <c r="Z2397" s="125" t="str">
        <f t="shared" si="4446"/>
        <v/>
      </c>
      <c r="AA2397" s="125">
        <v>1</v>
      </c>
      <c r="AB2397" s="179">
        <f t="shared" si="4427"/>
        <v>7</v>
      </c>
      <c r="AC2397" s="179" t="str">
        <f t="shared" si="4424"/>
        <v>000110</v>
      </c>
      <c r="AD2397" s="179">
        <f t="shared" si="4425"/>
        <v>1</v>
      </c>
      <c r="AE2397" s="179" t="str">
        <f t="shared" si="4426"/>
        <v>01111111</v>
      </c>
      <c r="AF2397" s="125" t="s">
        <v>369</v>
      </c>
    </row>
    <row r="2398" spans="1:32" x14ac:dyDescent="0.2">
      <c r="A2398" s="125" t="s">
        <v>5046</v>
      </c>
      <c r="B2398" s="58" t="str">
        <f t="shared" si="4440"/>
        <v>RSVD</v>
      </c>
      <c r="C2398" s="125" t="s">
        <v>727</v>
      </c>
      <c r="D2398" s="125" t="s">
        <v>704</v>
      </c>
      <c r="E2398" s="125" t="str">
        <f t="shared" si="4441"/>
        <v>L1</v>
      </c>
      <c r="F2398" s="125" t="str">
        <f t="shared" si="4442"/>
        <v>110</v>
      </c>
      <c r="H2398" s="125" t="s">
        <v>1724</v>
      </c>
      <c r="I2398" s="159">
        <f>VLOOKUP(H2398,'V-Enc'!$B$38:$C$45,2,FALSE)</f>
        <v>32</v>
      </c>
      <c r="J2398" s="125" t="s">
        <v>1734</v>
      </c>
      <c r="K2398" s="159">
        <f>VLOOKUP(J2398,'V-Enc'!$B$49:$C$56,2,FALSE)</f>
        <v>2</v>
      </c>
      <c r="L2398" s="206" t="s">
        <v>76</v>
      </c>
      <c r="M2398" s="125">
        <v>32</v>
      </c>
      <c r="N2398" s="125" t="s">
        <v>1834</v>
      </c>
      <c r="O2398" s="125">
        <f>VLOOKUP(N2398,'V-Enc'!$B$130:$C$137,2,FALSE)</f>
        <v>7</v>
      </c>
      <c r="Q2398" s="125" t="s">
        <v>730</v>
      </c>
      <c r="R2398" s="125" t="s">
        <v>22</v>
      </c>
      <c r="S2398" s="206" t="s">
        <v>2040</v>
      </c>
      <c r="U2398" s="125">
        <f t="shared" si="4443"/>
        <v>32</v>
      </c>
      <c r="V2398" s="179">
        <f t="shared" si="4444"/>
        <v>2</v>
      </c>
      <c r="W2398" s="125" t="str">
        <f t="shared" si="4445"/>
        <v>-</v>
      </c>
      <c r="X2398" s="179" t="str">
        <f>IF(L2398="-1",W2398/#REF!*#REF!,"-")</f>
        <v>-</v>
      </c>
      <c r="Z2398" s="125" t="str">
        <f t="shared" si="4446"/>
        <v/>
      </c>
      <c r="AA2398" s="125">
        <v>1</v>
      </c>
      <c r="AB2398" s="179">
        <f t="shared" si="4427"/>
        <v>14</v>
      </c>
      <c r="AC2398" s="179" t="str">
        <f t="shared" si="4424"/>
        <v>001101</v>
      </c>
      <c r="AD2398" s="179">
        <f t="shared" si="4425"/>
        <v>1</v>
      </c>
      <c r="AE2398" s="179" t="str">
        <f t="shared" si="4426"/>
        <v>11111111</v>
      </c>
      <c r="AF2398" s="125" t="s">
        <v>369</v>
      </c>
    </row>
    <row r="2399" spans="1:32" x14ac:dyDescent="0.2">
      <c r="A2399" s="125" t="s">
        <v>5047</v>
      </c>
      <c r="B2399" s="58" t="str">
        <f t="shared" ref="B2399:B2401" si="4447">IF(OR(MAX(1,O2399)*MAX(V2399,1)&gt;8,V2399&lt;1/4,X2399&lt;1/4,IF(X2399="-",0,X2399)&gt;8),"RSVD","")</f>
        <v/>
      </c>
      <c r="C2399" s="125" t="s">
        <v>727</v>
      </c>
      <c r="D2399" s="125" t="s">
        <v>704</v>
      </c>
      <c r="E2399" s="125" t="str">
        <f t="shared" ref="E2399:E2401" si="4448">IF(S2399="rs2","L2",IF(S2399="vs2","L3","L1"))</f>
        <v>L1</v>
      </c>
      <c r="F2399" s="125" t="str">
        <f t="shared" ref="F2399:F2401" si="4449">IF(M2399=8,"000",IF(M2399=16,"101","110"))</f>
        <v>000</v>
      </c>
      <c r="H2399" s="125" t="s">
        <v>1724</v>
      </c>
      <c r="I2399" s="159">
        <f>VLOOKUP(H2399,'V-Enc'!$B$38:$C$45,2,FALSE)</f>
        <v>32</v>
      </c>
      <c r="J2399" s="125" t="s">
        <v>1735</v>
      </c>
      <c r="K2399" s="159">
        <f>VLOOKUP(J2399,'V-Enc'!$B$49:$C$56,2,FALSE)</f>
        <v>4</v>
      </c>
      <c r="L2399" s="206" t="s">
        <v>76</v>
      </c>
      <c r="M2399" s="125">
        <v>8</v>
      </c>
      <c r="N2399" s="125" t="s">
        <v>1834</v>
      </c>
      <c r="O2399" s="125">
        <f>VLOOKUP(N2399,'V-Enc'!$B$130:$C$137,2,FALSE)</f>
        <v>7</v>
      </c>
      <c r="Q2399" s="125" t="s">
        <v>730</v>
      </c>
      <c r="R2399" s="125" t="s">
        <v>22</v>
      </c>
      <c r="S2399" s="206" t="s">
        <v>2040</v>
      </c>
      <c r="U2399" s="125">
        <f t="shared" ref="U2399:U2401" si="4450">IF(L2399="-1",I2399,M2399)</f>
        <v>8</v>
      </c>
      <c r="V2399" s="179">
        <f t="shared" ref="V2399:V2401" si="4451">IF(L2399="-1",K2399,U2399/I2399*K2399)</f>
        <v>1</v>
      </c>
      <c r="W2399" s="125" t="str">
        <f t="shared" ref="W2399:W2401" si="4452">IF(L2399="-1",M2399,"-")</f>
        <v>-</v>
      </c>
      <c r="X2399" s="179" t="str">
        <f>IF(L2399="-1",W2399/#REF!*#REF!,"-")</f>
        <v>-</v>
      </c>
      <c r="Z2399" s="125" t="str">
        <f t="shared" ref="Z2399:Z2401" si="4453">IF(S2399="vs2",1,"")</f>
        <v/>
      </c>
      <c r="AA2399" s="125">
        <v>1</v>
      </c>
      <c r="AB2399" s="179">
        <f t="shared" si="4427"/>
        <v>7</v>
      </c>
      <c r="AC2399" s="179" t="str">
        <f t="shared" si="4424"/>
        <v>000110</v>
      </c>
      <c r="AD2399" s="179">
        <f t="shared" si="4425"/>
        <v>1</v>
      </c>
      <c r="AE2399" s="179" t="str">
        <f t="shared" si="4426"/>
        <v>01111111</v>
      </c>
      <c r="AF2399" s="125" t="s">
        <v>369</v>
      </c>
    </row>
    <row r="2400" spans="1:32" x14ac:dyDescent="0.2">
      <c r="A2400" s="125" t="s">
        <v>5048</v>
      </c>
      <c r="B2400" s="58" t="str">
        <f t="shared" si="4447"/>
        <v>RSVD</v>
      </c>
      <c r="C2400" s="125" t="s">
        <v>727</v>
      </c>
      <c r="D2400" s="125" t="s">
        <v>704</v>
      </c>
      <c r="E2400" s="125" t="str">
        <f t="shared" si="4448"/>
        <v>L1</v>
      </c>
      <c r="F2400" s="125" t="str">
        <f t="shared" si="4449"/>
        <v>101</v>
      </c>
      <c r="H2400" s="125" t="s">
        <v>1724</v>
      </c>
      <c r="I2400" s="159">
        <f>VLOOKUP(H2400,'V-Enc'!$B$38:$C$45,2,FALSE)</f>
        <v>32</v>
      </c>
      <c r="J2400" s="125" t="s">
        <v>1735</v>
      </c>
      <c r="K2400" s="159">
        <f>VLOOKUP(J2400,'V-Enc'!$B$49:$C$56,2,FALSE)</f>
        <v>4</v>
      </c>
      <c r="L2400" s="206" t="s">
        <v>76</v>
      </c>
      <c r="M2400" s="125">
        <v>16</v>
      </c>
      <c r="N2400" s="125" t="s">
        <v>1834</v>
      </c>
      <c r="O2400" s="125">
        <f>VLOOKUP(N2400,'V-Enc'!$B$130:$C$137,2,FALSE)</f>
        <v>7</v>
      </c>
      <c r="Q2400" s="125" t="s">
        <v>730</v>
      </c>
      <c r="R2400" s="125" t="s">
        <v>22</v>
      </c>
      <c r="S2400" s="206" t="s">
        <v>2040</v>
      </c>
      <c r="U2400" s="125">
        <f t="shared" si="4450"/>
        <v>16</v>
      </c>
      <c r="V2400" s="179">
        <f t="shared" si="4451"/>
        <v>2</v>
      </c>
      <c r="W2400" s="125" t="str">
        <f t="shared" si="4452"/>
        <v>-</v>
      </c>
      <c r="X2400" s="179" t="str">
        <f>IF(L2400="-1",W2400/#REF!*#REF!,"-")</f>
        <v>-</v>
      </c>
      <c r="Z2400" s="125" t="str">
        <f t="shared" si="4453"/>
        <v/>
      </c>
      <c r="AA2400" s="125">
        <v>1</v>
      </c>
      <c r="AB2400" s="179">
        <f t="shared" si="4427"/>
        <v>14</v>
      </c>
      <c r="AC2400" s="179" t="str">
        <f t="shared" si="4424"/>
        <v>001101</v>
      </c>
      <c r="AD2400" s="179">
        <f t="shared" si="4425"/>
        <v>1</v>
      </c>
      <c r="AE2400" s="179" t="str">
        <f t="shared" si="4426"/>
        <v>11111111</v>
      </c>
      <c r="AF2400" s="125" t="s">
        <v>369</v>
      </c>
    </row>
    <row r="2401" spans="1:32" x14ac:dyDescent="0.2">
      <c r="A2401" s="125" t="s">
        <v>5049</v>
      </c>
      <c r="B2401" s="58" t="str">
        <f t="shared" si="4447"/>
        <v>RSVD</v>
      </c>
      <c r="C2401" s="125" t="s">
        <v>727</v>
      </c>
      <c r="D2401" s="125" t="s">
        <v>704</v>
      </c>
      <c r="E2401" s="125" t="str">
        <f t="shared" si="4448"/>
        <v>L1</v>
      </c>
      <c r="F2401" s="125" t="str">
        <f t="shared" si="4449"/>
        <v>110</v>
      </c>
      <c r="H2401" s="125" t="s">
        <v>1724</v>
      </c>
      <c r="I2401" s="159">
        <f>VLOOKUP(H2401,'V-Enc'!$B$38:$C$45,2,FALSE)</f>
        <v>32</v>
      </c>
      <c r="J2401" s="125" t="s">
        <v>1735</v>
      </c>
      <c r="K2401" s="159">
        <f>VLOOKUP(J2401,'V-Enc'!$B$49:$C$56,2,FALSE)</f>
        <v>4</v>
      </c>
      <c r="L2401" s="206" t="s">
        <v>76</v>
      </c>
      <c r="M2401" s="125">
        <v>32</v>
      </c>
      <c r="N2401" s="125" t="s">
        <v>1834</v>
      </c>
      <c r="O2401" s="125">
        <f>VLOOKUP(N2401,'V-Enc'!$B$130:$C$137,2,FALSE)</f>
        <v>7</v>
      </c>
      <c r="Q2401" s="125" t="s">
        <v>730</v>
      </c>
      <c r="R2401" s="125" t="s">
        <v>22</v>
      </c>
      <c r="S2401" s="206" t="s">
        <v>2040</v>
      </c>
      <c r="U2401" s="125">
        <f t="shared" si="4450"/>
        <v>32</v>
      </c>
      <c r="V2401" s="179">
        <f t="shared" si="4451"/>
        <v>4</v>
      </c>
      <c r="W2401" s="125" t="str">
        <f t="shared" si="4452"/>
        <v>-</v>
      </c>
      <c r="X2401" s="179" t="str">
        <f>IF(L2401="-1",W2401/#REF!*#REF!,"-")</f>
        <v>-</v>
      </c>
      <c r="Z2401" s="125" t="str">
        <f t="shared" si="4453"/>
        <v/>
      </c>
      <c r="AA2401" s="125">
        <v>1</v>
      </c>
      <c r="AB2401" s="179">
        <f t="shared" si="4427"/>
        <v>28</v>
      </c>
      <c r="AC2401" s="179" t="str">
        <f>DEC2BIN(MIN(64,AB2401)-1,6)</f>
        <v>011011</v>
      </c>
      <c r="AD2401" s="179">
        <f t="shared" si="4425"/>
        <v>1</v>
      </c>
      <c r="AE2401" s="179" t="str">
        <f t="shared" si="4426"/>
        <v>11111111</v>
      </c>
      <c r="AF2401" s="125" t="s">
        <v>369</v>
      </c>
    </row>
    <row r="2402" spans="1:32" x14ac:dyDescent="0.2">
      <c r="A2402" s="125" t="s">
        <v>5050</v>
      </c>
      <c r="B2402" s="58" t="str">
        <f t="shared" ref="B2402:B2404" si="4454">IF(OR(MAX(1,O2402)*MAX(V2402,1)&gt;8,V2402&lt;1/4,X2402&lt;1/4,IF(X2402="-",0,X2402)&gt;8),"RSVD","")</f>
        <v>RSVD</v>
      </c>
      <c r="C2402" s="125" t="s">
        <v>727</v>
      </c>
      <c r="D2402" s="125" t="s">
        <v>704</v>
      </c>
      <c r="E2402" s="125" t="str">
        <f t="shared" ref="E2402:E2404" si="4455">IF(S2402="rs2","L2",IF(S2402="vs2","L3","L1"))</f>
        <v>L1</v>
      </c>
      <c r="F2402" s="125" t="str">
        <f t="shared" ref="F2402:F2404" si="4456">IF(M2402=8,"000",IF(M2402=16,"101","110"))</f>
        <v>000</v>
      </c>
      <c r="H2402" s="125" t="s">
        <v>1724</v>
      </c>
      <c r="I2402" s="159">
        <f>VLOOKUP(H2402,'V-Enc'!$B$38:$C$45,2,FALSE)</f>
        <v>32</v>
      </c>
      <c r="J2402" s="125" t="s">
        <v>1736</v>
      </c>
      <c r="K2402" s="159">
        <f>VLOOKUP(J2402,'V-Enc'!$B$49:$C$56,2,FALSE)</f>
        <v>8</v>
      </c>
      <c r="L2402" s="206" t="s">
        <v>76</v>
      </c>
      <c r="M2402" s="125">
        <v>8</v>
      </c>
      <c r="N2402" s="125" t="s">
        <v>1834</v>
      </c>
      <c r="O2402" s="125">
        <f>VLOOKUP(N2402,'V-Enc'!$B$130:$C$137,2,FALSE)</f>
        <v>7</v>
      </c>
      <c r="Q2402" s="125" t="s">
        <v>730</v>
      </c>
      <c r="R2402" s="125" t="s">
        <v>22</v>
      </c>
      <c r="S2402" s="206" t="s">
        <v>2040</v>
      </c>
      <c r="U2402" s="125">
        <f t="shared" ref="U2402:U2404" si="4457">IF(L2402="-1",I2402,M2402)</f>
        <v>8</v>
      </c>
      <c r="V2402" s="179">
        <f t="shared" ref="V2402:V2404" si="4458">IF(L2402="-1",K2402,U2402/I2402*K2402)</f>
        <v>2</v>
      </c>
      <c r="W2402" s="125" t="str">
        <f t="shared" ref="W2402:W2404" si="4459">IF(L2402="-1",M2402,"-")</f>
        <v>-</v>
      </c>
      <c r="X2402" s="179" t="str">
        <f>IF(L2402="-1",W2402/#REF!*#REF!,"-")</f>
        <v>-</v>
      </c>
      <c r="Z2402" s="125" t="str">
        <f t="shared" ref="Z2402:Z2404" si="4460">IF(S2402="vs2",1,"")</f>
        <v/>
      </c>
      <c r="AA2402" s="125">
        <v>1</v>
      </c>
      <c r="AB2402" s="179">
        <f t="shared" si="4427"/>
        <v>14</v>
      </c>
      <c r="AC2402" s="179" t="str">
        <f t="shared" ref="AC2402:AC2404" si="4461">DEC2BIN(MIN(64,AB2402)-1,6)</f>
        <v>001101</v>
      </c>
      <c r="AD2402" s="179">
        <f t="shared" si="4425"/>
        <v>1</v>
      </c>
      <c r="AE2402" s="179" t="str">
        <f t="shared" si="4426"/>
        <v>11111111</v>
      </c>
      <c r="AF2402" s="125" t="s">
        <v>369</v>
      </c>
    </row>
    <row r="2403" spans="1:32" x14ac:dyDescent="0.2">
      <c r="A2403" s="125" t="s">
        <v>5051</v>
      </c>
      <c r="B2403" s="58" t="str">
        <f t="shared" si="4454"/>
        <v>RSVD</v>
      </c>
      <c r="C2403" s="125" t="s">
        <v>727</v>
      </c>
      <c r="D2403" s="125" t="s">
        <v>704</v>
      </c>
      <c r="E2403" s="125" t="str">
        <f t="shared" si="4455"/>
        <v>L1</v>
      </c>
      <c r="F2403" s="125" t="str">
        <f t="shared" si="4456"/>
        <v>101</v>
      </c>
      <c r="H2403" s="125" t="s">
        <v>1724</v>
      </c>
      <c r="I2403" s="159">
        <f>VLOOKUP(H2403,'V-Enc'!$B$38:$C$45,2,FALSE)</f>
        <v>32</v>
      </c>
      <c r="J2403" s="125" t="s">
        <v>1736</v>
      </c>
      <c r="K2403" s="159">
        <f>VLOOKUP(J2403,'V-Enc'!$B$49:$C$56,2,FALSE)</f>
        <v>8</v>
      </c>
      <c r="L2403" s="206" t="s">
        <v>76</v>
      </c>
      <c r="M2403" s="125">
        <v>16</v>
      </c>
      <c r="N2403" s="125" t="s">
        <v>1834</v>
      </c>
      <c r="O2403" s="125">
        <f>VLOOKUP(N2403,'V-Enc'!$B$130:$C$137,2,FALSE)</f>
        <v>7</v>
      </c>
      <c r="Q2403" s="125" t="s">
        <v>730</v>
      </c>
      <c r="R2403" s="125" t="s">
        <v>22</v>
      </c>
      <c r="S2403" s="206" t="s">
        <v>2040</v>
      </c>
      <c r="U2403" s="125">
        <f t="shared" si="4457"/>
        <v>16</v>
      </c>
      <c r="V2403" s="179">
        <f t="shared" si="4458"/>
        <v>4</v>
      </c>
      <c r="W2403" s="125" t="str">
        <f t="shared" si="4459"/>
        <v>-</v>
      </c>
      <c r="X2403" s="179" t="str">
        <f>IF(L2403="-1",W2403/#REF!*#REF!,"-")</f>
        <v>-</v>
      </c>
      <c r="Z2403" s="125" t="str">
        <f t="shared" si="4460"/>
        <v/>
      </c>
      <c r="AA2403" s="125">
        <v>1</v>
      </c>
      <c r="AB2403" s="179">
        <f t="shared" si="4427"/>
        <v>28</v>
      </c>
      <c r="AC2403" s="179" t="str">
        <f t="shared" si="4461"/>
        <v>011011</v>
      </c>
      <c r="AD2403" s="179">
        <f t="shared" si="4425"/>
        <v>1</v>
      </c>
      <c r="AE2403" s="179" t="str">
        <f t="shared" si="4426"/>
        <v>11111111</v>
      </c>
      <c r="AF2403" s="125" t="s">
        <v>369</v>
      </c>
    </row>
    <row r="2404" spans="1:32" x14ac:dyDescent="0.2">
      <c r="A2404" s="125" t="s">
        <v>5052</v>
      </c>
      <c r="B2404" s="58" t="str">
        <f t="shared" si="4454"/>
        <v>RSVD</v>
      </c>
      <c r="C2404" s="125" t="s">
        <v>727</v>
      </c>
      <c r="D2404" s="125" t="s">
        <v>704</v>
      </c>
      <c r="E2404" s="125" t="str">
        <f t="shared" si="4455"/>
        <v>L1</v>
      </c>
      <c r="F2404" s="125" t="str">
        <f t="shared" si="4456"/>
        <v>110</v>
      </c>
      <c r="H2404" s="125" t="s">
        <v>1724</v>
      </c>
      <c r="I2404" s="159">
        <f>VLOOKUP(H2404,'V-Enc'!$B$38:$C$45,2,FALSE)</f>
        <v>32</v>
      </c>
      <c r="J2404" s="125" t="s">
        <v>1736</v>
      </c>
      <c r="K2404" s="159">
        <f>VLOOKUP(J2404,'V-Enc'!$B$49:$C$56,2,FALSE)</f>
        <v>8</v>
      </c>
      <c r="L2404" s="206" t="s">
        <v>76</v>
      </c>
      <c r="M2404" s="125">
        <v>32</v>
      </c>
      <c r="N2404" s="125" t="s">
        <v>1834</v>
      </c>
      <c r="O2404" s="125">
        <f>VLOOKUP(N2404,'V-Enc'!$B$130:$C$137,2,FALSE)</f>
        <v>7</v>
      </c>
      <c r="Q2404" s="125" t="s">
        <v>730</v>
      </c>
      <c r="R2404" s="125" t="s">
        <v>22</v>
      </c>
      <c r="S2404" s="206" t="s">
        <v>2040</v>
      </c>
      <c r="U2404" s="125">
        <f t="shared" si="4457"/>
        <v>32</v>
      </c>
      <c r="V2404" s="179">
        <f t="shared" si="4458"/>
        <v>8</v>
      </c>
      <c r="W2404" s="125" t="str">
        <f t="shared" si="4459"/>
        <v>-</v>
      </c>
      <c r="X2404" s="179" t="str">
        <f>IF(L2404="-1",W2404/#REF!*#REF!,"-")</f>
        <v>-</v>
      </c>
      <c r="Z2404" s="125" t="str">
        <f t="shared" si="4460"/>
        <v/>
      </c>
      <c r="AA2404" s="125">
        <v>1</v>
      </c>
      <c r="AB2404" s="179">
        <f t="shared" si="4427"/>
        <v>56</v>
      </c>
      <c r="AC2404" s="179" t="str">
        <f t="shared" si="4461"/>
        <v>110111</v>
      </c>
      <c r="AD2404" s="179">
        <f t="shared" si="4425"/>
        <v>1</v>
      </c>
      <c r="AE2404" s="179" t="str">
        <f t="shared" si="4426"/>
        <v>11111111</v>
      </c>
      <c r="AF2404" s="125" t="s">
        <v>369</v>
      </c>
    </row>
    <row r="2405" spans="1:32" x14ac:dyDescent="0.2">
      <c r="I2405" s="159"/>
      <c r="Z2405" s="125" t="str">
        <f t="shared" si="4416"/>
        <v/>
      </c>
      <c r="AC2405" s="179"/>
      <c r="AE2405" s="179"/>
    </row>
    <row r="2406" spans="1:32" ht="19" x14ac:dyDescent="0.25">
      <c r="A2406" s="225" t="s">
        <v>2280</v>
      </c>
      <c r="B2406" s="225"/>
      <c r="C2406" s="226"/>
      <c r="D2406" s="226"/>
      <c r="E2406" s="226"/>
      <c r="F2406" s="226"/>
      <c r="G2406" s="226"/>
      <c r="I2406" s="159"/>
      <c r="Z2406" s="125" t="str">
        <f t="shared" si="4416"/>
        <v/>
      </c>
      <c r="AC2406" s="179"/>
      <c r="AE2406" s="179"/>
    </row>
    <row r="2407" spans="1:32" x14ac:dyDescent="0.2">
      <c r="A2407" s="125" t="s">
        <v>3414</v>
      </c>
      <c r="B2407" s="58" t="str">
        <f t="shared" ref="B2407" si="4462">IF(OR(MAX(1,O2407)*MAX(V2407,1)&gt;8,V2407&lt;1/4,X2407&lt;1/4,IF(X2407="-",0,X2407)&gt;8),"RSVD","")</f>
        <v>RSVD</v>
      </c>
      <c r="C2407" s="125" t="s">
        <v>727</v>
      </c>
      <c r="D2407" s="125" t="s">
        <v>704</v>
      </c>
      <c r="E2407" s="125" t="str">
        <f t="shared" ref="E2407" si="4463">IF(S2407="rs2","L2",IF(S2407="vs2","L3","L1"))</f>
        <v>L2</v>
      </c>
      <c r="F2407" s="125" t="str">
        <f t="shared" ref="F2407" si="4464">IF(M2407=8,"000",IF(M2407=16,"101","110"))</f>
        <v>000</v>
      </c>
      <c r="H2407" s="125" t="s">
        <v>1724</v>
      </c>
      <c r="I2407" s="159">
        <f>VLOOKUP(H2407,'V-Enc'!$B$38:$C$45,2,FALSE)</f>
        <v>32</v>
      </c>
      <c r="J2407" s="125" t="s">
        <v>1739</v>
      </c>
      <c r="K2407" s="159">
        <f>VLOOKUP(J2407,'V-Enc'!$B$49:$C$56,2,FALSE)</f>
        <v>0.25</v>
      </c>
      <c r="L2407" s="206" t="s">
        <v>548</v>
      </c>
      <c r="M2407" s="125">
        <v>8</v>
      </c>
      <c r="N2407" s="125" t="s">
        <v>1834</v>
      </c>
      <c r="O2407" s="125">
        <f>VLOOKUP(N2407,'V-Enc'!$B$130:$C$137,2,FALSE)</f>
        <v>7</v>
      </c>
      <c r="Q2407" s="125" t="s">
        <v>730</v>
      </c>
      <c r="R2407" s="125" t="s">
        <v>22</v>
      </c>
      <c r="S2407" s="125" t="s">
        <v>44</v>
      </c>
      <c r="U2407" s="125">
        <f t="shared" ref="U2407" si="4465">IF(L2407="-1",I2407,M2407)</f>
        <v>8</v>
      </c>
      <c r="V2407" s="179">
        <f t="shared" ref="V2407" si="4466">IF(L2407="-1",K2407,U2407/I2407*K2407)</f>
        <v>6.25E-2</v>
      </c>
      <c r="W2407" s="125" t="str">
        <f t="shared" ref="W2407" si="4467">IF(L2407="-1",M2407,"-")</f>
        <v>-</v>
      </c>
      <c r="X2407" s="179" t="str">
        <f>IF(L2407="-1",W2407/#REF!*#REF!,"-")</f>
        <v>-</v>
      </c>
      <c r="Z2407" s="125" t="str">
        <f t="shared" si="4416"/>
        <v/>
      </c>
      <c r="AA2407" s="125">
        <v>1</v>
      </c>
      <c r="AB2407" s="179">
        <f>MAX(V2407,X2407,1)*IF(O2407="",1,O2407)</f>
        <v>7</v>
      </c>
      <c r="AC2407" s="179" t="str">
        <f t="shared" ref="AC2407:AC2420" si="4468">DEC2BIN(MIN(64,AB2407)-1,6)</f>
        <v>000110</v>
      </c>
      <c r="AD2407" s="179">
        <f t="shared" ref="AD2407:AD2424" si="4469">AB2407/(MAX(V2407,1)*IF(O2407="",1,O2407))</f>
        <v>1</v>
      </c>
      <c r="AE2407" s="179" t="str">
        <f t="shared" ref="AE2407:AE2424" si="4470">RIGHT(_xlfn.CONCAT(REPT(0,8-MIN(AB2407,8)),REPT(DEC2BIN(_xlfn.BITLSHIFT(1,AD2407-1)),AB2407/AD2407)),8)</f>
        <v>01111111</v>
      </c>
      <c r="AF2407" s="125" t="s">
        <v>369</v>
      </c>
    </row>
    <row r="2408" spans="1:32" x14ac:dyDescent="0.2">
      <c r="A2408" s="125" t="s">
        <v>3414</v>
      </c>
      <c r="B2408" s="58" t="str">
        <f t="shared" ref="B2408" si="4471">IF(OR(MAX(1,O2408)*MAX(V2408,1)&gt;8,V2408&lt;1/4,X2408&lt;1/4,IF(X2408="-",0,X2408)&gt;8),"RSVD","")</f>
        <v>RSVD</v>
      </c>
      <c r="C2408" s="125" t="s">
        <v>727</v>
      </c>
      <c r="D2408" s="125" t="s">
        <v>704</v>
      </c>
      <c r="E2408" s="125" t="str">
        <f t="shared" ref="E2408" si="4472">IF(S2408="rs2","L2",IF(S2408="vs2","L3","L1"))</f>
        <v>L2</v>
      </c>
      <c r="F2408" s="125" t="str">
        <f t="shared" ref="F2408" si="4473">IF(M2408=8,"000",IF(M2408=16,"101","110"))</f>
        <v>101</v>
      </c>
      <c r="H2408" s="125" t="s">
        <v>1724</v>
      </c>
      <c r="I2408" s="159">
        <f>VLOOKUP(H2408,'V-Enc'!$B$38:$C$45,2,FALSE)</f>
        <v>32</v>
      </c>
      <c r="J2408" s="125" t="s">
        <v>1739</v>
      </c>
      <c r="K2408" s="159">
        <f>VLOOKUP(J2408,'V-Enc'!$B$49:$C$56,2,FALSE)</f>
        <v>0.25</v>
      </c>
      <c r="L2408" s="206" t="s">
        <v>548</v>
      </c>
      <c r="M2408" s="125">
        <v>16</v>
      </c>
      <c r="N2408" s="125" t="s">
        <v>1834</v>
      </c>
      <c r="O2408" s="125">
        <f>VLOOKUP(N2408,'V-Enc'!$B$130:$C$137,2,FALSE)</f>
        <v>7</v>
      </c>
      <c r="Q2408" s="125" t="s">
        <v>730</v>
      </c>
      <c r="R2408" s="125" t="s">
        <v>22</v>
      </c>
      <c r="S2408" s="125" t="s">
        <v>44</v>
      </c>
      <c r="U2408" s="125">
        <f t="shared" ref="U2408" si="4474">IF(L2408="-1",I2408,M2408)</f>
        <v>16</v>
      </c>
      <c r="V2408" s="179">
        <f t="shared" ref="V2408" si="4475">IF(L2408="-1",K2408,U2408/I2408*K2408)</f>
        <v>0.125</v>
      </c>
      <c r="W2408" s="125" t="str">
        <f t="shared" ref="W2408" si="4476">IF(L2408="-1",M2408,"-")</f>
        <v>-</v>
      </c>
      <c r="X2408" s="179" t="str">
        <f>IF(L2408="-1",W2408/#REF!*#REF!,"-")</f>
        <v>-</v>
      </c>
      <c r="Z2408" s="125" t="str">
        <f t="shared" ref="Z2408" si="4477">IF(S2408="vs2",1,"")</f>
        <v/>
      </c>
      <c r="AA2408" s="125">
        <v>1</v>
      </c>
      <c r="AB2408" s="179">
        <f t="shared" ref="AB2408:AB2424" si="4478">MAX(V2408,X2408,1)*IF(O2408="",1,O2408)</f>
        <v>7</v>
      </c>
      <c r="AC2408" s="179" t="str">
        <f t="shared" si="4468"/>
        <v>000110</v>
      </c>
      <c r="AD2408" s="179">
        <f t="shared" si="4469"/>
        <v>1</v>
      </c>
      <c r="AE2408" s="179" t="str">
        <f t="shared" si="4470"/>
        <v>01111111</v>
      </c>
      <c r="AF2408" s="125" t="s">
        <v>369</v>
      </c>
    </row>
    <row r="2409" spans="1:32" x14ac:dyDescent="0.2">
      <c r="A2409" s="125" t="s">
        <v>3414</v>
      </c>
      <c r="B2409" s="58" t="str">
        <f t="shared" ref="B2409:B2418" si="4479">IF(OR(MAX(1,O2409)*MAX(V2409,1)&gt;8,V2409&lt;1/4,X2409&lt;1/4,IF(X2409="-",0,X2409)&gt;8),"RSVD","")</f>
        <v/>
      </c>
      <c r="C2409" s="125" t="s">
        <v>727</v>
      </c>
      <c r="D2409" s="125" t="s">
        <v>704</v>
      </c>
      <c r="E2409" s="125" t="str">
        <f t="shared" ref="E2409:E2418" si="4480">IF(S2409="rs2","L2",IF(S2409="vs2","L3","L1"))</f>
        <v>L2</v>
      </c>
      <c r="F2409" s="125" t="str">
        <f t="shared" ref="F2409:F2418" si="4481">IF(M2409=8,"000",IF(M2409=16,"101","110"))</f>
        <v>110</v>
      </c>
      <c r="H2409" s="125" t="s">
        <v>1724</v>
      </c>
      <c r="I2409" s="159">
        <f>VLOOKUP(H2409,'V-Enc'!$B$38:$C$45,2,FALSE)</f>
        <v>32</v>
      </c>
      <c r="J2409" s="125" t="s">
        <v>1739</v>
      </c>
      <c r="K2409" s="159">
        <f>VLOOKUP(J2409,'V-Enc'!$B$49:$C$56,2,FALSE)</f>
        <v>0.25</v>
      </c>
      <c r="L2409" s="206" t="s">
        <v>548</v>
      </c>
      <c r="M2409" s="125">
        <v>32</v>
      </c>
      <c r="N2409" s="125" t="s">
        <v>1834</v>
      </c>
      <c r="O2409" s="125">
        <f>VLOOKUP(N2409,'V-Enc'!$B$130:$C$137,2,FALSE)</f>
        <v>7</v>
      </c>
      <c r="Q2409" s="125" t="s">
        <v>730</v>
      </c>
      <c r="R2409" s="125" t="s">
        <v>22</v>
      </c>
      <c r="S2409" s="125" t="s">
        <v>44</v>
      </c>
      <c r="U2409" s="125">
        <f t="shared" ref="U2409:U2418" si="4482">IF(L2409="-1",I2409,M2409)</f>
        <v>32</v>
      </c>
      <c r="V2409" s="179">
        <f t="shared" ref="V2409:V2418" si="4483">IF(L2409="-1",K2409,U2409/I2409*K2409)</f>
        <v>0.25</v>
      </c>
      <c r="W2409" s="125" t="str">
        <f t="shared" ref="W2409:W2418" si="4484">IF(L2409="-1",M2409,"-")</f>
        <v>-</v>
      </c>
      <c r="X2409" s="179" t="str">
        <f>IF(L2409="-1",W2409/#REF!*#REF!,"-")</f>
        <v>-</v>
      </c>
      <c r="Z2409" s="125" t="str">
        <f t="shared" si="4416"/>
        <v/>
      </c>
      <c r="AA2409" s="125">
        <v>1</v>
      </c>
      <c r="AB2409" s="179">
        <f t="shared" si="4478"/>
        <v>7</v>
      </c>
      <c r="AC2409" s="179" t="str">
        <f t="shared" si="4468"/>
        <v>000110</v>
      </c>
      <c r="AD2409" s="179">
        <f t="shared" si="4469"/>
        <v>1</v>
      </c>
      <c r="AE2409" s="179" t="str">
        <f t="shared" si="4470"/>
        <v>01111111</v>
      </c>
      <c r="AF2409" s="125" t="s">
        <v>369</v>
      </c>
    </row>
    <row r="2410" spans="1:32" x14ac:dyDescent="0.2">
      <c r="A2410" s="125" t="s">
        <v>3415</v>
      </c>
      <c r="B2410" s="58" t="str">
        <f t="shared" ref="B2410" si="4485">IF(OR(MAX(1,O2410)*MAX(V2410,1)&gt;8,V2410&lt;1/4,X2410&lt;1/4,IF(X2410="-",0,X2410)&gt;8),"RSVD","")</f>
        <v>RSVD</v>
      </c>
      <c r="C2410" s="125" t="s">
        <v>727</v>
      </c>
      <c r="D2410" s="125" t="s">
        <v>704</v>
      </c>
      <c r="E2410" s="125" t="str">
        <f t="shared" ref="E2410" si="4486">IF(S2410="rs2","L2",IF(S2410="vs2","L3","L1"))</f>
        <v>L2</v>
      </c>
      <c r="F2410" s="125" t="str">
        <f t="shared" ref="F2410" si="4487">IF(M2410=8,"000",IF(M2410=16,"101","110"))</f>
        <v>000</v>
      </c>
      <c r="H2410" s="125" t="s">
        <v>1724</v>
      </c>
      <c r="I2410" s="159">
        <f>VLOOKUP(H2410,'V-Enc'!$B$38:$C$45,2,FALSE)</f>
        <v>32</v>
      </c>
      <c r="J2410" s="125" t="s">
        <v>1740</v>
      </c>
      <c r="K2410" s="159">
        <f>VLOOKUP(J2410,'V-Enc'!$B$49:$C$56,2,FALSE)</f>
        <v>0.5</v>
      </c>
      <c r="L2410" s="206" t="s">
        <v>548</v>
      </c>
      <c r="M2410" s="125">
        <v>8</v>
      </c>
      <c r="N2410" s="125" t="s">
        <v>1834</v>
      </c>
      <c r="O2410" s="125">
        <f>VLOOKUP(N2410,'V-Enc'!$B$130:$C$137,2,FALSE)</f>
        <v>7</v>
      </c>
      <c r="Q2410" s="125" t="s">
        <v>730</v>
      </c>
      <c r="R2410" s="125" t="s">
        <v>22</v>
      </c>
      <c r="S2410" s="125" t="s">
        <v>44</v>
      </c>
      <c r="U2410" s="125">
        <f t="shared" ref="U2410" si="4488">IF(L2410="-1",I2410,M2410)</f>
        <v>8</v>
      </c>
      <c r="V2410" s="179">
        <f t="shared" ref="V2410" si="4489">IF(L2410="-1",K2410,U2410/I2410*K2410)</f>
        <v>0.125</v>
      </c>
      <c r="W2410" s="125" t="str">
        <f t="shared" ref="W2410" si="4490">IF(L2410="-1",M2410,"-")</f>
        <v>-</v>
      </c>
      <c r="X2410" s="179" t="str">
        <f>IF(L2410="-1",W2410/#REF!*#REF!,"-")</f>
        <v>-</v>
      </c>
      <c r="Z2410" s="125" t="str">
        <f t="shared" ref="Z2410" si="4491">IF(S2410="vs2",1,"")</f>
        <v/>
      </c>
      <c r="AA2410" s="125">
        <v>1</v>
      </c>
      <c r="AB2410" s="179">
        <f t="shared" si="4478"/>
        <v>7</v>
      </c>
      <c r="AC2410" s="179" t="str">
        <f t="shared" si="4468"/>
        <v>000110</v>
      </c>
      <c r="AD2410" s="179">
        <f t="shared" si="4469"/>
        <v>1</v>
      </c>
      <c r="AE2410" s="179" t="str">
        <f t="shared" si="4470"/>
        <v>01111111</v>
      </c>
      <c r="AF2410" s="125" t="s">
        <v>369</v>
      </c>
    </row>
    <row r="2411" spans="1:32" x14ac:dyDescent="0.2">
      <c r="A2411" s="125" t="s">
        <v>3415</v>
      </c>
      <c r="B2411" s="58" t="str">
        <f t="shared" si="4479"/>
        <v/>
      </c>
      <c r="C2411" s="125" t="s">
        <v>727</v>
      </c>
      <c r="D2411" s="125" t="s">
        <v>704</v>
      </c>
      <c r="E2411" s="125" t="str">
        <f t="shared" si="4480"/>
        <v>L2</v>
      </c>
      <c r="F2411" s="125" t="str">
        <f t="shared" si="4481"/>
        <v>101</v>
      </c>
      <c r="H2411" s="125" t="s">
        <v>1724</v>
      </c>
      <c r="I2411" s="159">
        <f>VLOOKUP(H2411,'V-Enc'!$B$38:$C$45,2,FALSE)</f>
        <v>32</v>
      </c>
      <c r="J2411" s="125" t="s">
        <v>1740</v>
      </c>
      <c r="K2411" s="159">
        <f>VLOOKUP(J2411,'V-Enc'!$B$49:$C$56,2,FALSE)</f>
        <v>0.5</v>
      </c>
      <c r="L2411" s="206" t="s">
        <v>548</v>
      </c>
      <c r="M2411" s="125">
        <v>16</v>
      </c>
      <c r="N2411" s="125" t="s">
        <v>1834</v>
      </c>
      <c r="O2411" s="125">
        <f>VLOOKUP(N2411,'V-Enc'!$B$130:$C$137,2,FALSE)</f>
        <v>7</v>
      </c>
      <c r="Q2411" s="125" t="s">
        <v>730</v>
      </c>
      <c r="R2411" s="125" t="s">
        <v>22</v>
      </c>
      <c r="S2411" s="125" t="s">
        <v>44</v>
      </c>
      <c r="U2411" s="125">
        <f t="shared" si="4482"/>
        <v>16</v>
      </c>
      <c r="V2411" s="179">
        <f t="shared" si="4483"/>
        <v>0.25</v>
      </c>
      <c r="W2411" s="125" t="str">
        <f t="shared" si="4484"/>
        <v>-</v>
      </c>
      <c r="X2411" s="179" t="str">
        <f>IF(L2411="-1",W2411/#REF!*#REF!,"-")</f>
        <v>-</v>
      </c>
      <c r="Z2411" s="125" t="str">
        <f t="shared" si="4416"/>
        <v/>
      </c>
      <c r="AA2411" s="125">
        <v>1</v>
      </c>
      <c r="AB2411" s="179">
        <f t="shared" si="4478"/>
        <v>7</v>
      </c>
      <c r="AC2411" s="179" t="str">
        <f t="shared" si="4468"/>
        <v>000110</v>
      </c>
      <c r="AD2411" s="179">
        <f t="shared" si="4469"/>
        <v>1</v>
      </c>
      <c r="AE2411" s="179" t="str">
        <f t="shared" si="4470"/>
        <v>01111111</v>
      </c>
      <c r="AF2411" s="125" t="s">
        <v>369</v>
      </c>
    </row>
    <row r="2412" spans="1:32" x14ac:dyDescent="0.2">
      <c r="A2412" s="125" t="s">
        <v>3416</v>
      </c>
      <c r="B2412" s="58" t="str">
        <f t="shared" si="4479"/>
        <v/>
      </c>
      <c r="C2412" s="125" t="s">
        <v>727</v>
      </c>
      <c r="D2412" s="125" t="s">
        <v>704</v>
      </c>
      <c r="E2412" s="125" t="str">
        <f t="shared" si="4480"/>
        <v>L2</v>
      </c>
      <c r="F2412" s="125" t="str">
        <f t="shared" si="4481"/>
        <v>110</v>
      </c>
      <c r="H2412" s="125" t="s">
        <v>1724</v>
      </c>
      <c r="I2412" s="159">
        <f>VLOOKUP(H2412,'V-Enc'!$B$38:$C$45,2,FALSE)</f>
        <v>32</v>
      </c>
      <c r="J2412" s="125" t="s">
        <v>1740</v>
      </c>
      <c r="K2412" s="159">
        <f>VLOOKUP(J2412,'V-Enc'!$B$49:$C$56,2,FALSE)</f>
        <v>0.5</v>
      </c>
      <c r="L2412" s="206" t="s">
        <v>548</v>
      </c>
      <c r="M2412" s="125">
        <v>32</v>
      </c>
      <c r="N2412" s="125" t="s">
        <v>1834</v>
      </c>
      <c r="O2412" s="125">
        <f>VLOOKUP(N2412,'V-Enc'!$B$130:$C$137,2,FALSE)</f>
        <v>7</v>
      </c>
      <c r="Q2412" s="125" t="s">
        <v>730</v>
      </c>
      <c r="R2412" s="125" t="s">
        <v>22</v>
      </c>
      <c r="S2412" s="125" t="s">
        <v>44</v>
      </c>
      <c r="U2412" s="125">
        <f t="shared" si="4482"/>
        <v>32</v>
      </c>
      <c r="V2412" s="179">
        <f t="shared" si="4483"/>
        <v>0.5</v>
      </c>
      <c r="W2412" s="125" t="str">
        <f t="shared" si="4484"/>
        <v>-</v>
      </c>
      <c r="X2412" s="179" t="str">
        <f>IF(L2412="-1",W2412/I2411*K2411,"-")</f>
        <v>-</v>
      </c>
      <c r="Z2412" s="125" t="str">
        <f t="shared" si="4416"/>
        <v/>
      </c>
      <c r="AA2412" s="125">
        <v>1</v>
      </c>
      <c r="AB2412" s="179">
        <f t="shared" si="4478"/>
        <v>7</v>
      </c>
      <c r="AC2412" s="179" t="str">
        <f t="shared" si="4468"/>
        <v>000110</v>
      </c>
      <c r="AD2412" s="179">
        <f t="shared" si="4469"/>
        <v>1</v>
      </c>
      <c r="AE2412" s="179" t="str">
        <f t="shared" si="4470"/>
        <v>01111111</v>
      </c>
      <c r="AF2412" s="125" t="s">
        <v>369</v>
      </c>
    </row>
    <row r="2413" spans="1:32" x14ac:dyDescent="0.2">
      <c r="A2413" s="125" t="s">
        <v>3417</v>
      </c>
      <c r="B2413" s="58" t="str">
        <f t="shared" ref="B2413:B2415" si="4492">IF(OR(MAX(1,O2413)*MAX(V2413,1)&gt;8,V2413&lt;1/4,X2413&lt;1/4,IF(X2413="-",0,X2413)&gt;8),"RSVD","")</f>
        <v/>
      </c>
      <c r="C2413" s="125" t="s">
        <v>727</v>
      </c>
      <c r="D2413" s="125" t="s">
        <v>704</v>
      </c>
      <c r="E2413" s="125" t="str">
        <f t="shared" ref="E2413:E2415" si="4493">IF(S2413="rs2","L2",IF(S2413="vs2","L3","L1"))</f>
        <v>L2</v>
      </c>
      <c r="F2413" s="125" t="str">
        <f t="shared" ref="F2413:F2415" si="4494">IF(M2413=8,"000",IF(M2413=16,"101","110"))</f>
        <v>000</v>
      </c>
      <c r="H2413" s="125" t="s">
        <v>1724</v>
      </c>
      <c r="I2413" s="159">
        <f>VLOOKUP(H2413,'V-Enc'!$B$38:$C$45,2,FALSE)</f>
        <v>32</v>
      </c>
      <c r="J2413" s="125" t="s">
        <v>1733</v>
      </c>
      <c r="K2413" s="159">
        <f>VLOOKUP(J2413,'V-Enc'!$B$49:$C$56,2,FALSE)</f>
        <v>1</v>
      </c>
      <c r="L2413" s="206" t="s">
        <v>548</v>
      </c>
      <c r="M2413" s="125">
        <v>8</v>
      </c>
      <c r="N2413" s="125" t="s">
        <v>1834</v>
      </c>
      <c r="O2413" s="125">
        <f>VLOOKUP(N2413,'V-Enc'!$B$130:$C$137,2,FALSE)</f>
        <v>7</v>
      </c>
      <c r="Q2413" s="125" t="s">
        <v>730</v>
      </c>
      <c r="R2413" s="125" t="s">
        <v>22</v>
      </c>
      <c r="S2413" s="125" t="s">
        <v>44</v>
      </c>
      <c r="U2413" s="125">
        <f t="shared" ref="U2413:U2415" si="4495">IF(L2413="-1",I2413,M2413)</f>
        <v>8</v>
      </c>
      <c r="V2413" s="179">
        <f t="shared" ref="V2413:V2415" si="4496">IF(L2413="-1",K2413,U2413/I2413*K2413)</f>
        <v>0.25</v>
      </c>
      <c r="W2413" s="125" t="str">
        <f t="shared" ref="W2413:W2415" si="4497">IF(L2413="-1",M2413,"-")</f>
        <v>-</v>
      </c>
      <c r="X2413" s="179" t="str">
        <f>IF(L2413="-1",W2413/#REF!*#REF!,"-")</f>
        <v>-</v>
      </c>
      <c r="Z2413" s="125" t="str">
        <f t="shared" ref="Z2413:Z2415" si="4498">IF(S2413="vs2",1,"")</f>
        <v/>
      </c>
      <c r="AA2413" s="125">
        <v>1</v>
      </c>
      <c r="AB2413" s="179">
        <f t="shared" si="4478"/>
        <v>7</v>
      </c>
      <c r="AC2413" s="179" t="str">
        <f t="shared" si="4468"/>
        <v>000110</v>
      </c>
      <c r="AD2413" s="179">
        <f t="shared" si="4469"/>
        <v>1</v>
      </c>
      <c r="AE2413" s="179" t="str">
        <f t="shared" si="4470"/>
        <v>01111111</v>
      </c>
      <c r="AF2413" s="125" t="s">
        <v>369</v>
      </c>
    </row>
    <row r="2414" spans="1:32" ht="17" customHeight="1" x14ac:dyDescent="0.2">
      <c r="A2414" s="125" t="s">
        <v>3418</v>
      </c>
      <c r="B2414" s="58" t="str">
        <f t="shared" si="4492"/>
        <v/>
      </c>
      <c r="C2414" s="125" t="s">
        <v>727</v>
      </c>
      <c r="D2414" s="125" t="s">
        <v>704</v>
      </c>
      <c r="E2414" s="125" t="str">
        <f t="shared" si="4493"/>
        <v>L2</v>
      </c>
      <c r="F2414" s="125" t="str">
        <f t="shared" si="4494"/>
        <v>101</v>
      </c>
      <c r="H2414" s="125" t="s">
        <v>1724</v>
      </c>
      <c r="I2414" s="159">
        <f>VLOOKUP(H2414,'V-Enc'!$B$38:$C$45,2,FALSE)</f>
        <v>32</v>
      </c>
      <c r="J2414" s="125" t="s">
        <v>1733</v>
      </c>
      <c r="K2414" s="159">
        <f>VLOOKUP(J2414,'V-Enc'!$B$49:$C$56,2,FALSE)</f>
        <v>1</v>
      </c>
      <c r="L2414" s="206" t="s">
        <v>548</v>
      </c>
      <c r="M2414" s="125">
        <v>16</v>
      </c>
      <c r="N2414" s="125" t="s">
        <v>1834</v>
      </c>
      <c r="O2414" s="125">
        <f>VLOOKUP(N2414,'V-Enc'!$B$130:$C$137,2,FALSE)</f>
        <v>7</v>
      </c>
      <c r="Q2414" s="125" t="s">
        <v>730</v>
      </c>
      <c r="R2414" s="125" t="s">
        <v>22</v>
      </c>
      <c r="S2414" s="125" t="s">
        <v>44</v>
      </c>
      <c r="U2414" s="125">
        <f t="shared" si="4495"/>
        <v>16</v>
      </c>
      <c r="V2414" s="179">
        <f t="shared" si="4496"/>
        <v>0.5</v>
      </c>
      <c r="W2414" s="125" t="str">
        <f t="shared" si="4497"/>
        <v>-</v>
      </c>
      <c r="X2414" s="179" t="str">
        <f>IF(L2414="-1",W2414/#REF!*#REF!,"-")</f>
        <v>-</v>
      </c>
      <c r="Z2414" s="125" t="str">
        <f t="shared" si="4498"/>
        <v/>
      </c>
      <c r="AA2414" s="125">
        <v>1</v>
      </c>
      <c r="AB2414" s="179">
        <f t="shared" si="4478"/>
        <v>7</v>
      </c>
      <c r="AC2414" s="179" t="str">
        <f t="shared" si="4468"/>
        <v>000110</v>
      </c>
      <c r="AD2414" s="179">
        <f t="shared" si="4469"/>
        <v>1</v>
      </c>
      <c r="AE2414" s="179" t="str">
        <f t="shared" si="4470"/>
        <v>01111111</v>
      </c>
      <c r="AF2414" s="125" t="s">
        <v>369</v>
      </c>
    </row>
    <row r="2415" spans="1:32" ht="17" customHeight="1" x14ac:dyDescent="0.2">
      <c r="A2415" s="125" t="s">
        <v>3419</v>
      </c>
      <c r="B2415" s="58" t="str">
        <f t="shared" si="4492"/>
        <v/>
      </c>
      <c r="C2415" s="125" t="s">
        <v>727</v>
      </c>
      <c r="D2415" s="125" t="s">
        <v>704</v>
      </c>
      <c r="E2415" s="125" t="str">
        <f t="shared" si="4493"/>
        <v>L2</v>
      </c>
      <c r="F2415" s="125" t="str">
        <f t="shared" si="4494"/>
        <v>110</v>
      </c>
      <c r="H2415" s="125" t="s">
        <v>1724</v>
      </c>
      <c r="I2415" s="159">
        <f>VLOOKUP(H2415,'V-Enc'!$B$38:$C$45,2,FALSE)</f>
        <v>32</v>
      </c>
      <c r="J2415" s="125" t="s">
        <v>1733</v>
      </c>
      <c r="K2415" s="159">
        <f>VLOOKUP(J2415,'V-Enc'!$B$49:$C$56,2,FALSE)</f>
        <v>1</v>
      </c>
      <c r="L2415" s="206" t="s">
        <v>548</v>
      </c>
      <c r="M2415" s="125">
        <v>32</v>
      </c>
      <c r="N2415" s="125" t="s">
        <v>1834</v>
      </c>
      <c r="O2415" s="125">
        <f>VLOOKUP(N2415,'V-Enc'!$B$130:$C$137,2,FALSE)</f>
        <v>7</v>
      </c>
      <c r="Q2415" s="125" t="s">
        <v>730</v>
      </c>
      <c r="R2415" s="125" t="s">
        <v>22</v>
      </c>
      <c r="S2415" s="125" t="s">
        <v>44</v>
      </c>
      <c r="U2415" s="125">
        <f t="shared" si="4495"/>
        <v>32</v>
      </c>
      <c r="V2415" s="179">
        <f t="shared" si="4496"/>
        <v>1</v>
      </c>
      <c r="W2415" s="125" t="str">
        <f t="shared" si="4497"/>
        <v>-</v>
      </c>
      <c r="X2415" s="179" t="str">
        <f>IF(L2415="-1",W2415/#REF!*#REF!,"-")</f>
        <v>-</v>
      </c>
      <c r="Z2415" s="125" t="str">
        <f t="shared" si="4498"/>
        <v/>
      </c>
      <c r="AA2415" s="125">
        <v>1</v>
      </c>
      <c r="AB2415" s="179">
        <f t="shared" si="4478"/>
        <v>7</v>
      </c>
      <c r="AC2415" s="179" t="str">
        <f t="shared" si="4468"/>
        <v>000110</v>
      </c>
      <c r="AD2415" s="179">
        <f t="shared" si="4469"/>
        <v>1</v>
      </c>
      <c r="AE2415" s="179" t="str">
        <f t="shared" si="4470"/>
        <v>01111111</v>
      </c>
      <c r="AF2415" s="125" t="s">
        <v>369</v>
      </c>
    </row>
    <row r="2416" spans="1:32" x14ac:dyDescent="0.2">
      <c r="A2416" s="125" t="s">
        <v>5053</v>
      </c>
      <c r="B2416" s="58" t="str">
        <f t="shared" si="4479"/>
        <v/>
      </c>
      <c r="C2416" s="125" t="s">
        <v>727</v>
      </c>
      <c r="D2416" s="125" t="s">
        <v>704</v>
      </c>
      <c r="E2416" s="125" t="str">
        <f t="shared" si="4480"/>
        <v>L2</v>
      </c>
      <c r="F2416" s="125" t="str">
        <f t="shared" si="4481"/>
        <v>000</v>
      </c>
      <c r="H2416" s="125" t="s">
        <v>1724</v>
      </c>
      <c r="I2416" s="159">
        <f>VLOOKUP(H2416,'V-Enc'!$B$38:$C$45,2,FALSE)</f>
        <v>32</v>
      </c>
      <c r="J2416" s="125" t="s">
        <v>1734</v>
      </c>
      <c r="K2416" s="159">
        <f>VLOOKUP(J2416,'V-Enc'!$B$49:$C$56,2,FALSE)</f>
        <v>2</v>
      </c>
      <c r="L2416" s="206" t="s">
        <v>548</v>
      </c>
      <c r="M2416" s="125">
        <v>8</v>
      </c>
      <c r="N2416" s="125" t="s">
        <v>1834</v>
      </c>
      <c r="O2416" s="125">
        <f>VLOOKUP(N2416,'V-Enc'!$B$130:$C$137,2,FALSE)</f>
        <v>7</v>
      </c>
      <c r="Q2416" s="125" t="s">
        <v>730</v>
      </c>
      <c r="R2416" s="125" t="s">
        <v>22</v>
      </c>
      <c r="S2416" s="125" t="s">
        <v>44</v>
      </c>
      <c r="U2416" s="125">
        <f t="shared" si="4482"/>
        <v>8</v>
      </c>
      <c r="V2416" s="179">
        <f t="shared" si="4483"/>
        <v>0.5</v>
      </c>
      <c r="W2416" s="125" t="str">
        <f t="shared" si="4484"/>
        <v>-</v>
      </c>
      <c r="X2416" s="179" t="str">
        <f>IF(L2416="-1",W2416/#REF!*#REF!,"-")</f>
        <v>-</v>
      </c>
      <c r="Z2416" s="125" t="str">
        <f t="shared" si="4416"/>
        <v/>
      </c>
      <c r="AA2416" s="125">
        <v>1</v>
      </c>
      <c r="AB2416" s="179">
        <f t="shared" si="4478"/>
        <v>7</v>
      </c>
      <c r="AC2416" s="179" t="str">
        <f t="shared" si="4468"/>
        <v>000110</v>
      </c>
      <c r="AD2416" s="179">
        <f t="shared" si="4469"/>
        <v>1</v>
      </c>
      <c r="AE2416" s="179" t="str">
        <f t="shared" si="4470"/>
        <v>01111111</v>
      </c>
      <c r="AF2416" s="125" t="s">
        <v>369</v>
      </c>
    </row>
    <row r="2417" spans="1:34" ht="17" customHeight="1" x14ac:dyDescent="0.2">
      <c r="A2417" s="125" t="s">
        <v>5054</v>
      </c>
      <c r="B2417" s="58" t="str">
        <f t="shared" si="4479"/>
        <v/>
      </c>
      <c r="C2417" s="125" t="s">
        <v>727</v>
      </c>
      <c r="D2417" s="125" t="s">
        <v>704</v>
      </c>
      <c r="E2417" s="125" t="str">
        <f t="shared" si="4480"/>
        <v>L2</v>
      </c>
      <c r="F2417" s="125" t="str">
        <f t="shared" si="4481"/>
        <v>101</v>
      </c>
      <c r="H2417" s="125" t="s">
        <v>1724</v>
      </c>
      <c r="I2417" s="159">
        <f>VLOOKUP(H2417,'V-Enc'!$B$38:$C$45,2,FALSE)</f>
        <v>32</v>
      </c>
      <c r="J2417" s="125" t="s">
        <v>1734</v>
      </c>
      <c r="K2417" s="159">
        <f>VLOOKUP(J2417,'V-Enc'!$B$49:$C$56,2,FALSE)</f>
        <v>2</v>
      </c>
      <c r="L2417" s="206" t="s">
        <v>548</v>
      </c>
      <c r="M2417" s="125">
        <v>16</v>
      </c>
      <c r="N2417" s="125" t="s">
        <v>1834</v>
      </c>
      <c r="O2417" s="125">
        <f>VLOOKUP(N2417,'V-Enc'!$B$130:$C$137,2,FALSE)</f>
        <v>7</v>
      </c>
      <c r="Q2417" s="125" t="s">
        <v>730</v>
      </c>
      <c r="R2417" s="125" t="s">
        <v>22</v>
      </c>
      <c r="S2417" s="125" t="s">
        <v>44</v>
      </c>
      <c r="U2417" s="125">
        <f t="shared" si="4482"/>
        <v>16</v>
      </c>
      <c r="V2417" s="179">
        <f t="shared" si="4483"/>
        <v>1</v>
      </c>
      <c r="W2417" s="125" t="str">
        <f t="shared" si="4484"/>
        <v>-</v>
      </c>
      <c r="X2417" s="179" t="str">
        <f>IF(L2417="-1",W2417/#REF!*#REF!,"-")</f>
        <v>-</v>
      </c>
      <c r="Z2417" s="125" t="str">
        <f t="shared" si="4416"/>
        <v/>
      </c>
      <c r="AA2417" s="125">
        <v>1</v>
      </c>
      <c r="AB2417" s="179">
        <f t="shared" si="4478"/>
        <v>7</v>
      </c>
      <c r="AC2417" s="179" t="str">
        <f t="shared" si="4468"/>
        <v>000110</v>
      </c>
      <c r="AD2417" s="179">
        <f t="shared" si="4469"/>
        <v>1</v>
      </c>
      <c r="AE2417" s="179" t="str">
        <f t="shared" si="4470"/>
        <v>01111111</v>
      </c>
      <c r="AF2417" s="125" t="s">
        <v>369</v>
      </c>
    </row>
    <row r="2418" spans="1:34" ht="17" customHeight="1" x14ac:dyDescent="0.2">
      <c r="A2418" s="125" t="s">
        <v>5055</v>
      </c>
      <c r="B2418" s="58" t="str">
        <f t="shared" si="4479"/>
        <v>RSVD</v>
      </c>
      <c r="C2418" s="125" t="s">
        <v>727</v>
      </c>
      <c r="D2418" s="125" t="s">
        <v>704</v>
      </c>
      <c r="E2418" s="125" t="str">
        <f t="shared" si="4480"/>
        <v>L2</v>
      </c>
      <c r="F2418" s="125" t="str">
        <f t="shared" si="4481"/>
        <v>110</v>
      </c>
      <c r="H2418" s="125" t="s">
        <v>1724</v>
      </c>
      <c r="I2418" s="159">
        <f>VLOOKUP(H2418,'V-Enc'!$B$38:$C$45,2,FALSE)</f>
        <v>32</v>
      </c>
      <c r="J2418" s="125" t="s">
        <v>1734</v>
      </c>
      <c r="K2418" s="159">
        <f>VLOOKUP(J2418,'V-Enc'!$B$49:$C$56,2,FALSE)</f>
        <v>2</v>
      </c>
      <c r="L2418" s="206" t="s">
        <v>548</v>
      </c>
      <c r="M2418" s="125">
        <v>32</v>
      </c>
      <c r="N2418" s="125" t="s">
        <v>1834</v>
      </c>
      <c r="O2418" s="125">
        <f>VLOOKUP(N2418,'V-Enc'!$B$130:$C$137,2,FALSE)</f>
        <v>7</v>
      </c>
      <c r="Q2418" s="125" t="s">
        <v>730</v>
      </c>
      <c r="R2418" s="125" t="s">
        <v>22</v>
      </c>
      <c r="S2418" s="125" t="s">
        <v>44</v>
      </c>
      <c r="U2418" s="125">
        <f t="shared" si="4482"/>
        <v>32</v>
      </c>
      <c r="V2418" s="179">
        <f t="shared" si="4483"/>
        <v>2</v>
      </c>
      <c r="W2418" s="125" t="str">
        <f t="shared" si="4484"/>
        <v>-</v>
      </c>
      <c r="X2418" s="179" t="str">
        <f>IF(L2418="-1",W2418/#REF!*#REF!,"-")</f>
        <v>-</v>
      </c>
      <c r="Z2418" s="125" t="str">
        <f t="shared" si="4416"/>
        <v/>
      </c>
      <c r="AA2418" s="125">
        <v>1</v>
      </c>
      <c r="AB2418" s="179">
        <f t="shared" si="4478"/>
        <v>14</v>
      </c>
      <c r="AC2418" s="179" t="str">
        <f t="shared" si="4468"/>
        <v>001101</v>
      </c>
      <c r="AD2418" s="179">
        <f t="shared" si="4469"/>
        <v>1</v>
      </c>
      <c r="AE2418" s="179" t="str">
        <f t="shared" si="4470"/>
        <v>11111111</v>
      </c>
      <c r="AF2418" s="125" t="s">
        <v>369</v>
      </c>
    </row>
    <row r="2419" spans="1:34" x14ac:dyDescent="0.2">
      <c r="A2419" s="125" t="s">
        <v>5056</v>
      </c>
      <c r="B2419" s="58" t="str">
        <f t="shared" ref="B2419:B2421" si="4499">IF(OR(MAX(1,O2419)*MAX(V2419,1)&gt;8,V2419&lt;1/4,X2419&lt;1/4,IF(X2419="-",0,X2419)&gt;8),"RSVD","")</f>
        <v/>
      </c>
      <c r="C2419" s="125" t="s">
        <v>727</v>
      </c>
      <c r="D2419" s="125" t="s">
        <v>704</v>
      </c>
      <c r="E2419" s="125" t="str">
        <f t="shared" ref="E2419:E2421" si="4500">IF(S2419="rs2","L2",IF(S2419="vs2","L3","L1"))</f>
        <v>L2</v>
      </c>
      <c r="F2419" s="125" t="str">
        <f t="shared" ref="F2419:F2421" si="4501">IF(M2419=8,"000",IF(M2419=16,"101","110"))</f>
        <v>000</v>
      </c>
      <c r="H2419" s="125" t="s">
        <v>1724</v>
      </c>
      <c r="I2419" s="159">
        <f>VLOOKUP(H2419,'V-Enc'!$B$38:$C$45,2,FALSE)</f>
        <v>32</v>
      </c>
      <c r="J2419" s="125" t="s">
        <v>1735</v>
      </c>
      <c r="K2419" s="159">
        <f>VLOOKUP(J2419,'V-Enc'!$B$49:$C$56,2,FALSE)</f>
        <v>4</v>
      </c>
      <c r="L2419" s="206" t="s">
        <v>548</v>
      </c>
      <c r="M2419" s="125">
        <v>8</v>
      </c>
      <c r="N2419" s="125" t="s">
        <v>1834</v>
      </c>
      <c r="O2419" s="125">
        <f>VLOOKUP(N2419,'V-Enc'!$B$130:$C$137,2,FALSE)</f>
        <v>7</v>
      </c>
      <c r="Q2419" s="125" t="s">
        <v>730</v>
      </c>
      <c r="R2419" s="125" t="s">
        <v>22</v>
      </c>
      <c r="S2419" s="125" t="s">
        <v>44</v>
      </c>
      <c r="U2419" s="125">
        <f t="shared" ref="U2419:U2421" si="4502">IF(L2419="-1",I2419,M2419)</f>
        <v>8</v>
      </c>
      <c r="V2419" s="179">
        <f t="shared" ref="V2419:V2421" si="4503">IF(L2419="-1",K2419,U2419/I2419*K2419)</f>
        <v>1</v>
      </c>
      <c r="W2419" s="125" t="str">
        <f t="shared" ref="W2419:W2421" si="4504">IF(L2419="-1",M2419,"-")</f>
        <v>-</v>
      </c>
      <c r="X2419" s="179" t="str">
        <f>IF(L2419="-1",W2419/#REF!*#REF!,"-")</f>
        <v>-</v>
      </c>
      <c r="Z2419" s="125" t="str">
        <f t="shared" ref="Z2419:Z2421" si="4505">IF(S2419="vs2",1,"")</f>
        <v/>
      </c>
      <c r="AA2419" s="125">
        <v>1</v>
      </c>
      <c r="AB2419" s="179">
        <f t="shared" si="4478"/>
        <v>7</v>
      </c>
      <c r="AC2419" s="179" t="str">
        <f t="shared" si="4468"/>
        <v>000110</v>
      </c>
      <c r="AD2419" s="179">
        <f t="shared" si="4469"/>
        <v>1</v>
      </c>
      <c r="AE2419" s="179" t="str">
        <f t="shared" si="4470"/>
        <v>01111111</v>
      </c>
      <c r="AF2419" s="125" t="s">
        <v>369</v>
      </c>
    </row>
    <row r="2420" spans="1:34" ht="17" customHeight="1" x14ac:dyDescent="0.2">
      <c r="A2420" s="125" t="s">
        <v>5057</v>
      </c>
      <c r="B2420" s="58" t="str">
        <f t="shared" si="4499"/>
        <v>RSVD</v>
      </c>
      <c r="C2420" s="125" t="s">
        <v>727</v>
      </c>
      <c r="D2420" s="125" t="s">
        <v>704</v>
      </c>
      <c r="E2420" s="125" t="str">
        <f t="shared" si="4500"/>
        <v>L2</v>
      </c>
      <c r="F2420" s="125" t="str">
        <f t="shared" si="4501"/>
        <v>101</v>
      </c>
      <c r="H2420" s="125" t="s">
        <v>1724</v>
      </c>
      <c r="I2420" s="159">
        <f>VLOOKUP(H2420,'V-Enc'!$B$38:$C$45,2,FALSE)</f>
        <v>32</v>
      </c>
      <c r="J2420" s="125" t="s">
        <v>1735</v>
      </c>
      <c r="K2420" s="159">
        <f>VLOOKUP(J2420,'V-Enc'!$B$49:$C$56,2,FALSE)</f>
        <v>4</v>
      </c>
      <c r="L2420" s="206" t="s">
        <v>548</v>
      </c>
      <c r="M2420" s="125">
        <v>16</v>
      </c>
      <c r="N2420" s="125" t="s">
        <v>1834</v>
      </c>
      <c r="O2420" s="125">
        <f>VLOOKUP(N2420,'V-Enc'!$B$130:$C$137,2,FALSE)</f>
        <v>7</v>
      </c>
      <c r="Q2420" s="125" t="s">
        <v>730</v>
      </c>
      <c r="R2420" s="125" t="s">
        <v>22</v>
      </c>
      <c r="S2420" s="125" t="s">
        <v>44</v>
      </c>
      <c r="U2420" s="125">
        <f t="shared" si="4502"/>
        <v>16</v>
      </c>
      <c r="V2420" s="179">
        <f t="shared" si="4503"/>
        <v>2</v>
      </c>
      <c r="W2420" s="125" t="str">
        <f t="shared" si="4504"/>
        <v>-</v>
      </c>
      <c r="X2420" s="179" t="str">
        <f>IF(L2420="-1",W2420/#REF!*#REF!,"-")</f>
        <v>-</v>
      </c>
      <c r="Z2420" s="125" t="str">
        <f t="shared" si="4505"/>
        <v/>
      </c>
      <c r="AA2420" s="125">
        <v>1</v>
      </c>
      <c r="AB2420" s="179">
        <f t="shared" si="4478"/>
        <v>14</v>
      </c>
      <c r="AC2420" s="179" t="str">
        <f t="shared" si="4468"/>
        <v>001101</v>
      </c>
      <c r="AD2420" s="179">
        <f t="shared" si="4469"/>
        <v>1</v>
      </c>
      <c r="AE2420" s="179" t="str">
        <f t="shared" si="4470"/>
        <v>11111111</v>
      </c>
      <c r="AF2420" s="125" t="s">
        <v>369</v>
      </c>
    </row>
    <row r="2421" spans="1:34" ht="17" customHeight="1" x14ac:dyDescent="0.2">
      <c r="A2421" s="125" t="s">
        <v>5058</v>
      </c>
      <c r="B2421" s="58" t="str">
        <f t="shared" si="4499"/>
        <v>RSVD</v>
      </c>
      <c r="C2421" s="125" t="s">
        <v>727</v>
      </c>
      <c r="D2421" s="125" t="s">
        <v>704</v>
      </c>
      <c r="E2421" s="125" t="str">
        <f t="shared" si="4500"/>
        <v>L2</v>
      </c>
      <c r="F2421" s="125" t="str">
        <f t="shared" si="4501"/>
        <v>110</v>
      </c>
      <c r="H2421" s="125" t="s">
        <v>1724</v>
      </c>
      <c r="I2421" s="159">
        <f>VLOOKUP(H2421,'V-Enc'!$B$38:$C$45,2,FALSE)</f>
        <v>32</v>
      </c>
      <c r="J2421" s="125" t="s">
        <v>1735</v>
      </c>
      <c r="K2421" s="159">
        <f>VLOOKUP(J2421,'V-Enc'!$B$49:$C$56,2,FALSE)</f>
        <v>4</v>
      </c>
      <c r="L2421" s="206" t="s">
        <v>548</v>
      </c>
      <c r="M2421" s="125">
        <v>32</v>
      </c>
      <c r="N2421" s="125" t="s">
        <v>1834</v>
      </c>
      <c r="O2421" s="125">
        <f>VLOOKUP(N2421,'V-Enc'!$B$130:$C$137,2,FALSE)</f>
        <v>7</v>
      </c>
      <c r="Q2421" s="125" t="s">
        <v>730</v>
      </c>
      <c r="R2421" s="125" t="s">
        <v>22</v>
      </c>
      <c r="S2421" s="125" t="s">
        <v>44</v>
      </c>
      <c r="U2421" s="125">
        <f t="shared" si="4502"/>
        <v>32</v>
      </c>
      <c r="V2421" s="179">
        <f t="shared" si="4503"/>
        <v>4</v>
      </c>
      <c r="W2421" s="125" t="str">
        <f t="shared" si="4504"/>
        <v>-</v>
      </c>
      <c r="X2421" s="179" t="str">
        <f>IF(L2421="-1",W2421/#REF!*#REF!,"-")</f>
        <v>-</v>
      </c>
      <c r="Z2421" s="125" t="str">
        <f t="shared" si="4505"/>
        <v/>
      </c>
      <c r="AA2421" s="125">
        <v>1</v>
      </c>
      <c r="AB2421" s="179">
        <f t="shared" si="4478"/>
        <v>28</v>
      </c>
      <c r="AC2421" s="179" t="str">
        <f>DEC2BIN(MIN(64,AB2421)-1,6)</f>
        <v>011011</v>
      </c>
      <c r="AD2421" s="179">
        <f t="shared" si="4469"/>
        <v>1</v>
      </c>
      <c r="AE2421" s="179" t="str">
        <f t="shared" si="4470"/>
        <v>11111111</v>
      </c>
      <c r="AF2421" s="125" t="s">
        <v>369</v>
      </c>
    </row>
    <row r="2422" spans="1:34" x14ac:dyDescent="0.2">
      <c r="A2422" s="125" t="s">
        <v>5059</v>
      </c>
      <c r="B2422" s="58" t="str">
        <f t="shared" ref="B2422:B2424" si="4506">IF(OR(MAX(1,O2422)*MAX(V2422,1)&gt;8,V2422&lt;1/4,X2422&lt;1/4,IF(X2422="-",0,X2422)&gt;8),"RSVD","")</f>
        <v>RSVD</v>
      </c>
      <c r="C2422" s="125" t="s">
        <v>727</v>
      </c>
      <c r="D2422" s="125" t="s">
        <v>704</v>
      </c>
      <c r="E2422" s="125" t="str">
        <f t="shared" ref="E2422:E2424" si="4507">IF(S2422="rs2","L2",IF(S2422="vs2","L3","L1"))</f>
        <v>L2</v>
      </c>
      <c r="F2422" s="125" t="str">
        <f t="shared" ref="F2422:F2424" si="4508">IF(M2422=8,"000",IF(M2422=16,"101","110"))</f>
        <v>000</v>
      </c>
      <c r="H2422" s="125" t="s">
        <v>1724</v>
      </c>
      <c r="I2422" s="159">
        <f>VLOOKUP(H2422,'V-Enc'!$B$38:$C$45,2,FALSE)</f>
        <v>32</v>
      </c>
      <c r="J2422" s="125" t="s">
        <v>1736</v>
      </c>
      <c r="K2422" s="159">
        <f>VLOOKUP(J2422,'V-Enc'!$B$49:$C$56,2,FALSE)</f>
        <v>8</v>
      </c>
      <c r="L2422" s="206" t="s">
        <v>548</v>
      </c>
      <c r="M2422" s="125">
        <v>8</v>
      </c>
      <c r="N2422" s="125" t="s">
        <v>1834</v>
      </c>
      <c r="O2422" s="125">
        <f>VLOOKUP(N2422,'V-Enc'!$B$130:$C$137,2,FALSE)</f>
        <v>7</v>
      </c>
      <c r="Q2422" s="125" t="s">
        <v>730</v>
      </c>
      <c r="R2422" s="125" t="s">
        <v>22</v>
      </c>
      <c r="S2422" s="125" t="s">
        <v>44</v>
      </c>
      <c r="U2422" s="125">
        <f t="shared" ref="U2422:U2424" si="4509">IF(L2422="-1",I2422,M2422)</f>
        <v>8</v>
      </c>
      <c r="V2422" s="179">
        <f t="shared" ref="V2422:V2424" si="4510">IF(L2422="-1",K2422,U2422/I2422*K2422)</f>
        <v>2</v>
      </c>
      <c r="W2422" s="125" t="str">
        <f t="shared" ref="W2422:W2424" si="4511">IF(L2422="-1",M2422,"-")</f>
        <v>-</v>
      </c>
      <c r="X2422" s="179" t="str">
        <f>IF(L2422="-1",W2422/#REF!*#REF!,"-")</f>
        <v>-</v>
      </c>
      <c r="Z2422" s="125" t="str">
        <f t="shared" ref="Z2422:Z2424" si="4512">IF(S2422="vs2",1,"")</f>
        <v/>
      </c>
      <c r="AA2422" s="125">
        <v>1</v>
      </c>
      <c r="AB2422" s="179">
        <f t="shared" si="4478"/>
        <v>14</v>
      </c>
      <c r="AC2422" s="179" t="str">
        <f t="shared" ref="AC2422:AC2424" si="4513">DEC2BIN(MIN(64,AB2422)-1,6)</f>
        <v>001101</v>
      </c>
      <c r="AD2422" s="179">
        <f t="shared" si="4469"/>
        <v>1</v>
      </c>
      <c r="AE2422" s="179" t="str">
        <f t="shared" si="4470"/>
        <v>11111111</v>
      </c>
      <c r="AF2422" s="125" t="s">
        <v>369</v>
      </c>
    </row>
    <row r="2423" spans="1:34" ht="17" customHeight="1" x14ac:dyDescent="0.2">
      <c r="A2423" s="125" t="s">
        <v>5060</v>
      </c>
      <c r="B2423" s="58" t="str">
        <f t="shared" si="4506"/>
        <v>RSVD</v>
      </c>
      <c r="C2423" s="125" t="s">
        <v>727</v>
      </c>
      <c r="D2423" s="125" t="s">
        <v>704</v>
      </c>
      <c r="E2423" s="125" t="str">
        <f t="shared" si="4507"/>
        <v>L2</v>
      </c>
      <c r="F2423" s="125" t="str">
        <f t="shared" si="4508"/>
        <v>101</v>
      </c>
      <c r="H2423" s="125" t="s">
        <v>1724</v>
      </c>
      <c r="I2423" s="159">
        <f>VLOOKUP(H2423,'V-Enc'!$B$38:$C$45,2,FALSE)</f>
        <v>32</v>
      </c>
      <c r="J2423" s="125" t="s">
        <v>1736</v>
      </c>
      <c r="K2423" s="159">
        <f>VLOOKUP(J2423,'V-Enc'!$B$49:$C$56,2,FALSE)</f>
        <v>8</v>
      </c>
      <c r="L2423" s="206" t="s">
        <v>548</v>
      </c>
      <c r="M2423" s="125">
        <v>16</v>
      </c>
      <c r="N2423" s="125" t="s">
        <v>1834</v>
      </c>
      <c r="O2423" s="125">
        <f>VLOOKUP(N2423,'V-Enc'!$B$130:$C$137,2,FALSE)</f>
        <v>7</v>
      </c>
      <c r="Q2423" s="125" t="s">
        <v>730</v>
      </c>
      <c r="R2423" s="125" t="s">
        <v>22</v>
      </c>
      <c r="S2423" s="125" t="s">
        <v>44</v>
      </c>
      <c r="U2423" s="125">
        <f t="shared" si="4509"/>
        <v>16</v>
      </c>
      <c r="V2423" s="179">
        <f t="shared" si="4510"/>
        <v>4</v>
      </c>
      <c r="W2423" s="125" t="str">
        <f t="shared" si="4511"/>
        <v>-</v>
      </c>
      <c r="X2423" s="179" t="str">
        <f>IF(L2423="-1",W2423/#REF!*#REF!,"-")</f>
        <v>-</v>
      </c>
      <c r="Z2423" s="125" t="str">
        <f t="shared" si="4512"/>
        <v/>
      </c>
      <c r="AA2423" s="125">
        <v>1</v>
      </c>
      <c r="AB2423" s="179">
        <f t="shared" si="4478"/>
        <v>28</v>
      </c>
      <c r="AC2423" s="179" t="str">
        <f t="shared" si="4513"/>
        <v>011011</v>
      </c>
      <c r="AD2423" s="179">
        <f t="shared" si="4469"/>
        <v>1</v>
      </c>
      <c r="AE2423" s="179" t="str">
        <f t="shared" si="4470"/>
        <v>11111111</v>
      </c>
      <c r="AF2423" s="125" t="s">
        <v>369</v>
      </c>
    </row>
    <row r="2424" spans="1:34" ht="17" customHeight="1" x14ac:dyDescent="0.2">
      <c r="A2424" s="125" t="s">
        <v>5061</v>
      </c>
      <c r="B2424" s="58" t="str">
        <f t="shared" si="4506"/>
        <v>RSVD</v>
      </c>
      <c r="C2424" s="125" t="s">
        <v>727</v>
      </c>
      <c r="D2424" s="125" t="s">
        <v>704</v>
      </c>
      <c r="E2424" s="125" t="str">
        <f t="shared" si="4507"/>
        <v>L2</v>
      </c>
      <c r="F2424" s="125" t="str">
        <f t="shared" si="4508"/>
        <v>110</v>
      </c>
      <c r="H2424" s="125" t="s">
        <v>1724</v>
      </c>
      <c r="I2424" s="159">
        <f>VLOOKUP(H2424,'V-Enc'!$B$38:$C$45,2,FALSE)</f>
        <v>32</v>
      </c>
      <c r="J2424" s="125" t="s">
        <v>1736</v>
      </c>
      <c r="K2424" s="159">
        <f>VLOOKUP(J2424,'V-Enc'!$B$49:$C$56,2,FALSE)</f>
        <v>8</v>
      </c>
      <c r="L2424" s="206" t="s">
        <v>548</v>
      </c>
      <c r="M2424" s="125">
        <v>32</v>
      </c>
      <c r="N2424" s="125" t="s">
        <v>1834</v>
      </c>
      <c r="O2424" s="125">
        <f>VLOOKUP(N2424,'V-Enc'!$B$130:$C$137,2,FALSE)</f>
        <v>7</v>
      </c>
      <c r="Q2424" s="125" t="s">
        <v>730</v>
      </c>
      <c r="R2424" s="125" t="s">
        <v>22</v>
      </c>
      <c r="S2424" s="125" t="s">
        <v>44</v>
      </c>
      <c r="U2424" s="125">
        <f t="shared" si="4509"/>
        <v>32</v>
      </c>
      <c r="V2424" s="179">
        <f t="shared" si="4510"/>
        <v>8</v>
      </c>
      <c r="W2424" s="125" t="str">
        <f t="shared" si="4511"/>
        <v>-</v>
      </c>
      <c r="X2424" s="179" t="str">
        <f>IF(L2424="-1",W2424/#REF!*#REF!,"-")</f>
        <v>-</v>
      </c>
      <c r="Z2424" s="125" t="str">
        <f t="shared" si="4512"/>
        <v/>
      </c>
      <c r="AA2424" s="125">
        <v>1</v>
      </c>
      <c r="AB2424" s="179">
        <f t="shared" si="4478"/>
        <v>56</v>
      </c>
      <c r="AC2424" s="179" t="str">
        <f t="shared" si="4513"/>
        <v>110111</v>
      </c>
      <c r="AD2424" s="179">
        <f t="shared" si="4469"/>
        <v>1</v>
      </c>
      <c r="AE2424" s="179" t="str">
        <f t="shared" si="4470"/>
        <v>11111111</v>
      </c>
      <c r="AF2424" s="125" t="s">
        <v>369</v>
      </c>
    </row>
    <row r="2425" spans="1:34" x14ac:dyDescent="0.2">
      <c r="I2425" s="159"/>
      <c r="Z2425" s="125" t="str">
        <f t="shared" si="4416"/>
        <v/>
      </c>
      <c r="AC2425" s="179"/>
      <c r="AE2425" s="179"/>
    </row>
    <row r="2426" spans="1:34" ht="19" x14ac:dyDescent="0.25">
      <c r="A2426" s="225" t="s">
        <v>2287</v>
      </c>
      <c r="B2426" s="225"/>
      <c r="C2426" s="226"/>
      <c r="D2426" s="226"/>
      <c r="E2426" s="226"/>
      <c r="F2426" s="226"/>
      <c r="G2426" s="226"/>
      <c r="I2426" s="159"/>
      <c r="Z2426" s="125" t="str">
        <f t="shared" si="4416"/>
        <v/>
      </c>
      <c r="AC2426" s="179"/>
      <c r="AE2426" s="179"/>
    </row>
    <row r="2427" spans="1:34" x14ac:dyDescent="0.2">
      <c r="A2427" s="125" t="s">
        <v>3420</v>
      </c>
      <c r="B2427" s="58" t="str">
        <f t="shared" ref="B2427" si="4514">IF(OR(MAX(1,O2427)*MAX(V2427,1)&gt;8,V2427&lt;1/4,X2427&lt;1/4,IF(X2427="-",0,X2427)&gt;8),"RSVD","")</f>
        <v>RSVD</v>
      </c>
      <c r="C2427" s="125" t="s">
        <v>727</v>
      </c>
      <c r="D2427" s="125" t="s">
        <v>704</v>
      </c>
      <c r="E2427" s="125" t="str">
        <f t="shared" ref="E2427" si="4515">IF(S2427="rs2","L2",IF(S2427="vs2","L3","L1"))</f>
        <v>L3</v>
      </c>
      <c r="F2427" s="125" t="str">
        <f t="shared" ref="F2427" si="4516">IF(M2427=8,"000",IF(M2427=16,"101","110"))</f>
        <v>000</v>
      </c>
      <c r="H2427" s="125" t="s">
        <v>1724</v>
      </c>
      <c r="I2427" s="159">
        <f>VLOOKUP(H2427,'V-Enc'!$B$38:$C$45,2,FALSE)</f>
        <v>32</v>
      </c>
      <c r="J2427" s="125" t="s">
        <v>1739</v>
      </c>
      <c r="K2427" s="159">
        <f>VLOOKUP(J2427,'V-Enc'!$B$49:$C$56,2,FALSE)</f>
        <v>0.25</v>
      </c>
      <c r="L2427" s="206" t="s">
        <v>2079</v>
      </c>
      <c r="M2427" s="125">
        <v>8</v>
      </c>
      <c r="N2427" s="125" t="s">
        <v>1834</v>
      </c>
      <c r="O2427" s="125">
        <f>VLOOKUP(N2427,'V-Enc'!$B$130:$C$137,2,FALSE)</f>
        <v>7</v>
      </c>
      <c r="Q2427" s="125" t="s">
        <v>730</v>
      </c>
      <c r="R2427" s="125" t="s">
        <v>22</v>
      </c>
      <c r="S2427" s="125" t="s">
        <v>764</v>
      </c>
      <c r="U2427" s="125">
        <f t="shared" ref="U2427" si="4517">IF(L2427="-1",I2427,M2427)</f>
        <v>32</v>
      </c>
      <c r="V2427" s="179">
        <f t="shared" ref="V2427" si="4518">IF(L2427="-1",K2427,U2427/I2427*K2427)</f>
        <v>0.25</v>
      </c>
      <c r="W2427" s="125">
        <f t="shared" ref="W2427" si="4519">IF(L2427="-1",M2427,"-")</f>
        <v>8</v>
      </c>
      <c r="X2427" s="179">
        <f t="shared" ref="X2427" si="4520">IF(L2427="-1",W2427/I2427*K2427,"-")</f>
        <v>6.25E-2</v>
      </c>
      <c r="Z2427" s="125">
        <f t="shared" si="4416"/>
        <v>1</v>
      </c>
      <c r="AA2427" s="125">
        <v>1</v>
      </c>
      <c r="AB2427" s="179">
        <f>MAX(V2427,X2427,1)*IF(O2427="",1,O2427)</f>
        <v>7</v>
      </c>
      <c r="AC2427" s="179" t="str">
        <f t="shared" ref="AC2427:AC2440" si="4521">DEC2BIN(MIN(64,AB2427)-1,6)</f>
        <v>000110</v>
      </c>
      <c r="AD2427" s="179">
        <f t="shared" ref="AD2427:AD2444" si="4522">AB2427/(MAX(V2427,1)*IF(O2427="",1,O2427))</f>
        <v>1</v>
      </c>
      <c r="AE2427" s="179" t="str">
        <f t="shared" ref="AE2427:AE2444" si="4523">RIGHT(_xlfn.CONCAT(REPT(0,8-MIN(AB2427,8)),REPT(DEC2BIN(_xlfn.BITLSHIFT(1,AD2427-1)),AB2427/AD2427)),8)</f>
        <v>01111111</v>
      </c>
      <c r="AF2427" s="179">
        <f t="shared" ref="AF2427:AF2444" si="4524">IF(X2427&lt;=1,0,IF(V2427&gt;=X2427,V2427/MAX(X2427,1),1))</f>
        <v>0</v>
      </c>
      <c r="AG2427" s="180" t="str">
        <f t="shared" ref="AG2427:AG2442" si="4525">IF(AF2427=0,"00000000",RIGHT(IF(X2427&gt;=V2427,DEC2BIN(_xlfn.BITXOR(BIN2DEC(AH2427),255),8),REPT(DEC2BIN(_xlfn.BITLSHIFT(1,AF2427-1)),8)),8))</f>
        <v>00000000</v>
      </c>
      <c r="AH2427" s="179" t="str">
        <f t="shared" ref="AH2427:AH2439" si="4526">IF(AF2427=0,"00000000",RIGHT(_xlfn.CONCAT(REPT(0,8-MIN(8,AB2427)),REPT(DEC2BIN(_xlfn.BITLSHIFT(1,MAX(V2427,X2427,1)-1)),MAX(1,O2427))),8))</f>
        <v>00000000</v>
      </c>
    </row>
    <row r="2428" spans="1:34" x14ac:dyDescent="0.2">
      <c r="A2428" s="125" t="s">
        <v>3420</v>
      </c>
      <c r="B2428" s="58" t="str">
        <f t="shared" ref="B2428" si="4527">IF(OR(MAX(1,O2428)*MAX(V2428,1)&gt;8,V2428&lt;1/4,X2428&lt;1/4,IF(X2428="-",0,X2428)&gt;8),"RSVD","")</f>
        <v>RSVD</v>
      </c>
      <c r="C2428" s="125" t="s">
        <v>727</v>
      </c>
      <c r="D2428" s="125" t="s">
        <v>704</v>
      </c>
      <c r="E2428" s="125" t="str">
        <f t="shared" ref="E2428" si="4528">IF(S2428="rs2","L2",IF(S2428="vs2","L3","L1"))</f>
        <v>L3</v>
      </c>
      <c r="F2428" s="125" t="str">
        <f t="shared" ref="F2428" si="4529">IF(M2428=8,"000",IF(M2428=16,"101","110"))</f>
        <v>101</v>
      </c>
      <c r="H2428" s="125" t="s">
        <v>1724</v>
      </c>
      <c r="I2428" s="159">
        <f>VLOOKUP(H2428,'V-Enc'!$B$38:$C$45,2,FALSE)</f>
        <v>32</v>
      </c>
      <c r="J2428" s="125" t="s">
        <v>1739</v>
      </c>
      <c r="K2428" s="159">
        <f>VLOOKUP(J2428,'V-Enc'!$B$49:$C$56,2,FALSE)</f>
        <v>0.25</v>
      </c>
      <c r="L2428" s="206" t="s">
        <v>2079</v>
      </c>
      <c r="M2428" s="125">
        <v>16</v>
      </c>
      <c r="N2428" s="125" t="s">
        <v>1834</v>
      </c>
      <c r="O2428" s="125">
        <f>VLOOKUP(N2428,'V-Enc'!$B$130:$C$137,2,FALSE)</f>
        <v>7</v>
      </c>
      <c r="Q2428" s="125" t="s">
        <v>730</v>
      </c>
      <c r="R2428" s="125" t="s">
        <v>22</v>
      </c>
      <c r="S2428" s="125" t="s">
        <v>764</v>
      </c>
      <c r="U2428" s="125">
        <f t="shared" ref="U2428" si="4530">IF(L2428="-1",I2428,M2428)</f>
        <v>32</v>
      </c>
      <c r="V2428" s="179">
        <f t="shared" ref="V2428" si="4531">IF(L2428="-1",K2428,U2428/I2428*K2428)</f>
        <v>0.25</v>
      </c>
      <c r="W2428" s="125">
        <f t="shared" ref="W2428" si="4532">IF(L2428="-1",M2428,"-")</f>
        <v>16</v>
      </c>
      <c r="X2428" s="179">
        <f t="shared" ref="X2428" si="4533">IF(L2428="-1",W2428/I2428*K2428,"-")</f>
        <v>0.125</v>
      </c>
      <c r="Z2428" s="125">
        <f t="shared" ref="Z2428" si="4534">IF(S2428="vs2",1,"")</f>
        <v>1</v>
      </c>
      <c r="AA2428" s="125">
        <v>1</v>
      </c>
      <c r="AB2428" s="179">
        <f t="shared" ref="AB2428:AB2444" si="4535">MAX(V2428,X2428,1)*IF(O2428="",1,O2428)</f>
        <v>7</v>
      </c>
      <c r="AC2428" s="179" t="str">
        <f t="shared" si="4521"/>
        <v>000110</v>
      </c>
      <c r="AD2428" s="179">
        <f t="shared" si="4522"/>
        <v>1</v>
      </c>
      <c r="AE2428" s="179" t="str">
        <f t="shared" si="4523"/>
        <v>01111111</v>
      </c>
      <c r="AF2428" s="179">
        <f t="shared" si="4524"/>
        <v>0</v>
      </c>
      <c r="AG2428" s="180" t="str">
        <f t="shared" si="4525"/>
        <v>00000000</v>
      </c>
      <c r="AH2428" s="179" t="str">
        <f t="shared" si="4526"/>
        <v>00000000</v>
      </c>
    </row>
    <row r="2429" spans="1:34" x14ac:dyDescent="0.2">
      <c r="A2429" s="125" t="s">
        <v>3420</v>
      </c>
      <c r="B2429" s="58" t="str">
        <f t="shared" ref="B2429:B2444" si="4536">IF(OR(MAX(1,O2429)*MAX(V2429,1)&gt;8,V2429&lt;1/4,X2429&lt;1/4,IF(X2429="-",0,X2429)&gt;8),"RSVD","")</f>
        <v/>
      </c>
      <c r="C2429" s="125" t="s">
        <v>727</v>
      </c>
      <c r="D2429" s="125" t="s">
        <v>704</v>
      </c>
      <c r="E2429" s="125" t="str">
        <f t="shared" ref="E2429:E2441" si="4537">IF(S2429="rs2","L2",IF(S2429="vs2","L3","L1"))</f>
        <v>L3</v>
      </c>
      <c r="F2429" s="125" t="str">
        <f t="shared" ref="F2429:F2441" si="4538">IF(M2429=8,"000",IF(M2429=16,"101","110"))</f>
        <v>110</v>
      </c>
      <c r="H2429" s="125" t="s">
        <v>1724</v>
      </c>
      <c r="I2429" s="159">
        <f>VLOOKUP(H2429,'V-Enc'!$B$38:$C$45,2,FALSE)</f>
        <v>32</v>
      </c>
      <c r="J2429" s="125" t="s">
        <v>1739</v>
      </c>
      <c r="K2429" s="159">
        <f>VLOOKUP(J2429,'V-Enc'!$B$49:$C$56,2,FALSE)</f>
        <v>0.25</v>
      </c>
      <c r="L2429" s="206" t="s">
        <v>2079</v>
      </c>
      <c r="M2429" s="125">
        <v>32</v>
      </c>
      <c r="N2429" s="125" t="s">
        <v>1834</v>
      </c>
      <c r="O2429" s="125">
        <f>VLOOKUP(N2429,'V-Enc'!$B$130:$C$137,2,FALSE)</f>
        <v>7</v>
      </c>
      <c r="Q2429" s="125" t="s">
        <v>730</v>
      </c>
      <c r="R2429" s="125" t="s">
        <v>22</v>
      </c>
      <c r="S2429" s="125" t="s">
        <v>764</v>
      </c>
      <c r="U2429" s="125">
        <f t="shared" ref="U2429:U2441" si="4539">IF(L2429="-1",I2429,M2429)</f>
        <v>32</v>
      </c>
      <c r="V2429" s="179">
        <f t="shared" ref="V2429:V2441" si="4540">IF(L2429="-1",K2429,U2429/I2429*K2429)</f>
        <v>0.25</v>
      </c>
      <c r="W2429" s="125">
        <f t="shared" ref="W2429:W2441" si="4541">IF(L2429="-1",M2429,"-")</f>
        <v>32</v>
      </c>
      <c r="X2429" s="179">
        <f t="shared" ref="X2429:X2441" si="4542">IF(L2429="-1",W2429/I2429*K2429,"-")</f>
        <v>0.25</v>
      </c>
      <c r="Z2429" s="125">
        <f t="shared" si="4416"/>
        <v>1</v>
      </c>
      <c r="AA2429" s="125">
        <v>1</v>
      </c>
      <c r="AB2429" s="179">
        <f t="shared" si="4535"/>
        <v>7</v>
      </c>
      <c r="AC2429" s="179" t="str">
        <f t="shared" si="4521"/>
        <v>000110</v>
      </c>
      <c r="AD2429" s="179">
        <f t="shared" si="4522"/>
        <v>1</v>
      </c>
      <c r="AE2429" s="179" t="str">
        <f t="shared" si="4523"/>
        <v>01111111</v>
      </c>
      <c r="AF2429" s="179">
        <f t="shared" si="4524"/>
        <v>0</v>
      </c>
      <c r="AG2429" s="180" t="str">
        <f t="shared" si="4525"/>
        <v>00000000</v>
      </c>
      <c r="AH2429" s="179" t="str">
        <f t="shared" si="4526"/>
        <v>00000000</v>
      </c>
    </row>
    <row r="2430" spans="1:34" x14ac:dyDescent="0.2">
      <c r="A2430" s="125" t="s">
        <v>5062</v>
      </c>
      <c r="B2430" s="58" t="str">
        <f t="shared" ref="B2430" si="4543">IF(OR(MAX(1,O2430)*MAX(V2430,1)&gt;8,V2430&lt;1/4,X2430&lt;1/4,IF(X2430="-",0,X2430)&gt;8),"RSVD","")</f>
        <v>RSVD</v>
      </c>
      <c r="C2430" s="125" t="s">
        <v>727</v>
      </c>
      <c r="D2430" s="125" t="s">
        <v>704</v>
      </c>
      <c r="E2430" s="125" t="str">
        <f t="shared" ref="E2430" si="4544">IF(S2430="rs2","L2",IF(S2430="vs2","L3","L1"))</f>
        <v>L3</v>
      </c>
      <c r="F2430" s="125" t="str">
        <f t="shared" ref="F2430" si="4545">IF(M2430=8,"000",IF(M2430=16,"101","110"))</f>
        <v>000</v>
      </c>
      <c r="H2430" s="125" t="s">
        <v>1724</v>
      </c>
      <c r="I2430" s="159">
        <f>VLOOKUP(H2430,'V-Enc'!$B$38:$C$45,2,FALSE)</f>
        <v>32</v>
      </c>
      <c r="J2430" s="125" t="s">
        <v>1740</v>
      </c>
      <c r="K2430" s="159">
        <f>VLOOKUP(J2430,'V-Enc'!$B$49:$C$56,2,FALSE)</f>
        <v>0.5</v>
      </c>
      <c r="L2430" s="206" t="s">
        <v>2079</v>
      </c>
      <c r="M2430" s="125">
        <v>8</v>
      </c>
      <c r="N2430" s="125" t="s">
        <v>1834</v>
      </c>
      <c r="O2430" s="125">
        <f>VLOOKUP(N2430,'V-Enc'!$B$130:$C$137,2,FALSE)</f>
        <v>7</v>
      </c>
      <c r="Q2430" s="125" t="s">
        <v>730</v>
      </c>
      <c r="R2430" s="125" t="s">
        <v>22</v>
      </c>
      <c r="S2430" s="125" t="s">
        <v>764</v>
      </c>
      <c r="U2430" s="125">
        <f t="shared" ref="U2430" si="4546">IF(L2430="-1",I2430,M2430)</f>
        <v>32</v>
      </c>
      <c r="V2430" s="179">
        <f t="shared" ref="V2430" si="4547">IF(L2430="-1",K2430,U2430/I2430*K2430)</f>
        <v>0.5</v>
      </c>
      <c r="W2430" s="125">
        <f t="shared" ref="W2430" si="4548">IF(L2430="-1",M2430,"-")</f>
        <v>8</v>
      </c>
      <c r="X2430" s="179">
        <f t="shared" ref="X2430" si="4549">IF(L2430="-1",W2430/I2430*K2430,"-")</f>
        <v>0.125</v>
      </c>
      <c r="Z2430" s="125">
        <f t="shared" ref="Z2430" si="4550">IF(S2430="vs2",1,"")</f>
        <v>1</v>
      </c>
      <c r="AA2430" s="125">
        <v>1</v>
      </c>
      <c r="AB2430" s="179">
        <f t="shared" si="4535"/>
        <v>7</v>
      </c>
      <c r="AC2430" s="179" t="str">
        <f t="shared" si="4521"/>
        <v>000110</v>
      </c>
      <c r="AD2430" s="179">
        <f t="shared" si="4522"/>
        <v>1</v>
      </c>
      <c r="AE2430" s="179" t="str">
        <f t="shared" si="4523"/>
        <v>01111111</v>
      </c>
      <c r="AF2430" s="179">
        <f t="shared" si="4524"/>
        <v>0</v>
      </c>
      <c r="AG2430" s="180" t="str">
        <f t="shared" si="4525"/>
        <v>00000000</v>
      </c>
      <c r="AH2430" s="179" t="str">
        <f t="shared" si="4526"/>
        <v>00000000</v>
      </c>
    </row>
    <row r="2431" spans="1:34" x14ac:dyDescent="0.2">
      <c r="A2431" s="125" t="s">
        <v>3421</v>
      </c>
      <c r="B2431" s="58" t="str">
        <f t="shared" si="4536"/>
        <v/>
      </c>
      <c r="C2431" s="125" t="s">
        <v>727</v>
      </c>
      <c r="D2431" s="125" t="s">
        <v>704</v>
      </c>
      <c r="E2431" s="125" t="str">
        <f t="shared" si="4537"/>
        <v>L3</v>
      </c>
      <c r="F2431" s="125" t="str">
        <f t="shared" si="4538"/>
        <v>101</v>
      </c>
      <c r="H2431" s="125" t="s">
        <v>1724</v>
      </c>
      <c r="I2431" s="159">
        <f>VLOOKUP(H2431,'V-Enc'!$B$38:$C$45,2,FALSE)</f>
        <v>32</v>
      </c>
      <c r="J2431" s="125" t="s">
        <v>1740</v>
      </c>
      <c r="K2431" s="159">
        <f>VLOOKUP(J2431,'V-Enc'!$B$49:$C$56,2,FALSE)</f>
        <v>0.5</v>
      </c>
      <c r="L2431" s="206" t="s">
        <v>2079</v>
      </c>
      <c r="M2431" s="125">
        <v>16</v>
      </c>
      <c r="N2431" s="125" t="s">
        <v>1834</v>
      </c>
      <c r="O2431" s="125">
        <f>VLOOKUP(N2431,'V-Enc'!$B$130:$C$137,2,FALSE)</f>
        <v>7</v>
      </c>
      <c r="Q2431" s="125" t="s">
        <v>730</v>
      </c>
      <c r="R2431" s="125" t="s">
        <v>22</v>
      </c>
      <c r="S2431" s="125" t="s">
        <v>764</v>
      </c>
      <c r="U2431" s="125">
        <f t="shared" si="4539"/>
        <v>32</v>
      </c>
      <c r="V2431" s="179">
        <f t="shared" si="4540"/>
        <v>0.5</v>
      </c>
      <c r="W2431" s="125">
        <f t="shared" si="4541"/>
        <v>16</v>
      </c>
      <c r="X2431" s="179">
        <f t="shared" si="4542"/>
        <v>0.25</v>
      </c>
      <c r="Z2431" s="125">
        <f t="shared" si="4416"/>
        <v>1</v>
      </c>
      <c r="AA2431" s="125">
        <v>1</v>
      </c>
      <c r="AB2431" s="179">
        <f t="shared" si="4535"/>
        <v>7</v>
      </c>
      <c r="AC2431" s="179" t="str">
        <f t="shared" si="4521"/>
        <v>000110</v>
      </c>
      <c r="AD2431" s="179">
        <f t="shared" si="4522"/>
        <v>1</v>
      </c>
      <c r="AE2431" s="179" t="str">
        <f t="shared" si="4523"/>
        <v>01111111</v>
      </c>
      <c r="AF2431" s="179">
        <f t="shared" si="4524"/>
        <v>0</v>
      </c>
      <c r="AG2431" s="180" t="str">
        <f t="shared" si="4525"/>
        <v>00000000</v>
      </c>
      <c r="AH2431" s="179" t="str">
        <f t="shared" si="4526"/>
        <v>00000000</v>
      </c>
    </row>
    <row r="2432" spans="1:34" x14ac:dyDescent="0.2">
      <c r="A2432" s="125" t="s">
        <v>3422</v>
      </c>
      <c r="B2432" s="58" t="str">
        <f t="shared" si="4536"/>
        <v/>
      </c>
      <c r="C2432" s="125" t="s">
        <v>727</v>
      </c>
      <c r="D2432" s="125" t="s">
        <v>704</v>
      </c>
      <c r="E2432" s="125" t="str">
        <f t="shared" si="4537"/>
        <v>L3</v>
      </c>
      <c r="F2432" s="125" t="str">
        <f t="shared" si="4538"/>
        <v>110</v>
      </c>
      <c r="H2432" s="125" t="s">
        <v>1724</v>
      </c>
      <c r="I2432" s="159">
        <f>VLOOKUP(H2432,'V-Enc'!$B$38:$C$45,2,FALSE)</f>
        <v>32</v>
      </c>
      <c r="J2432" s="125" t="s">
        <v>1740</v>
      </c>
      <c r="K2432" s="159">
        <f>VLOOKUP(J2432,'V-Enc'!$B$49:$C$56,2,FALSE)</f>
        <v>0.5</v>
      </c>
      <c r="L2432" s="206" t="s">
        <v>2079</v>
      </c>
      <c r="M2432" s="125">
        <v>32</v>
      </c>
      <c r="N2432" s="125" t="s">
        <v>1834</v>
      </c>
      <c r="O2432" s="125">
        <f>VLOOKUP(N2432,'V-Enc'!$B$130:$C$137,2,FALSE)</f>
        <v>7</v>
      </c>
      <c r="Q2432" s="125" t="s">
        <v>730</v>
      </c>
      <c r="R2432" s="125" t="s">
        <v>22</v>
      </c>
      <c r="S2432" s="125" t="s">
        <v>764</v>
      </c>
      <c r="U2432" s="125">
        <f t="shared" si="4539"/>
        <v>32</v>
      </c>
      <c r="V2432" s="179">
        <f t="shared" si="4540"/>
        <v>0.5</v>
      </c>
      <c r="W2432" s="125">
        <f t="shared" si="4541"/>
        <v>32</v>
      </c>
      <c r="X2432" s="179">
        <f t="shared" si="4542"/>
        <v>0.5</v>
      </c>
      <c r="Z2432" s="125">
        <f t="shared" si="4416"/>
        <v>1</v>
      </c>
      <c r="AA2432" s="125">
        <v>1</v>
      </c>
      <c r="AB2432" s="179">
        <f t="shared" si="4535"/>
        <v>7</v>
      </c>
      <c r="AC2432" s="179" t="str">
        <f t="shared" si="4521"/>
        <v>000110</v>
      </c>
      <c r="AD2432" s="179">
        <f t="shared" si="4522"/>
        <v>1</v>
      </c>
      <c r="AE2432" s="179" t="str">
        <f t="shared" si="4523"/>
        <v>01111111</v>
      </c>
      <c r="AF2432" s="179">
        <f t="shared" si="4524"/>
        <v>0</v>
      </c>
      <c r="AG2432" s="180" t="str">
        <f t="shared" si="4525"/>
        <v>00000000</v>
      </c>
      <c r="AH2432" s="179" t="str">
        <f t="shared" si="4526"/>
        <v>00000000</v>
      </c>
    </row>
    <row r="2433" spans="1:34" x14ac:dyDescent="0.2">
      <c r="A2433" s="125" t="s">
        <v>3423</v>
      </c>
      <c r="B2433" s="58" t="str">
        <f t="shared" si="4536"/>
        <v/>
      </c>
      <c r="C2433" s="125" t="s">
        <v>727</v>
      </c>
      <c r="D2433" s="125" t="s">
        <v>704</v>
      </c>
      <c r="E2433" s="125" t="str">
        <f t="shared" si="4537"/>
        <v>L3</v>
      </c>
      <c r="F2433" s="125" t="str">
        <f t="shared" si="4538"/>
        <v>000</v>
      </c>
      <c r="H2433" s="125" t="s">
        <v>1724</v>
      </c>
      <c r="I2433" s="159">
        <f>VLOOKUP(H2433,'V-Enc'!$B$38:$C$45,2,FALSE)</f>
        <v>32</v>
      </c>
      <c r="J2433" s="125" t="s">
        <v>1733</v>
      </c>
      <c r="K2433" s="159">
        <f>VLOOKUP(J2433,'V-Enc'!$B$49:$C$56,2,FALSE)</f>
        <v>1</v>
      </c>
      <c r="L2433" s="206" t="s">
        <v>2079</v>
      </c>
      <c r="M2433" s="125">
        <v>8</v>
      </c>
      <c r="N2433" s="125" t="s">
        <v>1834</v>
      </c>
      <c r="O2433" s="125">
        <f>VLOOKUP(N2433,'V-Enc'!$B$130:$C$137,2,FALSE)</f>
        <v>7</v>
      </c>
      <c r="Q2433" s="125" t="s">
        <v>730</v>
      </c>
      <c r="R2433" s="125" t="s">
        <v>22</v>
      </c>
      <c r="S2433" s="125" t="s">
        <v>764</v>
      </c>
      <c r="U2433" s="125">
        <f t="shared" si="4539"/>
        <v>32</v>
      </c>
      <c r="V2433" s="179">
        <f t="shared" si="4540"/>
        <v>1</v>
      </c>
      <c r="W2433" s="125">
        <f t="shared" si="4541"/>
        <v>8</v>
      </c>
      <c r="X2433" s="179">
        <f t="shared" si="4542"/>
        <v>0.25</v>
      </c>
      <c r="Z2433" s="125">
        <f t="shared" si="4416"/>
        <v>1</v>
      </c>
      <c r="AA2433" s="125">
        <v>1</v>
      </c>
      <c r="AB2433" s="179">
        <f t="shared" si="4535"/>
        <v>7</v>
      </c>
      <c r="AC2433" s="179" t="str">
        <f t="shared" si="4521"/>
        <v>000110</v>
      </c>
      <c r="AD2433" s="179">
        <f t="shared" si="4522"/>
        <v>1</v>
      </c>
      <c r="AE2433" s="179" t="str">
        <f t="shared" si="4523"/>
        <v>01111111</v>
      </c>
      <c r="AF2433" s="179">
        <f t="shared" si="4524"/>
        <v>0</v>
      </c>
      <c r="AG2433" s="180" t="str">
        <f t="shared" si="4525"/>
        <v>00000000</v>
      </c>
      <c r="AH2433" s="179" t="str">
        <f t="shared" si="4526"/>
        <v>00000000</v>
      </c>
    </row>
    <row r="2434" spans="1:34" x14ac:dyDescent="0.2">
      <c r="A2434" s="125" t="s">
        <v>3424</v>
      </c>
      <c r="B2434" s="58" t="str">
        <f t="shared" si="4536"/>
        <v/>
      </c>
      <c r="C2434" s="125" t="s">
        <v>727</v>
      </c>
      <c r="D2434" s="125" t="s">
        <v>704</v>
      </c>
      <c r="E2434" s="125" t="str">
        <f t="shared" si="4537"/>
        <v>L3</v>
      </c>
      <c r="F2434" s="125" t="str">
        <f t="shared" si="4538"/>
        <v>101</v>
      </c>
      <c r="H2434" s="125" t="s">
        <v>1724</v>
      </c>
      <c r="I2434" s="159">
        <f>VLOOKUP(H2434,'V-Enc'!$B$38:$C$45,2,FALSE)</f>
        <v>32</v>
      </c>
      <c r="J2434" s="125" t="s">
        <v>1733</v>
      </c>
      <c r="K2434" s="159">
        <f>VLOOKUP(J2434,'V-Enc'!$B$49:$C$56,2,FALSE)</f>
        <v>1</v>
      </c>
      <c r="L2434" s="206" t="s">
        <v>2079</v>
      </c>
      <c r="M2434" s="125">
        <v>16</v>
      </c>
      <c r="N2434" s="125" t="s">
        <v>1834</v>
      </c>
      <c r="O2434" s="125">
        <f>VLOOKUP(N2434,'V-Enc'!$B$130:$C$137,2,FALSE)</f>
        <v>7</v>
      </c>
      <c r="Q2434" s="125" t="s">
        <v>730</v>
      </c>
      <c r="R2434" s="125" t="s">
        <v>22</v>
      </c>
      <c r="S2434" s="125" t="s">
        <v>764</v>
      </c>
      <c r="U2434" s="125">
        <f t="shared" si="4539"/>
        <v>32</v>
      </c>
      <c r="V2434" s="179">
        <f t="shared" si="4540"/>
        <v>1</v>
      </c>
      <c r="W2434" s="125">
        <f t="shared" si="4541"/>
        <v>16</v>
      </c>
      <c r="X2434" s="179">
        <f t="shared" si="4542"/>
        <v>0.5</v>
      </c>
      <c r="Z2434" s="125">
        <f t="shared" si="4416"/>
        <v>1</v>
      </c>
      <c r="AA2434" s="125">
        <v>1</v>
      </c>
      <c r="AB2434" s="179">
        <f t="shared" si="4535"/>
        <v>7</v>
      </c>
      <c r="AC2434" s="179" t="str">
        <f t="shared" si="4521"/>
        <v>000110</v>
      </c>
      <c r="AD2434" s="179">
        <f t="shared" si="4522"/>
        <v>1</v>
      </c>
      <c r="AE2434" s="179" t="str">
        <f t="shared" si="4523"/>
        <v>01111111</v>
      </c>
      <c r="AF2434" s="179">
        <f t="shared" si="4524"/>
        <v>0</v>
      </c>
      <c r="AG2434" s="180" t="str">
        <f t="shared" si="4525"/>
        <v>00000000</v>
      </c>
      <c r="AH2434" s="179" t="str">
        <f t="shared" si="4526"/>
        <v>00000000</v>
      </c>
    </row>
    <row r="2435" spans="1:34" x14ac:dyDescent="0.2">
      <c r="A2435" s="125" t="s">
        <v>3425</v>
      </c>
      <c r="B2435" s="58" t="str">
        <f t="shared" si="4536"/>
        <v/>
      </c>
      <c r="C2435" s="125" t="s">
        <v>727</v>
      </c>
      <c r="D2435" s="125" t="s">
        <v>704</v>
      </c>
      <c r="E2435" s="125" t="str">
        <f t="shared" si="4537"/>
        <v>L3</v>
      </c>
      <c r="F2435" s="125" t="str">
        <f t="shared" si="4538"/>
        <v>110</v>
      </c>
      <c r="H2435" s="125" t="s">
        <v>1724</v>
      </c>
      <c r="I2435" s="159">
        <f>VLOOKUP(H2435,'V-Enc'!$B$38:$C$45,2,FALSE)</f>
        <v>32</v>
      </c>
      <c r="J2435" s="125" t="s">
        <v>1733</v>
      </c>
      <c r="K2435" s="159">
        <f>VLOOKUP(J2435,'V-Enc'!$B$49:$C$56,2,FALSE)</f>
        <v>1</v>
      </c>
      <c r="L2435" s="206" t="s">
        <v>2079</v>
      </c>
      <c r="M2435" s="125">
        <v>32</v>
      </c>
      <c r="N2435" s="125" t="s">
        <v>1834</v>
      </c>
      <c r="O2435" s="125">
        <f>VLOOKUP(N2435,'V-Enc'!$B$130:$C$137,2,FALSE)</f>
        <v>7</v>
      </c>
      <c r="Q2435" s="125" t="s">
        <v>730</v>
      </c>
      <c r="R2435" s="125" t="s">
        <v>22</v>
      </c>
      <c r="S2435" s="125" t="s">
        <v>764</v>
      </c>
      <c r="U2435" s="125">
        <f t="shared" si="4539"/>
        <v>32</v>
      </c>
      <c r="V2435" s="179">
        <f t="shared" si="4540"/>
        <v>1</v>
      </c>
      <c r="W2435" s="125">
        <f t="shared" si="4541"/>
        <v>32</v>
      </c>
      <c r="X2435" s="179">
        <f t="shared" si="4542"/>
        <v>1</v>
      </c>
      <c r="Z2435" s="125">
        <f t="shared" si="4416"/>
        <v>1</v>
      </c>
      <c r="AA2435" s="125">
        <v>1</v>
      </c>
      <c r="AB2435" s="179">
        <f t="shared" si="4535"/>
        <v>7</v>
      </c>
      <c r="AC2435" s="179" t="str">
        <f t="shared" si="4521"/>
        <v>000110</v>
      </c>
      <c r="AD2435" s="179">
        <f t="shared" si="4522"/>
        <v>1</v>
      </c>
      <c r="AE2435" s="179" t="str">
        <f t="shared" si="4523"/>
        <v>01111111</v>
      </c>
      <c r="AF2435" s="179">
        <f t="shared" si="4524"/>
        <v>0</v>
      </c>
      <c r="AG2435" s="180" t="str">
        <f t="shared" si="4525"/>
        <v>00000000</v>
      </c>
      <c r="AH2435" s="179" t="str">
        <f t="shared" si="4526"/>
        <v>00000000</v>
      </c>
    </row>
    <row r="2436" spans="1:34" x14ac:dyDescent="0.2">
      <c r="A2436" s="125" t="s">
        <v>3426</v>
      </c>
      <c r="B2436" s="58" t="str">
        <f t="shared" si="4536"/>
        <v>RSVD</v>
      </c>
      <c r="C2436" s="125" t="s">
        <v>727</v>
      </c>
      <c r="D2436" s="125" t="s">
        <v>704</v>
      </c>
      <c r="E2436" s="125" t="str">
        <f t="shared" si="4537"/>
        <v>L3</v>
      </c>
      <c r="F2436" s="125" t="str">
        <f t="shared" si="4538"/>
        <v>000</v>
      </c>
      <c r="H2436" s="125" t="s">
        <v>1724</v>
      </c>
      <c r="I2436" s="159">
        <f>VLOOKUP(H2436,'V-Enc'!$B$38:$C$45,2,FALSE)</f>
        <v>32</v>
      </c>
      <c r="J2436" s="125" t="s">
        <v>1734</v>
      </c>
      <c r="K2436" s="159">
        <f>VLOOKUP(J2436,'V-Enc'!$B$49:$C$56,2,FALSE)</f>
        <v>2</v>
      </c>
      <c r="L2436" s="206" t="s">
        <v>2079</v>
      </c>
      <c r="M2436" s="125">
        <v>8</v>
      </c>
      <c r="N2436" s="125" t="s">
        <v>1834</v>
      </c>
      <c r="O2436" s="125">
        <f>VLOOKUP(N2436,'V-Enc'!$B$130:$C$137,2,FALSE)</f>
        <v>7</v>
      </c>
      <c r="Q2436" s="125" t="s">
        <v>730</v>
      </c>
      <c r="R2436" s="125" t="s">
        <v>22</v>
      </c>
      <c r="S2436" s="125" t="s">
        <v>764</v>
      </c>
      <c r="U2436" s="125">
        <f t="shared" si="4539"/>
        <v>32</v>
      </c>
      <c r="V2436" s="179">
        <f t="shared" si="4540"/>
        <v>2</v>
      </c>
      <c r="W2436" s="125">
        <f t="shared" si="4541"/>
        <v>8</v>
      </c>
      <c r="X2436" s="179">
        <f t="shared" si="4542"/>
        <v>0.5</v>
      </c>
      <c r="Z2436" s="125">
        <f t="shared" si="4416"/>
        <v>1</v>
      </c>
      <c r="AA2436" s="125">
        <v>1</v>
      </c>
      <c r="AB2436" s="179">
        <f t="shared" si="4535"/>
        <v>14</v>
      </c>
      <c r="AC2436" s="179" t="str">
        <f t="shared" si="4521"/>
        <v>001101</v>
      </c>
      <c r="AD2436" s="179">
        <f t="shared" si="4522"/>
        <v>1</v>
      </c>
      <c r="AE2436" s="179" t="str">
        <f t="shared" si="4523"/>
        <v>11111111</v>
      </c>
      <c r="AF2436" s="179">
        <f t="shared" si="4524"/>
        <v>0</v>
      </c>
      <c r="AG2436" s="180" t="str">
        <f t="shared" si="4525"/>
        <v>00000000</v>
      </c>
      <c r="AH2436" s="179" t="str">
        <f t="shared" si="4526"/>
        <v>00000000</v>
      </c>
    </row>
    <row r="2437" spans="1:34" x14ac:dyDescent="0.2">
      <c r="A2437" s="125" t="s">
        <v>3427</v>
      </c>
      <c r="B2437" s="58" t="str">
        <f t="shared" si="4536"/>
        <v>RSVD</v>
      </c>
      <c r="C2437" s="125" t="s">
        <v>727</v>
      </c>
      <c r="D2437" s="125" t="s">
        <v>704</v>
      </c>
      <c r="E2437" s="125" t="str">
        <f t="shared" si="4537"/>
        <v>L3</v>
      </c>
      <c r="F2437" s="125" t="str">
        <f t="shared" si="4538"/>
        <v>101</v>
      </c>
      <c r="H2437" s="125" t="s">
        <v>1724</v>
      </c>
      <c r="I2437" s="159">
        <f>VLOOKUP(H2437,'V-Enc'!$B$38:$C$45,2,FALSE)</f>
        <v>32</v>
      </c>
      <c r="J2437" s="125" t="s">
        <v>1734</v>
      </c>
      <c r="K2437" s="159">
        <f>VLOOKUP(J2437,'V-Enc'!$B$49:$C$56,2,FALSE)</f>
        <v>2</v>
      </c>
      <c r="L2437" s="206" t="s">
        <v>2079</v>
      </c>
      <c r="M2437" s="125">
        <v>16</v>
      </c>
      <c r="N2437" s="125" t="s">
        <v>1834</v>
      </c>
      <c r="O2437" s="125">
        <f>VLOOKUP(N2437,'V-Enc'!$B$130:$C$137,2,FALSE)</f>
        <v>7</v>
      </c>
      <c r="Q2437" s="125" t="s">
        <v>730</v>
      </c>
      <c r="R2437" s="125" t="s">
        <v>22</v>
      </c>
      <c r="S2437" s="125" t="s">
        <v>764</v>
      </c>
      <c r="U2437" s="125">
        <f t="shared" si="4539"/>
        <v>32</v>
      </c>
      <c r="V2437" s="179">
        <f t="shared" si="4540"/>
        <v>2</v>
      </c>
      <c r="W2437" s="125">
        <f t="shared" si="4541"/>
        <v>16</v>
      </c>
      <c r="X2437" s="179">
        <f t="shared" si="4542"/>
        <v>1</v>
      </c>
      <c r="Z2437" s="125">
        <f t="shared" si="4416"/>
        <v>1</v>
      </c>
      <c r="AA2437" s="125">
        <v>1</v>
      </c>
      <c r="AB2437" s="179">
        <f t="shared" si="4535"/>
        <v>14</v>
      </c>
      <c r="AC2437" s="179" t="str">
        <f t="shared" si="4521"/>
        <v>001101</v>
      </c>
      <c r="AD2437" s="179">
        <f t="shared" si="4522"/>
        <v>1</v>
      </c>
      <c r="AE2437" s="179" t="str">
        <f t="shared" si="4523"/>
        <v>11111111</v>
      </c>
      <c r="AF2437" s="179">
        <f t="shared" si="4524"/>
        <v>0</v>
      </c>
      <c r="AG2437" s="180" t="str">
        <f t="shared" si="4525"/>
        <v>00000000</v>
      </c>
      <c r="AH2437" s="179" t="str">
        <f t="shared" si="4526"/>
        <v>00000000</v>
      </c>
    </row>
    <row r="2438" spans="1:34" x14ac:dyDescent="0.2">
      <c r="A2438" s="125" t="s">
        <v>3428</v>
      </c>
      <c r="B2438" s="58" t="str">
        <f t="shared" si="4536"/>
        <v>RSVD</v>
      </c>
      <c r="C2438" s="125" t="s">
        <v>727</v>
      </c>
      <c r="D2438" s="125" t="s">
        <v>704</v>
      </c>
      <c r="E2438" s="125" t="str">
        <f t="shared" si="4537"/>
        <v>L3</v>
      </c>
      <c r="F2438" s="125" t="str">
        <f t="shared" si="4538"/>
        <v>110</v>
      </c>
      <c r="H2438" s="125" t="s">
        <v>1724</v>
      </c>
      <c r="I2438" s="159">
        <f>VLOOKUP(H2438,'V-Enc'!$B$38:$C$45,2,FALSE)</f>
        <v>32</v>
      </c>
      <c r="J2438" s="125" t="s">
        <v>1734</v>
      </c>
      <c r="K2438" s="159">
        <f>VLOOKUP(J2438,'V-Enc'!$B$49:$C$56,2,FALSE)</f>
        <v>2</v>
      </c>
      <c r="L2438" s="206" t="s">
        <v>2079</v>
      </c>
      <c r="M2438" s="125">
        <v>32</v>
      </c>
      <c r="N2438" s="125" t="s">
        <v>1834</v>
      </c>
      <c r="O2438" s="125">
        <f>VLOOKUP(N2438,'V-Enc'!$B$130:$C$137,2,FALSE)</f>
        <v>7</v>
      </c>
      <c r="Q2438" s="125" t="s">
        <v>730</v>
      </c>
      <c r="R2438" s="125" t="s">
        <v>22</v>
      </c>
      <c r="S2438" s="125" t="s">
        <v>764</v>
      </c>
      <c r="U2438" s="125">
        <f t="shared" si="4539"/>
        <v>32</v>
      </c>
      <c r="V2438" s="179">
        <f t="shared" si="4540"/>
        <v>2</v>
      </c>
      <c r="W2438" s="125">
        <f t="shared" si="4541"/>
        <v>32</v>
      </c>
      <c r="X2438" s="179">
        <f t="shared" si="4542"/>
        <v>2</v>
      </c>
      <c r="Z2438" s="125">
        <f t="shared" si="4416"/>
        <v>1</v>
      </c>
      <c r="AA2438" s="125">
        <v>1</v>
      </c>
      <c r="AB2438" s="179">
        <f t="shared" si="4535"/>
        <v>14</v>
      </c>
      <c r="AC2438" s="179" t="str">
        <f t="shared" si="4521"/>
        <v>001101</v>
      </c>
      <c r="AD2438" s="179">
        <f t="shared" si="4522"/>
        <v>1</v>
      </c>
      <c r="AE2438" s="179" t="str">
        <f t="shared" si="4523"/>
        <v>11111111</v>
      </c>
      <c r="AF2438" s="179">
        <f t="shared" si="4524"/>
        <v>1</v>
      </c>
      <c r="AG2438" s="180" t="str">
        <f t="shared" si="4525"/>
        <v>01010101</v>
      </c>
      <c r="AH2438" s="179" t="str">
        <f t="shared" si="4526"/>
        <v>10101010</v>
      </c>
    </row>
    <row r="2439" spans="1:34" x14ac:dyDescent="0.2">
      <c r="A2439" s="125" t="s">
        <v>3429</v>
      </c>
      <c r="B2439" s="58" t="str">
        <f t="shared" si="4536"/>
        <v>RSVD</v>
      </c>
      <c r="C2439" s="125" t="s">
        <v>727</v>
      </c>
      <c r="D2439" s="125" t="s">
        <v>704</v>
      </c>
      <c r="E2439" s="125" t="str">
        <f t="shared" si="4537"/>
        <v>L3</v>
      </c>
      <c r="F2439" s="125" t="str">
        <f t="shared" si="4538"/>
        <v>000</v>
      </c>
      <c r="H2439" s="125" t="s">
        <v>1724</v>
      </c>
      <c r="I2439" s="159">
        <f>VLOOKUP(H2439,'V-Enc'!$B$38:$C$45,2,FALSE)</f>
        <v>32</v>
      </c>
      <c r="J2439" s="125" t="s">
        <v>1735</v>
      </c>
      <c r="K2439" s="159">
        <f>VLOOKUP(J2439,'V-Enc'!$B$49:$C$56,2,FALSE)</f>
        <v>4</v>
      </c>
      <c r="L2439" s="206" t="s">
        <v>2079</v>
      </c>
      <c r="M2439" s="125">
        <v>8</v>
      </c>
      <c r="N2439" s="125" t="s">
        <v>1834</v>
      </c>
      <c r="O2439" s="125">
        <f>VLOOKUP(N2439,'V-Enc'!$B$130:$C$137,2,FALSE)</f>
        <v>7</v>
      </c>
      <c r="Q2439" s="125" t="s">
        <v>730</v>
      </c>
      <c r="R2439" s="125" t="s">
        <v>22</v>
      </c>
      <c r="S2439" s="125" t="s">
        <v>764</v>
      </c>
      <c r="U2439" s="125">
        <f t="shared" si="4539"/>
        <v>32</v>
      </c>
      <c r="V2439" s="179">
        <f t="shared" si="4540"/>
        <v>4</v>
      </c>
      <c r="W2439" s="125">
        <f t="shared" si="4541"/>
        <v>8</v>
      </c>
      <c r="X2439" s="179">
        <f t="shared" si="4542"/>
        <v>1</v>
      </c>
      <c r="Z2439" s="125">
        <f t="shared" si="4416"/>
        <v>1</v>
      </c>
      <c r="AA2439" s="125">
        <v>1</v>
      </c>
      <c r="AB2439" s="179">
        <f t="shared" si="4535"/>
        <v>28</v>
      </c>
      <c r="AC2439" s="179" t="str">
        <f t="shared" si="4521"/>
        <v>011011</v>
      </c>
      <c r="AD2439" s="179">
        <f t="shared" si="4522"/>
        <v>1</v>
      </c>
      <c r="AE2439" s="179" t="str">
        <f t="shared" si="4523"/>
        <v>11111111</v>
      </c>
      <c r="AF2439" s="179">
        <f t="shared" si="4524"/>
        <v>0</v>
      </c>
      <c r="AG2439" s="180" t="str">
        <f t="shared" si="4525"/>
        <v>00000000</v>
      </c>
      <c r="AH2439" s="179" t="str">
        <f t="shared" si="4526"/>
        <v>00000000</v>
      </c>
    </row>
    <row r="2440" spans="1:34" x14ac:dyDescent="0.2">
      <c r="A2440" s="125" t="s">
        <v>3430</v>
      </c>
      <c r="B2440" s="58" t="str">
        <f t="shared" si="4536"/>
        <v>RSVD</v>
      </c>
      <c r="C2440" s="125" t="s">
        <v>727</v>
      </c>
      <c r="D2440" s="125" t="s">
        <v>704</v>
      </c>
      <c r="E2440" s="125" t="str">
        <f t="shared" si="4537"/>
        <v>L3</v>
      </c>
      <c r="F2440" s="125" t="str">
        <f t="shared" si="4538"/>
        <v>101</v>
      </c>
      <c r="H2440" s="125" t="s">
        <v>1724</v>
      </c>
      <c r="I2440" s="159">
        <f>VLOOKUP(H2440,'V-Enc'!$B$38:$C$45,2,FALSE)</f>
        <v>32</v>
      </c>
      <c r="J2440" s="125" t="s">
        <v>1735</v>
      </c>
      <c r="K2440" s="159">
        <f>VLOOKUP(J2440,'V-Enc'!$B$49:$C$56,2,FALSE)</f>
        <v>4</v>
      </c>
      <c r="L2440" s="206" t="s">
        <v>2079</v>
      </c>
      <c r="M2440" s="125">
        <v>16</v>
      </c>
      <c r="N2440" s="125" t="s">
        <v>1834</v>
      </c>
      <c r="O2440" s="125">
        <f>VLOOKUP(N2440,'V-Enc'!$B$130:$C$137,2,FALSE)</f>
        <v>7</v>
      </c>
      <c r="Q2440" s="125" t="s">
        <v>730</v>
      </c>
      <c r="R2440" s="125" t="s">
        <v>22</v>
      </c>
      <c r="S2440" s="125" t="s">
        <v>764</v>
      </c>
      <c r="U2440" s="125">
        <f t="shared" si="4539"/>
        <v>32</v>
      </c>
      <c r="V2440" s="179">
        <f t="shared" si="4540"/>
        <v>4</v>
      </c>
      <c r="W2440" s="125">
        <f t="shared" si="4541"/>
        <v>16</v>
      </c>
      <c r="X2440" s="179">
        <f t="shared" si="4542"/>
        <v>2</v>
      </c>
      <c r="Z2440" s="125">
        <f t="shared" si="4416"/>
        <v>1</v>
      </c>
      <c r="AA2440" s="125">
        <v>1</v>
      </c>
      <c r="AB2440" s="179">
        <f t="shared" si="4535"/>
        <v>28</v>
      </c>
      <c r="AC2440" s="179" t="str">
        <f t="shared" si="4521"/>
        <v>011011</v>
      </c>
      <c r="AD2440" s="179">
        <f t="shared" si="4522"/>
        <v>1</v>
      </c>
      <c r="AE2440" s="179" t="str">
        <f t="shared" si="4523"/>
        <v>11111111</v>
      </c>
      <c r="AF2440" s="179">
        <f t="shared" si="4524"/>
        <v>2</v>
      </c>
      <c r="AG2440" s="180" t="str">
        <f t="shared" si="4525"/>
        <v>10101010</v>
      </c>
      <c r="AH2440" s="179" t="str">
        <f>IF(AF2440=0,"00000000",RIGHT(_xlfn.CONCAT(REPT(0,8-MIN(8,AB2440)),REPT(DEC2BIN(_xlfn.BITLSHIFT(1,MAX(V2440,X2440,1)-1)),MAX(1,O2440))),8))</f>
        <v>10001000</v>
      </c>
    </row>
    <row r="2441" spans="1:34" x14ac:dyDescent="0.2">
      <c r="A2441" s="125" t="s">
        <v>3431</v>
      </c>
      <c r="B2441" s="58" t="str">
        <f t="shared" si="4536"/>
        <v>RSVD</v>
      </c>
      <c r="C2441" s="125" t="s">
        <v>727</v>
      </c>
      <c r="D2441" s="125" t="s">
        <v>704</v>
      </c>
      <c r="E2441" s="125" t="str">
        <f t="shared" si="4537"/>
        <v>L3</v>
      </c>
      <c r="F2441" s="125" t="str">
        <f t="shared" si="4538"/>
        <v>110</v>
      </c>
      <c r="H2441" s="125" t="s">
        <v>1724</v>
      </c>
      <c r="I2441" s="159">
        <f>VLOOKUP(H2441,'V-Enc'!$B$38:$C$45,2,FALSE)</f>
        <v>32</v>
      </c>
      <c r="J2441" s="125" t="s">
        <v>1735</v>
      </c>
      <c r="K2441" s="159">
        <f>VLOOKUP(J2441,'V-Enc'!$B$49:$C$56,2,FALSE)</f>
        <v>4</v>
      </c>
      <c r="L2441" s="206" t="s">
        <v>2079</v>
      </c>
      <c r="M2441" s="125">
        <v>32</v>
      </c>
      <c r="N2441" s="125" t="s">
        <v>1834</v>
      </c>
      <c r="O2441" s="125">
        <f>VLOOKUP(N2441,'V-Enc'!$B$130:$C$137,2,FALSE)</f>
        <v>7</v>
      </c>
      <c r="Q2441" s="125" t="s">
        <v>730</v>
      </c>
      <c r="R2441" s="125" t="s">
        <v>22</v>
      </c>
      <c r="S2441" s="125" t="s">
        <v>764</v>
      </c>
      <c r="U2441" s="125">
        <f t="shared" si="4539"/>
        <v>32</v>
      </c>
      <c r="V2441" s="179">
        <f t="shared" si="4540"/>
        <v>4</v>
      </c>
      <c r="W2441" s="125">
        <f t="shared" si="4541"/>
        <v>32</v>
      </c>
      <c r="X2441" s="179">
        <f t="shared" si="4542"/>
        <v>4</v>
      </c>
      <c r="Z2441" s="125">
        <f t="shared" si="4416"/>
        <v>1</v>
      </c>
      <c r="AA2441" s="125">
        <v>1</v>
      </c>
      <c r="AB2441" s="179">
        <f t="shared" si="4535"/>
        <v>28</v>
      </c>
      <c r="AC2441" s="179" t="str">
        <f>DEC2BIN(MIN(64,AB2441)-1,6)</f>
        <v>011011</v>
      </c>
      <c r="AD2441" s="179">
        <f t="shared" si="4522"/>
        <v>1</v>
      </c>
      <c r="AE2441" s="179" t="str">
        <f t="shared" si="4523"/>
        <v>11111111</v>
      </c>
      <c r="AF2441" s="179">
        <f t="shared" si="4524"/>
        <v>1</v>
      </c>
      <c r="AG2441" s="180" t="str">
        <f t="shared" si="4525"/>
        <v>01110111</v>
      </c>
      <c r="AH2441" s="179" t="str">
        <f t="shared" ref="AH2441:AH2444" si="4551">IF(AF2441=0,"00000000",RIGHT(_xlfn.CONCAT(REPT(0,8-MIN(8,AB2441)),REPT(DEC2BIN(_xlfn.BITLSHIFT(1,MAX(V2441,X2441,1)-1)),MAX(1,O2441))),8))</f>
        <v>10001000</v>
      </c>
    </row>
    <row r="2442" spans="1:34" x14ac:dyDescent="0.2">
      <c r="A2442" s="125" t="s">
        <v>3432</v>
      </c>
      <c r="B2442" s="58" t="str">
        <f t="shared" si="4536"/>
        <v>RSVD</v>
      </c>
      <c r="C2442" s="125" t="s">
        <v>727</v>
      </c>
      <c r="D2442" s="125" t="s">
        <v>704</v>
      </c>
      <c r="E2442" s="125" t="str">
        <f>IF(S2442="rs2","L2",IF(S2442="vs2","L3","L1"))</f>
        <v>L3</v>
      </c>
      <c r="F2442" s="125" t="str">
        <f>IF(M2442=8,"000",IF(M2442=16,"101","110"))</f>
        <v>000</v>
      </c>
      <c r="H2442" s="125" t="s">
        <v>1724</v>
      </c>
      <c r="I2442" s="159">
        <f>VLOOKUP(H2442,'V-Enc'!$B$38:$C$45,2,FALSE)</f>
        <v>32</v>
      </c>
      <c r="J2442" s="125" t="s">
        <v>1736</v>
      </c>
      <c r="K2442" s="159">
        <f>VLOOKUP(J2442,'V-Enc'!$B$49:$C$56,2,FALSE)</f>
        <v>8</v>
      </c>
      <c r="L2442" s="206" t="s">
        <v>2079</v>
      </c>
      <c r="M2442" s="125">
        <v>8</v>
      </c>
      <c r="N2442" s="125" t="s">
        <v>1834</v>
      </c>
      <c r="O2442" s="125">
        <f>VLOOKUP(N2442,'V-Enc'!$B$130:$C$137,2,FALSE)</f>
        <v>7</v>
      </c>
      <c r="Q2442" s="125" t="s">
        <v>730</v>
      </c>
      <c r="R2442" s="125" t="s">
        <v>22</v>
      </c>
      <c r="S2442" s="125" t="s">
        <v>764</v>
      </c>
      <c r="U2442" s="125">
        <f>IF(L2442="-1",I2442,M2442)</f>
        <v>32</v>
      </c>
      <c r="V2442" s="179">
        <f>IF(L2442="-1",K2442,U2442/I2442*K2442)</f>
        <v>8</v>
      </c>
      <c r="W2442" s="125">
        <f>IF(L2442="-1",M2442,"-")</f>
        <v>8</v>
      </c>
      <c r="X2442" s="179">
        <f>IF(L2442="-1",W2442/I2442*K2442,"-")</f>
        <v>2</v>
      </c>
      <c r="Z2442" s="125">
        <f t="shared" si="4416"/>
        <v>1</v>
      </c>
      <c r="AA2442" s="125">
        <v>1</v>
      </c>
      <c r="AB2442" s="179">
        <f t="shared" si="4535"/>
        <v>56</v>
      </c>
      <c r="AC2442" s="179" t="str">
        <f t="shared" ref="AC2442:AC2444" si="4552">DEC2BIN(MIN(64,AB2442)-1,6)</f>
        <v>110111</v>
      </c>
      <c r="AD2442" s="179">
        <f t="shared" si="4522"/>
        <v>1</v>
      </c>
      <c r="AE2442" s="179" t="str">
        <f t="shared" si="4523"/>
        <v>11111111</v>
      </c>
      <c r="AF2442" s="179">
        <f t="shared" si="4524"/>
        <v>4</v>
      </c>
      <c r="AG2442" s="180" t="str">
        <f t="shared" si="4525"/>
        <v>10001000</v>
      </c>
      <c r="AH2442" s="179" t="str">
        <f t="shared" si="4551"/>
        <v>10000000</v>
      </c>
    </row>
    <row r="2443" spans="1:34" x14ac:dyDescent="0.2">
      <c r="A2443" s="125" t="s">
        <v>3433</v>
      </c>
      <c r="B2443" s="58" t="str">
        <f t="shared" si="4536"/>
        <v>RSVD</v>
      </c>
      <c r="C2443" s="125" t="s">
        <v>727</v>
      </c>
      <c r="D2443" s="125" t="s">
        <v>704</v>
      </c>
      <c r="E2443" s="125" t="str">
        <f>IF(S2443="rs2","L2",IF(S2443="vs2","L3","L1"))</f>
        <v>L3</v>
      </c>
      <c r="F2443" s="125" t="str">
        <f>IF(M2443=8,"000",IF(M2443=16,"101","110"))</f>
        <v>101</v>
      </c>
      <c r="H2443" s="125" t="s">
        <v>1724</v>
      </c>
      <c r="I2443" s="159">
        <f>VLOOKUP(H2443,'V-Enc'!$B$38:$C$45,2,FALSE)</f>
        <v>32</v>
      </c>
      <c r="J2443" s="125" t="s">
        <v>1736</v>
      </c>
      <c r="K2443" s="159">
        <f>VLOOKUP(J2443,'V-Enc'!$B$49:$C$56,2,FALSE)</f>
        <v>8</v>
      </c>
      <c r="L2443" s="206" t="s">
        <v>2079</v>
      </c>
      <c r="M2443" s="125">
        <v>16</v>
      </c>
      <c r="N2443" s="125" t="s">
        <v>1834</v>
      </c>
      <c r="O2443" s="125">
        <f>VLOOKUP(N2443,'V-Enc'!$B$130:$C$137,2,FALSE)</f>
        <v>7</v>
      </c>
      <c r="Q2443" s="125" t="s">
        <v>730</v>
      </c>
      <c r="R2443" s="125" t="s">
        <v>22</v>
      </c>
      <c r="S2443" s="125" t="s">
        <v>764</v>
      </c>
      <c r="U2443" s="125">
        <f>IF(L2443="-1",I2443,M2443)</f>
        <v>32</v>
      </c>
      <c r="V2443" s="179">
        <f>IF(L2443="-1",K2443,U2443/I2443*K2443)</f>
        <v>8</v>
      </c>
      <c r="W2443" s="125">
        <f>IF(L2443="-1",M2443,"-")</f>
        <v>16</v>
      </c>
      <c r="X2443" s="179">
        <f>IF(L2443="-1",W2443/I2443*K2443,"-")</f>
        <v>4</v>
      </c>
      <c r="Z2443" s="125">
        <f t="shared" si="4416"/>
        <v>1</v>
      </c>
      <c r="AA2443" s="125">
        <v>1</v>
      </c>
      <c r="AB2443" s="179">
        <f t="shared" si="4535"/>
        <v>56</v>
      </c>
      <c r="AC2443" s="179" t="str">
        <f t="shared" si="4552"/>
        <v>110111</v>
      </c>
      <c r="AD2443" s="179">
        <f t="shared" si="4522"/>
        <v>1</v>
      </c>
      <c r="AE2443" s="179" t="str">
        <f t="shared" si="4523"/>
        <v>11111111</v>
      </c>
      <c r="AF2443" s="179">
        <f t="shared" si="4524"/>
        <v>2</v>
      </c>
      <c r="AG2443" s="180" t="str">
        <f>IF(AF2443=0,"00000000",RIGHT(IF(X2443&gt;=V2443,DEC2BIN(_xlfn.BITXOR(BIN2DEC(AH2443),255),8),REPT(DEC2BIN(_xlfn.BITLSHIFT(1,AF2443-1)),8)),8))</f>
        <v>10101010</v>
      </c>
      <c r="AH2443" s="179" t="str">
        <f t="shared" si="4551"/>
        <v>10000000</v>
      </c>
    </row>
    <row r="2444" spans="1:34" x14ac:dyDescent="0.2">
      <c r="A2444" s="125" t="s">
        <v>3434</v>
      </c>
      <c r="B2444" s="58" t="str">
        <f t="shared" si="4536"/>
        <v>RSVD</v>
      </c>
      <c r="C2444" s="125" t="s">
        <v>727</v>
      </c>
      <c r="D2444" s="125" t="s">
        <v>704</v>
      </c>
      <c r="E2444" s="125" t="str">
        <f>IF(S2444="rs2","L2",IF(S2444="vs2","L3","L1"))</f>
        <v>L3</v>
      </c>
      <c r="F2444" s="125" t="str">
        <f>IF(M2444=8,"000",IF(M2444=16,"101","110"))</f>
        <v>110</v>
      </c>
      <c r="H2444" s="125" t="s">
        <v>1724</v>
      </c>
      <c r="I2444" s="159">
        <f>VLOOKUP(H2444,'V-Enc'!$B$38:$C$45,2,FALSE)</f>
        <v>32</v>
      </c>
      <c r="J2444" s="125" t="s">
        <v>1736</v>
      </c>
      <c r="K2444" s="159">
        <f>VLOOKUP(J2444,'V-Enc'!$B$49:$C$56,2,FALSE)</f>
        <v>8</v>
      </c>
      <c r="L2444" s="206" t="s">
        <v>2079</v>
      </c>
      <c r="M2444" s="125">
        <v>32</v>
      </c>
      <c r="N2444" s="125" t="s">
        <v>1834</v>
      </c>
      <c r="O2444" s="125">
        <f>VLOOKUP(N2444,'V-Enc'!$B$130:$C$137,2,FALSE)</f>
        <v>7</v>
      </c>
      <c r="Q2444" s="125" t="s">
        <v>730</v>
      </c>
      <c r="R2444" s="125" t="s">
        <v>22</v>
      </c>
      <c r="S2444" s="125" t="s">
        <v>764</v>
      </c>
      <c r="U2444" s="125">
        <f>IF(L2444="-1",I2444,M2444)</f>
        <v>32</v>
      </c>
      <c r="V2444" s="179">
        <f>IF(L2444="-1",K2444,U2444/I2444*K2444)</f>
        <v>8</v>
      </c>
      <c r="W2444" s="125">
        <f>IF(L2444="-1",M2444,"-")</f>
        <v>32</v>
      </c>
      <c r="X2444" s="179">
        <f>IF(L2444="-1",W2444/I2444*K2444,"-")</f>
        <v>8</v>
      </c>
      <c r="Z2444" s="125">
        <f t="shared" si="4416"/>
        <v>1</v>
      </c>
      <c r="AA2444" s="125">
        <v>1</v>
      </c>
      <c r="AB2444" s="179">
        <f t="shared" si="4535"/>
        <v>56</v>
      </c>
      <c r="AC2444" s="179" t="str">
        <f t="shared" si="4552"/>
        <v>110111</v>
      </c>
      <c r="AD2444" s="179">
        <f t="shared" si="4522"/>
        <v>1</v>
      </c>
      <c r="AE2444" s="179" t="str">
        <f t="shared" si="4523"/>
        <v>11111111</v>
      </c>
      <c r="AF2444" s="179">
        <f t="shared" si="4524"/>
        <v>1</v>
      </c>
      <c r="AG2444" s="180" t="str">
        <f>IF(AF2444=0,"00000000",RIGHT(IF(X2444&gt;=V2444,DEC2BIN(_xlfn.BITXOR(BIN2DEC(AH2444),255),8),REPT(DEC2BIN(_xlfn.BITLSHIFT(1,AF2444-1)),8)),8))</f>
        <v>01111111</v>
      </c>
      <c r="AH2444" s="179" t="str">
        <f t="shared" si="4551"/>
        <v>10000000</v>
      </c>
    </row>
    <row r="2445" spans="1:34" x14ac:dyDescent="0.2">
      <c r="I2445" s="159"/>
      <c r="Z2445" s="125" t="str">
        <f t="shared" si="4416"/>
        <v/>
      </c>
      <c r="AC2445" s="179"/>
      <c r="AE2445" s="179"/>
    </row>
    <row r="2446" spans="1:34" ht="19" x14ac:dyDescent="0.25">
      <c r="A2446" s="225" t="s">
        <v>2302</v>
      </c>
      <c r="B2446" s="225"/>
      <c r="C2446" s="226"/>
      <c r="D2446" s="226"/>
      <c r="E2446" s="226"/>
      <c r="F2446" s="226"/>
      <c r="G2446" s="226"/>
      <c r="I2446" s="159"/>
      <c r="Z2446" s="125" t="str">
        <f t="shared" si="4416"/>
        <v/>
      </c>
      <c r="AC2446" s="179"/>
      <c r="AE2446" s="179"/>
    </row>
    <row r="2447" spans="1:34" x14ac:dyDescent="0.2">
      <c r="A2447" s="125" t="s">
        <v>5063</v>
      </c>
      <c r="B2447" s="58" t="str">
        <f t="shared" ref="B2447" si="4553">IF(OR(MAX(1,O2447)*MAX(V2447,1)&gt;8,V2447&lt;1/4,X2447&lt;1/4,IF(X2447="-",0,X2447)&gt;8),"RSVD","")</f>
        <v>RSVD</v>
      </c>
      <c r="C2447" s="125" t="s">
        <v>727</v>
      </c>
      <c r="D2447" s="125" t="s">
        <v>704</v>
      </c>
      <c r="E2447" s="125" t="str">
        <f t="shared" ref="E2447" si="4554">IF(S2447="rs2","L2",IF(S2447="vs2","L3","L1"))</f>
        <v>L1</v>
      </c>
      <c r="F2447" s="125" t="str">
        <f t="shared" ref="F2447" si="4555">IF(M2447=8,"000",IF(M2447=16,"101","110"))</f>
        <v>000</v>
      </c>
      <c r="H2447" s="125" t="s">
        <v>1724</v>
      </c>
      <c r="I2447" s="159">
        <f>VLOOKUP(H2447,'V-Enc'!$B$38:$C$45,2,FALSE)</f>
        <v>32</v>
      </c>
      <c r="J2447" s="125" t="s">
        <v>1739</v>
      </c>
      <c r="K2447" s="159">
        <f>VLOOKUP(J2447,'V-Enc'!$B$49:$C$56,2,FALSE)</f>
        <v>0.25</v>
      </c>
      <c r="L2447" s="206" t="s">
        <v>76</v>
      </c>
      <c r="M2447" s="125">
        <v>8</v>
      </c>
      <c r="N2447" s="125" t="s">
        <v>1835</v>
      </c>
      <c r="O2447" s="125">
        <f>VLOOKUP(N2447,'V-Enc'!$B$130:$C$137,2,FALSE)</f>
        <v>8</v>
      </c>
      <c r="Q2447" s="125" t="s">
        <v>730</v>
      </c>
      <c r="R2447" s="125" t="s">
        <v>22</v>
      </c>
      <c r="S2447" s="206" t="s">
        <v>2040</v>
      </c>
      <c r="U2447" s="125">
        <f t="shared" ref="U2447" si="4556">IF(L2447="-1",I2447,M2447)</f>
        <v>8</v>
      </c>
      <c r="V2447" s="179">
        <f t="shared" ref="V2447" si="4557">IF(L2447="-1",K2447,U2447/I2447*K2447)</f>
        <v>6.25E-2</v>
      </c>
      <c r="W2447" s="125" t="str">
        <f t="shared" ref="W2447" si="4558">IF(L2447="-1",M2447,"-")</f>
        <v>-</v>
      </c>
      <c r="X2447" s="179" t="str">
        <f>IF(L2447="-1",W2447/#REF!*#REF!,"-")</f>
        <v>-</v>
      </c>
      <c r="Z2447" s="125" t="str">
        <f t="shared" si="4416"/>
        <v/>
      </c>
      <c r="AA2447" s="125">
        <v>1</v>
      </c>
      <c r="AB2447" s="179">
        <f>MAX(V2447,X2447,1)*IF(O2447="",1,O2447)</f>
        <v>8</v>
      </c>
      <c r="AC2447" s="179" t="str">
        <f t="shared" ref="AC2447:AC2460" si="4559">DEC2BIN(MIN(64,AB2447)-1,6)</f>
        <v>000111</v>
      </c>
      <c r="AD2447" s="179">
        <f t="shared" ref="AD2447:AD2464" si="4560">AB2447/(MAX(V2447,1)*IF(O2447="",1,O2447))</f>
        <v>1</v>
      </c>
      <c r="AE2447" s="179" t="str">
        <f t="shared" ref="AE2447:AE2464" si="4561">RIGHT(_xlfn.CONCAT(REPT(0,8-MIN(AB2447,8)),REPT(DEC2BIN(_xlfn.BITLSHIFT(1,AD2447-1)),AB2447/AD2447)),8)</f>
        <v>11111111</v>
      </c>
      <c r="AF2447" s="125" t="s">
        <v>369</v>
      </c>
    </row>
    <row r="2448" spans="1:34" x14ac:dyDescent="0.2">
      <c r="A2448" s="125" t="s">
        <v>5064</v>
      </c>
      <c r="B2448" s="58" t="str">
        <f t="shared" ref="B2448" si="4562">IF(OR(MAX(1,O2448)*MAX(V2448,1)&gt;8,V2448&lt;1/4,X2448&lt;1/4,IF(X2448="-",0,X2448)&gt;8),"RSVD","")</f>
        <v>RSVD</v>
      </c>
      <c r="C2448" s="125" t="s">
        <v>727</v>
      </c>
      <c r="D2448" s="125" t="s">
        <v>704</v>
      </c>
      <c r="E2448" s="125" t="str">
        <f t="shared" ref="E2448" si="4563">IF(S2448="rs2","L2",IF(S2448="vs2","L3","L1"))</f>
        <v>L1</v>
      </c>
      <c r="F2448" s="125" t="str">
        <f t="shared" ref="F2448" si="4564">IF(M2448=8,"000",IF(M2448=16,"101","110"))</f>
        <v>101</v>
      </c>
      <c r="H2448" s="125" t="s">
        <v>1724</v>
      </c>
      <c r="I2448" s="159">
        <f>VLOOKUP(H2448,'V-Enc'!$B$38:$C$45,2,FALSE)</f>
        <v>32</v>
      </c>
      <c r="J2448" s="125" t="s">
        <v>1739</v>
      </c>
      <c r="K2448" s="159">
        <f>VLOOKUP(J2448,'V-Enc'!$B$49:$C$56,2,FALSE)</f>
        <v>0.25</v>
      </c>
      <c r="L2448" s="206" t="s">
        <v>76</v>
      </c>
      <c r="M2448" s="125">
        <v>16</v>
      </c>
      <c r="N2448" s="125" t="s">
        <v>1835</v>
      </c>
      <c r="O2448" s="125">
        <f>VLOOKUP(N2448,'V-Enc'!$B$130:$C$137,2,FALSE)</f>
        <v>8</v>
      </c>
      <c r="Q2448" s="125" t="s">
        <v>730</v>
      </c>
      <c r="R2448" s="125" t="s">
        <v>22</v>
      </c>
      <c r="S2448" s="206" t="s">
        <v>2040</v>
      </c>
      <c r="U2448" s="125">
        <f t="shared" ref="U2448" si="4565">IF(L2448="-1",I2448,M2448)</f>
        <v>16</v>
      </c>
      <c r="V2448" s="179">
        <f t="shared" ref="V2448" si="4566">IF(L2448="-1",K2448,U2448/I2448*K2448)</f>
        <v>0.125</v>
      </c>
      <c r="W2448" s="125" t="str">
        <f t="shared" ref="W2448" si="4567">IF(L2448="-1",M2448,"-")</f>
        <v>-</v>
      </c>
      <c r="X2448" s="179" t="str">
        <f>IF(L2448="-1",W2448/#REF!*#REF!,"-")</f>
        <v>-</v>
      </c>
      <c r="Z2448" s="125" t="str">
        <f t="shared" ref="Z2448" si="4568">IF(S2448="vs2",1,"")</f>
        <v/>
      </c>
      <c r="AA2448" s="125">
        <v>1</v>
      </c>
      <c r="AB2448" s="179">
        <f t="shared" ref="AB2448:AB2464" si="4569">MAX(V2448,X2448,1)*IF(O2448="",1,O2448)</f>
        <v>8</v>
      </c>
      <c r="AC2448" s="179" t="str">
        <f t="shared" si="4559"/>
        <v>000111</v>
      </c>
      <c r="AD2448" s="179">
        <f t="shared" si="4560"/>
        <v>1</v>
      </c>
      <c r="AE2448" s="179" t="str">
        <f t="shared" si="4561"/>
        <v>11111111</v>
      </c>
      <c r="AF2448" s="125" t="s">
        <v>369</v>
      </c>
    </row>
    <row r="2449" spans="1:32" x14ac:dyDescent="0.2">
      <c r="A2449" s="125" t="s">
        <v>3435</v>
      </c>
      <c r="B2449" s="58" t="str">
        <f t="shared" ref="B2449:B2455" si="4570">IF(OR(MAX(1,O2449)*MAX(V2449,1)&gt;8,V2449&lt;1/4,X2449&lt;1/4,IF(X2449="-",0,X2449)&gt;8),"RSVD","")</f>
        <v/>
      </c>
      <c r="C2449" s="125" t="s">
        <v>727</v>
      </c>
      <c r="D2449" s="125" t="s">
        <v>704</v>
      </c>
      <c r="E2449" s="125" t="str">
        <f t="shared" ref="E2449:E2455" si="4571">IF(S2449="rs2","L2",IF(S2449="vs2","L3","L1"))</f>
        <v>L1</v>
      </c>
      <c r="F2449" s="125" t="str">
        <f t="shared" ref="F2449:F2455" si="4572">IF(M2449=8,"000",IF(M2449=16,"101","110"))</f>
        <v>110</v>
      </c>
      <c r="H2449" s="125" t="s">
        <v>1724</v>
      </c>
      <c r="I2449" s="159">
        <f>VLOOKUP(H2449,'V-Enc'!$B$38:$C$45,2,FALSE)</f>
        <v>32</v>
      </c>
      <c r="J2449" s="125" t="s">
        <v>1739</v>
      </c>
      <c r="K2449" s="159">
        <f>VLOOKUP(J2449,'V-Enc'!$B$49:$C$56,2,FALSE)</f>
        <v>0.25</v>
      </c>
      <c r="L2449" s="206" t="s">
        <v>76</v>
      </c>
      <c r="M2449" s="125">
        <v>32</v>
      </c>
      <c r="N2449" s="125" t="s">
        <v>1835</v>
      </c>
      <c r="O2449" s="125">
        <f>VLOOKUP(N2449,'V-Enc'!$B$130:$C$137,2,FALSE)</f>
        <v>8</v>
      </c>
      <c r="Q2449" s="125" t="s">
        <v>730</v>
      </c>
      <c r="R2449" s="125" t="s">
        <v>22</v>
      </c>
      <c r="S2449" s="206" t="s">
        <v>2040</v>
      </c>
      <c r="U2449" s="125">
        <f t="shared" ref="U2449:U2455" si="4573">IF(L2449="-1",I2449,M2449)</f>
        <v>32</v>
      </c>
      <c r="V2449" s="179">
        <f t="shared" ref="V2449:V2455" si="4574">IF(L2449="-1",K2449,U2449/I2449*K2449)</f>
        <v>0.25</v>
      </c>
      <c r="W2449" s="125" t="str">
        <f t="shared" ref="W2449:W2455" si="4575">IF(L2449="-1",M2449,"-")</f>
        <v>-</v>
      </c>
      <c r="X2449" s="179" t="str">
        <f>IF(L2449="-1",W2449/#REF!*#REF!,"-")</f>
        <v>-</v>
      </c>
      <c r="Z2449" s="125" t="str">
        <f t="shared" si="4416"/>
        <v/>
      </c>
      <c r="AA2449" s="125">
        <v>1</v>
      </c>
      <c r="AB2449" s="179">
        <f t="shared" si="4569"/>
        <v>8</v>
      </c>
      <c r="AC2449" s="179" t="str">
        <f t="shared" si="4559"/>
        <v>000111</v>
      </c>
      <c r="AD2449" s="179">
        <f t="shared" si="4560"/>
        <v>1</v>
      </c>
      <c r="AE2449" s="179" t="str">
        <f t="shared" si="4561"/>
        <v>11111111</v>
      </c>
      <c r="AF2449" s="125" t="s">
        <v>369</v>
      </c>
    </row>
    <row r="2450" spans="1:32" x14ac:dyDescent="0.2">
      <c r="A2450" s="125" t="s">
        <v>5065</v>
      </c>
      <c r="B2450" s="58" t="str">
        <f t="shared" ref="B2450" si="4576">IF(OR(MAX(1,O2450)*MAX(V2450,1)&gt;8,V2450&lt;1/4,X2450&lt;1/4,IF(X2450="-",0,X2450)&gt;8),"RSVD","")</f>
        <v>RSVD</v>
      </c>
      <c r="C2450" s="125" t="s">
        <v>727</v>
      </c>
      <c r="D2450" s="125" t="s">
        <v>704</v>
      </c>
      <c r="E2450" s="125" t="str">
        <f t="shared" ref="E2450" si="4577">IF(S2450="rs2","L2",IF(S2450="vs2","L3","L1"))</f>
        <v>L1</v>
      </c>
      <c r="F2450" s="125" t="str">
        <f t="shared" ref="F2450" si="4578">IF(M2450=8,"000",IF(M2450=16,"101","110"))</f>
        <v>000</v>
      </c>
      <c r="H2450" s="125" t="s">
        <v>1724</v>
      </c>
      <c r="I2450" s="159">
        <f>VLOOKUP(H2450,'V-Enc'!$B$38:$C$45,2,FALSE)</f>
        <v>32</v>
      </c>
      <c r="J2450" s="125" t="s">
        <v>1740</v>
      </c>
      <c r="K2450" s="159">
        <f>VLOOKUP(J2450,'V-Enc'!$B$49:$C$56,2,FALSE)</f>
        <v>0.5</v>
      </c>
      <c r="L2450" s="206" t="s">
        <v>76</v>
      </c>
      <c r="M2450" s="125">
        <v>8</v>
      </c>
      <c r="N2450" s="125" t="s">
        <v>1835</v>
      </c>
      <c r="O2450" s="125">
        <f>VLOOKUP(N2450,'V-Enc'!$B$130:$C$137,2,FALSE)</f>
        <v>8</v>
      </c>
      <c r="Q2450" s="125" t="s">
        <v>730</v>
      </c>
      <c r="R2450" s="125" t="s">
        <v>22</v>
      </c>
      <c r="S2450" s="206" t="s">
        <v>2040</v>
      </c>
      <c r="U2450" s="125">
        <f t="shared" ref="U2450" si="4579">IF(L2450="-1",I2450,M2450)</f>
        <v>8</v>
      </c>
      <c r="V2450" s="179">
        <f t="shared" ref="V2450" si="4580">IF(L2450="-1",K2450,U2450/I2450*K2450)</f>
        <v>0.125</v>
      </c>
      <c r="W2450" s="125" t="str">
        <f t="shared" ref="W2450" si="4581">IF(L2450="-1",M2450,"-")</f>
        <v>-</v>
      </c>
      <c r="X2450" s="179" t="str">
        <f>IF(L2450="-1",W2450/#REF!*#REF!,"-")</f>
        <v>-</v>
      </c>
      <c r="Z2450" s="125" t="str">
        <f t="shared" ref="Z2450" si="4582">IF(S2450="vs2",1,"")</f>
        <v/>
      </c>
      <c r="AA2450" s="125">
        <v>1</v>
      </c>
      <c r="AB2450" s="179">
        <f t="shared" si="4569"/>
        <v>8</v>
      </c>
      <c r="AC2450" s="179" t="str">
        <f t="shared" si="4559"/>
        <v>000111</v>
      </c>
      <c r="AD2450" s="179">
        <f t="shared" si="4560"/>
        <v>1</v>
      </c>
      <c r="AE2450" s="179" t="str">
        <f t="shared" si="4561"/>
        <v>11111111</v>
      </c>
      <c r="AF2450" s="125" t="s">
        <v>369</v>
      </c>
    </row>
    <row r="2451" spans="1:32" x14ac:dyDescent="0.2">
      <c r="A2451" s="125" t="s">
        <v>3436</v>
      </c>
      <c r="B2451" s="58" t="str">
        <f t="shared" si="4570"/>
        <v/>
      </c>
      <c r="C2451" s="125" t="s">
        <v>727</v>
      </c>
      <c r="D2451" s="125" t="s">
        <v>704</v>
      </c>
      <c r="E2451" s="125" t="str">
        <f t="shared" si="4571"/>
        <v>L1</v>
      </c>
      <c r="F2451" s="125" t="str">
        <f t="shared" si="4572"/>
        <v>101</v>
      </c>
      <c r="H2451" s="125" t="s">
        <v>1724</v>
      </c>
      <c r="I2451" s="159">
        <f>VLOOKUP(H2451,'V-Enc'!$B$38:$C$45,2,FALSE)</f>
        <v>32</v>
      </c>
      <c r="J2451" s="125" t="s">
        <v>1740</v>
      </c>
      <c r="K2451" s="159">
        <f>VLOOKUP(J2451,'V-Enc'!$B$49:$C$56,2,FALSE)</f>
        <v>0.5</v>
      </c>
      <c r="L2451" s="206" t="s">
        <v>76</v>
      </c>
      <c r="M2451" s="125">
        <v>16</v>
      </c>
      <c r="N2451" s="125" t="s">
        <v>1835</v>
      </c>
      <c r="O2451" s="125">
        <f>VLOOKUP(N2451,'V-Enc'!$B$130:$C$137,2,FALSE)</f>
        <v>8</v>
      </c>
      <c r="Q2451" s="125" t="s">
        <v>730</v>
      </c>
      <c r="R2451" s="125" t="s">
        <v>22</v>
      </c>
      <c r="S2451" s="206" t="s">
        <v>2040</v>
      </c>
      <c r="U2451" s="125">
        <f t="shared" si="4573"/>
        <v>16</v>
      </c>
      <c r="V2451" s="179">
        <f t="shared" si="4574"/>
        <v>0.25</v>
      </c>
      <c r="W2451" s="125" t="str">
        <f t="shared" si="4575"/>
        <v>-</v>
      </c>
      <c r="X2451" s="179" t="str">
        <f>IF(L2451="-1",W2451/#REF!*#REF!,"-")</f>
        <v>-</v>
      </c>
      <c r="Z2451" s="125" t="str">
        <f t="shared" si="4416"/>
        <v/>
      </c>
      <c r="AA2451" s="125">
        <v>1</v>
      </c>
      <c r="AB2451" s="179">
        <f t="shared" si="4569"/>
        <v>8</v>
      </c>
      <c r="AC2451" s="179" t="str">
        <f t="shared" si="4559"/>
        <v>000111</v>
      </c>
      <c r="AD2451" s="179">
        <f t="shared" si="4560"/>
        <v>1</v>
      </c>
      <c r="AE2451" s="179" t="str">
        <f t="shared" si="4561"/>
        <v>11111111</v>
      </c>
      <c r="AF2451" s="125" t="s">
        <v>369</v>
      </c>
    </row>
    <row r="2452" spans="1:32" x14ac:dyDescent="0.2">
      <c r="A2452" s="125" t="s">
        <v>3437</v>
      </c>
      <c r="B2452" s="58" t="str">
        <f t="shared" si="4570"/>
        <v/>
      </c>
      <c r="C2452" s="125" t="s">
        <v>727</v>
      </c>
      <c r="D2452" s="125" t="s">
        <v>704</v>
      </c>
      <c r="E2452" s="125" t="str">
        <f t="shared" si="4571"/>
        <v>L1</v>
      </c>
      <c r="F2452" s="125" t="str">
        <f t="shared" si="4572"/>
        <v>110</v>
      </c>
      <c r="H2452" s="125" t="s">
        <v>1724</v>
      </c>
      <c r="I2452" s="159">
        <f>VLOOKUP(H2452,'V-Enc'!$B$38:$C$45,2,FALSE)</f>
        <v>32</v>
      </c>
      <c r="J2452" s="125" t="s">
        <v>1740</v>
      </c>
      <c r="K2452" s="159">
        <f>VLOOKUP(J2452,'V-Enc'!$B$49:$C$56,2,FALSE)</f>
        <v>0.5</v>
      </c>
      <c r="L2452" s="206" t="s">
        <v>76</v>
      </c>
      <c r="M2452" s="125">
        <v>32</v>
      </c>
      <c r="N2452" s="125" t="s">
        <v>1835</v>
      </c>
      <c r="O2452" s="125">
        <f>VLOOKUP(N2452,'V-Enc'!$B$130:$C$137,2,FALSE)</f>
        <v>8</v>
      </c>
      <c r="Q2452" s="125" t="s">
        <v>730</v>
      </c>
      <c r="R2452" s="125" t="s">
        <v>22</v>
      </c>
      <c r="S2452" s="206" t="s">
        <v>2040</v>
      </c>
      <c r="U2452" s="125">
        <f t="shared" si="4573"/>
        <v>32</v>
      </c>
      <c r="V2452" s="179">
        <f t="shared" si="4574"/>
        <v>0.5</v>
      </c>
      <c r="W2452" s="125" t="str">
        <f t="shared" si="4575"/>
        <v>-</v>
      </c>
      <c r="X2452" s="179" t="str">
        <f>IF(L2452="-1",W2452/I2451*K2451,"-")</f>
        <v>-</v>
      </c>
      <c r="Z2452" s="125" t="str">
        <f t="shared" si="4416"/>
        <v/>
      </c>
      <c r="AA2452" s="125">
        <v>1</v>
      </c>
      <c r="AB2452" s="179">
        <f t="shared" si="4569"/>
        <v>8</v>
      </c>
      <c r="AC2452" s="179" t="str">
        <f t="shared" si="4559"/>
        <v>000111</v>
      </c>
      <c r="AD2452" s="179">
        <f t="shared" si="4560"/>
        <v>1</v>
      </c>
      <c r="AE2452" s="179" t="str">
        <f t="shared" si="4561"/>
        <v>11111111</v>
      </c>
      <c r="AF2452" s="125" t="s">
        <v>369</v>
      </c>
    </row>
    <row r="2453" spans="1:32" x14ac:dyDescent="0.2">
      <c r="A2453" s="125" t="s">
        <v>3438</v>
      </c>
      <c r="B2453" s="58" t="str">
        <f t="shared" si="4570"/>
        <v/>
      </c>
      <c r="C2453" s="125" t="s">
        <v>727</v>
      </c>
      <c r="D2453" s="125" t="s">
        <v>704</v>
      </c>
      <c r="E2453" s="125" t="str">
        <f t="shared" si="4571"/>
        <v>L1</v>
      </c>
      <c r="F2453" s="125" t="str">
        <f t="shared" si="4572"/>
        <v>000</v>
      </c>
      <c r="H2453" s="125" t="s">
        <v>1724</v>
      </c>
      <c r="I2453" s="159">
        <f>VLOOKUP(H2453,'V-Enc'!$B$38:$C$45,2,FALSE)</f>
        <v>32</v>
      </c>
      <c r="J2453" s="125" t="s">
        <v>1733</v>
      </c>
      <c r="K2453" s="159">
        <f>VLOOKUP(J2453,'V-Enc'!$B$49:$C$56,2,FALSE)</f>
        <v>1</v>
      </c>
      <c r="L2453" s="206" t="s">
        <v>76</v>
      </c>
      <c r="M2453" s="125">
        <v>8</v>
      </c>
      <c r="N2453" s="125" t="s">
        <v>1835</v>
      </c>
      <c r="O2453" s="125">
        <f>VLOOKUP(N2453,'V-Enc'!$B$130:$C$137,2,FALSE)</f>
        <v>8</v>
      </c>
      <c r="Q2453" s="125" t="s">
        <v>730</v>
      </c>
      <c r="R2453" s="125" t="s">
        <v>22</v>
      </c>
      <c r="S2453" s="206" t="s">
        <v>2040</v>
      </c>
      <c r="U2453" s="125">
        <f t="shared" si="4573"/>
        <v>8</v>
      </c>
      <c r="V2453" s="179">
        <f t="shared" si="4574"/>
        <v>0.25</v>
      </c>
      <c r="W2453" s="125" t="str">
        <f t="shared" si="4575"/>
        <v>-</v>
      </c>
      <c r="X2453" s="179" t="str">
        <f>IF(L2453="-1",W2453/#REF!*#REF!,"-")</f>
        <v>-</v>
      </c>
      <c r="Z2453" s="125" t="str">
        <f t="shared" si="4416"/>
        <v/>
      </c>
      <c r="AA2453" s="125">
        <v>1</v>
      </c>
      <c r="AB2453" s="179">
        <f t="shared" si="4569"/>
        <v>8</v>
      </c>
      <c r="AC2453" s="179" t="str">
        <f t="shared" si="4559"/>
        <v>000111</v>
      </c>
      <c r="AD2453" s="179">
        <f t="shared" si="4560"/>
        <v>1</v>
      </c>
      <c r="AE2453" s="179" t="str">
        <f t="shared" si="4561"/>
        <v>11111111</v>
      </c>
      <c r="AF2453" s="125" t="s">
        <v>369</v>
      </c>
    </row>
    <row r="2454" spans="1:32" x14ac:dyDescent="0.2">
      <c r="A2454" s="125" t="s">
        <v>3439</v>
      </c>
      <c r="B2454" s="58" t="str">
        <f t="shared" si="4570"/>
        <v/>
      </c>
      <c r="C2454" s="125" t="s">
        <v>727</v>
      </c>
      <c r="D2454" s="125" t="s">
        <v>704</v>
      </c>
      <c r="E2454" s="125" t="str">
        <f t="shared" si="4571"/>
        <v>L1</v>
      </c>
      <c r="F2454" s="125" t="str">
        <f t="shared" si="4572"/>
        <v>101</v>
      </c>
      <c r="H2454" s="125" t="s">
        <v>1724</v>
      </c>
      <c r="I2454" s="159">
        <f>VLOOKUP(H2454,'V-Enc'!$B$38:$C$45,2,FALSE)</f>
        <v>32</v>
      </c>
      <c r="J2454" s="125" t="s">
        <v>1733</v>
      </c>
      <c r="K2454" s="159">
        <f>VLOOKUP(J2454,'V-Enc'!$B$49:$C$56,2,FALSE)</f>
        <v>1</v>
      </c>
      <c r="L2454" s="206" t="s">
        <v>76</v>
      </c>
      <c r="M2454" s="125">
        <v>16</v>
      </c>
      <c r="N2454" s="125" t="s">
        <v>1835</v>
      </c>
      <c r="O2454" s="125">
        <f>VLOOKUP(N2454,'V-Enc'!$B$130:$C$137,2,FALSE)</f>
        <v>8</v>
      </c>
      <c r="Q2454" s="125" t="s">
        <v>730</v>
      </c>
      <c r="R2454" s="125" t="s">
        <v>22</v>
      </c>
      <c r="S2454" s="206" t="s">
        <v>2040</v>
      </c>
      <c r="U2454" s="125">
        <f t="shared" si="4573"/>
        <v>16</v>
      </c>
      <c r="V2454" s="179">
        <f t="shared" si="4574"/>
        <v>0.5</v>
      </c>
      <c r="W2454" s="125" t="str">
        <f t="shared" si="4575"/>
        <v>-</v>
      </c>
      <c r="X2454" s="179" t="str">
        <f>IF(L2454="-1",W2454/#REF!*#REF!,"-")</f>
        <v>-</v>
      </c>
      <c r="Z2454" s="125" t="str">
        <f t="shared" si="4416"/>
        <v/>
      </c>
      <c r="AA2454" s="125">
        <v>1</v>
      </c>
      <c r="AB2454" s="179">
        <f t="shared" si="4569"/>
        <v>8</v>
      </c>
      <c r="AC2454" s="179" t="str">
        <f t="shared" si="4559"/>
        <v>000111</v>
      </c>
      <c r="AD2454" s="179">
        <f t="shared" si="4560"/>
        <v>1</v>
      </c>
      <c r="AE2454" s="179" t="str">
        <f t="shared" si="4561"/>
        <v>11111111</v>
      </c>
      <c r="AF2454" s="125" t="s">
        <v>369</v>
      </c>
    </row>
    <row r="2455" spans="1:32" x14ac:dyDescent="0.2">
      <c r="A2455" s="125" t="s">
        <v>3440</v>
      </c>
      <c r="B2455" s="58" t="str">
        <f t="shared" si="4570"/>
        <v/>
      </c>
      <c r="C2455" s="125" t="s">
        <v>727</v>
      </c>
      <c r="D2455" s="125" t="s">
        <v>704</v>
      </c>
      <c r="E2455" s="125" t="str">
        <f t="shared" si="4571"/>
        <v>L1</v>
      </c>
      <c r="F2455" s="125" t="str">
        <f t="shared" si="4572"/>
        <v>110</v>
      </c>
      <c r="H2455" s="125" t="s">
        <v>1724</v>
      </c>
      <c r="I2455" s="159">
        <f>VLOOKUP(H2455,'V-Enc'!$B$38:$C$45,2,FALSE)</f>
        <v>32</v>
      </c>
      <c r="J2455" s="125" t="s">
        <v>1733</v>
      </c>
      <c r="K2455" s="159">
        <f>VLOOKUP(J2455,'V-Enc'!$B$49:$C$56,2,FALSE)</f>
        <v>1</v>
      </c>
      <c r="L2455" s="206" t="s">
        <v>76</v>
      </c>
      <c r="M2455" s="125">
        <v>32</v>
      </c>
      <c r="N2455" s="125" t="s">
        <v>1835</v>
      </c>
      <c r="O2455" s="125">
        <f>VLOOKUP(N2455,'V-Enc'!$B$130:$C$137,2,FALSE)</f>
        <v>8</v>
      </c>
      <c r="Q2455" s="125" t="s">
        <v>730</v>
      </c>
      <c r="R2455" s="125" t="s">
        <v>22</v>
      </c>
      <c r="S2455" s="206" t="s">
        <v>2040</v>
      </c>
      <c r="U2455" s="125">
        <f t="shared" si="4573"/>
        <v>32</v>
      </c>
      <c r="V2455" s="179">
        <f t="shared" si="4574"/>
        <v>1</v>
      </c>
      <c r="W2455" s="125" t="str">
        <f t="shared" si="4575"/>
        <v>-</v>
      </c>
      <c r="X2455" s="179" t="str">
        <f>IF(L2455="-1",W2455/#REF!*#REF!,"-")</f>
        <v>-</v>
      </c>
      <c r="Z2455" s="125" t="str">
        <f t="shared" si="4416"/>
        <v/>
      </c>
      <c r="AA2455" s="125">
        <v>1</v>
      </c>
      <c r="AB2455" s="179">
        <f t="shared" si="4569"/>
        <v>8</v>
      </c>
      <c r="AC2455" s="179" t="str">
        <f t="shared" si="4559"/>
        <v>000111</v>
      </c>
      <c r="AD2455" s="179">
        <f t="shared" si="4560"/>
        <v>1</v>
      </c>
      <c r="AE2455" s="179" t="str">
        <f t="shared" si="4561"/>
        <v>11111111</v>
      </c>
      <c r="AF2455" s="125" t="s">
        <v>369</v>
      </c>
    </row>
    <row r="2456" spans="1:32" x14ac:dyDescent="0.2">
      <c r="A2456" s="125" t="s">
        <v>5066</v>
      </c>
      <c r="B2456" s="58" t="str">
        <f t="shared" ref="B2456:B2458" si="4583">IF(OR(MAX(1,O2456)*MAX(V2456,1)&gt;8,V2456&lt;1/4,X2456&lt;1/4,IF(X2456="-",0,X2456)&gt;8),"RSVD","")</f>
        <v/>
      </c>
      <c r="C2456" s="125" t="s">
        <v>727</v>
      </c>
      <c r="D2456" s="125" t="s">
        <v>704</v>
      </c>
      <c r="E2456" s="125" t="str">
        <f t="shared" ref="E2456:E2458" si="4584">IF(S2456="rs2","L2",IF(S2456="vs2","L3","L1"))</f>
        <v>L1</v>
      </c>
      <c r="F2456" s="125" t="str">
        <f t="shared" ref="F2456:F2458" si="4585">IF(M2456=8,"000",IF(M2456=16,"101","110"))</f>
        <v>000</v>
      </c>
      <c r="H2456" s="125" t="s">
        <v>1724</v>
      </c>
      <c r="I2456" s="159">
        <f>VLOOKUP(H2456,'V-Enc'!$B$38:$C$45,2,FALSE)</f>
        <v>32</v>
      </c>
      <c r="J2456" s="125" t="s">
        <v>1734</v>
      </c>
      <c r="K2456" s="159">
        <f>VLOOKUP(J2456,'V-Enc'!$B$49:$C$56,2,FALSE)</f>
        <v>2</v>
      </c>
      <c r="L2456" s="206" t="s">
        <v>76</v>
      </c>
      <c r="M2456" s="125">
        <v>8</v>
      </c>
      <c r="N2456" s="125" t="s">
        <v>1835</v>
      </c>
      <c r="O2456" s="125">
        <f>VLOOKUP(N2456,'V-Enc'!$B$130:$C$137,2,FALSE)</f>
        <v>8</v>
      </c>
      <c r="Q2456" s="125" t="s">
        <v>730</v>
      </c>
      <c r="R2456" s="125" t="s">
        <v>22</v>
      </c>
      <c r="S2456" s="206" t="s">
        <v>2040</v>
      </c>
      <c r="U2456" s="125">
        <f t="shared" ref="U2456:U2458" si="4586">IF(L2456="-1",I2456,M2456)</f>
        <v>8</v>
      </c>
      <c r="V2456" s="179">
        <f t="shared" ref="V2456:V2458" si="4587">IF(L2456="-1",K2456,U2456/I2456*K2456)</f>
        <v>0.5</v>
      </c>
      <c r="W2456" s="125" t="str">
        <f t="shared" ref="W2456:W2458" si="4588">IF(L2456="-1",M2456,"-")</f>
        <v>-</v>
      </c>
      <c r="X2456" s="179" t="str">
        <f>IF(L2456="-1",W2456/#REF!*#REF!,"-")</f>
        <v>-</v>
      </c>
      <c r="Z2456" s="125" t="str">
        <f t="shared" ref="Z2456:Z2458" si="4589">IF(S2456="vs2",1,"")</f>
        <v/>
      </c>
      <c r="AA2456" s="125">
        <v>1</v>
      </c>
      <c r="AB2456" s="179">
        <f t="shared" si="4569"/>
        <v>8</v>
      </c>
      <c r="AC2456" s="179" t="str">
        <f t="shared" si="4559"/>
        <v>000111</v>
      </c>
      <c r="AD2456" s="179">
        <f t="shared" si="4560"/>
        <v>1</v>
      </c>
      <c r="AE2456" s="179" t="str">
        <f t="shared" si="4561"/>
        <v>11111111</v>
      </c>
      <c r="AF2456" s="125" t="s">
        <v>369</v>
      </c>
    </row>
    <row r="2457" spans="1:32" x14ac:dyDescent="0.2">
      <c r="A2457" s="125" t="s">
        <v>5067</v>
      </c>
      <c r="B2457" s="58" t="str">
        <f t="shared" si="4583"/>
        <v/>
      </c>
      <c r="C2457" s="125" t="s">
        <v>727</v>
      </c>
      <c r="D2457" s="125" t="s">
        <v>704</v>
      </c>
      <c r="E2457" s="125" t="str">
        <f t="shared" si="4584"/>
        <v>L1</v>
      </c>
      <c r="F2457" s="125" t="str">
        <f t="shared" si="4585"/>
        <v>101</v>
      </c>
      <c r="H2457" s="125" t="s">
        <v>1724</v>
      </c>
      <c r="I2457" s="159">
        <f>VLOOKUP(H2457,'V-Enc'!$B$38:$C$45,2,FALSE)</f>
        <v>32</v>
      </c>
      <c r="J2457" s="125" t="s">
        <v>1734</v>
      </c>
      <c r="K2457" s="159">
        <f>VLOOKUP(J2457,'V-Enc'!$B$49:$C$56,2,FALSE)</f>
        <v>2</v>
      </c>
      <c r="L2457" s="206" t="s">
        <v>76</v>
      </c>
      <c r="M2457" s="125">
        <v>16</v>
      </c>
      <c r="N2457" s="125" t="s">
        <v>1835</v>
      </c>
      <c r="O2457" s="125">
        <f>VLOOKUP(N2457,'V-Enc'!$B$130:$C$137,2,FALSE)</f>
        <v>8</v>
      </c>
      <c r="Q2457" s="125" t="s">
        <v>730</v>
      </c>
      <c r="R2457" s="125" t="s">
        <v>22</v>
      </c>
      <c r="S2457" s="206" t="s">
        <v>2040</v>
      </c>
      <c r="U2457" s="125">
        <f t="shared" si="4586"/>
        <v>16</v>
      </c>
      <c r="V2457" s="179">
        <f t="shared" si="4587"/>
        <v>1</v>
      </c>
      <c r="W2457" s="125" t="str">
        <f t="shared" si="4588"/>
        <v>-</v>
      </c>
      <c r="X2457" s="179" t="str">
        <f>IF(L2457="-1",W2457/#REF!*#REF!,"-")</f>
        <v>-</v>
      </c>
      <c r="Z2457" s="125" t="str">
        <f t="shared" si="4589"/>
        <v/>
      </c>
      <c r="AA2457" s="125">
        <v>1</v>
      </c>
      <c r="AB2457" s="179">
        <f t="shared" si="4569"/>
        <v>8</v>
      </c>
      <c r="AC2457" s="179" t="str">
        <f t="shared" si="4559"/>
        <v>000111</v>
      </c>
      <c r="AD2457" s="179">
        <f t="shared" si="4560"/>
        <v>1</v>
      </c>
      <c r="AE2457" s="179" t="str">
        <f t="shared" si="4561"/>
        <v>11111111</v>
      </c>
      <c r="AF2457" s="125" t="s">
        <v>369</v>
      </c>
    </row>
    <row r="2458" spans="1:32" x14ac:dyDescent="0.2">
      <c r="A2458" s="125" t="s">
        <v>5068</v>
      </c>
      <c r="B2458" s="58" t="str">
        <f t="shared" si="4583"/>
        <v>RSVD</v>
      </c>
      <c r="C2458" s="125" t="s">
        <v>727</v>
      </c>
      <c r="D2458" s="125" t="s">
        <v>704</v>
      </c>
      <c r="E2458" s="125" t="str">
        <f t="shared" si="4584"/>
        <v>L1</v>
      </c>
      <c r="F2458" s="125" t="str">
        <f t="shared" si="4585"/>
        <v>110</v>
      </c>
      <c r="H2458" s="125" t="s">
        <v>1724</v>
      </c>
      <c r="I2458" s="159">
        <f>VLOOKUP(H2458,'V-Enc'!$B$38:$C$45,2,FALSE)</f>
        <v>32</v>
      </c>
      <c r="J2458" s="125" t="s">
        <v>1734</v>
      </c>
      <c r="K2458" s="159">
        <f>VLOOKUP(J2458,'V-Enc'!$B$49:$C$56,2,FALSE)</f>
        <v>2</v>
      </c>
      <c r="L2458" s="206" t="s">
        <v>76</v>
      </c>
      <c r="M2458" s="125">
        <v>32</v>
      </c>
      <c r="N2458" s="125" t="s">
        <v>1835</v>
      </c>
      <c r="O2458" s="125">
        <f>VLOOKUP(N2458,'V-Enc'!$B$130:$C$137,2,FALSE)</f>
        <v>8</v>
      </c>
      <c r="Q2458" s="125" t="s">
        <v>730</v>
      </c>
      <c r="R2458" s="125" t="s">
        <v>22</v>
      </c>
      <c r="S2458" s="206" t="s">
        <v>2040</v>
      </c>
      <c r="U2458" s="125">
        <f t="shared" si="4586"/>
        <v>32</v>
      </c>
      <c r="V2458" s="179">
        <f t="shared" si="4587"/>
        <v>2</v>
      </c>
      <c r="W2458" s="125" t="str">
        <f t="shared" si="4588"/>
        <v>-</v>
      </c>
      <c r="X2458" s="179" t="str">
        <f>IF(L2458="-1",W2458/#REF!*#REF!,"-")</f>
        <v>-</v>
      </c>
      <c r="Z2458" s="125" t="str">
        <f t="shared" si="4589"/>
        <v/>
      </c>
      <c r="AA2458" s="125">
        <v>1</v>
      </c>
      <c r="AB2458" s="179">
        <f t="shared" si="4569"/>
        <v>16</v>
      </c>
      <c r="AC2458" s="179" t="str">
        <f t="shared" si="4559"/>
        <v>001111</v>
      </c>
      <c r="AD2458" s="179">
        <f t="shared" si="4560"/>
        <v>1</v>
      </c>
      <c r="AE2458" s="179" t="str">
        <f t="shared" si="4561"/>
        <v>11111111</v>
      </c>
      <c r="AF2458" s="125" t="s">
        <v>369</v>
      </c>
    </row>
    <row r="2459" spans="1:32" x14ac:dyDescent="0.2">
      <c r="A2459" s="125" t="s">
        <v>5069</v>
      </c>
      <c r="B2459" s="58" t="str">
        <f t="shared" ref="B2459:B2461" si="4590">IF(OR(MAX(1,O2459)*MAX(V2459,1)&gt;8,V2459&lt;1/4,X2459&lt;1/4,IF(X2459="-",0,X2459)&gt;8),"RSVD","")</f>
        <v/>
      </c>
      <c r="C2459" s="125" t="s">
        <v>727</v>
      </c>
      <c r="D2459" s="125" t="s">
        <v>704</v>
      </c>
      <c r="E2459" s="125" t="str">
        <f t="shared" ref="E2459:E2461" si="4591">IF(S2459="rs2","L2",IF(S2459="vs2","L3","L1"))</f>
        <v>L1</v>
      </c>
      <c r="F2459" s="125" t="str">
        <f t="shared" ref="F2459:F2461" si="4592">IF(M2459=8,"000",IF(M2459=16,"101","110"))</f>
        <v>000</v>
      </c>
      <c r="H2459" s="125" t="s">
        <v>1724</v>
      </c>
      <c r="I2459" s="159">
        <f>VLOOKUP(H2459,'V-Enc'!$B$38:$C$45,2,FALSE)</f>
        <v>32</v>
      </c>
      <c r="J2459" s="125" t="s">
        <v>1735</v>
      </c>
      <c r="K2459" s="159">
        <f>VLOOKUP(J2459,'V-Enc'!$B$49:$C$56,2,FALSE)</f>
        <v>4</v>
      </c>
      <c r="L2459" s="206" t="s">
        <v>76</v>
      </c>
      <c r="M2459" s="125">
        <v>8</v>
      </c>
      <c r="N2459" s="125" t="s">
        <v>1835</v>
      </c>
      <c r="O2459" s="125">
        <f>VLOOKUP(N2459,'V-Enc'!$B$130:$C$137,2,FALSE)</f>
        <v>8</v>
      </c>
      <c r="Q2459" s="125" t="s">
        <v>730</v>
      </c>
      <c r="R2459" s="125" t="s">
        <v>22</v>
      </c>
      <c r="S2459" s="206" t="s">
        <v>2040</v>
      </c>
      <c r="U2459" s="125">
        <f t="shared" ref="U2459:U2461" si="4593">IF(L2459="-1",I2459,M2459)</f>
        <v>8</v>
      </c>
      <c r="V2459" s="179">
        <f t="shared" ref="V2459:V2461" si="4594">IF(L2459="-1",K2459,U2459/I2459*K2459)</f>
        <v>1</v>
      </c>
      <c r="W2459" s="125" t="str">
        <f t="shared" ref="W2459:W2461" si="4595">IF(L2459="-1",M2459,"-")</f>
        <v>-</v>
      </c>
      <c r="X2459" s="179" t="str">
        <f>IF(L2459="-1",W2459/#REF!*#REF!,"-")</f>
        <v>-</v>
      </c>
      <c r="Z2459" s="125" t="str">
        <f t="shared" ref="Z2459:Z2461" si="4596">IF(S2459="vs2",1,"")</f>
        <v/>
      </c>
      <c r="AA2459" s="125">
        <v>1</v>
      </c>
      <c r="AB2459" s="179">
        <f t="shared" si="4569"/>
        <v>8</v>
      </c>
      <c r="AC2459" s="179" t="str">
        <f t="shared" si="4559"/>
        <v>000111</v>
      </c>
      <c r="AD2459" s="179">
        <f t="shared" si="4560"/>
        <v>1</v>
      </c>
      <c r="AE2459" s="179" t="str">
        <f t="shared" si="4561"/>
        <v>11111111</v>
      </c>
      <c r="AF2459" s="125" t="s">
        <v>369</v>
      </c>
    </row>
    <row r="2460" spans="1:32" x14ac:dyDescent="0.2">
      <c r="A2460" s="125" t="s">
        <v>5070</v>
      </c>
      <c r="B2460" s="58" t="str">
        <f t="shared" si="4590"/>
        <v>RSVD</v>
      </c>
      <c r="C2460" s="125" t="s">
        <v>727</v>
      </c>
      <c r="D2460" s="125" t="s">
        <v>704</v>
      </c>
      <c r="E2460" s="125" t="str">
        <f t="shared" si="4591"/>
        <v>L1</v>
      </c>
      <c r="F2460" s="125" t="str">
        <f t="shared" si="4592"/>
        <v>101</v>
      </c>
      <c r="H2460" s="125" t="s">
        <v>1724</v>
      </c>
      <c r="I2460" s="159">
        <f>VLOOKUP(H2460,'V-Enc'!$B$38:$C$45,2,FALSE)</f>
        <v>32</v>
      </c>
      <c r="J2460" s="125" t="s">
        <v>1735</v>
      </c>
      <c r="K2460" s="159">
        <f>VLOOKUP(J2460,'V-Enc'!$B$49:$C$56,2,FALSE)</f>
        <v>4</v>
      </c>
      <c r="L2460" s="206" t="s">
        <v>76</v>
      </c>
      <c r="M2460" s="125">
        <v>16</v>
      </c>
      <c r="N2460" s="125" t="s">
        <v>1835</v>
      </c>
      <c r="O2460" s="125">
        <f>VLOOKUP(N2460,'V-Enc'!$B$130:$C$137,2,FALSE)</f>
        <v>8</v>
      </c>
      <c r="Q2460" s="125" t="s">
        <v>730</v>
      </c>
      <c r="R2460" s="125" t="s">
        <v>22</v>
      </c>
      <c r="S2460" s="206" t="s">
        <v>2040</v>
      </c>
      <c r="U2460" s="125">
        <f t="shared" si="4593"/>
        <v>16</v>
      </c>
      <c r="V2460" s="179">
        <f t="shared" si="4594"/>
        <v>2</v>
      </c>
      <c r="W2460" s="125" t="str">
        <f t="shared" si="4595"/>
        <v>-</v>
      </c>
      <c r="X2460" s="179" t="str">
        <f>IF(L2460="-1",W2460/#REF!*#REF!,"-")</f>
        <v>-</v>
      </c>
      <c r="Z2460" s="125" t="str">
        <f t="shared" si="4596"/>
        <v/>
      </c>
      <c r="AA2460" s="125">
        <v>1</v>
      </c>
      <c r="AB2460" s="179">
        <f t="shared" si="4569"/>
        <v>16</v>
      </c>
      <c r="AC2460" s="179" t="str">
        <f t="shared" si="4559"/>
        <v>001111</v>
      </c>
      <c r="AD2460" s="179">
        <f t="shared" si="4560"/>
        <v>1</v>
      </c>
      <c r="AE2460" s="179" t="str">
        <f t="shared" si="4561"/>
        <v>11111111</v>
      </c>
      <c r="AF2460" s="125" t="s">
        <v>369</v>
      </c>
    </row>
    <row r="2461" spans="1:32" x14ac:dyDescent="0.2">
      <c r="A2461" s="125" t="s">
        <v>5071</v>
      </c>
      <c r="B2461" s="58" t="str">
        <f t="shared" si="4590"/>
        <v>RSVD</v>
      </c>
      <c r="C2461" s="125" t="s">
        <v>727</v>
      </c>
      <c r="D2461" s="125" t="s">
        <v>704</v>
      </c>
      <c r="E2461" s="125" t="str">
        <f t="shared" si="4591"/>
        <v>L1</v>
      </c>
      <c r="F2461" s="125" t="str">
        <f t="shared" si="4592"/>
        <v>110</v>
      </c>
      <c r="H2461" s="125" t="s">
        <v>1724</v>
      </c>
      <c r="I2461" s="159">
        <f>VLOOKUP(H2461,'V-Enc'!$B$38:$C$45,2,FALSE)</f>
        <v>32</v>
      </c>
      <c r="J2461" s="125" t="s">
        <v>1735</v>
      </c>
      <c r="K2461" s="159">
        <f>VLOOKUP(J2461,'V-Enc'!$B$49:$C$56,2,FALSE)</f>
        <v>4</v>
      </c>
      <c r="L2461" s="206" t="s">
        <v>76</v>
      </c>
      <c r="M2461" s="125">
        <v>32</v>
      </c>
      <c r="N2461" s="125" t="s">
        <v>1835</v>
      </c>
      <c r="O2461" s="125">
        <f>VLOOKUP(N2461,'V-Enc'!$B$130:$C$137,2,FALSE)</f>
        <v>8</v>
      </c>
      <c r="Q2461" s="125" t="s">
        <v>730</v>
      </c>
      <c r="R2461" s="125" t="s">
        <v>22</v>
      </c>
      <c r="S2461" s="206" t="s">
        <v>2040</v>
      </c>
      <c r="U2461" s="125">
        <f t="shared" si="4593"/>
        <v>32</v>
      </c>
      <c r="V2461" s="179">
        <f t="shared" si="4594"/>
        <v>4</v>
      </c>
      <c r="W2461" s="125" t="str">
        <f t="shared" si="4595"/>
        <v>-</v>
      </c>
      <c r="X2461" s="179" t="str">
        <f>IF(L2461="-1",W2461/#REF!*#REF!,"-")</f>
        <v>-</v>
      </c>
      <c r="Z2461" s="125" t="str">
        <f t="shared" si="4596"/>
        <v/>
      </c>
      <c r="AA2461" s="125">
        <v>1</v>
      </c>
      <c r="AB2461" s="179">
        <f t="shared" si="4569"/>
        <v>32</v>
      </c>
      <c r="AC2461" s="179" t="str">
        <f>DEC2BIN(MIN(64,AB2461)-1,6)</f>
        <v>011111</v>
      </c>
      <c r="AD2461" s="179">
        <f t="shared" si="4560"/>
        <v>1</v>
      </c>
      <c r="AE2461" s="179" t="str">
        <f t="shared" si="4561"/>
        <v>11111111</v>
      </c>
      <c r="AF2461" s="125" t="s">
        <v>369</v>
      </c>
    </row>
    <row r="2462" spans="1:32" x14ac:dyDescent="0.2">
      <c r="A2462" s="125" t="s">
        <v>5072</v>
      </c>
      <c r="B2462" s="58" t="str">
        <f t="shared" ref="B2462:B2464" si="4597">IF(OR(MAX(1,O2462)*MAX(V2462,1)&gt;8,V2462&lt;1/4,X2462&lt;1/4,IF(X2462="-",0,X2462)&gt;8),"RSVD","")</f>
        <v>RSVD</v>
      </c>
      <c r="C2462" s="125" t="s">
        <v>727</v>
      </c>
      <c r="D2462" s="125" t="s">
        <v>704</v>
      </c>
      <c r="E2462" s="125" t="str">
        <f t="shared" ref="E2462:E2464" si="4598">IF(S2462="rs2","L2",IF(S2462="vs2","L3","L1"))</f>
        <v>L1</v>
      </c>
      <c r="F2462" s="125" t="str">
        <f t="shared" ref="F2462:F2464" si="4599">IF(M2462=8,"000",IF(M2462=16,"101","110"))</f>
        <v>000</v>
      </c>
      <c r="H2462" s="125" t="s">
        <v>1724</v>
      </c>
      <c r="I2462" s="159">
        <f>VLOOKUP(H2462,'V-Enc'!$B$38:$C$45,2,FALSE)</f>
        <v>32</v>
      </c>
      <c r="J2462" s="125" t="s">
        <v>1736</v>
      </c>
      <c r="K2462" s="159">
        <f>VLOOKUP(J2462,'V-Enc'!$B$49:$C$56,2,FALSE)</f>
        <v>8</v>
      </c>
      <c r="L2462" s="206" t="s">
        <v>76</v>
      </c>
      <c r="M2462" s="125">
        <v>8</v>
      </c>
      <c r="N2462" s="125" t="s">
        <v>1835</v>
      </c>
      <c r="O2462" s="125">
        <f>VLOOKUP(N2462,'V-Enc'!$B$130:$C$137,2,FALSE)</f>
        <v>8</v>
      </c>
      <c r="Q2462" s="125" t="s">
        <v>730</v>
      </c>
      <c r="R2462" s="125" t="s">
        <v>22</v>
      </c>
      <c r="S2462" s="206" t="s">
        <v>2040</v>
      </c>
      <c r="U2462" s="125">
        <f t="shared" ref="U2462:U2464" si="4600">IF(L2462="-1",I2462,M2462)</f>
        <v>8</v>
      </c>
      <c r="V2462" s="179">
        <f t="shared" ref="V2462:V2464" si="4601">IF(L2462="-1",K2462,U2462/I2462*K2462)</f>
        <v>2</v>
      </c>
      <c r="W2462" s="125" t="str">
        <f t="shared" ref="W2462:W2464" si="4602">IF(L2462="-1",M2462,"-")</f>
        <v>-</v>
      </c>
      <c r="X2462" s="179" t="str">
        <f>IF(L2462="-1",W2462/#REF!*#REF!,"-")</f>
        <v>-</v>
      </c>
      <c r="Z2462" s="125" t="str">
        <f t="shared" ref="Z2462:Z2464" si="4603">IF(S2462="vs2",1,"")</f>
        <v/>
      </c>
      <c r="AA2462" s="125">
        <v>1</v>
      </c>
      <c r="AB2462" s="179">
        <f t="shared" si="4569"/>
        <v>16</v>
      </c>
      <c r="AC2462" s="179" t="str">
        <f t="shared" ref="AC2462:AC2464" si="4604">DEC2BIN(MIN(64,AB2462)-1,6)</f>
        <v>001111</v>
      </c>
      <c r="AD2462" s="179">
        <f t="shared" si="4560"/>
        <v>1</v>
      </c>
      <c r="AE2462" s="179" t="str">
        <f t="shared" si="4561"/>
        <v>11111111</v>
      </c>
      <c r="AF2462" s="125" t="s">
        <v>369</v>
      </c>
    </row>
    <row r="2463" spans="1:32" x14ac:dyDescent="0.2">
      <c r="A2463" s="125" t="s">
        <v>5073</v>
      </c>
      <c r="B2463" s="58" t="str">
        <f t="shared" si="4597"/>
        <v>RSVD</v>
      </c>
      <c r="C2463" s="125" t="s">
        <v>727</v>
      </c>
      <c r="D2463" s="125" t="s">
        <v>704</v>
      </c>
      <c r="E2463" s="125" t="str">
        <f t="shared" si="4598"/>
        <v>L1</v>
      </c>
      <c r="F2463" s="125" t="str">
        <f t="shared" si="4599"/>
        <v>101</v>
      </c>
      <c r="H2463" s="125" t="s">
        <v>1724</v>
      </c>
      <c r="I2463" s="159">
        <f>VLOOKUP(H2463,'V-Enc'!$B$38:$C$45,2,FALSE)</f>
        <v>32</v>
      </c>
      <c r="J2463" s="125" t="s">
        <v>1736</v>
      </c>
      <c r="K2463" s="159">
        <f>VLOOKUP(J2463,'V-Enc'!$B$49:$C$56,2,FALSE)</f>
        <v>8</v>
      </c>
      <c r="L2463" s="206" t="s">
        <v>76</v>
      </c>
      <c r="M2463" s="125">
        <v>16</v>
      </c>
      <c r="N2463" s="125" t="s">
        <v>1835</v>
      </c>
      <c r="O2463" s="125">
        <f>VLOOKUP(N2463,'V-Enc'!$B$130:$C$137,2,FALSE)</f>
        <v>8</v>
      </c>
      <c r="Q2463" s="125" t="s">
        <v>730</v>
      </c>
      <c r="R2463" s="125" t="s">
        <v>22</v>
      </c>
      <c r="S2463" s="206" t="s">
        <v>2040</v>
      </c>
      <c r="U2463" s="125">
        <f t="shared" si="4600"/>
        <v>16</v>
      </c>
      <c r="V2463" s="179">
        <f t="shared" si="4601"/>
        <v>4</v>
      </c>
      <c r="W2463" s="125" t="str">
        <f t="shared" si="4602"/>
        <v>-</v>
      </c>
      <c r="X2463" s="179" t="str">
        <f>IF(L2463="-1",W2463/#REF!*#REF!,"-")</f>
        <v>-</v>
      </c>
      <c r="Z2463" s="125" t="str">
        <f t="shared" si="4603"/>
        <v/>
      </c>
      <c r="AA2463" s="125">
        <v>1</v>
      </c>
      <c r="AB2463" s="179">
        <f t="shared" si="4569"/>
        <v>32</v>
      </c>
      <c r="AC2463" s="179" t="str">
        <f t="shared" si="4604"/>
        <v>011111</v>
      </c>
      <c r="AD2463" s="179">
        <f t="shared" si="4560"/>
        <v>1</v>
      </c>
      <c r="AE2463" s="179" t="str">
        <f t="shared" si="4561"/>
        <v>11111111</v>
      </c>
      <c r="AF2463" s="125" t="s">
        <v>369</v>
      </c>
    </row>
    <row r="2464" spans="1:32" x14ac:dyDescent="0.2">
      <c r="A2464" s="125" t="s">
        <v>5074</v>
      </c>
      <c r="B2464" s="58" t="str">
        <f t="shared" si="4597"/>
        <v>RSVD</v>
      </c>
      <c r="C2464" s="125" t="s">
        <v>727</v>
      </c>
      <c r="D2464" s="125" t="s">
        <v>704</v>
      </c>
      <c r="E2464" s="125" t="str">
        <f t="shared" si="4598"/>
        <v>L1</v>
      </c>
      <c r="F2464" s="125" t="str">
        <f t="shared" si="4599"/>
        <v>110</v>
      </c>
      <c r="H2464" s="125" t="s">
        <v>1724</v>
      </c>
      <c r="I2464" s="159">
        <f>VLOOKUP(H2464,'V-Enc'!$B$38:$C$45,2,FALSE)</f>
        <v>32</v>
      </c>
      <c r="J2464" s="125" t="s">
        <v>1736</v>
      </c>
      <c r="K2464" s="159">
        <f>VLOOKUP(J2464,'V-Enc'!$B$49:$C$56,2,FALSE)</f>
        <v>8</v>
      </c>
      <c r="L2464" s="206" t="s">
        <v>76</v>
      </c>
      <c r="M2464" s="125">
        <v>32</v>
      </c>
      <c r="N2464" s="125" t="s">
        <v>1835</v>
      </c>
      <c r="O2464" s="125">
        <f>VLOOKUP(N2464,'V-Enc'!$B$130:$C$137,2,FALSE)</f>
        <v>8</v>
      </c>
      <c r="Q2464" s="125" t="s">
        <v>730</v>
      </c>
      <c r="R2464" s="125" t="s">
        <v>22</v>
      </c>
      <c r="S2464" s="206" t="s">
        <v>2040</v>
      </c>
      <c r="U2464" s="125">
        <f t="shared" si="4600"/>
        <v>32</v>
      </c>
      <c r="V2464" s="179">
        <f t="shared" si="4601"/>
        <v>8</v>
      </c>
      <c r="W2464" s="125" t="str">
        <f t="shared" si="4602"/>
        <v>-</v>
      </c>
      <c r="X2464" s="179" t="str">
        <f>IF(L2464="-1",W2464/#REF!*#REF!,"-")</f>
        <v>-</v>
      </c>
      <c r="Z2464" s="125" t="str">
        <f t="shared" si="4603"/>
        <v/>
      </c>
      <c r="AA2464" s="125">
        <v>1</v>
      </c>
      <c r="AB2464" s="179">
        <f t="shared" si="4569"/>
        <v>64</v>
      </c>
      <c r="AC2464" s="179" t="str">
        <f t="shared" si="4604"/>
        <v>111111</v>
      </c>
      <c r="AD2464" s="179">
        <f t="shared" si="4560"/>
        <v>1</v>
      </c>
      <c r="AE2464" s="179" t="str">
        <f t="shared" si="4561"/>
        <v>11111111</v>
      </c>
      <c r="AF2464" s="125" t="s">
        <v>369</v>
      </c>
    </row>
    <row r="2465" spans="1:32" x14ac:dyDescent="0.2">
      <c r="I2465" s="159"/>
      <c r="Z2465" s="125" t="str">
        <f t="shared" si="4416"/>
        <v/>
      </c>
      <c r="AC2465" s="179"/>
      <c r="AE2465" s="179"/>
    </row>
    <row r="2466" spans="1:32" ht="19" x14ac:dyDescent="0.25">
      <c r="A2466" s="227" t="s">
        <v>2107</v>
      </c>
      <c r="B2466" s="227"/>
      <c r="I2466" s="159"/>
      <c r="Z2466" s="125" t="str">
        <f t="shared" si="4416"/>
        <v/>
      </c>
      <c r="AC2466" s="179"/>
      <c r="AE2466" s="179"/>
    </row>
    <row r="2467" spans="1:32" x14ac:dyDescent="0.2">
      <c r="A2467" s="125" t="s">
        <v>3441</v>
      </c>
      <c r="B2467" s="58" t="str">
        <f t="shared" ref="B2467:B2469" si="4605">IF(OR(MAX(1,O2467)*MAX(V2467,1)&gt;8,V2467&lt;1/4,X2467&lt;1/4,IF(X2467="-",0,X2467)&gt;8),"RSVD","")</f>
        <v/>
      </c>
      <c r="C2467" s="125" t="s">
        <v>727</v>
      </c>
      <c r="D2467" s="125" t="s">
        <v>704</v>
      </c>
      <c r="E2467" s="125" t="str">
        <f>IF(S2467="rs2","L2",IF(S2467="vs2","L3","L1"))</f>
        <v>L1</v>
      </c>
      <c r="F2467" s="125" t="str">
        <f>IF(M2467=8,"000",IF(M2467=16,"101","110"))</f>
        <v>000</v>
      </c>
      <c r="H2467" s="125" t="s">
        <v>1724</v>
      </c>
      <c r="I2467" s="159">
        <f>VLOOKUP(H2467,'V-Enc'!$B$38:$C$45,2,FALSE)</f>
        <v>32</v>
      </c>
      <c r="K2467" s="157" t="s">
        <v>369</v>
      </c>
      <c r="L2467" s="206" t="s">
        <v>76</v>
      </c>
      <c r="M2467" s="125">
        <v>8</v>
      </c>
      <c r="N2467" s="125" t="s">
        <v>1835</v>
      </c>
      <c r="O2467" s="125">
        <f>VLOOKUP(N2467,'V-Enc'!$B$130:$C$137,2,FALSE)</f>
        <v>8</v>
      </c>
      <c r="Q2467" s="125" t="s">
        <v>730</v>
      </c>
      <c r="R2467" s="125" t="s">
        <v>22</v>
      </c>
      <c r="S2467" s="206" t="s">
        <v>228</v>
      </c>
      <c r="U2467" s="125">
        <f>IF(L2467="-1",I2467,M2467)</f>
        <v>8</v>
      </c>
      <c r="V2467" s="179">
        <v>1</v>
      </c>
      <c r="W2467" s="125" t="str">
        <f>IF(L2467="-1",M2467,"-")</f>
        <v>-</v>
      </c>
      <c r="X2467" s="179" t="str">
        <f>IF(L2467="-1",W2467/#REF!*#REF!,"-")</f>
        <v>-</v>
      </c>
      <c r="Z2467" s="125" t="str">
        <f t="shared" si="4416"/>
        <v/>
      </c>
      <c r="AB2467" s="179">
        <f>MAX(V2467,X2467,1)*IF(O2467="",1,O2467)</f>
        <v>8</v>
      </c>
      <c r="AC2467" s="179" t="str">
        <f>DEC2BIN(AB2467-1,6)</f>
        <v>000111</v>
      </c>
      <c r="AD2467" s="179">
        <f t="shared" ref="AD2467:AD2469" si="4606">AB2467/(MAX(V2467,1)*IF(O2467="",1,O2467))</f>
        <v>1</v>
      </c>
      <c r="AE2467" s="179" t="str">
        <f t="shared" ref="AE2467:AE2469" si="4607">RIGHT(_xlfn.CONCAT(REPT(0,8-MIN(AB2467,8)),REPT(DEC2BIN(_xlfn.BITLSHIFT(1,AD2467-1)),AB2467/AD2467)),8)</f>
        <v>11111111</v>
      </c>
      <c r="AF2467" s="125" t="s">
        <v>369</v>
      </c>
    </row>
    <row r="2468" spans="1:32" x14ac:dyDescent="0.2">
      <c r="A2468" s="125" t="s">
        <v>3442</v>
      </c>
      <c r="B2468" s="58" t="str">
        <f t="shared" si="4605"/>
        <v/>
      </c>
      <c r="C2468" s="125" t="s">
        <v>727</v>
      </c>
      <c r="D2468" s="125" t="s">
        <v>704</v>
      </c>
      <c r="E2468" s="125" t="str">
        <f>IF(S2468="rs2","L2",IF(S2468="vs2","L3","L1"))</f>
        <v>L1</v>
      </c>
      <c r="F2468" s="125" t="str">
        <f>IF(M2468=8,"000",IF(M2468=16,"101","110"))</f>
        <v>101</v>
      </c>
      <c r="H2468" s="125" t="s">
        <v>1724</v>
      </c>
      <c r="I2468" s="159">
        <f>VLOOKUP(H2468,'V-Enc'!$B$38:$C$45,2,FALSE)</f>
        <v>32</v>
      </c>
      <c r="K2468" s="157" t="s">
        <v>369</v>
      </c>
      <c r="L2468" s="206" t="s">
        <v>76</v>
      </c>
      <c r="M2468" s="125">
        <v>16</v>
      </c>
      <c r="N2468" s="125" t="s">
        <v>1835</v>
      </c>
      <c r="O2468" s="125">
        <f>VLOOKUP(N2468,'V-Enc'!$B$130:$C$137,2,FALSE)</f>
        <v>8</v>
      </c>
      <c r="Q2468" s="125" t="s">
        <v>730</v>
      </c>
      <c r="R2468" s="125" t="s">
        <v>22</v>
      </c>
      <c r="S2468" s="206" t="s">
        <v>228</v>
      </c>
      <c r="U2468" s="125">
        <f>IF(L2468="-1",I2468,M2468)</f>
        <v>16</v>
      </c>
      <c r="V2468" s="179">
        <v>1</v>
      </c>
      <c r="W2468" s="125" t="str">
        <f>IF(L2468="-1",M2468,"-")</f>
        <v>-</v>
      </c>
      <c r="X2468" s="179" t="str">
        <f>IF(L2468="-1",W2468/#REF!*#REF!,"-")</f>
        <v>-</v>
      </c>
      <c r="Z2468" s="125" t="str">
        <f t="shared" si="4416"/>
        <v/>
      </c>
      <c r="AB2468" s="179">
        <f t="shared" ref="AB2468:AB2469" si="4608">MAX(V2468,X2468,1)*IF(O2468="",1,O2468)</f>
        <v>8</v>
      </c>
      <c r="AC2468" s="179" t="str">
        <f>DEC2BIN(AB2468-1,6)</f>
        <v>000111</v>
      </c>
      <c r="AD2468" s="179">
        <f t="shared" si="4606"/>
        <v>1</v>
      </c>
      <c r="AE2468" s="179" t="str">
        <f t="shared" si="4607"/>
        <v>11111111</v>
      </c>
      <c r="AF2468" s="125" t="s">
        <v>369</v>
      </c>
    </row>
    <row r="2469" spans="1:32" x14ac:dyDescent="0.2">
      <c r="A2469" s="125" t="s">
        <v>3443</v>
      </c>
      <c r="B2469" s="58" t="str">
        <f t="shared" si="4605"/>
        <v/>
      </c>
      <c r="C2469" s="125" t="s">
        <v>727</v>
      </c>
      <c r="D2469" s="125" t="s">
        <v>704</v>
      </c>
      <c r="E2469" s="125" t="str">
        <f>IF(S2469="rs2","L2",IF(S2469="vs2","L3","L1"))</f>
        <v>L1</v>
      </c>
      <c r="F2469" s="125" t="str">
        <f>IF(M2469=8,"000",IF(M2469=16,"101","110"))</f>
        <v>110</v>
      </c>
      <c r="H2469" s="125" t="s">
        <v>1724</v>
      </c>
      <c r="I2469" s="159">
        <f>VLOOKUP(H2469,'V-Enc'!$B$38:$C$45,2,FALSE)</f>
        <v>32</v>
      </c>
      <c r="K2469" s="157" t="s">
        <v>369</v>
      </c>
      <c r="L2469" s="206" t="s">
        <v>76</v>
      </c>
      <c r="M2469" s="125">
        <v>32</v>
      </c>
      <c r="N2469" s="125" t="s">
        <v>1835</v>
      </c>
      <c r="O2469" s="125">
        <f>VLOOKUP(N2469,'V-Enc'!$B$130:$C$137,2,FALSE)</f>
        <v>8</v>
      </c>
      <c r="Q2469" s="125" t="s">
        <v>730</v>
      </c>
      <c r="R2469" s="125" t="s">
        <v>22</v>
      </c>
      <c r="S2469" s="206" t="s">
        <v>228</v>
      </c>
      <c r="U2469" s="125">
        <f>IF(L2469="-1",I2469,M2469)</f>
        <v>32</v>
      </c>
      <c r="V2469" s="179">
        <v>1</v>
      </c>
      <c r="W2469" s="125" t="str">
        <f>IF(L2469="-1",M2469,"-")</f>
        <v>-</v>
      </c>
      <c r="X2469" s="179" t="str">
        <f>IF(L2469="-1",W2469/#REF!*#REF!,"-")</f>
        <v>-</v>
      </c>
      <c r="Z2469" s="125" t="str">
        <f t="shared" si="4416"/>
        <v/>
      </c>
      <c r="AB2469" s="179">
        <f t="shared" si="4608"/>
        <v>8</v>
      </c>
      <c r="AC2469" s="179" t="str">
        <f>DEC2BIN(AB2469-1,6)</f>
        <v>000111</v>
      </c>
      <c r="AD2469" s="179">
        <f t="shared" si="4606"/>
        <v>1</v>
      </c>
      <c r="AE2469" s="179" t="str">
        <f t="shared" si="4607"/>
        <v>11111111</v>
      </c>
      <c r="AF2469" s="125" t="s">
        <v>369</v>
      </c>
    </row>
    <row r="2470" spans="1:32" x14ac:dyDescent="0.2">
      <c r="I2470" s="159"/>
      <c r="Z2470" s="125" t="str">
        <f t="shared" si="4416"/>
        <v/>
      </c>
      <c r="AC2470" s="179"/>
      <c r="AE2470" s="179"/>
    </row>
    <row r="2471" spans="1:32" ht="19" x14ac:dyDescent="0.25">
      <c r="A2471" s="225" t="s">
        <v>2312</v>
      </c>
      <c r="B2471" s="225"/>
      <c r="C2471" s="226"/>
      <c r="D2471" s="226"/>
      <c r="E2471" s="226"/>
      <c r="F2471" s="226"/>
      <c r="G2471" s="226"/>
      <c r="I2471" s="159"/>
      <c r="Z2471" s="125" t="str">
        <f t="shared" si="4416"/>
        <v/>
      </c>
      <c r="AC2471" s="179"/>
      <c r="AE2471" s="179"/>
    </row>
    <row r="2472" spans="1:32" x14ac:dyDescent="0.2">
      <c r="A2472" s="125" t="s">
        <v>5075</v>
      </c>
      <c r="B2472" s="58" t="str">
        <f t="shared" ref="B2472" si="4609">IF(OR(MAX(1,O2472)*MAX(V2472,1)&gt;8,V2472&lt;1/4,X2472&lt;1/4,IF(X2472="-",0,X2472)&gt;8),"RSVD","")</f>
        <v>RSVD</v>
      </c>
      <c r="C2472" s="125" t="s">
        <v>727</v>
      </c>
      <c r="D2472" s="125" t="s">
        <v>704</v>
      </c>
      <c r="E2472" s="125" t="str">
        <f t="shared" ref="E2472" si="4610">IF(S2472="rs2","L2",IF(S2472="vs2","L3","L1"))</f>
        <v>L2</v>
      </c>
      <c r="F2472" s="125" t="str">
        <f t="shared" ref="F2472" si="4611">IF(M2472=8,"000",IF(M2472=16,"101","110"))</f>
        <v>000</v>
      </c>
      <c r="H2472" s="125" t="s">
        <v>1724</v>
      </c>
      <c r="I2472" s="159">
        <f>VLOOKUP(H2472,'V-Enc'!$B$38:$C$45,2,FALSE)</f>
        <v>32</v>
      </c>
      <c r="J2472" s="125" t="s">
        <v>1739</v>
      </c>
      <c r="K2472" s="159">
        <f>VLOOKUP(J2472,'V-Enc'!$B$49:$C$56,2,FALSE)</f>
        <v>0.25</v>
      </c>
      <c r="L2472" s="206" t="s">
        <v>548</v>
      </c>
      <c r="M2472" s="125">
        <v>8</v>
      </c>
      <c r="N2472" s="125" t="s">
        <v>1835</v>
      </c>
      <c r="O2472" s="125">
        <f>VLOOKUP(N2472,'V-Enc'!$B$130:$C$137,2,FALSE)</f>
        <v>8</v>
      </c>
      <c r="Q2472" s="125" t="s">
        <v>730</v>
      </c>
      <c r="R2472" s="125" t="s">
        <v>22</v>
      </c>
      <c r="S2472" s="125" t="s">
        <v>44</v>
      </c>
      <c r="U2472" s="125">
        <f t="shared" ref="U2472" si="4612">IF(L2472="-1",I2472,M2472)</f>
        <v>8</v>
      </c>
      <c r="V2472" s="179">
        <f t="shared" ref="V2472" si="4613">IF(L2472="-1",K2472,U2472/I2472*K2472)</f>
        <v>6.25E-2</v>
      </c>
      <c r="W2472" s="125" t="str">
        <f t="shared" ref="W2472" si="4614">IF(L2472="-1",M2472,"-")</f>
        <v>-</v>
      </c>
      <c r="X2472" s="179" t="str">
        <f>IF(L2472="-1",W2472/#REF!*#REF!,"-")</f>
        <v>-</v>
      </c>
      <c r="Z2472" s="125" t="str">
        <f t="shared" si="4416"/>
        <v/>
      </c>
      <c r="AA2472" s="125">
        <v>1</v>
      </c>
      <c r="AB2472" s="179">
        <f>MAX(V2472,X2472,1)*IF(O2472="",1,O2472)</f>
        <v>8</v>
      </c>
      <c r="AC2472" s="179" t="str">
        <f t="shared" ref="AC2472:AC2485" si="4615">DEC2BIN(MIN(64,AB2472)-1,6)</f>
        <v>000111</v>
      </c>
      <c r="AD2472" s="179">
        <f t="shared" ref="AD2472:AD2489" si="4616">AB2472/(MAX(V2472,1)*IF(O2472="",1,O2472))</f>
        <v>1</v>
      </c>
      <c r="AE2472" s="179" t="str">
        <f t="shared" ref="AE2472:AE2489" si="4617">RIGHT(_xlfn.CONCAT(REPT(0,8-MIN(AB2472,8)),REPT(DEC2BIN(_xlfn.BITLSHIFT(1,AD2472-1)),AB2472/AD2472)),8)</f>
        <v>11111111</v>
      </c>
      <c r="AF2472" s="125" t="s">
        <v>369</v>
      </c>
    </row>
    <row r="2473" spans="1:32" x14ac:dyDescent="0.2">
      <c r="A2473" s="125" t="s">
        <v>5076</v>
      </c>
      <c r="B2473" s="58" t="str">
        <f t="shared" ref="B2473" si="4618">IF(OR(MAX(1,O2473)*MAX(V2473,1)&gt;8,V2473&lt;1/4,X2473&lt;1/4,IF(X2473="-",0,X2473)&gt;8),"RSVD","")</f>
        <v>RSVD</v>
      </c>
      <c r="C2473" s="125" t="s">
        <v>727</v>
      </c>
      <c r="D2473" s="125" t="s">
        <v>704</v>
      </c>
      <c r="E2473" s="125" t="str">
        <f t="shared" ref="E2473" si="4619">IF(S2473="rs2","L2",IF(S2473="vs2","L3","L1"))</f>
        <v>L2</v>
      </c>
      <c r="F2473" s="125" t="str">
        <f t="shared" ref="F2473" si="4620">IF(M2473=8,"000",IF(M2473=16,"101","110"))</f>
        <v>101</v>
      </c>
      <c r="H2473" s="125" t="s">
        <v>1724</v>
      </c>
      <c r="I2473" s="159">
        <f>VLOOKUP(H2473,'V-Enc'!$B$38:$C$45,2,FALSE)</f>
        <v>32</v>
      </c>
      <c r="J2473" s="125" t="s">
        <v>1739</v>
      </c>
      <c r="K2473" s="159">
        <f>VLOOKUP(J2473,'V-Enc'!$B$49:$C$56,2,FALSE)</f>
        <v>0.25</v>
      </c>
      <c r="L2473" s="206" t="s">
        <v>548</v>
      </c>
      <c r="M2473" s="125">
        <v>16</v>
      </c>
      <c r="N2473" s="125" t="s">
        <v>1835</v>
      </c>
      <c r="O2473" s="125">
        <f>VLOOKUP(N2473,'V-Enc'!$B$130:$C$137,2,FALSE)</f>
        <v>8</v>
      </c>
      <c r="Q2473" s="125" t="s">
        <v>730</v>
      </c>
      <c r="R2473" s="125" t="s">
        <v>22</v>
      </c>
      <c r="S2473" s="125" t="s">
        <v>44</v>
      </c>
      <c r="U2473" s="125">
        <f t="shared" ref="U2473" si="4621">IF(L2473="-1",I2473,M2473)</f>
        <v>16</v>
      </c>
      <c r="V2473" s="179">
        <f t="shared" ref="V2473" si="4622">IF(L2473="-1",K2473,U2473/I2473*K2473)</f>
        <v>0.125</v>
      </c>
      <c r="W2473" s="125" t="str">
        <f t="shared" ref="W2473" si="4623">IF(L2473="-1",M2473,"-")</f>
        <v>-</v>
      </c>
      <c r="X2473" s="179" t="str">
        <f>IF(L2473="-1",W2473/#REF!*#REF!,"-")</f>
        <v>-</v>
      </c>
      <c r="Z2473" s="125" t="str">
        <f t="shared" ref="Z2473" si="4624">IF(S2473="vs2",1,"")</f>
        <v/>
      </c>
      <c r="AA2473" s="125">
        <v>1</v>
      </c>
      <c r="AB2473" s="179">
        <f t="shared" ref="AB2473:AB2489" si="4625">MAX(V2473,X2473,1)*IF(O2473="",1,O2473)</f>
        <v>8</v>
      </c>
      <c r="AC2473" s="179" t="str">
        <f t="shared" si="4615"/>
        <v>000111</v>
      </c>
      <c r="AD2473" s="179">
        <f t="shared" si="4616"/>
        <v>1</v>
      </c>
      <c r="AE2473" s="179" t="str">
        <f t="shared" si="4617"/>
        <v>11111111</v>
      </c>
      <c r="AF2473" s="125" t="s">
        <v>369</v>
      </c>
    </row>
    <row r="2474" spans="1:32" x14ac:dyDescent="0.2">
      <c r="A2474" s="125" t="s">
        <v>3444</v>
      </c>
      <c r="B2474" s="58" t="str">
        <f t="shared" ref="B2474:B2480" si="4626">IF(OR(MAX(1,O2474)*MAX(V2474,1)&gt;8,V2474&lt;1/4,X2474&lt;1/4,IF(X2474="-",0,X2474)&gt;8),"RSVD","")</f>
        <v/>
      </c>
      <c r="C2474" s="125" t="s">
        <v>727</v>
      </c>
      <c r="D2474" s="125" t="s">
        <v>704</v>
      </c>
      <c r="E2474" s="125" t="str">
        <f t="shared" ref="E2474:E2480" si="4627">IF(S2474="rs2","L2",IF(S2474="vs2","L3","L1"))</f>
        <v>L2</v>
      </c>
      <c r="F2474" s="125" t="str">
        <f t="shared" ref="F2474:F2480" si="4628">IF(M2474=8,"000",IF(M2474=16,"101","110"))</f>
        <v>110</v>
      </c>
      <c r="H2474" s="125" t="s">
        <v>1724</v>
      </c>
      <c r="I2474" s="159">
        <f>VLOOKUP(H2474,'V-Enc'!$B$38:$C$45,2,FALSE)</f>
        <v>32</v>
      </c>
      <c r="J2474" s="125" t="s">
        <v>1739</v>
      </c>
      <c r="K2474" s="159">
        <f>VLOOKUP(J2474,'V-Enc'!$B$49:$C$56,2,FALSE)</f>
        <v>0.25</v>
      </c>
      <c r="L2474" s="206" t="s">
        <v>548</v>
      </c>
      <c r="M2474" s="125">
        <v>32</v>
      </c>
      <c r="N2474" s="125" t="s">
        <v>1835</v>
      </c>
      <c r="O2474" s="125">
        <f>VLOOKUP(N2474,'V-Enc'!$B$130:$C$137,2,FALSE)</f>
        <v>8</v>
      </c>
      <c r="Q2474" s="125" t="s">
        <v>730</v>
      </c>
      <c r="R2474" s="125" t="s">
        <v>22</v>
      </c>
      <c r="S2474" s="125" t="s">
        <v>44</v>
      </c>
      <c r="U2474" s="125">
        <f t="shared" ref="U2474:U2480" si="4629">IF(L2474="-1",I2474,M2474)</f>
        <v>32</v>
      </c>
      <c r="V2474" s="179">
        <f t="shared" ref="V2474:V2480" si="4630">IF(L2474="-1",K2474,U2474/I2474*K2474)</f>
        <v>0.25</v>
      </c>
      <c r="W2474" s="125" t="str">
        <f t="shared" ref="W2474:W2480" si="4631">IF(L2474="-1",M2474,"-")</f>
        <v>-</v>
      </c>
      <c r="X2474" s="179" t="str">
        <f>IF(L2474="-1",W2474/#REF!*#REF!,"-")</f>
        <v>-</v>
      </c>
      <c r="Z2474" s="125" t="str">
        <f t="shared" si="4416"/>
        <v/>
      </c>
      <c r="AA2474" s="125">
        <v>1</v>
      </c>
      <c r="AB2474" s="179">
        <f t="shared" si="4625"/>
        <v>8</v>
      </c>
      <c r="AC2474" s="179" t="str">
        <f t="shared" si="4615"/>
        <v>000111</v>
      </c>
      <c r="AD2474" s="179">
        <f t="shared" si="4616"/>
        <v>1</v>
      </c>
      <c r="AE2474" s="179" t="str">
        <f t="shared" si="4617"/>
        <v>11111111</v>
      </c>
      <c r="AF2474" s="125" t="s">
        <v>369</v>
      </c>
    </row>
    <row r="2475" spans="1:32" x14ac:dyDescent="0.2">
      <c r="A2475" s="125" t="s">
        <v>5077</v>
      </c>
      <c r="B2475" s="58" t="str">
        <f t="shared" ref="B2475" si="4632">IF(OR(MAX(1,O2475)*MAX(V2475,1)&gt;8,V2475&lt;1/4,X2475&lt;1/4,IF(X2475="-",0,X2475)&gt;8),"RSVD","")</f>
        <v>RSVD</v>
      </c>
      <c r="C2475" s="125" t="s">
        <v>727</v>
      </c>
      <c r="D2475" s="125" t="s">
        <v>704</v>
      </c>
      <c r="E2475" s="125" t="str">
        <f t="shared" ref="E2475" si="4633">IF(S2475="rs2","L2",IF(S2475="vs2","L3","L1"))</f>
        <v>L2</v>
      </c>
      <c r="F2475" s="125" t="str">
        <f t="shared" ref="F2475" si="4634">IF(M2475=8,"000",IF(M2475=16,"101","110"))</f>
        <v>000</v>
      </c>
      <c r="H2475" s="125" t="s">
        <v>1724</v>
      </c>
      <c r="I2475" s="159">
        <f>VLOOKUP(H2475,'V-Enc'!$B$38:$C$45,2,FALSE)</f>
        <v>32</v>
      </c>
      <c r="J2475" s="125" t="s">
        <v>1740</v>
      </c>
      <c r="K2475" s="159">
        <f>VLOOKUP(J2475,'V-Enc'!$B$49:$C$56,2,FALSE)</f>
        <v>0.5</v>
      </c>
      <c r="L2475" s="206" t="s">
        <v>548</v>
      </c>
      <c r="M2475" s="125">
        <v>8</v>
      </c>
      <c r="N2475" s="125" t="s">
        <v>1835</v>
      </c>
      <c r="O2475" s="125">
        <f>VLOOKUP(N2475,'V-Enc'!$B$130:$C$137,2,FALSE)</f>
        <v>8</v>
      </c>
      <c r="Q2475" s="125" t="s">
        <v>730</v>
      </c>
      <c r="R2475" s="125" t="s">
        <v>22</v>
      </c>
      <c r="S2475" s="125" t="s">
        <v>44</v>
      </c>
      <c r="U2475" s="125">
        <f t="shared" ref="U2475" si="4635">IF(L2475="-1",I2475,M2475)</f>
        <v>8</v>
      </c>
      <c r="V2475" s="179">
        <f t="shared" ref="V2475" si="4636">IF(L2475="-1",K2475,U2475/I2475*K2475)</f>
        <v>0.125</v>
      </c>
      <c r="W2475" s="125" t="str">
        <f t="shared" ref="W2475" si="4637">IF(L2475="-1",M2475,"-")</f>
        <v>-</v>
      </c>
      <c r="X2475" s="179" t="str">
        <f>IF(L2475="-1",W2475/#REF!*#REF!,"-")</f>
        <v>-</v>
      </c>
      <c r="Z2475" s="125" t="str">
        <f t="shared" ref="Z2475" si="4638">IF(S2475="vs2",1,"")</f>
        <v/>
      </c>
      <c r="AA2475" s="125">
        <v>1</v>
      </c>
      <c r="AB2475" s="179">
        <f t="shared" si="4625"/>
        <v>8</v>
      </c>
      <c r="AC2475" s="179" t="str">
        <f t="shared" si="4615"/>
        <v>000111</v>
      </c>
      <c r="AD2475" s="179">
        <f t="shared" si="4616"/>
        <v>1</v>
      </c>
      <c r="AE2475" s="179" t="str">
        <f t="shared" si="4617"/>
        <v>11111111</v>
      </c>
      <c r="AF2475" s="125" t="s">
        <v>369</v>
      </c>
    </row>
    <row r="2476" spans="1:32" x14ac:dyDescent="0.2">
      <c r="A2476" s="125" t="s">
        <v>3445</v>
      </c>
      <c r="B2476" s="58" t="str">
        <f t="shared" si="4626"/>
        <v/>
      </c>
      <c r="C2476" s="125" t="s">
        <v>727</v>
      </c>
      <c r="D2476" s="125" t="s">
        <v>704</v>
      </c>
      <c r="E2476" s="125" t="str">
        <f t="shared" si="4627"/>
        <v>L2</v>
      </c>
      <c r="F2476" s="125" t="str">
        <f t="shared" si="4628"/>
        <v>101</v>
      </c>
      <c r="H2476" s="125" t="s">
        <v>1724</v>
      </c>
      <c r="I2476" s="159">
        <f>VLOOKUP(H2476,'V-Enc'!$B$38:$C$45,2,FALSE)</f>
        <v>32</v>
      </c>
      <c r="J2476" s="125" t="s">
        <v>1740</v>
      </c>
      <c r="K2476" s="159">
        <f>VLOOKUP(J2476,'V-Enc'!$B$49:$C$56,2,FALSE)</f>
        <v>0.5</v>
      </c>
      <c r="L2476" s="206" t="s">
        <v>548</v>
      </c>
      <c r="M2476" s="125">
        <v>16</v>
      </c>
      <c r="N2476" s="125" t="s">
        <v>1835</v>
      </c>
      <c r="O2476" s="125">
        <f>VLOOKUP(N2476,'V-Enc'!$B$130:$C$137,2,FALSE)</f>
        <v>8</v>
      </c>
      <c r="Q2476" s="125" t="s">
        <v>730</v>
      </c>
      <c r="R2476" s="125" t="s">
        <v>22</v>
      </c>
      <c r="S2476" s="125" t="s">
        <v>44</v>
      </c>
      <c r="U2476" s="125">
        <f t="shared" si="4629"/>
        <v>16</v>
      </c>
      <c r="V2476" s="179">
        <f t="shared" si="4630"/>
        <v>0.25</v>
      </c>
      <c r="W2476" s="125" t="str">
        <f t="shared" si="4631"/>
        <v>-</v>
      </c>
      <c r="X2476" s="179" t="str">
        <f>IF(L2476="-1",W2476/#REF!*#REF!,"-")</f>
        <v>-</v>
      </c>
      <c r="Z2476" s="125" t="str">
        <f t="shared" si="4416"/>
        <v/>
      </c>
      <c r="AA2476" s="125">
        <v>1</v>
      </c>
      <c r="AB2476" s="179">
        <f t="shared" si="4625"/>
        <v>8</v>
      </c>
      <c r="AC2476" s="179" t="str">
        <f t="shared" si="4615"/>
        <v>000111</v>
      </c>
      <c r="AD2476" s="179">
        <f t="shared" si="4616"/>
        <v>1</v>
      </c>
      <c r="AE2476" s="179" t="str">
        <f t="shared" si="4617"/>
        <v>11111111</v>
      </c>
      <c r="AF2476" s="125" t="s">
        <v>369</v>
      </c>
    </row>
    <row r="2477" spans="1:32" x14ac:dyDescent="0.2">
      <c r="A2477" s="125" t="s">
        <v>3446</v>
      </c>
      <c r="B2477" s="58" t="str">
        <f t="shared" si="4626"/>
        <v/>
      </c>
      <c r="C2477" s="125" t="s">
        <v>727</v>
      </c>
      <c r="D2477" s="125" t="s">
        <v>704</v>
      </c>
      <c r="E2477" s="125" t="str">
        <f t="shared" si="4627"/>
        <v>L2</v>
      </c>
      <c r="F2477" s="125" t="str">
        <f t="shared" si="4628"/>
        <v>110</v>
      </c>
      <c r="H2477" s="125" t="s">
        <v>1724</v>
      </c>
      <c r="I2477" s="159">
        <f>VLOOKUP(H2477,'V-Enc'!$B$38:$C$45,2,FALSE)</f>
        <v>32</v>
      </c>
      <c r="J2477" s="125" t="s">
        <v>1740</v>
      </c>
      <c r="K2477" s="159">
        <f>VLOOKUP(J2477,'V-Enc'!$B$49:$C$56,2,FALSE)</f>
        <v>0.5</v>
      </c>
      <c r="L2477" s="206" t="s">
        <v>548</v>
      </c>
      <c r="M2477" s="125">
        <v>32</v>
      </c>
      <c r="N2477" s="125" t="s">
        <v>1835</v>
      </c>
      <c r="O2477" s="125">
        <f>VLOOKUP(N2477,'V-Enc'!$B$130:$C$137,2,FALSE)</f>
        <v>8</v>
      </c>
      <c r="Q2477" s="125" t="s">
        <v>730</v>
      </c>
      <c r="R2477" s="125" t="s">
        <v>22</v>
      </c>
      <c r="S2477" s="125" t="s">
        <v>44</v>
      </c>
      <c r="U2477" s="125">
        <f t="shared" si="4629"/>
        <v>32</v>
      </c>
      <c r="V2477" s="179">
        <f t="shared" si="4630"/>
        <v>0.5</v>
      </c>
      <c r="W2477" s="125" t="str">
        <f t="shared" si="4631"/>
        <v>-</v>
      </c>
      <c r="X2477" s="179" t="str">
        <f>IF(L2477="-1",W2477/I2476*K2476,"-")</f>
        <v>-</v>
      </c>
      <c r="Z2477" s="125" t="str">
        <f t="shared" si="4416"/>
        <v/>
      </c>
      <c r="AA2477" s="125">
        <v>1</v>
      </c>
      <c r="AB2477" s="179">
        <f t="shared" si="4625"/>
        <v>8</v>
      </c>
      <c r="AC2477" s="179" t="str">
        <f t="shared" si="4615"/>
        <v>000111</v>
      </c>
      <c r="AD2477" s="179">
        <f t="shared" si="4616"/>
        <v>1</v>
      </c>
      <c r="AE2477" s="179" t="str">
        <f t="shared" si="4617"/>
        <v>11111111</v>
      </c>
      <c r="AF2477" s="125" t="s">
        <v>369</v>
      </c>
    </row>
    <row r="2478" spans="1:32" x14ac:dyDescent="0.2">
      <c r="A2478" s="125" t="s">
        <v>3447</v>
      </c>
      <c r="B2478" s="58" t="str">
        <f t="shared" si="4626"/>
        <v/>
      </c>
      <c r="C2478" s="125" t="s">
        <v>727</v>
      </c>
      <c r="D2478" s="125" t="s">
        <v>704</v>
      </c>
      <c r="E2478" s="125" t="str">
        <f t="shared" si="4627"/>
        <v>L2</v>
      </c>
      <c r="F2478" s="125" t="str">
        <f t="shared" si="4628"/>
        <v>000</v>
      </c>
      <c r="H2478" s="125" t="s">
        <v>1724</v>
      </c>
      <c r="I2478" s="159">
        <f>VLOOKUP(H2478,'V-Enc'!$B$38:$C$45,2,FALSE)</f>
        <v>32</v>
      </c>
      <c r="J2478" s="125" t="s">
        <v>1733</v>
      </c>
      <c r="K2478" s="159">
        <f>VLOOKUP(J2478,'V-Enc'!$B$49:$C$56,2,FALSE)</f>
        <v>1</v>
      </c>
      <c r="L2478" s="206" t="s">
        <v>548</v>
      </c>
      <c r="M2478" s="125">
        <v>8</v>
      </c>
      <c r="N2478" s="125" t="s">
        <v>1835</v>
      </c>
      <c r="O2478" s="125">
        <f>VLOOKUP(N2478,'V-Enc'!$B$130:$C$137,2,FALSE)</f>
        <v>8</v>
      </c>
      <c r="Q2478" s="125" t="s">
        <v>730</v>
      </c>
      <c r="R2478" s="125" t="s">
        <v>22</v>
      </c>
      <c r="S2478" s="125" t="s">
        <v>44</v>
      </c>
      <c r="U2478" s="125">
        <f t="shared" si="4629"/>
        <v>8</v>
      </c>
      <c r="V2478" s="179">
        <f t="shared" si="4630"/>
        <v>0.25</v>
      </c>
      <c r="W2478" s="125" t="str">
        <f t="shared" si="4631"/>
        <v>-</v>
      </c>
      <c r="X2478" s="179" t="str">
        <f>IF(L2478="-1",W2478/#REF!*#REF!,"-")</f>
        <v>-</v>
      </c>
      <c r="Z2478" s="125" t="str">
        <f t="shared" si="4416"/>
        <v/>
      </c>
      <c r="AA2478" s="125">
        <v>1</v>
      </c>
      <c r="AB2478" s="179">
        <f t="shared" si="4625"/>
        <v>8</v>
      </c>
      <c r="AC2478" s="179" t="str">
        <f t="shared" si="4615"/>
        <v>000111</v>
      </c>
      <c r="AD2478" s="179">
        <f t="shared" si="4616"/>
        <v>1</v>
      </c>
      <c r="AE2478" s="179" t="str">
        <f t="shared" si="4617"/>
        <v>11111111</v>
      </c>
      <c r="AF2478" s="125" t="s">
        <v>369</v>
      </c>
    </row>
    <row r="2479" spans="1:32" x14ac:dyDescent="0.2">
      <c r="A2479" s="125" t="s">
        <v>3448</v>
      </c>
      <c r="B2479" s="58" t="str">
        <f t="shared" si="4626"/>
        <v/>
      </c>
      <c r="C2479" s="125" t="s">
        <v>727</v>
      </c>
      <c r="D2479" s="125" t="s">
        <v>704</v>
      </c>
      <c r="E2479" s="125" t="str">
        <f t="shared" si="4627"/>
        <v>L2</v>
      </c>
      <c r="F2479" s="125" t="str">
        <f t="shared" si="4628"/>
        <v>101</v>
      </c>
      <c r="H2479" s="125" t="s">
        <v>1724</v>
      </c>
      <c r="I2479" s="159">
        <f>VLOOKUP(H2479,'V-Enc'!$B$38:$C$45,2,FALSE)</f>
        <v>32</v>
      </c>
      <c r="J2479" s="125" t="s">
        <v>1733</v>
      </c>
      <c r="K2479" s="159">
        <f>VLOOKUP(J2479,'V-Enc'!$B$49:$C$56,2,FALSE)</f>
        <v>1</v>
      </c>
      <c r="L2479" s="206" t="s">
        <v>548</v>
      </c>
      <c r="M2479" s="125">
        <v>16</v>
      </c>
      <c r="N2479" s="125" t="s">
        <v>1835</v>
      </c>
      <c r="O2479" s="125">
        <f>VLOOKUP(N2479,'V-Enc'!$B$130:$C$137,2,FALSE)</f>
        <v>8</v>
      </c>
      <c r="Q2479" s="125" t="s">
        <v>730</v>
      </c>
      <c r="R2479" s="125" t="s">
        <v>22</v>
      </c>
      <c r="S2479" s="125" t="s">
        <v>44</v>
      </c>
      <c r="U2479" s="125">
        <f t="shared" si="4629"/>
        <v>16</v>
      </c>
      <c r="V2479" s="179">
        <f t="shared" si="4630"/>
        <v>0.5</v>
      </c>
      <c r="W2479" s="125" t="str">
        <f t="shared" si="4631"/>
        <v>-</v>
      </c>
      <c r="X2479" s="179" t="str">
        <f>IF(L2479="-1",W2479/#REF!*#REF!,"-")</f>
        <v>-</v>
      </c>
      <c r="Z2479" s="125" t="str">
        <f t="shared" si="4416"/>
        <v/>
      </c>
      <c r="AA2479" s="125">
        <v>1</v>
      </c>
      <c r="AB2479" s="179">
        <f t="shared" si="4625"/>
        <v>8</v>
      </c>
      <c r="AC2479" s="179" t="str">
        <f t="shared" si="4615"/>
        <v>000111</v>
      </c>
      <c r="AD2479" s="179">
        <f t="shared" si="4616"/>
        <v>1</v>
      </c>
      <c r="AE2479" s="179" t="str">
        <f t="shared" si="4617"/>
        <v>11111111</v>
      </c>
      <c r="AF2479" s="125" t="s">
        <v>369</v>
      </c>
    </row>
    <row r="2480" spans="1:32" x14ac:dyDescent="0.2">
      <c r="A2480" s="125" t="s">
        <v>3449</v>
      </c>
      <c r="B2480" s="58" t="str">
        <f t="shared" si="4626"/>
        <v/>
      </c>
      <c r="C2480" s="125" t="s">
        <v>727</v>
      </c>
      <c r="D2480" s="125" t="s">
        <v>704</v>
      </c>
      <c r="E2480" s="125" t="str">
        <f t="shared" si="4627"/>
        <v>L2</v>
      </c>
      <c r="F2480" s="125" t="str">
        <f t="shared" si="4628"/>
        <v>110</v>
      </c>
      <c r="H2480" s="125" t="s">
        <v>1724</v>
      </c>
      <c r="I2480" s="159">
        <f>VLOOKUP(H2480,'V-Enc'!$B$38:$C$45,2,FALSE)</f>
        <v>32</v>
      </c>
      <c r="J2480" s="125" t="s">
        <v>1733</v>
      </c>
      <c r="K2480" s="159">
        <f>VLOOKUP(J2480,'V-Enc'!$B$49:$C$56,2,FALSE)</f>
        <v>1</v>
      </c>
      <c r="L2480" s="206" t="s">
        <v>548</v>
      </c>
      <c r="M2480" s="125">
        <v>32</v>
      </c>
      <c r="N2480" s="125" t="s">
        <v>1835</v>
      </c>
      <c r="O2480" s="125">
        <f>VLOOKUP(N2480,'V-Enc'!$B$130:$C$137,2,FALSE)</f>
        <v>8</v>
      </c>
      <c r="Q2480" s="125" t="s">
        <v>730</v>
      </c>
      <c r="R2480" s="125" t="s">
        <v>22</v>
      </c>
      <c r="S2480" s="125" t="s">
        <v>44</v>
      </c>
      <c r="U2480" s="125">
        <f t="shared" si="4629"/>
        <v>32</v>
      </c>
      <c r="V2480" s="179">
        <f t="shared" si="4630"/>
        <v>1</v>
      </c>
      <c r="W2480" s="125" t="str">
        <f t="shared" si="4631"/>
        <v>-</v>
      </c>
      <c r="X2480" s="179" t="str">
        <f>IF(L2480="-1",W2480/#REF!*#REF!,"-")</f>
        <v>-</v>
      </c>
      <c r="Z2480" s="125" t="str">
        <f t="shared" si="4416"/>
        <v/>
      </c>
      <c r="AA2480" s="125">
        <v>1</v>
      </c>
      <c r="AB2480" s="179">
        <f t="shared" si="4625"/>
        <v>8</v>
      </c>
      <c r="AC2480" s="179" t="str">
        <f t="shared" si="4615"/>
        <v>000111</v>
      </c>
      <c r="AD2480" s="179">
        <f t="shared" si="4616"/>
        <v>1</v>
      </c>
      <c r="AE2480" s="179" t="str">
        <f t="shared" si="4617"/>
        <v>11111111</v>
      </c>
      <c r="AF2480" s="125" t="s">
        <v>369</v>
      </c>
    </row>
    <row r="2481" spans="1:34" x14ac:dyDescent="0.2">
      <c r="A2481" s="125" t="s">
        <v>5078</v>
      </c>
      <c r="B2481" s="58" t="str">
        <f t="shared" ref="B2481:B2483" si="4639">IF(OR(MAX(1,O2481)*MAX(V2481,1)&gt;8,V2481&lt;1/4,X2481&lt;1/4,IF(X2481="-",0,X2481)&gt;8),"RSVD","")</f>
        <v/>
      </c>
      <c r="C2481" s="125" t="s">
        <v>727</v>
      </c>
      <c r="D2481" s="125" t="s">
        <v>704</v>
      </c>
      <c r="E2481" s="125" t="str">
        <f t="shared" ref="E2481:E2483" si="4640">IF(S2481="rs2","L2",IF(S2481="vs2","L3","L1"))</f>
        <v>L2</v>
      </c>
      <c r="F2481" s="125" t="str">
        <f t="shared" ref="F2481:F2483" si="4641">IF(M2481=8,"000",IF(M2481=16,"101","110"))</f>
        <v>000</v>
      </c>
      <c r="H2481" s="125" t="s">
        <v>1724</v>
      </c>
      <c r="I2481" s="159">
        <f>VLOOKUP(H2481,'V-Enc'!$B$38:$C$45,2,FALSE)</f>
        <v>32</v>
      </c>
      <c r="J2481" s="125" t="s">
        <v>1734</v>
      </c>
      <c r="K2481" s="159">
        <f>VLOOKUP(J2481,'V-Enc'!$B$49:$C$56,2,FALSE)</f>
        <v>2</v>
      </c>
      <c r="L2481" s="206" t="s">
        <v>548</v>
      </c>
      <c r="M2481" s="125">
        <v>8</v>
      </c>
      <c r="N2481" s="125" t="s">
        <v>1835</v>
      </c>
      <c r="O2481" s="125">
        <f>VLOOKUP(N2481,'V-Enc'!$B$130:$C$137,2,FALSE)</f>
        <v>8</v>
      </c>
      <c r="Q2481" s="125" t="s">
        <v>730</v>
      </c>
      <c r="R2481" s="125" t="s">
        <v>22</v>
      </c>
      <c r="S2481" s="125" t="s">
        <v>44</v>
      </c>
      <c r="U2481" s="125">
        <f t="shared" ref="U2481:U2483" si="4642">IF(L2481="-1",I2481,M2481)</f>
        <v>8</v>
      </c>
      <c r="V2481" s="179">
        <f t="shared" ref="V2481:V2483" si="4643">IF(L2481="-1",K2481,U2481/I2481*K2481)</f>
        <v>0.5</v>
      </c>
      <c r="W2481" s="125" t="str">
        <f t="shared" ref="W2481:W2483" si="4644">IF(L2481="-1",M2481,"-")</f>
        <v>-</v>
      </c>
      <c r="X2481" s="179" t="str">
        <f>IF(L2481="-1",W2481/#REF!*#REF!,"-")</f>
        <v>-</v>
      </c>
      <c r="Z2481" s="125" t="str">
        <f t="shared" ref="Z2481:Z2483" si="4645">IF(S2481="vs2",1,"")</f>
        <v/>
      </c>
      <c r="AA2481" s="125">
        <v>1</v>
      </c>
      <c r="AB2481" s="179">
        <f t="shared" si="4625"/>
        <v>8</v>
      </c>
      <c r="AC2481" s="179" t="str">
        <f t="shared" si="4615"/>
        <v>000111</v>
      </c>
      <c r="AD2481" s="179">
        <f t="shared" si="4616"/>
        <v>1</v>
      </c>
      <c r="AE2481" s="179" t="str">
        <f t="shared" si="4617"/>
        <v>11111111</v>
      </c>
      <c r="AF2481" s="125" t="s">
        <v>369</v>
      </c>
    </row>
    <row r="2482" spans="1:34" x14ac:dyDescent="0.2">
      <c r="A2482" s="125" t="s">
        <v>5079</v>
      </c>
      <c r="B2482" s="58" t="str">
        <f t="shared" si="4639"/>
        <v/>
      </c>
      <c r="C2482" s="125" t="s">
        <v>727</v>
      </c>
      <c r="D2482" s="125" t="s">
        <v>704</v>
      </c>
      <c r="E2482" s="125" t="str">
        <f t="shared" si="4640"/>
        <v>L2</v>
      </c>
      <c r="F2482" s="125" t="str">
        <f t="shared" si="4641"/>
        <v>101</v>
      </c>
      <c r="H2482" s="125" t="s">
        <v>1724</v>
      </c>
      <c r="I2482" s="159">
        <f>VLOOKUP(H2482,'V-Enc'!$B$38:$C$45,2,FALSE)</f>
        <v>32</v>
      </c>
      <c r="J2482" s="125" t="s">
        <v>1734</v>
      </c>
      <c r="K2482" s="159">
        <f>VLOOKUP(J2482,'V-Enc'!$B$49:$C$56,2,FALSE)</f>
        <v>2</v>
      </c>
      <c r="L2482" s="206" t="s">
        <v>548</v>
      </c>
      <c r="M2482" s="125">
        <v>16</v>
      </c>
      <c r="N2482" s="125" t="s">
        <v>1835</v>
      </c>
      <c r="O2482" s="125">
        <f>VLOOKUP(N2482,'V-Enc'!$B$130:$C$137,2,FALSE)</f>
        <v>8</v>
      </c>
      <c r="Q2482" s="125" t="s">
        <v>730</v>
      </c>
      <c r="R2482" s="125" t="s">
        <v>22</v>
      </c>
      <c r="S2482" s="125" t="s">
        <v>44</v>
      </c>
      <c r="U2482" s="125">
        <f t="shared" si="4642"/>
        <v>16</v>
      </c>
      <c r="V2482" s="179">
        <f t="shared" si="4643"/>
        <v>1</v>
      </c>
      <c r="W2482" s="125" t="str">
        <f t="shared" si="4644"/>
        <v>-</v>
      </c>
      <c r="X2482" s="179" t="str">
        <f>IF(L2482="-1",W2482/#REF!*#REF!,"-")</f>
        <v>-</v>
      </c>
      <c r="Z2482" s="125" t="str">
        <f t="shared" si="4645"/>
        <v/>
      </c>
      <c r="AA2482" s="125">
        <v>1</v>
      </c>
      <c r="AB2482" s="179">
        <f t="shared" si="4625"/>
        <v>8</v>
      </c>
      <c r="AC2482" s="179" t="str">
        <f t="shared" si="4615"/>
        <v>000111</v>
      </c>
      <c r="AD2482" s="179">
        <f t="shared" si="4616"/>
        <v>1</v>
      </c>
      <c r="AE2482" s="179" t="str">
        <f t="shared" si="4617"/>
        <v>11111111</v>
      </c>
      <c r="AF2482" s="125" t="s">
        <v>369</v>
      </c>
    </row>
    <row r="2483" spans="1:34" x14ac:dyDescent="0.2">
      <c r="A2483" s="125" t="s">
        <v>5080</v>
      </c>
      <c r="B2483" s="58" t="str">
        <f t="shared" si="4639"/>
        <v>RSVD</v>
      </c>
      <c r="C2483" s="125" t="s">
        <v>727</v>
      </c>
      <c r="D2483" s="125" t="s">
        <v>704</v>
      </c>
      <c r="E2483" s="125" t="str">
        <f t="shared" si="4640"/>
        <v>L2</v>
      </c>
      <c r="F2483" s="125" t="str">
        <f t="shared" si="4641"/>
        <v>110</v>
      </c>
      <c r="H2483" s="125" t="s">
        <v>1724</v>
      </c>
      <c r="I2483" s="159">
        <f>VLOOKUP(H2483,'V-Enc'!$B$38:$C$45,2,FALSE)</f>
        <v>32</v>
      </c>
      <c r="J2483" s="125" t="s">
        <v>1734</v>
      </c>
      <c r="K2483" s="159">
        <f>VLOOKUP(J2483,'V-Enc'!$B$49:$C$56,2,FALSE)</f>
        <v>2</v>
      </c>
      <c r="L2483" s="206" t="s">
        <v>548</v>
      </c>
      <c r="M2483" s="125">
        <v>32</v>
      </c>
      <c r="N2483" s="125" t="s">
        <v>1835</v>
      </c>
      <c r="O2483" s="125">
        <f>VLOOKUP(N2483,'V-Enc'!$B$130:$C$137,2,FALSE)</f>
        <v>8</v>
      </c>
      <c r="Q2483" s="125" t="s">
        <v>730</v>
      </c>
      <c r="R2483" s="125" t="s">
        <v>22</v>
      </c>
      <c r="S2483" s="125" t="s">
        <v>44</v>
      </c>
      <c r="U2483" s="125">
        <f t="shared" si="4642"/>
        <v>32</v>
      </c>
      <c r="V2483" s="179">
        <f t="shared" si="4643"/>
        <v>2</v>
      </c>
      <c r="W2483" s="125" t="str">
        <f t="shared" si="4644"/>
        <v>-</v>
      </c>
      <c r="X2483" s="179" t="str">
        <f>IF(L2483="-1",W2483/#REF!*#REF!,"-")</f>
        <v>-</v>
      </c>
      <c r="Z2483" s="125" t="str">
        <f t="shared" si="4645"/>
        <v/>
      </c>
      <c r="AA2483" s="125">
        <v>1</v>
      </c>
      <c r="AB2483" s="179">
        <f t="shared" si="4625"/>
        <v>16</v>
      </c>
      <c r="AC2483" s="179" t="str">
        <f t="shared" si="4615"/>
        <v>001111</v>
      </c>
      <c r="AD2483" s="179">
        <f t="shared" si="4616"/>
        <v>1</v>
      </c>
      <c r="AE2483" s="179" t="str">
        <f t="shared" si="4617"/>
        <v>11111111</v>
      </c>
      <c r="AF2483" s="125" t="s">
        <v>369</v>
      </c>
    </row>
    <row r="2484" spans="1:34" x14ac:dyDescent="0.2">
      <c r="A2484" s="125" t="s">
        <v>5081</v>
      </c>
      <c r="B2484" s="58" t="str">
        <f t="shared" ref="B2484:B2486" si="4646">IF(OR(MAX(1,O2484)*MAX(V2484,1)&gt;8,V2484&lt;1/4,X2484&lt;1/4,IF(X2484="-",0,X2484)&gt;8),"RSVD","")</f>
        <v/>
      </c>
      <c r="C2484" s="125" t="s">
        <v>727</v>
      </c>
      <c r="D2484" s="125" t="s">
        <v>704</v>
      </c>
      <c r="E2484" s="125" t="str">
        <f t="shared" ref="E2484:E2486" si="4647">IF(S2484="rs2","L2",IF(S2484="vs2","L3","L1"))</f>
        <v>L2</v>
      </c>
      <c r="F2484" s="125" t="str">
        <f t="shared" ref="F2484:F2486" si="4648">IF(M2484=8,"000",IF(M2484=16,"101","110"))</f>
        <v>000</v>
      </c>
      <c r="H2484" s="125" t="s">
        <v>1724</v>
      </c>
      <c r="I2484" s="159">
        <f>VLOOKUP(H2484,'V-Enc'!$B$38:$C$45,2,FALSE)</f>
        <v>32</v>
      </c>
      <c r="J2484" s="125" t="s">
        <v>1735</v>
      </c>
      <c r="K2484" s="159">
        <f>VLOOKUP(J2484,'V-Enc'!$B$49:$C$56,2,FALSE)</f>
        <v>4</v>
      </c>
      <c r="L2484" s="206" t="s">
        <v>548</v>
      </c>
      <c r="M2484" s="125">
        <v>8</v>
      </c>
      <c r="N2484" s="125" t="s">
        <v>1835</v>
      </c>
      <c r="O2484" s="125">
        <f>VLOOKUP(N2484,'V-Enc'!$B$130:$C$137,2,FALSE)</f>
        <v>8</v>
      </c>
      <c r="Q2484" s="125" t="s">
        <v>730</v>
      </c>
      <c r="R2484" s="125" t="s">
        <v>22</v>
      </c>
      <c r="S2484" s="125" t="s">
        <v>44</v>
      </c>
      <c r="U2484" s="125">
        <f t="shared" ref="U2484:U2486" si="4649">IF(L2484="-1",I2484,M2484)</f>
        <v>8</v>
      </c>
      <c r="V2484" s="179">
        <f t="shared" ref="V2484:V2486" si="4650">IF(L2484="-1",K2484,U2484/I2484*K2484)</f>
        <v>1</v>
      </c>
      <c r="W2484" s="125" t="str">
        <f t="shared" ref="W2484:W2486" si="4651">IF(L2484="-1",M2484,"-")</f>
        <v>-</v>
      </c>
      <c r="X2484" s="179" t="str">
        <f>IF(L2484="-1",W2484/#REF!*#REF!,"-")</f>
        <v>-</v>
      </c>
      <c r="Z2484" s="125" t="str">
        <f t="shared" ref="Z2484:Z2486" si="4652">IF(S2484="vs2",1,"")</f>
        <v/>
      </c>
      <c r="AA2484" s="125">
        <v>1</v>
      </c>
      <c r="AB2484" s="179">
        <f t="shared" si="4625"/>
        <v>8</v>
      </c>
      <c r="AC2484" s="179" t="str">
        <f t="shared" si="4615"/>
        <v>000111</v>
      </c>
      <c r="AD2484" s="179">
        <f t="shared" si="4616"/>
        <v>1</v>
      </c>
      <c r="AE2484" s="179" t="str">
        <f t="shared" si="4617"/>
        <v>11111111</v>
      </c>
      <c r="AF2484" s="125" t="s">
        <v>369</v>
      </c>
    </row>
    <row r="2485" spans="1:34" x14ac:dyDescent="0.2">
      <c r="A2485" s="125" t="s">
        <v>5082</v>
      </c>
      <c r="B2485" s="58" t="str">
        <f t="shared" si="4646"/>
        <v>RSVD</v>
      </c>
      <c r="C2485" s="125" t="s">
        <v>727</v>
      </c>
      <c r="D2485" s="125" t="s">
        <v>704</v>
      </c>
      <c r="E2485" s="125" t="str">
        <f t="shared" si="4647"/>
        <v>L2</v>
      </c>
      <c r="F2485" s="125" t="str">
        <f t="shared" si="4648"/>
        <v>101</v>
      </c>
      <c r="H2485" s="125" t="s">
        <v>1724</v>
      </c>
      <c r="I2485" s="159">
        <f>VLOOKUP(H2485,'V-Enc'!$B$38:$C$45,2,FALSE)</f>
        <v>32</v>
      </c>
      <c r="J2485" s="125" t="s">
        <v>1735</v>
      </c>
      <c r="K2485" s="159">
        <f>VLOOKUP(J2485,'V-Enc'!$B$49:$C$56,2,FALSE)</f>
        <v>4</v>
      </c>
      <c r="L2485" s="206" t="s">
        <v>548</v>
      </c>
      <c r="M2485" s="125">
        <v>16</v>
      </c>
      <c r="N2485" s="125" t="s">
        <v>1835</v>
      </c>
      <c r="O2485" s="125">
        <f>VLOOKUP(N2485,'V-Enc'!$B$130:$C$137,2,FALSE)</f>
        <v>8</v>
      </c>
      <c r="Q2485" s="125" t="s">
        <v>730</v>
      </c>
      <c r="R2485" s="125" t="s">
        <v>22</v>
      </c>
      <c r="S2485" s="125" t="s">
        <v>44</v>
      </c>
      <c r="U2485" s="125">
        <f t="shared" si="4649"/>
        <v>16</v>
      </c>
      <c r="V2485" s="179">
        <f t="shared" si="4650"/>
        <v>2</v>
      </c>
      <c r="W2485" s="125" t="str">
        <f t="shared" si="4651"/>
        <v>-</v>
      </c>
      <c r="X2485" s="179" t="str">
        <f>IF(L2485="-1",W2485/#REF!*#REF!,"-")</f>
        <v>-</v>
      </c>
      <c r="Z2485" s="125" t="str">
        <f t="shared" si="4652"/>
        <v/>
      </c>
      <c r="AA2485" s="125">
        <v>1</v>
      </c>
      <c r="AB2485" s="179">
        <f t="shared" si="4625"/>
        <v>16</v>
      </c>
      <c r="AC2485" s="179" t="str">
        <f t="shared" si="4615"/>
        <v>001111</v>
      </c>
      <c r="AD2485" s="179">
        <f t="shared" si="4616"/>
        <v>1</v>
      </c>
      <c r="AE2485" s="179" t="str">
        <f t="shared" si="4617"/>
        <v>11111111</v>
      </c>
      <c r="AF2485" s="125" t="s">
        <v>369</v>
      </c>
    </row>
    <row r="2486" spans="1:34" x14ac:dyDescent="0.2">
      <c r="A2486" s="125" t="s">
        <v>5083</v>
      </c>
      <c r="B2486" s="58" t="str">
        <f t="shared" si="4646"/>
        <v>RSVD</v>
      </c>
      <c r="C2486" s="125" t="s">
        <v>727</v>
      </c>
      <c r="D2486" s="125" t="s">
        <v>704</v>
      </c>
      <c r="E2486" s="125" t="str">
        <f t="shared" si="4647"/>
        <v>L2</v>
      </c>
      <c r="F2486" s="125" t="str">
        <f t="shared" si="4648"/>
        <v>110</v>
      </c>
      <c r="H2486" s="125" t="s">
        <v>1724</v>
      </c>
      <c r="I2486" s="159">
        <f>VLOOKUP(H2486,'V-Enc'!$B$38:$C$45,2,FALSE)</f>
        <v>32</v>
      </c>
      <c r="J2486" s="125" t="s">
        <v>1735</v>
      </c>
      <c r="K2486" s="159">
        <f>VLOOKUP(J2486,'V-Enc'!$B$49:$C$56,2,FALSE)</f>
        <v>4</v>
      </c>
      <c r="L2486" s="206" t="s">
        <v>548</v>
      </c>
      <c r="M2486" s="125">
        <v>32</v>
      </c>
      <c r="N2486" s="125" t="s">
        <v>1835</v>
      </c>
      <c r="O2486" s="125">
        <f>VLOOKUP(N2486,'V-Enc'!$B$130:$C$137,2,FALSE)</f>
        <v>8</v>
      </c>
      <c r="Q2486" s="125" t="s">
        <v>730</v>
      </c>
      <c r="R2486" s="125" t="s">
        <v>22</v>
      </c>
      <c r="S2486" s="125" t="s">
        <v>44</v>
      </c>
      <c r="U2486" s="125">
        <f t="shared" si="4649"/>
        <v>32</v>
      </c>
      <c r="V2486" s="179">
        <f t="shared" si="4650"/>
        <v>4</v>
      </c>
      <c r="W2486" s="125" t="str">
        <f t="shared" si="4651"/>
        <v>-</v>
      </c>
      <c r="X2486" s="179" t="str">
        <f>IF(L2486="-1",W2486/#REF!*#REF!,"-")</f>
        <v>-</v>
      </c>
      <c r="Z2486" s="125" t="str">
        <f t="shared" si="4652"/>
        <v/>
      </c>
      <c r="AA2486" s="125">
        <v>1</v>
      </c>
      <c r="AB2486" s="179">
        <f t="shared" si="4625"/>
        <v>32</v>
      </c>
      <c r="AC2486" s="179" t="str">
        <f>DEC2BIN(MIN(64,AB2486)-1,6)</f>
        <v>011111</v>
      </c>
      <c r="AD2486" s="179">
        <f t="shared" si="4616"/>
        <v>1</v>
      </c>
      <c r="AE2486" s="179" t="str">
        <f t="shared" si="4617"/>
        <v>11111111</v>
      </c>
      <c r="AF2486" s="125" t="s">
        <v>369</v>
      </c>
    </row>
    <row r="2487" spans="1:34" x14ac:dyDescent="0.2">
      <c r="A2487" s="125" t="s">
        <v>5084</v>
      </c>
      <c r="B2487" s="58" t="str">
        <f t="shared" ref="B2487:B2489" si="4653">IF(OR(MAX(1,O2487)*MAX(V2487,1)&gt;8,V2487&lt;1/4,X2487&lt;1/4,IF(X2487="-",0,X2487)&gt;8),"RSVD","")</f>
        <v>RSVD</v>
      </c>
      <c r="C2487" s="125" t="s">
        <v>727</v>
      </c>
      <c r="D2487" s="125" t="s">
        <v>704</v>
      </c>
      <c r="E2487" s="125" t="str">
        <f t="shared" ref="E2487:E2489" si="4654">IF(S2487="rs2","L2",IF(S2487="vs2","L3","L1"))</f>
        <v>L2</v>
      </c>
      <c r="F2487" s="125" t="str">
        <f t="shared" ref="F2487:F2489" si="4655">IF(M2487=8,"000",IF(M2487=16,"101","110"))</f>
        <v>000</v>
      </c>
      <c r="H2487" s="125" t="s">
        <v>1724</v>
      </c>
      <c r="I2487" s="159">
        <f>VLOOKUP(H2487,'V-Enc'!$B$38:$C$45,2,FALSE)</f>
        <v>32</v>
      </c>
      <c r="J2487" s="125" t="s">
        <v>1736</v>
      </c>
      <c r="K2487" s="159">
        <f>VLOOKUP(J2487,'V-Enc'!$B$49:$C$56,2,FALSE)</f>
        <v>8</v>
      </c>
      <c r="L2487" s="206" t="s">
        <v>548</v>
      </c>
      <c r="M2487" s="125">
        <v>8</v>
      </c>
      <c r="N2487" s="125" t="s">
        <v>1835</v>
      </c>
      <c r="O2487" s="125">
        <f>VLOOKUP(N2487,'V-Enc'!$B$130:$C$137,2,FALSE)</f>
        <v>8</v>
      </c>
      <c r="Q2487" s="125" t="s">
        <v>730</v>
      </c>
      <c r="R2487" s="125" t="s">
        <v>22</v>
      </c>
      <c r="S2487" s="125" t="s">
        <v>44</v>
      </c>
      <c r="U2487" s="125">
        <f t="shared" ref="U2487:U2489" si="4656">IF(L2487="-1",I2487,M2487)</f>
        <v>8</v>
      </c>
      <c r="V2487" s="179">
        <f t="shared" ref="V2487:V2489" si="4657">IF(L2487="-1",K2487,U2487/I2487*K2487)</f>
        <v>2</v>
      </c>
      <c r="W2487" s="125" t="str">
        <f t="shared" ref="W2487:W2489" si="4658">IF(L2487="-1",M2487,"-")</f>
        <v>-</v>
      </c>
      <c r="X2487" s="179" t="str">
        <f>IF(L2487="-1",W2487/#REF!*#REF!,"-")</f>
        <v>-</v>
      </c>
      <c r="Z2487" s="125" t="str">
        <f t="shared" ref="Z2487:Z2489" si="4659">IF(S2487="vs2",1,"")</f>
        <v/>
      </c>
      <c r="AA2487" s="125">
        <v>1</v>
      </c>
      <c r="AB2487" s="179">
        <f t="shared" si="4625"/>
        <v>16</v>
      </c>
      <c r="AC2487" s="179" t="str">
        <f t="shared" ref="AC2487:AC2489" si="4660">DEC2BIN(MIN(64,AB2487)-1,6)</f>
        <v>001111</v>
      </c>
      <c r="AD2487" s="179">
        <f t="shared" si="4616"/>
        <v>1</v>
      </c>
      <c r="AE2487" s="179" t="str">
        <f t="shared" si="4617"/>
        <v>11111111</v>
      </c>
      <c r="AF2487" s="125" t="s">
        <v>369</v>
      </c>
    </row>
    <row r="2488" spans="1:34" x14ac:dyDescent="0.2">
      <c r="A2488" s="125" t="s">
        <v>5085</v>
      </c>
      <c r="B2488" s="58" t="str">
        <f t="shared" si="4653"/>
        <v>RSVD</v>
      </c>
      <c r="C2488" s="125" t="s">
        <v>727</v>
      </c>
      <c r="D2488" s="125" t="s">
        <v>704</v>
      </c>
      <c r="E2488" s="125" t="str">
        <f t="shared" si="4654"/>
        <v>L2</v>
      </c>
      <c r="F2488" s="125" t="str">
        <f t="shared" si="4655"/>
        <v>101</v>
      </c>
      <c r="H2488" s="125" t="s">
        <v>1724</v>
      </c>
      <c r="I2488" s="159">
        <f>VLOOKUP(H2488,'V-Enc'!$B$38:$C$45,2,FALSE)</f>
        <v>32</v>
      </c>
      <c r="J2488" s="125" t="s">
        <v>1736</v>
      </c>
      <c r="K2488" s="159">
        <f>VLOOKUP(J2488,'V-Enc'!$B$49:$C$56,2,FALSE)</f>
        <v>8</v>
      </c>
      <c r="L2488" s="206" t="s">
        <v>548</v>
      </c>
      <c r="M2488" s="125">
        <v>16</v>
      </c>
      <c r="N2488" s="125" t="s">
        <v>1835</v>
      </c>
      <c r="O2488" s="125">
        <f>VLOOKUP(N2488,'V-Enc'!$B$130:$C$137,2,FALSE)</f>
        <v>8</v>
      </c>
      <c r="Q2488" s="125" t="s">
        <v>730</v>
      </c>
      <c r="R2488" s="125" t="s">
        <v>22</v>
      </c>
      <c r="S2488" s="125" t="s">
        <v>44</v>
      </c>
      <c r="U2488" s="125">
        <f t="shared" si="4656"/>
        <v>16</v>
      </c>
      <c r="V2488" s="179">
        <f t="shared" si="4657"/>
        <v>4</v>
      </c>
      <c r="W2488" s="125" t="str">
        <f t="shared" si="4658"/>
        <v>-</v>
      </c>
      <c r="X2488" s="179" t="str">
        <f>IF(L2488="-1",W2488/#REF!*#REF!,"-")</f>
        <v>-</v>
      </c>
      <c r="Z2488" s="125" t="str">
        <f t="shared" si="4659"/>
        <v/>
      </c>
      <c r="AA2488" s="125">
        <v>1</v>
      </c>
      <c r="AB2488" s="179">
        <f t="shared" si="4625"/>
        <v>32</v>
      </c>
      <c r="AC2488" s="179" t="str">
        <f t="shared" si="4660"/>
        <v>011111</v>
      </c>
      <c r="AD2488" s="179">
        <f t="shared" si="4616"/>
        <v>1</v>
      </c>
      <c r="AE2488" s="179" t="str">
        <f t="shared" si="4617"/>
        <v>11111111</v>
      </c>
      <c r="AF2488" s="125" t="s">
        <v>369</v>
      </c>
    </row>
    <row r="2489" spans="1:34" x14ac:dyDescent="0.2">
      <c r="A2489" s="125" t="s">
        <v>5086</v>
      </c>
      <c r="B2489" s="58" t="str">
        <f t="shared" si="4653"/>
        <v>RSVD</v>
      </c>
      <c r="C2489" s="125" t="s">
        <v>727</v>
      </c>
      <c r="D2489" s="125" t="s">
        <v>704</v>
      </c>
      <c r="E2489" s="125" t="str">
        <f t="shared" si="4654"/>
        <v>L2</v>
      </c>
      <c r="F2489" s="125" t="str">
        <f t="shared" si="4655"/>
        <v>110</v>
      </c>
      <c r="H2489" s="125" t="s">
        <v>1724</v>
      </c>
      <c r="I2489" s="159">
        <f>VLOOKUP(H2489,'V-Enc'!$B$38:$C$45,2,FALSE)</f>
        <v>32</v>
      </c>
      <c r="J2489" s="125" t="s">
        <v>1736</v>
      </c>
      <c r="K2489" s="159">
        <f>VLOOKUP(J2489,'V-Enc'!$B$49:$C$56,2,FALSE)</f>
        <v>8</v>
      </c>
      <c r="L2489" s="206" t="s">
        <v>548</v>
      </c>
      <c r="M2489" s="125">
        <v>32</v>
      </c>
      <c r="N2489" s="125" t="s">
        <v>1835</v>
      </c>
      <c r="O2489" s="125">
        <f>VLOOKUP(N2489,'V-Enc'!$B$130:$C$137,2,FALSE)</f>
        <v>8</v>
      </c>
      <c r="Q2489" s="125" t="s">
        <v>730</v>
      </c>
      <c r="R2489" s="125" t="s">
        <v>22</v>
      </c>
      <c r="S2489" s="125" t="s">
        <v>44</v>
      </c>
      <c r="U2489" s="125">
        <f t="shared" si="4656"/>
        <v>32</v>
      </c>
      <c r="V2489" s="179">
        <f t="shared" si="4657"/>
        <v>8</v>
      </c>
      <c r="W2489" s="125" t="str">
        <f t="shared" si="4658"/>
        <v>-</v>
      </c>
      <c r="X2489" s="179" t="str">
        <f>IF(L2489="-1",W2489/#REF!*#REF!,"-")</f>
        <v>-</v>
      </c>
      <c r="Z2489" s="125" t="str">
        <f t="shared" si="4659"/>
        <v/>
      </c>
      <c r="AA2489" s="125">
        <v>1</v>
      </c>
      <c r="AB2489" s="179">
        <f t="shared" si="4625"/>
        <v>64</v>
      </c>
      <c r="AC2489" s="179" t="str">
        <f t="shared" si="4660"/>
        <v>111111</v>
      </c>
      <c r="AD2489" s="179">
        <f t="shared" si="4616"/>
        <v>1</v>
      </c>
      <c r="AE2489" s="179" t="str">
        <f t="shared" si="4617"/>
        <v>11111111</v>
      </c>
      <c r="AF2489" s="125" t="s">
        <v>369</v>
      </c>
    </row>
    <row r="2490" spans="1:34" x14ac:dyDescent="0.2">
      <c r="I2490" s="159"/>
      <c r="Z2490" s="125" t="str">
        <f t="shared" si="4416"/>
        <v/>
      </c>
      <c r="AC2490" s="179"/>
      <c r="AE2490" s="179"/>
    </row>
    <row r="2491" spans="1:34" ht="19" x14ac:dyDescent="0.25">
      <c r="A2491" s="225" t="s">
        <v>2319</v>
      </c>
      <c r="B2491" s="225"/>
      <c r="C2491" s="226"/>
      <c r="D2491" s="226"/>
      <c r="E2491" s="226"/>
      <c r="F2491" s="226"/>
      <c r="G2491" s="226"/>
      <c r="I2491" s="159"/>
      <c r="Z2491" s="125" t="str">
        <f t="shared" si="4416"/>
        <v/>
      </c>
      <c r="AC2491" s="179"/>
      <c r="AE2491" s="179"/>
    </row>
    <row r="2492" spans="1:34" x14ac:dyDescent="0.2">
      <c r="A2492" s="125" t="s">
        <v>5087</v>
      </c>
      <c r="B2492" s="58" t="str">
        <f t="shared" ref="B2492" si="4661">IF(OR(MAX(1,O2492)*MAX(V2492,1)&gt;8,V2492&lt;1/4,X2492&lt;1/4,IF(X2492="-",0,X2492)&gt;8),"RSVD","")</f>
        <v>RSVD</v>
      </c>
      <c r="C2492" s="125" t="s">
        <v>727</v>
      </c>
      <c r="D2492" s="125" t="s">
        <v>704</v>
      </c>
      <c r="E2492" s="125" t="str">
        <f t="shared" ref="E2492" si="4662">IF(S2492="rs2","L2",IF(S2492="vs2","L3","L1"))</f>
        <v>L3</v>
      </c>
      <c r="F2492" s="125" t="str">
        <f t="shared" ref="F2492" si="4663">IF(M2492=8,"000",IF(M2492=16,"101","110"))</f>
        <v>000</v>
      </c>
      <c r="H2492" s="125" t="s">
        <v>1724</v>
      </c>
      <c r="I2492" s="159">
        <f>VLOOKUP(H2492,'V-Enc'!$B$38:$C$45,2,FALSE)</f>
        <v>32</v>
      </c>
      <c r="J2492" s="125" t="s">
        <v>1739</v>
      </c>
      <c r="K2492" s="159">
        <f>VLOOKUP(J2492,'V-Enc'!$B$49:$C$56,2,FALSE)</f>
        <v>0.25</v>
      </c>
      <c r="L2492" s="206" t="s">
        <v>2079</v>
      </c>
      <c r="M2492" s="125">
        <v>8</v>
      </c>
      <c r="N2492" s="125" t="s">
        <v>1835</v>
      </c>
      <c r="O2492" s="125">
        <f>VLOOKUP(N2492,'V-Enc'!$B$130:$C$137,2,FALSE)</f>
        <v>8</v>
      </c>
      <c r="Q2492" s="125" t="s">
        <v>730</v>
      </c>
      <c r="R2492" s="125" t="s">
        <v>22</v>
      </c>
      <c r="S2492" s="125" t="s">
        <v>764</v>
      </c>
      <c r="U2492" s="125">
        <f t="shared" ref="U2492" si="4664">IF(L2492="-1",I2492,M2492)</f>
        <v>32</v>
      </c>
      <c r="V2492" s="179">
        <f t="shared" ref="V2492" si="4665">IF(L2492="-1",K2492,U2492/I2492*K2492)</f>
        <v>0.25</v>
      </c>
      <c r="W2492" s="125">
        <f t="shared" ref="W2492" si="4666">IF(L2492="-1",M2492,"-")</f>
        <v>8</v>
      </c>
      <c r="X2492" s="179">
        <f t="shared" ref="X2492" si="4667">IF(L2492="-1",W2492/I2492*K2492,"-")</f>
        <v>6.25E-2</v>
      </c>
      <c r="Z2492" s="125">
        <f t="shared" si="4416"/>
        <v>1</v>
      </c>
      <c r="AA2492" s="125">
        <v>1</v>
      </c>
      <c r="AB2492" s="179">
        <f>MAX(V2492,X2492,1)*IF(O2492="",1,O2492)</f>
        <v>8</v>
      </c>
      <c r="AC2492" s="179" t="str">
        <f t="shared" ref="AC2492:AC2505" si="4668">DEC2BIN(MIN(64,AB2492)-1,6)</f>
        <v>000111</v>
      </c>
      <c r="AD2492" s="179">
        <f t="shared" ref="AD2492:AD2509" si="4669">AB2492/(MAX(V2492,1)*IF(O2492="",1,O2492))</f>
        <v>1</v>
      </c>
      <c r="AE2492" s="179" t="str">
        <f t="shared" ref="AE2492:AE2509" si="4670">RIGHT(_xlfn.CONCAT(REPT(0,8-MIN(AB2492,8)),REPT(DEC2BIN(_xlfn.BITLSHIFT(1,AD2492-1)),AB2492/AD2492)),8)</f>
        <v>11111111</v>
      </c>
      <c r="AF2492" s="179">
        <f t="shared" ref="AF2492:AF2509" si="4671">IF(X2492&lt;=1,0,IF(V2492&gt;=X2492,V2492/MAX(X2492,1),1))</f>
        <v>0</v>
      </c>
      <c r="AG2492" s="180" t="str">
        <f t="shared" ref="AG2492:AG2507" si="4672">IF(AF2492=0,"00000000",RIGHT(IF(X2492&gt;=V2492,DEC2BIN(_xlfn.BITXOR(BIN2DEC(AH2492),255),8),REPT(DEC2BIN(_xlfn.BITLSHIFT(1,AF2492-1)),8)),8))</f>
        <v>00000000</v>
      </c>
      <c r="AH2492" s="179" t="str">
        <f t="shared" ref="AH2492:AH2504" si="4673">IF(AF2492=0,"00000000",RIGHT(_xlfn.CONCAT(REPT(0,8-MIN(8,AB2492)),REPT(DEC2BIN(_xlfn.BITLSHIFT(1,MAX(V2492,X2492,1)-1)),MAX(1,O2492))),8))</f>
        <v>00000000</v>
      </c>
    </row>
    <row r="2493" spans="1:34" x14ac:dyDescent="0.2">
      <c r="A2493" s="125" t="s">
        <v>5088</v>
      </c>
      <c r="B2493" s="58" t="str">
        <f t="shared" ref="B2493" si="4674">IF(OR(MAX(1,O2493)*MAX(V2493,1)&gt;8,V2493&lt;1/4,X2493&lt;1/4,IF(X2493="-",0,X2493)&gt;8),"RSVD","")</f>
        <v>RSVD</v>
      </c>
      <c r="C2493" s="125" t="s">
        <v>727</v>
      </c>
      <c r="D2493" s="125" t="s">
        <v>704</v>
      </c>
      <c r="E2493" s="125" t="str">
        <f t="shared" ref="E2493" si="4675">IF(S2493="rs2","L2",IF(S2493="vs2","L3","L1"))</f>
        <v>L3</v>
      </c>
      <c r="F2493" s="125" t="str">
        <f t="shared" ref="F2493" si="4676">IF(M2493=8,"000",IF(M2493=16,"101","110"))</f>
        <v>101</v>
      </c>
      <c r="H2493" s="125" t="s">
        <v>1724</v>
      </c>
      <c r="I2493" s="159">
        <f>VLOOKUP(H2493,'V-Enc'!$B$38:$C$45,2,FALSE)</f>
        <v>32</v>
      </c>
      <c r="J2493" s="125" t="s">
        <v>1739</v>
      </c>
      <c r="K2493" s="159">
        <f>VLOOKUP(J2493,'V-Enc'!$B$49:$C$56,2,FALSE)</f>
        <v>0.25</v>
      </c>
      <c r="L2493" s="206" t="s">
        <v>2079</v>
      </c>
      <c r="M2493" s="125">
        <v>16</v>
      </c>
      <c r="N2493" s="125" t="s">
        <v>1835</v>
      </c>
      <c r="O2493" s="125">
        <f>VLOOKUP(N2493,'V-Enc'!$B$130:$C$137,2,FALSE)</f>
        <v>8</v>
      </c>
      <c r="Q2493" s="125" t="s">
        <v>730</v>
      </c>
      <c r="R2493" s="125" t="s">
        <v>22</v>
      </c>
      <c r="S2493" s="125" t="s">
        <v>764</v>
      </c>
      <c r="U2493" s="125">
        <f t="shared" ref="U2493" si="4677">IF(L2493="-1",I2493,M2493)</f>
        <v>32</v>
      </c>
      <c r="V2493" s="179">
        <f t="shared" ref="V2493" si="4678">IF(L2493="-1",K2493,U2493/I2493*K2493)</f>
        <v>0.25</v>
      </c>
      <c r="W2493" s="125">
        <f t="shared" ref="W2493" si="4679">IF(L2493="-1",M2493,"-")</f>
        <v>16</v>
      </c>
      <c r="X2493" s="179">
        <f t="shared" ref="X2493" si="4680">IF(L2493="-1",W2493/I2493*K2493,"-")</f>
        <v>0.125</v>
      </c>
      <c r="Z2493" s="125">
        <f t="shared" ref="Z2493" si="4681">IF(S2493="vs2",1,"")</f>
        <v>1</v>
      </c>
      <c r="AA2493" s="125">
        <v>1</v>
      </c>
      <c r="AB2493" s="179">
        <f t="shared" ref="AB2493:AB2509" si="4682">MAX(V2493,X2493,1)*IF(O2493="",1,O2493)</f>
        <v>8</v>
      </c>
      <c r="AC2493" s="179" t="str">
        <f t="shared" si="4668"/>
        <v>000111</v>
      </c>
      <c r="AD2493" s="179">
        <f t="shared" si="4669"/>
        <v>1</v>
      </c>
      <c r="AE2493" s="179" t="str">
        <f t="shared" si="4670"/>
        <v>11111111</v>
      </c>
      <c r="AF2493" s="179">
        <f t="shared" si="4671"/>
        <v>0</v>
      </c>
      <c r="AG2493" s="180" t="str">
        <f t="shared" si="4672"/>
        <v>00000000</v>
      </c>
      <c r="AH2493" s="179" t="str">
        <f t="shared" si="4673"/>
        <v>00000000</v>
      </c>
    </row>
    <row r="2494" spans="1:34" x14ac:dyDescent="0.2">
      <c r="A2494" s="125" t="s">
        <v>3450</v>
      </c>
      <c r="B2494" s="58" t="str">
        <f t="shared" ref="B2494:B2509" si="4683">IF(OR(MAX(1,O2494)*MAX(V2494,1)&gt;8,V2494&lt;1/4,X2494&lt;1/4,IF(X2494="-",0,X2494)&gt;8),"RSVD","")</f>
        <v/>
      </c>
      <c r="C2494" s="125" t="s">
        <v>727</v>
      </c>
      <c r="D2494" s="125" t="s">
        <v>704</v>
      </c>
      <c r="E2494" s="125" t="str">
        <f t="shared" ref="E2494:E2506" si="4684">IF(S2494="rs2","L2",IF(S2494="vs2","L3","L1"))</f>
        <v>L3</v>
      </c>
      <c r="F2494" s="125" t="str">
        <f t="shared" ref="F2494:F2506" si="4685">IF(M2494=8,"000",IF(M2494=16,"101","110"))</f>
        <v>110</v>
      </c>
      <c r="H2494" s="125" t="s">
        <v>1724</v>
      </c>
      <c r="I2494" s="159">
        <f>VLOOKUP(H2494,'V-Enc'!$B$38:$C$45,2,FALSE)</f>
        <v>32</v>
      </c>
      <c r="J2494" s="125" t="s">
        <v>1739</v>
      </c>
      <c r="K2494" s="159">
        <f>VLOOKUP(J2494,'V-Enc'!$B$49:$C$56,2,FALSE)</f>
        <v>0.25</v>
      </c>
      <c r="L2494" s="206" t="s">
        <v>2079</v>
      </c>
      <c r="M2494" s="125">
        <v>32</v>
      </c>
      <c r="N2494" s="125" t="s">
        <v>1835</v>
      </c>
      <c r="O2494" s="125">
        <f>VLOOKUP(N2494,'V-Enc'!$B$130:$C$137,2,FALSE)</f>
        <v>8</v>
      </c>
      <c r="Q2494" s="125" t="s">
        <v>730</v>
      </c>
      <c r="R2494" s="125" t="s">
        <v>22</v>
      </c>
      <c r="S2494" s="125" t="s">
        <v>764</v>
      </c>
      <c r="U2494" s="125">
        <f t="shared" ref="U2494:U2506" si="4686">IF(L2494="-1",I2494,M2494)</f>
        <v>32</v>
      </c>
      <c r="V2494" s="179">
        <f t="shared" ref="V2494:V2506" si="4687">IF(L2494="-1",K2494,U2494/I2494*K2494)</f>
        <v>0.25</v>
      </c>
      <c r="W2494" s="125">
        <f t="shared" ref="W2494:W2506" si="4688">IF(L2494="-1",M2494,"-")</f>
        <v>32</v>
      </c>
      <c r="X2494" s="179">
        <f t="shared" ref="X2494:X2506" si="4689">IF(L2494="-1",W2494/I2494*K2494,"-")</f>
        <v>0.25</v>
      </c>
      <c r="Z2494" s="125">
        <f t="shared" si="4416"/>
        <v>1</v>
      </c>
      <c r="AA2494" s="125">
        <v>1</v>
      </c>
      <c r="AB2494" s="179">
        <f t="shared" si="4682"/>
        <v>8</v>
      </c>
      <c r="AC2494" s="179" t="str">
        <f t="shared" si="4668"/>
        <v>000111</v>
      </c>
      <c r="AD2494" s="179">
        <f t="shared" si="4669"/>
        <v>1</v>
      </c>
      <c r="AE2494" s="179" t="str">
        <f t="shared" si="4670"/>
        <v>11111111</v>
      </c>
      <c r="AF2494" s="179">
        <f t="shared" si="4671"/>
        <v>0</v>
      </c>
      <c r="AG2494" s="180" t="str">
        <f t="shared" si="4672"/>
        <v>00000000</v>
      </c>
      <c r="AH2494" s="179" t="str">
        <f t="shared" si="4673"/>
        <v>00000000</v>
      </c>
    </row>
    <row r="2495" spans="1:34" x14ac:dyDescent="0.2">
      <c r="A2495" s="125" t="s">
        <v>5089</v>
      </c>
      <c r="B2495" s="58" t="str">
        <f t="shared" ref="B2495" si="4690">IF(OR(MAX(1,O2495)*MAX(V2495,1)&gt;8,V2495&lt;1/4,X2495&lt;1/4,IF(X2495="-",0,X2495)&gt;8),"RSVD","")</f>
        <v>RSVD</v>
      </c>
      <c r="C2495" s="125" t="s">
        <v>727</v>
      </c>
      <c r="D2495" s="125" t="s">
        <v>704</v>
      </c>
      <c r="E2495" s="125" t="str">
        <f t="shared" ref="E2495" si="4691">IF(S2495="rs2","L2",IF(S2495="vs2","L3","L1"))</f>
        <v>L3</v>
      </c>
      <c r="F2495" s="125" t="str">
        <f t="shared" ref="F2495" si="4692">IF(M2495=8,"000",IF(M2495=16,"101","110"))</f>
        <v>000</v>
      </c>
      <c r="H2495" s="125" t="s">
        <v>1724</v>
      </c>
      <c r="I2495" s="159">
        <f>VLOOKUP(H2495,'V-Enc'!$B$38:$C$45,2,FALSE)</f>
        <v>32</v>
      </c>
      <c r="J2495" s="125" t="s">
        <v>1740</v>
      </c>
      <c r="K2495" s="159">
        <f>VLOOKUP(J2495,'V-Enc'!$B$49:$C$56,2,FALSE)</f>
        <v>0.5</v>
      </c>
      <c r="L2495" s="206" t="s">
        <v>2079</v>
      </c>
      <c r="M2495" s="125">
        <v>8</v>
      </c>
      <c r="N2495" s="125" t="s">
        <v>1835</v>
      </c>
      <c r="O2495" s="125">
        <f>VLOOKUP(N2495,'V-Enc'!$B$130:$C$137,2,FALSE)</f>
        <v>8</v>
      </c>
      <c r="Q2495" s="125" t="s">
        <v>730</v>
      </c>
      <c r="R2495" s="125" t="s">
        <v>22</v>
      </c>
      <c r="S2495" s="125" t="s">
        <v>764</v>
      </c>
      <c r="U2495" s="125">
        <f t="shared" ref="U2495" si="4693">IF(L2495="-1",I2495,M2495)</f>
        <v>32</v>
      </c>
      <c r="V2495" s="179">
        <f t="shared" ref="V2495" si="4694">IF(L2495="-1",K2495,U2495/I2495*K2495)</f>
        <v>0.5</v>
      </c>
      <c r="W2495" s="125">
        <f t="shared" ref="W2495" si="4695">IF(L2495="-1",M2495,"-")</f>
        <v>8</v>
      </c>
      <c r="X2495" s="179">
        <f t="shared" ref="X2495" si="4696">IF(L2495="-1",W2495/I2495*K2495,"-")</f>
        <v>0.125</v>
      </c>
      <c r="Z2495" s="125">
        <f t="shared" ref="Z2495" si="4697">IF(S2495="vs2",1,"")</f>
        <v>1</v>
      </c>
      <c r="AA2495" s="125">
        <v>1</v>
      </c>
      <c r="AB2495" s="179">
        <f t="shared" si="4682"/>
        <v>8</v>
      </c>
      <c r="AC2495" s="179" t="str">
        <f t="shared" si="4668"/>
        <v>000111</v>
      </c>
      <c r="AD2495" s="179">
        <f t="shared" si="4669"/>
        <v>1</v>
      </c>
      <c r="AE2495" s="179" t="str">
        <f t="shared" si="4670"/>
        <v>11111111</v>
      </c>
      <c r="AF2495" s="179">
        <f t="shared" si="4671"/>
        <v>0</v>
      </c>
      <c r="AG2495" s="180" t="str">
        <f t="shared" si="4672"/>
        <v>00000000</v>
      </c>
      <c r="AH2495" s="179" t="str">
        <f t="shared" si="4673"/>
        <v>00000000</v>
      </c>
    </row>
    <row r="2496" spans="1:34" x14ac:dyDescent="0.2">
      <c r="A2496" s="125" t="s">
        <v>3451</v>
      </c>
      <c r="B2496" s="58" t="str">
        <f t="shared" si="4683"/>
        <v/>
      </c>
      <c r="C2496" s="125" t="s">
        <v>727</v>
      </c>
      <c r="D2496" s="125" t="s">
        <v>704</v>
      </c>
      <c r="E2496" s="125" t="str">
        <f t="shared" si="4684"/>
        <v>L3</v>
      </c>
      <c r="F2496" s="125" t="str">
        <f t="shared" si="4685"/>
        <v>101</v>
      </c>
      <c r="H2496" s="125" t="s">
        <v>1724</v>
      </c>
      <c r="I2496" s="159">
        <f>VLOOKUP(H2496,'V-Enc'!$B$38:$C$45,2,FALSE)</f>
        <v>32</v>
      </c>
      <c r="J2496" s="125" t="s">
        <v>1740</v>
      </c>
      <c r="K2496" s="159">
        <f>VLOOKUP(J2496,'V-Enc'!$B$49:$C$56,2,FALSE)</f>
        <v>0.5</v>
      </c>
      <c r="L2496" s="206" t="s">
        <v>2079</v>
      </c>
      <c r="M2496" s="125">
        <v>16</v>
      </c>
      <c r="N2496" s="125" t="s">
        <v>1835</v>
      </c>
      <c r="O2496" s="125">
        <f>VLOOKUP(N2496,'V-Enc'!$B$130:$C$137,2,FALSE)</f>
        <v>8</v>
      </c>
      <c r="Q2496" s="125" t="s">
        <v>730</v>
      </c>
      <c r="R2496" s="125" t="s">
        <v>22</v>
      </c>
      <c r="S2496" s="125" t="s">
        <v>764</v>
      </c>
      <c r="U2496" s="125">
        <f t="shared" si="4686"/>
        <v>32</v>
      </c>
      <c r="V2496" s="179">
        <f t="shared" si="4687"/>
        <v>0.5</v>
      </c>
      <c r="W2496" s="125">
        <f t="shared" si="4688"/>
        <v>16</v>
      </c>
      <c r="X2496" s="179">
        <f t="shared" si="4689"/>
        <v>0.25</v>
      </c>
      <c r="Z2496" s="125">
        <f t="shared" si="4416"/>
        <v>1</v>
      </c>
      <c r="AA2496" s="125">
        <v>1</v>
      </c>
      <c r="AB2496" s="179">
        <f t="shared" si="4682"/>
        <v>8</v>
      </c>
      <c r="AC2496" s="179" t="str">
        <f t="shared" si="4668"/>
        <v>000111</v>
      </c>
      <c r="AD2496" s="179">
        <f t="shared" si="4669"/>
        <v>1</v>
      </c>
      <c r="AE2496" s="179" t="str">
        <f t="shared" si="4670"/>
        <v>11111111</v>
      </c>
      <c r="AF2496" s="179">
        <f t="shared" si="4671"/>
        <v>0</v>
      </c>
      <c r="AG2496" s="180" t="str">
        <f t="shared" si="4672"/>
        <v>00000000</v>
      </c>
      <c r="AH2496" s="179" t="str">
        <f t="shared" si="4673"/>
        <v>00000000</v>
      </c>
    </row>
    <row r="2497" spans="1:34" x14ac:dyDescent="0.2">
      <c r="A2497" s="125" t="s">
        <v>3452</v>
      </c>
      <c r="B2497" s="58" t="str">
        <f t="shared" si="4683"/>
        <v/>
      </c>
      <c r="C2497" s="125" t="s">
        <v>727</v>
      </c>
      <c r="D2497" s="125" t="s">
        <v>704</v>
      </c>
      <c r="E2497" s="125" t="str">
        <f t="shared" si="4684"/>
        <v>L3</v>
      </c>
      <c r="F2497" s="125" t="str">
        <f t="shared" si="4685"/>
        <v>110</v>
      </c>
      <c r="H2497" s="125" t="s">
        <v>1724</v>
      </c>
      <c r="I2497" s="159">
        <f>VLOOKUP(H2497,'V-Enc'!$B$38:$C$45,2,FALSE)</f>
        <v>32</v>
      </c>
      <c r="J2497" s="125" t="s">
        <v>1740</v>
      </c>
      <c r="K2497" s="159">
        <f>VLOOKUP(J2497,'V-Enc'!$B$49:$C$56,2,FALSE)</f>
        <v>0.5</v>
      </c>
      <c r="L2497" s="206" t="s">
        <v>2079</v>
      </c>
      <c r="M2497" s="125">
        <v>32</v>
      </c>
      <c r="N2497" s="125" t="s">
        <v>1835</v>
      </c>
      <c r="O2497" s="125">
        <f>VLOOKUP(N2497,'V-Enc'!$B$130:$C$137,2,FALSE)</f>
        <v>8</v>
      </c>
      <c r="Q2497" s="125" t="s">
        <v>730</v>
      </c>
      <c r="R2497" s="125" t="s">
        <v>22</v>
      </c>
      <c r="S2497" s="125" t="s">
        <v>764</v>
      </c>
      <c r="U2497" s="125">
        <f t="shared" si="4686"/>
        <v>32</v>
      </c>
      <c r="V2497" s="179">
        <f t="shared" si="4687"/>
        <v>0.5</v>
      </c>
      <c r="W2497" s="125">
        <f t="shared" si="4688"/>
        <v>32</v>
      </c>
      <c r="X2497" s="179">
        <f t="shared" si="4689"/>
        <v>0.5</v>
      </c>
      <c r="Z2497" s="125">
        <f t="shared" si="4416"/>
        <v>1</v>
      </c>
      <c r="AA2497" s="125">
        <v>1</v>
      </c>
      <c r="AB2497" s="179">
        <f t="shared" si="4682"/>
        <v>8</v>
      </c>
      <c r="AC2497" s="179" t="str">
        <f t="shared" si="4668"/>
        <v>000111</v>
      </c>
      <c r="AD2497" s="179">
        <f t="shared" si="4669"/>
        <v>1</v>
      </c>
      <c r="AE2497" s="179" t="str">
        <f t="shared" si="4670"/>
        <v>11111111</v>
      </c>
      <c r="AF2497" s="179">
        <f t="shared" si="4671"/>
        <v>0</v>
      </c>
      <c r="AG2497" s="180" t="str">
        <f t="shared" si="4672"/>
        <v>00000000</v>
      </c>
      <c r="AH2497" s="179" t="str">
        <f t="shared" si="4673"/>
        <v>00000000</v>
      </c>
    </row>
    <row r="2498" spans="1:34" x14ac:dyDescent="0.2">
      <c r="A2498" s="125" t="s">
        <v>3453</v>
      </c>
      <c r="B2498" s="58" t="str">
        <f t="shared" si="4683"/>
        <v/>
      </c>
      <c r="C2498" s="125" t="s">
        <v>727</v>
      </c>
      <c r="D2498" s="125" t="s">
        <v>704</v>
      </c>
      <c r="E2498" s="125" t="str">
        <f t="shared" si="4684"/>
        <v>L3</v>
      </c>
      <c r="F2498" s="125" t="str">
        <f t="shared" si="4685"/>
        <v>000</v>
      </c>
      <c r="H2498" s="125" t="s">
        <v>1724</v>
      </c>
      <c r="I2498" s="159">
        <f>VLOOKUP(H2498,'V-Enc'!$B$38:$C$45,2,FALSE)</f>
        <v>32</v>
      </c>
      <c r="J2498" s="125" t="s">
        <v>1733</v>
      </c>
      <c r="K2498" s="159">
        <f>VLOOKUP(J2498,'V-Enc'!$B$49:$C$56,2,FALSE)</f>
        <v>1</v>
      </c>
      <c r="L2498" s="206" t="s">
        <v>2079</v>
      </c>
      <c r="M2498" s="125">
        <v>8</v>
      </c>
      <c r="N2498" s="125" t="s">
        <v>1835</v>
      </c>
      <c r="O2498" s="125">
        <f>VLOOKUP(N2498,'V-Enc'!$B$130:$C$137,2,FALSE)</f>
        <v>8</v>
      </c>
      <c r="Q2498" s="125" t="s">
        <v>730</v>
      </c>
      <c r="R2498" s="125" t="s">
        <v>22</v>
      </c>
      <c r="S2498" s="125" t="s">
        <v>764</v>
      </c>
      <c r="U2498" s="125">
        <f t="shared" si="4686"/>
        <v>32</v>
      </c>
      <c r="V2498" s="179">
        <f t="shared" si="4687"/>
        <v>1</v>
      </c>
      <c r="W2498" s="125">
        <f t="shared" si="4688"/>
        <v>8</v>
      </c>
      <c r="X2498" s="179">
        <f t="shared" si="4689"/>
        <v>0.25</v>
      </c>
      <c r="Z2498" s="125">
        <f t="shared" si="4416"/>
        <v>1</v>
      </c>
      <c r="AA2498" s="125">
        <v>1</v>
      </c>
      <c r="AB2498" s="179">
        <f t="shared" si="4682"/>
        <v>8</v>
      </c>
      <c r="AC2498" s="179" t="str">
        <f t="shared" si="4668"/>
        <v>000111</v>
      </c>
      <c r="AD2498" s="179">
        <f t="shared" si="4669"/>
        <v>1</v>
      </c>
      <c r="AE2498" s="179" t="str">
        <f t="shared" si="4670"/>
        <v>11111111</v>
      </c>
      <c r="AF2498" s="179">
        <f t="shared" si="4671"/>
        <v>0</v>
      </c>
      <c r="AG2498" s="180" t="str">
        <f t="shared" si="4672"/>
        <v>00000000</v>
      </c>
      <c r="AH2498" s="179" t="str">
        <f t="shared" si="4673"/>
        <v>00000000</v>
      </c>
    </row>
    <row r="2499" spans="1:34" x14ac:dyDescent="0.2">
      <c r="A2499" s="125" t="s">
        <v>3454</v>
      </c>
      <c r="B2499" s="58" t="str">
        <f t="shared" si="4683"/>
        <v/>
      </c>
      <c r="C2499" s="125" t="s">
        <v>727</v>
      </c>
      <c r="D2499" s="125" t="s">
        <v>704</v>
      </c>
      <c r="E2499" s="125" t="str">
        <f t="shared" si="4684"/>
        <v>L3</v>
      </c>
      <c r="F2499" s="125" t="str">
        <f t="shared" si="4685"/>
        <v>101</v>
      </c>
      <c r="H2499" s="125" t="s">
        <v>1724</v>
      </c>
      <c r="I2499" s="159">
        <f>VLOOKUP(H2499,'V-Enc'!$B$38:$C$45,2,FALSE)</f>
        <v>32</v>
      </c>
      <c r="J2499" s="125" t="s">
        <v>1733</v>
      </c>
      <c r="K2499" s="159">
        <f>VLOOKUP(J2499,'V-Enc'!$B$49:$C$56,2,FALSE)</f>
        <v>1</v>
      </c>
      <c r="L2499" s="206" t="s">
        <v>2079</v>
      </c>
      <c r="M2499" s="125">
        <v>16</v>
      </c>
      <c r="N2499" s="125" t="s">
        <v>1835</v>
      </c>
      <c r="O2499" s="125">
        <f>VLOOKUP(N2499,'V-Enc'!$B$130:$C$137,2,FALSE)</f>
        <v>8</v>
      </c>
      <c r="Q2499" s="125" t="s">
        <v>730</v>
      </c>
      <c r="R2499" s="125" t="s">
        <v>22</v>
      </c>
      <c r="S2499" s="125" t="s">
        <v>764</v>
      </c>
      <c r="U2499" s="125">
        <f t="shared" si="4686"/>
        <v>32</v>
      </c>
      <c r="V2499" s="179">
        <f t="shared" si="4687"/>
        <v>1</v>
      </c>
      <c r="W2499" s="125">
        <f t="shared" si="4688"/>
        <v>16</v>
      </c>
      <c r="X2499" s="179">
        <f t="shared" si="4689"/>
        <v>0.5</v>
      </c>
      <c r="Z2499" s="125">
        <f t="shared" si="4416"/>
        <v>1</v>
      </c>
      <c r="AA2499" s="125">
        <v>1</v>
      </c>
      <c r="AB2499" s="179">
        <f t="shared" si="4682"/>
        <v>8</v>
      </c>
      <c r="AC2499" s="179" t="str">
        <f t="shared" si="4668"/>
        <v>000111</v>
      </c>
      <c r="AD2499" s="179">
        <f t="shared" si="4669"/>
        <v>1</v>
      </c>
      <c r="AE2499" s="179" t="str">
        <f t="shared" si="4670"/>
        <v>11111111</v>
      </c>
      <c r="AF2499" s="179">
        <f t="shared" si="4671"/>
        <v>0</v>
      </c>
      <c r="AG2499" s="180" t="str">
        <f t="shared" si="4672"/>
        <v>00000000</v>
      </c>
      <c r="AH2499" s="179" t="str">
        <f t="shared" si="4673"/>
        <v>00000000</v>
      </c>
    </row>
    <row r="2500" spans="1:34" x14ac:dyDescent="0.2">
      <c r="A2500" s="125" t="s">
        <v>3455</v>
      </c>
      <c r="B2500" s="58" t="str">
        <f t="shared" si="4683"/>
        <v/>
      </c>
      <c r="C2500" s="125" t="s">
        <v>727</v>
      </c>
      <c r="D2500" s="125" t="s">
        <v>704</v>
      </c>
      <c r="E2500" s="125" t="str">
        <f t="shared" si="4684"/>
        <v>L3</v>
      </c>
      <c r="F2500" s="125" t="str">
        <f t="shared" si="4685"/>
        <v>110</v>
      </c>
      <c r="H2500" s="125" t="s">
        <v>1724</v>
      </c>
      <c r="I2500" s="159">
        <f>VLOOKUP(H2500,'V-Enc'!$B$38:$C$45,2,FALSE)</f>
        <v>32</v>
      </c>
      <c r="J2500" s="125" t="s">
        <v>1733</v>
      </c>
      <c r="K2500" s="159">
        <f>VLOOKUP(J2500,'V-Enc'!$B$49:$C$56,2,FALSE)</f>
        <v>1</v>
      </c>
      <c r="L2500" s="206" t="s">
        <v>2079</v>
      </c>
      <c r="M2500" s="125">
        <v>32</v>
      </c>
      <c r="N2500" s="125" t="s">
        <v>1835</v>
      </c>
      <c r="O2500" s="125">
        <f>VLOOKUP(N2500,'V-Enc'!$B$130:$C$137,2,FALSE)</f>
        <v>8</v>
      </c>
      <c r="Q2500" s="125" t="s">
        <v>730</v>
      </c>
      <c r="R2500" s="125" t="s">
        <v>22</v>
      </c>
      <c r="S2500" s="125" t="s">
        <v>764</v>
      </c>
      <c r="U2500" s="125">
        <f t="shared" si="4686"/>
        <v>32</v>
      </c>
      <c r="V2500" s="179">
        <f t="shared" si="4687"/>
        <v>1</v>
      </c>
      <c r="W2500" s="125">
        <f t="shared" si="4688"/>
        <v>32</v>
      </c>
      <c r="X2500" s="179">
        <f t="shared" si="4689"/>
        <v>1</v>
      </c>
      <c r="Z2500" s="125">
        <f t="shared" si="4416"/>
        <v>1</v>
      </c>
      <c r="AA2500" s="125">
        <v>1</v>
      </c>
      <c r="AB2500" s="179">
        <f t="shared" si="4682"/>
        <v>8</v>
      </c>
      <c r="AC2500" s="179" t="str">
        <f t="shared" si="4668"/>
        <v>000111</v>
      </c>
      <c r="AD2500" s="179">
        <f t="shared" si="4669"/>
        <v>1</v>
      </c>
      <c r="AE2500" s="179" t="str">
        <f t="shared" si="4670"/>
        <v>11111111</v>
      </c>
      <c r="AF2500" s="179">
        <f t="shared" si="4671"/>
        <v>0</v>
      </c>
      <c r="AG2500" s="180" t="str">
        <f t="shared" si="4672"/>
        <v>00000000</v>
      </c>
      <c r="AH2500" s="179" t="str">
        <f t="shared" si="4673"/>
        <v>00000000</v>
      </c>
    </row>
    <row r="2501" spans="1:34" x14ac:dyDescent="0.2">
      <c r="A2501" s="125" t="s">
        <v>3456</v>
      </c>
      <c r="B2501" s="58" t="str">
        <f t="shared" si="4683"/>
        <v>RSVD</v>
      </c>
      <c r="C2501" s="125" t="s">
        <v>727</v>
      </c>
      <c r="D2501" s="125" t="s">
        <v>704</v>
      </c>
      <c r="E2501" s="125" t="str">
        <f t="shared" si="4684"/>
        <v>L3</v>
      </c>
      <c r="F2501" s="125" t="str">
        <f t="shared" si="4685"/>
        <v>000</v>
      </c>
      <c r="H2501" s="125" t="s">
        <v>1724</v>
      </c>
      <c r="I2501" s="159">
        <f>VLOOKUP(H2501,'V-Enc'!$B$38:$C$45,2,FALSE)</f>
        <v>32</v>
      </c>
      <c r="J2501" s="125" t="s">
        <v>1734</v>
      </c>
      <c r="K2501" s="159">
        <f>VLOOKUP(J2501,'V-Enc'!$B$49:$C$56,2,FALSE)</f>
        <v>2</v>
      </c>
      <c r="L2501" s="206" t="s">
        <v>2079</v>
      </c>
      <c r="M2501" s="125">
        <v>8</v>
      </c>
      <c r="N2501" s="125" t="s">
        <v>1835</v>
      </c>
      <c r="O2501" s="125">
        <f>VLOOKUP(N2501,'V-Enc'!$B$130:$C$137,2,FALSE)</f>
        <v>8</v>
      </c>
      <c r="Q2501" s="125" t="s">
        <v>730</v>
      </c>
      <c r="R2501" s="125" t="s">
        <v>22</v>
      </c>
      <c r="S2501" s="125" t="s">
        <v>764</v>
      </c>
      <c r="U2501" s="125">
        <f t="shared" si="4686"/>
        <v>32</v>
      </c>
      <c r="V2501" s="179">
        <f t="shared" si="4687"/>
        <v>2</v>
      </c>
      <c r="W2501" s="125">
        <f t="shared" si="4688"/>
        <v>8</v>
      </c>
      <c r="X2501" s="179">
        <f t="shared" si="4689"/>
        <v>0.5</v>
      </c>
      <c r="Z2501" s="125">
        <f t="shared" si="4416"/>
        <v>1</v>
      </c>
      <c r="AA2501" s="125">
        <v>1</v>
      </c>
      <c r="AB2501" s="179">
        <f t="shared" si="4682"/>
        <v>16</v>
      </c>
      <c r="AC2501" s="179" t="str">
        <f t="shared" si="4668"/>
        <v>001111</v>
      </c>
      <c r="AD2501" s="179">
        <f t="shared" si="4669"/>
        <v>1</v>
      </c>
      <c r="AE2501" s="179" t="str">
        <f t="shared" si="4670"/>
        <v>11111111</v>
      </c>
      <c r="AF2501" s="179">
        <f t="shared" si="4671"/>
        <v>0</v>
      </c>
      <c r="AG2501" s="180" t="str">
        <f t="shared" si="4672"/>
        <v>00000000</v>
      </c>
      <c r="AH2501" s="179" t="str">
        <f t="shared" si="4673"/>
        <v>00000000</v>
      </c>
    </row>
    <row r="2502" spans="1:34" x14ac:dyDescent="0.2">
      <c r="A2502" s="125" t="s">
        <v>3457</v>
      </c>
      <c r="B2502" s="58" t="str">
        <f t="shared" si="4683"/>
        <v>RSVD</v>
      </c>
      <c r="C2502" s="125" t="s">
        <v>727</v>
      </c>
      <c r="D2502" s="125" t="s">
        <v>704</v>
      </c>
      <c r="E2502" s="125" t="str">
        <f t="shared" si="4684"/>
        <v>L3</v>
      </c>
      <c r="F2502" s="125" t="str">
        <f t="shared" si="4685"/>
        <v>101</v>
      </c>
      <c r="H2502" s="125" t="s">
        <v>1724</v>
      </c>
      <c r="I2502" s="159">
        <f>VLOOKUP(H2502,'V-Enc'!$B$38:$C$45,2,FALSE)</f>
        <v>32</v>
      </c>
      <c r="J2502" s="125" t="s">
        <v>1734</v>
      </c>
      <c r="K2502" s="159">
        <f>VLOOKUP(J2502,'V-Enc'!$B$49:$C$56,2,FALSE)</f>
        <v>2</v>
      </c>
      <c r="L2502" s="206" t="s">
        <v>2079</v>
      </c>
      <c r="M2502" s="125">
        <v>16</v>
      </c>
      <c r="N2502" s="125" t="s">
        <v>1835</v>
      </c>
      <c r="O2502" s="125">
        <f>VLOOKUP(N2502,'V-Enc'!$B$130:$C$137,2,FALSE)</f>
        <v>8</v>
      </c>
      <c r="Q2502" s="125" t="s">
        <v>730</v>
      </c>
      <c r="R2502" s="125" t="s">
        <v>22</v>
      </c>
      <c r="S2502" s="125" t="s">
        <v>764</v>
      </c>
      <c r="U2502" s="125">
        <f t="shared" si="4686"/>
        <v>32</v>
      </c>
      <c r="V2502" s="179">
        <f t="shared" si="4687"/>
        <v>2</v>
      </c>
      <c r="W2502" s="125">
        <f t="shared" si="4688"/>
        <v>16</v>
      </c>
      <c r="X2502" s="179">
        <f t="shared" si="4689"/>
        <v>1</v>
      </c>
      <c r="Z2502" s="125">
        <f t="shared" si="4416"/>
        <v>1</v>
      </c>
      <c r="AA2502" s="125">
        <v>1</v>
      </c>
      <c r="AB2502" s="179">
        <f t="shared" si="4682"/>
        <v>16</v>
      </c>
      <c r="AC2502" s="179" t="str">
        <f t="shared" si="4668"/>
        <v>001111</v>
      </c>
      <c r="AD2502" s="179">
        <f t="shared" si="4669"/>
        <v>1</v>
      </c>
      <c r="AE2502" s="179" t="str">
        <f t="shared" si="4670"/>
        <v>11111111</v>
      </c>
      <c r="AF2502" s="179">
        <f t="shared" si="4671"/>
        <v>0</v>
      </c>
      <c r="AG2502" s="180" t="str">
        <f t="shared" si="4672"/>
        <v>00000000</v>
      </c>
      <c r="AH2502" s="179" t="str">
        <f t="shared" si="4673"/>
        <v>00000000</v>
      </c>
    </row>
    <row r="2503" spans="1:34" x14ac:dyDescent="0.2">
      <c r="A2503" s="125" t="s">
        <v>3458</v>
      </c>
      <c r="B2503" s="58" t="str">
        <f t="shared" si="4683"/>
        <v>RSVD</v>
      </c>
      <c r="C2503" s="125" t="s">
        <v>727</v>
      </c>
      <c r="D2503" s="125" t="s">
        <v>704</v>
      </c>
      <c r="E2503" s="125" t="str">
        <f t="shared" si="4684"/>
        <v>L3</v>
      </c>
      <c r="F2503" s="125" t="str">
        <f t="shared" si="4685"/>
        <v>110</v>
      </c>
      <c r="H2503" s="125" t="s">
        <v>1724</v>
      </c>
      <c r="I2503" s="159">
        <f>VLOOKUP(H2503,'V-Enc'!$B$38:$C$45,2,FALSE)</f>
        <v>32</v>
      </c>
      <c r="J2503" s="125" t="s">
        <v>1734</v>
      </c>
      <c r="K2503" s="159">
        <f>VLOOKUP(J2503,'V-Enc'!$B$49:$C$56,2,FALSE)</f>
        <v>2</v>
      </c>
      <c r="L2503" s="206" t="s">
        <v>2079</v>
      </c>
      <c r="M2503" s="125">
        <v>32</v>
      </c>
      <c r="N2503" s="125" t="s">
        <v>1835</v>
      </c>
      <c r="O2503" s="125">
        <f>VLOOKUP(N2503,'V-Enc'!$B$130:$C$137,2,FALSE)</f>
        <v>8</v>
      </c>
      <c r="Q2503" s="125" t="s">
        <v>730</v>
      </c>
      <c r="R2503" s="125" t="s">
        <v>22</v>
      </c>
      <c r="S2503" s="125" t="s">
        <v>764</v>
      </c>
      <c r="U2503" s="125">
        <f t="shared" si="4686"/>
        <v>32</v>
      </c>
      <c r="V2503" s="179">
        <f t="shared" si="4687"/>
        <v>2</v>
      </c>
      <c r="W2503" s="125">
        <f t="shared" si="4688"/>
        <v>32</v>
      </c>
      <c r="X2503" s="179">
        <f t="shared" si="4689"/>
        <v>2</v>
      </c>
      <c r="Z2503" s="125">
        <f t="shared" ref="Z2503:Z2575" si="4698">IF(S2503="vs2",1,"")</f>
        <v>1</v>
      </c>
      <c r="AA2503" s="125">
        <v>1</v>
      </c>
      <c r="AB2503" s="179">
        <f t="shared" si="4682"/>
        <v>16</v>
      </c>
      <c r="AC2503" s="179" t="str">
        <f t="shared" si="4668"/>
        <v>001111</v>
      </c>
      <c r="AD2503" s="179">
        <f t="shared" si="4669"/>
        <v>1</v>
      </c>
      <c r="AE2503" s="179" t="str">
        <f t="shared" si="4670"/>
        <v>11111111</v>
      </c>
      <c r="AF2503" s="179">
        <f t="shared" si="4671"/>
        <v>1</v>
      </c>
      <c r="AG2503" s="180" t="str">
        <f t="shared" si="4672"/>
        <v>01010101</v>
      </c>
      <c r="AH2503" s="179" t="str">
        <f t="shared" si="4673"/>
        <v>10101010</v>
      </c>
    </row>
    <row r="2504" spans="1:34" x14ac:dyDescent="0.2">
      <c r="A2504" s="125" t="s">
        <v>3459</v>
      </c>
      <c r="B2504" s="58" t="str">
        <f t="shared" si="4683"/>
        <v>RSVD</v>
      </c>
      <c r="C2504" s="125" t="s">
        <v>727</v>
      </c>
      <c r="D2504" s="125" t="s">
        <v>704</v>
      </c>
      <c r="E2504" s="125" t="str">
        <f t="shared" si="4684"/>
        <v>L3</v>
      </c>
      <c r="F2504" s="125" t="str">
        <f t="shared" si="4685"/>
        <v>000</v>
      </c>
      <c r="H2504" s="125" t="s">
        <v>1724</v>
      </c>
      <c r="I2504" s="159">
        <f>VLOOKUP(H2504,'V-Enc'!$B$38:$C$45,2,FALSE)</f>
        <v>32</v>
      </c>
      <c r="J2504" s="125" t="s">
        <v>1735</v>
      </c>
      <c r="K2504" s="159">
        <f>VLOOKUP(J2504,'V-Enc'!$B$49:$C$56,2,FALSE)</f>
        <v>4</v>
      </c>
      <c r="L2504" s="206" t="s">
        <v>2079</v>
      </c>
      <c r="M2504" s="125">
        <v>8</v>
      </c>
      <c r="N2504" s="125" t="s">
        <v>1835</v>
      </c>
      <c r="O2504" s="125">
        <f>VLOOKUP(N2504,'V-Enc'!$B$130:$C$137,2,FALSE)</f>
        <v>8</v>
      </c>
      <c r="Q2504" s="125" t="s">
        <v>730</v>
      </c>
      <c r="R2504" s="125" t="s">
        <v>22</v>
      </c>
      <c r="S2504" s="125" t="s">
        <v>764</v>
      </c>
      <c r="U2504" s="125">
        <f t="shared" si="4686"/>
        <v>32</v>
      </c>
      <c r="V2504" s="179">
        <f t="shared" si="4687"/>
        <v>4</v>
      </c>
      <c r="W2504" s="125">
        <f t="shared" si="4688"/>
        <v>8</v>
      </c>
      <c r="X2504" s="179">
        <f t="shared" si="4689"/>
        <v>1</v>
      </c>
      <c r="Z2504" s="125">
        <f t="shared" si="4698"/>
        <v>1</v>
      </c>
      <c r="AA2504" s="125">
        <v>1</v>
      </c>
      <c r="AB2504" s="179">
        <f t="shared" si="4682"/>
        <v>32</v>
      </c>
      <c r="AC2504" s="179" t="str">
        <f t="shared" si="4668"/>
        <v>011111</v>
      </c>
      <c r="AD2504" s="179">
        <f t="shared" si="4669"/>
        <v>1</v>
      </c>
      <c r="AE2504" s="179" t="str">
        <f t="shared" si="4670"/>
        <v>11111111</v>
      </c>
      <c r="AF2504" s="179">
        <f t="shared" si="4671"/>
        <v>0</v>
      </c>
      <c r="AG2504" s="180" t="str">
        <f t="shared" si="4672"/>
        <v>00000000</v>
      </c>
      <c r="AH2504" s="179" t="str">
        <f t="shared" si="4673"/>
        <v>00000000</v>
      </c>
    </row>
    <row r="2505" spans="1:34" x14ac:dyDescent="0.2">
      <c r="A2505" s="125" t="s">
        <v>3460</v>
      </c>
      <c r="B2505" s="58" t="str">
        <f t="shared" si="4683"/>
        <v>RSVD</v>
      </c>
      <c r="C2505" s="125" t="s">
        <v>727</v>
      </c>
      <c r="D2505" s="125" t="s">
        <v>704</v>
      </c>
      <c r="E2505" s="125" t="str">
        <f t="shared" si="4684"/>
        <v>L3</v>
      </c>
      <c r="F2505" s="125" t="str">
        <f t="shared" si="4685"/>
        <v>101</v>
      </c>
      <c r="H2505" s="125" t="s">
        <v>1724</v>
      </c>
      <c r="I2505" s="159">
        <f>VLOOKUP(H2505,'V-Enc'!$B$38:$C$45,2,FALSE)</f>
        <v>32</v>
      </c>
      <c r="J2505" s="125" t="s">
        <v>1735</v>
      </c>
      <c r="K2505" s="159">
        <f>VLOOKUP(J2505,'V-Enc'!$B$49:$C$56,2,FALSE)</f>
        <v>4</v>
      </c>
      <c r="L2505" s="206" t="s">
        <v>2079</v>
      </c>
      <c r="M2505" s="125">
        <v>16</v>
      </c>
      <c r="N2505" s="125" t="s">
        <v>1835</v>
      </c>
      <c r="O2505" s="125">
        <f>VLOOKUP(N2505,'V-Enc'!$B$130:$C$137,2,FALSE)</f>
        <v>8</v>
      </c>
      <c r="Q2505" s="125" t="s">
        <v>730</v>
      </c>
      <c r="R2505" s="125" t="s">
        <v>22</v>
      </c>
      <c r="S2505" s="125" t="s">
        <v>764</v>
      </c>
      <c r="U2505" s="125">
        <f t="shared" si="4686"/>
        <v>32</v>
      </c>
      <c r="V2505" s="179">
        <f t="shared" si="4687"/>
        <v>4</v>
      </c>
      <c r="W2505" s="125">
        <f t="shared" si="4688"/>
        <v>16</v>
      </c>
      <c r="X2505" s="179">
        <f t="shared" si="4689"/>
        <v>2</v>
      </c>
      <c r="Z2505" s="125">
        <f t="shared" si="4698"/>
        <v>1</v>
      </c>
      <c r="AA2505" s="125">
        <v>1</v>
      </c>
      <c r="AB2505" s="179">
        <f t="shared" si="4682"/>
        <v>32</v>
      </c>
      <c r="AC2505" s="179" t="str">
        <f t="shared" si="4668"/>
        <v>011111</v>
      </c>
      <c r="AD2505" s="179">
        <f t="shared" si="4669"/>
        <v>1</v>
      </c>
      <c r="AE2505" s="179" t="str">
        <f t="shared" si="4670"/>
        <v>11111111</v>
      </c>
      <c r="AF2505" s="179">
        <f t="shared" si="4671"/>
        <v>2</v>
      </c>
      <c r="AG2505" s="180" t="str">
        <f t="shared" si="4672"/>
        <v>10101010</v>
      </c>
      <c r="AH2505" s="179" t="str">
        <f>IF(AF2505=0,"00000000",RIGHT(_xlfn.CONCAT(REPT(0,8-MIN(8,AB2505)),REPT(DEC2BIN(_xlfn.BITLSHIFT(1,MAX(V2505,X2505,1)-1)),MAX(1,O2505))),8))</f>
        <v>10001000</v>
      </c>
    </row>
    <row r="2506" spans="1:34" x14ac:dyDescent="0.2">
      <c r="A2506" s="125" t="s">
        <v>3461</v>
      </c>
      <c r="B2506" s="58" t="str">
        <f t="shared" si="4683"/>
        <v>RSVD</v>
      </c>
      <c r="C2506" s="125" t="s">
        <v>727</v>
      </c>
      <c r="D2506" s="125" t="s">
        <v>704</v>
      </c>
      <c r="E2506" s="125" t="str">
        <f t="shared" si="4684"/>
        <v>L3</v>
      </c>
      <c r="F2506" s="125" t="str">
        <f t="shared" si="4685"/>
        <v>110</v>
      </c>
      <c r="H2506" s="125" t="s">
        <v>1724</v>
      </c>
      <c r="I2506" s="159">
        <f>VLOOKUP(H2506,'V-Enc'!$B$38:$C$45,2,FALSE)</f>
        <v>32</v>
      </c>
      <c r="J2506" s="125" t="s">
        <v>1735</v>
      </c>
      <c r="K2506" s="159">
        <f>VLOOKUP(J2506,'V-Enc'!$B$49:$C$56,2,FALSE)</f>
        <v>4</v>
      </c>
      <c r="L2506" s="206" t="s">
        <v>2079</v>
      </c>
      <c r="M2506" s="125">
        <v>32</v>
      </c>
      <c r="N2506" s="125" t="s">
        <v>1835</v>
      </c>
      <c r="O2506" s="125">
        <f>VLOOKUP(N2506,'V-Enc'!$B$130:$C$137,2,FALSE)</f>
        <v>8</v>
      </c>
      <c r="Q2506" s="125" t="s">
        <v>730</v>
      </c>
      <c r="R2506" s="125" t="s">
        <v>22</v>
      </c>
      <c r="S2506" s="125" t="s">
        <v>764</v>
      </c>
      <c r="U2506" s="125">
        <f t="shared" si="4686"/>
        <v>32</v>
      </c>
      <c r="V2506" s="179">
        <f t="shared" si="4687"/>
        <v>4</v>
      </c>
      <c r="W2506" s="125">
        <f t="shared" si="4688"/>
        <v>32</v>
      </c>
      <c r="X2506" s="179">
        <f t="shared" si="4689"/>
        <v>4</v>
      </c>
      <c r="Z2506" s="125">
        <f t="shared" si="4698"/>
        <v>1</v>
      </c>
      <c r="AA2506" s="125">
        <v>1</v>
      </c>
      <c r="AB2506" s="179">
        <f t="shared" si="4682"/>
        <v>32</v>
      </c>
      <c r="AC2506" s="179" t="str">
        <f>DEC2BIN(MIN(64,AB2506)-1,6)</f>
        <v>011111</v>
      </c>
      <c r="AD2506" s="179">
        <f t="shared" si="4669"/>
        <v>1</v>
      </c>
      <c r="AE2506" s="179" t="str">
        <f t="shared" si="4670"/>
        <v>11111111</v>
      </c>
      <c r="AF2506" s="179">
        <f t="shared" si="4671"/>
        <v>1</v>
      </c>
      <c r="AG2506" s="180" t="str">
        <f t="shared" si="4672"/>
        <v>01110111</v>
      </c>
      <c r="AH2506" s="179" t="str">
        <f t="shared" ref="AH2506:AH2509" si="4699">IF(AF2506=0,"00000000",RIGHT(_xlfn.CONCAT(REPT(0,8-MIN(8,AB2506)),REPT(DEC2BIN(_xlfn.BITLSHIFT(1,MAX(V2506,X2506,1)-1)),MAX(1,O2506))),8))</f>
        <v>10001000</v>
      </c>
    </row>
    <row r="2507" spans="1:34" x14ac:dyDescent="0.2">
      <c r="A2507" s="125" t="s">
        <v>3462</v>
      </c>
      <c r="B2507" s="58" t="str">
        <f t="shared" si="4683"/>
        <v>RSVD</v>
      </c>
      <c r="C2507" s="125" t="s">
        <v>727</v>
      </c>
      <c r="D2507" s="125" t="s">
        <v>704</v>
      </c>
      <c r="E2507" s="125" t="str">
        <f>IF(S2507="rs2","L2",IF(S2507="vs2","L3","L1"))</f>
        <v>L3</v>
      </c>
      <c r="F2507" s="125" t="str">
        <f>IF(M2507=8,"000",IF(M2507=16,"101","110"))</f>
        <v>000</v>
      </c>
      <c r="H2507" s="125" t="s">
        <v>1724</v>
      </c>
      <c r="I2507" s="159">
        <f>VLOOKUP(H2507,'V-Enc'!$B$38:$C$45,2,FALSE)</f>
        <v>32</v>
      </c>
      <c r="J2507" s="125" t="s">
        <v>1736</v>
      </c>
      <c r="K2507" s="159">
        <f>VLOOKUP(J2507,'V-Enc'!$B$49:$C$56,2,FALSE)</f>
        <v>8</v>
      </c>
      <c r="L2507" s="206" t="s">
        <v>2079</v>
      </c>
      <c r="M2507" s="125">
        <v>8</v>
      </c>
      <c r="N2507" s="125" t="s">
        <v>1835</v>
      </c>
      <c r="O2507" s="125">
        <f>VLOOKUP(N2507,'V-Enc'!$B$130:$C$137,2,FALSE)</f>
        <v>8</v>
      </c>
      <c r="Q2507" s="125" t="s">
        <v>730</v>
      </c>
      <c r="R2507" s="125" t="s">
        <v>22</v>
      </c>
      <c r="S2507" s="125" t="s">
        <v>764</v>
      </c>
      <c r="U2507" s="125">
        <f>IF(L2507="-1",I2507,M2507)</f>
        <v>32</v>
      </c>
      <c r="V2507" s="179">
        <f>IF(L2507="-1",K2507,U2507/I2507*K2507)</f>
        <v>8</v>
      </c>
      <c r="W2507" s="125">
        <f>IF(L2507="-1",M2507,"-")</f>
        <v>8</v>
      </c>
      <c r="X2507" s="179">
        <f>IF(L2507="-1",W2507/I2507*K2507,"-")</f>
        <v>2</v>
      </c>
      <c r="Z2507" s="125">
        <f t="shared" si="4698"/>
        <v>1</v>
      </c>
      <c r="AA2507" s="125">
        <v>1</v>
      </c>
      <c r="AB2507" s="179">
        <f t="shared" si="4682"/>
        <v>64</v>
      </c>
      <c r="AC2507" s="179" t="str">
        <f t="shared" ref="AC2507:AC2509" si="4700">DEC2BIN(MIN(64,AB2507)-1,6)</f>
        <v>111111</v>
      </c>
      <c r="AD2507" s="179">
        <f t="shared" si="4669"/>
        <v>1</v>
      </c>
      <c r="AE2507" s="179" t="str">
        <f t="shared" si="4670"/>
        <v>11111111</v>
      </c>
      <c r="AF2507" s="179">
        <f t="shared" si="4671"/>
        <v>4</v>
      </c>
      <c r="AG2507" s="180" t="str">
        <f t="shared" si="4672"/>
        <v>10001000</v>
      </c>
      <c r="AH2507" s="179" t="str">
        <f t="shared" si="4699"/>
        <v>10000000</v>
      </c>
    </row>
    <row r="2508" spans="1:34" x14ac:dyDescent="0.2">
      <c r="A2508" s="125" t="s">
        <v>3463</v>
      </c>
      <c r="B2508" s="58" t="str">
        <f t="shared" si="4683"/>
        <v>RSVD</v>
      </c>
      <c r="C2508" s="125" t="s">
        <v>727</v>
      </c>
      <c r="D2508" s="125" t="s">
        <v>704</v>
      </c>
      <c r="E2508" s="125" t="str">
        <f>IF(S2508="rs2","L2",IF(S2508="vs2","L3","L1"))</f>
        <v>L3</v>
      </c>
      <c r="F2508" s="125" t="str">
        <f>IF(M2508=8,"000",IF(M2508=16,"101","110"))</f>
        <v>101</v>
      </c>
      <c r="H2508" s="125" t="s">
        <v>1724</v>
      </c>
      <c r="I2508" s="159">
        <f>VLOOKUP(H2508,'V-Enc'!$B$38:$C$45,2,FALSE)</f>
        <v>32</v>
      </c>
      <c r="J2508" s="125" t="s">
        <v>1736</v>
      </c>
      <c r="K2508" s="159">
        <f>VLOOKUP(J2508,'V-Enc'!$B$49:$C$56,2,FALSE)</f>
        <v>8</v>
      </c>
      <c r="L2508" s="206" t="s">
        <v>2079</v>
      </c>
      <c r="M2508" s="125">
        <v>16</v>
      </c>
      <c r="N2508" s="125" t="s">
        <v>1835</v>
      </c>
      <c r="O2508" s="125">
        <f>VLOOKUP(N2508,'V-Enc'!$B$130:$C$137,2,FALSE)</f>
        <v>8</v>
      </c>
      <c r="Q2508" s="125" t="s">
        <v>730</v>
      </c>
      <c r="R2508" s="125" t="s">
        <v>22</v>
      </c>
      <c r="S2508" s="125" t="s">
        <v>764</v>
      </c>
      <c r="U2508" s="125">
        <f>IF(L2508="-1",I2508,M2508)</f>
        <v>32</v>
      </c>
      <c r="V2508" s="179">
        <f>IF(L2508="-1",K2508,U2508/I2508*K2508)</f>
        <v>8</v>
      </c>
      <c r="W2508" s="125">
        <f>IF(L2508="-1",M2508,"-")</f>
        <v>16</v>
      </c>
      <c r="X2508" s="179">
        <f>IF(L2508="-1",W2508/I2508*K2508,"-")</f>
        <v>4</v>
      </c>
      <c r="Z2508" s="125">
        <f t="shared" si="4698"/>
        <v>1</v>
      </c>
      <c r="AA2508" s="125">
        <v>1</v>
      </c>
      <c r="AB2508" s="179">
        <f t="shared" si="4682"/>
        <v>64</v>
      </c>
      <c r="AC2508" s="179" t="str">
        <f t="shared" si="4700"/>
        <v>111111</v>
      </c>
      <c r="AD2508" s="179">
        <f t="shared" si="4669"/>
        <v>1</v>
      </c>
      <c r="AE2508" s="179" t="str">
        <f t="shared" si="4670"/>
        <v>11111111</v>
      </c>
      <c r="AF2508" s="179">
        <f t="shared" si="4671"/>
        <v>2</v>
      </c>
      <c r="AG2508" s="180" t="str">
        <f>IF(AF2508=0,"00000000",RIGHT(IF(X2508&gt;=V2508,DEC2BIN(_xlfn.BITXOR(BIN2DEC(AH2508),255),8),REPT(DEC2BIN(_xlfn.BITLSHIFT(1,AF2508-1)),8)),8))</f>
        <v>10101010</v>
      </c>
      <c r="AH2508" s="179" t="str">
        <f t="shared" si="4699"/>
        <v>10000000</v>
      </c>
    </row>
    <row r="2509" spans="1:34" x14ac:dyDescent="0.2">
      <c r="A2509" s="125" t="s">
        <v>3464</v>
      </c>
      <c r="B2509" s="58" t="str">
        <f t="shared" si="4683"/>
        <v>RSVD</v>
      </c>
      <c r="C2509" s="125" t="s">
        <v>727</v>
      </c>
      <c r="D2509" s="125" t="s">
        <v>704</v>
      </c>
      <c r="E2509" s="125" t="str">
        <f>IF(S2509="rs2","L2",IF(S2509="vs2","L3","L1"))</f>
        <v>L3</v>
      </c>
      <c r="F2509" s="125" t="str">
        <f>IF(M2509=8,"000",IF(M2509=16,"101","110"))</f>
        <v>110</v>
      </c>
      <c r="H2509" s="125" t="s">
        <v>1724</v>
      </c>
      <c r="I2509" s="159">
        <f>VLOOKUP(H2509,'V-Enc'!$B$38:$C$45,2,FALSE)</f>
        <v>32</v>
      </c>
      <c r="J2509" s="125" t="s">
        <v>1736</v>
      </c>
      <c r="K2509" s="159">
        <f>VLOOKUP(J2509,'V-Enc'!$B$49:$C$56,2,FALSE)</f>
        <v>8</v>
      </c>
      <c r="L2509" s="206" t="s">
        <v>2079</v>
      </c>
      <c r="M2509" s="125">
        <v>32</v>
      </c>
      <c r="N2509" s="125" t="s">
        <v>1835</v>
      </c>
      <c r="O2509" s="125">
        <f>VLOOKUP(N2509,'V-Enc'!$B$130:$C$137,2,FALSE)</f>
        <v>8</v>
      </c>
      <c r="Q2509" s="125" t="s">
        <v>730</v>
      </c>
      <c r="R2509" s="125" t="s">
        <v>22</v>
      </c>
      <c r="S2509" s="125" t="s">
        <v>764</v>
      </c>
      <c r="U2509" s="125">
        <f>IF(L2509="-1",I2509,M2509)</f>
        <v>32</v>
      </c>
      <c r="V2509" s="179">
        <f>IF(L2509="-1",K2509,U2509/I2509*K2509)</f>
        <v>8</v>
      </c>
      <c r="W2509" s="125">
        <f>IF(L2509="-1",M2509,"-")</f>
        <v>32</v>
      </c>
      <c r="X2509" s="179">
        <f>IF(L2509="-1",W2509/I2509*K2509,"-")</f>
        <v>8</v>
      </c>
      <c r="Z2509" s="125">
        <f t="shared" si="4698"/>
        <v>1</v>
      </c>
      <c r="AA2509" s="125">
        <v>1</v>
      </c>
      <c r="AB2509" s="179">
        <f t="shared" si="4682"/>
        <v>64</v>
      </c>
      <c r="AC2509" s="179" t="str">
        <f t="shared" si="4700"/>
        <v>111111</v>
      </c>
      <c r="AD2509" s="179">
        <f t="shared" si="4669"/>
        <v>1</v>
      </c>
      <c r="AE2509" s="179" t="str">
        <f t="shared" si="4670"/>
        <v>11111111</v>
      </c>
      <c r="AF2509" s="179">
        <f t="shared" si="4671"/>
        <v>1</v>
      </c>
      <c r="AG2509" s="180" t="str">
        <f>IF(AF2509=0,"00000000",RIGHT(IF(X2509&gt;=V2509,DEC2BIN(_xlfn.BITXOR(BIN2DEC(AH2509),255),8),REPT(DEC2BIN(_xlfn.BITLSHIFT(1,AF2509-1)),8)),8))</f>
        <v>01111111</v>
      </c>
      <c r="AH2509" s="179" t="str">
        <f t="shared" si="4699"/>
        <v>10000000</v>
      </c>
    </row>
    <row r="2510" spans="1:34" x14ac:dyDescent="0.2">
      <c r="Z2510" s="125" t="str">
        <f t="shared" si="4698"/>
        <v/>
      </c>
    </row>
    <row r="2511" spans="1:34" ht="19" x14ac:dyDescent="0.25">
      <c r="A2511" s="225" t="s">
        <v>2334</v>
      </c>
      <c r="B2511" s="225"/>
      <c r="C2511" s="226"/>
      <c r="D2511" s="226"/>
      <c r="E2511" s="226"/>
      <c r="F2511" s="226"/>
      <c r="G2511" s="226"/>
      <c r="H2511" s="226"/>
      <c r="Z2511" s="125" t="str">
        <f t="shared" si="4698"/>
        <v/>
      </c>
    </row>
    <row r="2512" spans="1:34" x14ac:dyDescent="0.2">
      <c r="A2512" s="125" t="s">
        <v>5091</v>
      </c>
      <c r="B2512" s="58" t="str">
        <f t="shared" ref="B2512" si="4701">IF(OR(MAX(1,O2512)*MAX(V2512,1)&gt;8,V2512&lt;1/4,X2512&lt;1/4,IF(X2512="-",0,X2512)&gt;8),"RSVD","")</f>
        <v>RSVD</v>
      </c>
      <c r="C2512" s="125" t="s">
        <v>781</v>
      </c>
      <c r="D2512" s="125" t="s">
        <v>704</v>
      </c>
      <c r="E2512" s="125" t="str">
        <f t="shared" ref="E2512" si="4702">IF(S2512="rs2","S2",IF(S2512="vs2","S3","S1"))</f>
        <v>S1</v>
      </c>
      <c r="F2512" s="125" t="str">
        <f t="shared" ref="F2512" si="4703">IF(U2512=8,"000",IF(U2512=16,"101","110"))</f>
        <v>000</v>
      </c>
      <c r="H2512" s="125" t="s">
        <v>1724</v>
      </c>
      <c r="I2512" s="159">
        <f>VLOOKUP(H2512,'V-Enc'!$B$38:$C$45,2,FALSE)</f>
        <v>32</v>
      </c>
      <c r="J2512" s="125" t="s">
        <v>1739</v>
      </c>
      <c r="K2512" s="159">
        <f>VLOOKUP(J2512,'V-Enc'!$B$49:$C$56,2,FALSE)</f>
        <v>0.25</v>
      </c>
      <c r="L2512" s="206" t="s">
        <v>76</v>
      </c>
      <c r="M2512" s="125">
        <v>8</v>
      </c>
      <c r="R2512" s="125" t="s">
        <v>22</v>
      </c>
      <c r="S2512" s="206" t="s">
        <v>2040</v>
      </c>
      <c r="T2512" s="125" t="s">
        <v>783</v>
      </c>
      <c r="U2512" s="125">
        <f t="shared" ref="U2512" si="4704">IF(L2512="-1",I2512,M2512)</f>
        <v>8</v>
      </c>
      <c r="V2512" s="179">
        <f t="shared" ref="V2512" si="4705">IF(L2512="-1",K2512,U2512/I2512*K2512)</f>
        <v>6.25E-2</v>
      </c>
      <c r="W2512" s="125" t="str">
        <f t="shared" ref="W2512" si="4706">IF(L2512="-1",U2512,"-")</f>
        <v>-</v>
      </c>
      <c r="X2512" s="179" t="str">
        <f>IF(L2512="-1",W2512/#REF!*#REF!,"-")</f>
        <v>-</v>
      </c>
      <c r="Z2512" s="125" t="str">
        <f t="shared" si="4698"/>
        <v/>
      </c>
      <c r="AA2512" s="125">
        <f t="shared" ref="AA2512" si="4707">IF(T2512="vs3",1,"")</f>
        <v>1</v>
      </c>
      <c r="AB2512" s="179">
        <f>MAX(V2512,X2512,1)*IF(O2512="",1,O2512)</f>
        <v>1</v>
      </c>
      <c r="AC2512" s="179" t="str">
        <f t="shared" ref="AC2512:AC2525" si="4708">DEC2BIN(MIN(64,AB2512)-1,6)</f>
        <v>000000</v>
      </c>
      <c r="AD2512" s="125">
        <f t="shared" ref="AD2512:AD2529" si="4709">AB2512/(MAX(V2512,1)*IF(O2512="",1,O2512))</f>
        <v>1</v>
      </c>
      <c r="AE2512" s="125" t="str">
        <f t="shared" ref="AE2512:AE2529" si="4710">RIGHT(_xlfn.CONCAT(REPT(0,8-MIN(AB2512,8)),REPT(DEC2BIN(_xlfn.BITLSHIFT(1,AD2512-1)),AB2512/AD2512)),8)</f>
        <v>00000001</v>
      </c>
      <c r="AF2512" s="125" t="s">
        <v>369</v>
      </c>
    </row>
    <row r="2513" spans="1:32" x14ac:dyDescent="0.2">
      <c r="A2513" s="125" t="s">
        <v>5092</v>
      </c>
      <c r="B2513" s="58" t="str">
        <f t="shared" ref="B2513" si="4711">IF(OR(MAX(1,O2513)*MAX(V2513,1)&gt;8,V2513&lt;1/4,X2513&lt;1/4,IF(X2513="-",0,X2513)&gt;8),"RSVD","")</f>
        <v>RSVD</v>
      </c>
      <c r="C2513" s="125" t="s">
        <v>781</v>
      </c>
      <c r="D2513" s="125" t="s">
        <v>704</v>
      </c>
      <c r="E2513" s="125" t="str">
        <f t="shared" ref="E2513" si="4712">IF(S2513="rs2","S2",IF(S2513="vs2","S3","S1"))</f>
        <v>S1</v>
      </c>
      <c r="F2513" s="125" t="str">
        <f t="shared" ref="F2513" si="4713">IF(U2513=8,"000",IF(U2513=16,"101","110"))</f>
        <v>101</v>
      </c>
      <c r="H2513" s="125" t="s">
        <v>1724</v>
      </c>
      <c r="I2513" s="159">
        <f>VLOOKUP(H2513,'V-Enc'!$B$38:$C$45,2,FALSE)</f>
        <v>32</v>
      </c>
      <c r="J2513" s="125" t="s">
        <v>1739</v>
      </c>
      <c r="K2513" s="159">
        <f>VLOOKUP(J2513,'V-Enc'!$B$49:$C$56,2,FALSE)</f>
        <v>0.25</v>
      </c>
      <c r="L2513" s="206" t="s">
        <v>76</v>
      </c>
      <c r="M2513" s="125">
        <v>16</v>
      </c>
      <c r="R2513" s="125" t="s">
        <v>22</v>
      </c>
      <c r="S2513" s="206" t="s">
        <v>2040</v>
      </c>
      <c r="T2513" s="125" t="s">
        <v>783</v>
      </c>
      <c r="U2513" s="125">
        <f t="shared" ref="U2513" si="4714">IF(L2513="-1",I2513,M2513)</f>
        <v>16</v>
      </c>
      <c r="V2513" s="179">
        <f t="shared" ref="V2513" si="4715">IF(L2513="-1",K2513,U2513/I2513*K2513)</f>
        <v>0.125</v>
      </c>
      <c r="W2513" s="125" t="str">
        <f t="shared" ref="W2513" si="4716">IF(L2513="-1",U2513,"-")</f>
        <v>-</v>
      </c>
      <c r="X2513" s="179" t="str">
        <f>IF(L2513="-1",W2513/#REF!*#REF!,"-")</f>
        <v>-</v>
      </c>
      <c r="Z2513" s="125" t="str">
        <f t="shared" ref="Z2513" si="4717">IF(S2513="vs2",1,"")</f>
        <v/>
      </c>
      <c r="AA2513" s="125">
        <f t="shared" ref="AA2513" si="4718">IF(T2513="vs3",1,"")</f>
        <v>1</v>
      </c>
      <c r="AB2513" s="179">
        <f t="shared" ref="AB2513:AB2529" si="4719">MAX(V2513,X2513,1)*IF(O2513="",1,O2513)</f>
        <v>1</v>
      </c>
      <c r="AC2513" s="179" t="str">
        <f t="shared" si="4708"/>
        <v>000000</v>
      </c>
      <c r="AD2513" s="125">
        <f t="shared" si="4709"/>
        <v>1</v>
      </c>
      <c r="AE2513" s="125" t="str">
        <f t="shared" si="4710"/>
        <v>00000001</v>
      </c>
      <c r="AF2513" s="125" t="s">
        <v>369</v>
      </c>
    </row>
    <row r="2514" spans="1:32" x14ac:dyDescent="0.2">
      <c r="A2514" s="125" t="s">
        <v>3465</v>
      </c>
      <c r="B2514" s="58" t="str">
        <f t="shared" ref="B2514:B2529" si="4720">IF(OR(MAX(1,O2514)*MAX(V2514,1)&gt;8,V2514&lt;1/4,X2514&lt;1/4,IF(X2514="-",0,X2514)&gt;8),"RSVD","")</f>
        <v/>
      </c>
      <c r="C2514" s="125" t="s">
        <v>781</v>
      </c>
      <c r="D2514" s="125" t="s">
        <v>704</v>
      </c>
      <c r="E2514" s="125" t="str">
        <f t="shared" ref="E2514:E2529" si="4721">IF(S2514="rs2","S2",IF(S2514="vs2","S3","S1"))</f>
        <v>S1</v>
      </c>
      <c r="F2514" s="125" t="str">
        <f t="shared" ref="F2514:F2529" si="4722">IF(U2514=8,"000",IF(U2514=16,"101","110"))</f>
        <v>110</v>
      </c>
      <c r="H2514" s="125" t="s">
        <v>1724</v>
      </c>
      <c r="I2514" s="159">
        <f>VLOOKUP(H2514,'V-Enc'!$B$38:$C$45,2,FALSE)</f>
        <v>32</v>
      </c>
      <c r="J2514" s="125" t="s">
        <v>1739</v>
      </c>
      <c r="K2514" s="159">
        <f>VLOOKUP(J2514,'V-Enc'!$B$49:$C$56,2,FALSE)</f>
        <v>0.25</v>
      </c>
      <c r="L2514" s="206" t="s">
        <v>76</v>
      </c>
      <c r="M2514" s="125">
        <v>32</v>
      </c>
      <c r="R2514" s="125" t="s">
        <v>22</v>
      </c>
      <c r="S2514" s="206" t="s">
        <v>2040</v>
      </c>
      <c r="T2514" s="125" t="s">
        <v>783</v>
      </c>
      <c r="U2514" s="125">
        <f t="shared" ref="U2514:U2529" si="4723">IF(L2514="-1",I2514,M2514)</f>
        <v>32</v>
      </c>
      <c r="V2514" s="179">
        <f t="shared" ref="V2514:V2529" si="4724">IF(L2514="-1",K2514,U2514/I2514*K2514)</f>
        <v>0.25</v>
      </c>
      <c r="W2514" s="125" t="str">
        <f t="shared" ref="W2514:W2529" si="4725">IF(L2514="-1",U2514,"-")</f>
        <v>-</v>
      </c>
      <c r="X2514" s="179" t="str">
        <f>IF(L2514="-1",W2514/#REF!*#REF!,"-")</f>
        <v>-</v>
      </c>
      <c r="Z2514" s="125" t="str">
        <f t="shared" si="4698"/>
        <v/>
      </c>
      <c r="AA2514" s="125">
        <f t="shared" ref="AA2514:AA2549" si="4726">IF(T2514="vs3",1,"")</f>
        <v>1</v>
      </c>
      <c r="AB2514" s="179">
        <f t="shared" si="4719"/>
        <v>1</v>
      </c>
      <c r="AC2514" s="179" t="str">
        <f t="shared" si="4708"/>
        <v>000000</v>
      </c>
      <c r="AD2514" s="125">
        <f t="shared" si="4709"/>
        <v>1</v>
      </c>
      <c r="AE2514" s="125" t="str">
        <f t="shared" si="4710"/>
        <v>00000001</v>
      </c>
      <c r="AF2514" s="125" t="s">
        <v>369</v>
      </c>
    </row>
    <row r="2515" spans="1:32" x14ac:dyDescent="0.2">
      <c r="A2515" s="125" t="s">
        <v>5090</v>
      </c>
      <c r="B2515" s="58" t="str">
        <f t="shared" ref="B2515" si="4727">IF(OR(MAX(1,O2515)*MAX(V2515,1)&gt;8,V2515&lt;1/4,X2515&lt;1/4,IF(X2515="-",0,X2515)&gt;8),"RSVD","")</f>
        <v>RSVD</v>
      </c>
      <c r="C2515" s="125" t="s">
        <v>781</v>
      </c>
      <c r="D2515" s="125" t="s">
        <v>704</v>
      </c>
      <c r="E2515" s="125" t="str">
        <f t="shared" ref="E2515" si="4728">IF(S2515="rs2","S2",IF(S2515="vs2","S3","S1"))</f>
        <v>S1</v>
      </c>
      <c r="F2515" s="125" t="str">
        <f t="shared" ref="F2515" si="4729">IF(U2515=8,"000",IF(U2515=16,"101","110"))</f>
        <v>000</v>
      </c>
      <c r="H2515" s="125" t="s">
        <v>1724</v>
      </c>
      <c r="I2515" s="159">
        <f>VLOOKUP(H2515,'V-Enc'!$B$38:$C$45,2,FALSE)</f>
        <v>32</v>
      </c>
      <c r="J2515" s="125" t="s">
        <v>1740</v>
      </c>
      <c r="K2515" s="159">
        <f>VLOOKUP(J2515,'V-Enc'!$B$49:$C$56,2,FALSE)</f>
        <v>0.5</v>
      </c>
      <c r="L2515" s="206" t="s">
        <v>76</v>
      </c>
      <c r="M2515" s="125">
        <v>8</v>
      </c>
      <c r="R2515" s="125" t="s">
        <v>22</v>
      </c>
      <c r="S2515" s="206" t="s">
        <v>2040</v>
      </c>
      <c r="T2515" s="125" t="s">
        <v>783</v>
      </c>
      <c r="U2515" s="125">
        <f t="shared" ref="U2515" si="4730">IF(L2515="-1",I2515,M2515)</f>
        <v>8</v>
      </c>
      <c r="V2515" s="179">
        <f t="shared" ref="V2515" si="4731">IF(L2515="-1",K2515,U2515/I2515*K2515)</f>
        <v>0.125</v>
      </c>
      <c r="W2515" s="125" t="str">
        <f t="shared" ref="W2515" si="4732">IF(L2515="-1",U2515,"-")</f>
        <v>-</v>
      </c>
      <c r="X2515" s="179" t="str">
        <f>IF(L2515="-1",W2515/#REF!*#REF!,"-")</f>
        <v>-</v>
      </c>
      <c r="Z2515" s="125" t="str">
        <f t="shared" ref="Z2515" si="4733">IF(S2515="vs2",1,"")</f>
        <v/>
      </c>
      <c r="AA2515" s="125">
        <f t="shared" ref="AA2515" si="4734">IF(T2515="vs3",1,"")</f>
        <v>1</v>
      </c>
      <c r="AB2515" s="179">
        <f t="shared" si="4719"/>
        <v>1</v>
      </c>
      <c r="AC2515" s="179" t="str">
        <f t="shared" si="4708"/>
        <v>000000</v>
      </c>
      <c r="AD2515" s="125">
        <f t="shared" si="4709"/>
        <v>1</v>
      </c>
      <c r="AE2515" s="125" t="str">
        <f t="shared" si="4710"/>
        <v>00000001</v>
      </c>
      <c r="AF2515" s="125" t="s">
        <v>369</v>
      </c>
    </row>
    <row r="2516" spans="1:32" x14ac:dyDescent="0.2">
      <c r="A2516" s="125" t="s">
        <v>3466</v>
      </c>
      <c r="B2516" s="58" t="str">
        <f t="shared" si="4720"/>
        <v/>
      </c>
      <c r="C2516" s="125" t="s">
        <v>781</v>
      </c>
      <c r="D2516" s="125" t="s">
        <v>704</v>
      </c>
      <c r="E2516" s="125" t="str">
        <f t="shared" si="4721"/>
        <v>S1</v>
      </c>
      <c r="F2516" s="125" t="str">
        <f t="shared" si="4722"/>
        <v>101</v>
      </c>
      <c r="H2516" s="125" t="s">
        <v>1724</v>
      </c>
      <c r="I2516" s="159">
        <f>VLOOKUP(H2516,'V-Enc'!$B$38:$C$45,2,FALSE)</f>
        <v>32</v>
      </c>
      <c r="J2516" s="125" t="s">
        <v>1740</v>
      </c>
      <c r="K2516" s="159">
        <f>VLOOKUP(J2516,'V-Enc'!$B$49:$C$56,2,FALSE)</f>
        <v>0.5</v>
      </c>
      <c r="L2516" s="206" t="s">
        <v>76</v>
      </c>
      <c r="M2516" s="125">
        <v>16</v>
      </c>
      <c r="R2516" s="125" t="s">
        <v>22</v>
      </c>
      <c r="S2516" s="206" t="s">
        <v>2040</v>
      </c>
      <c r="T2516" s="125" t="s">
        <v>783</v>
      </c>
      <c r="U2516" s="125">
        <f t="shared" si="4723"/>
        <v>16</v>
      </c>
      <c r="V2516" s="179">
        <f t="shared" si="4724"/>
        <v>0.25</v>
      </c>
      <c r="W2516" s="125" t="str">
        <f t="shared" si="4725"/>
        <v>-</v>
      </c>
      <c r="X2516" s="179" t="str">
        <f>IF(L2516="-1",W2516/#REF!*#REF!,"-")</f>
        <v>-</v>
      </c>
      <c r="Z2516" s="125" t="str">
        <f t="shared" si="4698"/>
        <v/>
      </c>
      <c r="AA2516" s="125">
        <f t="shared" si="4726"/>
        <v>1</v>
      </c>
      <c r="AB2516" s="179">
        <f t="shared" si="4719"/>
        <v>1</v>
      </c>
      <c r="AC2516" s="179" t="str">
        <f t="shared" si="4708"/>
        <v>000000</v>
      </c>
      <c r="AD2516" s="125">
        <f t="shared" si="4709"/>
        <v>1</v>
      </c>
      <c r="AE2516" s="125" t="str">
        <f t="shared" si="4710"/>
        <v>00000001</v>
      </c>
      <c r="AF2516" s="125" t="s">
        <v>369</v>
      </c>
    </row>
    <row r="2517" spans="1:32" x14ac:dyDescent="0.2">
      <c r="A2517" s="125" t="s">
        <v>3467</v>
      </c>
      <c r="B2517" s="58" t="str">
        <f t="shared" si="4720"/>
        <v/>
      </c>
      <c r="C2517" s="125" t="s">
        <v>781</v>
      </c>
      <c r="D2517" s="125" t="s">
        <v>704</v>
      </c>
      <c r="E2517" s="125" t="str">
        <f t="shared" si="4721"/>
        <v>S1</v>
      </c>
      <c r="F2517" s="125" t="str">
        <f t="shared" si="4722"/>
        <v>110</v>
      </c>
      <c r="H2517" s="125" t="s">
        <v>1724</v>
      </c>
      <c r="I2517" s="159">
        <f>VLOOKUP(H2517,'V-Enc'!$B$38:$C$45,2,FALSE)</f>
        <v>32</v>
      </c>
      <c r="J2517" s="125" t="s">
        <v>1740</v>
      </c>
      <c r="K2517" s="159">
        <f>VLOOKUP(J2517,'V-Enc'!$B$49:$C$56,2,FALSE)</f>
        <v>0.5</v>
      </c>
      <c r="L2517" s="206" t="s">
        <v>76</v>
      </c>
      <c r="M2517" s="125">
        <v>32</v>
      </c>
      <c r="R2517" s="125" t="s">
        <v>22</v>
      </c>
      <c r="S2517" s="206" t="s">
        <v>2040</v>
      </c>
      <c r="T2517" s="125" t="s">
        <v>783</v>
      </c>
      <c r="U2517" s="125">
        <f t="shared" si="4723"/>
        <v>32</v>
      </c>
      <c r="V2517" s="179">
        <f t="shared" si="4724"/>
        <v>0.5</v>
      </c>
      <c r="W2517" s="125" t="str">
        <f t="shared" si="4725"/>
        <v>-</v>
      </c>
      <c r="X2517" s="179" t="str">
        <f>IF(L2517="-1",W2517/I2516*K2516,"-")</f>
        <v>-</v>
      </c>
      <c r="Z2517" s="125" t="str">
        <f t="shared" si="4698"/>
        <v/>
      </c>
      <c r="AA2517" s="125">
        <f t="shared" si="4726"/>
        <v>1</v>
      </c>
      <c r="AB2517" s="179">
        <f t="shared" si="4719"/>
        <v>1</v>
      </c>
      <c r="AC2517" s="179" t="str">
        <f t="shared" si="4708"/>
        <v>000000</v>
      </c>
      <c r="AD2517" s="179">
        <f t="shared" si="4709"/>
        <v>1</v>
      </c>
      <c r="AE2517" s="179" t="str">
        <f t="shared" si="4710"/>
        <v>00000001</v>
      </c>
      <c r="AF2517" s="125" t="s">
        <v>369</v>
      </c>
    </row>
    <row r="2518" spans="1:32" x14ac:dyDescent="0.2">
      <c r="A2518" s="125" t="s">
        <v>3468</v>
      </c>
      <c r="B2518" s="58" t="str">
        <f t="shared" si="4720"/>
        <v/>
      </c>
      <c r="C2518" s="125" t="s">
        <v>781</v>
      </c>
      <c r="D2518" s="125" t="s">
        <v>704</v>
      </c>
      <c r="E2518" s="125" t="str">
        <f t="shared" si="4721"/>
        <v>S1</v>
      </c>
      <c r="F2518" s="125" t="str">
        <f t="shared" si="4722"/>
        <v>000</v>
      </c>
      <c r="H2518" s="125" t="s">
        <v>1724</v>
      </c>
      <c r="I2518" s="159">
        <f>VLOOKUP(H2518,'V-Enc'!$B$38:$C$45,2,FALSE)</f>
        <v>32</v>
      </c>
      <c r="J2518" s="125" t="s">
        <v>1733</v>
      </c>
      <c r="K2518" s="159">
        <f>VLOOKUP(J2518,'V-Enc'!$B$49:$C$56,2,FALSE)</f>
        <v>1</v>
      </c>
      <c r="L2518" s="206" t="s">
        <v>76</v>
      </c>
      <c r="M2518" s="125">
        <v>8</v>
      </c>
      <c r="R2518" s="125" t="s">
        <v>22</v>
      </c>
      <c r="S2518" s="206" t="s">
        <v>2040</v>
      </c>
      <c r="T2518" s="125" t="s">
        <v>783</v>
      </c>
      <c r="U2518" s="125">
        <f t="shared" si="4723"/>
        <v>8</v>
      </c>
      <c r="V2518" s="179">
        <f t="shared" si="4724"/>
        <v>0.25</v>
      </c>
      <c r="W2518" s="125" t="str">
        <f t="shared" si="4725"/>
        <v>-</v>
      </c>
      <c r="X2518" s="179" t="str">
        <f>IF(L2518="-1",W2518/#REF!*#REF!,"-")</f>
        <v>-</v>
      </c>
      <c r="Z2518" s="125" t="str">
        <f t="shared" si="4698"/>
        <v/>
      </c>
      <c r="AA2518" s="125">
        <f t="shared" si="4726"/>
        <v>1</v>
      </c>
      <c r="AB2518" s="179">
        <f t="shared" si="4719"/>
        <v>1</v>
      </c>
      <c r="AC2518" s="179" t="str">
        <f t="shared" si="4708"/>
        <v>000000</v>
      </c>
      <c r="AD2518" s="125">
        <f t="shared" si="4709"/>
        <v>1</v>
      </c>
      <c r="AE2518" s="179" t="str">
        <f t="shared" si="4710"/>
        <v>00000001</v>
      </c>
      <c r="AF2518" s="125" t="s">
        <v>369</v>
      </c>
    </row>
    <row r="2519" spans="1:32" x14ac:dyDescent="0.2">
      <c r="A2519" s="125" t="s">
        <v>3469</v>
      </c>
      <c r="B2519" s="58" t="str">
        <f t="shared" si="4720"/>
        <v/>
      </c>
      <c r="C2519" s="125" t="s">
        <v>781</v>
      </c>
      <c r="D2519" s="125" t="s">
        <v>704</v>
      </c>
      <c r="E2519" s="125" t="str">
        <f t="shared" si="4721"/>
        <v>S1</v>
      </c>
      <c r="F2519" s="125" t="str">
        <f t="shared" si="4722"/>
        <v>101</v>
      </c>
      <c r="H2519" s="125" t="s">
        <v>1724</v>
      </c>
      <c r="I2519" s="159">
        <f>VLOOKUP(H2519,'V-Enc'!$B$38:$C$45,2,FALSE)</f>
        <v>32</v>
      </c>
      <c r="J2519" s="125" t="s">
        <v>1733</v>
      </c>
      <c r="K2519" s="159">
        <f>VLOOKUP(J2519,'V-Enc'!$B$49:$C$56,2,FALSE)</f>
        <v>1</v>
      </c>
      <c r="L2519" s="206" t="s">
        <v>76</v>
      </c>
      <c r="M2519" s="125">
        <v>16</v>
      </c>
      <c r="R2519" s="125" t="s">
        <v>22</v>
      </c>
      <c r="S2519" s="206" t="s">
        <v>2040</v>
      </c>
      <c r="T2519" s="125" t="s">
        <v>783</v>
      </c>
      <c r="U2519" s="125">
        <f t="shared" si="4723"/>
        <v>16</v>
      </c>
      <c r="V2519" s="179">
        <f t="shared" si="4724"/>
        <v>0.5</v>
      </c>
      <c r="W2519" s="125" t="str">
        <f t="shared" si="4725"/>
        <v>-</v>
      </c>
      <c r="X2519" s="179" t="str">
        <f>IF(L2519="-1",W2519/I2518*K2518,"-")</f>
        <v>-</v>
      </c>
      <c r="Z2519" s="125" t="str">
        <f t="shared" si="4698"/>
        <v/>
      </c>
      <c r="AA2519" s="125">
        <f t="shared" si="4726"/>
        <v>1</v>
      </c>
      <c r="AB2519" s="179">
        <f t="shared" si="4719"/>
        <v>1</v>
      </c>
      <c r="AC2519" s="179" t="str">
        <f t="shared" si="4708"/>
        <v>000000</v>
      </c>
      <c r="AD2519" s="179">
        <f t="shared" si="4709"/>
        <v>1</v>
      </c>
      <c r="AE2519" s="179" t="str">
        <f t="shared" si="4710"/>
        <v>00000001</v>
      </c>
      <c r="AF2519" s="125" t="s">
        <v>369</v>
      </c>
    </row>
    <row r="2520" spans="1:32" x14ac:dyDescent="0.2">
      <c r="A2520" s="125" t="s">
        <v>3470</v>
      </c>
      <c r="B2520" s="58" t="str">
        <f t="shared" si="4720"/>
        <v/>
      </c>
      <c r="C2520" s="125" t="s">
        <v>781</v>
      </c>
      <c r="D2520" s="125" t="s">
        <v>704</v>
      </c>
      <c r="E2520" s="125" t="str">
        <f t="shared" si="4721"/>
        <v>S1</v>
      </c>
      <c r="F2520" s="125" t="str">
        <f t="shared" si="4722"/>
        <v>110</v>
      </c>
      <c r="H2520" s="125" t="s">
        <v>1724</v>
      </c>
      <c r="I2520" s="159">
        <f>VLOOKUP(H2520,'V-Enc'!$B$38:$C$45,2,FALSE)</f>
        <v>32</v>
      </c>
      <c r="J2520" s="125" t="s">
        <v>1733</v>
      </c>
      <c r="K2520" s="159">
        <f>VLOOKUP(J2520,'V-Enc'!$B$49:$C$56,2,FALSE)</f>
        <v>1</v>
      </c>
      <c r="L2520" s="206" t="s">
        <v>76</v>
      </c>
      <c r="M2520" s="125">
        <v>32</v>
      </c>
      <c r="R2520" s="125" t="s">
        <v>22</v>
      </c>
      <c r="S2520" s="206" t="s">
        <v>2040</v>
      </c>
      <c r="T2520" s="125" t="s">
        <v>783</v>
      </c>
      <c r="U2520" s="125">
        <f t="shared" si="4723"/>
        <v>32</v>
      </c>
      <c r="V2520" s="179">
        <f t="shared" si="4724"/>
        <v>1</v>
      </c>
      <c r="W2520" s="125" t="str">
        <f t="shared" si="4725"/>
        <v>-</v>
      </c>
      <c r="X2520" s="179" t="str">
        <f>IF(L2520="-1",W2520/I2519*K2519,"-")</f>
        <v>-</v>
      </c>
      <c r="Z2520" s="125" t="str">
        <f t="shared" si="4698"/>
        <v/>
      </c>
      <c r="AA2520" s="125">
        <f t="shared" si="4726"/>
        <v>1</v>
      </c>
      <c r="AB2520" s="179">
        <f t="shared" si="4719"/>
        <v>1</v>
      </c>
      <c r="AC2520" s="179" t="str">
        <f t="shared" si="4708"/>
        <v>000000</v>
      </c>
      <c r="AD2520" s="179">
        <f t="shared" si="4709"/>
        <v>1</v>
      </c>
      <c r="AE2520" s="179" t="str">
        <f t="shared" si="4710"/>
        <v>00000001</v>
      </c>
      <c r="AF2520" s="125" t="s">
        <v>369</v>
      </c>
    </row>
    <row r="2521" spans="1:32" x14ac:dyDescent="0.2">
      <c r="A2521" s="125" t="s">
        <v>3471</v>
      </c>
      <c r="B2521" s="58" t="str">
        <f t="shared" si="4720"/>
        <v/>
      </c>
      <c r="C2521" s="125" t="s">
        <v>781</v>
      </c>
      <c r="D2521" s="125" t="s">
        <v>704</v>
      </c>
      <c r="E2521" s="125" t="str">
        <f t="shared" si="4721"/>
        <v>S1</v>
      </c>
      <c r="F2521" s="125" t="str">
        <f t="shared" si="4722"/>
        <v>000</v>
      </c>
      <c r="H2521" s="125" t="s">
        <v>1724</v>
      </c>
      <c r="I2521" s="159">
        <f>VLOOKUP(H2521,'V-Enc'!$B$38:$C$45,2,FALSE)</f>
        <v>32</v>
      </c>
      <c r="J2521" s="125" t="s">
        <v>1734</v>
      </c>
      <c r="K2521" s="159">
        <f>VLOOKUP(J2521,'V-Enc'!$B$49:$C$56,2,FALSE)</f>
        <v>2</v>
      </c>
      <c r="L2521" s="206" t="s">
        <v>76</v>
      </c>
      <c r="M2521" s="125">
        <v>8</v>
      </c>
      <c r="R2521" s="125" t="s">
        <v>22</v>
      </c>
      <c r="S2521" s="206" t="s">
        <v>2040</v>
      </c>
      <c r="T2521" s="125" t="s">
        <v>783</v>
      </c>
      <c r="U2521" s="125">
        <f t="shared" si="4723"/>
        <v>8</v>
      </c>
      <c r="V2521" s="179">
        <f t="shared" si="4724"/>
        <v>0.5</v>
      </c>
      <c r="W2521" s="125" t="str">
        <f t="shared" si="4725"/>
        <v>-</v>
      </c>
      <c r="X2521" s="179" t="str">
        <f>IF(L2521="-1",W2521/#REF!*#REF!,"-")</f>
        <v>-</v>
      </c>
      <c r="Z2521" s="125" t="str">
        <f t="shared" si="4698"/>
        <v/>
      </c>
      <c r="AA2521" s="125">
        <f t="shared" si="4726"/>
        <v>1</v>
      </c>
      <c r="AB2521" s="179">
        <f t="shared" si="4719"/>
        <v>1</v>
      </c>
      <c r="AC2521" s="179" t="str">
        <f t="shared" si="4708"/>
        <v>000000</v>
      </c>
      <c r="AD2521" s="179">
        <f t="shared" si="4709"/>
        <v>1</v>
      </c>
      <c r="AE2521" s="179" t="str">
        <f t="shared" si="4710"/>
        <v>00000001</v>
      </c>
      <c r="AF2521" s="125" t="s">
        <v>369</v>
      </c>
    </row>
    <row r="2522" spans="1:32" x14ac:dyDescent="0.2">
      <c r="A2522" s="125" t="s">
        <v>3472</v>
      </c>
      <c r="B2522" s="58" t="str">
        <f t="shared" si="4720"/>
        <v/>
      </c>
      <c r="C2522" s="125" t="s">
        <v>781</v>
      </c>
      <c r="D2522" s="125" t="s">
        <v>704</v>
      </c>
      <c r="E2522" s="125" t="str">
        <f t="shared" si="4721"/>
        <v>S1</v>
      </c>
      <c r="F2522" s="125" t="str">
        <f t="shared" si="4722"/>
        <v>101</v>
      </c>
      <c r="H2522" s="125" t="s">
        <v>1724</v>
      </c>
      <c r="I2522" s="159">
        <f>VLOOKUP(H2522,'V-Enc'!$B$38:$C$45,2,FALSE)</f>
        <v>32</v>
      </c>
      <c r="J2522" s="125" t="s">
        <v>1734</v>
      </c>
      <c r="K2522" s="159">
        <f>VLOOKUP(J2522,'V-Enc'!$B$49:$C$56,2,FALSE)</f>
        <v>2</v>
      </c>
      <c r="L2522" s="206" t="s">
        <v>76</v>
      </c>
      <c r="M2522" s="125">
        <v>16</v>
      </c>
      <c r="R2522" s="125" t="s">
        <v>22</v>
      </c>
      <c r="S2522" s="206" t="s">
        <v>2040</v>
      </c>
      <c r="T2522" s="125" t="s">
        <v>783</v>
      </c>
      <c r="U2522" s="125">
        <f t="shared" si="4723"/>
        <v>16</v>
      </c>
      <c r="V2522" s="179">
        <f t="shared" si="4724"/>
        <v>1</v>
      </c>
      <c r="W2522" s="125" t="str">
        <f t="shared" si="4725"/>
        <v>-</v>
      </c>
      <c r="X2522" s="179" t="str">
        <f>IF(L2522="-1",W2522/I2521*K2521,"-")</f>
        <v>-</v>
      </c>
      <c r="Z2522" s="125" t="str">
        <f t="shared" si="4698"/>
        <v/>
      </c>
      <c r="AA2522" s="125">
        <f t="shared" si="4726"/>
        <v>1</v>
      </c>
      <c r="AB2522" s="179">
        <f t="shared" si="4719"/>
        <v>1</v>
      </c>
      <c r="AC2522" s="179" t="str">
        <f t="shared" si="4708"/>
        <v>000000</v>
      </c>
      <c r="AD2522" s="179">
        <f t="shared" si="4709"/>
        <v>1</v>
      </c>
      <c r="AE2522" s="179" t="str">
        <f t="shared" si="4710"/>
        <v>00000001</v>
      </c>
      <c r="AF2522" s="125" t="s">
        <v>369</v>
      </c>
    </row>
    <row r="2523" spans="1:32" x14ac:dyDescent="0.2">
      <c r="A2523" s="125" t="s">
        <v>3473</v>
      </c>
      <c r="B2523" s="58" t="str">
        <f t="shared" si="4720"/>
        <v/>
      </c>
      <c r="C2523" s="125" t="s">
        <v>781</v>
      </c>
      <c r="D2523" s="125" t="s">
        <v>704</v>
      </c>
      <c r="E2523" s="125" t="str">
        <f t="shared" si="4721"/>
        <v>S1</v>
      </c>
      <c r="F2523" s="125" t="str">
        <f t="shared" si="4722"/>
        <v>110</v>
      </c>
      <c r="H2523" s="125" t="s">
        <v>1724</v>
      </c>
      <c r="I2523" s="159">
        <f>VLOOKUP(H2523,'V-Enc'!$B$38:$C$45,2,FALSE)</f>
        <v>32</v>
      </c>
      <c r="J2523" s="125" t="s">
        <v>1734</v>
      </c>
      <c r="K2523" s="159">
        <f>VLOOKUP(J2523,'V-Enc'!$B$49:$C$56,2,FALSE)</f>
        <v>2</v>
      </c>
      <c r="L2523" s="206" t="s">
        <v>76</v>
      </c>
      <c r="M2523" s="125">
        <v>32</v>
      </c>
      <c r="R2523" s="125" t="s">
        <v>22</v>
      </c>
      <c r="S2523" s="206" t="s">
        <v>2040</v>
      </c>
      <c r="T2523" s="125" t="s">
        <v>783</v>
      </c>
      <c r="U2523" s="125">
        <f t="shared" si="4723"/>
        <v>32</v>
      </c>
      <c r="V2523" s="179">
        <f t="shared" si="4724"/>
        <v>2</v>
      </c>
      <c r="W2523" s="125" t="str">
        <f t="shared" si="4725"/>
        <v>-</v>
      </c>
      <c r="X2523" s="179" t="str">
        <f>IF(L2523="-1",W2523/I2522*K2522,"-")</f>
        <v>-</v>
      </c>
      <c r="Z2523" s="125" t="str">
        <f t="shared" si="4698"/>
        <v/>
      </c>
      <c r="AA2523" s="125">
        <f t="shared" si="4726"/>
        <v>1</v>
      </c>
      <c r="AB2523" s="179">
        <f t="shared" si="4719"/>
        <v>2</v>
      </c>
      <c r="AC2523" s="179" t="str">
        <f t="shared" si="4708"/>
        <v>000001</v>
      </c>
      <c r="AD2523" s="179">
        <f t="shared" si="4709"/>
        <v>1</v>
      </c>
      <c r="AE2523" s="179" t="str">
        <f t="shared" si="4710"/>
        <v>00000011</v>
      </c>
      <c r="AF2523" s="125" t="s">
        <v>369</v>
      </c>
    </row>
    <row r="2524" spans="1:32" x14ac:dyDescent="0.2">
      <c r="A2524" s="125" t="s">
        <v>3474</v>
      </c>
      <c r="B2524" s="58" t="str">
        <f t="shared" si="4720"/>
        <v/>
      </c>
      <c r="C2524" s="125" t="s">
        <v>781</v>
      </c>
      <c r="D2524" s="125" t="s">
        <v>704</v>
      </c>
      <c r="E2524" s="125" t="str">
        <f t="shared" si="4721"/>
        <v>S1</v>
      </c>
      <c r="F2524" s="125" t="str">
        <f t="shared" si="4722"/>
        <v>000</v>
      </c>
      <c r="H2524" s="125" t="s">
        <v>1724</v>
      </c>
      <c r="I2524" s="159">
        <f>VLOOKUP(H2524,'V-Enc'!$B$38:$C$45,2,FALSE)</f>
        <v>32</v>
      </c>
      <c r="J2524" s="125" t="s">
        <v>1735</v>
      </c>
      <c r="K2524" s="159">
        <f>VLOOKUP(J2524,'V-Enc'!$B$49:$C$56,2,FALSE)</f>
        <v>4</v>
      </c>
      <c r="L2524" s="206" t="s">
        <v>76</v>
      </c>
      <c r="M2524" s="125">
        <v>8</v>
      </c>
      <c r="R2524" s="125" t="s">
        <v>22</v>
      </c>
      <c r="S2524" s="206" t="s">
        <v>2040</v>
      </c>
      <c r="T2524" s="125" t="s">
        <v>783</v>
      </c>
      <c r="U2524" s="125">
        <f t="shared" si="4723"/>
        <v>8</v>
      </c>
      <c r="V2524" s="179">
        <f t="shared" si="4724"/>
        <v>1</v>
      </c>
      <c r="W2524" s="125" t="str">
        <f t="shared" si="4725"/>
        <v>-</v>
      </c>
      <c r="X2524" s="179" t="str">
        <f>IF(L2524="-1",W2524/#REF!*#REF!,"-")</f>
        <v>-</v>
      </c>
      <c r="Z2524" s="125" t="str">
        <f t="shared" si="4698"/>
        <v/>
      </c>
      <c r="AA2524" s="125">
        <f t="shared" si="4726"/>
        <v>1</v>
      </c>
      <c r="AB2524" s="179">
        <f t="shared" si="4719"/>
        <v>1</v>
      </c>
      <c r="AC2524" s="179" t="str">
        <f t="shared" si="4708"/>
        <v>000000</v>
      </c>
      <c r="AD2524" s="179">
        <f t="shared" si="4709"/>
        <v>1</v>
      </c>
      <c r="AE2524" s="179" t="str">
        <f t="shared" si="4710"/>
        <v>00000001</v>
      </c>
      <c r="AF2524" s="125" t="s">
        <v>369</v>
      </c>
    </row>
    <row r="2525" spans="1:32" x14ac:dyDescent="0.2">
      <c r="A2525" s="125" t="s">
        <v>3475</v>
      </c>
      <c r="B2525" s="58" t="str">
        <f t="shared" si="4720"/>
        <v/>
      </c>
      <c r="C2525" s="125" t="s">
        <v>781</v>
      </c>
      <c r="D2525" s="125" t="s">
        <v>704</v>
      </c>
      <c r="E2525" s="125" t="str">
        <f t="shared" si="4721"/>
        <v>S1</v>
      </c>
      <c r="F2525" s="125" t="str">
        <f t="shared" si="4722"/>
        <v>101</v>
      </c>
      <c r="H2525" s="125" t="s">
        <v>1724</v>
      </c>
      <c r="I2525" s="159">
        <f>VLOOKUP(H2525,'V-Enc'!$B$38:$C$45,2,FALSE)</f>
        <v>32</v>
      </c>
      <c r="J2525" s="125" t="s">
        <v>1735</v>
      </c>
      <c r="K2525" s="159">
        <f>VLOOKUP(J2525,'V-Enc'!$B$49:$C$56,2,FALSE)</f>
        <v>4</v>
      </c>
      <c r="L2525" s="206" t="s">
        <v>76</v>
      </c>
      <c r="M2525" s="125">
        <v>16</v>
      </c>
      <c r="R2525" s="125" t="s">
        <v>22</v>
      </c>
      <c r="S2525" s="206" t="s">
        <v>2040</v>
      </c>
      <c r="T2525" s="125" t="s">
        <v>783</v>
      </c>
      <c r="U2525" s="125">
        <f t="shared" si="4723"/>
        <v>16</v>
      </c>
      <c r="V2525" s="179">
        <f t="shared" si="4724"/>
        <v>2</v>
      </c>
      <c r="W2525" s="125" t="str">
        <f t="shared" si="4725"/>
        <v>-</v>
      </c>
      <c r="X2525" s="179" t="str">
        <f>IF(L2525="-1",W2525/I2524*K2524,"-")</f>
        <v>-</v>
      </c>
      <c r="Z2525" s="125" t="str">
        <f t="shared" si="4698"/>
        <v/>
      </c>
      <c r="AA2525" s="125">
        <f t="shared" si="4726"/>
        <v>1</v>
      </c>
      <c r="AB2525" s="179">
        <f t="shared" si="4719"/>
        <v>2</v>
      </c>
      <c r="AC2525" s="179" t="str">
        <f t="shared" si="4708"/>
        <v>000001</v>
      </c>
      <c r="AD2525" s="179">
        <f t="shared" si="4709"/>
        <v>1</v>
      </c>
      <c r="AE2525" s="179" t="str">
        <f t="shared" si="4710"/>
        <v>00000011</v>
      </c>
      <c r="AF2525" s="125" t="s">
        <v>369</v>
      </c>
    </row>
    <row r="2526" spans="1:32" x14ac:dyDescent="0.2">
      <c r="A2526" s="125" t="s">
        <v>3476</v>
      </c>
      <c r="B2526" s="58" t="str">
        <f t="shared" si="4720"/>
        <v/>
      </c>
      <c r="C2526" s="125" t="s">
        <v>781</v>
      </c>
      <c r="D2526" s="125" t="s">
        <v>704</v>
      </c>
      <c r="E2526" s="125" t="str">
        <f t="shared" si="4721"/>
        <v>S1</v>
      </c>
      <c r="F2526" s="125" t="str">
        <f t="shared" si="4722"/>
        <v>110</v>
      </c>
      <c r="H2526" s="125" t="s">
        <v>1724</v>
      </c>
      <c r="I2526" s="159">
        <f>VLOOKUP(H2526,'V-Enc'!$B$38:$C$45,2,FALSE)</f>
        <v>32</v>
      </c>
      <c r="J2526" s="125" t="s">
        <v>1735</v>
      </c>
      <c r="K2526" s="159">
        <f>VLOOKUP(J2526,'V-Enc'!$B$49:$C$56,2,FALSE)</f>
        <v>4</v>
      </c>
      <c r="L2526" s="206" t="s">
        <v>76</v>
      </c>
      <c r="M2526" s="125">
        <v>32</v>
      </c>
      <c r="R2526" s="125" t="s">
        <v>22</v>
      </c>
      <c r="S2526" s="206" t="s">
        <v>2040</v>
      </c>
      <c r="T2526" s="125" t="s">
        <v>783</v>
      </c>
      <c r="U2526" s="125">
        <f t="shared" si="4723"/>
        <v>32</v>
      </c>
      <c r="V2526" s="179">
        <f t="shared" si="4724"/>
        <v>4</v>
      </c>
      <c r="W2526" s="125" t="str">
        <f t="shared" si="4725"/>
        <v>-</v>
      </c>
      <c r="X2526" s="179" t="str">
        <f>IF(L2526="-1",W2526/I2525*K2525,"-")</f>
        <v>-</v>
      </c>
      <c r="Z2526" s="125" t="str">
        <f t="shared" si="4698"/>
        <v/>
      </c>
      <c r="AA2526" s="125">
        <f t="shared" si="4726"/>
        <v>1</v>
      </c>
      <c r="AB2526" s="179">
        <f t="shared" si="4719"/>
        <v>4</v>
      </c>
      <c r="AC2526" s="179" t="str">
        <f>DEC2BIN(MIN(64,AB2526)-1,6)</f>
        <v>000011</v>
      </c>
      <c r="AD2526" s="179">
        <f t="shared" si="4709"/>
        <v>1</v>
      </c>
      <c r="AE2526" s="179" t="str">
        <f t="shared" si="4710"/>
        <v>00001111</v>
      </c>
      <c r="AF2526" s="125" t="s">
        <v>369</v>
      </c>
    </row>
    <row r="2527" spans="1:32" x14ac:dyDescent="0.2">
      <c r="A2527" s="125" t="s">
        <v>3477</v>
      </c>
      <c r="B2527" s="58" t="str">
        <f t="shared" si="4720"/>
        <v/>
      </c>
      <c r="C2527" s="125" t="s">
        <v>781</v>
      </c>
      <c r="D2527" s="125" t="s">
        <v>704</v>
      </c>
      <c r="E2527" s="125" t="str">
        <f t="shared" si="4721"/>
        <v>S1</v>
      </c>
      <c r="F2527" s="125" t="str">
        <f t="shared" si="4722"/>
        <v>000</v>
      </c>
      <c r="H2527" s="125" t="s">
        <v>1724</v>
      </c>
      <c r="I2527" s="159">
        <f>VLOOKUP(H2527,'V-Enc'!$B$38:$C$45,2,FALSE)</f>
        <v>32</v>
      </c>
      <c r="J2527" s="125" t="s">
        <v>1736</v>
      </c>
      <c r="K2527" s="159">
        <f>VLOOKUP(J2527,'V-Enc'!$B$49:$C$56,2,FALSE)</f>
        <v>8</v>
      </c>
      <c r="L2527" s="206" t="s">
        <v>76</v>
      </c>
      <c r="M2527" s="125">
        <v>8</v>
      </c>
      <c r="R2527" s="125" t="s">
        <v>22</v>
      </c>
      <c r="S2527" s="206" t="s">
        <v>2040</v>
      </c>
      <c r="T2527" s="125" t="s">
        <v>783</v>
      </c>
      <c r="U2527" s="125">
        <f t="shared" si="4723"/>
        <v>8</v>
      </c>
      <c r="V2527" s="179">
        <f t="shared" si="4724"/>
        <v>2</v>
      </c>
      <c r="W2527" s="125" t="str">
        <f t="shared" si="4725"/>
        <v>-</v>
      </c>
      <c r="X2527" s="179" t="str">
        <f>IF(L2527="-1",W2527/#REF!*#REF!,"-")</f>
        <v>-</v>
      </c>
      <c r="Z2527" s="125" t="str">
        <f t="shared" si="4698"/>
        <v/>
      </c>
      <c r="AA2527" s="125">
        <f t="shared" si="4726"/>
        <v>1</v>
      </c>
      <c r="AB2527" s="179">
        <f t="shared" si="4719"/>
        <v>2</v>
      </c>
      <c r="AC2527" s="179" t="str">
        <f t="shared" ref="AC2527:AC2529" si="4735">DEC2BIN(MIN(64,AB2527)-1,6)</f>
        <v>000001</v>
      </c>
      <c r="AD2527" s="179">
        <f t="shared" si="4709"/>
        <v>1</v>
      </c>
      <c r="AE2527" s="179" t="str">
        <f t="shared" si="4710"/>
        <v>00000011</v>
      </c>
      <c r="AF2527" s="125" t="s">
        <v>369</v>
      </c>
    </row>
    <row r="2528" spans="1:32" x14ac:dyDescent="0.2">
      <c r="A2528" s="125" t="s">
        <v>3478</v>
      </c>
      <c r="B2528" s="58" t="str">
        <f t="shared" si="4720"/>
        <v/>
      </c>
      <c r="C2528" s="125" t="s">
        <v>781</v>
      </c>
      <c r="D2528" s="125" t="s">
        <v>704</v>
      </c>
      <c r="E2528" s="125" t="str">
        <f t="shared" si="4721"/>
        <v>S1</v>
      </c>
      <c r="F2528" s="125" t="str">
        <f t="shared" si="4722"/>
        <v>101</v>
      </c>
      <c r="H2528" s="125" t="s">
        <v>1724</v>
      </c>
      <c r="I2528" s="159">
        <f>VLOOKUP(H2528,'V-Enc'!$B$38:$C$45,2,FALSE)</f>
        <v>32</v>
      </c>
      <c r="J2528" s="125" t="s">
        <v>1736</v>
      </c>
      <c r="K2528" s="159">
        <f>VLOOKUP(J2528,'V-Enc'!$B$49:$C$56,2,FALSE)</f>
        <v>8</v>
      </c>
      <c r="L2528" s="206" t="s">
        <v>76</v>
      </c>
      <c r="M2528" s="125">
        <v>16</v>
      </c>
      <c r="R2528" s="125" t="s">
        <v>22</v>
      </c>
      <c r="S2528" s="206" t="s">
        <v>2040</v>
      </c>
      <c r="T2528" s="125" t="s">
        <v>783</v>
      </c>
      <c r="U2528" s="125">
        <f t="shared" si="4723"/>
        <v>16</v>
      </c>
      <c r="V2528" s="179">
        <f t="shared" si="4724"/>
        <v>4</v>
      </c>
      <c r="W2528" s="125" t="str">
        <f t="shared" si="4725"/>
        <v>-</v>
      </c>
      <c r="X2528" s="179" t="str">
        <f>IF(L2528="-1",W2528/#REF!*#REF!,"-")</f>
        <v>-</v>
      </c>
      <c r="Z2528" s="125" t="str">
        <f t="shared" si="4698"/>
        <v/>
      </c>
      <c r="AA2528" s="125">
        <f t="shared" si="4726"/>
        <v>1</v>
      </c>
      <c r="AB2528" s="179">
        <f t="shared" si="4719"/>
        <v>4</v>
      </c>
      <c r="AC2528" s="179" t="str">
        <f t="shared" si="4735"/>
        <v>000011</v>
      </c>
      <c r="AD2528" s="179">
        <f t="shared" si="4709"/>
        <v>1</v>
      </c>
      <c r="AE2528" s="179" t="str">
        <f t="shared" si="4710"/>
        <v>00001111</v>
      </c>
      <c r="AF2528" s="125" t="s">
        <v>369</v>
      </c>
    </row>
    <row r="2529" spans="1:32" x14ac:dyDescent="0.2">
      <c r="A2529" s="125" t="s">
        <v>3479</v>
      </c>
      <c r="B2529" s="58" t="str">
        <f t="shared" si="4720"/>
        <v/>
      </c>
      <c r="C2529" s="125" t="s">
        <v>781</v>
      </c>
      <c r="D2529" s="125" t="s">
        <v>704</v>
      </c>
      <c r="E2529" s="125" t="str">
        <f t="shared" si="4721"/>
        <v>S1</v>
      </c>
      <c r="F2529" s="125" t="str">
        <f t="shared" si="4722"/>
        <v>110</v>
      </c>
      <c r="H2529" s="125" t="s">
        <v>1724</v>
      </c>
      <c r="I2529" s="159">
        <f>VLOOKUP(H2529,'V-Enc'!$B$38:$C$45,2,FALSE)</f>
        <v>32</v>
      </c>
      <c r="J2529" s="125" t="s">
        <v>1736</v>
      </c>
      <c r="K2529" s="159">
        <f>VLOOKUP(J2529,'V-Enc'!$B$49:$C$56,2,FALSE)</f>
        <v>8</v>
      </c>
      <c r="L2529" s="206" t="s">
        <v>76</v>
      </c>
      <c r="M2529" s="125">
        <v>32</v>
      </c>
      <c r="R2529" s="125" t="s">
        <v>22</v>
      </c>
      <c r="S2529" s="206" t="s">
        <v>2040</v>
      </c>
      <c r="T2529" s="125" t="s">
        <v>783</v>
      </c>
      <c r="U2529" s="125">
        <f t="shared" si="4723"/>
        <v>32</v>
      </c>
      <c r="V2529" s="179">
        <f t="shared" si="4724"/>
        <v>8</v>
      </c>
      <c r="W2529" s="125" t="str">
        <f t="shared" si="4725"/>
        <v>-</v>
      </c>
      <c r="X2529" s="179" t="str">
        <f>IF(L2529="-1",W2529/#REF!*#REF!,"-")</f>
        <v>-</v>
      </c>
      <c r="Z2529" s="125" t="str">
        <f t="shared" si="4698"/>
        <v/>
      </c>
      <c r="AA2529" s="125">
        <f t="shared" si="4726"/>
        <v>1</v>
      </c>
      <c r="AB2529" s="179">
        <f t="shared" si="4719"/>
        <v>8</v>
      </c>
      <c r="AC2529" s="179" t="str">
        <f t="shared" si="4735"/>
        <v>000111</v>
      </c>
      <c r="AD2529" s="179">
        <f t="shared" si="4709"/>
        <v>1</v>
      </c>
      <c r="AE2529" s="179" t="str">
        <f t="shared" si="4710"/>
        <v>11111111</v>
      </c>
      <c r="AF2529" s="125" t="s">
        <v>369</v>
      </c>
    </row>
    <row r="2530" spans="1:32" x14ac:dyDescent="0.2">
      <c r="I2530" s="159"/>
      <c r="Z2530" s="125" t="str">
        <f t="shared" si="4698"/>
        <v/>
      </c>
      <c r="AA2530" s="125" t="str">
        <f t="shared" si="4726"/>
        <v/>
      </c>
      <c r="AC2530" s="179"/>
    </row>
    <row r="2531" spans="1:32" ht="19" x14ac:dyDescent="0.25">
      <c r="A2531" s="225" t="s">
        <v>2350</v>
      </c>
      <c r="B2531" s="225"/>
      <c r="I2531" s="159"/>
      <c r="Z2531" s="125" t="str">
        <f t="shared" si="4698"/>
        <v/>
      </c>
      <c r="AA2531" s="125" t="str">
        <f t="shared" si="4726"/>
        <v/>
      </c>
      <c r="AC2531" s="179"/>
    </row>
    <row r="2532" spans="1:32" x14ac:dyDescent="0.2">
      <c r="A2532" s="125" t="s">
        <v>3480</v>
      </c>
      <c r="B2532" s="58" t="str">
        <f t="shared" ref="B2532:B2534" si="4736">IF(OR(MAX(1,O2532)*MAX(V2532,1)&gt;8,V2532&lt;1/4,X2532&lt;1/4,IF(X2532="-",0,X2532)&gt;8),"RSVD","")</f>
        <v/>
      </c>
      <c r="C2532" s="125" t="s">
        <v>781</v>
      </c>
      <c r="D2532" s="125" t="s">
        <v>704</v>
      </c>
      <c r="E2532" s="125" t="s">
        <v>784</v>
      </c>
      <c r="F2532" s="125" t="str">
        <f>IF(U2532=8,"000",IF(U2532=16,"101","110"))</f>
        <v>000</v>
      </c>
      <c r="H2532" s="125" t="s">
        <v>1724</v>
      </c>
      <c r="I2532" s="159">
        <f>VLOOKUP(H2532,'V-Enc'!$B$38:$C$45,2,FALSE)</f>
        <v>32</v>
      </c>
      <c r="K2532" s="157" t="s">
        <v>369</v>
      </c>
      <c r="L2532" s="206" t="s">
        <v>76</v>
      </c>
      <c r="M2532" s="125">
        <v>8</v>
      </c>
      <c r="R2532" s="125" t="s">
        <v>22</v>
      </c>
      <c r="S2532" s="206" t="s">
        <v>239</v>
      </c>
      <c r="T2532" s="125" t="s">
        <v>783</v>
      </c>
      <c r="U2532" s="125">
        <f>IF(L2532="-1",I2532,M2532)</f>
        <v>8</v>
      </c>
      <c r="V2532" s="179">
        <f>IF(L2532="-1",K2532,U2532/I2532*1)</f>
        <v>0.25</v>
      </c>
      <c r="W2532" s="125" t="str">
        <f>IF(L2532="-1",U2532,"-")</f>
        <v>-</v>
      </c>
      <c r="X2532" s="179" t="str">
        <f>IF(L2532="-1",W2532/#REF!*#REF!,"-")</f>
        <v>-</v>
      </c>
      <c r="Z2532" s="125" t="str">
        <f t="shared" si="4698"/>
        <v/>
      </c>
      <c r="AA2532" s="125">
        <f t="shared" si="4726"/>
        <v>1</v>
      </c>
      <c r="AB2532" s="179">
        <f t="shared" ref="AB2532" si="4737">MAX(V2532,X2532,1)*IF(O2532="",1,O2532)</f>
        <v>1</v>
      </c>
      <c r="AC2532" s="179" t="str">
        <f>DEC2BIN(AB2532-1,6)</f>
        <v>000000</v>
      </c>
      <c r="AD2532" s="125">
        <f t="shared" ref="AD2532" si="4738">AB2532/(MAX(V2532,1)*IF(O2532="",1,O2532))</f>
        <v>1</v>
      </c>
      <c r="AE2532" s="125" t="str">
        <f t="shared" ref="AE2532" si="4739">RIGHT(_xlfn.CONCAT(REPT(0,8-MIN(AB2532,8)),REPT(DEC2BIN(_xlfn.BITLSHIFT(1,AD2532-1)),AB2532/AD2532)),8)</f>
        <v>00000001</v>
      </c>
      <c r="AF2532" s="125" t="s">
        <v>369</v>
      </c>
    </row>
    <row r="2533" spans="1:32" ht="17" customHeight="1" x14ac:dyDescent="0.2">
      <c r="A2533" s="125" t="s">
        <v>3480</v>
      </c>
      <c r="B2533" s="58" t="str">
        <f t="shared" si="4736"/>
        <v/>
      </c>
      <c r="C2533" s="125" t="s">
        <v>781</v>
      </c>
      <c r="D2533" s="125" t="s">
        <v>704</v>
      </c>
      <c r="E2533" s="125" t="s">
        <v>784</v>
      </c>
      <c r="F2533" s="125" t="str">
        <f>IF(U2533=8,"000",IF(U2533=16,"101","110"))</f>
        <v>101</v>
      </c>
      <c r="H2533" s="125" t="s">
        <v>1724</v>
      </c>
      <c r="I2533" s="159">
        <f>VLOOKUP(H2533,'V-Enc'!$B$38:$C$45,2,FALSE)</f>
        <v>32</v>
      </c>
      <c r="K2533" s="157" t="s">
        <v>369</v>
      </c>
      <c r="L2533" s="206" t="s">
        <v>76</v>
      </c>
      <c r="M2533" s="125">
        <v>16</v>
      </c>
      <c r="R2533" s="125" t="s">
        <v>22</v>
      </c>
      <c r="S2533" s="206" t="s">
        <v>239</v>
      </c>
      <c r="T2533" s="125" t="s">
        <v>783</v>
      </c>
      <c r="U2533" s="125">
        <f>IF(L2533="-1",I2533,M2533)</f>
        <v>16</v>
      </c>
      <c r="V2533" s="179">
        <f>IF(L2533="-1",K2533,U2533/I2533*1)</f>
        <v>0.5</v>
      </c>
      <c r="W2533" s="125" t="str">
        <f>IF(L2533="-1",U2533,"-")</f>
        <v>-</v>
      </c>
      <c r="X2533" s="179" t="str">
        <f>IF(L2533="-1",W2533/#REF!*#REF!,"-")</f>
        <v>-</v>
      </c>
      <c r="Z2533" s="125" t="str">
        <f t="shared" si="4698"/>
        <v/>
      </c>
      <c r="AA2533" s="125">
        <f t="shared" si="4726"/>
        <v>1</v>
      </c>
      <c r="AB2533" s="179">
        <f t="shared" ref="AB2533" si="4740">MAX(V2533,X2533,1)*IF(O2533="",1,O2533)</f>
        <v>1</v>
      </c>
      <c r="AC2533" s="179" t="str">
        <f>DEC2BIN(AB2533-1,6)</f>
        <v>000000</v>
      </c>
      <c r="AD2533" s="125">
        <f t="shared" ref="AD2533" si="4741">AB2533/(MAX(V2533,1)*IF(O2533="",1,O2533))</f>
        <v>1</v>
      </c>
      <c r="AE2533" s="125" t="str">
        <f t="shared" ref="AE2533" si="4742">RIGHT(_xlfn.CONCAT(REPT(0,8-MIN(AB2533,8)),REPT(DEC2BIN(_xlfn.BITLSHIFT(1,AD2533-1)),AB2533/AD2533)),8)</f>
        <v>00000001</v>
      </c>
      <c r="AF2533" s="125" t="s">
        <v>369</v>
      </c>
    </row>
    <row r="2534" spans="1:32" ht="17" customHeight="1" x14ac:dyDescent="0.2">
      <c r="A2534" s="125" t="s">
        <v>3480</v>
      </c>
      <c r="B2534" s="58" t="str">
        <f t="shared" si="4736"/>
        <v/>
      </c>
      <c r="C2534" s="125" t="s">
        <v>781</v>
      </c>
      <c r="D2534" s="125" t="s">
        <v>704</v>
      </c>
      <c r="E2534" s="125" t="s">
        <v>784</v>
      </c>
      <c r="F2534" s="125" t="str">
        <f>IF(U2534=8,"000",IF(U2534=16,"101","110"))</f>
        <v>110</v>
      </c>
      <c r="H2534" s="125" t="s">
        <v>1724</v>
      </c>
      <c r="I2534" s="159">
        <f>VLOOKUP(H2534,'V-Enc'!$B$38:$C$45,2,FALSE)</f>
        <v>32</v>
      </c>
      <c r="K2534" s="157" t="s">
        <v>369</v>
      </c>
      <c r="L2534" s="206" t="s">
        <v>76</v>
      </c>
      <c r="M2534" s="125">
        <v>32</v>
      </c>
      <c r="R2534" s="125" t="s">
        <v>22</v>
      </c>
      <c r="S2534" s="206" t="s">
        <v>239</v>
      </c>
      <c r="T2534" s="125" t="s">
        <v>783</v>
      </c>
      <c r="U2534" s="125">
        <f>IF(L2534="-1",I2534,M2534)</f>
        <v>32</v>
      </c>
      <c r="V2534" s="179">
        <f>IF(L2534="-1",K2534,U2534/I2534*1)</f>
        <v>1</v>
      </c>
      <c r="W2534" s="125" t="str">
        <f>IF(L2534="-1",U2534,"-")</f>
        <v>-</v>
      </c>
      <c r="X2534" s="179" t="str">
        <f>IF(L2534="-1",W2534/#REF!*#REF!,"-")</f>
        <v>-</v>
      </c>
      <c r="Z2534" s="125" t="str">
        <f t="shared" si="4698"/>
        <v/>
      </c>
      <c r="AA2534" s="125">
        <f t="shared" si="4726"/>
        <v>1</v>
      </c>
      <c r="AB2534" s="179">
        <f t="shared" ref="AB2534" si="4743">MAX(V2534,X2534,1)*IF(O2534="",1,O2534)</f>
        <v>1</v>
      </c>
      <c r="AC2534" s="179" t="str">
        <f>DEC2BIN(AB2534-1,6)</f>
        <v>000000</v>
      </c>
      <c r="AD2534" s="125">
        <f t="shared" ref="AD2534" si="4744">AB2534/(MAX(V2534,1)*IF(O2534="",1,O2534))</f>
        <v>1</v>
      </c>
      <c r="AE2534" s="125" t="str">
        <f t="shared" ref="AE2534" si="4745">RIGHT(_xlfn.CONCAT(REPT(0,8-MIN(AB2534,8)),REPT(DEC2BIN(_xlfn.BITLSHIFT(1,AD2534-1)),AB2534/AD2534)),8)</f>
        <v>00000001</v>
      </c>
      <c r="AF2534" s="125" t="s">
        <v>369</v>
      </c>
    </row>
    <row r="2535" spans="1:32" x14ac:dyDescent="0.2">
      <c r="I2535" s="159"/>
      <c r="K2535" s="159"/>
      <c r="V2535" s="179"/>
      <c r="X2535" s="179"/>
      <c r="Z2535" s="125" t="str">
        <f t="shared" si="4698"/>
        <v/>
      </c>
      <c r="AA2535" s="125" t="str">
        <f t="shared" si="4726"/>
        <v/>
      </c>
      <c r="AB2535" s="179"/>
      <c r="AC2535" s="179"/>
      <c r="AD2535" s="179"/>
      <c r="AE2535" s="179"/>
    </row>
    <row r="2536" spans="1:32" ht="19" x14ac:dyDescent="0.25">
      <c r="A2536" s="225" t="s">
        <v>2352</v>
      </c>
      <c r="B2536" s="225"/>
      <c r="I2536" s="159"/>
      <c r="Z2536" s="125" t="str">
        <f t="shared" si="4698"/>
        <v/>
      </c>
      <c r="AA2536" s="125" t="str">
        <f t="shared" si="4726"/>
        <v/>
      </c>
      <c r="AC2536" s="179"/>
    </row>
    <row r="2537" spans="1:32" x14ac:dyDescent="0.2">
      <c r="A2537" s="125" t="s">
        <v>3481</v>
      </c>
      <c r="B2537" s="58" t="str">
        <f t="shared" ref="B2537" si="4746">IF(OR(MAX(1,O2537)*MAX(V2537,1)&gt;8,V2537&lt;1/4,X2537&lt;1/4,IF(X2537="-",0,X2537)&gt;8),"RSVD","")</f>
        <v/>
      </c>
      <c r="C2537" s="125" t="s">
        <v>781</v>
      </c>
      <c r="D2537" s="125" t="s">
        <v>704</v>
      </c>
      <c r="E2537" s="125" t="s">
        <v>784</v>
      </c>
      <c r="F2537" s="125" t="str">
        <f>IF(U2537=8,"000",IF(U2537=16,"101","110"))</f>
        <v>000</v>
      </c>
      <c r="H2537" s="125" t="s">
        <v>1724</v>
      </c>
      <c r="I2537" s="159">
        <f>VLOOKUP(H2537,'V-Enc'!$B$38:$C$45,2,FALSE)</f>
        <v>32</v>
      </c>
      <c r="K2537" s="157" t="s">
        <v>369</v>
      </c>
      <c r="L2537" s="206" t="s">
        <v>76</v>
      </c>
      <c r="M2537" s="125">
        <v>8</v>
      </c>
      <c r="R2537" s="125" t="s">
        <v>22</v>
      </c>
      <c r="S2537" s="206" t="s">
        <v>228</v>
      </c>
      <c r="T2537" s="125" t="s">
        <v>783</v>
      </c>
      <c r="U2537" s="125">
        <f>IF(L2537="-1",I2537,M2537)</f>
        <v>8</v>
      </c>
      <c r="V2537" s="179">
        <v>1</v>
      </c>
      <c r="W2537" s="125" t="str">
        <f>IF(L2537="-1",U2537,"-")</f>
        <v>-</v>
      </c>
      <c r="X2537" s="179" t="str">
        <f>IF(L2537="-1",W2537/#REF!*#REF!,"-")</f>
        <v>-</v>
      </c>
      <c r="Z2537" s="125" t="str">
        <f t="shared" si="4698"/>
        <v/>
      </c>
      <c r="AA2537" s="125">
        <f t="shared" si="4726"/>
        <v>1</v>
      </c>
      <c r="AB2537" s="179">
        <f t="shared" ref="AB2537" si="4747">MAX(V2537,X2537,1)*IF(O2537="",1,O2537)</f>
        <v>1</v>
      </c>
      <c r="AC2537" s="179" t="str">
        <f>DEC2BIN(AB2537-1,6)</f>
        <v>000000</v>
      </c>
      <c r="AD2537" s="125">
        <f t="shared" ref="AD2537" si="4748">AB2537/(MAX(V2537,1)*IF(O2537="",1,O2537))</f>
        <v>1</v>
      </c>
      <c r="AE2537" s="125" t="str">
        <f t="shared" ref="AE2537" si="4749">RIGHT(_xlfn.CONCAT(REPT(0,8-MIN(AB2537,8)),REPT(DEC2BIN(_xlfn.BITLSHIFT(1,AD2537-1)),AB2537/AD2537)),8)</f>
        <v>00000001</v>
      </c>
      <c r="AF2537" s="125" t="s">
        <v>369</v>
      </c>
    </row>
    <row r="2538" spans="1:32" x14ac:dyDescent="0.2">
      <c r="I2538" s="159"/>
      <c r="K2538" s="159"/>
      <c r="V2538" s="179"/>
      <c r="X2538" s="179"/>
      <c r="Z2538" s="125" t="str">
        <f t="shared" si="4698"/>
        <v/>
      </c>
      <c r="AA2538" s="125" t="str">
        <f t="shared" si="4726"/>
        <v/>
      </c>
      <c r="AB2538" s="179"/>
      <c r="AC2538" s="179"/>
      <c r="AD2538" s="179"/>
      <c r="AE2538" s="179"/>
    </row>
    <row r="2539" spans="1:32" ht="19" x14ac:dyDescent="0.25">
      <c r="A2539" s="225" t="s">
        <v>2354</v>
      </c>
      <c r="B2539" s="225"/>
      <c r="C2539" s="226"/>
      <c r="D2539" s="226"/>
      <c r="E2539" s="226"/>
      <c r="F2539" s="226"/>
      <c r="G2539" s="226"/>
      <c r="I2539" s="159"/>
      <c r="Z2539" s="125" t="str">
        <f t="shared" si="4698"/>
        <v/>
      </c>
      <c r="AA2539" s="125" t="str">
        <f t="shared" si="4726"/>
        <v/>
      </c>
      <c r="AC2539" s="179"/>
    </row>
    <row r="2540" spans="1:32" x14ac:dyDescent="0.2">
      <c r="A2540" s="125" t="s">
        <v>5094</v>
      </c>
      <c r="B2540" s="58" t="str">
        <f t="shared" ref="B2540" si="4750">IF(OR(MAX(1,O2540)*MAX(V2540,1)&gt;8,V2540&lt;1/4,X2540&lt;1/4,IF(X2540="-",0,X2540)&gt;8),"RSVD","")</f>
        <v>RSVD</v>
      </c>
      <c r="C2540" s="125" t="s">
        <v>781</v>
      </c>
      <c r="D2540" s="125" t="s">
        <v>704</v>
      </c>
      <c r="E2540" s="125" t="str">
        <f t="shared" ref="E2540" si="4751">IF(S2540="rs2","S2",IF(S2540="vs2","S3","S1"))</f>
        <v>S2</v>
      </c>
      <c r="F2540" s="125" t="str">
        <f t="shared" ref="F2540" si="4752">IF(U2540=8,"000",IF(U2540=16,"101","110"))</f>
        <v>000</v>
      </c>
      <c r="H2540" s="125" t="s">
        <v>1724</v>
      </c>
      <c r="I2540" s="159">
        <f>VLOOKUP(H2540,'V-Enc'!$B$38:$C$45,2,FALSE)</f>
        <v>32</v>
      </c>
      <c r="J2540" s="125" t="s">
        <v>1739</v>
      </c>
      <c r="K2540" s="159">
        <f>VLOOKUP(J2540,'V-Enc'!$B$49:$C$56,2,FALSE)</f>
        <v>0.25</v>
      </c>
      <c r="L2540" s="206" t="s">
        <v>548</v>
      </c>
      <c r="M2540" s="125">
        <v>8</v>
      </c>
      <c r="R2540" s="125" t="s">
        <v>22</v>
      </c>
      <c r="S2540" s="125" t="s">
        <v>44</v>
      </c>
      <c r="T2540" s="125" t="s">
        <v>783</v>
      </c>
      <c r="U2540" s="125">
        <f t="shared" ref="U2540" si="4753">IF(L2540="-1",I2540,M2540)</f>
        <v>8</v>
      </c>
      <c r="V2540" s="179">
        <f t="shared" ref="V2540" si="4754">IF(L2540="-1",K2540,U2540/I2540*K2540)</f>
        <v>6.25E-2</v>
      </c>
      <c r="W2540" s="125" t="str">
        <f t="shared" ref="W2540" si="4755">IF(L2540="-1",U2540,"-")</f>
        <v>-</v>
      </c>
      <c r="X2540" s="179" t="str">
        <f>IF(L2540="-1",W2540/#REF!*#REF!,"-")</f>
        <v>-</v>
      </c>
      <c r="Z2540" s="125" t="str">
        <f t="shared" si="4698"/>
        <v/>
      </c>
      <c r="AA2540" s="125">
        <f t="shared" si="4726"/>
        <v>1</v>
      </c>
      <c r="AB2540" s="179">
        <f>MAX(V2540,X2540,1)*IF(O2540="",1,O2540)</f>
        <v>1</v>
      </c>
      <c r="AC2540" s="179" t="str">
        <f t="shared" ref="AC2540:AC2553" si="4756">DEC2BIN(MIN(64,AB2540)-1,6)</f>
        <v>000000</v>
      </c>
      <c r="AD2540" s="125">
        <f t="shared" ref="AD2540:AD2557" si="4757">AB2540/(MAX(V2540,1)*IF(O2540="",1,O2540))</f>
        <v>1</v>
      </c>
      <c r="AE2540" s="125" t="str">
        <f t="shared" ref="AE2540:AE2557" si="4758">RIGHT(_xlfn.CONCAT(REPT(0,8-MIN(AB2540,8)),REPT(DEC2BIN(_xlfn.BITLSHIFT(1,AD2540-1)),AB2540/AD2540)),8)</f>
        <v>00000001</v>
      </c>
      <c r="AF2540" s="125" t="s">
        <v>369</v>
      </c>
    </row>
    <row r="2541" spans="1:32" x14ac:dyDescent="0.2">
      <c r="A2541" s="125" t="s">
        <v>5093</v>
      </c>
      <c r="B2541" s="58" t="str">
        <f t="shared" ref="B2541" si="4759">IF(OR(MAX(1,O2541)*MAX(V2541,1)&gt;8,V2541&lt;1/4,X2541&lt;1/4,IF(X2541="-",0,X2541)&gt;8),"RSVD","")</f>
        <v>RSVD</v>
      </c>
      <c r="C2541" s="125" t="s">
        <v>781</v>
      </c>
      <c r="D2541" s="125" t="s">
        <v>704</v>
      </c>
      <c r="E2541" s="125" t="str">
        <f t="shared" ref="E2541" si="4760">IF(S2541="rs2","S2",IF(S2541="vs2","S3","S1"))</f>
        <v>S2</v>
      </c>
      <c r="F2541" s="125" t="str">
        <f t="shared" ref="F2541" si="4761">IF(U2541=8,"000",IF(U2541=16,"101","110"))</f>
        <v>101</v>
      </c>
      <c r="H2541" s="125" t="s">
        <v>1724</v>
      </c>
      <c r="I2541" s="159">
        <f>VLOOKUP(H2541,'V-Enc'!$B$38:$C$45,2,FALSE)</f>
        <v>32</v>
      </c>
      <c r="J2541" s="125" t="s">
        <v>1739</v>
      </c>
      <c r="K2541" s="159">
        <f>VLOOKUP(J2541,'V-Enc'!$B$49:$C$56,2,FALSE)</f>
        <v>0.25</v>
      </c>
      <c r="L2541" s="206" t="s">
        <v>548</v>
      </c>
      <c r="M2541" s="125">
        <v>16</v>
      </c>
      <c r="R2541" s="125" t="s">
        <v>22</v>
      </c>
      <c r="S2541" s="125" t="s">
        <v>44</v>
      </c>
      <c r="T2541" s="125" t="s">
        <v>783</v>
      </c>
      <c r="U2541" s="125">
        <f t="shared" ref="U2541" si="4762">IF(L2541="-1",I2541,M2541)</f>
        <v>16</v>
      </c>
      <c r="V2541" s="179">
        <f t="shared" ref="V2541" si="4763">IF(L2541="-1",K2541,U2541/I2541*K2541)</f>
        <v>0.125</v>
      </c>
      <c r="W2541" s="125" t="str">
        <f t="shared" ref="W2541" si="4764">IF(L2541="-1",U2541,"-")</f>
        <v>-</v>
      </c>
      <c r="X2541" s="179" t="str">
        <f>IF(L2541="-1",W2541/#REF!*#REF!,"-")</f>
        <v>-</v>
      </c>
      <c r="Z2541" s="125" t="str">
        <f t="shared" ref="Z2541" si="4765">IF(S2541="vs2",1,"")</f>
        <v/>
      </c>
      <c r="AA2541" s="125">
        <f t="shared" ref="AA2541" si="4766">IF(T2541="vs3",1,"")</f>
        <v>1</v>
      </c>
      <c r="AB2541" s="179">
        <f t="shared" ref="AB2541:AB2557" si="4767">MAX(V2541,X2541,1)*IF(O2541="",1,O2541)</f>
        <v>1</v>
      </c>
      <c r="AC2541" s="179" t="str">
        <f t="shared" si="4756"/>
        <v>000000</v>
      </c>
      <c r="AD2541" s="125">
        <f t="shared" si="4757"/>
        <v>1</v>
      </c>
      <c r="AE2541" s="125" t="str">
        <f t="shared" si="4758"/>
        <v>00000001</v>
      </c>
      <c r="AF2541" s="125" t="s">
        <v>369</v>
      </c>
    </row>
    <row r="2542" spans="1:32" x14ac:dyDescent="0.2">
      <c r="A2542" s="125" t="s">
        <v>3482</v>
      </c>
      <c r="B2542" s="58" t="str">
        <f t="shared" ref="B2542:B2557" si="4768">IF(OR(MAX(1,O2542)*MAX(V2542,1)&gt;8,V2542&lt;1/4,X2542&lt;1/4,IF(X2542="-",0,X2542)&gt;8),"RSVD","")</f>
        <v/>
      </c>
      <c r="C2542" s="125" t="s">
        <v>781</v>
      </c>
      <c r="D2542" s="125" t="s">
        <v>704</v>
      </c>
      <c r="E2542" s="125" t="str">
        <f t="shared" ref="E2542:E2557" si="4769">IF(S2542="rs2","S2",IF(S2542="vs2","S3","S1"))</f>
        <v>S2</v>
      </c>
      <c r="F2542" s="125" t="str">
        <f t="shared" ref="F2542:F2557" si="4770">IF(U2542=8,"000",IF(U2542=16,"101","110"))</f>
        <v>110</v>
      </c>
      <c r="H2542" s="125" t="s">
        <v>1724</v>
      </c>
      <c r="I2542" s="159">
        <f>VLOOKUP(H2542,'V-Enc'!$B$38:$C$45,2,FALSE)</f>
        <v>32</v>
      </c>
      <c r="J2542" s="125" t="s">
        <v>1739</v>
      </c>
      <c r="K2542" s="159">
        <f>VLOOKUP(J2542,'V-Enc'!$B$49:$C$56,2,FALSE)</f>
        <v>0.25</v>
      </c>
      <c r="L2542" s="206" t="s">
        <v>548</v>
      </c>
      <c r="M2542" s="125">
        <v>32</v>
      </c>
      <c r="R2542" s="125" t="s">
        <v>22</v>
      </c>
      <c r="S2542" s="125" t="s">
        <v>44</v>
      </c>
      <c r="T2542" s="125" t="s">
        <v>783</v>
      </c>
      <c r="U2542" s="125">
        <f t="shared" ref="U2542:U2557" si="4771">IF(L2542="-1",I2542,M2542)</f>
        <v>32</v>
      </c>
      <c r="V2542" s="179">
        <f t="shared" ref="V2542:V2557" si="4772">IF(L2542="-1",K2542,U2542/I2542*K2542)</f>
        <v>0.25</v>
      </c>
      <c r="W2542" s="125" t="str">
        <f t="shared" ref="W2542:W2557" si="4773">IF(L2542="-1",U2542,"-")</f>
        <v>-</v>
      </c>
      <c r="X2542" s="179" t="str">
        <f>IF(L2542="-1",W2542/#REF!*#REF!,"-")</f>
        <v>-</v>
      </c>
      <c r="Z2542" s="125" t="str">
        <f t="shared" si="4698"/>
        <v/>
      </c>
      <c r="AA2542" s="125">
        <f t="shared" si="4726"/>
        <v>1</v>
      </c>
      <c r="AB2542" s="179">
        <f t="shared" si="4767"/>
        <v>1</v>
      </c>
      <c r="AC2542" s="179" t="str">
        <f t="shared" si="4756"/>
        <v>000000</v>
      </c>
      <c r="AD2542" s="125">
        <f t="shared" si="4757"/>
        <v>1</v>
      </c>
      <c r="AE2542" s="125" t="str">
        <f t="shared" si="4758"/>
        <v>00000001</v>
      </c>
      <c r="AF2542" s="125" t="s">
        <v>369</v>
      </c>
    </row>
    <row r="2543" spans="1:32" x14ac:dyDescent="0.2">
      <c r="A2543" s="125" t="s">
        <v>5095</v>
      </c>
      <c r="B2543" s="58" t="str">
        <f t="shared" ref="B2543" si="4774">IF(OR(MAX(1,O2543)*MAX(V2543,1)&gt;8,V2543&lt;1/4,X2543&lt;1/4,IF(X2543="-",0,X2543)&gt;8),"RSVD","")</f>
        <v>RSVD</v>
      </c>
      <c r="C2543" s="125" t="s">
        <v>781</v>
      </c>
      <c r="D2543" s="125" t="s">
        <v>704</v>
      </c>
      <c r="E2543" s="125" t="str">
        <f t="shared" ref="E2543" si="4775">IF(S2543="rs2","S2",IF(S2543="vs2","S3","S1"))</f>
        <v>S2</v>
      </c>
      <c r="F2543" s="125" t="str">
        <f t="shared" ref="F2543" si="4776">IF(U2543=8,"000",IF(U2543=16,"101","110"))</f>
        <v>000</v>
      </c>
      <c r="H2543" s="125" t="s">
        <v>1724</v>
      </c>
      <c r="I2543" s="159">
        <f>VLOOKUP(H2543,'V-Enc'!$B$38:$C$45,2,FALSE)</f>
        <v>32</v>
      </c>
      <c r="J2543" s="125" t="s">
        <v>1740</v>
      </c>
      <c r="K2543" s="159">
        <f>VLOOKUP(J2543,'V-Enc'!$B$49:$C$56,2,FALSE)</f>
        <v>0.5</v>
      </c>
      <c r="L2543" s="206" t="s">
        <v>548</v>
      </c>
      <c r="M2543" s="125">
        <v>8</v>
      </c>
      <c r="R2543" s="125" t="s">
        <v>22</v>
      </c>
      <c r="S2543" s="125" t="s">
        <v>44</v>
      </c>
      <c r="T2543" s="125" t="s">
        <v>783</v>
      </c>
      <c r="U2543" s="125">
        <f t="shared" ref="U2543" si="4777">IF(L2543="-1",I2543,M2543)</f>
        <v>8</v>
      </c>
      <c r="V2543" s="179">
        <f t="shared" ref="V2543" si="4778">IF(L2543="-1",K2543,U2543/I2543*K2543)</f>
        <v>0.125</v>
      </c>
      <c r="W2543" s="125" t="str">
        <f t="shared" ref="W2543" si="4779">IF(L2543="-1",U2543,"-")</f>
        <v>-</v>
      </c>
      <c r="X2543" s="179" t="str">
        <f>IF(L2543="-1",W2543/#REF!*#REF!,"-")</f>
        <v>-</v>
      </c>
      <c r="Z2543" s="125" t="str">
        <f t="shared" ref="Z2543" si="4780">IF(S2543="vs2",1,"")</f>
        <v/>
      </c>
      <c r="AA2543" s="125">
        <f t="shared" ref="AA2543" si="4781">IF(T2543="vs3",1,"")</f>
        <v>1</v>
      </c>
      <c r="AB2543" s="179">
        <f t="shared" si="4767"/>
        <v>1</v>
      </c>
      <c r="AC2543" s="179" t="str">
        <f t="shared" si="4756"/>
        <v>000000</v>
      </c>
      <c r="AD2543" s="125">
        <f t="shared" si="4757"/>
        <v>1</v>
      </c>
      <c r="AE2543" s="125" t="str">
        <f t="shared" si="4758"/>
        <v>00000001</v>
      </c>
      <c r="AF2543" s="125" t="s">
        <v>369</v>
      </c>
    </row>
    <row r="2544" spans="1:32" x14ac:dyDescent="0.2">
      <c r="A2544" s="125" t="s">
        <v>3483</v>
      </c>
      <c r="B2544" s="58" t="str">
        <f t="shared" si="4768"/>
        <v/>
      </c>
      <c r="C2544" s="125" t="s">
        <v>781</v>
      </c>
      <c r="D2544" s="125" t="s">
        <v>704</v>
      </c>
      <c r="E2544" s="125" t="str">
        <f t="shared" si="4769"/>
        <v>S2</v>
      </c>
      <c r="F2544" s="125" t="str">
        <f t="shared" si="4770"/>
        <v>101</v>
      </c>
      <c r="H2544" s="125" t="s">
        <v>1724</v>
      </c>
      <c r="I2544" s="159">
        <f>VLOOKUP(H2544,'V-Enc'!$B$38:$C$45,2,FALSE)</f>
        <v>32</v>
      </c>
      <c r="J2544" s="125" t="s">
        <v>1740</v>
      </c>
      <c r="K2544" s="159">
        <f>VLOOKUP(J2544,'V-Enc'!$B$49:$C$56,2,FALSE)</f>
        <v>0.5</v>
      </c>
      <c r="L2544" s="206" t="s">
        <v>548</v>
      </c>
      <c r="M2544" s="125">
        <v>16</v>
      </c>
      <c r="R2544" s="125" t="s">
        <v>22</v>
      </c>
      <c r="S2544" s="125" t="s">
        <v>44</v>
      </c>
      <c r="T2544" s="125" t="s">
        <v>783</v>
      </c>
      <c r="U2544" s="125">
        <f t="shared" si="4771"/>
        <v>16</v>
      </c>
      <c r="V2544" s="179">
        <f t="shared" si="4772"/>
        <v>0.25</v>
      </c>
      <c r="W2544" s="125" t="str">
        <f t="shared" si="4773"/>
        <v>-</v>
      </c>
      <c r="X2544" s="179" t="str">
        <f>IF(L2544="-1",W2544/#REF!*#REF!,"-")</f>
        <v>-</v>
      </c>
      <c r="Z2544" s="125" t="str">
        <f t="shared" si="4698"/>
        <v/>
      </c>
      <c r="AA2544" s="125">
        <f t="shared" si="4726"/>
        <v>1</v>
      </c>
      <c r="AB2544" s="179">
        <f t="shared" si="4767"/>
        <v>1</v>
      </c>
      <c r="AC2544" s="179" t="str">
        <f t="shared" si="4756"/>
        <v>000000</v>
      </c>
      <c r="AD2544" s="125">
        <f t="shared" si="4757"/>
        <v>1</v>
      </c>
      <c r="AE2544" s="125" t="str">
        <f t="shared" si="4758"/>
        <v>00000001</v>
      </c>
      <c r="AF2544" s="125" t="s">
        <v>369</v>
      </c>
    </row>
    <row r="2545" spans="1:34" x14ac:dyDescent="0.2">
      <c r="A2545" s="125" t="s">
        <v>3484</v>
      </c>
      <c r="B2545" s="58" t="str">
        <f t="shared" si="4768"/>
        <v/>
      </c>
      <c r="C2545" s="125" t="s">
        <v>781</v>
      </c>
      <c r="D2545" s="125" t="s">
        <v>704</v>
      </c>
      <c r="E2545" s="125" t="str">
        <f t="shared" si="4769"/>
        <v>S2</v>
      </c>
      <c r="F2545" s="125" t="str">
        <f t="shared" si="4770"/>
        <v>110</v>
      </c>
      <c r="H2545" s="125" t="s">
        <v>1724</v>
      </c>
      <c r="I2545" s="159">
        <f>VLOOKUP(H2545,'V-Enc'!$B$38:$C$45,2,FALSE)</f>
        <v>32</v>
      </c>
      <c r="J2545" s="125" t="s">
        <v>1740</v>
      </c>
      <c r="K2545" s="159">
        <f>VLOOKUP(J2545,'V-Enc'!$B$49:$C$56,2,FALSE)</f>
        <v>0.5</v>
      </c>
      <c r="L2545" s="206" t="s">
        <v>548</v>
      </c>
      <c r="M2545" s="125">
        <v>32</v>
      </c>
      <c r="R2545" s="125" t="s">
        <v>22</v>
      </c>
      <c r="S2545" s="125" t="s">
        <v>44</v>
      </c>
      <c r="T2545" s="125" t="s">
        <v>783</v>
      </c>
      <c r="U2545" s="125">
        <f t="shared" si="4771"/>
        <v>32</v>
      </c>
      <c r="V2545" s="179">
        <f t="shared" si="4772"/>
        <v>0.5</v>
      </c>
      <c r="W2545" s="125" t="str">
        <f t="shared" si="4773"/>
        <v>-</v>
      </c>
      <c r="X2545" s="179" t="str">
        <f>IF(L2545="-1",W2545/I2544*K2544,"-")</f>
        <v>-</v>
      </c>
      <c r="Z2545" s="125" t="str">
        <f t="shared" si="4698"/>
        <v/>
      </c>
      <c r="AA2545" s="125">
        <f t="shared" si="4726"/>
        <v>1</v>
      </c>
      <c r="AB2545" s="179">
        <f t="shared" si="4767"/>
        <v>1</v>
      </c>
      <c r="AC2545" s="179" t="str">
        <f t="shared" si="4756"/>
        <v>000000</v>
      </c>
      <c r="AD2545" s="179">
        <f t="shared" si="4757"/>
        <v>1</v>
      </c>
      <c r="AE2545" s="179" t="str">
        <f t="shared" si="4758"/>
        <v>00000001</v>
      </c>
      <c r="AF2545" s="125" t="s">
        <v>369</v>
      </c>
    </row>
    <row r="2546" spans="1:34" x14ac:dyDescent="0.2">
      <c r="A2546" s="125" t="s">
        <v>3485</v>
      </c>
      <c r="B2546" s="58" t="str">
        <f t="shared" si="4768"/>
        <v/>
      </c>
      <c r="C2546" s="125" t="s">
        <v>781</v>
      </c>
      <c r="D2546" s="125" t="s">
        <v>704</v>
      </c>
      <c r="E2546" s="125" t="str">
        <f t="shared" si="4769"/>
        <v>S2</v>
      </c>
      <c r="F2546" s="125" t="str">
        <f t="shared" si="4770"/>
        <v>000</v>
      </c>
      <c r="H2546" s="125" t="s">
        <v>1724</v>
      </c>
      <c r="I2546" s="159">
        <f>VLOOKUP(H2546,'V-Enc'!$B$38:$C$45,2,FALSE)</f>
        <v>32</v>
      </c>
      <c r="J2546" s="125" t="s">
        <v>1733</v>
      </c>
      <c r="K2546" s="159">
        <f>VLOOKUP(J2546,'V-Enc'!$B$49:$C$56,2,FALSE)</f>
        <v>1</v>
      </c>
      <c r="L2546" s="206" t="s">
        <v>548</v>
      </c>
      <c r="M2546" s="125">
        <v>8</v>
      </c>
      <c r="R2546" s="125" t="s">
        <v>22</v>
      </c>
      <c r="S2546" s="125" t="s">
        <v>44</v>
      </c>
      <c r="T2546" s="125" t="s">
        <v>783</v>
      </c>
      <c r="U2546" s="125">
        <f t="shared" si="4771"/>
        <v>8</v>
      </c>
      <c r="V2546" s="179">
        <f t="shared" si="4772"/>
        <v>0.25</v>
      </c>
      <c r="W2546" s="125" t="str">
        <f t="shared" si="4773"/>
        <v>-</v>
      </c>
      <c r="X2546" s="179" t="str">
        <f>IF(L2546="-1",W2546/#REF!*#REF!,"-")</f>
        <v>-</v>
      </c>
      <c r="Z2546" s="125" t="str">
        <f t="shared" si="4698"/>
        <v/>
      </c>
      <c r="AA2546" s="125">
        <f t="shared" si="4726"/>
        <v>1</v>
      </c>
      <c r="AB2546" s="179">
        <f t="shared" si="4767"/>
        <v>1</v>
      </c>
      <c r="AC2546" s="179" t="str">
        <f t="shared" si="4756"/>
        <v>000000</v>
      </c>
      <c r="AD2546" s="125">
        <f t="shared" si="4757"/>
        <v>1</v>
      </c>
      <c r="AE2546" s="179" t="str">
        <f t="shared" si="4758"/>
        <v>00000001</v>
      </c>
      <c r="AF2546" s="125" t="s">
        <v>369</v>
      </c>
    </row>
    <row r="2547" spans="1:34" x14ac:dyDescent="0.2">
      <c r="A2547" s="125" t="s">
        <v>3486</v>
      </c>
      <c r="B2547" s="58" t="str">
        <f t="shared" si="4768"/>
        <v/>
      </c>
      <c r="C2547" s="125" t="s">
        <v>781</v>
      </c>
      <c r="D2547" s="125" t="s">
        <v>704</v>
      </c>
      <c r="E2547" s="125" t="str">
        <f t="shared" si="4769"/>
        <v>S2</v>
      </c>
      <c r="F2547" s="125" t="str">
        <f t="shared" si="4770"/>
        <v>101</v>
      </c>
      <c r="H2547" s="125" t="s">
        <v>1724</v>
      </c>
      <c r="I2547" s="159">
        <f>VLOOKUP(H2547,'V-Enc'!$B$38:$C$45,2,FALSE)</f>
        <v>32</v>
      </c>
      <c r="J2547" s="125" t="s">
        <v>1733</v>
      </c>
      <c r="K2547" s="159">
        <f>VLOOKUP(J2547,'V-Enc'!$B$49:$C$56,2,FALSE)</f>
        <v>1</v>
      </c>
      <c r="L2547" s="206" t="s">
        <v>548</v>
      </c>
      <c r="M2547" s="125">
        <v>16</v>
      </c>
      <c r="R2547" s="125" t="s">
        <v>22</v>
      </c>
      <c r="S2547" s="125" t="s">
        <v>44</v>
      </c>
      <c r="T2547" s="125" t="s">
        <v>783</v>
      </c>
      <c r="U2547" s="125">
        <f t="shared" si="4771"/>
        <v>16</v>
      </c>
      <c r="V2547" s="179">
        <f t="shared" si="4772"/>
        <v>0.5</v>
      </c>
      <c r="W2547" s="125" t="str">
        <f t="shared" si="4773"/>
        <v>-</v>
      </c>
      <c r="X2547" s="179" t="str">
        <f>IF(L2547="-1",W2547/I2546*K2546,"-")</f>
        <v>-</v>
      </c>
      <c r="Z2547" s="125" t="str">
        <f t="shared" si="4698"/>
        <v/>
      </c>
      <c r="AA2547" s="125">
        <f t="shared" si="4726"/>
        <v>1</v>
      </c>
      <c r="AB2547" s="179">
        <f t="shared" si="4767"/>
        <v>1</v>
      </c>
      <c r="AC2547" s="179" t="str">
        <f t="shared" si="4756"/>
        <v>000000</v>
      </c>
      <c r="AD2547" s="179">
        <f t="shared" si="4757"/>
        <v>1</v>
      </c>
      <c r="AE2547" s="179" t="str">
        <f t="shared" si="4758"/>
        <v>00000001</v>
      </c>
      <c r="AF2547" s="125" t="s">
        <v>369</v>
      </c>
    </row>
    <row r="2548" spans="1:34" x14ac:dyDescent="0.2">
      <c r="A2548" s="125" t="s">
        <v>3487</v>
      </c>
      <c r="B2548" s="58" t="str">
        <f t="shared" si="4768"/>
        <v/>
      </c>
      <c r="C2548" s="125" t="s">
        <v>781</v>
      </c>
      <c r="D2548" s="125" t="s">
        <v>704</v>
      </c>
      <c r="E2548" s="125" t="str">
        <f t="shared" si="4769"/>
        <v>S2</v>
      </c>
      <c r="F2548" s="125" t="str">
        <f t="shared" si="4770"/>
        <v>110</v>
      </c>
      <c r="H2548" s="125" t="s">
        <v>1724</v>
      </c>
      <c r="I2548" s="159">
        <f>VLOOKUP(H2548,'V-Enc'!$B$38:$C$45,2,FALSE)</f>
        <v>32</v>
      </c>
      <c r="J2548" s="125" t="s">
        <v>1733</v>
      </c>
      <c r="K2548" s="159">
        <f>VLOOKUP(J2548,'V-Enc'!$B$49:$C$56,2,FALSE)</f>
        <v>1</v>
      </c>
      <c r="L2548" s="206" t="s">
        <v>548</v>
      </c>
      <c r="M2548" s="125">
        <v>32</v>
      </c>
      <c r="R2548" s="125" t="s">
        <v>22</v>
      </c>
      <c r="S2548" s="125" t="s">
        <v>44</v>
      </c>
      <c r="T2548" s="125" t="s">
        <v>783</v>
      </c>
      <c r="U2548" s="125">
        <f t="shared" si="4771"/>
        <v>32</v>
      </c>
      <c r="V2548" s="179">
        <f t="shared" si="4772"/>
        <v>1</v>
      </c>
      <c r="W2548" s="125" t="str">
        <f t="shared" si="4773"/>
        <v>-</v>
      </c>
      <c r="X2548" s="179" t="str">
        <f>IF(L2548="-1",W2548/I2547*K2547,"-")</f>
        <v>-</v>
      </c>
      <c r="Z2548" s="125" t="str">
        <f t="shared" si="4698"/>
        <v/>
      </c>
      <c r="AA2548" s="125">
        <f t="shared" si="4726"/>
        <v>1</v>
      </c>
      <c r="AB2548" s="179">
        <f t="shared" si="4767"/>
        <v>1</v>
      </c>
      <c r="AC2548" s="179" t="str">
        <f t="shared" si="4756"/>
        <v>000000</v>
      </c>
      <c r="AD2548" s="179">
        <f t="shared" si="4757"/>
        <v>1</v>
      </c>
      <c r="AE2548" s="179" t="str">
        <f t="shared" si="4758"/>
        <v>00000001</v>
      </c>
      <c r="AF2548" s="125" t="s">
        <v>369</v>
      </c>
    </row>
    <row r="2549" spans="1:34" x14ac:dyDescent="0.2">
      <c r="A2549" s="125" t="s">
        <v>3488</v>
      </c>
      <c r="B2549" s="58" t="str">
        <f t="shared" si="4768"/>
        <v/>
      </c>
      <c r="C2549" s="125" t="s">
        <v>781</v>
      </c>
      <c r="D2549" s="125" t="s">
        <v>704</v>
      </c>
      <c r="E2549" s="125" t="str">
        <f t="shared" si="4769"/>
        <v>S2</v>
      </c>
      <c r="F2549" s="125" t="str">
        <f t="shared" si="4770"/>
        <v>000</v>
      </c>
      <c r="H2549" s="125" t="s">
        <v>1724</v>
      </c>
      <c r="I2549" s="159">
        <f>VLOOKUP(H2549,'V-Enc'!$B$38:$C$45,2,FALSE)</f>
        <v>32</v>
      </c>
      <c r="J2549" s="125" t="s">
        <v>1734</v>
      </c>
      <c r="K2549" s="159">
        <f>VLOOKUP(J2549,'V-Enc'!$B$49:$C$56,2,FALSE)</f>
        <v>2</v>
      </c>
      <c r="L2549" s="206" t="s">
        <v>548</v>
      </c>
      <c r="M2549" s="125">
        <v>8</v>
      </c>
      <c r="R2549" s="125" t="s">
        <v>22</v>
      </c>
      <c r="S2549" s="125" t="s">
        <v>44</v>
      </c>
      <c r="T2549" s="125" t="s">
        <v>783</v>
      </c>
      <c r="U2549" s="125">
        <f t="shared" si="4771"/>
        <v>8</v>
      </c>
      <c r="V2549" s="179">
        <f t="shared" si="4772"/>
        <v>0.5</v>
      </c>
      <c r="W2549" s="125" t="str">
        <f t="shared" si="4773"/>
        <v>-</v>
      </c>
      <c r="X2549" s="179" t="str">
        <f>IF(L2549="-1",W2549/#REF!*#REF!,"-")</f>
        <v>-</v>
      </c>
      <c r="Z2549" s="125" t="str">
        <f t="shared" si="4698"/>
        <v/>
      </c>
      <c r="AA2549" s="125">
        <f t="shared" si="4726"/>
        <v>1</v>
      </c>
      <c r="AB2549" s="179">
        <f t="shared" si="4767"/>
        <v>1</v>
      </c>
      <c r="AC2549" s="179" t="str">
        <f t="shared" si="4756"/>
        <v>000000</v>
      </c>
      <c r="AD2549" s="179">
        <f t="shared" si="4757"/>
        <v>1</v>
      </c>
      <c r="AE2549" s="179" t="str">
        <f t="shared" si="4758"/>
        <v>00000001</v>
      </c>
      <c r="AF2549" s="125" t="s">
        <v>369</v>
      </c>
    </row>
    <row r="2550" spans="1:34" x14ac:dyDescent="0.2">
      <c r="A2550" s="125" t="s">
        <v>3489</v>
      </c>
      <c r="B2550" s="58" t="str">
        <f t="shared" si="4768"/>
        <v/>
      </c>
      <c r="C2550" s="125" t="s">
        <v>781</v>
      </c>
      <c r="D2550" s="125" t="s">
        <v>704</v>
      </c>
      <c r="E2550" s="125" t="str">
        <f t="shared" si="4769"/>
        <v>S2</v>
      </c>
      <c r="F2550" s="125" t="str">
        <f t="shared" si="4770"/>
        <v>101</v>
      </c>
      <c r="H2550" s="125" t="s">
        <v>1724</v>
      </c>
      <c r="I2550" s="159">
        <f>VLOOKUP(H2550,'V-Enc'!$B$38:$C$45,2,FALSE)</f>
        <v>32</v>
      </c>
      <c r="J2550" s="125" t="s">
        <v>1734</v>
      </c>
      <c r="K2550" s="159">
        <f>VLOOKUP(J2550,'V-Enc'!$B$49:$C$56,2,FALSE)</f>
        <v>2</v>
      </c>
      <c r="L2550" s="206" t="s">
        <v>548</v>
      </c>
      <c r="M2550" s="125">
        <v>16</v>
      </c>
      <c r="R2550" s="125" t="s">
        <v>22</v>
      </c>
      <c r="S2550" s="125" t="s">
        <v>44</v>
      </c>
      <c r="T2550" s="125" t="s">
        <v>783</v>
      </c>
      <c r="U2550" s="125">
        <f t="shared" si="4771"/>
        <v>16</v>
      </c>
      <c r="V2550" s="179">
        <f t="shared" si="4772"/>
        <v>1</v>
      </c>
      <c r="W2550" s="125" t="str">
        <f t="shared" si="4773"/>
        <v>-</v>
      </c>
      <c r="X2550" s="179" t="str">
        <f>IF(L2550="-1",W2550/I2549*K2549,"-")</f>
        <v>-</v>
      </c>
      <c r="Z2550" s="125" t="str">
        <f t="shared" si="4698"/>
        <v/>
      </c>
      <c r="AA2550" s="125">
        <f t="shared" ref="AA2550:AA2587" si="4782">IF(T2550="vs3",1,"")</f>
        <v>1</v>
      </c>
      <c r="AB2550" s="179">
        <f t="shared" si="4767"/>
        <v>1</v>
      </c>
      <c r="AC2550" s="179" t="str">
        <f t="shared" si="4756"/>
        <v>000000</v>
      </c>
      <c r="AD2550" s="179">
        <f t="shared" si="4757"/>
        <v>1</v>
      </c>
      <c r="AE2550" s="179" t="str">
        <f t="shared" si="4758"/>
        <v>00000001</v>
      </c>
      <c r="AF2550" s="125" t="s">
        <v>369</v>
      </c>
    </row>
    <row r="2551" spans="1:34" x14ac:dyDescent="0.2">
      <c r="A2551" s="125" t="s">
        <v>3490</v>
      </c>
      <c r="B2551" s="58" t="str">
        <f t="shared" si="4768"/>
        <v/>
      </c>
      <c r="C2551" s="125" t="s">
        <v>781</v>
      </c>
      <c r="D2551" s="125" t="s">
        <v>704</v>
      </c>
      <c r="E2551" s="125" t="str">
        <f t="shared" si="4769"/>
        <v>S2</v>
      </c>
      <c r="F2551" s="125" t="str">
        <f t="shared" si="4770"/>
        <v>110</v>
      </c>
      <c r="H2551" s="125" t="s">
        <v>1724</v>
      </c>
      <c r="I2551" s="159">
        <f>VLOOKUP(H2551,'V-Enc'!$B$38:$C$45,2,FALSE)</f>
        <v>32</v>
      </c>
      <c r="J2551" s="125" t="s">
        <v>1734</v>
      </c>
      <c r="K2551" s="159">
        <f>VLOOKUP(J2551,'V-Enc'!$B$49:$C$56,2,FALSE)</f>
        <v>2</v>
      </c>
      <c r="L2551" s="206" t="s">
        <v>548</v>
      </c>
      <c r="M2551" s="125">
        <v>32</v>
      </c>
      <c r="R2551" s="125" t="s">
        <v>22</v>
      </c>
      <c r="S2551" s="125" t="s">
        <v>44</v>
      </c>
      <c r="T2551" s="125" t="s">
        <v>783</v>
      </c>
      <c r="U2551" s="125">
        <f t="shared" si="4771"/>
        <v>32</v>
      </c>
      <c r="V2551" s="179">
        <f t="shared" si="4772"/>
        <v>2</v>
      </c>
      <c r="W2551" s="125" t="str">
        <f t="shared" si="4773"/>
        <v>-</v>
      </c>
      <c r="X2551" s="179" t="str">
        <f>IF(L2551="-1",W2551/I2550*K2550,"-")</f>
        <v>-</v>
      </c>
      <c r="Z2551" s="125" t="str">
        <f t="shared" si="4698"/>
        <v/>
      </c>
      <c r="AA2551" s="125">
        <f t="shared" si="4782"/>
        <v>1</v>
      </c>
      <c r="AB2551" s="179">
        <f t="shared" si="4767"/>
        <v>2</v>
      </c>
      <c r="AC2551" s="179" t="str">
        <f t="shared" si="4756"/>
        <v>000001</v>
      </c>
      <c r="AD2551" s="179">
        <f t="shared" si="4757"/>
        <v>1</v>
      </c>
      <c r="AE2551" s="179" t="str">
        <f t="shared" si="4758"/>
        <v>00000011</v>
      </c>
      <c r="AF2551" s="125" t="s">
        <v>369</v>
      </c>
    </row>
    <row r="2552" spans="1:34" x14ac:dyDescent="0.2">
      <c r="A2552" s="125" t="s">
        <v>3491</v>
      </c>
      <c r="B2552" s="58" t="str">
        <f t="shared" si="4768"/>
        <v/>
      </c>
      <c r="C2552" s="125" t="s">
        <v>781</v>
      </c>
      <c r="D2552" s="125" t="s">
        <v>704</v>
      </c>
      <c r="E2552" s="125" t="str">
        <f t="shared" si="4769"/>
        <v>S2</v>
      </c>
      <c r="F2552" s="125" t="str">
        <f t="shared" si="4770"/>
        <v>000</v>
      </c>
      <c r="H2552" s="125" t="s">
        <v>1724</v>
      </c>
      <c r="I2552" s="159">
        <f>VLOOKUP(H2552,'V-Enc'!$B$38:$C$45,2,FALSE)</f>
        <v>32</v>
      </c>
      <c r="J2552" s="125" t="s">
        <v>1735</v>
      </c>
      <c r="K2552" s="159">
        <f>VLOOKUP(J2552,'V-Enc'!$B$49:$C$56,2,FALSE)</f>
        <v>4</v>
      </c>
      <c r="L2552" s="206" t="s">
        <v>548</v>
      </c>
      <c r="M2552" s="125">
        <v>8</v>
      </c>
      <c r="R2552" s="125" t="s">
        <v>22</v>
      </c>
      <c r="S2552" s="125" t="s">
        <v>44</v>
      </c>
      <c r="T2552" s="125" t="s">
        <v>783</v>
      </c>
      <c r="U2552" s="125">
        <f t="shared" si="4771"/>
        <v>8</v>
      </c>
      <c r="V2552" s="179">
        <f t="shared" si="4772"/>
        <v>1</v>
      </c>
      <c r="W2552" s="125" t="str">
        <f t="shared" si="4773"/>
        <v>-</v>
      </c>
      <c r="X2552" s="179" t="str">
        <f>IF(L2552="-1",W2552/#REF!*#REF!,"-")</f>
        <v>-</v>
      </c>
      <c r="Z2552" s="125" t="str">
        <f t="shared" si="4698"/>
        <v/>
      </c>
      <c r="AA2552" s="125">
        <f t="shared" si="4782"/>
        <v>1</v>
      </c>
      <c r="AB2552" s="179">
        <f t="shared" si="4767"/>
        <v>1</v>
      </c>
      <c r="AC2552" s="179" t="str">
        <f t="shared" si="4756"/>
        <v>000000</v>
      </c>
      <c r="AD2552" s="179">
        <f t="shared" si="4757"/>
        <v>1</v>
      </c>
      <c r="AE2552" s="179" t="str">
        <f t="shared" si="4758"/>
        <v>00000001</v>
      </c>
      <c r="AF2552" s="125" t="s">
        <v>369</v>
      </c>
    </row>
    <row r="2553" spans="1:34" x14ac:dyDescent="0.2">
      <c r="A2553" s="125" t="s">
        <v>3492</v>
      </c>
      <c r="B2553" s="58" t="str">
        <f t="shared" si="4768"/>
        <v/>
      </c>
      <c r="C2553" s="125" t="s">
        <v>781</v>
      </c>
      <c r="D2553" s="125" t="s">
        <v>704</v>
      </c>
      <c r="E2553" s="125" t="str">
        <f t="shared" si="4769"/>
        <v>S2</v>
      </c>
      <c r="F2553" s="125" t="str">
        <f t="shared" si="4770"/>
        <v>101</v>
      </c>
      <c r="H2553" s="125" t="s">
        <v>1724</v>
      </c>
      <c r="I2553" s="159">
        <f>VLOOKUP(H2553,'V-Enc'!$B$38:$C$45,2,FALSE)</f>
        <v>32</v>
      </c>
      <c r="J2553" s="125" t="s">
        <v>1735</v>
      </c>
      <c r="K2553" s="159">
        <f>VLOOKUP(J2553,'V-Enc'!$B$49:$C$56,2,FALSE)</f>
        <v>4</v>
      </c>
      <c r="L2553" s="206" t="s">
        <v>548</v>
      </c>
      <c r="M2553" s="125">
        <v>16</v>
      </c>
      <c r="R2553" s="125" t="s">
        <v>22</v>
      </c>
      <c r="S2553" s="125" t="s">
        <v>44</v>
      </c>
      <c r="T2553" s="125" t="s">
        <v>783</v>
      </c>
      <c r="U2553" s="125">
        <f t="shared" si="4771"/>
        <v>16</v>
      </c>
      <c r="V2553" s="179">
        <f t="shared" si="4772"/>
        <v>2</v>
      </c>
      <c r="W2553" s="125" t="str">
        <f t="shared" si="4773"/>
        <v>-</v>
      </c>
      <c r="X2553" s="179" t="str">
        <f>IF(L2553="-1",W2553/I2552*K2552,"-")</f>
        <v>-</v>
      </c>
      <c r="Z2553" s="125" t="str">
        <f t="shared" si="4698"/>
        <v/>
      </c>
      <c r="AA2553" s="125">
        <f t="shared" si="4782"/>
        <v>1</v>
      </c>
      <c r="AB2553" s="179">
        <f t="shared" si="4767"/>
        <v>2</v>
      </c>
      <c r="AC2553" s="179" t="str">
        <f t="shared" si="4756"/>
        <v>000001</v>
      </c>
      <c r="AD2553" s="179">
        <f t="shared" si="4757"/>
        <v>1</v>
      </c>
      <c r="AE2553" s="179" t="str">
        <f t="shared" si="4758"/>
        <v>00000011</v>
      </c>
      <c r="AF2553" s="125" t="s">
        <v>369</v>
      </c>
    </row>
    <row r="2554" spans="1:34" x14ac:dyDescent="0.2">
      <c r="A2554" s="125" t="s">
        <v>3493</v>
      </c>
      <c r="B2554" s="58" t="str">
        <f t="shared" si="4768"/>
        <v/>
      </c>
      <c r="C2554" s="125" t="s">
        <v>781</v>
      </c>
      <c r="D2554" s="125" t="s">
        <v>704</v>
      </c>
      <c r="E2554" s="125" t="str">
        <f t="shared" si="4769"/>
        <v>S2</v>
      </c>
      <c r="F2554" s="125" t="str">
        <f t="shared" si="4770"/>
        <v>110</v>
      </c>
      <c r="H2554" s="125" t="s">
        <v>1724</v>
      </c>
      <c r="I2554" s="159">
        <f>VLOOKUP(H2554,'V-Enc'!$B$38:$C$45,2,FALSE)</f>
        <v>32</v>
      </c>
      <c r="J2554" s="125" t="s">
        <v>1735</v>
      </c>
      <c r="K2554" s="159">
        <f>VLOOKUP(J2554,'V-Enc'!$B$49:$C$56,2,FALSE)</f>
        <v>4</v>
      </c>
      <c r="L2554" s="206" t="s">
        <v>548</v>
      </c>
      <c r="M2554" s="125">
        <v>32</v>
      </c>
      <c r="R2554" s="125" t="s">
        <v>22</v>
      </c>
      <c r="S2554" s="125" t="s">
        <v>44</v>
      </c>
      <c r="T2554" s="125" t="s">
        <v>783</v>
      </c>
      <c r="U2554" s="125">
        <f t="shared" si="4771"/>
        <v>32</v>
      </c>
      <c r="V2554" s="179">
        <f t="shared" si="4772"/>
        <v>4</v>
      </c>
      <c r="W2554" s="125" t="str">
        <f t="shared" si="4773"/>
        <v>-</v>
      </c>
      <c r="X2554" s="179" t="str">
        <f>IF(L2554="-1",W2554/I2553*K2553,"-")</f>
        <v>-</v>
      </c>
      <c r="Z2554" s="125" t="str">
        <f t="shared" si="4698"/>
        <v/>
      </c>
      <c r="AA2554" s="125">
        <f t="shared" si="4782"/>
        <v>1</v>
      </c>
      <c r="AB2554" s="179">
        <f t="shared" si="4767"/>
        <v>4</v>
      </c>
      <c r="AC2554" s="179" t="str">
        <f>DEC2BIN(MIN(64,AB2554)-1,6)</f>
        <v>000011</v>
      </c>
      <c r="AD2554" s="179">
        <f t="shared" si="4757"/>
        <v>1</v>
      </c>
      <c r="AE2554" s="179" t="str">
        <f t="shared" si="4758"/>
        <v>00001111</v>
      </c>
      <c r="AF2554" s="125" t="s">
        <v>369</v>
      </c>
    </row>
    <row r="2555" spans="1:34" x14ac:dyDescent="0.2">
      <c r="A2555" s="125" t="s">
        <v>3494</v>
      </c>
      <c r="B2555" s="58" t="str">
        <f t="shared" si="4768"/>
        <v/>
      </c>
      <c r="C2555" s="125" t="s">
        <v>781</v>
      </c>
      <c r="D2555" s="125" t="s">
        <v>704</v>
      </c>
      <c r="E2555" s="125" t="str">
        <f t="shared" si="4769"/>
        <v>S2</v>
      </c>
      <c r="F2555" s="125" t="str">
        <f t="shared" si="4770"/>
        <v>000</v>
      </c>
      <c r="H2555" s="125" t="s">
        <v>1724</v>
      </c>
      <c r="I2555" s="159">
        <f>VLOOKUP(H2555,'V-Enc'!$B$38:$C$45,2,FALSE)</f>
        <v>32</v>
      </c>
      <c r="J2555" s="125" t="s">
        <v>1736</v>
      </c>
      <c r="K2555" s="159">
        <f>VLOOKUP(J2555,'V-Enc'!$B$49:$C$56,2,FALSE)</f>
        <v>8</v>
      </c>
      <c r="L2555" s="206" t="s">
        <v>548</v>
      </c>
      <c r="M2555" s="125">
        <v>8</v>
      </c>
      <c r="R2555" s="125" t="s">
        <v>22</v>
      </c>
      <c r="S2555" s="125" t="s">
        <v>44</v>
      </c>
      <c r="T2555" s="125" t="s">
        <v>783</v>
      </c>
      <c r="U2555" s="125">
        <f t="shared" si="4771"/>
        <v>8</v>
      </c>
      <c r="V2555" s="179">
        <f t="shared" si="4772"/>
        <v>2</v>
      </c>
      <c r="W2555" s="125" t="str">
        <f t="shared" si="4773"/>
        <v>-</v>
      </c>
      <c r="X2555" s="179" t="str">
        <f>IF(L2555="-1",W2555/#REF!*#REF!,"-")</f>
        <v>-</v>
      </c>
      <c r="Z2555" s="125" t="str">
        <f t="shared" si="4698"/>
        <v/>
      </c>
      <c r="AA2555" s="125">
        <f t="shared" si="4782"/>
        <v>1</v>
      </c>
      <c r="AB2555" s="179">
        <f t="shared" si="4767"/>
        <v>2</v>
      </c>
      <c r="AC2555" s="179" t="str">
        <f t="shared" ref="AC2555:AC2557" si="4783">DEC2BIN(MIN(64,AB2555)-1,6)</f>
        <v>000001</v>
      </c>
      <c r="AD2555" s="179">
        <f t="shared" si="4757"/>
        <v>1</v>
      </c>
      <c r="AE2555" s="179" t="str">
        <f t="shared" si="4758"/>
        <v>00000011</v>
      </c>
      <c r="AF2555" s="125" t="s">
        <v>369</v>
      </c>
    </row>
    <row r="2556" spans="1:34" x14ac:dyDescent="0.2">
      <c r="A2556" s="125" t="s">
        <v>3495</v>
      </c>
      <c r="B2556" s="58" t="str">
        <f t="shared" si="4768"/>
        <v/>
      </c>
      <c r="C2556" s="125" t="s">
        <v>781</v>
      </c>
      <c r="D2556" s="125" t="s">
        <v>704</v>
      </c>
      <c r="E2556" s="125" t="str">
        <f t="shared" si="4769"/>
        <v>S2</v>
      </c>
      <c r="F2556" s="125" t="str">
        <f t="shared" si="4770"/>
        <v>101</v>
      </c>
      <c r="H2556" s="125" t="s">
        <v>1724</v>
      </c>
      <c r="I2556" s="159">
        <f>VLOOKUP(H2556,'V-Enc'!$B$38:$C$45,2,FALSE)</f>
        <v>32</v>
      </c>
      <c r="J2556" s="125" t="s">
        <v>1736</v>
      </c>
      <c r="K2556" s="159">
        <f>VLOOKUP(J2556,'V-Enc'!$B$49:$C$56,2,FALSE)</f>
        <v>8</v>
      </c>
      <c r="L2556" s="206" t="s">
        <v>548</v>
      </c>
      <c r="M2556" s="125">
        <v>16</v>
      </c>
      <c r="R2556" s="125" t="s">
        <v>22</v>
      </c>
      <c r="S2556" s="125" t="s">
        <v>44</v>
      </c>
      <c r="T2556" s="125" t="s">
        <v>783</v>
      </c>
      <c r="U2556" s="125">
        <f t="shared" si="4771"/>
        <v>16</v>
      </c>
      <c r="V2556" s="179">
        <f t="shared" si="4772"/>
        <v>4</v>
      </c>
      <c r="W2556" s="125" t="str">
        <f t="shared" si="4773"/>
        <v>-</v>
      </c>
      <c r="X2556" s="179" t="str">
        <f>IF(L2556="-1",W2556/#REF!*#REF!,"-")</f>
        <v>-</v>
      </c>
      <c r="Z2556" s="125" t="str">
        <f t="shared" si="4698"/>
        <v/>
      </c>
      <c r="AA2556" s="125">
        <f t="shared" si="4782"/>
        <v>1</v>
      </c>
      <c r="AB2556" s="179">
        <f t="shared" si="4767"/>
        <v>4</v>
      </c>
      <c r="AC2556" s="179" t="str">
        <f t="shared" si="4783"/>
        <v>000011</v>
      </c>
      <c r="AD2556" s="179">
        <f t="shared" si="4757"/>
        <v>1</v>
      </c>
      <c r="AE2556" s="179" t="str">
        <f t="shared" si="4758"/>
        <v>00001111</v>
      </c>
      <c r="AF2556" s="125" t="s">
        <v>369</v>
      </c>
    </row>
    <row r="2557" spans="1:34" x14ac:dyDescent="0.2">
      <c r="A2557" s="125" t="s">
        <v>3496</v>
      </c>
      <c r="B2557" s="58" t="str">
        <f t="shared" si="4768"/>
        <v/>
      </c>
      <c r="C2557" s="125" t="s">
        <v>781</v>
      </c>
      <c r="D2557" s="125" t="s">
        <v>704</v>
      </c>
      <c r="E2557" s="125" t="str">
        <f t="shared" si="4769"/>
        <v>S2</v>
      </c>
      <c r="F2557" s="125" t="str">
        <f t="shared" si="4770"/>
        <v>110</v>
      </c>
      <c r="H2557" s="125" t="s">
        <v>1724</v>
      </c>
      <c r="I2557" s="159">
        <f>VLOOKUP(H2557,'V-Enc'!$B$38:$C$45,2,FALSE)</f>
        <v>32</v>
      </c>
      <c r="J2557" s="125" t="s">
        <v>1736</v>
      </c>
      <c r="K2557" s="159">
        <f>VLOOKUP(J2557,'V-Enc'!$B$49:$C$56,2,FALSE)</f>
        <v>8</v>
      </c>
      <c r="L2557" s="206" t="s">
        <v>548</v>
      </c>
      <c r="M2557" s="125">
        <v>32</v>
      </c>
      <c r="R2557" s="125" t="s">
        <v>22</v>
      </c>
      <c r="S2557" s="125" t="s">
        <v>44</v>
      </c>
      <c r="T2557" s="125" t="s">
        <v>783</v>
      </c>
      <c r="U2557" s="125">
        <f t="shared" si="4771"/>
        <v>32</v>
      </c>
      <c r="V2557" s="179">
        <f t="shared" si="4772"/>
        <v>8</v>
      </c>
      <c r="W2557" s="125" t="str">
        <f t="shared" si="4773"/>
        <v>-</v>
      </c>
      <c r="X2557" s="179" t="str">
        <f>IF(L2557="-1",W2557/#REF!*#REF!,"-")</f>
        <v>-</v>
      </c>
      <c r="Z2557" s="125" t="str">
        <f t="shared" si="4698"/>
        <v/>
      </c>
      <c r="AA2557" s="125">
        <f t="shared" si="4782"/>
        <v>1</v>
      </c>
      <c r="AB2557" s="179">
        <f t="shared" si="4767"/>
        <v>8</v>
      </c>
      <c r="AC2557" s="179" t="str">
        <f t="shared" si="4783"/>
        <v>000111</v>
      </c>
      <c r="AD2557" s="179">
        <f t="shared" si="4757"/>
        <v>1</v>
      </c>
      <c r="AE2557" s="179" t="str">
        <f t="shared" si="4758"/>
        <v>11111111</v>
      </c>
      <c r="AF2557" s="125" t="s">
        <v>369</v>
      </c>
    </row>
    <row r="2558" spans="1:34" x14ac:dyDescent="0.2">
      <c r="I2558" s="159"/>
      <c r="Z2558" s="125" t="str">
        <f t="shared" si="4698"/>
        <v/>
      </c>
      <c r="AA2558" s="125" t="str">
        <f t="shared" si="4782"/>
        <v/>
      </c>
      <c r="AC2558" s="179"/>
    </row>
    <row r="2559" spans="1:34" ht="19" x14ac:dyDescent="0.25">
      <c r="A2559" s="225" t="s">
        <v>2370</v>
      </c>
      <c r="B2559" s="225"/>
      <c r="C2559" s="226"/>
      <c r="D2559" s="226"/>
      <c r="E2559" s="226"/>
      <c r="F2559" s="226"/>
      <c r="G2559" s="226"/>
      <c r="I2559" s="159"/>
      <c r="Z2559" s="125" t="str">
        <f t="shared" si="4698"/>
        <v/>
      </c>
      <c r="AA2559" s="125" t="str">
        <f t="shared" si="4782"/>
        <v/>
      </c>
      <c r="AC2559" s="179"/>
    </row>
    <row r="2560" spans="1:34" x14ac:dyDescent="0.2">
      <c r="A2560" s="125" t="s">
        <v>5096</v>
      </c>
      <c r="B2560" s="58" t="str">
        <f t="shared" ref="B2560" si="4784">IF(OR(MAX(1,O2560)*MAX(V2560,1)&gt;8,V2560&lt;1/4,X2560&lt;1/4,IF(X2560="-",0,X2560)&gt;8),"RSVD","")</f>
        <v>RSVD</v>
      </c>
      <c r="C2560" s="125" t="s">
        <v>781</v>
      </c>
      <c r="D2560" s="125" t="s">
        <v>704</v>
      </c>
      <c r="E2560" s="125" t="str">
        <f t="shared" ref="E2560" si="4785">IF(S2560="rs2","S2",IF(S2560="vs2","S3","S1"))</f>
        <v>S3</v>
      </c>
      <c r="F2560" s="125" t="str">
        <f t="shared" ref="F2560" si="4786">IF(W2560=8,"000",IF(W2560=16,"101","110"))</f>
        <v>000</v>
      </c>
      <c r="H2560" s="125" t="s">
        <v>1724</v>
      </c>
      <c r="I2560" s="159">
        <f>VLOOKUP(H2560,'V-Enc'!$B$38:$C$45,2,FALSE)</f>
        <v>32</v>
      </c>
      <c r="J2560" s="125" t="s">
        <v>1739</v>
      </c>
      <c r="K2560" s="159">
        <f>VLOOKUP(J2560,'V-Enc'!$B$49:$C$56,2,FALSE)</f>
        <v>0.25</v>
      </c>
      <c r="L2560" s="206" t="s">
        <v>2079</v>
      </c>
      <c r="M2560" s="125">
        <v>8</v>
      </c>
      <c r="R2560" s="125" t="s">
        <v>22</v>
      </c>
      <c r="S2560" s="125" t="s">
        <v>764</v>
      </c>
      <c r="T2560" s="125" t="s">
        <v>783</v>
      </c>
      <c r="U2560" s="125">
        <f t="shared" ref="U2560" si="4787">IF(L2560="-1",I2560,"-")</f>
        <v>32</v>
      </c>
      <c r="V2560" s="179">
        <f t="shared" ref="V2560" si="4788">IF(L2560="-1",K2560,U2560/I2560*K2560)</f>
        <v>0.25</v>
      </c>
      <c r="W2560" s="125">
        <f t="shared" ref="W2560" si="4789">IF(L2560="-1",M2560,"-")</f>
        <v>8</v>
      </c>
      <c r="X2560" s="179">
        <f t="shared" ref="X2560" si="4790">IF(L2560="-1",W2560/I2560*K2560,"-")</f>
        <v>6.25E-2</v>
      </c>
      <c r="Z2560" s="125">
        <f t="shared" si="4698"/>
        <v>1</v>
      </c>
      <c r="AA2560" s="125">
        <f t="shared" si="4782"/>
        <v>1</v>
      </c>
      <c r="AB2560" s="179">
        <f>MAX(V2560,X2560,1)*IF(O2560="",1,O2560)</f>
        <v>1</v>
      </c>
      <c r="AC2560" s="179" t="str">
        <f t="shared" ref="AC2560:AC2573" si="4791">DEC2BIN(MIN(64,AB2560)-1,6)</f>
        <v>000000</v>
      </c>
      <c r="AD2560" s="179">
        <f t="shared" ref="AD2560:AD2577" si="4792">AB2560/(MAX(V2560,1)*IF(O2560="",1,O2560))</f>
        <v>1</v>
      </c>
      <c r="AE2560" s="179" t="str">
        <f t="shared" ref="AE2560:AE2577" si="4793">RIGHT(_xlfn.CONCAT(REPT(0,8-MIN(AB2560,8)),REPT(DEC2BIN(_xlfn.BITLSHIFT(1,AD2560-1)),AB2560/AD2560)),8)</f>
        <v>00000001</v>
      </c>
      <c r="AF2560" s="179">
        <f t="shared" ref="AF2560:AF2577" si="4794">IF(X2560&lt;=1,0,IF(V2560&gt;=X2560,V2560/MAX(X2560,1),1))</f>
        <v>0</v>
      </c>
      <c r="AG2560" s="180" t="str">
        <f t="shared" ref="AG2560:AG2575" si="4795">IF(AF2560=0,"00000000",RIGHT(IF(X2560&gt;=V2560,DEC2BIN(_xlfn.BITXOR(BIN2DEC(AH2560),255),8),REPT(DEC2BIN(_xlfn.BITLSHIFT(1,AF2560-1)),8)),8))</f>
        <v>00000000</v>
      </c>
      <c r="AH2560" s="179" t="str">
        <f t="shared" ref="AH2560:AH2572" si="4796">IF(AF2560=0,"00000000",RIGHT(_xlfn.CONCAT(REPT(0,8-MIN(8,AB2560)),REPT(DEC2BIN(_xlfn.BITLSHIFT(1,MAX(V2560,X2560,1)-1)),MAX(1,O2560))),8))</f>
        <v>00000000</v>
      </c>
    </row>
    <row r="2561" spans="1:34" x14ac:dyDescent="0.2">
      <c r="A2561" s="125" t="s">
        <v>5097</v>
      </c>
      <c r="B2561" s="58" t="str">
        <f t="shared" ref="B2561" si="4797">IF(OR(MAX(1,O2561)*MAX(V2561,1)&gt;8,V2561&lt;1/4,X2561&lt;1/4,IF(X2561="-",0,X2561)&gt;8),"RSVD","")</f>
        <v>RSVD</v>
      </c>
      <c r="C2561" s="125" t="s">
        <v>781</v>
      </c>
      <c r="D2561" s="125" t="s">
        <v>704</v>
      </c>
      <c r="E2561" s="125" t="str">
        <f t="shared" ref="E2561" si="4798">IF(S2561="rs2","S2",IF(S2561="vs2","S3","S1"))</f>
        <v>S3</v>
      </c>
      <c r="F2561" s="125" t="str">
        <f t="shared" ref="F2561" si="4799">IF(W2561=8,"000",IF(W2561=16,"101","110"))</f>
        <v>101</v>
      </c>
      <c r="H2561" s="125" t="s">
        <v>1724</v>
      </c>
      <c r="I2561" s="159">
        <f>VLOOKUP(H2561,'V-Enc'!$B$38:$C$45,2,FALSE)</f>
        <v>32</v>
      </c>
      <c r="J2561" s="125" t="s">
        <v>1739</v>
      </c>
      <c r="K2561" s="159">
        <f>VLOOKUP(J2561,'V-Enc'!$B$49:$C$56,2,FALSE)</f>
        <v>0.25</v>
      </c>
      <c r="L2561" s="206" t="s">
        <v>2079</v>
      </c>
      <c r="M2561" s="125">
        <v>16</v>
      </c>
      <c r="R2561" s="125" t="s">
        <v>22</v>
      </c>
      <c r="S2561" s="125" t="s">
        <v>764</v>
      </c>
      <c r="T2561" s="125" t="s">
        <v>783</v>
      </c>
      <c r="U2561" s="125">
        <f t="shared" ref="U2561" si="4800">IF(L2561="-1",I2561,"-")</f>
        <v>32</v>
      </c>
      <c r="V2561" s="179">
        <f t="shared" ref="V2561" si="4801">IF(L2561="-1",K2561,U2561/I2561*K2561)</f>
        <v>0.25</v>
      </c>
      <c r="W2561" s="125">
        <f t="shared" ref="W2561" si="4802">IF(L2561="-1",M2561,"-")</f>
        <v>16</v>
      </c>
      <c r="X2561" s="179">
        <f t="shared" ref="X2561" si="4803">IF(L2561="-1",W2561/I2561*K2561,"-")</f>
        <v>0.125</v>
      </c>
      <c r="Z2561" s="125">
        <f t="shared" ref="Z2561" si="4804">IF(S2561="vs2",1,"")</f>
        <v>1</v>
      </c>
      <c r="AA2561" s="125">
        <f t="shared" ref="AA2561" si="4805">IF(T2561="vs3",1,"")</f>
        <v>1</v>
      </c>
      <c r="AB2561" s="179">
        <f t="shared" ref="AB2561:AB2577" si="4806">MAX(V2561,X2561,1)*IF(O2561="",1,O2561)</f>
        <v>1</v>
      </c>
      <c r="AC2561" s="179" t="str">
        <f t="shared" si="4791"/>
        <v>000000</v>
      </c>
      <c r="AD2561" s="179">
        <f t="shared" si="4792"/>
        <v>1</v>
      </c>
      <c r="AE2561" s="179" t="str">
        <f t="shared" si="4793"/>
        <v>00000001</v>
      </c>
      <c r="AF2561" s="179">
        <f t="shared" si="4794"/>
        <v>0</v>
      </c>
      <c r="AG2561" s="180" t="str">
        <f t="shared" si="4795"/>
        <v>00000000</v>
      </c>
      <c r="AH2561" s="179" t="str">
        <f t="shared" si="4796"/>
        <v>00000000</v>
      </c>
    </row>
    <row r="2562" spans="1:34" x14ac:dyDescent="0.2">
      <c r="A2562" s="125" t="s">
        <v>3497</v>
      </c>
      <c r="B2562" s="58" t="str">
        <f t="shared" ref="B2562:B2577" si="4807">IF(OR(MAX(1,O2562)*MAX(V2562,1)&gt;8,V2562&lt;1/4,X2562&lt;1/4,IF(X2562="-",0,X2562)&gt;8),"RSVD","")</f>
        <v/>
      </c>
      <c r="C2562" s="125" t="s">
        <v>781</v>
      </c>
      <c r="D2562" s="125" t="s">
        <v>704</v>
      </c>
      <c r="E2562" s="125" t="str">
        <f t="shared" ref="E2562:E2577" si="4808">IF(S2562="rs2","S2",IF(S2562="vs2","S3","S1"))</f>
        <v>S3</v>
      </c>
      <c r="F2562" s="125" t="str">
        <f t="shared" ref="F2562:F2577" si="4809">IF(W2562=8,"000",IF(W2562=16,"101","110"))</f>
        <v>110</v>
      </c>
      <c r="H2562" s="125" t="s">
        <v>1724</v>
      </c>
      <c r="I2562" s="159">
        <f>VLOOKUP(H2562,'V-Enc'!$B$38:$C$45,2,FALSE)</f>
        <v>32</v>
      </c>
      <c r="J2562" s="125" t="s">
        <v>1739</v>
      </c>
      <c r="K2562" s="159">
        <f>VLOOKUP(J2562,'V-Enc'!$B$49:$C$56,2,FALSE)</f>
        <v>0.25</v>
      </c>
      <c r="L2562" s="206" t="s">
        <v>2079</v>
      </c>
      <c r="M2562" s="125">
        <v>32</v>
      </c>
      <c r="R2562" s="125" t="s">
        <v>22</v>
      </c>
      <c r="S2562" s="125" t="s">
        <v>764</v>
      </c>
      <c r="T2562" s="125" t="s">
        <v>783</v>
      </c>
      <c r="U2562" s="125">
        <f t="shared" ref="U2562:U2577" si="4810">IF(L2562="-1",I2562,"-")</f>
        <v>32</v>
      </c>
      <c r="V2562" s="179">
        <f t="shared" ref="V2562:V2577" si="4811">IF(L2562="-1",K2562,U2562/I2562*K2562)</f>
        <v>0.25</v>
      </c>
      <c r="W2562" s="125">
        <f t="shared" ref="W2562:W2577" si="4812">IF(L2562="-1",M2562,"-")</f>
        <v>32</v>
      </c>
      <c r="X2562" s="179">
        <f t="shared" ref="X2562:X2577" si="4813">IF(L2562="-1",W2562/I2562*K2562,"-")</f>
        <v>0.25</v>
      </c>
      <c r="Z2562" s="125">
        <f t="shared" si="4698"/>
        <v>1</v>
      </c>
      <c r="AA2562" s="125">
        <f t="shared" si="4782"/>
        <v>1</v>
      </c>
      <c r="AB2562" s="179">
        <f t="shared" si="4806"/>
        <v>1</v>
      </c>
      <c r="AC2562" s="179" t="str">
        <f t="shared" si="4791"/>
        <v>000000</v>
      </c>
      <c r="AD2562" s="179">
        <f t="shared" si="4792"/>
        <v>1</v>
      </c>
      <c r="AE2562" s="179" t="str">
        <f t="shared" si="4793"/>
        <v>00000001</v>
      </c>
      <c r="AF2562" s="179">
        <f t="shared" si="4794"/>
        <v>0</v>
      </c>
      <c r="AG2562" s="180" t="str">
        <f t="shared" si="4795"/>
        <v>00000000</v>
      </c>
      <c r="AH2562" s="179" t="str">
        <f t="shared" si="4796"/>
        <v>00000000</v>
      </c>
    </row>
    <row r="2563" spans="1:34" x14ac:dyDescent="0.2">
      <c r="A2563" s="125" t="s">
        <v>5098</v>
      </c>
      <c r="B2563" s="58" t="str">
        <f t="shared" ref="B2563" si="4814">IF(OR(MAX(1,O2563)*MAX(V2563,1)&gt;8,V2563&lt;1/4,X2563&lt;1/4,IF(X2563="-",0,X2563)&gt;8),"RSVD","")</f>
        <v>RSVD</v>
      </c>
      <c r="C2563" s="125" t="s">
        <v>781</v>
      </c>
      <c r="D2563" s="125" t="s">
        <v>704</v>
      </c>
      <c r="E2563" s="125" t="str">
        <f t="shared" ref="E2563" si="4815">IF(S2563="rs2","S2",IF(S2563="vs2","S3","S1"))</f>
        <v>S3</v>
      </c>
      <c r="F2563" s="125" t="str">
        <f t="shared" ref="F2563" si="4816">IF(W2563=8,"000",IF(W2563=16,"101","110"))</f>
        <v>000</v>
      </c>
      <c r="H2563" s="125" t="s">
        <v>1724</v>
      </c>
      <c r="I2563" s="159">
        <f>VLOOKUP(H2563,'V-Enc'!$B$38:$C$45,2,FALSE)</f>
        <v>32</v>
      </c>
      <c r="J2563" s="125" t="s">
        <v>1740</v>
      </c>
      <c r="K2563" s="159">
        <f>VLOOKUP(J2563,'V-Enc'!$B$49:$C$56,2,FALSE)</f>
        <v>0.5</v>
      </c>
      <c r="L2563" s="206" t="s">
        <v>2079</v>
      </c>
      <c r="M2563" s="125">
        <v>8</v>
      </c>
      <c r="R2563" s="125" t="s">
        <v>22</v>
      </c>
      <c r="S2563" s="125" t="s">
        <v>764</v>
      </c>
      <c r="T2563" s="125" t="s">
        <v>783</v>
      </c>
      <c r="U2563" s="125">
        <f t="shared" ref="U2563" si="4817">IF(L2563="-1",I2563,"-")</f>
        <v>32</v>
      </c>
      <c r="V2563" s="179">
        <f t="shared" ref="V2563" si="4818">IF(L2563="-1",K2563,U2563/I2563*K2563)</f>
        <v>0.5</v>
      </c>
      <c r="W2563" s="125">
        <f t="shared" ref="W2563" si="4819">IF(L2563="-1",M2563,"-")</f>
        <v>8</v>
      </c>
      <c r="X2563" s="179">
        <f t="shared" ref="X2563" si="4820">IF(L2563="-1",W2563/I2563*K2563,"-")</f>
        <v>0.125</v>
      </c>
      <c r="Z2563" s="125">
        <f t="shared" ref="Z2563" si="4821">IF(S2563="vs2",1,"")</f>
        <v>1</v>
      </c>
      <c r="AA2563" s="125">
        <f t="shared" ref="AA2563" si="4822">IF(T2563="vs3",1,"")</f>
        <v>1</v>
      </c>
      <c r="AB2563" s="179">
        <f t="shared" si="4806"/>
        <v>1</v>
      </c>
      <c r="AC2563" s="179" t="str">
        <f t="shared" si="4791"/>
        <v>000000</v>
      </c>
      <c r="AD2563" s="179">
        <f t="shared" si="4792"/>
        <v>1</v>
      </c>
      <c r="AE2563" s="179" t="str">
        <f t="shared" si="4793"/>
        <v>00000001</v>
      </c>
      <c r="AF2563" s="179">
        <f t="shared" si="4794"/>
        <v>0</v>
      </c>
      <c r="AG2563" s="180" t="str">
        <f t="shared" si="4795"/>
        <v>00000000</v>
      </c>
      <c r="AH2563" s="179" t="str">
        <f t="shared" si="4796"/>
        <v>00000000</v>
      </c>
    </row>
    <row r="2564" spans="1:34" x14ac:dyDescent="0.2">
      <c r="A2564" s="125" t="s">
        <v>3498</v>
      </c>
      <c r="B2564" s="58" t="str">
        <f t="shared" si="4807"/>
        <v/>
      </c>
      <c r="C2564" s="125" t="s">
        <v>781</v>
      </c>
      <c r="D2564" s="125" t="s">
        <v>704</v>
      </c>
      <c r="E2564" s="125" t="str">
        <f t="shared" si="4808"/>
        <v>S3</v>
      </c>
      <c r="F2564" s="125" t="str">
        <f t="shared" si="4809"/>
        <v>101</v>
      </c>
      <c r="H2564" s="125" t="s">
        <v>1724</v>
      </c>
      <c r="I2564" s="159">
        <f>VLOOKUP(H2564,'V-Enc'!$B$38:$C$45,2,FALSE)</f>
        <v>32</v>
      </c>
      <c r="J2564" s="125" t="s">
        <v>1740</v>
      </c>
      <c r="K2564" s="159">
        <f>VLOOKUP(J2564,'V-Enc'!$B$49:$C$56,2,FALSE)</f>
        <v>0.5</v>
      </c>
      <c r="L2564" s="206" t="s">
        <v>2079</v>
      </c>
      <c r="M2564" s="125">
        <v>16</v>
      </c>
      <c r="R2564" s="125" t="s">
        <v>22</v>
      </c>
      <c r="S2564" s="125" t="s">
        <v>764</v>
      </c>
      <c r="T2564" s="125" t="s">
        <v>783</v>
      </c>
      <c r="U2564" s="125">
        <f t="shared" si="4810"/>
        <v>32</v>
      </c>
      <c r="V2564" s="179">
        <f t="shared" si="4811"/>
        <v>0.5</v>
      </c>
      <c r="W2564" s="125">
        <f t="shared" si="4812"/>
        <v>16</v>
      </c>
      <c r="X2564" s="179">
        <f t="shared" si="4813"/>
        <v>0.25</v>
      </c>
      <c r="Z2564" s="125">
        <f t="shared" si="4698"/>
        <v>1</v>
      </c>
      <c r="AA2564" s="125">
        <f t="shared" si="4782"/>
        <v>1</v>
      </c>
      <c r="AB2564" s="179">
        <f t="shared" si="4806"/>
        <v>1</v>
      </c>
      <c r="AC2564" s="179" t="str">
        <f t="shared" si="4791"/>
        <v>000000</v>
      </c>
      <c r="AD2564" s="179">
        <f t="shared" si="4792"/>
        <v>1</v>
      </c>
      <c r="AE2564" s="179" t="str">
        <f t="shared" si="4793"/>
        <v>00000001</v>
      </c>
      <c r="AF2564" s="179">
        <f t="shared" si="4794"/>
        <v>0</v>
      </c>
      <c r="AG2564" s="180" t="str">
        <f t="shared" si="4795"/>
        <v>00000000</v>
      </c>
      <c r="AH2564" s="179" t="str">
        <f t="shared" si="4796"/>
        <v>00000000</v>
      </c>
    </row>
    <row r="2565" spans="1:34" x14ac:dyDescent="0.2">
      <c r="A2565" s="125" t="s">
        <v>3499</v>
      </c>
      <c r="B2565" s="58" t="str">
        <f t="shared" si="4807"/>
        <v/>
      </c>
      <c r="C2565" s="125" t="s">
        <v>781</v>
      </c>
      <c r="D2565" s="125" t="s">
        <v>704</v>
      </c>
      <c r="E2565" s="125" t="str">
        <f t="shared" si="4808"/>
        <v>S3</v>
      </c>
      <c r="F2565" s="125" t="str">
        <f t="shared" si="4809"/>
        <v>110</v>
      </c>
      <c r="H2565" s="125" t="s">
        <v>1724</v>
      </c>
      <c r="I2565" s="159">
        <f>VLOOKUP(H2565,'V-Enc'!$B$38:$C$45,2,FALSE)</f>
        <v>32</v>
      </c>
      <c r="J2565" s="125" t="s">
        <v>1740</v>
      </c>
      <c r="K2565" s="159">
        <f>VLOOKUP(J2565,'V-Enc'!$B$49:$C$56,2,FALSE)</f>
        <v>0.5</v>
      </c>
      <c r="L2565" s="206" t="s">
        <v>2079</v>
      </c>
      <c r="M2565" s="125">
        <v>32</v>
      </c>
      <c r="R2565" s="125" t="s">
        <v>22</v>
      </c>
      <c r="S2565" s="125" t="s">
        <v>764</v>
      </c>
      <c r="T2565" s="125" t="s">
        <v>783</v>
      </c>
      <c r="U2565" s="125">
        <f t="shared" si="4810"/>
        <v>32</v>
      </c>
      <c r="V2565" s="179">
        <f t="shared" si="4811"/>
        <v>0.5</v>
      </c>
      <c r="W2565" s="125">
        <f t="shared" si="4812"/>
        <v>32</v>
      </c>
      <c r="X2565" s="179">
        <f t="shared" si="4813"/>
        <v>0.5</v>
      </c>
      <c r="Z2565" s="125">
        <f t="shared" si="4698"/>
        <v>1</v>
      </c>
      <c r="AA2565" s="125">
        <f t="shared" si="4782"/>
        <v>1</v>
      </c>
      <c r="AB2565" s="179">
        <f t="shared" si="4806"/>
        <v>1</v>
      </c>
      <c r="AC2565" s="179" t="str">
        <f t="shared" si="4791"/>
        <v>000000</v>
      </c>
      <c r="AD2565" s="179">
        <f t="shared" si="4792"/>
        <v>1</v>
      </c>
      <c r="AE2565" s="179" t="str">
        <f t="shared" si="4793"/>
        <v>00000001</v>
      </c>
      <c r="AF2565" s="179">
        <f t="shared" si="4794"/>
        <v>0</v>
      </c>
      <c r="AG2565" s="180" t="str">
        <f t="shared" si="4795"/>
        <v>00000000</v>
      </c>
      <c r="AH2565" s="179" t="str">
        <f t="shared" si="4796"/>
        <v>00000000</v>
      </c>
    </row>
    <row r="2566" spans="1:34" x14ac:dyDescent="0.2">
      <c r="A2566" s="125" t="s">
        <v>3500</v>
      </c>
      <c r="B2566" s="58" t="str">
        <f t="shared" si="4807"/>
        <v/>
      </c>
      <c r="C2566" s="125" t="s">
        <v>781</v>
      </c>
      <c r="D2566" s="125" t="s">
        <v>704</v>
      </c>
      <c r="E2566" s="125" t="str">
        <f t="shared" si="4808"/>
        <v>S3</v>
      </c>
      <c r="F2566" s="125" t="str">
        <f t="shared" si="4809"/>
        <v>000</v>
      </c>
      <c r="H2566" s="125" t="s">
        <v>1724</v>
      </c>
      <c r="I2566" s="159">
        <f>VLOOKUP(H2566,'V-Enc'!$B$38:$C$45,2,FALSE)</f>
        <v>32</v>
      </c>
      <c r="J2566" s="125" t="s">
        <v>1733</v>
      </c>
      <c r="K2566" s="159">
        <f>VLOOKUP(J2566,'V-Enc'!$B$49:$C$56,2,FALSE)</f>
        <v>1</v>
      </c>
      <c r="L2566" s="206" t="s">
        <v>2079</v>
      </c>
      <c r="M2566" s="125">
        <v>8</v>
      </c>
      <c r="R2566" s="125" t="s">
        <v>22</v>
      </c>
      <c r="S2566" s="125" t="s">
        <v>764</v>
      </c>
      <c r="T2566" s="125" t="s">
        <v>783</v>
      </c>
      <c r="U2566" s="125">
        <f t="shared" si="4810"/>
        <v>32</v>
      </c>
      <c r="V2566" s="179">
        <f t="shared" si="4811"/>
        <v>1</v>
      </c>
      <c r="W2566" s="125">
        <f t="shared" si="4812"/>
        <v>8</v>
      </c>
      <c r="X2566" s="179">
        <f t="shared" si="4813"/>
        <v>0.25</v>
      </c>
      <c r="Z2566" s="125">
        <f t="shared" si="4698"/>
        <v>1</v>
      </c>
      <c r="AA2566" s="125">
        <f t="shared" si="4782"/>
        <v>1</v>
      </c>
      <c r="AB2566" s="179">
        <f t="shared" si="4806"/>
        <v>1</v>
      </c>
      <c r="AC2566" s="179" t="str">
        <f t="shared" si="4791"/>
        <v>000000</v>
      </c>
      <c r="AD2566" s="179">
        <f t="shared" si="4792"/>
        <v>1</v>
      </c>
      <c r="AE2566" s="179" t="str">
        <f t="shared" si="4793"/>
        <v>00000001</v>
      </c>
      <c r="AF2566" s="179">
        <f t="shared" si="4794"/>
        <v>0</v>
      </c>
      <c r="AG2566" s="180" t="str">
        <f t="shared" si="4795"/>
        <v>00000000</v>
      </c>
      <c r="AH2566" s="179" t="str">
        <f t="shared" si="4796"/>
        <v>00000000</v>
      </c>
    </row>
    <row r="2567" spans="1:34" x14ac:dyDescent="0.2">
      <c r="A2567" s="125" t="s">
        <v>3501</v>
      </c>
      <c r="B2567" s="58" t="str">
        <f t="shared" si="4807"/>
        <v/>
      </c>
      <c r="C2567" s="125" t="s">
        <v>781</v>
      </c>
      <c r="D2567" s="125" t="s">
        <v>704</v>
      </c>
      <c r="E2567" s="125" t="str">
        <f t="shared" si="4808"/>
        <v>S3</v>
      </c>
      <c r="F2567" s="125" t="str">
        <f t="shared" si="4809"/>
        <v>101</v>
      </c>
      <c r="H2567" s="125" t="s">
        <v>1724</v>
      </c>
      <c r="I2567" s="159">
        <f>VLOOKUP(H2567,'V-Enc'!$B$38:$C$45,2,FALSE)</f>
        <v>32</v>
      </c>
      <c r="J2567" s="125" t="s">
        <v>1733</v>
      </c>
      <c r="K2567" s="159">
        <f>VLOOKUP(J2567,'V-Enc'!$B$49:$C$56,2,FALSE)</f>
        <v>1</v>
      </c>
      <c r="L2567" s="206" t="s">
        <v>2079</v>
      </c>
      <c r="M2567" s="125">
        <v>16</v>
      </c>
      <c r="R2567" s="125" t="s">
        <v>22</v>
      </c>
      <c r="S2567" s="125" t="s">
        <v>764</v>
      </c>
      <c r="T2567" s="125" t="s">
        <v>783</v>
      </c>
      <c r="U2567" s="125">
        <f t="shared" si="4810"/>
        <v>32</v>
      </c>
      <c r="V2567" s="179">
        <f t="shared" si="4811"/>
        <v>1</v>
      </c>
      <c r="W2567" s="125">
        <f t="shared" si="4812"/>
        <v>16</v>
      </c>
      <c r="X2567" s="179">
        <f t="shared" si="4813"/>
        <v>0.5</v>
      </c>
      <c r="Z2567" s="125">
        <f t="shared" si="4698"/>
        <v>1</v>
      </c>
      <c r="AA2567" s="125">
        <f t="shared" si="4782"/>
        <v>1</v>
      </c>
      <c r="AB2567" s="179">
        <f t="shared" si="4806"/>
        <v>1</v>
      </c>
      <c r="AC2567" s="179" t="str">
        <f t="shared" si="4791"/>
        <v>000000</v>
      </c>
      <c r="AD2567" s="179">
        <f t="shared" si="4792"/>
        <v>1</v>
      </c>
      <c r="AE2567" s="179" t="str">
        <f t="shared" si="4793"/>
        <v>00000001</v>
      </c>
      <c r="AF2567" s="179">
        <f t="shared" si="4794"/>
        <v>0</v>
      </c>
      <c r="AG2567" s="180" t="str">
        <f t="shared" si="4795"/>
        <v>00000000</v>
      </c>
      <c r="AH2567" s="179" t="str">
        <f t="shared" si="4796"/>
        <v>00000000</v>
      </c>
    </row>
    <row r="2568" spans="1:34" x14ac:dyDescent="0.2">
      <c r="A2568" s="125" t="s">
        <v>3502</v>
      </c>
      <c r="B2568" s="58" t="str">
        <f t="shared" si="4807"/>
        <v/>
      </c>
      <c r="C2568" s="125" t="s">
        <v>781</v>
      </c>
      <c r="D2568" s="125" t="s">
        <v>704</v>
      </c>
      <c r="E2568" s="125" t="str">
        <f t="shared" si="4808"/>
        <v>S3</v>
      </c>
      <c r="F2568" s="125" t="str">
        <f t="shared" si="4809"/>
        <v>110</v>
      </c>
      <c r="H2568" s="125" t="s">
        <v>1724</v>
      </c>
      <c r="I2568" s="159">
        <f>VLOOKUP(H2568,'V-Enc'!$B$38:$C$45,2,FALSE)</f>
        <v>32</v>
      </c>
      <c r="J2568" s="125" t="s">
        <v>1733</v>
      </c>
      <c r="K2568" s="159">
        <f>VLOOKUP(J2568,'V-Enc'!$B$49:$C$56,2,FALSE)</f>
        <v>1</v>
      </c>
      <c r="L2568" s="206" t="s">
        <v>2079</v>
      </c>
      <c r="M2568" s="125">
        <v>32</v>
      </c>
      <c r="R2568" s="125" t="s">
        <v>22</v>
      </c>
      <c r="S2568" s="125" t="s">
        <v>764</v>
      </c>
      <c r="T2568" s="125" t="s">
        <v>783</v>
      </c>
      <c r="U2568" s="125">
        <f t="shared" si="4810"/>
        <v>32</v>
      </c>
      <c r="V2568" s="179">
        <f t="shared" si="4811"/>
        <v>1</v>
      </c>
      <c r="W2568" s="125">
        <f t="shared" si="4812"/>
        <v>32</v>
      </c>
      <c r="X2568" s="179">
        <f t="shared" si="4813"/>
        <v>1</v>
      </c>
      <c r="Z2568" s="125">
        <f t="shared" si="4698"/>
        <v>1</v>
      </c>
      <c r="AA2568" s="125">
        <f t="shared" si="4782"/>
        <v>1</v>
      </c>
      <c r="AB2568" s="179">
        <f t="shared" si="4806"/>
        <v>1</v>
      </c>
      <c r="AC2568" s="179" t="str">
        <f t="shared" si="4791"/>
        <v>000000</v>
      </c>
      <c r="AD2568" s="179">
        <f t="shared" si="4792"/>
        <v>1</v>
      </c>
      <c r="AE2568" s="179" t="str">
        <f t="shared" si="4793"/>
        <v>00000001</v>
      </c>
      <c r="AF2568" s="179">
        <f t="shared" si="4794"/>
        <v>0</v>
      </c>
      <c r="AG2568" s="180" t="str">
        <f t="shared" si="4795"/>
        <v>00000000</v>
      </c>
      <c r="AH2568" s="179" t="str">
        <f t="shared" si="4796"/>
        <v>00000000</v>
      </c>
    </row>
    <row r="2569" spans="1:34" x14ac:dyDescent="0.2">
      <c r="A2569" s="125" t="s">
        <v>3503</v>
      </c>
      <c r="B2569" s="58" t="str">
        <f t="shared" si="4807"/>
        <v/>
      </c>
      <c r="C2569" s="125" t="s">
        <v>781</v>
      </c>
      <c r="D2569" s="125" t="s">
        <v>704</v>
      </c>
      <c r="E2569" s="125" t="str">
        <f t="shared" si="4808"/>
        <v>S3</v>
      </c>
      <c r="F2569" s="125" t="str">
        <f t="shared" si="4809"/>
        <v>000</v>
      </c>
      <c r="H2569" s="125" t="s">
        <v>1724</v>
      </c>
      <c r="I2569" s="159">
        <f>VLOOKUP(H2569,'V-Enc'!$B$38:$C$45,2,FALSE)</f>
        <v>32</v>
      </c>
      <c r="J2569" s="125" t="s">
        <v>1734</v>
      </c>
      <c r="K2569" s="159">
        <f>VLOOKUP(J2569,'V-Enc'!$B$49:$C$56,2,FALSE)</f>
        <v>2</v>
      </c>
      <c r="L2569" s="206" t="s">
        <v>2079</v>
      </c>
      <c r="M2569" s="125">
        <v>8</v>
      </c>
      <c r="R2569" s="125" t="s">
        <v>22</v>
      </c>
      <c r="S2569" s="125" t="s">
        <v>764</v>
      </c>
      <c r="T2569" s="125" t="s">
        <v>783</v>
      </c>
      <c r="U2569" s="125">
        <f t="shared" si="4810"/>
        <v>32</v>
      </c>
      <c r="V2569" s="179">
        <f t="shared" si="4811"/>
        <v>2</v>
      </c>
      <c r="W2569" s="125">
        <f t="shared" si="4812"/>
        <v>8</v>
      </c>
      <c r="X2569" s="179">
        <f t="shared" si="4813"/>
        <v>0.5</v>
      </c>
      <c r="Z2569" s="125">
        <f t="shared" si="4698"/>
        <v>1</v>
      </c>
      <c r="AA2569" s="125">
        <f t="shared" si="4782"/>
        <v>1</v>
      </c>
      <c r="AB2569" s="179">
        <f t="shared" si="4806"/>
        <v>2</v>
      </c>
      <c r="AC2569" s="179" t="str">
        <f t="shared" si="4791"/>
        <v>000001</v>
      </c>
      <c r="AD2569" s="179">
        <f t="shared" si="4792"/>
        <v>1</v>
      </c>
      <c r="AE2569" s="179" t="str">
        <f t="shared" si="4793"/>
        <v>00000011</v>
      </c>
      <c r="AF2569" s="179">
        <f t="shared" si="4794"/>
        <v>0</v>
      </c>
      <c r="AG2569" s="180" t="str">
        <f t="shared" si="4795"/>
        <v>00000000</v>
      </c>
      <c r="AH2569" s="179" t="str">
        <f t="shared" si="4796"/>
        <v>00000000</v>
      </c>
    </row>
    <row r="2570" spans="1:34" x14ac:dyDescent="0.2">
      <c r="A2570" s="125" t="s">
        <v>3504</v>
      </c>
      <c r="B2570" s="58" t="str">
        <f t="shared" si="4807"/>
        <v/>
      </c>
      <c r="C2570" s="125" t="s">
        <v>781</v>
      </c>
      <c r="D2570" s="125" t="s">
        <v>704</v>
      </c>
      <c r="E2570" s="125" t="str">
        <f t="shared" si="4808"/>
        <v>S3</v>
      </c>
      <c r="F2570" s="125" t="str">
        <f t="shared" si="4809"/>
        <v>101</v>
      </c>
      <c r="H2570" s="125" t="s">
        <v>1724</v>
      </c>
      <c r="I2570" s="159">
        <f>VLOOKUP(H2570,'V-Enc'!$B$38:$C$45,2,FALSE)</f>
        <v>32</v>
      </c>
      <c r="J2570" s="125" t="s">
        <v>1734</v>
      </c>
      <c r="K2570" s="159">
        <f>VLOOKUP(J2570,'V-Enc'!$B$49:$C$56,2,FALSE)</f>
        <v>2</v>
      </c>
      <c r="L2570" s="206" t="s">
        <v>2079</v>
      </c>
      <c r="M2570" s="125">
        <v>16</v>
      </c>
      <c r="R2570" s="125" t="s">
        <v>22</v>
      </c>
      <c r="S2570" s="125" t="s">
        <v>764</v>
      </c>
      <c r="T2570" s="125" t="s">
        <v>783</v>
      </c>
      <c r="U2570" s="125">
        <f t="shared" si="4810"/>
        <v>32</v>
      </c>
      <c r="V2570" s="179">
        <f t="shared" si="4811"/>
        <v>2</v>
      </c>
      <c r="W2570" s="125">
        <f t="shared" si="4812"/>
        <v>16</v>
      </c>
      <c r="X2570" s="179">
        <f t="shared" si="4813"/>
        <v>1</v>
      </c>
      <c r="Z2570" s="125">
        <f t="shared" si="4698"/>
        <v>1</v>
      </c>
      <c r="AA2570" s="125">
        <f t="shared" si="4782"/>
        <v>1</v>
      </c>
      <c r="AB2570" s="179">
        <f t="shared" si="4806"/>
        <v>2</v>
      </c>
      <c r="AC2570" s="179" t="str">
        <f t="shared" si="4791"/>
        <v>000001</v>
      </c>
      <c r="AD2570" s="179">
        <f t="shared" si="4792"/>
        <v>1</v>
      </c>
      <c r="AE2570" s="179" t="str">
        <f t="shared" si="4793"/>
        <v>00000011</v>
      </c>
      <c r="AF2570" s="179">
        <f t="shared" si="4794"/>
        <v>0</v>
      </c>
      <c r="AG2570" s="180" t="str">
        <f t="shared" si="4795"/>
        <v>00000000</v>
      </c>
      <c r="AH2570" s="179" t="str">
        <f t="shared" si="4796"/>
        <v>00000000</v>
      </c>
    </row>
    <row r="2571" spans="1:34" x14ac:dyDescent="0.2">
      <c r="A2571" s="125" t="s">
        <v>3505</v>
      </c>
      <c r="B2571" s="58" t="str">
        <f t="shared" si="4807"/>
        <v/>
      </c>
      <c r="C2571" s="125" t="s">
        <v>781</v>
      </c>
      <c r="D2571" s="125" t="s">
        <v>704</v>
      </c>
      <c r="E2571" s="125" t="str">
        <f t="shared" si="4808"/>
        <v>S3</v>
      </c>
      <c r="F2571" s="125" t="str">
        <f t="shared" si="4809"/>
        <v>110</v>
      </c>
      <c r="H2571" s="125" t="s">
        <v>1724</v>
      </c>
      <c r="I2571" s="159">
        <f>VLOOKUP(H2571,'V-Enc'!$B$38:$C$45,2,FALSE)</f>
        <v>32</v>
      </c>
      <c r="J2571" s="125" t="s">
        <v>1734</v>
      </c>
      <c r="K2571" s="159">
        <f>VLOOKUP(J2571,'V-Enc'!$B$49:$C$56,2,FALSE)</f>
        <v>2</v>
      </c>
      <c r="L2571" s="206" t="s">
        <v>2079</v>
      </c>
      <c r="M2571" s="125">
        <v>32</v>
      </c>
      <c r="R2571" s="125" t="s">
        <v>22</v>
      </c>
      <c r="S2571" s="125" t="s">
        <v>764</v>
      </c>
      <c r="T2571" s="125" t="s">
        <v>783</v>
      </c>
      <c r="U2571" s="125">
        <f t="shared" si="4810"/>
        <v>32</v>
      </c>
      <c r="V2571" s="179">
        <f t="shared" si="4811"/>
        <v>2</v>
      </c>
      <c r="W2571" s="125">
        <f t="shared" si="4812"/>
        <v>32</v>
      </c>
      <c r="X2571" s="179">
        <f t="shared" si="4813"/>
        <v>2</v>
      </c>
      <c r="Z2571" s="125">
        <f t="shared" si="4698"/>
        <v>1</v>
      </c>
      <c r="AA2571" s="125">
        <f t="shared" si="4782"/>
        <v>1</v>
      </c>
      <c r="AB2571" s="179">
        <f t="shared" si="4806"/>
        <v>2</v>
      </c>
      <c r="AC2571" s="179" t="str">
        <f t="shared" si="4791"/>
        <v>000001</v>
      </c>
      <c r="AD2571" s="179">
        <f t="shared" si="4792"/>
        <v>1</v>
      </c>
      <c r="AE2571" s="179" t="str">
        <f t="shared" si="4793"/>
        <v>00000011</v>
      </c>
      <c r="AF2571" s="179">
        <f t="shared" si="4794"/>
        <v>1</v>
      </c>
      <c r="AG2571" s="180" t="str">
        <f t="shared" si="4795"/>
        <v>11111101</v>
      </c>
      <c r="AH2571" s="179" t="str">
        <f t="shared" si="4796"/>
        <v>00000010</v>
      </c>
    </row>
    <row r="2572" spans="1:34" x14ac:dyDescent="0.2">
      <c r="A2572" s="125" t="s">
        <v>3506</v>
      </c>
      <c r="B2572" s="58" t="str">
        <f t="shared" si="4807"/>
        <v/>
      </c>
      <c r="C2572" s="125" t="s">
        <v>781</v>
      </c>
      <c r="D2572" s="125" t="s">
        <v>704</v>
      </c>
      <c r="E2572" s="125" t="str">
        <f t="shared" si="4808"/>
        <v>S3</v>
      </c>
      <c r="F2572" s="125" t="str">
        <f t="shared" si="4809"/>
        <v>000</v>
      </c>
      <c r="H2572" s="125" t="s">
        <v>1724</v>
      </c>
      <c r="I2572" s="159">
        <f>VLOOKUP(H2572,'V-Enc'!$B$38:$C$45,2,FALSE)</f>
        <v>32</v>
      </c>
      <c r="J2572" s="125" t="s">
        <v>1735</v>
      </c>
      <c r="K2572" s="159">
        <f>VLOOKUP(J2572,'V-Enc'!$B$49:$C$56,2,FALSE)</f>
        <v>4</v>
      </c>
      <c r="L2572" s="206" t="s">
        <v>2079</v>
      </c>
      <c r="M2572" s="125">
        <v>8</v>
      </c>
      <c r="R2572" s="125" t="s">
        <v>22</v>
      </c>
      <c r="S2572" s="125" t="s">
        <v>764</v>
      </c>
      <c r="T2572" s="125" t="s">
        <v>783</v>
      </c>
      <c r="U2572" s="125">
        <f t="shared" si="4810"/>
        <v>32</v>
      </c>
      <c r="V2572" s="179">
        <f t="shared" si="4811"/>
        <v>4</v>
      </c>
      <c r="W2572" s="125">
        <f t="shared" si="4812"/>
        <v>8</v>
      </c>
      <c r="X2572" s="179">
        <f t="shared" si="4813"/>
        <v>1</v>
      </c>
      <c r="Z2572" s="125">
        <f t="shared" si="4698"/>
        <v>1</v>
      </c>
      <c r="AA2572" s="125">
        <f t="shared" si="4782"/>
        <v>1</v>
      </c>
      <c r="AB2572" s="179">
        <f t="shared" si="4806"/>
        <v>4</v>
      </c>
      <c r="AC2572" s="179" t="str">
        <f t="shared" si="4791"/>
        <v>000011</v>
      </c>
      <c r="AD2572" s="179">
        <f t="shared" si="4792"/>
        <v>1</v>
      </c>
      <c r="AE2572" s="179" t="str">
        <f t="shared" si="4793"/>
        <v>00001111</v>
      </c>
      <c r="AF2572" s="179">
        <f t="shared" si="4794"/>
        <v>0</v>
      </c>
      <c r="AG2572" s="180" t="str">
        <f t="shared" si="4795"/>
        <v>00000000</v>
      </c>
      <c r="AH2572" s="179" t="str">
        <f t="shared" si="4796"/>
        <v>00000000</v>
      </c>
    </row>
    <row r="2573" spans="1:34" x14ac:dyDescent="0.2">
      <c r="A2573" s="125" t="s">
        <v>3507</v>
      </c>
      <c r="B2573" s="58" t="str">
        <f t="shared" si="4807"/>
        <v/>
      </c>
      <c r="C2573" s="125" t="s">
        <v>781</v>
      </c>
      <c r="D2573" s="125" t="s">
        <v>704</v>
      </c>
      <c r="E2573" s="125" t="str">
        <f t="shared" si="4808"/>
        <v>S3</v>
      </c>
      <c r="F2573" s="125" t="str">
        <f t="shared" si="4809"/>
        <v>101</v>
      </c>
      <c r="H2573" s="125" t="s">
        <v>1724</v>
      </c>
      <c r="I2573" s="159">
        <f>VLOOKUP(H2573,'V-Enc'!$B$38:$C$45,2,FALSE)</f>
        <v>32</v>
      </c>
      <c r="J2573" s="125" t="s">
        <v>1735</v>
      </c>
      <c r="K2573" s="159">
        <f>VLOOKUP(J2573,'V-Enc'!$B$49:$C$56,2,FALSE)</f>
        <v>4</v>
      </c>
      <c r="L2573" s="206" t="s">
        <v>2079</v>
      </c>
      <c r="M2573" s="125">
        <v>16</v>
      </c>
      <c r="R2573" s="125" t="s">
        <v>22</v>
      </c>
      <c r="S2573" s="125" t="s">
        <v>764</v>
      </c>
      <c r="T2573" s="125" t="s">
        <v>783</v>
      </c>
      <c r="U2573" s="125">
        <f t="shared" si="4810"/>
        <v>32</v>
      </c>
      <c r="V2573" s="179">
        <f t="shared" si="4811"/>
        <v>4</v>
      </c>
      <c r="W2573" s="125">
        <f t="shared" si="4812"/>
        <v>16</v>
      </c>
      <c r="X2573" s="179">
        <f t="shared" si="4813"/>
        <v>2</v>
      </c>
      <c r="Z2573" s="125">
        <f t="shared" si="4698"/>
        <v>1</v>
      </c>
      <c r="AA2573" s="125">
        <f t="shared" si="4782"/>
        <v>1</v>
      </c>
      <c r="AB2573" s="179">
        <f t="shared" si="4806"/>
        <v>4</v>
      </c>
      <c r="AC2573" s="179" t="str">
        <f t="shared" si="4791"/>
        <v>000011</v>
      </c>
      <c r="AD2573" s="179">
        <f t="shared" si="4792"/>
        <v>1</v>
      </c>
      <c r="AE2573" s="179" t="str">
        <f t="shared" si="4793"/>
        <v>00001111</v>
      </c>
      <c r="AF2573" s="179">
        <f t="shared" si="4794"/>
        <v>2</v>
      </c>
      <c r="AG2573" s="180" t="str">
        <f t="shared" si="4795"/>
        <v>10101010</v>
      </c>
      <c r="AH2573" s="179" t="str">
        <f>IF(AF2573=0,"00000000",RIGHT(_xlfn.CONCAT(REPT(0,8-MIN(8,AB2573)),REPT(DEC2BIN(_xlfn.BITLSHIFT(1,MAX(V2573,X2573,1)-1)),MAX(1,O2573))),8))</f>
        <v>00001000</v>
      </c>
    </row>
    <row r="2574" spans="1:34" x14ac:dyDescent="0.2">
      <c r="A2574" s="125" t="s">
        <v>3508</v>
      </c>
      <c r="B2574" s="58" t="str">
        <f t="shared" si="4807"/>
        <v/>
      </c>
      <c r="C2574" s="125" t="s">
        <v>781</v>
      </c>
      <c r="D2574" s="125" t="s">
        <v>704</v>
      </c>
      <c r="E2574" s="125" t="str">
        <f t="shared" si="4808"/>
        <v>S3</v>
      </c>
      <c r="F2574" s="125" t="str">
        <f t="shared" si="4809"/>
        <v>110</v>
      </c>
      <c r="H2574" s="125" t="s">
        <v>1724</v>
      </c>
      <c r="I2574" s="159">
        <f>VLOOKUP(H2574,'V-Enc'!$B$38:$C$45,2,FALSE)</f>
        <v>32</v>
      </c>
      <c r="J2574" s="125" t="s">
        <v>1735</v>
      </c>
      <c r="K2574" s="159">
        <f>VLOOKUP(J2574,'V-Enc'!$B$49:$C$56,2,FALSE)</f>
        <v>4</v>
      </c>
      <c r="L2574" s="206" t="s">
        <v>2079</v>
      </c>
      <c r="M2574" s="125">
        <v>32</v>
      </c>
      <c r="R2574" s="125" t="s">
        <v>22</v>
      </c>
      <c r="S2574" s="125" t="s">
        <v>764</v>
      </c>
      <c r="T2574" s="125" t="s">
        <v>783</v>
      </c>
      <c r="U2574" s="125">
        <f t="shared" si="4810"/>
        <v>32</v>
      </c>
      <c r="V2574" s="179">
        <f t="shared" si="4811"/>
        <v>4</v>
      </c>
      <c r="W2574" s="125">
        <f t="shared" si="4812"/>
        <v>32</v>
      </c>
      <c r="X2574" s="179">
        <f t="shared" si="4813"/>
        <v>4</v>
      </c>
      <c r="Z2574" s="125">
        <f t="shared" si="4698"/>
        <v>1</v>
      </c>
      <c r="AA2574" s="125">
        <f t="shared" si="4782"/>
        <v>1</v>
      </c>
      <c r="AB2574" s="179">
        <f t="shared" si="4806"/>
        <v>4</v>
      </c>
      <c r="AC2574" s="179" t="str">
        <f>DEC2BIN(MIN(64,AB2574)-1,6)</f>
        <v>000011</v>
      </c>
      <c r="AD2574" s="179">
        <f t="shared" si="4792"/>
        <v>1</v>
      </c>
      <c r="AE2574" s="179" t="str">
        <f t="shared" si="4793"/>
        <v>00001111</v>
      </c>
      <c r="AF2574" s="179">
        <f t="shared" si="4794"/>
        <v>1</v>
      </c>
      <c r="AG2574" s="180" t="str">
        <f t="shared" si="4795"/>
        <v>11110111</v>
      </c>
      <c r="AH2574" s="179" t="str">
        <f t="shared" ref="AH2574:AH2577" si="4823">IF(AF2574=0,"00000000",RIGHT(_xlfn.CONCAT(REPT(0,8-MIN(8,AB2574)),REPT(DEC2BIN(_xlfn.BITLSHIFT(1,MAX(V2574,X2574,1)-1)),MAX(1,O2574))),8))</f>
        <v>00001000</v>
      </c>
    </row>
    <row r="2575" spans="1:34" x14ac:dyDescent="0.2">
      <c r="A2575" s="125" t="s">
        <v>3509</v>
      </c>
      <c r="B2575" s="58" t="str">
        <f t="shared" si="4807"/>
        <v/>
      </c>
      <c r="C2575" s="125" t="s">
        <v>781</v>
      </c>
      <c r="D2575" s="125" t="s">
        <v>704</v>
      </c>
      <c r="E2575" s="125" t="str">
        <f t="shared" si="4808"/>
        <v>S3</v>
      </c>
      <c r="F2575" s="125" t="str">
        <f t="shared" si="4809"/>
        <v>000</v>
      </c>
      <c r="H2575" s="125" t="s">
        <v>1724</v>
      </c>
      <c r="I2575" s="159">
        <f>VLOOKUP(H2575,'V-Enc'!$B$38:$C$45,2,FALSE)</f>
        <v>32</v>
      </c>
      <c r="J2575" s="125" t="s">
        <v>1736</v>
      </c>
      <c r="K2575" s="159">
        <f>VLOOKUP(J2575,'V-Enc'!$B$49:$C$56,2,FALSE)</f>
        <v>8</v>
      </c>
      <c r="L2575" s="206" t="s">
        <v>2079</v>
      </c>
      <c r="M2575" s="125">
        <v>8</v>
      </c>
      <c r="R2575" s="125" t="s">
        <v>22</v>
      </c>
      <c r="S2575" s="125" t="s">
        <v>764</v>
      </c>
      <c r="T2575" s="125" t="s">
        <v>783</v>
      </c>
      <c r="U2575" s="125">
        <f t="shared" si="4810"/>
        <v>32</v>
      </c>
      <c r="V2575" s="179">
        <f t="shared" si="4811"/>
        <v>8</v>
      </c>
      <c r="W2575" s="125">
        <f t="shared" si="4812"/>
        <v>8</v>
      </c>
      <c r="X2575" s="179">
        <f t="shared" si="4813"/>
        <v>2</v>
      </c>
      <c r="Z2575" s="125">
        <f t="shared" si="4698"/>
        <v>1</v>
      </c>
      <c r="AA2575" s="125">
        <f t="shared" si="4782"/>
        <v>1</v>
      </c>
      <c r="AB2575" s="179">
        <f t="shared" si="4806"/>
        <v>8</v>
      </c>
      <c r="AC2575" s="179" t="str">
        <f t="shared" ref="AC2575:AC2577" si="4824">DEC2BIN(MIN(64,AB2575)-1,6)</f>
        <v>000111</v>
      </c>
      <c r="AD2575" s="179">
        <f t="shared" si="4792"/>
        <v>1</v>
      </c>
      <c r="AE2575" s="179" t="str">
        <f t="shared" si="4793"/>
        <v>11111111</v>
      </c>
      <c r="AF2575" s="179">
        <f t="shared" si="4794"/>
        <v>4</v>
      </c>
      <c r="AG2575" s="180" t="str">
        <f t="shared" si="4795"/>
        <v>10001000</v>
      </c>
      <c r="AH2575" s="179" t="str">
        <f t="shared" si="4823"/>
        <v>10000000</v>
      </c>
    </row>
    <row r="2576" spans="1:34" x14ac:dyDescent="0.2">
      <c r="A2576" s="125" t="s">
        <v>3510</v>
      </c>
      <c r="B2576" s="58" t="str">
        <f t="shared" si="4807"/>
        <v/>
      </c>
      <c r="C2576" s="125" t="s">
        <v>781</v>
      </c>
      <c r="D2576" s="125" t="s">
        <v>704</v>
      </c>
      <c r="E2576" s="125" t="str">
        <f t="shared" si="4808"/>
        <v>S3</v>
      </c>
      <c r="F2576" s="125" t="str">
        <f t="shared" si="4809"/>
        <v>101</v>
      </c>
      <c r="H2576" s="125" t="s">
        <v>1724</v>
      </c>
      <c r="I2576" s="159">
        <f>VLOOKUP(H2576,'V-Enc'!$B$38:$C$45,2,FALSE)</f>
        <v>32</v>
      </c>
      <c r="J2576" s="125" t="s">
        <v>1736</v>
      </c>
      <c r="K2576" s="159">
        <f>VLOOKUP(J2576,'V-Enc'!$B$49:$C$56,2,FALSE)</f>
        <v>8</v>
      </c>
      <c r="L2576" s="206" t="s">
        <v>2079</v>
      </c>
      <c r="M2576" s="125">
        <v>16</v>
      </c>
      <c r="R2576" s="125" t="s">
        <v>22</v>
      </c>
      <c r="S2576" s="125" t="s">
        <v>764</v>
      </c>
      <c r="T2576" s="125" t="s">
        <v>783</v>
      </c>
      <c r="U2576" s="125">
        <f t="shared" si="4810"/>
        <v>32</v>
      </c>
      <c r="V2576" s="179">
        <f t="shared" si="4811"/>
        <v>8</v>
      </c>
      <c r="W2576" s="125">
        <f t="shared" si="4812"/>
        <v>16</v>
      </c>
      <c r="X2576" s="179">
        <f t="shared" si="4813"/>
        <v>4</v>
      </c>
      <c r="Z2576" s="125">
        <f t="shared" ref="Z2576:Z2665" si="4825">IF(S2576="vs2",1,"")</f>
        <v>1</v>
      </c>
      <c r="AA2576" s="125">
        <f t="shared" si="4782"/>
        <v>1</v>
      </c>
      <c r="AB2576" s="179">
        <f t="shared" si="4806"/>
        <v>8</v>
      </c>
      <c r="AC2576" s="179" t="str">
        <f t="shared" si="4824"/>
        <v>000111</v>
      </c>
      <c r="AD2576" s="179">
        <f t="shared" si="4792"/>
        <v>1</v>
      </c>
      <c r="AE2576" s="179" t="str">
        <f t="shared" si="4793"/>
        <v>11111111</v>
      </c>
      <c r="AF2576" s="179">
        <f t="shared" si="4794"/>
        <v>2</v>
      </c>
      <c r="AG2576" s="180" t="str">
        <f>IF(AF2576=0,"00000000",RIGHT(IF(X2576&gt;=V2576,DEC2BIN(_xlfn.BITXOR(BIN2DEC(AH2576),255),8),REPT(DEC2BIN(_xlfn.BITLSHIFT(1,AF2576-1)),8)),8))</f>
        <v>10101010</v>
      </c>
      <c r="AH2576" s="179" t="str">
        <f t="shared" si="4823"/>
        <v>10000000</v>
      </c>
    </row>
    <row r="2577" spans="1:34" x14ac:dyDescent="0.2">
      <c r="A2577" s="125" t="s">
        <v>3511</v>
      </c>
      <c r="B2577" s="58" t="str">
        <f t="shared" si="4807"/>
        <v/>
      </c>
      <c r="C2577" s="125" t="s">
        <v>781</v>
      </c>
      <c r="D2577" s="125" t="s">
        <v>704</v>
      </c>
      <c r="E2577" s="125" t="str">
        <f t="shared" si="4808"/>
        <v>S3</v>
      </c>
      <c r="F2577" s="125" t="str">
        <f t="shared" si="4809"/>
        <v>110</v>
      </c>
      <c r="H2577" s="125" t="s">
        <v>1724</v>
      </c>
      <c r="I2577" s="159">
        <f>VLOOKUP(H2577,'V-Enc'!$B$38:$C$45,2,FALSE)</f>
        <v>32</v>
      </c>
      <c r="J2577" s="125" t="s">
        <v>1736</v>
      </c>
      <c r="K2577" s="159">
        <f>VLOOKUP(J2577,'V-Enc'!$B$49:$C$56,2,FALSE)</f>
        <v>8</v>
      </c>
      <c r="L2577" s="206" t="s">
        <v>2079</v>
      </c>
      <c r="M2577" s="125">
        <v>32</v>
      </c>
      <c r="R2577" s="125" t="s">
        <v>22</v>
      </c>
      <c r="S2577" s="125" t="s">
        <v>764</v>
      </c>
      <c r="T2577" s="125" t="s">
        <v>783</v>
      </c>
      <c r="U2577" s="125">
        <f t="shared" si="4810"/>
        <v>32</v>
      </c>
      <c r="V2577" s="179">
        <f t="shared" si="4811"/>
        <v>8</v>
      </c>
      <c r="W2577" s="125">
        <f t="shared" si="4812"/>
        <v>32</v>
      </c>
      <c r="X2577" s="179">
        <f t="shared" si="4813"/>
        <v>8</v>
      </c>
      <c r="Z2577" s="125">
        <f t="shared" si="4825"/>
        <v>1</v>
      </c>
      <c r="AA2577" s="125">
        <f t="shared" si="4782"/>
        <v>1</v>
      </c>
      <c r="AB2577" s="179">
        <f t="shared" si="4806"/>
        <v>8</v>
      </c>
      <c r="AC2577" s="179" t="str">
        <f t="shared" si="4824"/>
        <v>000111</v>
      </c>
      <c r="AD2577" s="179">
        <f t="shared" si="4792"/>
        <v>1</v>
      </c>
      <c r="AE2577" s="179" t="str">
        <f t="shared" si="4793"/>
        <v>11111111</v>
      </c>
      <c r="AF2577" s="179">
        <f t="shared" si="4794"/>
        <v>1</v>
      </c>
      <c r="AG2577" s="180" t="str">
        <f>IF(AF2577=0,"00000000",RIGHT(IF(X2577&gt;=V2577,DEC2BIN(_xlfn.BITXOR(BIN2DEC(AH2577),255),8),REPT(DEC2BIN(_xlfn.BITLSHIFT(1,AF2577-1)),8)),8))</f>
        <v>01111111</v>
      </c>
      <c r="AH2577" s="179" t="str">
        <f t="shared" si="4823"/>
        <v>10000000</v>
      </c>
    </row>
    <row r="2578" spans="1:34" x14ac:dyDescent="0.2">
      <c r="I2578" s="159"/>
      <c r="AC2578" s="179"/>
    </row>
    <row r="2579" spans="1:34" ht="19" x14ac:dyDescent="0.25">
      <c r="A2579" s="225" t="s">
        <v>2386</v>
      </c>
      <c r="B2579" s="225"/>
      <c r="C2579" s="226"/>
      <c r="D2579" s="226"/>
      <c r="E2579" s="226"/>
      <c r="F2579" s="226"/>
      <c r="G2579" s="226"/>
      <c r="I2579" s="159"/>
      <c r="O2579" s="126"/>
      <c r="P2579" s="126"/>
      <c r="Z2579" s="125" t="str">
        <f t="shared" si="4825"/>
        <v/>
      </c>
      <c r="AA2579" s="125" t="str">
        <f t="shared" si="4782"/>
        <v/>
      </c>
      <c r="AC2579" s="179"/>
    </row>
    <row r="2580" spans="1:34" x14ac:dyDescent="0.2">
      <c r="A2580" s="125" t="s">
        <v>4779</v>
      </c>
      <c r="B2580" s="58" t="str">
        <f t="shared" ref="B2580:B2597" si="4826">IF(OR(MAX(1,O2580)*MAX(V2580,1)&gt;8,V2580&lt;1/4,X2580&lt;1/4,IF(X2580="-",0,X2580)&gt;8),"RSVD","")</f>
        <v>RSVD</v>
      </c>
      <c r="C2580" s="125" t="s">
        <v>781</v>
      </c>
      <c r="D2580" s="125" t="s">
        <v>704</v>
      </c>
      <c r="E2580" s="125" t="str">
        <f>IF(S2580="rs2","S2",IF(S2580="vs2","S3","S1"))</f>
        <v>S1</v>
      </c>
      <c r="F2580" s="125" t="str">
        <f>IF(U2580=8,"000",IF(U2580=16,"101","110"))</f>
        <v>000</v>
      </c>
      <c r="H2580" s="125" t="s">
        <v>1724</v>
      </c>
      <c r="I2580" s="159">
        <f>VLOOKUP(H2580,'V-Enc'!$B$38:$C$45,2,FALSE)</f>
        <v>32</v>
      </c>
      <c r="J2580" s="125" t="s">
        <v>1739</v>
      </c>
      <c r="K2580" s="159">
        <f>VLOOKUP(J2580,'V-Enc'!$B$49:$C$56,2,FALSE)</f>
        <v>0.25</v>
      </c>
      <c r="L2580" s="206" t="s">
        <v>76</v>
      </c>
      <c r="M2580" s="125">
        <v>8</v>
      </c>
      <c r="N2580" s="125" t="s">
        <v>1829</v>
      </c>
      <c r="O2580" s="125">
        <f>VLOOKUP(N2580,'V-Enc'!$B$130:$C$137,2,FALSE)</f>
        <v>2</v>
      </c>
      <c r="R2580" s="125" t="s">
        <v>22</v>
      </c>
      <c r="S2580" s="206" t="s">
        <v>2040</v>
      </c>
      <c r="T2580" s="125" t="s">
        <v>783</v>
      </c>
      <c r="U2580" s="125">
        <f>IF(L2580="-1",I2580,M2580)</f>
        <v>8</v>
      </c>
      <c r="V2580" s="179">
        <f>IF(L2580="-1",K2580,U2580/I2580*K2580)</f>
        <v>6.25E-2</v>
      </c>
      <c r="W2580" s="125" t="str">
        <f>IF(L2580="-1",U2580,"-")</f>
        <v>-</v>
      </c>
      <c r="X2580" s="179" t="str">
        <f>IF(L2580="-1",W2580/#REF!*#REF!,"-")</f>
        <v>-</v>
      </c>
      <c r="Z2580" s="125" t="str">
        <f>IF(S2580="vs2",1,"")</f>
        <v/>
      </c>
      <c r="AA2580" s="125">
        <f>IF(T2580="vs3",1,"")</f>
        <v>1</v>
      </c>
      <c r="AB2580" s="179">
        <f>MAX(V2580,X2580,1)*IF(O2580="",1,O2580)</f>
        <v>2</v>
      </c>
      <c r="AC2580" s="179" t="str">
        <f t="shared" ref="AC2580:AC2593" si="4827">DEC2BIN(MIN(64,AB2580)-1,6)</f>
        <v>000001</v>
      </c>
      <c r="AD2580" s="179">
        <f t="shared" ref="AD2580:AD2597" si="4828">AB2580/(MAX(V2580,1)*IF(O2580="",1,O2580))</f>
        <v>1</v>
      </c>
      <c r="AE2580" s="179" t="str">
        <f t="shared" ref="AE2580:AE2597" si="4829">RIGHT(_xlfn.CONCAT(REPT(0,8-MIN(AB2580,8)),REPT(DEC2BIN(_xlfn.BITLSHIFT(1,AD2580-1)),AB2580/AD2580)),8)</f>
        <v>00000011</v>
      </c>
      <c r="AF2580" s="125" t="s">
        <v>369</v>
      </c>
    </row>
    <row r="2581" spans="1:34" x14ac:dyDescent="0.2">
      <c r="A2581" s="125" t="s">
        <v>4780</v>
      </c>
      <c r="B2581" s="58" t="str">
        <f t="shared" si="4826"/>
        <v>RSVD</v>
      </c>
      <c r="C2581" s="125" t="s">
        <v>781</v>
      </c>
      <c r="D2581" s="125" t="s">
        <v>704</v>
      </c>
      <c r="E2581" s="125" t="str">
        <f>IF(S2581="rs2","S2",IF(S2581="vs2","S3","S1"))</f>
        <v>S1</v>
      </c>
      <c r="F2581" s="125" t="str">
        <f>IF(U2581=8,"000",IF(U2581=16,"101","110"))</f>
        <v>101</v>
      </c>
      <c r="H2581" s="125" t="s">
        <v>1724</v>
      </c>
      <c r="I2581" s="159">
        <f>VLOOKUP(H2581,'V-Enc'!$B$38:$C$45,2,FALSE)</f>
        <v>32</v>
      </c>
      <c r="J2581" s="125" t="s">
        <v>1739</v>
      </c>
      <c r="K2581" s="159">
        <f>VLOOKUP(J2581,'V-Enc'!$B$49:$C$56,2,FALSE)</f>
        <v>0.25</v>
      </c>
      <c r="L2581" s="206" t="s">
        <v>76</v>
      </c>
      <c r="M2581" s="125">
        <v>16</v>
      </c>
      <c r="N2581" s="125" t="s">
        <v>1829</v>
      </c>
      <c r="O2581" s="125">
        <f>VLOOKUP(N2581,'V-Enc'!$B$130:$C$137,2,FALSE)</f>
        <v>2</v>
      </c>
      <c r="R2581" s="125" t="s">
        <v>22</v>
      </c>
      <c r="S2581" s="206" t="s">
        <v>2040</v>
      </c>
      <c r="T2581" s="125" t="s">
        <v>783</v>
      </c>
      <c r="U2581" s="125">
        <f>IF(L2581="-1",I2581,M2581)</f>
        <v>16</v>
      </c>
      <c r="V2581" s="179">
        <f>IF(L2581="-1",K2581,U2581/I2581*K2581)</f>
        <v>0.125</v>
      </c>
      <c r="W2581" s="125" t="str">
        <f>IF(L2581="-1",U2581,"-")</f>
        <v>-</v>
      </c>
      <c r="X2581" s="179" t="str">
        <f>IF(L2581="-1",W2581/#REF!*#REF!,"-")</f>
        <v>-</v>
      </c>
      <c r="Z2581" s="125" t="str">
        <f>IF(S2581="vs2",1,"")</f>
        <v/>
      </c>
      <c r="AA2581" s="125">
        <f>IF(T2581="vs3",1,"")</f>
        <v>1</v>
      </c>
      <c r="AB2581" s="179">
        <f t="shared" ref="AB2581:AB2597" si="4830">MAX(V2581,X2581,1)*IF(O2581="",1,O2581)</f>
        <v>2</v>
      </c>
      <c r="AC2581" s="179" t="str">
        <f t="shared" si="4827"/>
        <v>000001</v>
      </c>
      <c r="AD2581" s="179">
        <f t="shared" si="4828"/>
        <v>1</v>
      </c>
      <c r="AE2581" s="179" t="str">
        <f t="shared" si="4829"/>
        <v>00000011</v>
      </c>
      <c r="AF2581" s="125" t="s">
        <v>369</v>
      </c>
    </row>
    <row r="2582" spans="1:34" x14ac:dyDescent="0.2">
      <c r="A2582" s="125" t="s">
        <v>3512</v>
      </c>
      <c r="B2582" s="58" t="str">
        <f t="shared" si="4826"/>
        <v/>
      </c>
      <c r="C2582" s="125" t="s">
        <v>781</v>
      </c>
      <c r="D2582" s="125" t="s">
        <v>704</v>
      </c>
      <c r="E2582" s="125" t="str">
        <f t="shared" ref="E2582:E2594" si="4831">IF(S2582="rs2","S2",IF(S2582="vs2","S3","S1"))</f>
        <v>S1</v>
      </c>
      <c r="F2582" s="125" t="str">
        <f t="shared" ref="F2582:F2594" si="4832">IF(U2582=8,"000",IF(U2582=16,"101","110"))</f>
        <v>110</v>
      </c>
      <c r="H2582" s="125" t="s">
        <v>1724</v>
      </c>
      <c r="I2582" s="159">
        <f>VLOOKUP(H2582,'V-Enc'!$B$38:$C$45,2,FALSE)</f>
        <v>32</v>
      </c>
      <c r="J2582" s="125" t="s">
        <v>1739</v>
      </c>
      <c r="K2582" s="159">
        <f>VLOOKUP(J2582,'V-Enc'!$B$49:$C$56,2,FALSE)</f>
        <v>0.25</v>
      </c>
      <c r="L2582" s="206" t="s">
        <v>76</v>
      </c>
      <c r="M2582" s="125">
        <v>32</v>
      </c>
      <c r="N2582" s="125" t="s">
        <v>1829</v>
      </c>
      <c r="O2582" s="125">
        <f>VLOOKUP(N2582,'V-Enc'!$B$130:$C$137,2,FALSE)</f>
        <v>2</v>
      </c>
      <c r="R2582" s="125" t="s">
        <v>22</v>
      </c>
      <c r="S2582" s="206" t="s">
        <v>2040</v>
      </c>
      <c r="T2582" s="125" t="s">
        <v>783</v>
      </c>
      <c r="U2582" s="125">
        <f t="shared" ref="U2582:U2594" si="4833">IF(L2582="-1",I2582,M2582)</f>
        <v>32</v>
      </c>
      <c r="V2582" s="179">
        <f t="shared" ref="V2582:V2594" si="4834">IF(L2582="-1",K2582,U2582/I2582*K2582)</f>
        <v>0.25</v>
      </c>
      <c r="W2582" s="125" t="str">
        <f t="shared" ref="W2582:W2594" si="4835">IF(L2582="-1",U2582,"-")</f>
        <v>-</v>
      </c>
      <c r="X2582" s="179" t="str">
        <f>IF(L2582="-1",W2582/#REF!*#REF!,"-")</f>
        <v>-</v>
      </c>
      <c r="Z2582" s="125" t="str">
        <f t="shared" si="4825"/>
        <v/>
      </c>
      <c r="AA2582" s="125">
        <f t="shared" si="4782"/>
        <v>1</v>
      </c>
      <c r="AB2582" s="179">
        <f t="shared" si="4830"/>
        <v>2</v>
      </c>
      <c r="AC2582" s="179" t="str">
        <f t="shared" si="4827"/>
        <v>000001</v>
      </c>
      <c r="AD2582" s="179">
        <f t="shared" si="4828"/>
        <v>1</v>
      </c>
      <c r="AE2582" s="179" t="str">
        <f t="shared" si="4829"/>
        <v>00000011</v>
      </c>
      <c r="AF2582" s="125" t="s">
        <v>369</v>
      </c>
    </row>
    <row r="2583" spans="1:34" x14ac:dyDescent="0.2">
      <c r="A2583" s="125" t="s">
        <v>4781</v>
      </c>
      <c r="B2583" s="58" t="str">
        <f t="shared" si="4826"/>
        <v>RSVD</v>
      </c>
      <c r="C2583" s="125" t="s">
        <v>781</v>
      </c>
      <c r="D2583" s="125" t="s">
        <v>704</v>
      </c>
      <c r="E2583" s="125" t="str">
        <f>IF(S2583="rs2","S2",IF(S2583="vs2","S3","S1"))</f>
        <v>S1</v>
      </c>
      <c r="F2583" s="125" t="str">
        <f>IF(U2583=8,"000",IF(U2583=16,"101","110"))</f>
        <v>000</v>
      </c>
      <c r="H2583" s="125" t="s">
        <v>1724</v>
      </c>
      <c r="I2583" s="159">
        <f>VLOOKUP(H2583,'V-Enc'!$B$38:$C$45,2,FALSE)</f>
        <v>32</v>
      </c>
      <c r="J2583" s="125" t="s">
        <v>1740</v>
      </c>
      <c r="K2583" s="159">
        <f>VLOOKUP(J2583,'V-Enc'!$B$49:$C$56,2,FALSE)</f>
        <v>0.5</v>
      </c>
      <c r="L2583" s="206" t="s">
        <v>76</v>
      </c>
      <c r="M2583" s="125">
        <v>8</v>
      </c>
      <c r="N2583" s="125" t="s">
        <v>1829</v>
      </c>
      <c r="O2583" s="125">
        <f>VLOOKUP(N2583,'V-Enc'!$B$130:$C$137,2,FALSE)</f>
        <v>2</v>
      </c>
      <c r="R2583" s="125" t="s">
        <v>22</v>
      </c>
      <c r="S2583" s="206" t="s">
        <v>2040</v>
      </c>
      <c r="T2583" s="125" t="s">
        <v>783</v>
      </c>
      <c r="U2583" s="125">
        <f>IF(L2583="-1",I2583,M2583)</f>
        <v>8</v>
      </c>
      <c r="V2583" s="179">
        <f>IF(L2583="-1",K2583,U2583/I2583*K2583)</f>
        <v>0.125</v>
      </c>
      <c r="W2583" s="125" t="str">
        <f>IF(L2583="-1",U2583,"-")</f>
        <v>-</v>
      </c>
      <c r="X2583" s="179" t="str">
        <f>IF(L2583="-1",W2583/#REF!*#REF!,"-")</f>
        <v>-</v>
      </c>
      <c r="Z2583" s="125" t="str">
        <f>IF(S2583="vs2",1,"")</f>
        <v/>
      </c>
      <c r="AA2583" s="125">
        <f>IF(T2583="vs3",1,"")</f>
        <v>1</v>
      </c>
      <c r="AB2583" s="179">
        <f t="shared" si="4830"/>
        <v>2</v>
      </c>
      <c r="AC2583" s="179" t="str">
        <f t="shared" si="4827"/>
        <v>000001</v>
      </c>
      <c r="AD2583" s="179">
        <f t="shared" si="4828"/>
        <v>1</v>
      </c>
      <c r="AE2583" s="179" t="str">
        <f t="shared" si="4829"/>
        <v>00000011</v>
      </c>
      <c r="AF2583" s="125" t="s">
        <v>369</v>
      </c>
    </row>
    <row r="2584" spans="1:34" x14ac:dyDescent="0.2">
      <c r="A2584" s="125" t="s">
        <v>3513</v>
      </c>
      <c r="B2584" s="58" t="str">
        <f t="shared" si="4826"/>
        <v/>
      </c>
      <c r="C2584" s="125" t="s">
        <v>781</v>
      </c>
      <c r="D2584" s="125" t="s">
        <v>704</v>
      </c>
      <c r="E2584" s="125" t="str">
        <f t="shared" si="4831"/>
        <v>S1</v>
      </c>
      <c r="F2584" s="125" t="str">
        <f t="shared" si="4832"/>
        <v>101</v>
      </c>
      <c r="H2584" s="125" t="s">
        <v>1724</v>
      </c>
      <c r="I2584" s="159">
        <f>VLOOKUP(H2584,'V-Enc'!$B$38:$C$45,2,FALSE)</f>
        <v>32</v>
      </c>
      <c r="J2584" s="125" t="s">
        <v>1740</v>
      </c>
      <c r="K2584" s="159">
        <f>VLOOKUP(J2584,'V-Enc'!$B$49:$C$56,2,FALSE)</f>
        <v>0.5</v>
      </c>
      <c r="L2584" s="206" t="s">
        <v>76</v>
      </c>
      <c r="M2584" s="125">
        <v>16</v>
      </c>
      <c r="N2584" s="125" t="s">
        <v>1829</v>
      </c>
      <c r="O2584" s="125">
        <f>VLOOKUP(N2584,'V-Enc'!$B$130:$C$137,2,FALSE)</f>
        <v>2</v>
      </c>
      <c r="R2584" s="125" t="s">
        <v>22</v>
      </c>
      <c r="S2584" s="206" t="s">
        <v>2040</v>
      </c>
      <c r="T2584" s="125" t="s">
        <v>783</v>
      </c>
      <c r="U2584" s="125">
        <f t="shared" si="4833"/>
        <v>16</v>
      </c>
      <c r="V2584" s="179">
        <f t="shared" si="4834"/>
        <v>0.25</v>
      </c>
      <c r="W2584" s="125" t="str">
        <f t="shared" si="4835"/>
        <v>-</v>
      </c>
      <c r="X2584" s="179" t="str">
        <f>IF(L2584="-1",W2584/#REF!*#REF!,"-")</f>
        <v>-</v>
      </c>
      <c r="Z2584" s="125" t="str">
        <f t="shared" si="4825"/>
        <v/>
      </c>
      <c r="AA2584" s="125">
        <f t="shared" si="4782"/>
        <v>1</v>
      </c>
      <c r="AB2584" s="179">
        <f t="shared" si="4830"/>
        <v>2</v>
      </c>
      <c r="AC2584" s="179" t="str">
        <f t="shared" si="4827"/>
        <v>000001</v>
      </c>
      <c r="AD2584" s="179">
        <f t="shared" si="4828"/>
        <v>1</v>
      </c>
      <c r="AE2584" s="179" t="str">
        <f t="shared" si="4829"/>
        <v>00000011</v>
      </c>
      <c r="AF2584" s="125" t="s">
        <v>369</v>
      </c>
    </row>
    <row r="2585" spans="1:34" x14ac:dyDescent="0.2">
      <c r="A2585" s="125" t="s">
        <v>3514</v>
      </c>
      <c r="B2585" s="58" t="str">
        <f t="shared" si="4826"/>
        <v/>
      </c>
      <c r="C2585" s="125" t="s">
        <v>781</v>
      </c>
      <c r="D2585" s="125" t="s">
        <v>704</v>
      </c>
      <c r="E2585" s="125" t="str">
        <f t="shared" si="4831"/>
        <v>S1</v>
      </c>
      <c r="F2585" s="125" t="str">
        <f t="shared" si="4832"/>
        <v>110</v>
      </c>
      <c r="H2585" s="125" t="s">
        <v>1724</v>
      </c>
      <c r="I2585" s="159">
        <f>VLOOKUP(H2585,'V-Enc'!$B$38:$C$45,2,FALSE)</f>
        <v>32</v>
      </c>
      <c r="J2585" s="125" t="s">
        <v>1740</v>
      </c>
      <c r="K2585" s="159">
        <f>VLOOKUP(J2585,'V-Enc'!$B$49:$C$56,2,FALSE)</f>
        <v>0.5</v>
      </c>
      <c r="L2585" s="206" t="s">
        <v>76</v>
      </c>
      <c r="M2585" s="125">
        <v>32</v>
      </c>
      <c r="N2585" s="125" t="s">
        <v>1829</v>
      </c>
      <c r="O2585" s="125">
        <f>VLOOKUP(N2585,'V-Enc'!$B$130:$C$137,2,FALSE)</f>
        <v>2</v>
      </c>
      <c r="R2585" s="125" t="s">
        <v>22</v>
      </c>
      <c r="S2585" s="206" t="s">
        <v>2040</v>
      </c>
      <c r="T2585" s="125" t="s">
        <v>783</v>
      </c>
      <c r="U2585" s="125">
        <f t="shared" si="4833"/>
        <v>32</v>
      </c>
      <c r="V2585" s="179">
        <f t="shared" si="4834"/>
        <v>0.5</v>
      </c>
      <c r="W2585" s="125" t="str">
        <f t="shared" si="4835"/>
        <v>-</v>
      </c>
      <c r="X2585" s="179" t="str">
        <f>IF(L2585="-1",W2585/I2584*K2584,"-")</f>
        <v>-</v>
      </c>
      <c r="Z2585" s="125" t="str">
        <f t="shared" si="4825"/>
        <v/>
      </c>
      <c r="AA2585" s="125">
        <f t="shared" si="4782"/>
        <v>1</v>
      </c>
      <c r="AB2585" s="179">
        <f t="shared" si="4830"/>
        <v>2</v>
      </c>
      <c r="AC2585" s="179" t="str">
        <f t="shared" si="4827"/>
        <v>000001</v>
      </c>
      <c r="AD2585" s="179">
        <f t="shared" si="4828"/>
        <v>1</v>
      </c>
      <c r="AE2585" s="179" t="str">
        <f t="shared" si="4829"/>
        <v>00000011</v>
      </c>
      <c r="AF2585" s="125" t="s">
        <v>369</v>
      </c>
    </row>
    <row r="2586" spans="1:34" x14ac:dyDescent="0.2">
      <c r="A2586" s="125" t="s">
        <v>3515</v>
      </c>
      <c r="B2586" s="58" t="str">
        <f t="shared" si="4826"/>
        <v/>
      </c>
      <c r="C2586" s="125" t="s">
        <v>781</v>
      </c>
      <c r="D2586" s="125" t="s">
        <v>704</v>
      </c>
      <c r="E2586" s="125" t="str">
        <f t="shared" si="4831"/>
        <v>S1</v>
      </c>
      <c r="F2586" s="125" t="str">
        <f t="shared" si="4832"/>
        <v>000</v>
      </c>
      <c r="H2586" s="125" t="s">
        <v>1724</v>
      </c>
      <c r="I2586" s="159">
        <f>VLOOKUP(H2586,'V-Enc'!$B$38:$C$45,2,FALSE)</f>
        <v>32</v>
      </c>
      <c r="J2586" s="125" t="s">
        <v>1733</v>
      </c>
      <c r="K2586" s="159">
        <f>VLOOKUP(J2586,'V-Enc'!$B$49:$C$56,2,FALSE)</f>
        <v>1</v>
      </c>
      <c r="L2586" s="206" t="s">
        <v>76</v>
      </c>
      <c r="M2586" s="125">
        <v>8</v>
      </c>
      <c r="N2586" s="125" t="s">
        <v>1829</v>
      </c>
      <c r="O2586" s="125">
        <f>VLOOKUP(N2586,'V-Enc'!$B$130:$C$137,2,FALSE)</f>
        <v>2</v>
      </c>
      <c r="R2586" s="125" t="s">
        <v>22</v>
      </c>
      <c r="S2586" s="206" t="s">
        <v>2040</v>
      </c>
      <c r="T2586" s="125" t="s">
        <v>783</v>
      </c>
      <c r="U2586" s="125">
        <f t="shared" si="4833"/>
        <v>8</v>
      </c>
      <c r="V2586" s="179">
        <f t="shared" si="4834"/>
        <v>0.25</v>
      </c>
      <c r="W2586" s="125" t="str">
        <f t="shared" si="4835"/>
        <v>-</v>
      </c>
      <c r="X2586" s="179" t="str">
        <f>IF(L2586="-1",W2586/#REF!*#REF!,"-")</f>
        <v>-</v>
      </c>
      <c r="Z2586" s="125" t="str">
        <f t="shared" si="4825"/>
        <v/>
      </c>
      <c r="AA2586" s="125">
        <f t="shared" si="4782"/>
        <v>1</v>
      </c>
      <c r="AB2586" s="179">
        <f t="shared" si="4830"/>
        <v>2</v>
      </c>
      <c r="AC2586" s="179" t="str">
        <f t="shared" si="4827"/>
        <v>000001</v>
      </c>
      <c r="AD2586" s="179">
        <f t="shared" si="4828"/>
        <v>1</v>
      </c>
      <c r="AE2586" s="179" t="str">
        <f t="shared" si="4829"/>
        <v>00000011</v>
      </c>
      <c r="AF2586" s="125" t="s">
        <v>369</v>
      </c>
    </row>
    <row r="2587" spans="1:34" x14ac:dyDescent="0.2">
      <c r="A2587" s="125" t="s">
        <v>3516</v>
      </c>
      <c r="B2587" s="58" t="str">
        <f t="shared" si="4826"/>
        <v/>
      </c>
      <c r="C2587" s="125" t="s">
        <v>781</v>
      </c>
      <c r="D2587" s="125" t="s">
        <v>704</v>
      </c>
      <c r="E2587" s="125" t="str">
        <f t="shared" si="4831"/>
        <v>S1</v>
      </c>
      <c r="F2587" s="125" t="str">
        <f t="shared" si="4832"/>
        <v>101</v>
      </c>
      <c r="H2587" s="125" t="s">
        <v>1724</v>
      </c>
      <c r="I2587" s="159">
        <f>VLOOKUP(H2587,'V-Enc'!$B$38:$C$45,2,FALSE)</f>
        <v>32</v>
      </c>
      <c r="J2587" s="125" t="s">
        <v>1733</v>
      </c>
      <c r="K2587" s="159">
        <f>VLOOKUP(J2587,'V-Enc'!$B$49:$C$56,2,FALSE)</f>
        <v>1</v>
      </c>
      <c r="L2587" s="206" t="s">
        <v>76</v>
      </c>
      <c r="M2587" s="125">
        <v>16</v>
      </c>
      <c r="N2587" s="125" t="s">
        <v>1829</v>
      </c>
      <c r="O2587" s="125">
        <f>VLOOKUP(N2587,'V-Enc'!$B$130:$C$137,2,FALSE)</f>
        <v>2</v>
      </c>
      <c r="R2587" s="125" t="s">
        <v>22</v>
      </c>
      <c r="S2587" s="206" t="s">
        <v>2040</v>
      </c>
      <c r="T2587" s="125" t="s">
        <v>783</v>
      </c>
      <c r="U2587" s="125">
        <f t="shared" si="4833"/>
        <v>16</v>
      </c>
      <c r="V2587" s="179">
        <f t="shared" si="4834"/>
        <v>0.5</v>
      </c>
      <c r="W2587" s="125" t="str">
        <f t="shared" si="4835"/>
        <v>-</v>
      </c>
      <c r="X2587" s="179" t="str">
        <f>IF(L2587="-1",W2587/I2586*K2586,"-")</f>
        <v>-</v>
      </c>
      <c r="Z2587" s="125" t="str">
        <f t="shared" si="4825"/>
        <v/>
      </c>
      <c r="AA2587" s="125">
        <f t="shared" si="4782"/>
        <v>1</v>
      </c>
      <c r="AB2587" s="179">
        <f t="shared" si="4830"/>
        <v>2</v>
      </c>
      <c r="AC2587" s="179" t="str">
        <f t="shared" si="4827"/>
        <v>000001</v>
      </c>
      <c r="AD2587" s="179">
        <f t="shared" si="4828"/>
        <v>1</v>
      </c>
      <c r="AE2587" s="179" t="str">
        <f t="shared" si="4829"/>
        <v>00000011</v>
      </c>
      <c r="AF2587" s="125" t="s">
        <v>369</v>
      </c>
    </row>
    <row r="2588" spans="1:34" x14ac:dyDescent="0.2">
      <c r="A2588" s="125" t="s">
        <v>3517</v>
      </c>
      <c r="B2588" s="58" t="str">
        <f t="shared" si="4826"/>
        <v/>
      </c>
      <c r="C2588" s="125" t="s">
        <v>781</v>
      </c>
      <c r="D2588" s="125" t="s">
        <v>704</v>
      </c>
      <c r="E2588" s="125" t="str">
        <f t="shared" si="4831"/>
        <v>S1</v>
      </c>
      <c r="F2588" s="125" t="str">
        <f t="shared" si="4832"/>
        <v>110</v>
      </c>
      <c r="H2588" s="125" t="s">
        <v>1724</v>
      </c>
      <c r="I2588" s="159">
        <f>VLOOKUP(H2588,'V-Enc'!$B$38:$C$45,2,FALSE)</f>
        <v>32</v>
      </c>
      <c r="J2588" s="125" t="s">
        <v>1733</v>
      </c>
      <c r="K2588" s="159">
        <f>VLOOKUP(J2588,'V-Enc'!$B$49:$C$56,2,FALSE)</f>
        <v>1</v>
      </c>
      <c r="L2588" s="206" t="s">
        <v>76</v>
      </c>
      <c r="M2588" s="125">
        <v>32</v>
      </c>
      <c r="N2588" s="125" t="s">
        <v>1829</v>
      </c>
      <c r="O2588" s="125">
        <f>VLOOKUP(N2588,'V-Enc'!$B$130:$C$137,2,FALSE)</f>
        <v>2</v>
      </c>
      <c r="R2588" s="125" t="s">
        <v>22</v>
      </c>
      <c r="S2588" s="206" t="s">
        <v>2040</v>
      </c>
      <c r="T2588" s="125" t="s">
        <v>783</v>
      </c>
      <c r="U2588" s="125">
        <f t="shared" si="4833"/>
        <v>32</v>
      </c>
      <c r="V2588" s="179">
        <f t="shared" si="4834"/>
        <v>1</v>
      </c>
      <c r="W2588" s="125" t="str">
        <f t="shared" si="4835"/>
        <v>-</v>
      </c>
      <c r="X2588" s="179" t="str">
        <f>IF(L2588="-1",W2588/I2587*K2587,"-")</f>
        <v>-</v>
      </c>
      <c r="Z2588" s="125" t="str">
        <f t="shared" si="4825"/>
        <v/>
      </c>
      <c r="AA2588" s="125">
        <f t="shared" ref="AA2588:AA2631" si="4836">IF(T2588="vs3",1,"")</f>
        <v>1</v>
      </c>
      <c r="AB2588" s="179">
        <f t="shared" si="4830"/>
        <v>2</v>
      </c>
      <c r="AC2588" s="179" t="str">
        <f t="shared" si="4827"/>
        <v>000001</v>
      </c>
      <c r="AD2588" s="179">
        <f t="shared" si="4828"/>
        <v>1</v>
      </c>
      <c r="AE2588" s="179" t="str">
        <f t="shared" si="4829"/>
        <v>00000011</v>
      </c>
      <c r="AF2588" s="125" t="s">
        <v>369</v>
      </c>
    </row>
    <row r="2589" spans="1:34" x14ac:dyDescent="0.2">
      <c r="A2589" s="125" t="s">
        <v>3518</v>
      </c>
      <c r="B2589" s="58" t="str">
        <f t="shared" si="4826"/>
        <v/>
      </c>
      <c r="C2589" s="125" t="s">
        <v>781</v>
      </c>
      <c r="D2589" s="125" t="s">
        <v>704</v>
      </c>
      <c r="E2589" s="125" t="str">
        <f t="shared" si="4831"/>
        <v>S1</v>
      </c>
      <c r="F2589" s="125" t="str">
        <f t="shared" si="4832"/>
        <v>000</v>
      </c>
      <c r="H2589" s="125" t="s">
        <v>1724</v>
      </c>
      <c r="I2589" s="159">
        <f>VLOOKUP(H2589,'V-Enc'!$B$38:$C$45,2,FALSE)</f>
        <v>32</v>
      </c>
      <c r="J2589" s="125" t="s">
        <v>1734</v>
      </c>
      <c r="K2589" s="159">
        <f>VLOOKUP(J2589,'V-Enc'!$B$49:$C$56,2,FALSE)</f>
        <v>2</v>
      </c>
      <c r="L2589" s="206" t="s">
        <v>76</v>
      </c>
      <c r="M2589" s="125">
        <v>8</v>
      </c>
      <c r="N2589" s="125" t="s">
        <v>1829</v>
      </c>
      <c r="O2589" s="125">
        <f>VLOOKUP(N2589,'V-Enc'!$B$130:$C$137,2,FALSE)</f>
        <v>2</v>
      </c>
      <c r="R2589" s="125" t="s">
        <v>22</v>
      </c>
      <c r="S2589" s="206" t="s">
        <v>2040</v>
      </c>
      <c r="T2589" s="125" t="s">
        <v>783</v>
      </c>
      <c r="U2589" s="125">
        <f t="shared" si="4833"/>
        <v>8</v>
      </c>
      <c r="V2589" s="179">
        <f t="shared" si="4834"/>
        <v>0.5</v>
      </c>
      <c r="W2589" s="125" t="str">
        <f t="shared" si="4835"/>
        <v>-</v>
      </c>
      <c r="X2589" s="179" t="str">
        <f>IF(L2589="-1",W2589/#REF!*#REF!,"-")</f>
        <v>-</v>
      </c>
      <c r="Z2589" s="125" t="str">
        <f t="shared" si="4825"/>
        <v/>
      </c>
      <c r="AA2589" s="125">
        <f t="shared" si="4836"/>
        <v>1</v>
      </c>
      <c r="AB2589" s="179">
        <f t="shared" si="4830"/>
        <v>2</v>
      </c>
      <c r="AC2589" s="179" t="str">
        <f t="shared" si="4827"/>
        <v>000001</v>
      </c>
      <c r="AD2589" s="179">
        <f t="shared" si="4828"/>
        <v>1</v>
      </c>
      <c r="AE2589" s="179" t="str">
        <f t="shared" si="4829"/>
        <v>00000011</v>
      </c>
      <c r="AF2589" s="125" t="s">
        <v>369</v>
      </c>
    </row>
    <row r="2590" spans="1:34" x14ac:dyDescent="0.2">
      <c r="A2590" s="125" t="s">
        <v>3519</v>
      </c>
      <c r="B2590" s="58" t="str">
        <f t="shared" si="4826"/>
        <v/>
      </c>
      <c r="C2590" s="125" t="s">
        <v>781</v>
      </c>
      <c r="D2590" s="125" t="s">
        <v>704</v>
      </c>
      <c r="E2590" s="125" t="str">
        <f t="shared" si="4831"/>
        <v>S1</v>
      </c>
      <c r="F2590" s="125" t="str">
        <f t="shared" si="4832"/>
        <v>101</v>
      </c>
      <c r="H2590" s="125" t="s">
        <v>1724</v>
      </c>
      <c r="I2590" s="159">
        <f>VLOOKUP(H2590,'V-Enc'!$B$38:$C$45,2,FALSE)</f>
        <v>32</v>
      </c>
      <c r="J2590" s="125" t="s">
        <v>1734</v>
      </c>
      <c r="K2590" s="159">
        <f>VLOOKUP(J2590,'V-Enc'!$B$49:$C$56,2,FALSE)</f>
        <v>2</v>
      </c>
      <c r="L2590" s="206" t="s">
        <v>76</v>
      </c>
      <c r="M2590" s="125">
        <v>16</v>
      </c>
      <c r="N2590" s="125" t="s">
        <v>1829</v>
      </c>
      <c r="O2590" s="125">
        <f>VLOOKUP(N2590,'V-Enc'!$B$130:$C$137,2,FALSE)</f>
        <v>2</v>
      </c>
      <c r="R2590" s="125" t="s">
        <v>22</v>
      </c>
      <c r="S2590" s="206" t="s">
        <v>2040</v>
      </c>
      <c r="T2590" s="125" t="s">
        <v>783</v>
      </c>
      <c r="U2590" s="125">
        <f t="shared" si="4833"/>
        <v>16</v>
      </c>
      <c r="V2590" s="179">
        <f t="shared" si="4834"/>
        <v>1</v>
      </c>
      <c r="W2590" s="125" t="str">
        <f t="shared" si="4835"/>
        <v>-</v>
      </c>
      <c r="X2590" s="179" t="str">
        <f>IF(L2590="-1",W2590/I2589*K2589,"-")</f>
        <v>-</v>
      </c>
      <c r="Z2590" s="125" t="str">
        <f t="shared" si="4825"/>
        <v/>
      </c>
      <c r="AA2590" s="125">
        <f t="shared" si="4836"/>
        <v>1</v>
      </c>
      <c r="AB2590" s="179">
        <f t="shared" si="4830"/>
        <v>2</v>
      </c>
      <c r="AC2590" s="179" t="str">
        <f t="shared" si="4827"/>
        <v>000001</v>
      </c>
      <c r="AD2590" s="179">
        <f t="shared" si="4828"/>
        <v>1</v>
      </c>
      <c r="AE2590" s="179" t="str">
        <f t="shared" si="4829"/>
        <v>00000011</v>
      </c>
      <c r="AF2590" s="125" t="s">
        <v>369</v>
      </c>
    </row>
    <row r="2591" spans="1:34" x14ac:dyDescent="0.2">
      <c r="A2591" s="125" t="s">
        <v>3520</v>
      </c>
      <c r="B2591" s="58" t="str">
        <f t="shared" si="4826"/>
        <v/>
      </c>
      <c r="C2591" s="125" t="s">
        <v>781</v>
      </c>
      <c r="D2591" s="125" t="s">
        <v>704</v>
      </c>
      <c r="E2591" s="125" t="str">
        <f t="shared" si="4831"/>
        <v>S1</v>
      </c>
      <c r="F2591" s="125" t="str">
        <f t="shared" si="4832"/>
        <v>110</v>
      </c>
      <c r="H2591" s="125" t="s">
        <v>1724</v>
      </c>
      <c r="I2591" s="159">
        <f>VLOOKUP(H2591,'V-Enc'!$B$38:$C$45,2,FALSE)</f>
        <v>32</v>
      </c>
      <c r="J2591" s="125" t="s">
        <v>1734</v>
      </c>
      <c r="K2591" s="159">
        <f>VLOOKUP(J2591,'V-Enc'!$B$49:$C$56,2,FALSE)</f>
        <v>2</v>
      </c>
      <c r="L2591" s="206" t="s">
        <v>76</v>
      </c>
      <c r="M2591" s="125">
        <v>32</v>
      </c>
      <c r="N2591" s="125" t="s">
        <v>1829</v>
      </c>
      <c r="O2591" s="125">
        <f>VLOOKUP(N2591,'V-Enc'!$B$130:$C$137,2,FALSE)</f>
        <v>2</v>
      </c>
      <c r="R2591" s="125" t="s">
        <v>22</v>
      </c>
      <c r="S2591" s="206" t="s">
        <v>2040</v>
      </c>
      <c r="T2591" s="125" t="s">
        <v>783</v>
      </c>
      <c r="U2591" s="125">
        <f t="shared" si="4833"/>
        <v>32</v>
      </c>
      <c r="V2591" s="179">
        <f t="shared" si="4834"/>
        <v>2</v>
      </c>
      <c r="W2591" s="125" t="str">
        <f t="shared" si="4835"/>
        <v>-</v>
      </c>
      <c r="X2591" s="179" t="str">
        <f>IF(L2591="-1",W2591/I2590*K2590,"-")</f>
        <v>-</v>
      </c>
      <c r="Z2591" s="125" t="str">
        <f t="shared" si="4825"/>
        <v/>
      </c>
      <c r="AA2591" s="125">
        <f t="shared" si="4836"/>
        <v>1</v>
      </c>
      <c r="AB2591" s="179">
        <f t="shared" si="4830"/>
        <v>4</v>
      </c>
      <c r="AC2591" s="179" t="str">
        <f t="shared" si="4827"/>
        <v>000011</v>
      </c>
      <c r="AD2591" s="179">
        <f t="shared" si="4828"/>
        <v>1</v>
      </c>
      <c r="AE2591" s="179" t="str">
        <f t="shared" si="4829"/>
        <v>00001111</v>
      </c>
      <c r="AF2591" s="125" t="s">
        <v>369</v>
      </c>
    </row>
    <row r="2592" spans="1:34" x14ac:dyDescent="0.2">
      <c r="A2592" s="125" t="s">
        <v>3521</v>
      </c>
      <c r="B2592" s="58" t="str">
        <f t="shared" si="4826"/>
        <v/>
      </c>
      <c r="C2592" s="125" t="s">
        <v>781</v>
      </c>
      <c r="D2592" s="125" t="s">
        <v>704</v>
      </c>
      <c r="E2592" s="125" t="str">
        <f t="shared" si="4831"/>
        <v>S1</v>
      </c>
      <c r="F2592" s="125" t="str">
        <f t="shared" si="4832"/>
        <v>000</v>
      </c>
      <c r="H2592" s="125" t="s">
        <v>1724</v>
      </c>
      <c r="I2592" s="159">
        <f>VLOOKUP(H2592,'V-Enc'!$B$38:$C$45,2,FALSE)</f>
        <v>32</v>
      </c>
      <c r="J2592" s="125" t="s">
        <v>1735</v>
      </c>
      <c r="K2592" s="159">
        <f>VLOOKUP(J2592,'V-Enc'!$B$49:$C$56,2,FALSE)</f>
        <v>4</v>
      </c>
      <c r="L2592" s="206" t="s">
        <v>76</v>
      </c>
      <c r="M2592" s="125">
        <v>8</v>
      </c>
      <c r="N2592" s="125" t="s">
        <v>1829</v>
      </c>
      <c r="O2592" s="125">
        <f>VLOOKUP(N2592,'V-Enc'!$B$130:$C$137,2,FALSE)</f>
        <v>2</v>
      </c>
      <c r="R2592" s="125" t="s">
        <v>22</v>
      </c>
      <c r="S2592" s="206" t="s">
        <v>2040</v>
      </c>
      <c r="T2592" s="125" t="s">
        <v>783</v>
      </c>
      <c r="U2592" s="125">
        <f t="shared" si="4833"/>
        <v>8</v>
      </c>
      <c r="V2592" s="179">
        <f t="shared" si="4834"/>
        <v>1</v>
      </c>
      <c r="W2592" s="125" t="str">
        <f t="shared" si="4835"/>
        <v>-</v>
      </c>
      <c r="X2592" s="179" t="str">
        <f>IF(L2592="-1",W2592/#REF!*#REF!,"-")</f>
        <v>-</v>
      </c>
      <c r="Z2592" s="125" t="str">
        <f t="shared" si="4825"/>
        <v/>
      </c>
      <c r="AA2592" s="125">
        <f t="shared" si="4836"/>
        <v>1</v>
      </c>
      <c r="AB2592" s="179">
        <f t="shared" si="4830"/>
        <v>2</v>
      </c>
      <c r="AC2592" s="179" t="str">
        <f t="shared" si="4827"/>
        <v>000001</v>
      </c>
      <c r="AD2592" s="179">
        <f t="shared" si="4828"/>
        <v>1</v>
      </c>
      <c r="AE2592" s="179" t="str">
        <f t="shared" si="4829"/>
        <v>00000011</v>
      </c>
      <c r="AF2592" s="125" t="s">
        <v>369</v>
      </c>
    </row>
    <row r="2593" spans="1:32" x14ac:dyDescent="0.2">
      <c r="A2593" s="125" t="s">
        <v>3522</v>
      </c>
      <c r="B2593" s="58" t="str">
        <f t="shared" si="4826"/>
        <v/>
      </c>
      <c r="C2593" s="125" t="s">
        <v>781</v>
      </c>
      <c r="D2593" s="125" t="s">
        <v>704</v>
      </c>
      <c r="E2593" s="125" t="str">
        <f t="shared" si="4831"/>
        <v>S1</v>
      </c>
      <c r="F2593" s="125" t="str">
        <f t="shared" si="4832"/>
        <v>101</v>
      </c>
      <c r="H2593" s="125" t="s">
        <v>1724</v>
      </c>
      <c r="I2593" s="159">
        <f>VLOOKUP(H2593,'V-Enc'!$B$38:$C$45,2,FALSE)</f>
        <v>32</v>
      </c>
      <c r="J2593" s="125" t="s">
        <v>1735</v>
      </c>
      <c r="K2593" s="159">
        <f>VLOOKUP(J2593,'V-Enc'!$B$49:$C$56,2,FALSE)</f>
        <v>4</v>
      </c>
      <c r="L2593" s="206" t="s">
        <v>76</v>
      </c>
      <c r="M2593" s="125">
        <v>16</v>
      </c>
      <c r="N2593" s="125" t="s">
        <v>1829</v>
      </c>
      <c r="O2593" s="125">
        <f>VLOOKUP(N2593,'V-Enc'!$B$130:$C$137,2,FALSE)</f>
        <v>2</v>
      </c>
      <c r="R2593" s="125" t="s">
        <v>22</v>
      </c>
      <c r="S2593" s="206" t="s">
        <v>2040</v>
      </c>
      <c r="T2593" s="125" t="s">
        <v>783</v>
      </c>
      <c r="U2593" s="125">
        <f t="shared" si="4833"/>
        <v>16</v>
      </c>
      <c r="V2593" s="179">
        <f t="shared" si="4834"/>
        <v>2</v>
      </c>
      <c r="W2593" s="125" t="str">
        <f t="shared" si="4835"/>
        <v>-</v>
      </c>
      <c r="X2593" s="179" t="str">
        <f>IF(L2593="-1",W2593/#REF!*#REF!,"-")</f>
        <v>-</v>
      </c>
      <c r="Z2593" s="125" t="str">
        <f t="shared" si="4825"/>
        <v/>
      </c>
      <c r="AA2593" s="125">
        <f t="shared" si="4836"/>
        <v>1</v>
      </c>
      <c r="AB2593" s="179">
        <f t="shared" si="4830"/>
        <v>4</v>
      </c>
      <c r="AC2593" s="179" t="str">
        <f t="shared" si="4827"/>
        <v>000011</v>
      </c>
      <c r="AD2593" s="179">
        <f t="shared" si="4828"/>
        <v>1</v>
      </c>
      <c r="AE2593" s="179" t="str">
        <f t="shared" si="4829"/>
        <v>00001111</v>
      </c>
      <c r="AF2593" s="125" t="s">
        <v>369</v>
      </c>
    </row>
    <row r="2594" spans="1:32" x14ac:dyDescent="0.2">
      <c r="A2594" s="125" t="s">
        <v>3523</v>
      </c>
      <c r="B2594" s="58" t="str">
        <f t="shared" si="4826"/>
        <v/>
      </c>
      <c r="C2594" s="125" t="s">
        <v>781</v>
      </c>
      <c r="D2594" s="125" t="s">
        <v>704</v>
      </c>
      <c r="E2594" s="125" t="str">
        <f t="shared" si="4831"/>
        <v>S1</v>
      </c>
      <c r="F2594" s="125" t="str">
        <f t="shared" si="4832"/>
        <v>110</v>
      </c>
      <c r="H2594" s="125" t="s">
        <v>1724</v>
      </c>
      <c r="I2594" s="159">
        <f>VLOOKUP(H2594,'V-Enc'!$B$38:$C$45,2,FALSE)</f>
        <v>32</v>
      </c>
      <c r="J2594" s="125" t="s">
        <v>1735</v>
      </c>
      <c r="K2594" s="159">
        <f>VLOOKUP(J2594,'V-Enc'!$B$49:$C$56,2,FALSE)</f>
        <v>4</v>
      </c>
      <c r="L2594" s="206" t="s">
        <v>76</v>
      </c>
      <c r="M2594" s="125">
        <v>32</v>
      </c>
      <c r="N2594" s="125" t="s">
        <v>1829</v>
      </c>
      <c r="O2594" s="125">
        <f>VLOOKUP(N2594,'V-Enc'!$B$130:$C$137,2,FALSE)</f>
        <v>2</v>
      </c>
      <c r="R2594" s="125" t="s">
        <v>22</v>
      </c>
      <c r="S2594" s="206" t="s">
        <v>2040</v>
      </c>
      <c r="T2594" s="125" t="s">
        <v>783</v>
      </c>
      <c r="U2594" s="125">
        <f t="shared" si="4833"/>
        <v>32</v>
      </c>
      <c r="V2594" s="179">
        <f t="shared" si="4834"/>
        <v>4</v>
      </c>
      <c r="W2594" s="125" t="str">
        <f t="shared" si="4835"/>
        <v>-</v>
      </c>
      <c r="X2594" s="179" t="str">
        <f>IF(L2594="-1",W2594/#REF!*#REF!,"-")</f>
        <v>-</v>
      </c>
      <c r="Z2594" s="125" t="str">
        <f t="shared" si="4825"/>
        <v/>
      </c>
      <c r="AA2594" s="125">
        <f t="shared" si="4836"/>
        <v>1</v>
      </c>
      <c r="AB2594" s="179">
        <f t="shared" si="4830"/>
        <v>8</v>
      </c>
      <c r="AC2594" s="179" t="str">
        <f>DEC2BIN(MIN(64,AB2594)-1,6)</f>
        <v>000111</v>
      </c>
      <c r="AD2594" s="179">
        <f t="shared" si="4828"/>
        <v>1</v>
      </c>
      <c r="AE2594" s="179" t="str">
        <f t="shared" si="4829"/>
        <v>11111111</v>
      </c>
      <c r="AF2594" s="125" t="s">
        <v>369</v>
      </c>
    </row>
    <row r="2595" spans="1:32" x14ac:dyDescent="0.2">
      <c r="A2595" s="125" t="s">
        <v>4782</v>
      </c>
      <c r="B2595" s="58" t="str">
        <f t="shared" si="4826"/>
        <v/>
      </c>
      <c r="C2595" s="125" t="s">
        <v>781</v>
      </c>
      <c r="D2595" s="125" t="s">
        <v>704</v>
      </c>
      <c r="E2595" s="125" t="str">
        <f>IF(S2595="rs2","S2",IF(S2595="vs2","S3","S1"))</f>
        <v>S1</v>
      </c>
      <c r="F2595" s="125" t="str">
        <f>IF(U2595=8,"000",IF(U2595=16,"101","110"))</f>
        <v>000</v>
      </c>
      <c r="H2595" s="125" t="s">
        <v>1724</v>
      </c>
      <c r="I2595" s="159">
        <f>VLOOKUP(H2595,'V-Enc'!$B$38:$C$45,2,FALSE)</f>
        <v>32</v>
      </c>
      <c r="J2595" s="125" t="s">
        <v>1736</v>
      </c>
      <c r="K2595" s="159">
        <f>VLOOKUP(J2595,'V-Enc'!$B$49:$C$56,2,FALSE)</f>
        <v>8</v>
      </c>
      <c r="L2595" s="206" t="s">
        <v>76</v>
      </c>
      <c r="M2595" s="125">
        <v>8</v>
      </c>
      <c r="N2595" s="125" t="s">
        <v>1829</v>
      </c>
      <c r="O2595" s="125">
        <f>VLOOKUP(N2595,'V-Enc'!$B$130:$C$137,2,FALSE)</f>
        <v>2</v>
      </c>
      <c r="R2595" s="125" t="s">
        <v>22</v>
      </c>
      <c r="S2595" s="206" t="s">
        <v>2040</v>
      </c>
      <c r="T2595" s="125" t="s">
        <v>783</v>
      </c>
      <c r="U2595" s="125">
        <f>IF(L2595="-1",I2595,M2595)</f>
        <v>8</v>
      </c>
      <c r="V2595" s="179">
        <f>IF(L2595="-1",K2595,U2595/I2595*K2595)</f>
        <v>2</v>
      </c>
      <c r="W2595" s="125" t="str">
        <f>IF(L2595="-1",U2595,"-")</f>
        <v>-</v>
      </c>
      <c r="X2595" s="179" t="str">
        <f>IF(L2595="-1",W2595/#REF!*#REF!,"-")</f>
        <v>-</v>
      </c>
      <c r="Z2595" s="125" t="str">
        <f>IF(S2595="vs2",1,"")</f>
        <v/>
      </c>
      <c r="AA2595" s="125">
        <f>IF(T2595="vs3",1,"")</f>
        <v>1</v>
      </c>
      <c r="AB2595" s="179">
        <f t="shared" si="4830"/>
        <v>4</v>
      </c>
      <c r="AC2595" s="179" t="str">
        <f t="shared" ref="AC2595:AC2597" si="4837">DEC2BIN(MIN(64,AB2595)-1,6)</f>
        <v>000011</v>
      </c>
      <c r="AD2595" s="179">
        <f t="shared" si="4828"/>
        <v>1</v>
      </c>
      <c r="AE2595" s="179" t="str">
        <f t="shared" si="4829"/>
        <v>00001111</v>
      </c>
      <c r="AF2595" s="125" t="s">
        <v>369</v>
      </c>
    </row>
    <row r="2596" spans="1:32" x14ac:dyDescent="0.2">
      <c r="A2596" s="125" t="s">
        <v>4783</v>
      </c>
      <c r="B2596" s="58" t="str">
        <f t="shared" si="4826"/>
        <v/>
      </c>
      <c r="C2596" s="125" t="s">
        <v>781</v>
      </c>
      <c r="D2596" s="125" t="s">
        <v>704</v>
      </c>
      <c r="E2596" s="125" t="str">
        <f>IF(S2596="rs2","S2",IF(S2596="vs2","S3","S1"))</f>
        <v>S1</v>
      </c>
      <c r="F2596" s="125" t="str">
        <f>IF(U2596=8,"000",IF(U2596=16,"101","110"))</f>
        <v>101</v>
      </c>
      <c r="H2596" s="125" t="s">
        <v>1724</v>
      </c>
      <c r="I2596" s="159">
        <f>VLOOKUP(H2596,'V-Enc'!$B$38:$C$45,2,FALSE)</f>
        <v>32</v>
      </c>
      <c r="J2596" s="125" t="s">
        <v>1736</v>
      </c>
      <c r="K2596" s="159">
        <f>VLOOKUP(J2596,'V-Enc'!$B$49:$C$56,2,FALSE)</f>
        <v>8</v>
      </c>
      <c r="L2596" s="206" t="s">
        <v>76</v>
      </c>
      <c r="M2596" s="125">
        <v>16</v>
      </c>
      <c r="N2596" s="125" t="s">
        <v>1829</v>
      </c>
      <c r="O2596" s="125">
        <f>VLOOKUP(N2596,'V-Enc'!$B$130:$C$137,2,FALSE)</f>
        <v>2</v>
      </c>
      <c r="R2596" s="125" t="s">
        <v>22</v>
      </c>
      <c r="S2596" s="206" t="s">
        <v>2040</v>
      </c>
      <c r="T2596" s="125" t="s">
        <v>783</v>
      </c>
      <c r="U2596" s="125">
        <f>IF(L2596="-1",I2596,M2596)</f>
        <v>16</v>
      </c>
      <c r="V2596" s="179">
        <f>IF(L2596="-1",K2596,U2596/I2596*K2596)</f>
        <v>4</v>
      </c>
      <c r="W2596" s="125" t="str">
        <f>IF(L2596="-1",U2596,"-")</f>
        <v>-</v>
      </c>
      <c r="X2596" s="179" t="str">
        <f>IF(L2596="-1",W2596/#REF!*#REF!,"-")</f>
        <v>-</v>
      </c>
      <c r="Z2596" s="125" t="str">
        <f>IF(S2596="vs2",1,"")</f>
        <v/>
      </c>
      <c r="AA2596" s="125">
        <f>IF(T2596="vs3",1,"")</f>
        <v>1</v>
      </c>
      <c r="AB2596" s="179">
        <f t="shared" si="4830"/>
        <v>8</v>
      </c>
      <c r="AC2596" s="179" t="str">
        <f t="shared" si="4837"/>
        <v>000111</v>
      </c>
      <c r="AD2596" s="179">
        <f t="shared" si="4828"/>
        <v>1</v>
      </c>
      <c r="AE2596" s="179" t="str">
        <f t="shared" si="4829"/>
        <v>11111111</v>
      </c>
      <c r="AF2596" s="125" t="s">
        <v>369</v>
      </c>
    </row>
    <row r="2597" spans="1:32" x14ac:dyDescent="0.2">
      <c r="A2597" s="125" t="s">
        <v>4784</v>
      </c>
      <c r="B2597" s="58" t="str">
        <f t="shared" si="4826"/>
        <v>RSVD</v>
      </c>
      <c r="C2597" s="125" t="s">
        <v>781</v>
      </c>
      <c r="D2597" s="125" t="s">
        <v>704</v>
      </c>
      <c r="E2597" s="125" t="str">
        <f>IF(S2597="rs2","S2",IF(S2597="vs2","S3","S1"))</f>
        <v>S1</v>
      </c>
      <c r="F2597" s="125" t="str">
        <f>IF(U2597=8,"000",IF(U2597=16,"101","110"))</f>
        <v>110</v>
      </c>
      <c r="H2597" s="125" t="s">
        <v>1724</v>
      </c>
      <c r="I2597" s="159">
        <f>VLOOKUP(H2597,'V-Enc'!$B$38:$C$45,2,FALSE)</f>
        <v>32</v>
      </c>
      <c r="J2597" s="125" t="s">
        <v>1736</v>
      </c>
      <c r="K2597" s="159">
        <f>VLOOKUP(J2597,'V-Enc'!$B$49:$C$56,2,FALSE)</f>
        <v>8</v>
      </c>
      <c r="L2597" s="206" t="s">
        <v>76</v>
      </c>
      <c r="M2597" s="125">
        <v>32</v>
      </c>
      <c r="N2597" s="125" t="s">
        <v>1829</v>
      </c>
      <c r="O2597" s="125">
        <f>VLOOKUP(N2597,'V-Enc'!$B$130:$C$137,2,FALSE)</f>
        <v>2</v>
      </c>
      <c r="R2597" s="125" t="s">
        <v>22</v>
      </c>
      <c r="S2597" s="206" t="s">
        <v>2040</v>
      </c>
      <c r="T2597" s="125" t="s">
        <v>783</v>
      </c>
      <c r="U2597" s="125">
        <f>IF(L2597="-1",I2597,M2597)</f>
        <v>32</v>
      </c>
      <c r="V2597" s="179">
        <f>IF(L2597="-1",K2597,U2597/I2597*K2597)</f>
        <v>8</v>
      </c>
      <c r="W2597" s="125" t="str">
        <f>IF(L2597="-1",U2597,"-")</f>
        <v>-</v>
      </c>
      <c r="X2597" s="179" t="str">
        <f>IF(L2597="-1",W2597/#REF!*#REF!,"-")</f>
        <v>-</v>
      </c>
      <c r="Z2597" s="125" t="str">
        <f>IF(S2597="vs2",1,"")</f>
        <v/>
      </c>
      <c r="AA2597" s="125">
        <f>IF(T2597="vs3",1,"")</f>
        <v>1</v>
      </c>
      <c r="AB2597" s="179">
        <f t="shared" si="4830"/>
        <v>16</v>
      </c>
      <c r="AC2597" s="179" t="str">
        <f t="shared" si="4837"/>
        <v>001111</v>
      </c>
      <c r="AD2597" s="179">
        <f t="shared" si="4828"/>
        <v>1</v>
      </c>
      <c r="AE2597" s="179" t="str">
        <f t="shared" si="4829"/>
        <v>11111111</v>
      </c>
      <c r="AF2597" s="125" t="s">
        <v>369</v>
      </c>
    </row>
    <row r="2598" spans="1:32" x14ac:dyDescent="0.2">
      <c r="I2598" s="159"/>
      <c r="V2598" s="179"/>
      <c r="X2598" s="179"/>
      <c r="Z2598" s="125" t="str">
        <f t="shared" si="4825"/>
        <v/>
      </c>
      <c r="AA2598" s="125" t="str">
        <f t="shared" si="4836"/>
        <v/>
      </c>
      <c r="AC2598" s="179"/>
      <c r="AE2598" s="179"/>
    </row>
    <row r="2599" spans="1:32" ht="19" x14ac:dyDescent="0.25">
      <c r="A2599" s="225" t="s">
        <v>2399</v>
      </c>
      <c r="B2599" s="225"/>
      <c r="I2599" s="159"/>
      <c r="Z2599" s="125" t="str">
        <f t="shared" si="4825"/>
        <v/>
      </c>
      <c r="AA2599" s="125" t="str">
        <f t="shared" si="4836"/>
        <v/>
      </c>
      <c r="AC2599" s="179"/>
      <c r="AE2599" s="179"/>
    </row>
    <row r="2600" spans="1:32" x14ac:dyDescent="0.2">
      <c r="A2600" s="125" t="s">
        <v>3524</v>
      </c>
      <c r="B2600" s="58" t="str">
        <f>IF(OR(MAX(1,O2600)*MAX(V2600,1)&gt;8,V2600&lt;1/4,X2600&lt;1/4,IF(X2600="-",0,X2600)&gt;8),"RSVD","")</f>
        <v/>
      </c>
      <c r="C2600" s="125" t="s">
        <v>781</v>
      </c>
      <c r="D2600" s="125" t="s">
        <v>704</v>
      </c>
      <c r="E2600" s="125" t="str">
        <f>IF(S2600="rs2","S2",IF(S2600="vs2","S3","S1"))</f>
        <v>S1</v>
      </c>
      <c r="F2600" s="125" t="str">
        <f>IF(U2600=8,"000",IF(U2600=16,"101","110"))</f>
        <v>000</v>
      </c>
      <c r="H2600" s="125" t="s">
        <v>1724</v>
      </c>
      <c r="I2600" s="159">
        <f>VLOOKUP(H2600,'V-Enc'!$B$38:$C$45,2,FALSE)</f>
        <v>32</v>
      </c>
      <c r="K2600" s="157" t="s">
        <v>369</v>
      </c>
      <c r="L2600" s="206" t="s">
        <v>76</v>
      </c>
      <c r="M2600" s="125">
        <v>8</v>
      </c>
      <c r="N2600" s="125" t="s">
        <v>1829</v>
      </c>
      <c r="O2600" s="125">
        <f>VLOOKUP(N2600,'V-Enc'!$B$130:$C$137,2,FALSE)</f>
        <v>2</v>
      </c>
      <c r="R2600" s="125" t="s">
        <v>22</v>
      </c>
      <c r="S2600" s="206" t="s">
        <v>228</v>
      </c>
      <c r="T2600" s="125" t="s">
        <v>783</v>
      </c>
      <c r="U2600" s="125">
        <f>IF(L2600="-1",I2600,M2600)</f>
        <v>8</v>
      </c>
      <c r="V2600" s="179">
        <v>1</v>
      </c>
      <c r="W2600" s="125" t="str">
        <f>IF(L2600="-1",U2600,"-")</f>
        <v>-</v>
      </c>
      <c r="X2600" s="179" t="str">
        <f>IF(L2600="-1",W2600/#REF!*#REF!,"-")</f>
        <v>-</v>
      </c>
      <c r="Z2600" s="125" t="str">
        <f t="shared" si="4825"/>
        <v/>
      </c>
      <c r="AA2600" s="125">
        <f t="shared" si="4836"/>
        <v>1</v>
      </c>
      <c r="AB2600" s="179">
        <f>MAX(V2600,X2600,1)*O2600</f>
        <v>2</v>
      </c>
      <c r="AC2600" s="179" t="str">
        <f>DEC2BIN(AB2600-1,6)</f>
        <v>000001</v>
      </c>
      <c r="AD2600" s="179">
        <f>AB2600/(MAX(V2600,1)*IF(O2600="",1,O2600))</f>
        <v>1</v>
      </c>
      <c r="AE2600" s="179" t="str">
        <f>RIGHT(_xlfn.CONCAT(REPT(0,8-MIN(AB2600,8)),REPT(DEC2BIN(_xlfn.BITLSHIFT(1,AD2600-1)),AB2600/AD2600)),8)</f>
        <v>00000011</v>
      </c>
      <c r="AF2600" s="125" t="s">
        <v>369</v>
      </c>
    </row>
    <row r="2601" spans="1:32" x14ac:dyDescent="0.2">
      <c r="I2601" s="159"/>
      <c r="K2601" s="159"/>
      <c r="V2601" s="179"/>
      <c r="X2601" s="179"/>
      <c r="Z2601" s="125" t="str">
        <f t="shared" si="4825"/>
        <v/>
      </c>
      <c r="AA2601" s="125" t="str">
        <f t="shared" si="4836"/>
        <v/>
      </c>
      <c r="AB2601" s="179"/>
      <c r="AC2601" s="179"/>
      <c r="AD2601" s="179"/>
      <c r="AE2601" s="179"/>
    </row>
    <row r="2602" spans="1:32" ht="19" x14ac:dyDescent="0.25">
      <c r="A2602" s="225" t="s">
        <v>2401</v>
      </c>
      <c r="B2602" s="225"/>
      <c r="C2602" s="226"/>
      <c r="D2602" s="226"/>
      <c r="E2602" s="226"/>
      <c r="F2602" s="226"/>
      <c r="G2602" s="226"/>
      <c r="I2602" s="159"/>
      <c r="V2602" s="179"/>
      <c r="X2602" s="179"/>
      <c r="Z2602" s="125" t="str">
        <f t="shared" si="4825"/>
        <v/>
      </c>
      <c r="AA2602" s="125" t="str">
        <f t="shared" si="4836"/>
        <v/>
      </c>
      <c r="AC2602" s="179"/>
      <c r="AE2602" s="179"/>
    </row>
    <row r="2603" spans="1:32" x14ac:dyDescent="0.2">
      <c r="A2603" s="125" t="s">
        <v>4773</v>
      </c>
      <c r="B2603" s="58" t="str">
        <f t="shared" ref="B2603:B2620" si="4838">IF(OR(MAX(1,O2603)*MAX(V2603,1)&gt;8,V2603&lt;1/4,X2603&lt;1/4,IF(X2603="-",0,X2603)&gt;8),"RSVD","")</f>
        <v>RSVD</v>
      </c>
      <c r="C2603" s="125" t="s">
        <v>781</v>
      </c>
      <c r="D2603" s="125" t="s">
        <v>704</v>
      </c>
      <c r="E2603" s="125" t="str">
        <f>IF(S2603="rs2","S2",IF(S2603="vs2","S3","S1"))</f>
        <v>S2</v>
      </c>
      <c r="F2603" s="125" t="str">
        <f>IF(U2603=8,"000",IF(U2603=16,"101","110"))</f>
        <v>000</v>
      </c>
      <c r="H2603" s="125" t="s">
        <v>1724</v>
      </c>
      <c r="I2603" s="159">
        <f>VLOOKUP(H2603,'V-Enc'!$B$38:$C$45,2,FALSE)</f>
        <v>32</v>
      </c>
      <c r="J2603" s="125" t="s">
        <v>1739</v>
      </c>
      <c r="K2603" s="159">
        <f>VLOOKUP(J2603,'V-Enc'!$B$49:$C$56,2,FALSE)</f>
        <v>0.25</v>
      </c>
      <c r="L2603" s="206" t="s">
        <v>548</v>
      </c>
      <c r="M2603" s="125">
        <v>8</v>
      </c>
      <c r="N2603" s="125" t="s">
        <v>1829</v>
      </c>
      <c r="O2603" s="125">
        <f>VLOOKUP(N2603,'V-Enc'!$B$130:$C$137,2,FALSE)</f>
        <v>2</v>
      </c>
      <c r="R2603" s="125" t="s">
        <v>22</v>
      </c>
      <c r="S2603" s="125" t="s">
        <v>44</v>
      </c>
      <c r="T2603" s="125" t="s">
        <v>783</v>
      </c>
      <c r="U2603" s="125">
        <f>IF(L2603="-1",I2603,M2603)</f>
        <v>8</v>
      </c>
      <c r="V2603" s="179">
        <f>IF(L2603="-1",K2603,U2603/I2603*K2603)</f>
        <v>6.25E-2</v>
      </c>
      <c r="W2603" s="125" t="str">
        <f>IF(L2603="-1",U2603,"-")</f>
        <v>-</v>
      </c>
      <c r="X2603" s="179" t="str">
        <f>IF(L2603="-1",W2603/#REF!*#REF!,"-")</f>
        <v>-</v>
      </c>
      <c r="Z2603" s="125" t="str">
        <f>IF(S2603="vs2",1,"")</f>
        <v/>
      </c>
      <c r="AA2603" s="125">
        <f>IF(T2603="vs3",1,"")</f>
        <v>1</v>
      </c>
      <c r="AB2603" s="179">
        <f t="shared" ref="AB2603:AB2620" si="4839">MAX(V2603,X2603,1)*O2603</f>
        <v>2</v>
      </c>
      <c r="AC2603" s="179" t="str">
        <f t="shared" ref="AC2603:AC2616" si="4840">DEC2BIN(MIN(64,AB2603)-1,6)</f>
        <v>000001</v>
      </c>
      <c r="AD2603" s="179">
        <f t="shared" ref="AD2603:AD2620" si="4841">AB2603/(MAX(V2603,1)*IF(O2603="",1,O2603))</f>
        <v>1</v>
      </c>
      <c r="AE2603" s="179" t="str">
        <f t="shared" ref="AE2603:AE2620" si="4842">RIGHT(_xlfn.CONCAT(REPT(0,8-MIN(AB2603,8)),REPT(DEC2BIN(_xlfn.BITLSHIFT(1,AD2603-1)),AB2603/AD2603)),8)</f>
        <v>00000011</v>
      </c>
      <c r="AF2603" s="125" t="s">
        <v>369</v>
      </c>
    </row>
    <row r="2604" spans="1:32" x14ac:dyDescent="0.2">
      <c r="A2604" s="125" t="s">
        <v>4774</v>
      </c>
      <c r="B2604" s="58" t="str">
        <f t="shared" si="4838"/>
        <v>RSVD</v>
      </c>
      <c r="C2604" s="125" t="s">
        <v>781</v>
      </c>
      <c r="D2604" s="125" t="s">
        <v>704</v>
      </c>
      <c r="E2604" s="125" t="str">
        <f>IF(S2604="rs2","S2",IF(S2604="vs2","S3","S1"))</f>
        <v>S2</v>
      </c>
      <c r="F2604" s="125" t="str">
        <f>IF(U2604=8,"000",IF(U2604=16,"101","110"))</f>
        <v>101</v>
      </c>
      <c r="H2604" s="125" t="s">
        <v>1724</v>
      </c>
      <c r="I2604" s="159">
        <f>VLOOKUP(H2604,'V-Enc'!$B$38:$C$45,2,FALSE)</f>
        <v>32</v>
      </c>
      <c r="J2604" s="125" t="s">
        <v>1739</v>
      </c>
      <c r="K2604" s="159">
        <f>VLOOKUP(J2604,'V-Enc'!$B$49:$C$56,2,FALSE)</f>
        <v>0.25</v>
      </c>
      <c r="L2604" s="206" t="s">
        <v>548</v>
      </c>
      <c r="M2604" s="125">
        <v>16</v>
      </c>
      <c r="N2604" s="125" t="s">
        <v>1829</v>
      </c>
      <c r="O2604" s="125">
        <f>VLOOKUP(N2604,'V-Enc'!$B$130:$C$137,2,FALSE)</f>
        <v>2</v>
      </c>
      <c r="R2604" s="125" t="s">
        <v>22</v>
      </c>
      <c r="S2604" s="125" t="s">
        <v>44</v>
      </c>
      <c r="T2604" s="125" t="s">
        <v>783</v>
      </c>
      <c r="U2604" s="125">
        <f>IF(L2604="-1",I2604,M2604)</f>
        <v>16</v>
      </c>
      <c r="V2604" s="179">
        <f>IF(L2604="-1",K2604,U2604/I2604*K2604)</f>
        <v>0.125</v>
      </c>
      <c r="W2604" s="125" t="str">
        <f>IF(L2604="-1",U2604,"-")</f>
        <v>-</v>
      </c>
      <c r="X2604" s="179" t="str">
        <f>IF(L2604="-1",W2604/#REF!*#REF!,"-")</f>
        <v>-</v>
      </c>
      <c r="Z2604" s="125" t="str">
        <f>IF(S2604="vs2",1,"")</f>
        <v/>
      </c>
      <c r="AA2604" s="125">
        <f>IF(T2604="vs3",1,"")</f>
        <v>1</v>
      </c>
      <c r="AB2604" s="179">
        <f t="shared" si="4839"/>
        <v>2</v>
      </c>
      <c r="AC2604" s="179" t="str">
        <f t="shared" si="4840"/>
        <v>000001</v>
      </c>
      <c r="AD2604" s="179">
        <f t="shared" si="4841"/>
        <v>1</v>
      </c>
      <c r="AE2604" s="179" t="str">
        <f t="shared" si="4842"/>
        <v>00000011</v>
      </c>
      <c r="AF2604" s="125" t="s">
        <v>369</v>
      </c>
    </row>
    <row r="2605" spans="1:32" x14ac:dyDescent="0.2">
      <c r="A2605" s="125" t="s">
        <v>3525</v>
      </c>
      <c r="B2605" s="58" t="str">
        <f t="shared" si="4838"/>
        <v/>
      </c>
      <c r="C2605" s="125" t="s">
        <v>781</v>
      </c>
      <c r="D2605" s="125" t="s">
        <v>704</v>
      </c>
      <c r="E2605" s="125" t="str">
        <f t="shared" ref="E2605:E2617" si="4843">IF(S2605="rs2","S2",IF(S2605="vs2","S3","S1"))</f>
        <v>S2</v>
      </c>
      <c r="F2605" s="125" t="str">
        <f t="shared" ref="F2605:F2617" si="4844">IF(U2605=8,"000",IF(U2605=16,"101","110"))</f>
        <v>110</v>
      </c>
      <c r="H2605" s="125" t="s">
        <v>1724</v>
      </c>
      <c r="I2605" s="159">
        <f>VLOOKUP(H2605,'V-Enc'!$B$38:$C$45,2,FALSE)</f>
        <v>32</v>
      </c>
      <c r="J2605" s="125" t="s">
        <v>1739</v>
      </c>
      <c r="K2605" s="159">
        <f>VLOOKUP(J2605,'V-Enc'!$B$49:$C$56,2,FALSE)</f>
        <v>0.25</v>
      </c>
      <c r="L2605" s="206" t="s">
        <v>548</v>
      </c>
      <c r="M2605" s="125">
        <v>32</v>
      </c>
      <c r="N2605" s="125" t="s">
        <v>1829</v>
      </c>
      <c r="O2605" s="125">
        <f>VLOOKUP(N2605,'V-Enc'!$B$130:$C$137,2,FALSE)</f>
        <v>2</v>
      </c>
      <c r="R2605" s="125" t="s">
        <v>22</v>
      </c>
      <c r="S2605" s="125" t="s">
        <v>44</v>
      </c>
      <c r="T2605" s="125" t="s">
        <v>783</v>
      </c>
      <c r="U2605" s="125">
        <f t="shared" ref="U2605:U2617" si="4845">IF(L2605="-1",I2605,M2605)</f>
        <v>32</v>
      </c>
      <c r="V2605" s="179">
        <f t="shared" ref="V2605:V2617" si="4846">IF(L2605="-1",K2605,U2605/I2605*K2605)</f>
        <v>0.25</v>
      </c>
      <c r="W2605" s="125" t="str">
        <f t="shared" ref="W2605:W2617" si="4847">IF(L2605="-1",U2605,"-")</f>
        <v>-</v>
      </c>
      <c r="X2605" s="179" t="str">
        <f>IF(L2605="-1",W2605/#REF!*#REF!,"-")</f>
        <v>-</v>
      </c>
      <c r="Z2605" s="125" t="str">
        <f t="shared" si="4825"/>
        <v/>
      </c>
      <c r="AA2605" s="125">
        <f t="shared" si="4836"/>
        <v>1</v>
      </c>
      <c r="AB2605" s="179">
        <f t="shared" si="4839"/>
        <v>2</v>
      </c>
      <c r="AC2605" s="179" t="str">
        <f t="shared" si="4840"/>
        <v>000001</v>
      </c>
      <c r="AD2605" s="179">
        <f t="shared" si="4841"/>
        <v>1</v>
      </c>
      <c r="AE2605" s="179" t="str">
        <f t="shared" si="4842"/>
        <v>00000011</v>
      </c>
      <c r="AF2605" s="125" t="s">
        <v>369</v>
      </c>
    </row>
    <row r="2606" spans="1:32" x14ac:dyDescent="0.2">
      <c r="A2606" s="125" t="s">
        <v>4775</v>
      </c>
      <c r="B2606" s="58" t="str">
        <f t="shared" si="4838"/>
        <v>RSVD</v>
      </c>
      <c r="C2606" s="125" t="s">
        <v>781</v>
      </c>
      <c r="D2606" s="125" t="s">
        <v>704</v>
      </c>
      <c r="E2606" s="125" t="str">
        <f>IF(S2606="rs2","S2",IF(S2606="vs2","S3","S1"))</f>
        <v>S2</v>
      </c>
      <c r="F2606" s="125" t="str">
        <f>IF(U2606=8,"000",IF(U2606=16,"101","110"))</f>
        <v>000</v>
      </c>
      <c r="H2606" s="125" t="s">
        <v>1724</v>
      </c>
      <c r="I2606" s="159">
        <f>VLOOKUP(H2606,'V-Enc'!$B$38:$C$45,2,FALSE)</f>
        <v>32</v>
      </c>
      <c r="J2606" s="125" t="s">
        <v>1740</v>
      </c>
      <c r="K2606" s="159">
        <f>VLOOKUP(J2606,'V-Enc'!$B$49:$C$56,2,FALSE)</f>
        <v>0.5</v>
      </c>
      <c r="L2606" s="206" t="s">
        <v>548</v>
      </c>
      <c r="M2606" s="125">
        <v>8</v>
      </c>
      <c r="N2606" s="125" t="s">
        <v>1829</v>
      </c>
      <c r="O2606" s="125">
        <f>VLOOKUP(N2606,'V-Enc'!$B$130:$C$137,2,FALSE)</f>
        <v>2</v>
      </c>
      <c r="R2606" s="125" t="s">
        <v>22</v>
      </c>
      <c r="S2606" s="125" t="s">
        <v>44</v>
      </c>
      <c r="T2606" s="125" t="s">
        <v>783</v>
      </c>
      <c r="U2606" s="125">
        <f>IF(L2606="-1",I2606,M2606)</f>
        <v>8</v>
      </c>
      <c r="V2606" s="179">
        <f>IF(L2606="-1",K2606,U2606/I2606*K2606)</f>
        <v>0.125</v>
      </c>
      <c r="W2606" s="125" t="str">
        <f>IF(L2606="-1",U2606,"-")</f>
        <v>-</v>
      </c>
      <c r="X2606" s="179" t="str">
        <f>IF(L2606="-1",W2606/#REF!*#REF!,"-")</f>
        <v>-</v>
      </c>
      <c r="Z2606" s="125" t="str">
        <f>IF(S2606="vs2",1,"")</f>
        <v/>
      </c>
      <c r="AA2606" s="125">
        <f>IF(T2606="vs3",1,"")</f>
        <v>1</v>
      </c>
      <c r="AB2606" s="179">
        <f t="shared" si="4839"/>
        <v>2</v>
      </c>
      <c r="AC2606" s="179" t="str">
        <f t="shared" si="4840"/>
        <v>000001</v>
      </c>
      <c r="AD2606" s="179">
        <f t="shared" si="4841"/>
        <v>1</v>
      </c>
      <c r="AE2606" s="179" t="str">
        <f t="shared" si="4842"/>
        <v>00000011</v>
      </c>
      <c r="AF2606" s="125" t="s">
        <v>369</v>
      </c>
    </row>
    <row r="2607" spans="1:32" x14ac:dyDescent="0.2">
      <c r="A2607" s="125" t="s">
        <v>3526</v>
      </c>
      <c r="B2607" s="58" t="str">
        <f t="shared" si="4838"/>
        <v/>
      </c>
      <c r="C2607" s="125" t="s">
        <v>781</v>
      </c>
      <c r="D2607" s="125" t="s">
        <v>704</v>
      </c>
      <c r="E2607" s="125" t="str">
        <f t="shared" si="4843"/>
        <v>S2</v>
      </c>
      <c r="F2607" s="125" t="str">
        <f t="shared" si="4844"/>
        <v>101</v>
      </c>
      <c r="H2607" s="125" t="s">
        <v>1724</v>
      </c>
      <c r="I2607" s="159">
        <f>VLOOKUP(H2607,'V-Enc'!$B$38:$C$45,2,FALSE)</f>
        <v>32</v>
      </c>
      <c r="J2607" s="125" t="s">
        <v>1740</v>
      </c>
      <c r="K2607" s="159">
        <f>VLOOKUP(J2607,'V-Enc'!$B$49:$C$56,2,FALSE)</f>
        <v>0.5</v>
      </c>
      <c r="L2607" s="206" t="s">
        <v>548</v>
      </c>
      <c r="M2607" s="125">
        <v>16</v>
      </c>
      <c r="N2607" s="125" t="s">
        <v>1829</v>
      </c>
      <c r="O2607" s="125">
        <f>VLOOKUP(N2607,'V-Enc'!$B$130:$C$137,2,FALSE)</f>
        <v>2</v>
      </c>
      <c r="R2607" s="125" t="s">
        <v>22</v>
      </c>
      <c r="S2607" s="125" t="s">
        <v>44</v>
      </c>
      <c r="T2607" s="125" t="s">
        <v>783</v>
      </c>
      <c r="U2607" s="125">
        <f t="shared" si="4845"/>
        <v>16</v>
      </c>
      <c r="V2607" s="179">
        <f t="shared" si="4846"/>
        <v>0.25</v>
      </c>
      <c r="W2607" s="125" t="str">
        <f t="shared" si="4847"/>
        <v>-</v>
      </c>
      <c r="X2607" s="179" t="str">
        <f>IF(L2607="-1",W2607/#REF!*#REF!,"-")</f>
        <v>-</v>
      </c>
      <c r="Z2607" s="125" t="str">
        <f t="shared" si="4825"/>
        <v/>
      </c>
      <c r="AA2607" s="125">
        <f t="shared" si="4836"/>
        <v>1</v>
      </c>
      <c r="AB2607" s="179">
        <f t="shared" si="4839"/>
        <v>2</v>
      </c>
      <c r="AC2607" s="179" t="str">
        <f t="shared" si="4840"/>
        <v>000001</v>
      </c>
      <c r="AD2607" s="179">
        <f t="shared" si="4841"/>
        <v>1</v>
      </c>
      <c r="AE2607" s="179" t="str">
        <f t="shared" si="4842"/>
        <v>00000011</v>
      </c>
      <c r="AF2607" s="125" t="s">
        <v>369</v>
      </c>
    </row>
    <row r="2608" spans="1:32" x14ac:dyDescent="0.2">
      <c r="A2608" s="125" t="s">
        <v>3527</v>
      </c>
      <c r="B2608" s="58" t="str">
        <f t="shared" si="4838"/>
        <v/>
      </c>
      <c r="C2608" s="125" t="s">
        <v>781</v>
      </c>
      <c r="D2608" s="125" t="s">
        <v>704</v>
      </c>
      <c r="E2608" s="125" t="str">
        <f t="shared" si="4843"/>
        <v>S2</v>
      </c>
      <c r="F2608" s="125" t="str">
        <f t="shared" si="4844"/>
        <v>110</v>
      </c>
      <c r="H2608" s="125" t="s">
        <v>1724</v>
      </c>
      <c r="I2608" s="159">
        <f>VLOOKUP(H2608,'V-Enc'!$B$38:$C$45,2,FALSE)</f>
        <v>32</v>
      </c>
      <c r="J2608" s="125" t="s">
        <v>1740</v>
      </c>
      <c r="K2608" s="159">
        <f>VLOOKUP(J2608,'V-Enc'!$B$49:$C$56,2,FALSE)</f>
        <v>0.5</v>
      </c>
      <c r="L2608" s="206" t="s">
        <v>548</v>
      </c>
      <c r="M2608" s="125">
        <v>32</v>
      </c>
      <c r="N2608" s="125" t="s">
        <v>1829</v>
      </c>
      <c r="O2608" s="125">
        <f>VLOOKUP(N2608,'V-Enc'!$B$130:$C$137,2,FALSE)</f>
        <v>2</v>
      </c>
      <c r="R2608" s="125" t="s">
        <v>22</v>
      </c>
      <c r="S2608" s="125" t="s">
        <v>44</v>
      </c>
      <c r="T2608" s="125" t="s">
        <v>783</v>
      </c>
      <c r="U2608" s="125">
        <f t="shared" si="4845"/>
        <v>32</v>
      </c>
      <c r="V2608" s="179">
        <f t="shared" si="4846"/>
        <v>0.5</v>
      </c>
      <c r="W2608" s="125" t="str">
        <f t="shared" si="4847"/>
        <v>-</v>
      </c>
      <c r="X2608" s="179" t="str">
        <f>IF(L2608="-1",W2608/I2607*K2607,"-")</f>
        <v>-</v>
      </c>
      <c r="Z2608" s="125" t="str">
        <f t="shared" si="4825"/>
        <v/>
      </c>
      <c r="AA2608" s="125">
        <f t="shared" si="4836"/>
        <v>1</v>
      </c>
      <c r="AB2608" s="179">
        <f t="shared" si="4839"/>
        <v>2</v>
      </c>
      <c r="AC2608" s="179" t="str">
        <f t="shared" si="4840"/>
        <v>000001</v>
      </c>
      <c r="AD2608" s="179">
        <f t="shared" si="4841"/>
        <v>1</v>
      </c>
      <c r="AE2608" s="179" t="str">
        <f t="shared" si="4842"/>
        <v>00000011</v>
      </c>
      <c r="AF2608" s="125" t="s">
        <v>369</v>
      </c>
    </row>
    <row r="2609" spans="1:34" x14ac:dyDescent="0.2">
      <c r="A2609" s="125" t="s">
        <v>3528</v>
      </c>
      <c r="B2609" s="58" t="str">
        <f t="shared" si="4838"/>
        <v/>
      </c>
      <c r="C2609" s="125" t="s">
        <v>781</v>
      </c>
      <c r="D2609" s="125" t="s">
        <v>704</v>
      </c>
      <c r="E2609" s="125" t="str">
        <f t="shared" si="4843"/>
        <v>S2</v>
      </c>
      <c r="F2609" s="125" t="str">
        <f t="shared" si="4844"/>
        <v>000</v>
      </c>
      <c r="H2609" s="125" t="s">
        <v>1724</v>
      </c>
      <c r="I2609" s="159">
        <f>VLOOKUP(H2609,'V-Enc'!$B$38:$C$45,2,FALSE)</f>
        <v>32</v>
      </c>
      <c r="J2609" s="125" t="s">
        <v>1733</v>
      </c>
      <c r="K2609" s="159">
        <f>VLOOKUP(J2609,'V-Enc'!$B$49:$C$56,2,FALSE)</f>
        <v>1</v>
      </c>
      <c r="L2609" s="206" t="s">
        <v>548</v>
      </c>
      <c r="M2609" s="125">
        <v>8</v>
      </c>
      <c r="N2609" s="125" t="s">
        <v>1829</v>
      </c>
      <c r="O2609" s="125">
        <f>VLOOKUP(N2609,'V-Enc'!$B$130:$C$137,2,FALSE)</f>
        <v>2</v>
      </c>
      <c r="R2609" s="125" t="s">
        <v>22</v>
      </c>
      <c r="S2609" s="125" t="s">
        <v>44</v>
      </c>
      <c r="T2609" s="125" t="s">
        <v>783</v>
      </c>
      <c r="U2609" s="125">
        <f t="shared" si="4845"/>
        <v>8</v>
      </c>
      <c r="V2609" s="179">
        <f t="shared" si="4846"/>
        <v>0.25</v>
      </c>
      <c r="W2609" s="125" t="str">
        <f t="shared" si="4847"/>
        <v>-</v>
      </c>
      <c r="X2609" s="179" t="str">
        <f>IF(L2609="-1",W2609/#REF!*#REF!,"-")</f>
        <v>-</v>
      </c>
      <c r="Z2609" s="125" t="str">
        <f t="shared" si="4825"/>
        <v/>
      </c>
      <c r="AA2609" s="125">
        <f t="shared" si="4836"/>
        <v>1</v>
      </c>
      <c r="AB2609" s="179">
        <f t="shared" si="4839"/>
        <v>2</v>
      </c>
      <c r="AC2609" s="179" t="str">
        <f t="shared" si="4840"/>
        <v>000001</v>
      </c>
      <c r="AD2609" s="179">
        <f t="shared" si="4841"/>
        <v>1</v>
      </c>
      <c r="AE2609" s="179" t="str">
        <f t="shared" si="4842"/>
        <v>00000011</v>
      </c>
      <c r="AF2609" s="125" t="s">
        <v>369</v>
      </c>
    </row>
    <row r="2610" spans="1:34" x14ac:dyDescent="0.2">
      <c r="A2610" s="125" t="s">
        <v>3529</v>
      </c>
      <c r="B2610" s="58" t="str">
        <f t="shared" si="4838"/>
        <v/>
      </c>
      <c r="C2610" s="125" t="s">
        <v>781</v>
      </c>
      <c r="D2610" s="125" t="s">
        <v>704</v>
      </c>
      <c r="E2610" s="125" t="str">
        <f t="shared" si="4843"/>
        <v>S2</v>
      </c>
      <c r="F2610" s="125" t="str">
        <f t="shared" si="4844"/>
        <v>101</v>
      </c>
      <c r="H2610" s="125" t="s">
        <v>1724</v>
      </c>
      <c r="I2610" s="159">
        <f>VLOOKUP(H2610,'V-Enc'!$B$38:$C$45,2,FALSE)</f>
        <v>32</v>
      </c>
      <c r="J2610" s="125" t="s">
        <v>1733</v>
      </c>
      <c r="K2610" s="159">
        <f>VLOOKUP(J2610,'V-Enc'!$B$49:$C$56,2,FALSE)</f>
        <v>1</v>
      </c>
      <c r="L2610" s="206" t="s">
        <v>548</v>
      </c>
      <c r="M2610" s="125">
        <v>16</v>
      </c>
      <c r="N2610" s="125" t="s">
        <v>1829</v>
      </c>
      <c r="O2610" s="125">
        <f>VLOOKUP(N2610,'V-Enc'!$B$130:$C$137,2,FALSE)</f>
        <v>2</v>
      </c>
      <c r="R2610" s="125" t="s">
        <v>22</v>
      </c>
      <c r="S2610" s="125" t="s">
        <v>44</v>
      </c>
      <c r="T2610" s="125" t="s">
        <v>783</v>
      </c>
      <c r="U2610" s="125">
        <f t="shared" si="4845"/>
        <v>16</v>
      </c>
      <c r="V2610" s="179">
        <f t="shared" si="4846"/>
        <v>0.5</v>
      </c>
      <c r="W2610" s="125" t="str">
        <f t="shared" si="4847"/>
        <v>-</v>
      </c>
      <c r="X2610" s="179" t="str">
        <f>IF(L2610="-1",W2610/I2609*K2609,"-")</f>
        <v>-</v>
      </c>
      <c r="Z2610" s="125" t="str">
        <f t="shared" si="4825"/>
        <v/>
      </c>
      <c r="AA2610" s="125">
        <f t="shared" si="4836"/>
        <v>1</v>
      </c>
      <c r="AB2610" s="179">
        <f t="shared" si="4839"/>
        <v>2</v>
      </c>
      <c r="AC2610" s="179" t="str">
        <f t="shared" si="4840"/>
        <v>000001</v>
      </c>
      <c r="AD2610" s="179">
        <f t="shared" si="4841"/>
        <v>1</v>
      </c>
      <c r="AE2610" s="179" t="str">
        <f t="shared" si="4842"/>
        <v>00000011</v>
      </c>
      <c r="AF2610" s="125" t="s">
        <v>369</v>
      </c>
    </row>
    <row r="2611" spans="1:34" x14ac:dyDescent="0.2">
      <c r="A2611" s="125" t="s">
        <v>3530</v>
      </c>
      <c r="B2611" s="58" t="str">
        <f t="shared" si="4838"/>
        <v/>
      </c>
      <c r="C2611" s="125" t="s">
        <v>781</v>
      </c>
      <c r="D2611" s="125" t="s">
        <v>704</v>
      </c>
      <c r="E2611" s="125" t="str">
        <f t="shared" si="4843"/>
        <v>S2</v>
      </c>
      <c r="F2611" s="125" t="str">
        <f t="shared" si="4844"/>
        <v>110</v>
      </c>
      <c r="H2611" s="125" t="s">
        <v>1724</v>
      </c>
      <c r="I2611" s="159">
        <f>VLOOKUP(H2611,'V-Enc'!$B$38:$C$45,2,FALSE)</f>
        <v>32</v>
      </c>
      <c r="J2611" s="125" t="s">
        <v>1733</v>
      </c>
      <c r="K2611" s="159">
        <f>VLOOKUP(J2611,'V-Enc'!$B$49:$C$56,2,FALSE)</f>
        <v>1</v>
      </c>
      <c r="L2611" s="206" t="s">
        <v>548</v>
      </c>
      <c r="M2611" s="125">
        <v>32</v>
      </c>
      <c r="N2611" s="125" t="s">
        <v>1829</v>
      </c>
      <c r="O2611" s="125">
        <f>VLOOKUP(N2611,'V-Enc'!$B$130:$C$137,2,FALSE)</f>
        <v>2</v>
      </c>
      <c r="R2611" s="125" t="s">
        <v>22</v>
      </c>
      <c r="S2611" s="125" t="s">
        <v>44</v>
      </c>
      <c r="T2611" s="125" t="s">
        <v>783</v>
      </c>
      <c r="U2611" s="125">
        <f t="shared" si="4845"/>
        <v>32</v>
      </c>
      <c r="V2611" s="179">
        <f t="shared" si="4846"/>
        <v>1</v>
      </c>
      <c r="W2611" s="125" t="str">
        <f t="shared" si="4847"/>
        <v>-</v>
      </c>
      <c r="X2611" s="179" t="str">
        <f>IF(L2611="-1",W2611/I2610*K2610,"-")</f>
        <v>-</v>
      </c>
      <c r="Z2611" s="125" t="str">
        <f t="shared" si="4825"/>
        <v/>
      </c>
      <c r="AA2611" s="125">
        <f t="shared" si="4836"/>
        <v>1</v>
      </c>
      <c r="AB2611" s="179">
        <f t="shared" si="4839"/>
        <v>2</v>
      </c>
      <c r="AC2611" s="179" t="str">
        <f t="shared" si="4840"/>
        <v>000001</v>
      </c>
      <c r="AD2611" s="179">
        <f t="shared" si="4841"/>
        <v>1</v>
      </c>
      <c r="AE2611" s="179" t="str">
        <f t="shared" si="4842"/>
        <v>00000011</v>
      </c>
      <c r="AF2611" s="125" t="s">
        <v>369</v>
      </c>
    </row>
    <row r="2612" spans="1:34" x14ac:dyDescent="0.2">
      <c r="A2612" s="125" t="s">
        <v>3531</v>
      </c>
      <c r="B2612" s="58" t="str">
        <f t="shared" si="4838"/>
        <v/>
      </c>
      <c r="C2612" s="125" t="s">
        <v>781</v>
      </c>
      <c r="D2612" s="125" t="s">
        <v>704</v>
      </c>
      <c r="E2612" s="125" t="str">
        <f t="shared" si="4843"/>
        <v>S2</v>
      </c>
      <c r="F2612" s="125" t="str">
        <f t="shared" si="4844"/>
        <v>000</v>
      </c>
      <c r="H2612" s="125" t="s">
        <v>1724</v>
      </c>
      <c r="I2612" s="159">
        <f>VLOOKUP(H2612,'V-Enc'!$B$38:$C$45,2,FALSE)</f>
        <v>32</v>
      </c>
      <c r="J2612" s="125" t="s">
        <v>1734</v>
      </c>
      <c r="K2612" s="159">
        <f>VLOOKUP(J2612,'V-Enc'!$B$49:$C$56,2,FALSE)</f>
        <v>2</v>
      </c>
      <c r="L2612" s="206" t="s">
        <v>548</v>
      </c>
      <c r="M2612" s="125">
        <v>8</v>
      </c>
      <c r="N2612" s="125" t="s">
        <v>1829</v>
      </c>
      <c r="O2612" s="125">
        <f>VLOOKUP(N2612,'V-Enc'!$B$130:$C$137,2,FALSE)</f>
        <v>2</v>
      </c>
      <c r="R2612" s="125" t="s">
        <v>22</v>
      </c>
      <c r="S2612" s="125" t="s">
        <v>44</v>
      </c>
      <c r="T2612" s="125" t="s">
        <v>783</v>
      </c>
      <c r="U2612" s="125">
        <f t="shared" si="4845"/>
        <v>8</v>
      </c>
      <c r="V2612" s="179">
        <f t="shared" si="4846"/>
        <v>0.5</v>
      </c>
      <c r="W2612" s="125" t="str">
        <f t="shared" si="4847"/>
        <v>-</v>
      </c>
      <c r="X2612" s="179" t="str">
        <f>IF(L2612="-1",W2612/#REF!*#REF!,"-")</f>
        <v>-</v>
      </c>
      <c r="Z2612" s="125" t="str">
        <f t="shared" si="4825"/>
        <v/>
      </c>
      <c r="AA2612" s="125">
        <f t="shared" si="4836"/>
        <v>1</v>
      </c>
      <c r="AB2612" s="179">
        <f t="shared" si="4839"/>
        <v>2</v>
      </c>
      <c r="AC2612" s="179" t="str">
        <f t="shared" si="4840"/>
        <v>000001</v>
      </c>
      <c r="AD2612" s="179">
        <f t="shared" si="4841"/>
        <v>1</v>
      </c>
      <c r="AE2612" s="179" t="str">
        <f t="shared" si="4842"/>
        <v>00000011</v>
      </c>
      <c r="AF2612" s="125" t="s">
        <v>369</v>
      </c>
    </row>
    <row r="2613" spans="1:34" x14ac:dyDescent="0.2">
      <c r="A2613" s="125" t="s">
        <v>3532</v>
      </c>
      <c r="B2613" s="58" t="str">
        <f t="shared" si="4838"/>
        <v/>
      </c>
      <c r="C2613" s="125" t="s">
        <v>781</v>
      </c>
      <c r="D2613" s="125" t="s">
        <v>704</v>
      </c>
      <c r="E2613" s="125" t="str">
        <f t="shared" si="4843"/>
        <v>S2</v>
      </c>
      <c r="F2613" s="125" t="str">
        <f t="shared" si="4844"/>
        <v>101</v>
      </c>
      <c r="H2613" s="125" t="s">
        <v>1724</v>
      </c>
      <c r="I2613" s="159">
        <f>VLOOKUP(H2613,'V-Enc'!$B$38:$C$45,2,FALSE)</f>
        <v>32</v>
      </c>
      <c r="J2613" s="125" t="s">
        <v>1734</v>
      </c>
      <c r="K2613" s="159">
        <f>VLOOKUP(J2613,'V-Enc'!$B$49:$C$56,2,FALSE)</f>
        <v>2</v>
      </c>
      <c r="L2613" s="206" t="s">
        <v>548</v>
      </c>
      <c r="M2613" s="125">
        <v>16</v>
      </c>
      <c r="N2613" s="125" t="s">
        <v>1829</v>
      </c>
      <c r="O2613" s="125">
        <f>VLOOKUP(N2613,'V-Enc'!$B$130:$C$137,2,FALSE)</f>
        <v>2</v>
      </c>
      <c r="R2613" s="125" t="s">
        <v>22</v>
      </c>
      <c r="S2613" s="125" t="s">
        <v>44</v>
      </c>
      <c r="T2613" s="125" t="s">
        <v>783</v>
      </c>
      <c r="U2613" s="125">
        <f t="shared" si="4845"/>
        <v>16</v>
      </c>
      <c r="V2613" s="179">
        <f t="shared" si="4846"/>
        <v>1</v>
      </c>
      <c r="W2613" s="125" t="str">
        <f t="shared" si="4847"/>
        <v>-</v>
      </c>
      <c r="X2613" s="179" t="str">
        <f>IF(L2613="-1",W2613/I2612*K2612,"-")</f>
        <v>-</v>
      </c>
      <c r="Z2613" s="125" t="str">
        <f t="shared" si="4825"/>
        <v/>
      </c>
      <c r="AA2613" s="125">
        <f t="shared" si="4836"/>
        <v>1</v>
      </c>
      <c r="AB2613" s="179">
        <f t="shared" si="4839"/>
        <v>2</v>
      </c>
      <c r="AC2613" s="179" t="str">
        <f t="shared" si="4840"/>
        <v>000001</v>
      </c>
      <c r="AD2613" s="179">
        <f t="shared" si="4841"/>
        <v>1</v>
      </c>
      <c r="AE2613" s="179" t="str">
        <f t="shared" si="4842"/>
        <v>00000011</v>
      </c>
      <c r="AF2613" s="125" t="s">
        <v>369</v>
      </c>
    </row>
    <row r="2614" spans="1:34" x14ac:dyDescent="0.2">
      <c r="A2614" s="125" t="s">
        <v>3533</v>
      </c>
      <c r="B2614" s="58" t="str">
        <f t="shared" si="4838"/>
        <v/>
      </c>
      <c r="C2614" s="125" t="s">
        <v>781</v>
      </c>
      <c r="D2614" s="125" t="s">
        <v>704</v>
      </c>
      <c r="E2614" s="125" t="str">
        <f t="shared" si="4843"/>
        <v>S2</v>
      </c>
      <c r="F2614" s="125" t="str">
        <f t="shared" si="4844"/>
        <v>110</v>
      </c>
      <c r="H2614" s="125" t="s">
        <v>1724</v>
      </c>
      <c r="I2614" s="159">
        <f>VLOOKUP(H2614,'V-Enc'!$B$38:$C$45,2,FALSE)</f>
        <v>32</v>
      </c>
      <c r="J2614" s="125" t="s">
        <v>1734</v>
      </c>
      <c r="K2614" s="159">
        <f>VLOOKUP(J2614,'V-Enc'!$B$49:$C$56,2,FALSE)</f>
        <v>2</v>
      </c>
      <c r="L2614" s="206" t="s">
        <v>548</v>
      </c>
      <c r="M2614" s="125">
        <v>32</v>
      </c>
      <c r="N2614" s="125" t="s">
        <v>1829</v>
      </c>
      <c r="O2614" s="125">
        <f>VLOOKUP(N2614,'V-Enc'!$B$130:$C$137,2,FALSE)</f>
        <v>2</v>
      </c>
      <c r="R2614" s="125" t="s">
        <v>22</v>
      </c>
      <c r="S2614" s="125" t="s">
        <v>44</v>
      </c>
      <c r="T2614" s="125" t="s">
        <v>783</v>
      </c>
      <c r="U2614" s="125">
        <f t="shared" si="4845"/>
        <v>32</v>
      </c>
      <c r="V2614" s="179">
        <f t="shared" si="4846"/>
        <v>2</v>
      </c>
      <c r="W2614" s="125" t="str">
        <f t="shared" si="4847"/>
        <v>-</v>
      </c>
      <c r="X2614" s="179" t="str">
        <f>IF(L2614="-1",W2614/I2613*K2613,"-")</f>
        <v>-</v>
      </c>
      <c r="Z2614" s="125" t="str">
        <f t="shared" si="4825"/>
        <v/>
      </c>
      <c r="AA2614" s="125">
        <f t="shared" si="4836"/>
        <v>1</v>
      </c>
      <c r="AB2614" s="179">
        <f t="shared" si="4839"/>
        <v>4</v>
      </c>
      <c r="AC2614" s="179" t="str">
        <f t="shared" si="4840"/>
        <v>000011</v>
      </c>
      <c r="AD2614" s="179">
        <f t="shared" si="4841"/>
        <v>1</v>
      </c>
      <c r="AE2614" s="179" t="str">
        <f t="shared" si="4842"/>
        <v>00001111</v>
      </c>
      <c r="AF2614" s="125" t="s">
        <v>369</v>
      </c>
    </row>
    <row r="2615" spans="1:34" x14ac:dyDescent="0.2">
      <c r="A2615" s="125" t="s">
        <v>3534</v>
      </c>
      <c r="B2615" s="58" t="str">
        <f t="shared" si="4838"/>
        <v/>
      </c>
      <c r="C2615" s="125" t="s">
        <v>781</v>
      </c>
      <c r="D2615" s="125" t="s">
        <v>704</v>
      </c>
      <c r="E2615" s="125" t="str">
        <f t="shared" si="4843"/>
        <v>S2</v>
      </c>
      <c r="F2615" s="125" t="str">
        <f t="shared" si="4844"/>
        <v>000</v>
      </c>
      <c r="H2615" s="125" t="s">
        <v>1724</v>
      </c>
      <c r="I2615" s="159">
        <f>VLOOKUP(H2615,'V-Enc'!$B$38:$C$45,2,FALSE)</f>
        <v>32</v>
      </c>
      <c r="J2615" s="125" t="s">
        <v>1735</v>
      </c>
      <c r="K2615" s="159">
        <f>VLOOKUP(J2615,'V-Enc'!$B$49:$C$56,2,FALSE)</f>
        <v>4</v>
      </c>
      <c r="L2615" s="206" t="s">
        <v>548</v>
      </c>
      <c r="M2615" s="125">
        <v>8</v>
      </c>
      <c r="N2615" s="125" t="s">
        <v>1829</v>
      </c>
      <c r="O2615" s="125">
        <f>VLOOKUP(N2615,'V-Enc'!$B$130:$C$137,2,FALSE)</f>
        <v>2</v>
      </c>
      <c r="R2615" s="125" t="s">
        <v>22</v>
      </c>
      <c r="S2615" s="125" t="s">
        <v>44</v>
      </c>
      <c r="T2615" s="125" t="s">
        <v>783</v>
      </c>
      <c r="U2615" s="125">
        <f t="shared" si="4845"/>
        <v>8</v>
      </c>
      <c r="V2615" s="179">
        <f t="shared" si="4846"/>
        <v>1</v>
      </c>
      <c r="W2615" s="125" t="str">
        <f t="shared" si="4847"/>
        <v>-</v>
      </c>
      <c r="X2615" s="179" t="str">
        <f>IF(L2615="-1",W2615/#REF!*#REF!,"-")</f>
        <v>-</v>
      </c>
      <c r="Z2615" s="125" t="str">
        <f t="shared" si="4825"/>
        <v/>
      </c>
      <c r="AA2615" s="125">
        <f t="shared" si="4836"/>
        <v>1</v>
      </c>
      <c r="AB2615" s="179">
        <f t="shared" si="4839"/>
        <v>2</v>
      </c>
      <c r="AC2615" s="179" t="str">
        <f t="shared" si="4840"/>
        <v>000001</v>
      </c>
      <c r="AD2615" s="179">
        <f t="shared" si="4841"/>
        <v>1</v>
      </c>
      <c r="AE2615" s="179" t="str">
        <f t="shared" si="4842"/>
        <v>00000011</v>
      </c>
      <c r="AF2615" s="125" t="s">
        <v>369</v>
      </c>
    </row>
    <row r="2616" spans="1:34" x14ac:dyDescent="0.2">
      <c r="A2616" s="125" t="s">
        <v>3535</v>
      </c>
      <c r="B2616" s="58" t="str">
        <f t="shared" si="4838"/>
        <v/>
      </c>
      <c r="C2616" s="125" t="s">
        <v>781</v>
      </c>
      <c r="D2616" s="125" t="s">
        <v>704</v>
      </c>
      <c r="E2616" s="125" t="str">
        <f t="shared" si="4843"/>
        <v>S2</v>
      </c>
      <c r="F2616" s="125" t="str">
        <f t="shared" si="4844"/>
        <v>101</v>
      </c>
      <c r="H2616" s="125" t="s">
        <v>1724</v>
      </c>
      <c r="I2616" s="159">
        <f>VLOOKUP(H2616,'V-Enc'!$B$38:$C$45,2,FALSE)</f>
        <v>32</v>
      </c>
      <c r="J2616" s="125" t="s">
        <v>1735</v>
      </c>
      <c r="K2616" s="159">
        <f>VLOOKUP(J2616,'V-Enc'!$B$49:$C$56,2,FALSE)</f>
        <v>4</v>
      </c>
      <c r="L2616" s="206" t="s">
        <v>548</v>
      </c>
      <c r="M2616" s="125">
        <v>16</v>
      </c>
      <c r="N2616" s="125" t="s">
        <v>1829</v>
      </c>
      <c r="O2616" s="125">
        <f>VLOOKUP(N2616,'V-Enc'!$B$130:$C$137,2,FALSE)</f>
        <v>2</v>
      </c>
      <c r="R2616" s="125" t="s">
        <v>22</v>
      </c>
      <c r="S2616" s="125" t="s">
        <v>44</v>
      </c>
      <c r="T2616" s="125" t="s">
        <v>783</v>
      </c>
      <c r="U2616" s="125">
        <f t="shared" si="4845"/>
        <v>16</v>
      </c>
      <c r="V2616" s="179">
        <f t="shared" si="4846"/>
        <v>2</v>
      </c>
      <c r="W2616" s="125" t="str">
        <f t="shared" si="4847"/>
        <v>-</v>
      </c>
      <c r="X2616" s="179" t="str">
        <f>IF(L2616="-1",W2616/#REF!*#REF!,"-")</f>
        <v>-</v>
      </c>
      <c r="Z2616" s="125" t="str">
        <f t="shared" si="4825"/>
        <v/>
      </c>
      <c r="AA2616" s="125">
        <f t="shared" si="4836"/>
        <v>1</v>
      </c>
      <c r="AB2616" s="179">
        <f t="shared" si="4839"/>
        <v>4</v>
      </c>
      <c r="AC2616" s="179" t="str">
        <f t="shared" si="4840"/>
        <v>000011</v>
      </c>
      <c r="AD2616" s="179">
        <f t="shared" si="4841"/>
        <v>1</v>
      </c>
      <c r="AE2616" s="179" t="str">
        <f t="shared" si="4842"/>
        <v>00001111</v>
      </c>
      <c r="AF2616" s="125" t="s">
        <v>369</v>
      </c>
    </row>
    <row r="2617" spans="1:34" x14ac:dyDescent="0.2">
      <c r="A2617" s="125" t="s">
        <v>3536</v>
      </c>
      <c r="B2617" s="58" t="str">
        <f t="shared" si="4838"/>
        <v/>
      </c>
      <c r="C2617" s="125" t="s">
        <v>781</v>
      </c>
      <c r="D2617" s="125" t="s">
        <v>704</v>
      </c>
      <c r="E2617" s="125" t="str">
        <f t="shared" si="4843"/>
        <v>S2</v>
      </c>
      <c r="F2617" s="125" t="str">
        <f t="shared" si="4844"/>
        <v>110</v>
      </c>
      <c r="H2617" s="125" t="s">
        <v>1724</v>
      </c>
      <c r="I2617" s="159">
        <f>VLOOKUP(H2617,'V-Enc'!$B$38:$C$45,2,FALSE)</f>
        <v>32</v>
      </c>
      <c r="J2617" s="125" t="s">
        <v>1735</v>
      </c>
      <c r="K2617" s="159">
        <f>VLOOKUP(J2617,'V-Enc'!$B$49:$C$56,2,FALSE)</f>
        <v>4</v>
      </c>
      <c r="L2617" s="206" t="s">
        <v>548</v>
      </c>
      <c r="M2617" s="125">
        <v>32</v>
      </c>
      <c r="N2617" s="125" t="s">
        <v>1829</v>
      </c>
      <c r="O2617" s="125">
        <f>VLOOKUP(N2617,'V-Enc'!$B$130:$C$137,2,FALSE)</f>
        <v>2</v>
      </c>
      <c r="R2617" s="125" t="s">
        <v>22</v>
      </c>
      <c r="S2617" s="125" t="s">
        <v>44</v>
      </c>
      <c r="T2617" s="125" t="s">
        <v>783</v>
      </c>
      <c r="U2617" s="125">
        <f t="shared" si="4845"/>
        <v>32</v>
      </c>
      <c r="V2617" s="179">
        <f t="shared" si="4846"/>
        <v>4</v>
      </c>
      <c r="W2617" s="125" t="str">
        <f t="shared" si="4847"/>
        <v>-</v>
      </c>
      <c r="X2617" s="179" t="str">
        <f>IF(L2617="-1",W2617/#REF!*#REF!,"-")</f>
        <v>-</v>
      </c>
      <c r="Z2617" s="125" t="str">
        <f t="shared" si="4825"/>
        <v/>
      </c>
      <c r="AA2617" s="125">
        <f t="shared" si="4836"/>
        <v>1</v>
      </c>
      <c r="AB2617" s="179">
        <f t="shared" si="4839"/>
        <v>8</v>
      </c>
      <c r="AC2617" s="179" t="str">
        <f>DEC2BIN(MIN(64,AB2617)-1,6)</f>
        <v>000111</v>
      </c>
      <c r="AD2617" s="179">
        <f t="shared" si="4841"/>
        <v>1</v>
      </c>
      <c r="AE2617" s="179" t="str">
        <f t="shared" si="4842"/>
        <v>11111111</v>
      </c>
      <c r="AF2617" s="125" t="s">
        <v>369</v>
      </c>
    </row>
    <row r="2618" spans="1:34" x14ac:dyDescent="0.2">
      <c r="A2618" s="125" t="s">
        <v>4776</v>
      </c>
      <c r="B2618" s="58" t="str">
        <f t="shared" si="4838"/>
        <v/>
      </c>
      <c r="C2618" s="125" t="s">
        <v>781</v>
      </c>
      <c r="D2618" s="125" t="s">
        <v>704</v>
      </c>
      <c r="E2618" s="125" t="str">
        <f>IF(S2618="rs2","S2",IF(S2618="vs2","S3","S1"))</f>
        <v>S2</v>
      </c>
      <c r="F2618" s="125" t="str">
        <f>IF(U2618=8,"000",IF(U2618=16,"101","110"))</f>
        <v>000</v>
      </c>
      <c r="H2618" s="125" t="s">
        <v>1724</v>
      </c>
      <c r="I2618" s="159">
        <f>VLOOKUP(H2618,'V-Enc'!$B$38:$C$45,2,FALSE)</f>
        <v>32</v>
      </c>
      <c r="J2618" s="125" t="s">
        <v>1736</v>
      </c>
      <c r="K2618" s="159">
        <f>VLOOKUP(J2618,'V-Enc'!$B$49:$C$56,2,FALSE)</f>
        <v>8</v>
      </c>
      <c r="L2618" s="206" t="s">
        <v>548</v>
      </c>
      <c r="M2618" s="125">
        <v>8</v>
      </c>
      <c r="N2618" s="125" t="s">
        <v>1829</v>
      </c>
      <c r="O2618" s="125">
        <f>VLOOKUP(N2618,'V-Enc'!$B$130:$C$137,2,FALSE)</f>
        <v>2</v>
      </c>
      <c r="R2618" s="125" t="s">
        <v>22</v>
      </c>
      <c r="S2618" s="125" t="s">
        <v>44</v>
      </c>
      <c r="T2618" s="125" t="s">
        <v>783</v>
      </c>
      <c r="U2618" s="125">
        <f>IF(L2618="-1",I2618,M2618)</f>
        <v>8</v>
      </c>
      <c r="V2618" s="179">
        <f>IF(L2618="-1",K2618,U2618/I2618*K2618)</f>
        <v>2</v>
      </c>
      <c r="W2618" s="125" t="str">
        <f>IF(L2618="-1",U2618,"-")</f>
        <v>-</v>
      </c>
      <c r="X2618" s="179" t="str">
        <f>IF(L2618="-1",W2618/#REF!*#REF!,"-")</f>
        <v>-</v>
      </c>
      <c r="Z2618" s="125" t="str">
        <f>IF(S2618="vs2",1,"")</f>
        <v/>
      </c>
      <c r="AA2618" s="125">
        <f>IF(T2618="vs3",1,"")</f>
        <v>1</v>
      </c>
      <c r="AB2618" s="179">
        <f t="shared" si="4839"/>
        <v>4</v>
      </c>
      <c r="AC2618" s="179" t="str">
        <f t="shared" ref="AC2618:AC2620" si="4848">DEC2BIN(MIN(64,AB2618)-1,6)</f>
        <v>000011</v>
      </c>
      <c r="AD2618" s="179">
        <f t="shared" si="4841"/>
        <v>1</v>
      </c>
      <c r="AE2618" s="179" t="str">
        <f t="shared" si="4842"/>
        <v>00001111</v>
      </c>
      <c r="AF2618" s="125" t="s">
        <v>369</v>
      </c>
    </row>
    <row r="2619" spans="1:34" x14ac:dyDescent="0.2">
      <c r="A2619" s="125" t="s">
        <v>4777</v>
      </c>
      <c r="B2619" s="58" t="str">
        <f t="shared" si="4838"/>
        <v/>
      </c>
      <c r="C2619" s="125" t="s">
        <v>781</v>
      </c>
      <c r="D2619" s="125" t="s">
        <v>704</v>
      </c>
      <c r="E2619" s="125" t="str">
        <f>IF(S2619="rs2","S2",IF(S2619="vs2","S3","S1"))</f>
        <v>S2</v>
      </c>
      <c r="F2619" s="125" t="str">
        <f>IF(U2619=8,"000",IF(U2619=16,"101","110"))</f>
        <v>101</v>
      </c>
      <c r="H2619" s="125" t="s">
        <v>1724</v>
      </c>
      <c r="I2619" s="159">
        <f>VLOOKUP(H2619,'V-Enc'!$B$38:$C$45,2,FALSE)</f>
        <v>32</v>
      </c>
      <c r="J2619" s="125" t="s">
        <v>1736</v>
      </c>
      <c r="K2619" s="159">
        <f>VLOOKUP(J2619,'V-Enc'!$B$49:$C$56,2,FALSE)</f>
        <v>8</v>
      </c>
      <c r="L2619" s="206" t="s">
        <v>548</v>
      </c>
      <c r="M2619" s="125">
        <v>16</v>
      </c>
      <c r="N2619" s="125" t="s">
        <v>1829</v>
      </c>
      <c r="O2619" s="125">
        <f>VLOOKUP(N2619,'V-Enc'!$B$130:$C$137,2,FALSE)</f>
        <v>2</v>
      </c>
      <c r="R2619" s="125" t="s">
        <v>22</v>
      </c>
      <c r="S2619" s="125" t="s">
        <v>44</v>
      </c>
      <c r="T2619" s="125" t="s">
        <v>783</v>
      </c>
      <c r="U2619" s="125">
        <f>IF(L2619="-1",I2619,M2619)</f>
        <v>16</v>
      </c>
      <c r="V2619" s="179">
        <f>IF(L2619="-1",K2619,U2619/I2619*K2619)</f>
        <v>4</v>
      </c>
      <c r="W2619" s="125" t="str">
        <f>IF(L2619="-1",U2619,"-")</f>
        <v>-</v>
      </c>
      <c r="X2619" s="179" t="str">
        <f>IF(L2619="-1",W2619/#REF!*#REF!,"-")</f>
        <v>-</v>
      </c>
      <c r="Z2619" s="125" t="str">
        <f>IF(S2619="vs2",1,"")</f>
        <v/>
      </c>
      <c r="AA2619" s="125">
        <f>IF(T2619="vs3",1,"")</f>
        <v>1</v>
      </c>
      <c r="AB2619" s="179">
        <f t="shared" si="4839"/>
        <v>8</v>
      </c>
      <c r="AC2619" s="179" t="str">
        <f t="shared" si="4848"/>
        <v>000111</v>
      </c>
      <c r="AD2619" s="179">
        <f t="shared" si="4841"/>
        <v>1</v>
      </c>
      <c r="AE2619" s="179" t="str">
        <f t="shared" si="4842"/>
        <v>11111111</v>
      </c>
      <c r="AF2619" s="125" t="s">
        <v>369</v>
      </c>
    </row>
    <row r="2620" spans="1:34" x14ac:dyDescent="0.2">
      <c r="A2620" s="125" t="s">
        <v>4778</v>
      </c>
      <c r="B2620" s="58" t="str">
        <f t="shared" si="4838"/>
        <v>RSVD</v>
      </c>
      <c r="C2620" s="125" t="s">
        <v>781</v>
      </c>
      <c r="D2620" s="125" t="s">
        <v>704</v>
      </c>
      <c r="E2620" s="125" t="str">
        <f>IF(S2620="rs2","S2",IF(S2620="vs2","S3","S1"))</f>
        <v>S2</v>
      </c>
      <c r="F2620" s="125" t="str">
        <f>IF(U2620=8,"000",IF(U2620=16,"101","110"))</f>
        <v>110</v>
      </c>
      <c r="H2620" s="125" t="s">
        <v>1724</v>
      </c>
      <c r="I2620" s="159">
        <f>VLOOKUP(H2620,'V-Enc'!$B$38:$C$45,2,FALSE)</f>
        <v>32</v>
      </c>
      <c r="J2620" s="125" t="s">
        <v>1736</v>
      </c>
      <c r="K2620" s="159">
        <f>VLOOKUP(J2620,'V-Enc'!$B$49:$C$56,2,FALSE)</f>
        <v>8</v>
      </c>
      <c r="L2620" s="206" t="s">
        <v>548</v>
      </c>
      <c r="M2620" s="125">
        <v>32</v>
      </c>
      <c r="N2620" s="125" t="s">
        <v>1829</v>
      </c>
      <c r="O2620" s="125">
        <f>VLOOKUP(N2620,'V-Enc'!$B$130:$C$137,2,FALSE)</f>
        <v>2</v>
      </c>
      <c r="R2620" s="125" t="s">
        <v>22</v>
      </c>
      <c r="S2620" s="125" t="s">
        <v>44</v>
      </c>
      <c r="T2620" s="125" t="s">
        <v>783</v>
      </c>
      <c r="U2620" s="125">
        <f>IF(L2620="-1",I2620,M2620)</f>
        <v>32</v>
      </c>
      <c r="V2620" s="179">
        <f>IF(L2620="-1",K2620,U2620/I2620*K2620)</f>
        <v>8</v>
      </c>
      <c r="W2620" s="125" t="str">
        <f>IF(L2620="-1",U2620,"-")</f>
        <v>-</v>
      </c>
      <c r="X2620" s="179" t="str">
        <f>IF(L2620="-1",W2620/#REF!*#REF!,"-")</f>
        <v>-</v>
      </c>
      <c r="Z2620" s="125" t="str">
        <f>IF(S2620="vs2",1,"")</f>
        <v/>
      </c>
      <c r="AA2620" s="125">
        <f>IF(T2620="vs3",1,"")</f>
        <v>1</v>
      </c>
      <c r="AB2620" s="179">
        <f t="shared" si="4839"/>
        <v>16</v>
      </c>
      <c r="AC2620" s="179" t="str">
        <f t="shared" si="4848"/>
        <v>001111</v>
      </c>
      <c r="AD2620" s="179">
        <f t="shared" si="4841"/>
        <v>1</v>
      </c>
      <c r="AE2620" s="179" t="str">
        <f t="shared" si="4842"/>
        <v>11111111</v>
      </c>
      <c r="AF2620" s="125" t="s">
        <v>369</v>
      </c>
    </row>
    <row r="2621" spans="1:34" x14ac:dyDescent="0.2">
      <c r="I2621" s="159"/>
      <c r="Z2621" s="125" t="str">
        <f t="shared" si="4825"/>
        <v/>
      </c>
      <c r="AA2621" s="125" t="str">
        <f t="shared" si="4836"/>
        <v/>
      </c>
      <c r="AC2621" s="179"/>
    </row>
    <row r="2622" spans="1:34" ht="19" x14ac:dyDescent="0.25">
      <c r="A2622" s="225" t="s">
        <v>2414</v>
      </c>
      <c r="B2622" s="225"/>
      <c r="C2622" s="226"/>
      <c r="D2622" s="226"/>
      <c r="E2622" s="226"/>
      <c r="F2622" s="226"/>
      <c r="G2622" s="226"/>
      <c r="I2622" s="159"/>
      <c r="Z2622" s="125" t="str">
        <f t="shared" si="4825"/>
        <v/>
      </c>
      <c r="AA2622" s="125" t="str">
        <f t="shared" si="4836"/>
        <v/>
      </c>
      <c r="AC2622" s="179"/>
    </row>
    <row r="2623" spans="1:34" x14ac:dyDescent="0.2">
      <c r="A2623" s="125" t="s">
        <v>4770</v>
      </c>
      <c r="B2623" s="58" t="str">
        <f t="shared" ref="B2623:B2640" si="4849">IF(OR(MAX(1,O2623)*MAX(V2623,1)&gt;8,V2623&lt;1/4,X2623&lt;1/4,IF(X2623="-",0,X2623)&gt;8),"RSVD","")</f>
        <v>RSVD</v>
      </c>
      <c r="C2623" s="125" t="s">
        <v>781</v>
      </c>
      <c r="D2623" s="125" t="s">
        <v>704</v>
      </c>
      <c r="E2623" s="125" t="str">
        <f>IF(S2623="rs2","S2",IF(S2623="vs2","S3","S1"))</f>
        <v>S3</v>
      </c>
      <c r="F2623" s="125" t="str">
        <f>IF(W2623=8,"000",IF(W2623=16,"101","110"))</f>
        <v>000</v>
      </c>
      <c r="H2623" s="125" t="s">
        <v>1724</v>
      </c>
      <c r="I2623" s="159">
        <f>VLOOKUP(H2623,'V-Enc'!$B$38:$C$45,2,FALSE)</f>
        <v>32</v>
      </c>
      <c r="J2623" s="125" t="s">
        <v>1739</v>
      </c>
      <c r="K2623" s="159">
        <f>VLOOKUP(J2623,'V-Enc'!$B$49:$C$56,2,FALSE)</f>
        <v>0.25</v>
      </c>
      <c r="L2623" s="206" t="s">
        <v>2079</v>
      </c>
      <c r="M2623" s="125">
        <v>8</v>
      </c>
      <c r="N2623" s="125" t="s">
        <v>1829</v>
      </c>
      <c r="O2623" s="125">
        <f>VLOOKUP(N2623,'V-Enc'!$B$130:$C$137,2,FALSE)</f>
        <v>2</v>
      </c>
      <c r="R2623" s="125" t="s">
        <v>22</v>
      </c>
      <c r="S2623" s="125" t="s">
        <v>764</v>
      </c>
      <c r="T2623" s="125" t="s">
        <v>783</v>
      </c>
      <c r="U2623" s="125">
        <f>IF(L2623="-1",I2623,M2623)</f>
        <v>32</v>
      </c>
      <c r="V2623" s="179">
        <f>IF(L2623="-1",K2623,U2623/I2623*K2623)</f>
        <v>0.25</v>
      </c>
      <c r="W2623" s="125">
        <f>IF(L2623="-1",M2623,"-")</f>
        <v>8</v>
      </c>
      <c r="X2623" s="179">
        <f>IF(L2623="-1",W2623/I2623*K2623,"-")</f>
        <v>6.25E-2</v>
      </c>
      <c r="Z2623" s="125">
        <f>IF(S2623="vs2",1,"")</f>
        <v>1</v>
      </c>
      <c r="AA2623" s="125">
        <f>IF(T2623="vs3",1,"")</f>
        <v>1</v>
      </c>
      <c r="AB2623" s="179">
        <f t="shared" ref="AB2623:AB2640" si="4850">MAX(V2623,X2623,1)*O2623</f>
        <v>2</v>
      </c>
      <c r="AC2623" s="179" t="str">
        <f t="shared" ref="AC2623:AC2636" si="4851">DEC2BIN(MIN(64,AB2623)-1,6)</f>
        <v>000001</v>
      </c>
      <c r="AD2623" s="179">
        <f t="shared" ref="AD2623:AD2640" si="4852">AB2623/(MAX(V2623,1)*IF(O2623="",1,O2623))</f>
        <v>1</v>
      </c>
      <c r="AE2623" s="179" t="str">
        <f t="shared" ref="AE2623:AE2640" si="4853">RIGHT(_xlfn.CONCAT(REPT(0,8-MIN(AB2623,8)),REPT(DEC2BIN(_xlfn.BITLSHIFT(1,AD2623-1)),AB2623/AD2623)),8)</f>
        <v>00000011</v>
      </c>
      <c r="AF2623" s="179">
        <f t="shared" ref="AF2623:AF2640" si="4854">IF(X2623&lt;=1,0,IF(V2623&gt;=X2623,V2623/MAX(X2623,1),1))</f>
        <v>0</v>
      </c>
      <c r="AG2623" s="180" t="str">
        <f t="shared" ref="AG2623:AG2638" si="4855">IF(AF2623=0,"00000000",RIGHT(IF(X2623&gt;=V2623,DEC2BIN(_xlfn.BITXOR(BIN2DEC(AH2623),255),8),REPT(DEC2BIN(_xlfn.BITLSHIFT(1,AF2623-1)),8)),8))</f>
        <v>00000000</v>
      </c>
      <c r="AH2623" s="179" t="str">
        <f t="shared" ref="AH2623:AH2635" si="4856">IF(AF2623=0,"00000000",RIGHT(_xlfn.CONCAT(REPT(0,8-MIN(8,AB2623)),REPT(DEC2BIN(_xlfn.BITLSHIFT(1,MAX(V2623,X2623,1)-1)),MAX(1,O2623))),8))</f>
        <v>00000000</v>
      </c>
    </row>
    <row r="2624" spans="1:34" x14ac:dyDescent="0.2">
      <c r="A2624" s="125" t="s">
        <v>4771</v>
      </c>
      <c r="B2624" s="58" t="str">
        <f t="shared" si="4849"/>
        <v>RSVD</v>
      </c>
      <c r="C2624" s="125" t="s">
        <v>781</v>
      </c>
      <c r="D2624" s="125" t="s">
        <v>704</v>
      </c>
      <c r="E2624" s="125" t="str">
        <f>IF(S2624="rs2","S2",IF(S2624="vs2","S3","S1"))</f>
        <v>S3</v>
      </c>
      <c r="F2624" s="125" t="str">
        <f>IF(W2624=8,"000",IF(W2624=16,"101","110"))</f>
        <v>101</v>
      </c>
      <c r="H2624" s="125" t="s">
        <v>1724</v>
      </c>
      <c r="I2624" s="159">
        <f>VLOOKUP(H2624,'V-Enc'!$B$38:$C$45,2,FALSE)</f>
        <v>32</v>
      </c>
      <c r="J2624" s="125" t="s">
        <v>1739</v>
      </c>
      <c r="K2624" s="159">
        <f>VLOOKUP(J2624,'V-Enc'!$B$49:$C$56,2,FALSE)</f>
        <v>0.25</v>
      </c>
      <c r="L2624" s="206" t="s">
        <v>2079</v>
      </c>
      <c r="M2624" s="125">
        <v>16</v>
      </c>
      <c r="N2624" s="125" t="s">
        <v>1829</v>
      </c>
      <c r="O2624" s="125">
        <f>VLOOKUP(N2624,'V-Enc'!$B$130:$C$137,2,FALSE)</f>
        <v>2</v>
      </c>
      <c r="R2624" s="125" t="s">
        <v>22</v>
      </c>
      <c r="S2624" s="125" t="s">
        <v>764</v>
      </c>
      <c r="T2624" s="125" t="s">
        <v>783</v>
      </c>
      <c r="U2624" s="125">
        <f>IF(L2624="-1",I2624,M2624)</f>
        <v>32</v>
      </c>
      <c r="V2624" s="179">
        <f>IF(L2624="-1",K2624,U2624/I2624*K2624)</f>
        <v>0.25</v>
      </c>
      <c r="W2624" s="125">
        <f>IF(L2624="-1",M2624,"-")</f>
        <v>16</v>
      </c>
      <c r="X2624" s="179">
        <f>IF(L2624="-1",W2624/I2624*K2624,"-")</f>
        <v>0.125</v>
      </c>
      <c r="Z2624" s="125">
        <f>IF(S2624="vs2",1,"")</f>
        <v>1</v>
      </c>
      <c r="AA2624" s="125">
        <f>IF(T2624="vs3",1,"")</f>
        <v>1</v>
      </c>
      <c r="AB2624" s="179">
        <f t="shared" si="4850"/>
        <v>2</v>
      </c>
      <c r="AC2624" s="179" t="str">
        <f t="shared" si="4851"/>
        <v>000001</v>
      </c>
      <c r="AD2624" s="179">
        <f t="shared" si="4852"/>
        <v>1</v>
      </c>
      <c r="AE2624" s="179" t="str">
        <f t="shared" si="4853"/>
        <v>00000011</v>
      </c>
      <c r="AF2624" s="179">
        <f t="shared" si="4854"/>
        <v>0</v>
      </c>
      <c r="AG2624" s="180" t="str">
        <f t="shared" si="4855"/>
        <v>00000000</v>
      </c>
      <c r="AH2624" s="179" t="str">
        <f t="shared" si="4856"/>
        <v>00000000</v>
      </c>
    </row>
    <row r="2625" spans="1:35" x14ac:dyDescent="0.2">
      <c r="A2625" s="125" t="s">
        <v>3537</v>
      </c>
      <c r="B2625" s="58" t="str">
        <f t="shared" si="4849"/>
        <v/>
      </c>
      <c r="C2625" s="125" t="s">
        <v>781</v>
      </c>
      <c r="D2625" s="125" t="s">
        <v>704</v>
      </c>
      <c r="E2625" s="125" t="str">
        <f t="shared" ref="E2625:E2637" si="4857">IF(S2625="rs2","S2",IF(S2625="vs2","S3","S1"))</f>
        <v>S3</v>
      </c>
      <c r="F2625" s="125" t="str">
        <f t="shared" ref="F2625:F2637" si="4858">IF(W2625=8,"000",IF(W2625=16,"101","110"))</f>
        <v>110</v>
      </c>
      <c r="H2625" s="125" t="s">
        <v>1724</v>
      </c>
      <c r="I2625" s="159">
        <f>VLOOKUP(H2625,'V-Enc'!$B$38:$C$45,2,FALSE)</f>
        <v>32</v>
      </c>
      <c r="J2625" s="125" t="s">
        <v>1739</v>
      </c>
      <c r="K2625" s="159">
        <f>VLOOKUP(J2625,'V-Enc'!$B$49:$C$56,2,FALSE)</f>
        <v>0.25</v>
      </c>
      <c r="L2625" s="206" t="s">
        <v>2079</v>
      </c>
      <c r="M2625" s="125">
        <v>32</v>
      </c>
      <c r="N2625" s="125" t="s">
        <v>1829</v>
      </c>
      <c r="O2625" s="125">
        <f>VLOOKUP(N2625,'V-Enc'!$B$130:$C$137,2,FALSE)</f>
        <v>2</v>
      </c>
      <c r="R2625" s="125" t="s">
        <v>22</v>
      </c>
      <c r="S2625" s="125" t="s">
        <v>764</v>
      </c>
      <c r="T2625" s="125" t="s">
        <v>783</v>
      </c>
      <c r="U2625" s="125">
        <f t="shared" ref="U2625:U2637" si="4859">IF(L2625="-1",I2625,M2625)</f>
        <v>32</v>
      </c>
      <c r="V2625" s="179">
        <f t="shared" ref="V2625:V2637" si="4860">IF(L2625="-1",K2625,U2625/I2625*K2625)</f>
        <v>0.25</v>
      </c>
      <c r="W2625" s="125">
        <f t="shared" ref="W2625:W2637" si="4861">IF(L2625="-1",M2625,"-")</f>
        <v>32</v>
      </c>
      <c r="X2625" s="179">
        <f t="shared" ref="X2625:X2637" si="4862">IF(L2625="-1",W2625/I2625*K2625,"-")</f>
        <v>0.25</v>
      </c>
      <c r="Z2625" s="125">
        <f t="shared" si="4825"/>
        <v>1</v>
      </c>
      <c r="AA2625" s="125">
        <f t="shared" si="4836"/>
        <v>1</v>
      </c>
      <c r="AB2625" s="179">
        <f t="shared" si="4850"/>
        <v>2</v>
      </c>
      <c r="AC2625" s="179" t="str">
        <f t="shared" si="4851"/>
        <v>000001</v>
      </c>
      <c r="AD2625" s="179">
        <f t="shared" si="4852"/>
        <v>1</v>
      </c>
      <c r="AE2625" s="179" t="str">
        <f t="shared" si="4853"/>
        <v>00000011</v>
      </c>
      <c r="AF2625" s="179">
        <f t="shared" si="4854"/>
        <v>0</v>
      </c>
      <c r="AG2625" s="180" t="str">
        <f t="shared" si="4855"/>
        <v>00000000</v>
      </c>
      <c r="AH2625" s="179" t="str">
        <f t="shared" si="4856"/>
        <v>00000000</v>
      </c>
    </row>
    <row r="2626" spans="1:35" x14ac:dyDescent="0.2">
      <c r="A2626" s="125" t="s">
        <v>4772</v>
      </c>
      <c r="B2626" s="58" t="str">
        <f t="shared" si="4849"/>
        <v>RSVD</v>
      </c>
      <c r="C2626" s="125" t="s">
        <v>781</v>
      </c>
      <c r="D2626" s="125" t="s">
        <v>704</v>
      </c>
      <c r="E2626" s="125" t="str">
        <f>IF(S2626="rs2","S2",IF(S2626="vs2","S3","S1"))</f>
        <v>S3</v>
      </c>
      <c r="F2626" s="125" t="str">
        <f>IF(W2626=8,"000",IF(W2626=16,"101","110"))</f>
        <v>000</v>
      </c>
      <c r="H2626" s="125" t="s">
        <v>1724</v>
      </c>
      <c r="I2626" s="159">
        <f>VLOOKUP(H2626,'V-Enc'!$B$38:$C$45,2,FALSE)</f>
        <v>32</v>
      </c>
      <c r="J2626" s="125" t="s">
        <v>1740</v>
      </c>
      <c r="K2626" s="159">
        <f>VLOOKUP(J2626,'V-Enc'!$B$49:$C$56,2,FALSE)</f>
        <v>0.5</v>
      </c>
      <c r="L2626" s="206" t="s">
        <v>2079</v>
      </c>
      <c r="M2626" s="125">
        <v>8</v>
      </c>
      <c r="N2626" s="125" t="s">
        <v>1829</v>
      </c>
      <c r="O2626" s="125">
        <f>VLOOKUP(N2626,'V-Enc'!$B$130:$C$137,2,FALSE)</f>
        <v>2</v>
      </c>
      <c r="R2626" s="125" t="s">
        <v>22</v>
      </c>
      <c r="S2626" s="125" t="s">
        <v>764</v>
      </c>
      <c r="T2626" s="125" t="s">
        <v>783</v>
      </c>
      <c r="U2626" s="125">
        <f>IF(L2626="-1",I2626,M2626)</f>
        <v>32</v>
      </c>
      <c r="V2626" s="179">
        <f>IF(L2626="-1",K2626,U2626/I2626*K2626)</f>
        <v>0.5</v>
      </c>
      <c r="W2626" s="125">
        <f>IF(L2626="-1",M2626,"-")</f>
        <v>8</v>
      </c>
      <c r="X2626" s="179">
        <f>IF(L2626="-1",W2626/I2626*K2626,"-")</f>
        <v>0.125</v>
      </c>
      <c r="Z2626" s="125">
        <f>IF(S2626="vs2",1,"")</f>
        <v>1</v>
      </c>
      <c r="AA2626" s="125">
        <f>IF(T2626="vs3",1,"")</f>
        <v>1</v>
      </c>
      <c r="AB2626" s="179">
        <f t="shared" si="4850"/>
        <v>2</v>
      </c>
      <c r="AC2626" s="179" t="str">
        <f t="shared" si="4851"/>
        <v>000001</v>
      </c>
      <c r="AD2626" s="179">
        <f t="shared" si="4852"/>
        <v>1</v>
      </c>
      <c r="AE2626" s="179" t="str">
        <f t="shared" si="4853"/>
        <v>00000011</v>
      </c>
      <c r="AF2626" s="179">
        <f t="shared" si="4854"/>
        <v>0</v>
      </c>
      <c r="AG2626" s="180" t="str">
        <f t="shared" si="4855"/>
        <v>00000000</v>
      </c>
      <c r="AH2626" s="179" t="str">
        <f t="shared" si="4856"/>
        <v>00000000</v>
      </c>
    </row>
    <row r="2627" spans="1:35" x14ac:dyDescent="0.2">
      <c r="A2627" s="125" t="s">
        <v>3538</v>
      </c>
      <c r="B2627" s="58" t="str">
        <f t="shared" si="4849"/>
        <v/>
      </c>
      <c r="C2627" s="125" t="s">
        <v>781</v>
      </c>
      <c r="D2627" s="125" t="s">
        <v>704</v>
      </c>
      <c r="E2627" s="125" t="str">
        <f t="shared" si="4857"/>
        <v>S3</v>
      </c>
      <c r="F2627" s="125" t="str">
        <f t="shared" si="4858"/>
        <v>101</v>
      </c>
      <c r="H2627" s="125" t="s">
        <v>1724</v>
      </c>
      <c r="I2627" s="159">
        <f>VLOOKUP(H2627,'V-Enc'!$B$38:$C$45,2,FALSE)</f>
        <v>32</v>
      </c>
      <c r="J2627" s="125" t="s">
        <v>1740</v>
      </c>
      <c r="K2627" s="159">
        <f>VLOOKUP(J2627,'V-Enc'!$B$49:$C$56,2,FALSE)</f>
        <v>0.5</v>
      </c>
      <c r="L2627" s="206" t="s">
        <v>2079</v>
      </c>
      <c r="M2627" s="125">
        <v>16</v>
      </c>
      <c r="N2627" s="125" t="s">
        <v>1829</v>
      </c>
      <c r="O2627" s="125">
        <f>VLOOKUP(N2627,'V-Enc'!$B$130:$C$137,2,FALSE)</f>
        <v>2</v>
      </c>
      <c r="R2627" s="125" t="s">
        <v>22</v>
      </c>
      <c r="S2627" s="125" t="s">
        <v>764</v>
      </c>
      <c r="T2627" s="125" t="s">
        <v>783</v>
      </c>
      <c r="U2627" s="125">
        <f t="shared" si="4859"/>
        <v>32</v>
      </c>
      <c r="V2627" s="179">
        <f t="shared" si="4860"/>
        <v>0.5</v>
      </c>
      <c r="W2627" s="125">
        <f t="shared" si="4861"/>
        <v>16</v>
      </c>
      <c r="X2627" s="179">
        <f t="shared" si="4862"/>
        <v>0.25</v>
      </c>
      <c r="Z2627" s="125">
        <f t="shared" si="4825"/>
        <v>1</v>
      </c>
      <c r="AA2627" s="125">
        <f t="shared" si="4836"/>
        <v>1</v>
      </c>
      <c r="AB2627" s="179">
        <f t="shared" si="4850"/>
        <v>2</v>
      </c>
      <c r="AC2627" s="179" t="str">
        <f t="shared" si="4851"/>
        <v>000001</v>
      </c>
      <c r="AD2627" s="179">
        <f t="shared" si="4852"/>
        <v>1</v>
      </c>
      <c r="AE2627" s="179" t="str">
        <f t="shared" si="4853"/>
        <v>00000011</v>
      </c>
      <c r="AF2627" s="179">
        <f t="shared" si="4854"/>
        <v>0</v>
      </c>
      <c r="AG2627" s="180" t="str">
        <f t="shared" si="4855"/>
        <v>00000000</v>
      </c>
      <c r="AH2627" s="179" t="str">
        <f t="shared" si="4856"/>
        <v>00000000</v>
      </c>
    </row>
    <row r="2628" spans="1:35" x14ac:dyDescent="0.2">
      <c r="A2628" s="125" t="s">
        <v>3539</v>
      </c>
      <c r="B2628" s="58" t="str">
        <f t="shared" si="4849"/>
        <v/>
      </c>
      <c r="C2628" s="125" t="s">
        <v>781</v>
      </c>
      <c r="D2628" s="125" t="s">
        <v>704</v>
      </c>
      <c r="E2628" s="125" t="str">
        <f t="shared" si="4857"/>
        <v>S3</v>
      </c>
      <c r="F2628" s="125" t="str">
        <f t="shared" si="4858"/>
        <v>110</v>
      </c>
      <c r="H2628" s="125" t="s">
        <v>1724</v>
      </c>
      <c r="I2628" s="159">
        <f>VLOOKUP(H2628,'V-Enc'!$B$38:$C$45,2,FALSE)</f>
        <v>32</v>
      </c>
      <c r="J2628" s="125" t="s">
        <v>1740</v>
      </c>
      <c r="K2628" s="159">
        <f>VLOOKUP(J2628,'V-Enc'!$B$49:$C$56,2,FALSE)</f>
        <v>0.5</v>
      </c>
      <c r="L2628" s="206" t="s">
        <v>2079</v>
      </c>
      <c r="M2628" s="125">
        <v>32</v>
      </c>
      <c r="N2628" s="125" t="s">
        <v>1829</v>
      </c>
      <c r="O2628" s="125">
        <f>VLOOKUP(N2628,'V-Enc'!$B$130:$C$137,2,FALSE)</f>
        <v>2</v>
      </c>
      <c r="R2628" s="125" t="s">
        <v>22</v>
      </c>
      <c r="S2628" s="125" t="s">
        <v>764</v>
      </c>
      <c r="T2628" s="125" t="s">
        <v>783</v>
      </c>
      <c r="U2628" s="125">
        <f t="shared" si="4859"/>
        <v>32</v>
      </c>
      <c r="V2628" s="179">
        <f t="shared" si="4860"/>
        <v>0.5</v>
      </c>
      <c r="W2628" s="125">
        <f t="shared" si="4861"/>
        <v>32</v>
      </c>
      <c r="X2628" s="179">
        <f t="shared" si="4862"/>
        <v>0.5</v>
      </c>
      <c r="Z2628" s="125">
        <f t="shared" si="4825"/>
        <v>1</v>
      </c>
      <c r="AA2628" s="125">
        <f t="shared" si="4836"/>
        <v>1</v>
      </c>
      <c r="AB2628" s="179">
        <f t="shared" si="4850"/>
        <v>2</v>
      </c>
      <c r="AC2628" s="179" t="str">
        <f t="shared" si="4851"/>
        <v>000001</v>
      </c>
      <c r="AD2628" s="179">
        <f t="shared" si="4852"/>
        <v>1</v>
      </c>
      <c r="AE2628" s="179" t="str">
        <f t="shared" si="4853"/>
        <v>00000011</v>
      </c>
      <c r="AF2628" s="179">
        <f t="shared" si="4854"/>
        <v>0</v>
      </c>
      <c r="AG2628" s="180" t="str">
        <f t="shared" si="4855"/>
        <v>00000000</v>
      </c>
      <c r="AH2628" s="179" t="str">
        <f t="shared" si="4856"/>
        <v>00000000</v>
      </c>
    </row>
    <row r="2629" spans="1:35" x14ac:dyDescent="0.2">
      <c r="A2629" s="125" t="s">
        <v>3540</v>
      </c>
      <c r="B2629" s="58" t="str">
        <f t="shared" si="4849"/>
        <v/>
      </c>
      <c r="C2629" s="125" t="s">
        <v>781</v>
      </c>
      <c r="D2629" s="125" t="s">
        <v>704</v>
      </c>
      <c r="E2629" s="125" t="str">
        <f t="shared" si="4857"/>
        <v>S3</v>
      </c>
      <c r="F2629" s="125" t="str">
        <f t="shared" si="4858"/>
        <v>000</v>
      </c>
      <c r="H2629" s="125" t="s">
        <v>1724</v>
      </c>
      <c r="I2629" s="159">
        <f>VLOOKUP(H2629,'V-Enc'!$B$38:$C$45,2,FALSE)</f>
        <v>32</v>
      </c>
      <c r="J2629" s="125" t="s">
        <v>1733</v>
      </c>
      <c r="K2629" s="159">
        <f>VLOOKUP(J2629,'V-Enc'!$B$49:$C$56,2,FALSE)</f>
        <v>1</v>
      </c>
      <c r="L2629" s="206" t="s">
        <v>2079</v>
      </c>
      <c r="M2629" s="125">
        <v>8</v>
      </c>
      <c r="N2629" s="125" t="s">
        <v>1829</v>
      </c>
      <c r="O2629" s="125">
        <f>VLOOKUP(N2629,'V-Enc'!$B$130:$C$137,2,FALSE)</f>
        <v>2</v>
      </c>
      <c r="R2629" s="125" t="s">
        <v>22</v>
      </c>
      <c r="S2629" s="125" t="s">
        <v>764</v>
      </c>
      <c r="T2629" s="125" t="s">
        <v>783</v>
      </c>
      <c r="U2629" s="125">
        <f t="shared" si="4859"/>
        <v>32</v>
      </c>
      <c r="V2629" s="179">
        <f t="shared" si="4860"/>
        <v>1</v>
      </c>
      <c r="W2629" s="125">
        <f t="shared" si="4861"/>
        <v>8</v>
      </c>
      <c r="X2629" s="179">
        <f t="shared" si="4862"/>
        <v>0.25</v>
      </c>
      <c r="Z2629" s="125">
        <f t="shared" si="4825"/>
        <v>1</v>
      </c>
      <c r="AA2629" s="125">
        <f t="shared" si="4836"/>
        <v>1</v>
      </c>
      <c r="AB2629" s="179">
        <f t="shared" si="4850"/>
        <v>2</v>
      </c>
      <c r="AC2629" s="179" t="str">
        <f t="shared" si="4851"/>
        <v>000001</v>
      </c>
      <c r="AD2629" s="179">
        <f t="shared" si="4852"/>
        <v>1</v>
      </c>
      <c r="AE2629" s="179" t="str">
        <f t="shared" si="4853"/>
        <v>00000011</v>
      </c>
      <c r="AF2629" s="179">
        <f t="shared" si="4854"/>
        <v>0</v>
      </c>
      <c r="AG2629" s="180" t="str">
        <f t="shared" si="4855"/>
        <v>00000000</v>
      </c>
      <c r="AH2629" s="179" t="str">
        <f t="shared" si="4856"/>
        <v>00000000</v>
      </c>
    </row>
    <row r="2630" spans="1:35" x14ac:dyDescent="0.2">
      <c r="A2630" s="125" t="s">
        <v>3541</v>
      </c>
      <c r="B2630" s="58" t="str">
        <f t="shared" si="4849"/>
        <v/>
      </c>
      <c r="C2630" s="125" t="s">
        <v>781</v>
      </c>
      <c r="D2630" s="125" t="s">
        <v>704</v>
      </c>
      <c r="E2630" s="125" t="str">
        <f t="shared" si="4857"/>
        <v>S3</v>
      </c>
      <c r="F2630" s="125" t="str">
        <f t="shared" si="4858"/>
        <v>101</v>
      </c>
      <c r="H2630" s="125" t="s">
        <v>1724</v>
      </c>
      <c r="I2630" s="159">
        <f>VLOOKUP(H2630,'V-Enc'!$B$38:$C$45,2,FALSE)</f>
        <v>32</v>
      </c>
      <c r="J2630" s="125" t="s">
        <v>1733</v>
      </c>
      <c r="K2630" s="159">
        <f>VLOOKUP(J2630,'V-Enc'!$B$49:$C$56,2,FALSE)</f>
        <v>1</v>
      </c>
      <c r="L2630" s="206" t="s">
        <v>2079</v>
      </c>
      <c r="M2630" s="125">
        <v>16</v>
      </c>
      <c r="N2630" s="125" t="s">
        <v>1829</v>
      </c>
      <c r="O2630" s="125">
        <f>VLOOKUP(N2630,'V-Enc'!$B$130:$C$137,2,FALSE)</f>
        <v>2</v>
      </c>
      <c r="R2630" s="125" t="s">
        <v>22</v>
      </c>
      <c r="S2630" s="125" t="s">
        <v>764</v>
      </c>
      <c r="T2630" s="125" t="s">
        <v>783</v>
      </c>
      <c r="U2630" s="125">
        <f t="shared" si="4859"/>
        <v>32</v>
      </c>
      <c r="V2630" s="179">
        <f t="shared" si="4860"/>
        <v>1</v>
      </c>
      <c r="W2630" s="125">
        <f t="shared" si="4861"/>
        <v>16</v>
      </c>
      <c r="X2630" s="179">
        <f t="shared" si="4862"/>
        <v>0.5</v>
      </c>
      <c r="Z2630" s="125">
        <f t="shared" si="4825"/>
        <v>1</v>
      </c>
      <c r="AA2630" s="125">
        <f t="shared" si="4836"/>
        <v>1</v>
      </c>
      <c r="AB2630" s="179">
        <f t="shared" si="4850"/>
        <v>2</v>
      </c>
      <c r="AC2630" s="179" t="str">
        <f t="shared" si="4851"/>
        <v>000001</v>
      </c>
      <c r="AD2630" s="179">
        <f t="shared" si="4852"/>
        <v>1</v>
      </c>
      <c r="AE2630" s="179" t="str">
        <f t="shared" si="4853"/>
        <v>00000011</v>
      </c>
      <c r="AF2630" s="179">
        <f t="shared" si="4854"/>
        <v>0</v>
      </c>
      <c r="AG2630" s="180" t="str">
        <f t="shared" si="4855"/>
        <v>00000000</v>
      </c>
      <c r="AH2630" s="179" t="str">
        <f t="shared" si="4856"/>
        <v>00000000</v>
      </c>
    </row>
    <row r="2631" spans="1:35" x14ac:dyDescent="0.2">
      <c r="A2631" s="125" t="s">
        <v>3542</v>
      </c>
      <c r="B2631" s="58" t="str">
        <f t="shared" si="4849"/>
        <v/>
      </c>
      <c r="C2631" s="125" t="s">
        <v>781</v>
      </c>
      <c r="D2631" s="125" t="s">
        <v>704</v>
      </c>
      <c r="E2631" s="125" t="str">
        <f t="shared" si="4857"/>
        <v>S3</v>
      </c>
      <c r="F2631" s="125" t="str">
        <f t="shared" si="4858"/>
        <v>110</v>
      </c>
      <c r="H2631" s="125" t="s">
        <v>1724</v>
      </c>
      <c r="I2631" s="159">
        <f>VLOOKUP(H2631,'V-Enc'!$B$38:$C$45,2,FALSE)</f>
        <v>32</v>
      </c>
      <c r="J2631" s="125" t="s">
        <v>1733</v>
      </c>
      <c r="K2631" s="159">
        <f>VLOOKUP(J2631,'V-Enc'!$B$49:$C$56,2,FALSE)</f>
        <v>1</v>
      </c>
      <c r="L2631" s="206" t="s">
        <v>2079</v>
      </c>
      <c r="M2631" s="125">
        <v>32</v>
      </c>
      <c r="N2631" s="125" t="s">
        <v>1829</v>
      </c>
      <c r="O2631" s="125">
        <f>VLOOKUP(N2631,'V-Enc'!$B$130:$C$137,2,FALSE)</f>
        <v>2</v>
      </c>
      <c r="R2631" s="125" t="s">
        <v>22</v>
      </c>
      <c r="S2631" s="125" t="s">
        <v>764</v>
      </c>
      <c r="T2631" s="125" t="s">
        <v>783</v>
      </c>
      <c r="U2631" s="125">
        <f t="shared" si="4859"/>
        <v>32</v>
      </c>
      <c r="V2631" s="179">
        <f t="shared" si="4860"/>
        <v>1</v>
      </c>
      <c r="W2631" s="125">
        <f t="shared" si="4861"/>
        <v>32</v>
      </c>
      <c r="X2631" s="179">
        <f t="shared" si="4862"/>
        <v>1</v>
      </c>
      <c r="Z2631" s="125">
        <f t="shared" si="4825"/>
        <v>1</v>
      </c>
      <c r="AA2631" s="125">
        <f t="shared" si="4836"/>
        <v>1</v>
      </c>
      <c r="AB2631" s="179">
        <f t="shared" si="4850"/>
        <v>2</v>
      </c>
      <c r="AC2631" s="179" t="str">
        <f t="shared" si="4851"/>
        <v>000001</v>
      </c>
      <c r="AD2631" s="179">
        <f t="shared" si="4852"/>
        <v>1</v>
      </c>
      <c r="AE2631" s="179" t="str">
        <f t="shared" si="4853"/>
        <v>00000011</v>
      </c>
      <c r="AF2631" s="179">
        <f t="shared" si="4854"/>
        <v>0</v>
      </c>
      <c r="AG2631" s="180" t="str">
        <f t="shared" si="4855"/>
        <v>00000000</v>
      </c>
      <c r="AH2631" s="179" t="str">
        <f t="shared" si="4856"/>
        <v>00000000</v>
      </c>
    </row>
    <row r="2632" spans="1:35" x14ac:dyDescent="0.2">
      <c r="A2632" s="125" t="s">
        <v>3543</v>
      </c>
      <c r="B2632" s="58" t="str">
        <f t="shared" si="4849"/>
        <v/>
      </c>
      <c r="C2632" s="125" t="s">
        <v>781</v>
      </c>
      <c r="D2632" s="125" t="s">
        <v>704</v>
      </c>
      <c r="E2632" s="125" t="str">
        <f t="shared" si="4857"/>
        <v>S3</v>
      </c>
      <c r="F2632" s="125" t="str">
        <f t="shared" si="4858"/>
        <v>000</v>
      </c>
      <c r="H2632" s="125" t="s">
        <v>1724</v>
      </c>
      <c r="I2632" s="159">
        <f>VLOOKUP(H2632,'V-Enc'!$B$38:$C$45,2,FALSE)</f>
        <v>32</v>
      </c>
      <c r="J2632" s="125" t="s">
        <v>1734</v>
      </c>
      <c r="K2632" s="159">
        <f>VLOOKUP(J2632,'V-Enc'!$B$49:$C$56,2,FALSE)</f>
        <v>2</v>
      </c>
      <c r="L2632" s="206" t="s">
        <v>2079</v>
      </c>
      <c r="M2632" s="125">
        <v>8</v>
      </c>
      <c r="N2632" s="125" t="s">
        <v>1829</v>
      </c>
      <c r="O2632" s="125">
        <f>VLOOKUP(N2632,'V-Enc'!$B$130:$C$137,2,FALSE)</f>
        <v>2</v>
      </c>
      <c r="R2632" s="125" t="s">
        <v>22</v>
      </c>
      <c r="S2632" s="125" t="s">
        <v>764</v>
      </c>
      <c r="T2632" s="125" t="s">
        <v>783</v>
      </c>
      <c r="U2632" s="125">
        <f t="shared" si="4859"/>
        <v>32</v>
      </c>
      <c r="V2632" s="179">
        <f t="shared" si="4860"/>
        <v>2</v>
      </c>
      <c r="W2632" s="125">
        <f t="shared" si="4861"/>
        <v>8</v>
      </c>
      <c r="X2632" s="179">
        <f t="shared" si="4862"/>
        <v>0.5</v>
      </c>
      <c r="Z2632" s="125">
        <f t="shared" si="4825"/>
        <v>1</v>
      </c>
      <c r="AA2632" s="125">
        <f t="shared" ref="AA2632:AA2637" si="4863">IF(T2632="vs3",1,"")</f>
        <v>1</v>
      </c>
      <c r="AB2632" s="179">
        <f t="shared" si="4850"/>
        <v>4</v>
      </c>
      <c r="AC2632" s="179" t="str">
        <f t="shared" si="4851"/>
        <v>000011</v>
      </c>
      <c r="AD2632" s="179">
        <f t="shared" si="4852"/>
        <v>1</v>
      </c>
      <c r="AE2632" s="179" t="str">
        <f t="shared" si="4853"/>
        <v>00001111</v>
      </c>
      <c r="AF2632" s="179">
        <f t="shared" si="4854"/>
        <v>0</v>
      </c>
      <c r="AG2632" s="180" t="str">
        <f t="shared" si="4855"/>
        <v>00000000</v>
      </c>
      <c r="AH2632" s="179" t="str">
        <f t="shared" si="4856"/>
        <v>00000000</v>
      </c>
    </row>
    <row r="2633" spans="1:35" x14ac:dyDescent="0.2">
      <c r="A2633" s="125" t="s">
        <v>3544</v>
      </c>
      <c r="B2633" s="58" t="str">
        <f t="shared" si="4849"/>
        <v/>
      </c>
      <c r="C2633" s="125" t="s">
        <v>781</v>
      </c>
      <c r="D2633" s="125" t="s">
        <v>704</v>
      </c>
      <c r="E2633" s="125" t="str">
        <f t="shared" si="4857"/>
        <v>S3</v>
      </c>
      <c r="F2633" s="125" t="str">
        <f t="shared" si="4858"/>
        <v>101</v>
      </c>
      <c r="H2633" s="125" t="s">
        <v>1724</v>
      </c>
      <c r="I2633" s="159">
        <f>VLOOKUP(H2633,'V-Enc'!$B$38:$C$45,2,FALSE)</f>
        <v>32</v>
      </c>
      <c r="J2633" s="125" t="s">
        <v>1734</v>
      </c>
      <c r="K2633" s="159">
        <f>VLOOKUP(J2633,'V-Enc'!$B$49:$C$56,2,FALSE)</f>
        <v>2</v>
      </c>
      <c r="L2633" s="206" t="s">
        <v>2079</v>
      </c>
      <c r="M2633" s="125">
        <v>16</v>
      </c>
      <c r="N2633" s="125" t="s">
        <v>1829</v>
      </c>
      <c r="O2633" s="125">
        <f>VLOOKUP(N2633,'V-Enc'!$B$130:$C$137,2,FALSE)</f>
        <v>2</v>
      </c>
      <c r="R2633" s="125" t="s">
        <v>22</v>
      </c>
      <c r="S2633" s="125" t="s">
        <v>764</v>
      </c>
      <c r="T2633" s="125" t="s">
        <v>783</v>
      </c>
      <c r="U2633" s="125">
        <f t="shared" si="4859"/>
        <v>32</v>
      </c>
      <c r="V2633" s="179">
        <f t="shared" si="4860"/>
        <v>2</v>
      </c>
      <c r="W2633" s="125">
        <f t="shared" si="4861"/>
        <v>16</v>
      </c>
      <c r="X2633" s="179">
        <f t="shared" si="4862"/>
        <v>1</v>
      </c>
      <c r="Z2633" s="125">
        <f t="shared" si="4825"/>
        <v>1</v>
      </c>
      <c r="AA2633" s="125">
        <f t="shared" si="4863"/>
        <v>1</v>
      </c>
      <c r="AB2633" s="179">
        <f t="shared" si="4850"/>
        <v>4</v>
      </c>
      <c r="AC2633" s="179" t="str">
        <f t="shared" si="4851"/>
        <v>000011</v>
      </c>
      <c r="AD2633" s="179">
        <f t="shared" si="4852"/>
        <v>1</v>
      </c>
      <c r="AE2633" s="179" t="str">
        <f t="shared" si="4853"/>
        <v>00001111</v>
      </c>
      <c r="AF2633" s="179">
        <f t="shared" si="4854"/>
        <v>0</v>
      </c>
      <c r="AG2633" s="180" t="str">
        <f t="shared" si="4855"/>
        <v>00000000</v>
      </c>
      <c r="AH2633" s="179" t="str">
        <f t="shared" si="4856"/>
        <v>00000000</v>
      </c>
    </row>
    <row r="2634" spans="1:35" x14ac:dyDescent="0.2">
      <c r="A2634" s="125" t="s">
        <v>3545</v>
      </c>
      <c r="B2634" s="58" t="str">
        <f t="shared" si="4849"/>
        <v/>
      </c>
      <c r="C2634" s="125" t="s">
        <v>781</v>
      </c>
      <c r="D2634" s="125" t="s">
        <v>704</v>
      </c>
      <c r="E2634" s="125" t="str">
        <f t="shared" si="4857"/>
        <v>S3</v>
      </c>
      <c r="F2634" s="125" t="str">
        <f t="shared" si="4858"/>
        <v>110</v>
      </c>
      <c r="H2634" s="125" t="s">
        <v>1724</v>
      </c>
      <c r="I2634" s="159">
        <f>VLOOKUP(H2634,'V-Enc'!$B$38:$C$45,2,FALSE)</f>
        <v>32</v>
      </c>
      <c r="J2634" s="125" t="s">
        <v>1734</v>
      </c>
      <c r="K2634" s="159">
        <f>VLOOKUP(J2634,'V-Enc'!$B$49:$C$56,2,FALSE)</f>
        <v>2</v>
      </c>
      <c r="L2634" s="206" t="s">
        <v>2079</v>
      </c>
      <c r="M2634" s="125">
        <v>32</v>
      </c>
      <c r="N2634" s="125" t="s">
        <v>1829</v>
      </c>
      <c r="O2634" s="125">
        <f>VLOOKUP(N2634,'V-Enc'!$B$130:$C$137,2,FALSE)</f>
        <v>2</v>
      </c>
      <c r="R2634" s="125" t="s">
        <v>22</v>
      </c>
      <c r="S2634" s="125" t="s">
        <v>764</v>
      </c>
      <c r="T2634" s="125" t="s">
        <v>783</v>
      </c>
      <c r="U2634" s="125">
        <f t="shared" si="4859"/>
        <v>32</v>
      </c>
      <c r="V2634" s="179">
        <f t="shared" si="4860"/>
        <v>2</v>
      </c>
      <c r="W2634" s="125">
        <f t="shared" si="4861"/>
        <v>32</v>
      </c>
      <c r="X2634" s="179">
        <f t="shared" si="4862"/>
        <v>2</v>
      </c>
      <c r="Z2634" s="125">
        <f t="shared" si="4825"/>
        <v>1</v>
      </c>
      <c r="AA2634" s="125">
        <f t="shared" si="4863"/>
        <v>1</v>
      </c>
      <c r="AB2634" s="179">
        <f t="shared" si="4850"/>
        <v>4</v>
      </c>
      <c r="AC2634" s="179" t="str">
        <f t="shared" si="4851"/>
        <v>000011</v>
      </c>
      <c r="AD2634" s="179">
        <f t="shared" si="4852"/>
        <v>1</v>
      </c>
      <c r="AE2634" s="179" t="str">
        <f t="shared" si="4853"/>
        <v>00001111</v>
      </c>
      <c r="AF2634" s="179">
        <f t="shared" si="4854"/>
        <v>1</v>
      </c>
      <c r="AG2634" s="180" t="str">
        <f t="shared" si="4855"/>
        <v>11110101</v>
      </c>
      <c r="AH2634" s="179" t="str">
        <f t="shared" si="4856"/>
        <v>00001010</v>
      </c>
    </row>
    <row r="2635" spans="1:35" x14ac:dyDescent="0.2">
      <c r="A2635" s="125" t="s">
        <v>3546</v>
      </c>
      <c r="B2635" s="58" t="str">
        <f t="shared" si="4849"/>
        <v/>
      </c>
      <c r="C2635" s="125" t="s">
        <v>781</v>
      </c>
      <c r="D2635" s="125" t="s">
        <v>704</v>
      </c>
      <c r="E2635" s="125" t="str">
        <f t="shared" si="4857"/>
        <v>S3</v>
      </c>
      <c r="F2635" s="125" t="str">
        <f t="shared" si="4858"/>
        <v>000</v>
      </c>
      <c r="H2635" s="125" t="s">
        <v>1724</v>
      </c>
      <c r="I2635" s="159">
        <f>VLOOKUP(H2635,'V-Enc'!$B$38:$C$45,2,FALSE)</f>
        <v>32</v>
      </c>
      <c r="J2635" s="125" t="s">
        <v>1735</v>
      </c>
      <c r="K2635" s="159">
        <f>VLOOKUP(J2635,'V-Enc'!$B$49:$C$56,2,FALSE)</f>
        <v>4</v>
      </c>
      <c r="L2635" s="206" t="s">
        <v>2079</v>
      </c>
      <c r="M2635" s="125">
        <v>8</v>
      </c>
      <c r="N2635" s="125" t="s">
        <v>1829</v>
      </c>
      <c r="O2635" s="125">
        <f>VLOOKUP(N2635,'V-Enc'!$B$130:$C$137,2,FALSE)</f>
        <v>2</v>
      </c>
      <c r="R2635" s="125" t="s">
        <v>22</v>
      </c>
      <c r="S2635" s="125" t="s">
        <v>764</v>
      </c>
      <c r="T2635" s="125" t="s">
        <v>783</v>
      </c>
      <c r="U2635" s="125">
        <f t="shared" si="4859"/>
        <v>32</v>
      </c>
      <c r="V2635" s="179">
        <f t="shared" si="4860"/>
        <v>4</v>
      </c>
      <c r="W2635" s="125">
        <f t="shared" si="4861"/>
        <v>8</v>
      </c>
      <c r="X2635" s="179">
        <f t="shared" si="4862"/>
        <v>1</v>
      </c>
      <c r="Z2635" s="125">
        <f t="shared" si="4825"/>
        <v>1</v>
      </c>
      <c r="AA2635" s="125">
        <f t="shared" si="4863"/>
        <v>1</v>
      </c>
      <c r="AB2635" s="179">
        <f t="shared" si="4850"/>
        <v>8</v>
      </c>
      <c r="AC2635" s="179" t="str">
        <f t="shared" si="4851"/>
        <v>000111</v>
      </c>
      <c r="AD2635" s="179">
        <f t="shared" si="4852"/>
        <v>1</v>
      </c>
      <c r="AE2635" s="179" t="str">
        <f t="shared" si="4853"/>
        <v>11111111</v>
      </c>
      <c r="AF2635" s="179">
        <f t="shared" si="4854"/>
        <v>0</v>
      </c>
      <c r="AG2635" s="180" t="str">
        <f t="shared" si="4855"/>
        <v>00000000</v>
      </c>
      <c r="AH2635" s="179" t="str">
        <f t="shared" si="4856"/>
        <v>00000000</v>
      </c>
    </row>
    <row r="2636" spans="1:35" x14ac:dyDescent="0.2">
      <c r="A2636" s="125" t="s">
        <v>3547</v>
      </c>
      <c r="B2636" s="58" t="str">
        <f t="shared" si="4849"/>
        <v/>
      </c>
      <c r="C2636" s="125" t="s">
        <v>781</v>
      </c>
      <c r="D2636" s="125" t="s">
        <v>704</v>
      </c>
      <c r="E2636" s="125" t="str">
        <f t="shared" si="4857"/>
        <v>S3</v>
      </c>
      <c r="F2636" s="125" t="str">
        <f t="shared" si="4858"/>
        <v>101</v>
      </c>
      <c r="H2636" s="125" t="s">
        <v>1724</v>
      </c>
      <c r="I2636" s="159">
        <f>VLOOKUP(H2636,'V-Enc'!$B$38:$C$45,2,FALSE)</f>
        <v>32</v>
      </c>
      <c r="J2636" s="125" t="s">
        <v>1735</v>
      </c>
      <c r="K2636" s="159">
        <f>VLOOKUP(J2636,'V-Enc'!$B$49:$C$56,2,FALSE)</f>
        <v>4</v>
      </c>
      <c r="L2636" s="206" t="s">
        <v>2079</v>
      </c>
      <c r="M2636" s="125">
        <v>16</v>
      </c>
      <c r="N2636" s="125" t="s">
        <v>1829</v>
      </c>
      <c r="O2636" s="125">
        <f>VLOOKUP(N2636,'V-Enc'!$B$130:$C$137,2,FALSE)</f>
        <v>2</v>
      </c>
      <c r="R2636" s="125" t="s">
        <v>22</v>
      </c>
      <c r="S2636" s="125" t="s">
        <v>764</v>
      </c>
      <c r="T2636" s="125" t="s">
        <v>783</v>
      </c>
      <c r="U2636" s="125">
        <f t="shared" si="4859"/>
        <v>32</v>
      </c>
      <c r="V2636" s="179">
        <f t="shared" si="4860"/>
        <v>4</v>
      </c>
      <c r="W2636" s="125">
        <f t="shared" si="4861"/>
        <v>16</v>
      </c>
      <c r="X2636" s="179">
        <f t="shared" si="4862"/>
        <v>2</v>
      </c>
      <c r="Z2636" s="125">
        <f t="shared" si="4825"/>
        <v>1</v>
      </c>
      <c r="AA2636" s="125">
        <f t="shared" si="4863"/>
        <v>1</v>
      </c>
      <c r="AB2636" s="179">
        <f t="shared" si="4850"/>
        <v>8</v>
      </c>
      <c r="AC2636" s="179" t="str">
        <f t="shared" si="4851"/>
        <v>000111</v>
      </c>
      <c r="AD2636" s="179">
        <f t="shared" si="4852"/>
        <v>1</v>
      </c>
      <c r="AE2636" s="179" t="str">
        <f t="shared" si="4853"/>
        <v>11111111</v>
      </c>
      <c r="AF2636" s="179">
        <f t="shared" si="4854"/>
        <v>2</v>
      </c>
      <c r="AG2636" s="180" t="str">
        <f t="shared" si="4855"/>
        <v>10101010</v>
      </c>
      <c r="AH2636" s="179" t="str">
        <f>IF(AF2636=0,"00000000",RIGHT(_xlfn.CONCAT(REPT(0,8-MIN(8,AB2636)),REPT(DEC2BIN(_xlfn.BITLSHIFT(1,MAX(V2636,X2636,1)-1)),MAX(1,O2636))),8))</f>
        <v>10001000</v>
      </c>
      <c r="AI2636" s="313"/>
    </row>
    <row r="2637" spans="1:35" x14ac:dyDescent="0.2">
      <c r="A2637" s="125" t="s">
        <v>3548</v>
      </c>
      <c r="B2637" s="58" t="str">
        <f t="shared" si="4849"/>
        <v/>
      </c>
      <c r="C2637" s="125" t="s">
        <v>781</v>
      </c>
      <c r="D2637" s="125" t="s">
        <v>704</v>
      </c>
      <c r="E2637" s="125" t="str">
        <f t="shared" si="4857"/>
        <v>S3</v>
      </c>
      <c r="F2637" s="125" t="str">
        <f t="shared" si="4858"/>
        <v>110</v>
      </c>
      <c r="H2637" s="125" t="s">
        <v>1724</v>
      </c>
      <c r="I2637" s="159">
        <f>VLOOKUP(H2637,'V-Enc'!$B$38:$C$45,2,FALSE)</f>
        <v>32</v>
      </c>
      <c r="J2637" s="125" t="s">
        <v>1735</v>
      </c>
      <c r="K2637" s="159">
        <f>VLOOKUP(J2637,'V-Enc'!$B$49:$C$56,2,FALSE)</f>
        <v>4</v>
      </c>
      <c r="L2637" s="206" t="s">
        <v>2079</v>
      </c>
      <c r="M2637" s="125">
        <v>32</v>
      </c>
      <c r="N2637" s="125" t="s">
        <v>1829</v>
      </c>
      <c r="O2637" s="125">
        <f>VLOOKUP(N2637,'V-Enc'!$B$130:$C$137,2,FALSE)</f>
        <v>2</v>
      </c>
      <c r="R2637" s="125" t="s">
        <v>22</v>
      </c>
      <c r="S2637" s="125" t="s">
        <v>764</v>
      </c>
      <c r="T2637" s="125" t="s">
        <v>783</v>
      </c>
      <c r="U2637" s="125">
        <f t="shared" si="4859"/>
        <v>32</v>
      </c>
      <c r="V2637" s="179">
        <f t="shared" si="4860"/>
        <v>4</v>
      </c>
      <c r="W2637" s="125">
        <f t="shared" si="4861"/>
        <v>32</v>
      </c>
      <c r="X2637" s="179">
        <f t="shared" si="4862"/>
        <v>4</v>
      </c>
      <c r="Z2637" s="125">
        <f t="shared" si="4825"/>
        <v>1</v>
      </c>
      <c r="AA2637" s="125">
        <f t="shared" si="4863"/>
        <v>1</v>
      </c>
      <c r="AB2637" s="179">
        <f t="shared" si="4850"/>
        <v>8</v>
      </c>
      <c r="AC2637" s="179" t="str">
        <f>DEC2BIN(MIN(64,AB2637)-1,6)</f>
        <v>000111</v>
      </c>
      <c r="AD2637" s="179">
        <f t="shared" si="4852"/>
        <v>1</v>
      </c>
      <c r="AE2637" s="179" t="str">
        <f t="shared" si="4853"/>
        <v>11111111</v>
      </c>
      <c r="AF2637" s="179">
        <f t="shared" si="4854"/>
        <v>1</v>
      </c>
      <c r="AG2637" s="180" t="str">
        <f t="shared" si="4855"/>
        <v>01110111</v>
      </c>
      <c r="AH2637" s="179" t="str">
        <f t="shared" ref="AH2637:AH2640" si="4864">IF(AF2637=0,"00000000",RIGHT(_xlfn.CONCAT(REPT(0,8-MIN(8,AB2637)),REPT(DEC2BIN(_xlfn.BITLSHIFT(1,MAX(V2637,X2637,1)-1)),MAX(1,O2637))),8))</f>
        <v>10001000</v>
      </c>
    </row>
    <row r="2638" spans="1:35" x14ac:dyDescent="0.2">
      <c r="A2638" s="125" t="s">
        <v>3549</v>
      </c>
      <c r="B2638" s="58" t="str">
        <f t="shared" si="4849"/>
        <v>RSVD</v>
      </c>
      <c r="C2638" s="125" t="s">
        <v>781</v>
      </c>
      <c r="D2638" s="125" t="s">
        <v>704</v>
      </c>
      <c r="E2638" s="125" t="str">
        <f>IF(S2638="rs2","L2",IF(S2638="vs2","S3","L1"))</f>
        <v>S3</v>
      </c>
      <c r="F2638" s="125" t="str">
        <f>IF(M2638=8,"000",IF(M2638=16,"101","110"))</f>
        <v>000</v>
      </c>
      <c r="H2638" s="125" t="s">
        <v>1724</v>
      </c>
      <c r="I2638" s="159">
        <f>VLOOKUP(H2638,'V-Enc'!$B$38:$C$45,2,FALSE)</f>
        <v>32</v>
      </c>
      <c r="J2638" s="125" t="s">
        <v>1736</v>
      </c>
      <c r="K2638" s="159">
        <f>VLOOKUP(J2638,'V-Enc'!$B$49:$C$56,2,FALSE)</f>
        <v>8</v>
      </c>
      <c r="L2638" s="206" t="s">
        <v>2079</v>
      </c>
      <c r="M2638" s="125">
        <v>8</v>
      </c>
      <c r="N2638" s="125" t="s">
        <v>1829</v>
      </c>
      <c r="O2638" s="125">
        <f>VLOOKUP(N2638,'V-Enc'!$B$130:$C$137,2,FALSE)</f>
        <v>2</v>
      </c>
      <c r="R2638" s="125" t="s">
        <v>22</v>
      </c>
      <c r="S2638" s="125" t="s">
        <v>764</v>
      </c>
      <c r="T2638" s="125" t="s">
        <v>783</v>
      </c>
      <c r="U2638" s="125">
        <f>IF(L2638="-1",I2638,M2638)</f>
        <v>32</v>
      </c>
      <c r="V2638" s="179">
        <f>IF(L2638="-1",K2638,U2638/I2638*K2638)</f>
        <v>8</v>
      </c>
      <c r="W2638" s="125">
        <f>IF(L2638="-1",M2638,"-")</f>
        <v>8</v>
      </c>
      <c r="X2638" s="179">
        <f>IF(L2638="-1",W2638/I2638*K2638,"-")</f>
        <v>2</v>
      </c>
      <c r="Z2638" s="125">
        <f t="shared" si="4825"/>
        <v>1</v>
      </c>
      <c r="AA2638" s="125">
        <v>1</v>
      </c>
      <c r="AB2638" s="179">
        <f t="shared" si="4850"/>
        <v>16</v>
      </c>
      <c r="AC2638" s="179" t="str">
        <f t="shared" ref="AC2638:AC2640" si="4865">DEC2BIN(MIN(64,AB2638)-1,6)</f>
        <v>001111</v>
      </c>
      <c r="AD2638" s="179">
        <f t="shared" si="4852"/>
        <v>1</v>
      </c>
      <c r="AE2638" s="179" t="str">
        <f t="shared" si="4853"/>
        <v>11111111</v>
      </c>
      <c r="AF2638" s="179">
        <f t="shared" si="4854"/>
        <v>4</v>
      </c>
      <c r="AG2638" s="180" t="str">
        <f t="shared" si="4855"/>
        <v>10001000</v>
      </c>
      <c r="AH2638" s="179" t="str">
        <f t="shared" si="4864"/>
        <v>10000000</v>
      </c>
    </row>
    <row r="2639" spans="1:35" x14ac:dyDescent="0.2">
      <c r="A2639" s="125" t="s">
        <v>3550</v>
      </c>
      <c r="B2639" s="58" t="str">
        <f t="shared" si="4849"/>
        <v>RSVD</v>
      </c>
      <c r="C2639" s="125" t="s">
        <v>781</v>
      </c>
      <c r="D2639" s="125" t="s">
        <v>704</v>
      </c>
      <c r="E2639" s="125" t="str">
        <f>IF(S2639="rs2","L2",IF(S2639="vs2","S3","L1"))</f>
        <v>S3</v>
      </c>
      <c r="F2639" s="125" t="str">
        <f>IF(M2639=8,"000",IF(M2639=16,"101","110"))</f>
        <v>101</v>
      </c>
      <c r="H2639" s="125" t="s">
        <v>1724</v>
      </c>
      <c r="I2639" s="159">
        <f>VLOOKUP(H2639,'V-Enc'!$B$38:$C$45,2,FALSE)</f>
        <v>32</v>
      </c>
      <c r="J2639" s="125" t="s">
        <v>1736</v>
      </c>
      <c r="K2639" s="159">
        <f>VLOOKUP(J2639,'V-Enc'!$B$49:$C$56,2,FALSE)</f>
        <v>8</v>
      </c>
      <c r="L2639" s="206" t="s">
        <v>2079</v>
      </c>
      <c r="M2639" s="125">
        <v>16</v>
      </c>
      <c r="N2639" s="125" t="s">
        <v>1829</v>
      </c>
      <c r="O2639" s="125">
        <f>VLOOKUP(N2639,'V-Enc'!$B$130:$C$137,2,FALSE)</f>
        <v>2</v>
      </c>
      <c r="R2639" s="125" t="s">
        <v>22</v>
      </c>
      <c r="S2639" s="125" t="s">
        <v>764</v>
      </c>
      <c r="T2639" s="125" t="s">
        <v>783</v>
      </c>
      <c r="U2639" s="125">
        <f>IF(L2639="-1",I2639,M2639)</f>
        <v>32</v>
      </c>
      <c r="V2639" s="179">
        <f>IF(L2639="-1",K2639,U2639/I2639*K2639)</f>
        <v>8</v>
      </c>
      <c r="W2639" s="125">
        <f>IF(L2639="-1",M2639,"-")</f>
        <v>16</v>
      </c>
      <c r="X2639" s="179">
        <f>IF(L2639="-1",W2639/I2639*K2639,"-")</f>
        <v>4</v>
      </c>
      <c r="Z2639" s="125">
        <f t="shared" si="4825"/>
        <v>1</v>
      </c>
      <c r="AA2639" s="125">
        <v>1</v>
      </c>
      <c r="AB2639" s="179">
        <f t="shared" si="4850"/>
        <v>16</v>
      </c>
      <c r="AC2639" s="179" t="str">
        <f t="shared" si="4865"/>
        <v>001111</v>
      </c>
      <c r="AD2639" s="179">
        <f t="shared" si="4852"/>
        <v>1</v>
      </c>
      <c r="AE2639" s="179" t="str">
        <f t="shared" si="4853"/>
        <v>11111111</v>
      </c>
      <c r="AF2639" s="179">
        <f t="shared" si="4854"/>
        <v>2</v>
      </c>
      <c r="AG2639" s="180" t="str">
        <f>IF(AF2639=0,"00000000",RIGHT(IF(X2639&gt;=V2639,DEC2BIN(_xlfn.BITXOR(BIN2DEC(AH2639),255),8),REPT(DEC2BIN(_xlfn.BITLSHIFT(1,AF2639-1)),8)),8))</f>
        <v>10101010</v>
      </c>
      <c r="AH2639" s="179" t="str">
        <f t="shared" si="4864"/>
        <v>10000000</v>
      </c>
      <c r="AI2639" s="312"/>
    </row>
    <row r="2640" spans="1:35" x14ac:dyDescent="0.2">
      <c r="A2640" s="125" t="s">
        <v>3551</v>
      </c>
      <c r="B2640" s="58" t="str">
        <f t="shared" si="4849"/>
        <v>RSVD</v>
      </c>
      <c r="C2640" s="125" t="s">
        <v>781</v>
      </c>
      <c r="D2640" s="125" t="s">
        <v>704</v>
      </c>
      <c r="E2640" s="125" t="str">
        <f>IF(S2640="rs2","L2",IF(S2640="vs2","S3","L1"))</f>
        <v>S3</v>
      </c>
      <c r="F2640" s="125" t="str">
        <f>IF(M2640=8,"000",IF(M2640=16,"101","110"))</f>
        <v>110</v>
      </c>
      <c r="H2640" s="125" t="s">
        <v>1724</v>
      </c>
      <c r="I2640" s="159">
        <f>VLOOKUP(H2640,'V-Enc'!$B$38:$C$45,2,FALSE)</f>
        <v>32</v>
      </c>
      <c r="J2640" s="125" t="s">
        <v>1736</v>
      </c>
      <c r="K2640" s="159">
        <f>VLOOKUP(J2640,'V-Enc'!$B$49:$C$56,2,FALSE)</f>
        <v>8</v>
      </c>
      <c r="L2640" s="206" t="s">
        <v>2079</v>
      </c>
      <c r="M2640" s="125">
        <v>32</v>
      </c>
      <c r="N2640" s="125" t="s">
        <v>1829</v>
      </c>
      <c r="O2640" s="125">
        <f>VLOOKUP(N2640,'V-Enc'!$B$130:$C$137,2,FALSE)</f>
        <v>2</v>
      </c>
      <c r="R2640" s="125" t="s">
        <v>22</v>
      </c>
      <c r="S2640" s="125" t="s">
        <v>764</v>
      </c>
      <c r="T2640" s="125" t="s">
        <v>783</v>
      </c>
      <c r="U2640" s="125">
        <f>IF(L2640="-1",I2640,M2640)</f>
        <v>32</v>
      </c>
      <c r="V2640" s="179">
        <f>IF(L2640="-1",K2640,U2640/I2640*K2640)</f>
        <v>8</v>
      </c>
      <c r="W2640" s="125">
        <f>IF(L2640="-1",M2640,"-")</f>
        <v>32</v>
      </c>
      <c r="X2640" s="179">
        <f>IF(L2640="-1",W2640/I2640*K2640,"-")</f>
        <v>8</v>
      </c>
      <c r="Z2640" s="125">
        <f t="shared" si="4825"/>
        <v>1</v>
      </c>
      <c r="AA2640" s="125">
        <v>1</v>
      </c>
      <c r="AB2640" s="179">
        <f t="shared" si="4850"/>
        <v>16</v>
      </c>
      <c r="AC2640" s="179" t="str">
        <f t="shared" si="4865"/>
        <v>001111</v>
      </c>
      <c r="AD2640" s="179">
        <f t="shared" si="4852"/>
        <v>1</v>
      </c>
      <c r="AE2640" s="179" t="str">
        <f t="shared" si="4853"/>
        <v>11111111</v>
      </c>
      <c r="AF2640" s="179">
        <f t="shared" si="4854"/>
        <v>1</v>
      </c>
      <c r="AG2640" s="180" t="str">
        <f>IF(AF2640=0,"00000000",RIGHT(IF(X2640&gt;=V2640,DEC2BIN(_xlfn.BITXOR(BIN2DEC(AH2640),255),8),REPT(DEC2BIN(_xlfn.BITLSHIFT(1,AF2640-1)),8)),8))</f>
        <v>01111111</v>
      </c>
      <c r="AH2640" s="179" t="str">
        <f t="shared" si="4864"/>
        <v>10000000</v>
      </c>
    </row>
    <row r="2641" spans="1:32" x14ac:dyDescent="0.2">
      <c r="I2641" s="159"/>
      <c r="Z2641" s="125" t="str">
        <f t="shared" si="4825"/>
        <v/>
      </c>
      <c r="AA2641" s="125" t="str">
        <f t="shared" ref="AA2641:AA2697" si="4866">IF(T2641="vs3",1,"")</f>
        <v/>
      </c>
      <c r="AC2641" s="179"/>
      <c r="AE2641" s="179"/>
    </row>
    <row r="2642" spans="1:32" ht="19" x14ac:dyDescent="0.25">
      <c r="A2642" s="225" t="s">
        <v>2430</v>
      </c>
      <c r="B2642" s="225"/>
      <c r="C2642" s="226"/>
      <c r="D2642" s="226"/>
      <c r="E2642" s="226"/>
      <c r="F2642" s="226"/>
      <c r="G2642" s="226"/>
      <c r="I2642" s="159"/>
      <c r="P2642" s="126"/>
      <c r="Z2642" s="125" t="str">
        <f t="shared" si="4825"/>
        <v/>
      </c>
      <c r="AA2642" s="125" t="str">
        <f t="shared" si="4866"/>
        <v/>
      </c>
      <c r="AC2642" s="179"/>
      <c r="AE2642" s="179"/>
    </row>
    <row r="2643" spans="1:32" x14ac:dyDescent="0.2">
      <c r="A2643" s="125" t="s">
        <v>4761</v>
      </c>
      <c r="B2643" s="58" t="str">
        <f t="shared" ref="B2643:B2660" si="4867">IF(OR(MAX(1,O2643)*MAX(V2643,1)&gt;8,V2643&lt;1/4,X2643&lt;1/4,IF(X2643="-",0,X2643)&gt;8),"RSVD","")</f>
        <v>RSVD</v>
      </c>
      <c r="C2643" s="125" t="s">
        <v>781</v>
      </c>
      <c r="D2643" s="125" t="s">
        <v>704</v>
      </c>
      <c r="E2643" s="125" t="str">
        <f>IF(S2643="rs2","S2",IF(S2643="vs2","S3","S1"))</f>
        <v>S1</v>
      </c>
      <c r="F2643" s="125" t="str">
        <f>IF(U2643=8,"000",IF(U2643=16,"101","110"))</f>
        <v>000</v>
      </c>
      <c r="H2643" s="125" t="s">
        <v>1724</v>
      </c>
      <c r="I2643" s="159">
        <f>VLOOKUP(H2643,'V-Enc'!$B$38:$C$45,2,FALSE)</f>
        <v>32</v>
      </c>
      <c r="J2643" s="125" t="s">
        <v>1739</v>
      </c>
      <c r="K2643" s="159">
        <f>VLOOKUP(J2643,'V-Enc'!$B$49:$C$56,2,FALSE)</f>
        <v>0.25</v>
      </c>
      <c r="L2643" s="206" t="s">
        <v>76</v>
      </c>
      <c r="M2643" s="125">
        <v>8</v>
      </c>
      <c r="N2643" s="125" t="s">
        <v>1830</v>
      </c>
      <c r="O2643" s="125">
        <f>VLOOKUP(N2643,'V-Enc'!$B$130:$C$137,2,FALSE)</f>
        <v>3</v>
      </c>
      <c r="R2643" s="125" t="s">
        <v>22</v>
      </c>
      <c r="S2643" s="206" t="s">
        <v>2040</v>
      </c>
      <c r="T2643" s="125" t="s">
        <v>783</v>
      </c>
      <c r="U2643" s="125">
        <f>IF(L2643="-1",I2643,M2643)</f>
        <v>8</v>
      </c>
      <c r="V2643" s="179">
        <f>IF(L2643="-1",K2643,U2643/I2643*K2643)</f>
        <v>6.25E-2</v>
      </c>
      <c r="W2643" s="125" t="str">
        <f>IF(L2643="-1",U2643,"-")</f>
        <v>-</v>
      </c>
      <c r="X2643" s="179" t="str">
        <f>IF(L2643="-1",W2643/#REF!*#REF!,"-")</f>
        <v>-</v>
      </c>
      <c r="Z2643" s="125" t="str">
        <f>IF(S2643="vs2",1,"")</f>
        <v/>
      </c>
      <c r="AA2643" s="125">
        <f>IF(T2643="vs3",1,"")</f>
        <v>1</v>
      </c>
      <c r="AB2643" s="179">
        <f t="shared" ref="AB2643:AB2660" si="4868">MAX(V2643,X2643,1)*O2643</f>
        <v>3</v>
      </c>
      <c r="AC2643" s="179" t="str">
        <f t="shared" ref="AC2643:AC2656" si="4869">DEC2BIN(MIN(64,AB2643)-1,6)</f>
        <v>000010</v>
      </c>
      <c r="AD2643" s="179">
        <f t="shared" ref="AD2643:AD2660" si="4870">AB2643/(MAX(V2643,1)*IF(O2643="",1,O2643))</f>
        <v>1</v>
      </c>
      <c r="AE2643" s="179" t="str">
        <f t="shared" ref="AE2643:AE2660" si="4871">RIGHT(_xlfn.CONCAT(REPT(0,8-MIN(AB2643,8)),REPT(DEC2BIN(_xlfn.BITLSHIFT(1,AD2643-1)),AB2643/AD2643)),8)</f>
        <v>00000111</v>
      </c>
      <c r="AF2643" s="125" t="s">
        <v>369</v>
      </c>
    </row>
    <row r="2644" spans="1:32" x14ac:dyDescent="0.2">
      <c r="A2644" s="125" t="s">
        <v>4762</v>
      </c>
      <c r="B2644" s="58" t="str">
        <f t="shared" si="4867"/>
        <v>RSVD</v>
      </c>
      <c r="C2644" s="125" t="s">
        <v>781</v>
      </c>
      <c r="D2644" s="125" t="s">
        <v>704</v>
      </c>
      <c r="E2644" s="125" t="str">
        <f>IF(S2644="rs2","S2",IF(S2644="vs2","S3","S1"))</f>
        <v>S1</v>
      </c>
      <c r="F2644" s="125" t="str">
        <f>IF(U2644=8,"000",IF(U2644=16,"101","110"))</f>
        <v>101</v>
      </c>
      <c r="H2644" s="125" t="s">
        <v>1724</v>
      </c>
      <c r="I2644" s="159">
        <f>VLOOKUP(H2644,'V-Enc'!$B$38:$C$45,2,FALSE)</f>
        <v>32</v>
      </c>
      <c r="J2644" s="125" t="s">
        <v>1739</v>
      </c>
      <c r="K2644" s="159">
        <f>VLOOKUP(J2644,'V-Enc'!$B$49:$C$56,2,FALSE)</f>
        <v>0.25</v>
      </c>
      <c r="L2644" s="206" t="s">
        <v>76</v>
      </c>
      <c r="M2644" s="125">
        <v>16</v>
      </c>
      <c r="N2644" s="125" t="s">
        <v>1830</v>
      </c>
      <c r="O2644" s="125">
        <f>VLOOKUP(N2644,'V-Enc'!$B$130:$C$137,2,FALSE)</f>
        <v>3</v>
      </c>
      <c r="R2644" s="125" t="s">
        <v>22</v>
      </c>
      <c r="S2644" s="206" t="s">
        <v>2040</v>
      </c>
      <c r="T2644" s="125" t="s">
        <v>783</v>
      </c>
      <c r="U2644" s="125">
        <f>IF(L2644="-1",I2644,M2644)</f>
        <v>16</v>
      </c>
      <c r="V2644" s="179">
        <f>IF(L2644="-1",K2644,U2644/I2644*K2644)</f>
        <v>0.125</v>
      </c>
      <c r="W2644" s="125" t="str">
        <f>IF(L2644="-1",U2644,"-")</f>
        <v>-</v>
      </c>
      <c r="X2644" s="179" t="str">
        <f>IF(L2644="-1",W2644/#REF!*#REF!,"-")</f>
        <v>-</v>
      </c>
      <c r="Z2644" s="125" t="str">
        <f>IF(S2644="vs2",1,"")</f>
        <v/>
      </c>
      <c r="AA2644" s="125">
        <f>IF(T2644="vs3",1,"")</f>
        <v>1</v>
      </c>
      <c r="AB2644" s="179">
        <f t="shared" si="4868"/>
        <v>3</v>
      </c>
      <c r="AC2644" s="179" t="str">
        <f t="shared" si="4869"/>
        <v>000010</v>
      </c>
      <c r="AD2644" s="179">
        <f t="shared" si="4870"/>
        <v>1</v>
      </c>
      <c r="AE2644" s="179" t="str">
        <f t="shared" si="4871"/>
        <v>00000111</v>
      </c>
      <c r="AF2644" s="125" t="s">
        <v>369</v>
      </c>
    </row>
    <row r="2645" spans="1:32" x14ac:dyDescent="0.2">
      <c r="A2645" s="125" t="s">
        <v>3552</v>
      </c>
      <c r="B2645" s="58" t="str">
        <f t="shared" si="4867"/>
        <v/>
      </c>
      <c r="C2645" s="125" t="s">
        <v>781</v>
      </c>
      <c r="D2645" s="125" t="s">
        <v>704</v>
      </c>
      <c r="E2645" s="125" t="str">
        <f t="shared" ref="E2645:E2654" si="4872">IF(S2645="rs2","S2",IF(S2645="vs2","S3","S1"))</f>
        <v>S1</v>
      </c>
      <c r="F2645" s="125" t="str">
        <f t="shared" ref="F2645:F2654" si="4873">IF(U2645=8,"000",IF(U2645=16,"101","110"))</f>
        <v>110</v>
      </c>
      <c r="H2645" s="125" t="s">
        <v>1724</v>
      </c>
      <c r="I2645" s="159">
        <f>VLOOKUP(H2645,'V-Enc'!$B$38:$C$45,2,FALSE)</f>
        <v>32</v>
      </c>
      <c r="J2645" s="125" t="s">
        <v>1739</v>
      </c>
      <c r="K2645" s="159">
        <f>VLOOKUP(J2645,'V-Enc'!$B$49:$C$56,2,FALSE)</f>
        <v>0.25</v>
      </c>
      <c r="L2645" s="206" t="s">
        <v>76</v>
      </c>
      <c r="M2645" s="125">
        <v>32</v>
      </c>
      <c r="N2645" s="125" t="s">
        <v>1830</v>
      </c>
      <c r="O2645" s="125">
        <f>VLOOKUP(N2645,'V-Enc'!$B$130:$C$137,2,FALSE)</f>
        <v>3</v>
      </c>
      <c r="R2645" s="125" t="s">
        <v>22</v>
      </c>
      <c r="S2645" s="206" t="s">
        <v>2040</v>
      </c>
      <c r="T2645" s="125" t="s">
        <v>783</v>
      </c>
      <c r="U2645" s="125">
        <f t="shared" ref="U2645:U2654" si="4874">IF(L2645="-1",I2645,M2645)</f>
        <v>32</v>
      </c>
      <c r="V2645" s="179">
        <f t="shared" ref="V2645:V2654" si="4875">IF(L2645="-1",K2645,U2645/I2645*K2645)</f>
        <v>0.25</v>
      </c>
      <c r="W2645" s="125" t="str">
        <f t="shared" ref="W2645:W2654" si="4876">IF(L2645="-1",U2645,"-")</f>
        <v>-</v>
      </c>
      <c r="X2645" s="179" t="str">
        <f>IF(L2645="-1",W2645/#REF!*#REF!,"-")</f>
        <v>-</v>
      </c>
      <c r="Z2645" s="125" t="str">
        <f t="shared" si="4825"/>
        <v/>
      </c>
      <c r="AA2645" s="125">
        <f t="shared" si="4866"/>
        <v>1</v>
      </c>
      <c r="AB2645" s="179">
        <f t="shared" si="4868"/>
        <v>3</v>
      </c>
      <c r="AC2645" s="179" t="str">
        <f t="shared" si="4869"/>
        <v>000010</v>
      </c>
      <c r="AD2645" s="179">
        <f t="shared" si="4870"/>
        <v>1</v>
      </c>
      <c r="AE2645" s="179" t="str">
        <f t="shared" si="4871"/>
        <v>00000111</v>
      </c>
      <c r="AF2645" s="125" t="s">
        <v>369</v>
      </c>
    </row>
    <row r="2646" spans="1:32" x14ac:dyDescent="0.2">
      <c r="A2646" s="125" t="s">
        <v>4763</v>
      </c>
      <c r="B2646" s="58" t="str">
        <f t="shared" si="4867"/>
        <v>RSVD</v>
      </c>
      <c r="C2646" s="125" t="s">
        <v>781</v>
      </c>
      <c r="D2646" s="125" t="s">
        <v>704</v>
      </c>
      <c r="E2646" s="125" t="str">
        <f>IF(S2646="rs2","S2",IF(S2646="vs2","S3","S1"))</f>
        <v>S1</v>
      </c>
      <c r="F2646" s="125" t="str">
        <f>IF(U2646=8,"000",IF(U2646=16,"101","110"))</f>
        <v>000</v>
      </c>
      <c r="H2646" s="125" t="s">
        <v>1724</v>
      </c>
      <c r="I2646" s="159">
        <f>VLOOKUP(H2646,'V-Enc'!$B$38:$C$45,2,FALSE)</f>
        <v>32</v>
      </c>
      <c r="J2646" s="125" t="s">
        <v>1740</v>
      </c>
      <c r="K2646" s="159">
        <f>VLOOKUP(J2646,'V-Enc'!$B$49:$C$56,2,FALSE)</f>
        <v>0.5</v>
      </c>
      <c r="L2646" s="206" t="s">
        <v>76</v>
      </c>
      <c r="M2646" s="125">
        <v>8</v>
      </c>
      <c r="N2646" s="125" t="s">
        <v>1830</v>
      </c>
      <c r="O2646" s="125">
        <f>VLOOKUP(N2646,'V-Enc'!$B$130:$C$137,2,FALSE)</f>
        <v>3</v>
      </c>
      <c r="R2646" s="125" t="s">
        <v>22</v>
      </c>
      <c r="S2646" s="206" t="s">
        <v>2040</v>
      </c>
      <c r="T2646" s="125" t="s">
        <v>783</v>
      </c>
      <c r="U2646" s="125">
        <f>IF(L2646="-1",I2646,M2646)</f>
        <v>8</v>
      </c>
      <c r="V2646" s="179">
        <f>IF(L2646="-1",K2646,U2646/I2646*K2646)</f>
        <v>0.125</v>
      </c>
      <c r="W2646" s="125" t="str">
        <f>IF(L2646="-1",U2646,"-")</f>
        <v>-</v>
      </c>
      <c r="X2646" s="179" t="str">
        <f>IF(L2646="-1",W2646/#REF!*#REF!,"-")</f>
        <v>-</v>
      </c>
      <c r="Z2646" s="125" t="str">
        <f>IF(S2646="vs2",1,"")</f>
        <v/>
      </c>
      <c r="AA2646" s="125">
        <f>IF(T2646="vs3",1,"")</f>
        <v>1</v>
      </c>
      <c r="AB2646" s="179">
        <f t="shared" si="4868"/>
        <v>3</v>
      </c>
      <c r="AC2646" s="179" t="str">
        <f t="shared" si="4869"/>
        <v>000010</v>
      </c>
      <c r="AD2646" s="179">
        <f t="shared" si="4870"/>
        <v>1</v>
      </c>
      <c r="AE2646" s="179" t="str">
        <f t="shared" si="4871"/>
        <v>00000111</v>
      </c>
      <c r="AF2646" s="125" t="s">
        <v>369</v>
      </c>
    </row>
    <row r="2647" spans="1:32" x14ac:dyDescent="0.2">
      <c r="A2647" s="125" t="s">
        <v>3553</v>
      </c>
      <c r="B2647" s="58" t="str">
        <f t="shared" si="4867"/>
        <v/>
      </c>
      <c r="C2647" s="125" t="s">
        <v>781</v>
      </c>
      <c r="D2647" s="125" t="s">
        <v>704</v>
      </c>
      <c r="E2647" s="125" t="str">
        <f t="shared" si="4872"/>
        <v>S1</v>
      </c>
      <c r="F2647" s="125" t="str">
        <f t="shared" si="4873"/>
        <v>101</v>
      </c>
      <c r="H2647" s="125" t="s">
        <v>1724</v>
      </c>
      <c r="I2647" s="159">
        <f>VLOOKUP(H2647,'V-Enc'!$B$38:$C$45,2,FALSE)</f>
        <v>32</v>
      </c>
      <c r="J2647" s="125" t="s">
        <v>1740</v>
      </c>
      <c r="K2647" s="159">
        <f>VLOOKUP(J2647,'V-Enc'!$B$49:$C$56,2,FALSE)</f>
        <v>0.5</v>
      </c>
      <c r="L2647" s="206" t="s">
        <v>76</v>
      </c>
      <c r="M2647" s="125">
        <v>16</v>
      </c>
      <c r="N2647" s="125" t="s">
        <v>1830</v>
      </c>
      <c r="O2647" s="125">
        <f>VLOOKUP(N2647,'V-Enc'!$B$130:$C$137,2,FALSE)</f>
        <v>3</v>
      </c>
      <c r="R2647" s="125" t="s">
        <v>22</v>
      </c>
      <c r="S2647" s="206" t="s">
        <v>2040</v>
      </c>
      <c r="T2647" s="125" t="s">
        <v>783</v>
      </c>
      <c r="U2647" s="125">
        <f t="shared" si="4874"/>
        <v>16</v>
      </c>
      <c r="V2647" s="179">
        <f t="shared" si="4875"/>
        <v>0.25</v>
      </c>
      <c r="W2647" s="125" t="str">
        <f t="shared" si="4876"/>
        <v>-</v>
      </c>
      <c r="X2647" s="179" t="str">
        <f>IF(L2647="-1",W2647/#REF!*#REF!,"-")</f>
        <v>-</v>
      </c>
      <c r="Z2647" s="125" t="str">
        <f t="shared" si="4825"/>
        <v/>
      </c>
      <c r="AA2647" s="125">
        <f t="shared" si="4866"/>
        <v>1</v>
      </c>
      <c r="AB2647" s="179">
        <f t="shared" si="4868"/>
        <v>3</v>
      </c>
      <c r="AC2647" s="179" t="str">
        <f t="shared" si="4869"/>
        <v>000010</v>
      </c>
      <c r="AD2647" s="179">
        <f t="shared" si="4870"/>
        <v>1</v>
      </c>
      <c r="AE2647" s="179" t="str">
        <f t="shared" si="4871"/>
        <v>00000111</v>
      </c>
      <c r="AF2647" s="125" t="s">
        <v>369</v>
      </c>
    </row>
    <row r="2648" spans="1:32" x14ac:dyDescent="0.2">
      <c r="A2648" s="125" t="s">
        <v>3554</v>
      </c>
      <c r="B2648" s="58" t="str">
        <f t="shared" si="4867"/>
        <v/>
      </c>
      <c r="C2648" s="125" t="s">
        <v>781</v>
      </c>
      <c r="D2648" s="125" t="s">
        <v>704</v>
      </c>
      <c r="E2648" s="125" t="str">
        <f t="shared" si="4872"/>
        <v>S1</v>
      </c>
      <c r="F2648" s="125" t="str">
        <f t="shared" si="4873"/>
        <v>110</v>
      </c>
      <c r="H2648" s="125" t="s">
        <v>1724</v>
      </c>
      <c r="I2648" s="159">
        <f>VLOOKUP(H2648,'V-Enc'!$B$38:$C$45,2,FALSE)</f>
        <v>32</v>
      </c>
      <c r="J2648" s="125" t="s">
        <v>1740</v>
      </c>
      <c r="K2648" s="159">
        <f>VLOOKUP(J2648,'V-Enc'!$B$49:$C$56,2,FALSE)</f>
        <v>0.5</v>
      </c>
      <c r="L2648" s="206" t="s">
        <v>76</v>
      </c>
      <c r="M2648" s="125">
        <v>32</v>
      </c>
      <c r="N2648" s="125" t="s">
        <v>1830</v>
      </c>
      <c r="O2648" s="125">
        <f>VLOOKUP(N2648,'V-Enc'!$B$130:$C$137,2,FALSE)</f>
        <v>3</v>
      </c>
      <c r="R2648" s="125" t="s">
        <v>22</v>
      </c>
      <c r="S2648" s="206" t="s">
        <v>2040</v>
      </c>
      <c r="T2648" s="125" t="s">
        <v>783</v>
      </c>
      <c r="U2648" s="125">
        <f t="shared" si="4874"/>
        <v>32</v>
      </c>
      <c r="V2648" s="179">
        <f t="shared" si="4875"/>
        <v>0.5</v>
      </c>
      <c r="W2648" s="125" t="str">
        <f t="shared" si="4876"/>
        <v>-</v>
      </c>
      <c r="X2648" s="179" t="str">
        <f>IF(L2648="-1",W2648/I2647*K2647,"-")</f>
        <v>-</v>
      </c>
      <c r="Z2648" s="125" t="str">
        <f t="shared" si="4825"/>
        <v/>
      </c>
      <c r="AA2648" s="125">
        <f t="shared" si="4866"/>
        <v>1</v>
      </c>
      <c r="AB2648" s="179">
        <f t="shared" si="4868"/>
        <v>3</v>
      </c>
      <c r="AC2648" s="179" t="str">
        <f t="shared" si="4869"/>
        <v>000010</v>
      </c>
      <c r="AD2648" s="179">
        <f t="shared" si="4870"/>
        <v>1</v>
      </c>
      <c r="AE2648" s="179" t="str">
        <f t="shared" si="4871"/>
        <v>00000111</v>
      </c>
      <c r="AF2648" s="125" t="s">
        <v>369</v>
      </c>
    </row>
    <row r="2649" spans="1:32" x14ac:dyDescent="0.2">
      <c r="A2649" s="125" t="s">
        <v>3555</v>
      </c>
      <c r="B2649" s="58" t="str">
        <f t="shared" si="4867"/>
        <v/>
      </c>
      <c r="C2649" s="125" t="s">
        <v>781</v>
      </c>
      <c r="D2649" s="125" t="s">
        <v>704</v>
      </c>
      <c r="E2649" s="125" t="str">
        <f t="shared" si="4872"/>
        <v>S1</v>
      </c>
      <c r="F2649" s="125" t="str">
        <f t="shared" si="4873"/>
        <v>000</v>
      </c>
      <c r="H2649" s="125" t="s">
        <v>1724</v>
      </c>
      <c r="I2649" s="159">
        <f>VLOOKUP(H2649,'V-Enc'!$B$38:$C$45,2,FALSE)</f>
        <v>32</v>
      </c>
      <c r="J2649" s="125" t="s">
        <v>1733</v>
      </c>
      <c r="K2649" s="159">
        <f>VLOOKUP(J2649,'V-Enc'!$B$49:$C$56,2,FALSE)</f>
        <v>1</v>
      </c>
      <c r="L2649" s="206" t="s">
        <v>76</v>
      </c>
      <c r="M2649" s="125">
        <v>8</v>
      </c>
      <c r="N2649" s="125" t="s">
        <v>1830</v>
      </c>
      <c r="O2649" s="125">
        <f>VLOOKUP(N2649,'V-Enc'!$B$130:$C$137,2,FALSE)</f>
        <v>3</v>
      </c>
      <c r="R2649" s="125" t="s">
        <v>22</v>
      </c>
      <c r="S2649" s="206" t="s">
        <v>2040</v>
      </c>
      <c r="T2649" s="125" t="s">
        <v>783</v>
      </c>
      <c r="U2649" s="125">
        <f t="shared" si="4874"/>
        <v>8</v>
      </c>
      <c r="V2649" s="179">
        <f t="shared" si="4875"/>
        <v>0.25</v>
      </c>
      <c r="W2649" s="125" t="str">
        <f t="shared" si="4876"/>
        <v>-</v>
      </c>
      <c r="X2649" s="179" t="str">
        <f>IF(L2649="-1",W2649/#REF!*#REF!,"-")</f>
        <v>-</v>
      </c>
      <c r="Z2649" s="125" t="str">
        <f t="shared" si="4825"/>
        <v/>
      </c>
      <c r="AA2649" s="125">
        <f t="shared" si="4866"/>
        <v>1</v>
      </c>
      <c r="AB2649" s="179">
        <f t="shared" si="4868"/>
        <v>3</v>
      </c>
      <c r="AC2649" s="179" t="str">
        <f t="shared" si="4869"/>
        <v>000010</v>
      </c>
      <c r="AD2649" s="179">
        <f t="shared" si="4870"/>
        <v>1</v>
      </c>
      <c r="AE2649" s="179" t="str">
        <f t="shared" si="4871"/>
        <v>00000111</v>
      </c>
      <c r="AF2649" s="125" t="s">
        <v>369</v>
      </c>
    </row>
    <row r="2650" spans="1:32" x14ac:dyDescent="0.2">
      <c r="A2650" s="125" t="s">
        <v>3556</v>
      </c>
      <c r="B2650" s="58" t="str">
        <f t="shared" si="4867"/>
        <v/>
      </c>
      <c r="C2650" s="125" t="s">
        <v>781</v>
      </c>
      <c r="D2650" s="125" t="s">
        <v>704</v>
      </c>
      <c r="E2650" s="125" t="str">
        <f t="shared" si="4872"/>
        <v>S1</v>
      </c>
      <c r="F2650" s="125" t="str">
        <f t="shared" si="4873"/>
        <v>101</v>
      </c>
      <c r="H2650" s="125" t="s">
        <v>1724</v>
      </c>
      <c r="I2650" s="159">
        <f>VLOOKUP(H2650,'V-Enc'!$B$38:$C$45,2,FALSE)</f>
        <v>32</v>
      </c>
      <c r="J2650" s="125" t="s">
        <v>1733</v>
      </c>
      <c r="K2650" s="159">
        <f>VLOOKUP(J2650,'V-Enc'!$B$49:$C$56,2,FALSE)</f>
        <v>1</v>
      </c>
      <c r="L2650" s="206" t="s">
        <v>76</v>
      </c>
      <c r="M2650" s="125">
        <v>16</v>
      </c>
      <c r="N2650" s="125" t="s">
        <v>1830</v>
      </c>
      <c r="O2650" s="125">
        <f>VLOOKUP(N2650,'V-Enc'!$B$130:$C$137,2,FALSE)</f>
        <v>3</v>
      </c>
      <c r="R2650" s="125" t="s">
        <v>22</v>
      </c>
      <c r="S2650" s="206" t="s">
        <v>2040</v>
      </c>
      <c r="T2650" s="125" t="s">
        <v>783</v>
      </c>
      <c r="U2650" s="125">
        <f t="shared" si="4874"/>
        <v>16</v>
      </c>
      <c r="V2650" s="179">
        <f t="shared" si="4875"/>
        <v>0.5</v>
      </c>
      <c r="W2650" s="125" t="str">
        <f t="shared" si="4876"/>
        <v>-</v>
      </c>
      <c r="X2650" s="179" t="str">
        <f>IF(L2650="-1",W2650/I2649*K2649,"-")</f>
        <v>-</v>
      </c>
      <c r="Z2650" s="125" t="str">
        <f t="shared" si="4825"/>
        <v/>
      </c>
      <c r="AA2650" s="125">
        <f t="shared" si="4866"/>
        <v>1</v>
      </c>
      <c r="AB2650" s="179">
        <f t="shared" si="4868"/>
        <v>3</v>
      </c>
      <c r="AC2650" s="179" t="str">
        <f t="shared" si="4869"/>
        <v>000010</v>
      </c>
      <c r="AD2650" s="179">
        <f t="shared" si="4870"/>
        <v>1</v>
      </c>
      <c r="AE2650" s="179" t="str">
        <f t="shared" si="4871"/>
        <v>00000111</v>
      </c>
      <c r="AF2650" s="125" t="s">
        <v>369</v>
      </c>
    </row>
    <row r="2651" spans="1:32" x14ac:dyDescent="0.2">
      <c r="A2651" s="125" t="s">
        <v>3557</v>
      </c>
      <c r="B2651" s="58" t="str">
        <f t="shared" si="4867"/>
        <v/>
      </c>
      <c r="C2651" s="125" t="s">
        <v>781</v>
      </c>
      <c r="D2651" s="125" t="s">
        <v>704</v>
      </c>
      <c r="E2651" s="125" t="str">
        <f t="shared" si="4872"/>
        <v>S1</v>
      </c>
      <c r="F2651" s="125" t="str">
        <f t="shared" si="4873"/>
        <v>110</v>
      </c>
      <c r="H2651" s="125" t="s">
        <v>1724</v>
      </c>
      <c r="I2651" s="159">
        <f>VLOOKUP(H2651,'V-Enc'!$B$38:$C$45,2,FALSE)</f>
        <v>32</v>
      </c>
      <c r="J2651" s="125" t="s">
        <v>1733</v>
      </c>
      <c r="K2651" s="159">
        <f>VLOOKUP(J2651,'V-Enc'!$B$49:$C$56,2,FALSE)</f>
        <v>1</v>
      </c>
      <c r="L2651" s="206" t="s">
        <v>76</v>
      </c>
      <c r="M2651" s="125">
        <v>32</v>
      </c>
      <c r="N2651" s="125" t="s">
        <v>1830</v>
      </c>
      <c r="O2651" s="125">
        <f>VLOOKUP(N2651,'V-Enc'!$B$130:$C$137,2,FALSE)</f>
        <v>3</v>
      </c>
      <c r="R2651" s="125" t="s">
        <v>22</v>
      </c>
      <c r="S2651" s="206" t="s">
        <v>2040</v>
      </c>
      <c r="T2651" s="125" t="s">
        <v>783</v>
      </c>
      <c r="U2651" s="125">
        <f t="shared" si="4874"/>
        <v>32</v>
      </c>
      <c r="V2651" s="179">
        <f t="shared" si="4875"/>
        <v>1</v>
      </c>
      <c r="W2651" s="125" t="str">
        <f t="shared" si="4876"/>
        <v>-</v>
      </c>
      <c r="X2651" s="179" t="str">
        <f>IF(L2651="-1",W2651/I2650*K2650,"-")</f>
        <v>-</v>
      </c>
      <c r="Z2651" s="125" t="str">
        <f t="shared" si="4825"/>
        <v/>
      </c>
      <c r="AA2651" s="125">
        <f t="shared" si="4866"/>
        <v>1</v>
      </c>
      <c r="AB2651" s="179">
        <f t="shared" si="4868"/>
        <v>3</v>
      </c>
      <c r="AC2651" s="179" t="str">
        <f t="shared" si="4869"/>
        <v>000010</v>
      </c>
      <c r="AD2651" s="179">
        <f t="shared" si="4870"/>
        <v>1</v>
      </c>
      <c r="AE2651" s="179" t="str">
        <f t="shared" si="4871"/>
        <v>00000111</v>
      </c>
      <c r="AF2651" s="125" t="s">
        <v>369</v>
      </c>
    </row>
    <row r="2652" spans="1:32" x14ac:dyDescent="0.2">
      <c r="A2652" s="125" t="s">
        <v>3558</v>
      </c>
      <c r="B2652" s="58" t="str">
        <f t="shared" si="4867"/>
        <v/>
      </c>
      <c r="C2652" s="125" t="s">
        <v>781</v>
      </c>
      <c r="D2652" s="125" t="s">
        <v>704</v>
      </c>
      <c r="E2652" s="125" t="str">
        <f t="shared" si="4872"/>
        <v>S1</v>
      </c>
      <c r="F2652" s="125" t="str">
        <f t="shared" si="4873"/>
        <v>000</v>
      </c>
      <c r="H2652" s="125" t="s">
        <v>1724</v>
      </c>
      <c r="I2652" s="159">
        <f>VLOOKUP(H2652,'V-Enc'!$B$38:$C$45,2,FALSE)</f>
        <v>32</v>
      </c>
      <c r="J2652" s="125" t="s">
        <v>1734</v>
      </c>
      <c r="K2652" s="159">
        <f>VLOOKUP(J2652,'V-Enc'!$B$49:$C$56,2,FALSE)</f>
        <v>2</v>
      </c>
      <c r="L2652" s="206" t="s">
        <v>76</v>
      </c>
      <c r="M2652" s="125">
        <v>8</v>
      </c>
      <c r="N2652" s="125" t="s">
        <v>1830</v>
      </c>
      <c r="O2652" s="125">
        <f>VLOOKUP(N2652,'V-Enc'!$B$130:$C$137,2,FALSE)</f>
        <v>3</v>
      </c>
      <c r="R2652" s="125" t="s">
        <v>22</v>
      </c>
      <c r="S2652" s="206" t="s">
        <v>2040</v>
      </c>
      <c r="T2652" s="125" t="s">
        <v>783</v>
      </c>
      <c r="U2652" s="125">
        <f t="shared" si="4874"/>
        <v>8</v>
      </c>
      <c r="V2652" s="179">
        <f t="shared" si="4875"/>
        <v>0.5</v>
      </c>
      <c r="W2652" s="125" t="str">
        <f t="shared" si="4876"/>
        <v>-</v>
      </c>
      <c r="X2652" s="179" t="str">
        <f>IF(L2652="-1",W2652/#REF!*#REF!,"-")</f>
        <v>-</v>
      </c>
      <c r="Z2652" s="125" t="str">
        <f t="shared" si="4825"/>
        <v/>
      </c>
      <c r="AA2652" s="125">
        <f t="shared" si="4866"/>
        <v>1</v>
      </c>
      <c r="AB2652" s="179">
        <f t="shared" si="4868"/>
        <v>3</v>
      </c>
      <c r="AC2652" s="179" t="str">
        <f t="shared" si="4869"/>
        <v>000010</v>
      </c>
      <c r="AD2652" s="179">
        <f t="shared" si="4870"/>
        <v>1</v>
      </c>
      <c r="AE2652" s="179" t="str">
        <f t="shared" si="4871"/>
        <v>00000111</v>
      </c>
      <c r="AF2652" s="125" t="s">
        <v>369</v>
      </c>
    </row>
    <row r="2653" spans="1:32" x14ac:dyDescent="0.2">
      <c r="A2653" s="125" t="s">
        <v>3559</v>
      </c>
      <c r="B2653" s="58" t="str">
        <f t="shared" si="4867"/>
        <v/>
      </c>
      <c r="C2653" s="125" t="s">
        <v>781</v>
      </c>
      <c r="D2653" s="125" t="s">
        <v>704</v>
      </c>
      <c r="E2653" s="125" t="str">
        <f t="shared" si="4872"/>
        <v>S1</v>
      </c>
      <c r="F2653" s="125" t="str">
        <f t="shared" si="4873"/>
        <v>101</v>
      </c>
      <c r="H2653" s="125" t="s">
        <v>1724</v>
      </c>
      <c r="I2653" s="159">
        <f>VLOOKUP(H2653,'V-Enc'!$B$38:$C$45,2,FALSE)</f>
        <v>32</v>
      </c>
      <c r="J2653" s="125" t="s">
        <v>1734</v>
      </c>
      <c r="K2653" s="159">
        <f>VLOOKUP(J2653,'V-Enc'!$B$49:$C$56,2,FALSE)</f>
        <v>2</v>
      </c>
      <c r="L2653" s="206" t="s">
        <v>76</v>
      </c>
      <c r="M2653" s="125">
        <v>16</v>
      </c>
      <c r="N2653" s="125" t="s">
        <v>1830</v>
      </c>
      <c r="O2653" s="125">
        <f>VLOOKUP(N2653,'V-Enc'!$B$130:$C$137,2,FALSE)</f>
        <v>3</v>
      </c>
      <c r="R2653" s="125" t="s">
        <v>22</v>
      </c>
      <c r="S2653" s="206" t="s">
        <v>2040</v>
      </c>
      <c r="T2653" s="125" t="s">
        <v>783</v>
      </c>
      <c r="U2653" s="125">
        <f t="shared" si="4874"/>
        <v>16</v>
      </c>
      <c r="V2653" s="179">
        <f t="shared" si="4875"/>
        <v>1</v>
      </c>
      <c r="W2653" s="125" t="str">
        <f t="shared" si="4876"/>
        <v>-</v>
      </c>
      <c r="X2653" s="179" t="str">
        <f>IF(L2653="-1",W2653/#REF!*#REF!,"-")</f>
        <v>-</v>
      </c>
      <c r="Z2653" s="125" t="str">
        <f t="shared" si="4825"/>
        <v/>
      </c>
      <c r="AA2653" s="125">
        <f t="shared" si="4866"/>
        <v>1</v>
      </c>
      <c r="AB2653" s="179">
        <f t="shared" si="4868"/>
        <v>3</v>
      </c>
      <c r="AC2653" s="179" t="str">
        <f t="shared" si="4869"/>
        <v>000010</v>
      </c>
      <c r="AD2653" s="179">
        <f t="shared" si="4870"/>
        <v>1</v>
      </c>
      <c r="AE2653" s="179" t="str">
        <f t="shared" si="4871"/>
        <v>00000111</v>
      </c>
      <c r="AF2653" s="125" t="s">
        <v>369</v>
      </c>
    </row>
    <row r="2654" spans="1:32" x14ac:dyDescent="0.2">
      <c r="A2654" s="125" t="s">
        <v>3560</v>
      </c>
      <c r="B2654" s="58" t="str">
        <f t="shared" si="4867"/>
        <v/>
      </c>
      <c r="C2654" s="125" t="s">
        <v>781</v>
      </c>
      <c r="D2654" s="125" t="s">
        <v>704</v>
      </c>
      <c r="E2654" s="125" t="str">
        <f t="shared" si="4872"/>
        <v>S1</v>
      </c>
      <c r="F2654" s="125" t="str">
        <f t="shared" si="4873"/>
        <v>110</v>
      </c>
      <c r="H2654" s="125" t="s">
        <v>1724</v>
      </c>
      <c r="I2654" s="159">
        <f>VLOOKUP(H2654,'V-Enc'!$B$38:$C$45,2,FALSE)</f>
        <v>32</v>
      </c>
      <c r="J2654" s="125" t="s">
        <v>1734</v>
      </c>
      <c r="K2654" s="159">
        <f>VLOOKUP(J2654,'V-Enc'!$B$49:$C$56,2,FALSE)</f>
        <v>2</v>
      </c>
      <c r="L2654" s="206" t="s">
        <v>76</v>
      </c>
      <c r="M2654" s="125">
        <v>32</v>
      </c>
      <c r="N2654" s="125" t="s">
        <v>1830</v>
      </c>
      <c r="O2654" s="125">
        <f>VLOOKUP(N2654,'V-Enc'!$B$130:$C$137,2,FALSE)</f>
        <v>3</v>
      </c>
      <c r="R2654" s="125" t="s">
        <v>22</v>
      </c>
      <c r="S2654" s="206" t="s">
        <v>2040</v>
      </c>
      <c r="T2654" s="125" t="s">
        <v>783</v>
      </c>
      <c r="U2654" s="125">
        <f t="shared" si="4874"/>
        <v>32</v>
      </c>
      <c r="V2654" s="179">
        <f t="shared" si="4875"/>
        <v>2</v>
      </c>
      <c r="W2654" s="125" t="str">
        <f t="shared" si="4876"/>
        <v>-</v>
      </c>
      <c r="X2654" s="179" t="str">
        <f>IF(L2654="-1",W2654/#REF!*#REF!,"-")</f>
        <v>-</v>
      </c>
      <c r="Z2654" s="125" t="str">
        <f t="shared" si="4825"/>
        <v/>
      </c>
      <c r="AA2654" s="125">
        <f t="shared" si="4866"/>
        <v>1</v>
      </c>
      <c r="AB2654" s="179">
        <f t="shared" si="4868"/>
        <v>6</v>
      </c>
      <c r="AC2654" s="179" t="str">
        <f t="shared" si="4869"/>
        <v>000101</v>
      </c>
      <c r="AD2654" s="179">
        <f t="shared" si="4870"/>
        <v>1</v>
      </c>
      <c r="AE2654" s="179" t="str">
        <f t="shared" si="4871"/>
        <v>00111111</v>
      </c>
      <c r="AF2654" s="125" t="s">
        <v>369</v>
      </c>
    </row>
    <row r="2655" spans="1:32" x14ac:dyDescent="0.2">
      <c r="A2655" s="125" t="s">
        <v>4764</v>
      </c>
      <c r="B2655" s="58" t="str">
        <f t="shared" si="4867"/>
        <v/>
      </c>
      <c r="C2655" s="125" t="s">
        <v>781</v>
      </c>
      <c r="D2655" s="125" t="s">
        <v>704</v>
      </c>
      <c r="E2655" s="125" t="str">
        <f t="shared" ref="E2655:E2660" si="4877">IF(S2655="rs2","S2",IF(S2655="vs2","S3","S1"))</f>
        <v>S1</v>
      </c>
      <c r="F2655" s="125" t="str">
        <f t="shared" ref="F2655:F2660" si="4878">IF(U2655=8,"000",IF(U2655=16,"101","110"))</f>
        <v>000</v>
      </c>
      <c r="H2655" s="125" t="s">
        <v>1724</v>
      </c>
      <c r="I2655" s="159">
        <f>VLOOKUP(H2655,'V-Enc'!$B$38:$C$45,2,FALSE)</f>
        <v>32</v>
      </c>
      <c r="J2655" s="125" t="s">
        <v>1735</v>
      </c>
      <c r="K2655" s="159">
        <f>VLOOKUP(J2655,'V-Enc'!$B$49:$C$56,2,FALSE)</f>
        <v>4</v>
      </c>
      <c r="L2655" s="206" t="s">
        <v>76</v>
      </c>
      <c r="M2655" s="125">
        <v>8</v>
      </c>
      <c r="N2655" s="125" t="s">
        <v>1830</v>
      </c>
      <c r="O2655" s="125">
        <f>VLOOKUP(N2655,'V-Enc'!$B$130:$C$137,2,FALSE)</f>
        <v>3</v>
      </c>
      <c r="R2655" s="125" t="s">
        <v>22</v>
      </c>
      <c r="S2655" s="206" t="s">
        <v>2040</v>
      </c>
      <c r="T2655" s="125" t="s">
        <v>783</v>
      </c>
      <c r="U2655" s="125">
        <f t="shared" ref="U2655:U2660" si="4879">IF(L2655="-1",I2655,M2655)</f>
        <v>8</v>
      </c>
      <c r="V2655" s="179">
        <f t="shared" ref="V2655:V2660" si="4880">IF(L2655="-1",K2655,U2655/I2655*K2655)</f>
        <v>1</v>
      </c>
      <c r="W2655" s="125" t="str">
        <f t="shared" ref="W2655:W2660" si="4881">IF(L2655="-1",U2655,"-")</f>
        <v>-</v>
      </c>
      <c r="X2655" s="179" t="str">
        <f>IF(L2655="-1",W2655/#REF!*#REF!,"-")</f>
        <v>-</v>
      </c>
      <c r="Z2655" s="125" t="str">
        <f t="shared" ref="Z2655:Z2660" si="4882">IF(S2655="vs2",1,"")</f>
        <v/>
      </c>
      <c r="AA2655" s="125">
        <f t="shared" ref="AA2655:AA2660" si="4883">IF(T2655="vs3",1,"")</f>
        <v>1</v>
      </c>
      <c r="AB2655" s="179">
        <f t="shared" si="4868"/>
        <v>3</v>
      </c>
      <c r="AC2655" s="179" t="str">
        <f t="shared" si="4869"/>
        <v>000010</v>
      </c>
      <c r="AD2655" s="179">
        <f t="shared" si="4870"/>
        <v>1</v>
      </c>
      <c r="AE2655" s="179" t="str">
        <f t="shared" si="4871"/>
        <v>00000111</v>
      </c>
      <c r="AF2655" s="125" t="s">
        <v>369</v>
      </c>
    </row>
    <row r="2656" spans="1:32" x14ac:dyDescent="0.2">
      <c r="A2656" s="125" t="s">
        <v>4765</v>
      </c>
      <c r="B2656" s="58" t="str">
        <f t="shared" si="4867"/>
        <v/>
      </c>
      <c r="C2656" s="125" t="s">
        <v>781</v>
      </c>
      <c r="D2656" s="125" t="s">
        <v>704</v>
      </c>
      <c r="E2656" s="125" t="str">
        <f t="shared" si="4877"/>
        <v>S1</v>
      </c>
      <c r="F2656" s="125" t="str">
        <f t="shared" si="4878"/>
        <v>101</v>
      </c>
      <c r="H2656" s="125" t="s">
        <v>1724</v>
      </c>
      <c r="I2656" s="159">
        <f>VLOOKUP(H2656,'V-Enc'!$B$38:$C$45,2,FALSE)</f>
        <v>32</v>
      </c>
      <c r="J2656" s="125" t="s">
        <v>1735</v>
      </c>
      <c r="K2656" s="159">
        <f>VLOOKUP(J2656,'V-Enc'!$B$49:$C$56,2,FALSE)</f>
        <v>4</v>
      </c>
      <c r="L2656" s="206" t="s">
        <v>76</v>
      </c>
      <c r="M2656" s="125">
        <v>16</v>
      </c>
      <c r="N2656" s="125" t="s">
        <v>1830</v>
      </c>
      <c r="O2656" s="125">
        <f>VLOOKUP(N2656,'V-Enc'!$B$130:$C$137,2,FALSE)</f>
        <v>3</v>
      </c>
      <c r="R2656" s="125" t="s">
        <v>22</v>
      </c>
      <c r="S2656" s="206" t="s">
        <v>2040</v>
      </c>
      <c r="T2656" s="125" t="s">
        <v>783</v>
      </c>
      <c r="U2656" s="125">
        <f t="shared" si="4879"/>
        <v>16</v>
      </c>
      <c r="V2656" s="179">
        <f t="shared" si="4880"/>
        <v>2</v>
      </c>
      <c r="W2656" s="125" t="str">
        <f t="shared" si="4881"/>
        <v>-</v>
      </c>
      <c r="X2656" s="179" t="str">
        <f>IF(L2656="-1",W2656/I2655*K2655,"-")</f>
        <v>-</v>
      </c>
      <c r="Z2656" s="125" t="str">
        <f t="shared" si="4882"/>
        <v/>
      </c>
      <c r="AA2656" s="125">
        <f t="shared" si="4883"/>
        <v>1</v>
      </c>
      <c r="AB2656" s="179">
        <f t="shared" si="4868"/>
        <v>6</v>
      </c>
      <c r="AC2656" s="179" t="str">
        <f t="shared" si="4869"/>
        <v>000101</v>
      </c>
      <c r="AD2656" s="179">
        <f t="shared" si="4870"/>
        <v>1</v>
      </c>
      <c r="AE2656" s="179" t="str">
        <f t="shared" si="4871"/>
        <v>00111111</v>
      </c>
      <c r="AF2656" s="125" t="s">
        <v>369</v>
      </c>
    </row>
    <row r="2657" spans="1:32" x14ac:dyDescent="0.2">
      <c r="A2657" s="125" t="s">
        <v>4766</v>
      </c>
      <c r="B2657" s="58" t="str">
        <f t="shared" si="4867"/>
        <v>RSVD</v>
      </c>
      <c r="C2657" s="125" t="s">
        <v>781</v>
      </c>
      <c r="D2657" s="125" t="s">
        <v>704</v>
      </c>
      <c r="E2657" s="125" t="str">
        <f t="shared" si="4877"/>
        <v>S1</v>
      </c>
      <c r="F2657" s="125" t="str">
        <f t="shared" si="4878"/>
        <v>110</v>
      </c>
      <c r="H2657" s="125" t="s">
        <v>1724</v>
      </c>
      <c r="I2657" s="159">
        <f>VLOOKUP(H2657,'V-Enc'!$B$38:$C$45,2,FALSE)</f>
        <v>32</v>
      </c>
      <c r="J2657" s="125" t="s">
        <v>1735</v>
      </c>
      <c r="K2657" s="159">
        <f>VLOOKUP(J2657,'V-Enc'!$B$49:$C$56,2,FALSE)</f>
        <v>4</v>
      </c>
      <c r="L2657" s="206" t="s">
        <v>76</v>
      </c>
      <c r="M2657" s="125">
        <v>32</v>
      </c>
      <c r="N2657" s="125" t="s">
        <v>1830</v>
      </c>
      <c r="O2657" s="125">
        <f>VLOOKUP(N2657,'V-Enc'!$B$130:$C$137,2,FALSE)</f>
        <v>3</v>
      </c>
      <c r="R2657" s="125" t="s">
        <v>22</v>
      </c>
      <c r="S2657" s="206" t="s">
        <v>2040</v>
      </c>
      <c r="T2657" s="125" t="s">
        <v>783</v>
      </c>
      <c r="U2657" s="125">
        <f t="shared" si="4879"/>
        <v>32</v>
      </c>
      <c r="V2657" s="179">
        <f t="shared" si="4880"/>
        <v>4</v>
      </c>
      <c r="W2657" s="125" t="str">
        <f t="shared" si="4881"/>
        <v>-</v>
      </c>
      <c r="X2657" s="179" t="str">
        <f>IF(L2657="-1",W2657/I2656*K2656,"-")</f>
        <v>-</v>
      </c>
      <c r="Z2657" s="125" t="str">
        <f t="shared" si="4882"/>
        <v/>
      </c>
      <c r="AA2657" s="125">
        <f t="shared" si="4883"/>
        <v>1</v>
      </c>
      <c r="AB2657" s="179">
        <f t="shared" si="4868"/>
        <v>12</v>
      </c>
      <c r="AC2657" s="179" t="str">
        <f>DEC2BIN(MIN(64,AB2657)-1,6)</f>
        <v>001011</v>
      </c>
      <c r="AD2657" s="179">
        <f t="shared" si="4870"/>
        <v>1</v>
      </c>
      <c r="AE2657" s="179" t="str">
        <f t="shared" si="4871"/>
        <v>11111111</v>
      </c>
      <c r="AF2657" s="125" t="s">
        <v>369</v>
      </c>
    </row>
    <row r="2658" spans="1:32" x14ac:dyDescent="0.2">
      <c r="A2658" s="125" t="s">
        <v>4767</v>
      </c>
      <c r="B2658" s="58" t="str">
        <f t="shared" si="4867"/>
        <v/>
      </c>
      <c r="C2658" s="125" t="s">
        <v>781</v>
      </c>
      <c r="D2658" s="125" t="s">
        <v>704</v>
      </c>
      <c r="E2658" s="125" t="str">
        <f t="shared" si="4877"/>
        <v>S1</v>
      </c>
      <c r="F2658" s="125" t="str">
        <f t="shared" si="4878"/>
        <v>000</v>
      </c>
      <c r="H2658" s="125" t="s">
        <v>1724</v>
      </c>
      <c r="I2658" s="159">
        <f>VLOOKUP(H2658,'V-Enc'!$B$38:$C$45,2,FALSE)</f>
        <v>32</v>
      </c>
      <c r="J2658" s="125" t="s">
        <v>1736</v>
      </c>
      <c r="K2658" s="159">
        <f>VLOOKUP(J2658,'V-Enc'!$B$49:$C$56,2,FALSE)</f>
        <v>8</v>
      </c>
      <c r="L2658" s="206" t="s">
        <v>76</v>
      </c>
      <c r="M2658" s="125">
        <v>8</v>
      </c>
      <c r="N2658" s="125" t="s">
        <v>1830</v>
      </c>
      <c r="O2658" s="125">
        <f>VLOOKUP(N2658,'V-Enc'!$B$130:$C$137,2,FALSE)</f>
        <v>3</v>
      </c>
      <c r="R2658" s="125" t="s">
        <v>22</v>
      </c>
      <c r="S2658" s="206" t="s">
        <v>2040</v>
      </c>
      <c r="T2658" s="125" t="s">
        <v>783</v>
      </c>
      <c r="U2658" s="125">
        <f t="shared" si="4879"/>
        <v>8</v>
      </c>
      <c r="V2658" s="179">
        <f t="shared" si="4880"/>
        <v>2</v>
      </c>
      <c r="W2658" s="125" t="str">
        <f t="shared" si="4881"/>
        <v>-</v>
      </c>
      <c r="X2658" s="179" t="str">
        <f>IF(L2658="-1",W2658/#REF!*#REF!,"-")</f>
        <v>-</v>
      </c>
      <c r="Z2658" s="125" t="str">
        <f t="shared" si="4882"/>
        <v/>
      </c>
      <c r="AA2658" s="125">
        <f t="shared" si="4883"/>
        <v>1</v>
      </c>
      <c r="AB2658" s="179">
        <f t="shared" si="4868"/>
        <v>6</v>
      </c>
      <c r="AC2658" s="179" t="str">
        <f t="shared" ref="AC2658:AC2660" si="4884">DEC2BIN(MIN(64,AB2658)-1,6)</f>
        <v>000101</v>
      </c>
      <c r="AD2658" s="179">
        <f t="shared" si="4870"/>
        <v>1</v>
      </c>
      <c r="AE2658" s="179" t="str">
        <f t="shared" si="4871"/>
        <v>00111111</v>
      </c>
      <c r="AF2658" s="125" t="s">
        <v>369</v>
      </c>
    </row>
    <row r="2659" spans="1:32" x14ac:dyDescent="0.2">
      <c r="A2659" s="125" t="s">
        <v>4768</v>
      </c>
      <c r="B2659" s="58" t="str">
        <f t="shared" si="4867"/>
        <v>RSVD</v>
      </c>
      <c r="C2659" s="125" t="s">
        <v>781</v>
      </c>
      <c r="D2659" s="125" t="s">
        <v>704</v>
      </c>
      <c r="E2659" s="125" t="str">
        <f t="shared" si="4877"/>
        <v>S1</v>
      </c>
      <c r="F2659" s="125" t="str">
        <f t="shared" si="4878"/>
        <v>101</v>
      </c>
      <c r="H2659" s="125" t="s">
        <v>1724</v>
      </c>
      <c r="I2659" s="159">
        <f>VLOOKUP(H2659,'V-Enc'!$B$38:$C$45,2,FALSE)</f>
        <v>32</v>
      </c>
      <c r="J2659" s="125" t="s">
        <v>1736</v>
      </c>
      <c r="K2659" s="159">
        <f>VLOOKUP(J2659,'V-Enc'!$B$49:$C$56,2,FALSE)</f>
        <v>8</v>
      </c>
      <c r="L2659" s="206" t="s">
        <v>76</v>
      </c>
      <c r="M2659" s="125">
        <v>16</v>
      </c>
      <c r="N2659" s="125" t="s">
        <v>1830</v>
      </c>
      <c r="O2659" s="125">
        <f>VLOOKUP(N2659,'V-Enc'!$B$130:$C$137,2,FALSE)</f>
        <v>3</v>
      </c>
      <c r="R2659" s="125" t="s">
        <v>22</v>
      </c>
      <c r="S2659" s="206" t="s">
        <v>2040</v>
      </c>
      <c r="T2659" s="125" t="s">
        <v>783</v>
      </c>
      <c r="U2659" s="125">
        <f t="shared" si="4879"/>
        <v>16</v>
      </c>
      <c r="V2659" s="179">
        <f t="shared" si="4880"/>
        <v>4</v>
      </c>
      <c r="W2659" s="125" t="str">
        <f t="shared" si="4881"/>
        <v>-</v>
      </c>
      <c r="X2659" s="179" t="str">
        <f>IF(L2659="-1",W2659/I2658*K2658,"-")</f>
        <v>-</v>
      </c>
      <c r="Z2659" s="125" t="str">
        <f t="shared" si="4882"/>
        <v/>
      </c>
      <c r="AA2659" s="125">
        <f t="shared" si="4883"/>
        <v>1</v>
      </c>
      <c r="AB2659" s="179">
        <f t="shared" si="4868"/>
        <v>12</v>
      </c>
      <c r="AC2659" s="179" t="str">
        <f t="shared" si="4884"/>
        <v>001011</v>
      </c>
      <c r="AD2659" s="179">
        <f t="shared" si="4870"/>
        <v>1</v>
      </c>
      <c r="AE2659" s="179" t="str">
        <f t="shared" si="4871"/>
        <v>11111111</v>
      </c>
      <c r="AF2659" s="125" t="s">
        <v>369</v>
      </c>
    </row>
    <row r="2660" spans="1:32" x14ac:dyDescent="0.2">
      <c r="A2660" s="125" t="s">
        <v>4769</v>
      </c>
      <c r="B2660" s="58" t="str">
        <f t="shared" si="4867"/>
        <v>RSVD</v>
      </c>
      <c r="C2660" s="125" t="s">
        <v>781</v>
      </c>
      <c r="D2660" s="125" t="s">
        <v>704</v>
      </c>
      <c r="E2660" s="125" t="str">
        <f t="shared" si="4877"/>
        <v>S1</v>
      </c>
      <c r="F2660" s="125" t="str">
        <f t="shared" si="4878"/>
        <v>110</v>
      </c>
      <c r="H2660" s="125" t="s">
        <v>1724</v>
      </c>
      <c r="I2660" s="159">
        <f>VLOOKUP(H2660,'V-Enc'!$B$38:$C$45,2,FALSE)</f>
        <v>32</v>
      </c>
      <c r="J2660" s="125" t="s">
        <v>1736</v>
      </c>
      <c r="K2660" s="159">
        <f>VLOOKUP(J2660,'V-Enc'!$B$49:$C$56,2,FALSE)</f>
        <v>8</v>
      </c>
      <c r="L2660" s="206" t="s">
        <v>76</v>
      </c>
      <c r="M2660" s="125">
        <v>32</v>
      </c>
      <c r="N2660" s="125" t="s">
        <v>1830</v>
      </c>
      <c r="O2660" s="125">
        <f>VLOOKUP(N2660,'V-Enc'!$B$130:$C$137,2,FALSE)</f>
        <v>3</v>
      </c>
      <c r="R2660" s="125" t="s">
        <v>22</v>
      </c>
      <c r="S2660" s="206" t="s">
        <v>2040</v>
      </c>
      <c r="T2660" s="125" t="s">
        <v>783</v>
      </c>
      <c r="U2660" s="125">
        <f t="shared" si="4879"/>
        <v>32</v>
      </c>
      <c r="V2660" s="179">
        <f t="shared" si="4880"/>
        <v>8</v>
      </c>
      <c r="W2660" s="125" t="str">
        <f t="shared" si="4881"/>
        <v>-</v>
      </c>
      <c r="X2660" s="179" t="str">
        <f>IF(L2660="-1",W2660/I2659*K2659,"-")</f>
        <v>-</v>
      </c>
      <c r="Z2660" s="125" t="str">
        <f t="shared" si="4882"/>
        <v/>
      </c>
      <c r="AA2660" s="125">
        <f t="shared" si="4883"/>
        <v>1</v>
      </c>
      <c r="AB2660" s="179">
        <f t="shared" si="4868"/>
        <v>24</v>
      </c>
      <c r="AC2660" s="179" t="str">
        <f t="shared" si="4884"/>
        <v>010111</v>
      </c>
      <c r="AD2660" s="179">
        <f t="shared" si="4870"/>
        <v>1</v>
      </c>
      <c r="AE2660" s="179" t="str">
        <f t="shared" si="4871"/>
        <v>11111111</v>
      </c>
      <c r="AF2660" s="125" t="s">
        <v>369</v>
      </c>
    </row>
    <row r="2661" spans="1:32" x14ac:dyDescent="0.2">
      <c r="I2661" s="159"/>
      <c r="V2661" s="179"/>
      <c r="X2661" s="179"/>
      <c r="Z2661" s="125" t="str">
        <f t="shared" si="4825"/>
        <v/>
      </c>
      <c r="AA2661" s="125" t="str">
        <f t="shared" si="4866"/>
        <v/>
      </c>
      <c r="AC2661" s="179"/>
      <c r="AE2661" s="179"/>
    </row>
    <row r="2662" spans="1:32" ht="19" x14ac:dyDescent="0.25">
      <c r="A2662" s="225" t="s">
        <v>2440</v>
      </c>
      <c r="B2662" s="225"/>
      <c r="G2662" s="226"/>
      <c r="I2662" s="159"/>
      <c r="V2662" s="179"/>
      <c r="Z2662" s="125" t="str">
        <f t="shared" si="4825"/>
        <v/>
      </c>
      <c r="AA2662" s="125" t="str">
        <f t="shared" si="4866"/>
        <v/>
      </c>
      <c r="AC2662" s="179"/>
      <c r="AE2662" s="179"/>
    </row>
    <row r="2663" spans="1:32" x14ac:dyDescent="0.2">
      <c r="A2663" s="125" t="s">
        <v>4752</v>
      </c>
      <c r="B2663" s="58" t="str">
        <f t="shared" ref="B2663:B2680" si="4885">IF(OR(MAX(1,O2663)*MAX(V2663,1)&gt;8,V2663&lt;1/4,X2663&lt;1/4,IF(X2663="-",0,X2663)&gt;8),"RSVD","")</f>
        <v>RSVD</v>
      </c>
      <c r="C2663" s="125" t="s">
        <v>781</v>
      </c>
      <c r="D2663" s="125" t="s">
        <v>704</v>
      </c>
      <c r="E2663" s="125" t="str">
        <f>IF(S2663="rs2","S2",IF(S2663="vs2","S3","S1"))</f>
        <v>S2</v>
      </c>
      <c r="F2663" s="125" t="str">
        <f>IF(M2663=8,"000",IF(M2663=16,"101","110"))</f>
        <v>000</v>
      </c>
      <c r="H2663" s="125" t="s">
        <v>1724</v>
      </c>
      <c r="I2663" s="159">
        <f>VLOOKUP(H2663,'V-Enc'!$B$38:$C$45,2,FALSE)</f>
        <v>32</v>
      </c>
      <c r="J2663" s="125" t="s">
        <v>1739</v>
      </c>
      <c r="K2663" s="159">
        <f>VLOOKUP(J2663,'V-Enc'!$B$49:$C$56,2,FALSE)</f>
        <v>0.25</v>
      </c>
      <c r="L2663" s="206" t="s">
        <v>548</v>
      </c>
      <c r="M2663" s="125">
        <v>8</v>
      </c>
      <c r="N2663" s="125" t="s">
        <v>1830</v>
      </c>
      <c r="O2663" s="125">
        <f>VLOOKUP(N2663,'V-Enc'!$B$130:$C$137,2,FALSE)</f>
        <v>3</v>
      </c>
      <c r="R2663" s="125" t="s">
        <v>22</v>
      </c>
      <c r="S2663" s="125" t="s">
        <v>44</v>
      </c>
      <c r="T2663" s="125" t="s">
        <v>783</v>
      </c>
      <c r="U2663" s="125">
        <f>IF(L2663="-1",I2663,M2663)</f>
        <v>8</v>
      </c>
      <c r="V2663" s="179">
        <f>IF(L2663="-1",K2663,U2663/I2663*K2663)</f>
        <v>6.25E-2</v>
      </c>
      <c r="W2663" s="125" t="str">
        <f>IF(L2663="-1",M2663,"-")</f>
        <v>-</v>
      </c>
      <c r="X2663" s="179" t="str">
        <f>IF(L2663="-1",W2663/#REF!*#REF!,"-")</f>
        <v>-</v>
      </c>
      <c r="Z2663" s="125" t="str">
        <f>IF(S2663="vs2",1,"")</f>
        <v/>
      </c>
      <c r="AA2663" s="125">
        <f>IF(T2663="vs3",1,"")</f>
        <v>1</v>
      </c>
      <c r="AB2663" s="179">
        <f t="shared" ref="AB2663:AB2680" si="4886">MAX(V2663,X2663,1)*O2663</f>
        <v>3</v>
      </c>
      <c r="AC2663" s="179" t="str">
        <f t="shared" ref="AC2663:AC2676" si="4887">DEC2BIN(MIN(64,AB2663)-1,6)</f>
        <v>000010</v>
      </c>
      <c r="AD2663" s="179">
        <f t="shared" ref="AD2663:AD2680" si="4888">AB2663/(MAX(V2663,1)*IF(O2663="",1,O2663))</f>
        <v>1</v>
      </c>
      <c r="AE2663" s="179" t="str">
        <f t="shared" ref="AE2663:AE2680" si="4889">RIGHT(_xlfn.CONCAT(REPT(0,8-MIN(AB2663,8)),REPT(DEC2BIN(_xlfn.BITLSHIFT(1,AD2663-1)),AB2663/AD2663)),8)</f>
        <v>00000111</v>
      </c>
      <c r="AF2663" s="125" t="s">
        <v>369</v>
      </c>
    </row>
    <row r="2664" spans="1:32" x14ac:dyDescent="0.2">
      <c r="A2664" s="125" t="s">
        <v>4753</v>
      </c>
      <c r="B2664" s="58" t="str">
        <f t="shared" si="4885"/>
        <v>RSVD</v>
      </c>
      <c r="C2664" s="125" t="s">
        <v>781</v>
      </c>
      <c r="D2664" s="125" t="s">
        <v>704</v>
      </c>
      <c r="E2664" s="125" t="str">
        <f>IF(S2664="rs2","S2",IF(S2664="vs2","S3","S1"))</f>
        <v>S2</v>
      </c>
      <c r="F2664" s="125" t="str">
        <f>IF(M2664=8,"000",IF(M2664=16,"101","110"))</f>
        <v>101</v>
      </c>
      <c r="H2664" s="125" t="s">
        <v>1724</v>
      </c>
      <c r="I2664" s="159">
        <f>VLOOKUP(H2664,'V-Enc'!$B$38:$C$45,2,FALSE)</f>
        <v>32</v>
      </c>
      <c r="J2664" s="125" t="s">
        <v>1739</v>
      </c>
      <c r="K2664" s="159">
        <f>VLOOKUP(J2664,'V-Enc'!$B$49:$C$56,2,FALSE)</f>
        <v>0.25</v>
      </c>
      <c r="L2664" s="206" t="s">
        <v>548</v>
      </c>
      <c r="M2664" s="125">
        <v>16</v>
      </c>
      <c r="N2664" s="125" t="s">
        <v>1830</v>
      </c>
      <c r="O2664" s="125">
        <f>VLOOKUP(N2664,'V-Enc'!$B$130:$C$137,2,FALSE)</f>
        <v>3</v>
      </c>
      <c r="R2664" s="125" t="s">
        <v>22</v>
      </c>
      <c r="S2664" s="125" t="s">
        <v>44</v>
      </c>
      <c r="T2664" s="125" t="s">
        <v>783</v>
      </c>
      <c r="U2664" s="125">
        <f>IF(L2664="-1",I2664,M2664)</f>
        <v>16</v>
      </c>
      <c r="V2664" s="179">
        <f>IF(L2664="-1",K2664,U2664/I2664*K2664)</f>
        <v>0.125</v>
      </c>
      <c r="W2664" s="125" t="str">
        <f>IF(L2664="-1",M2664,"-")</f>
        <v>-</v>
      </c>
      <c r="X2664" s="179" t="str">
        <f>IF(L2664="-1",W2664/#REF!*#REF!,"-")</f>
        <v>-</v>
      </c>
      <c r="Z2664" s="125" t="str">
        <f>IF(S2664="vs2",1,"")</f>
        <v/>
      </c>
      <c r="AA2664" s="125">
        <f>IF(T2664="vs3",1,"")</f>
        <v>1</v>
      </c>
      <c r="AB2664" s="179">
        <f t="shared" si="4886"/>
        <v>3</v>
      </c>
      <c r="AC2664" s="179" t="str">
        <f t="shared" si="4887"/>
        <v>000010</v>
      </c>
      <c r="AD2664" s="179">
        <f t="shared" si="4888"/>
        <v>1</v>
      </c>
      <c r="AE2664" s="179" t="str">
        <f t="shared" si="4889"/>
        <v>00000111</v>
      </c>
      <c r="AF2664" s="125" t="s">
        <v>369</v>
      </c>
    </row>
    <row r="2665" spans="1:32" x14ac:dyDescent="0.2">
      <c r="A2665" s="125" t="s">
        <v>3561</v>
      </c>
      <c r="B2665" s="58" t="str">
        <f t="shared" si="4885"/>
        <v/>
      </c>
      <c r="C2665" s="125" t="s">
        <v>781</v>
      </c>
      <c r="D2665" s="125" t="s">
        <v>704</v>
      </c>
      <c r="E2665" s="125" t="str">
        <f t="shared" ref="E2665:E2674" si="4890">IF(S2665="rs2","S2",IF(S2665="vs2","S3","S1"))</f>
        <v>S2</v>
      </c>
      <c r="F2665" s="125" t="str">
        <f t="shared" ref="F2665:F2674" si="4891">IF(M2665=8,"000",IF(M2665=16,"101","110"))</f>
        <v>110</v>
      </c>
      <c r="H2665" s="125" t="s">
        <v>1724</v>
      </c>
      <c r="I2665" s="159">
        <f>VLOOKUP(H2665,'V-Enc'!$B$38:$C$45,2,FALSE)</f>
        <v>32</v>
      </c>
      <c r="J2665" s="125" t="s">
        <v>1739</v>
      </c>
      <c r="K2665" s="159">
        <f>VLOOKUP(J2665,'V-Enc'!$B$49:$C$56,2,FALSE)</f>
        <v>0.25</v>
      </c>
      <c r="L2665" s="206" t="s">
        <v>548</v>
      </c>
      <c r="M2665" s="125">
        <v>32</v>
      </c>
      <c r="N2665" s="125" t="s">
        <v>1830</v>
      </c>
      <c r="O2665" s="125">
        <f>VLOOKUP(N2665,'V-Enc'!$B$130:$C$137,2,FALSE)</f>
        <v>3</v>
      </c>
      <c r="R2665" s="125" t="s">
        <v>22</v>
      </c>
      <c r="S2665" s="125" t="s">
        <v>44</v>
      </c>
      <c r="T2665" s="125" t="s">
        <v>783</v>
      </c>
      <c r="U2665" s="125">
        <f t="shared" ref="U2665:U2674" si="4892">IF(L2665="-1",I2665,M2665)</f>
        <v>32</v>
      </c>
      <c r="V2665" s="179">
        <f t="shared" ref="V2665:V2674" si="4893">IF(L2665="-1",K2665,U2665/I2665*K2665)</f>
        <v>0.25</v>
      </c>
      <c r="W2665" s="125" t="str">
        <f t="shared" ref="W2665:W2674" si="4894">IF(L2665="-1",M2665,"-")</f>
        <v>-</v>
      </c>
      <c r="X2665" s="179" t="str">
        <f>IF(L2665="-1",W2665/#REF!*#REF!,"-")</f>
        <v>-</v>
      </c>
      <c r="Z2665" s="125" t="str">
        <f t="shared" si="4825"/>
        <v/>
      </c>
      <c r="AA2665" s="125">
        <f t="shared" si="4866"/>
        <v>1</v>
      </c>
      <c r="AB2665" s="179">
        <f t="shared" si="4886"/>
        <v>3</v>
      </c>
      <c r="AC2665" s="179" t="str">
        <f t="shared" si="4887"/>
        <v>000010</v>
      </c>
      <c r="AD2665" s="179">
        <f t="shared" si="4888"/>
        <v>1</v>
      </c>
      <c r="AE2665" s="179" t="str">
        <f t="shared" si="4889"/>
        <v>00000111</v>
      </c>
      <c r="AF2665" s="125" t="s">
        <v>369</v>
      </c>
    </row>
    <row r="2666" spans="1:32" x14ac:dyDescent="0.2">
      <c r="A2666" s="125" t="s">
        <v>4754</v>
      </c>
      <c r="B2666" s="58" t="str">
        <f t="shared" si="4885"/>
        <v>RSVD</v>
      </c>
      <c r="C2666" s="125" t="s">
        <v>781</v>
      </c>
      <c r="D2666" s="125" t="s">
        <v>704</v>
      </c>
      <c r="E2666" s="125" t="str">
        <f>IF(S2666="rs2","S2",IF(S2666="vs2","S3","S1"))</f>
        <v>S2</v>
      </c>
      <c r="F2666" s="125" t="str">
        <f>IF(M2666=8,"000",IF(M2666=16,"101","110"))</f>
        <v>000</v>
      </c>
      <c r="H2666" s="125" t="s">
        <v>1724</v>
      </c>
      <c r="I2666" s="159">
        <f>VLOOKUP(H2666,'V-Enc'!$B$38:$C$45,2,FALSE)</f>
        <v>32</v>
      </c>
      <c r="J2666" s="125" t="s">
        <v>1740</v>
      </c>
      <c r="K2666" s="159">
        <f>VLOOKUP(J2666,'V-Enc'!$B$49:$C$56,2,FALSE)</f>
        <v>0.5</v>
      </c>
      <c r="L2666" s="206" t="s">
        <v>548</v>
      </c>
      <c r="M2666" s="125">
        <v>8</v>
      </c>
      <c r="N2666" s="125" t="s">
        <v>1830</v>
      </c>
      <c r="O2666" s="125">
        <f>VLOOKUP(N2666,'V-Enc'!$B$130:$C$137,2,FALSE)</f>
        <v>3</v>
      </c>
      <c r="R2666" s="125" t="s">
        <v>22</v>
      </c>
      <c r="S2666" s="125" t="s">
        <v>44</v>
      </c>
      <c r="T2666" s="125" t="s">
        <v>783</v>
      </c>
      <c r="U2666" s="125">
        <f>IF(L2666="-1",I2666,M2666)</f>
        <v>8</v>
      </c>
      <c r="V2666" s="179">
        <f>IF(L2666="-1",K2666,U2666/I2666*K2666)</f>
        <v>0.125</v>
      </c>
      <c r="W2666" s="125" t="str">
        <f>IF(L2666="-1",M2666,"-")</f>
        <v>-</v>
      </c>
      <c r="X2666" s="179" t="str">
        <f>IF(L2666="-1",W2666/#REF!*#REF!,"-")</f>
        <v>-</v>
      </c>
      <c r="Z2666" s="125" t="str">
        <f>IF(S2666="vs2",1,"")</f>
        <v/>
      </c>
      <c r="AA2666" s="125">
        <f>IF(T2666="vs3",1,"")</f>
        <v>1</v>
      </c>
      <c r="AB2666" s="179">
        <f t="shared" si="4886"/>
        <v>3</v>
      </c>
      <c r="AC2666" s="179" t="str">
        <f t="shared" si="4887"/>
        <v>000010</v>
      </c>
      <c r="AD2666" s="179">
        <f t="shared" si="4888"/>
        <v>1</v>
      </c>
      <c r="AE2666" s="179" t="str">
        <f t="shared" si="4889"/>
        <v>00000111</v>
      </c>
      <c r="AF2666" s="125" t="s">
        <v>369</v>
      </c>
    </row>
    <row r="2667" spans="1:32" x14ac:dyDescent="0.2">
      <c r="A2667" s="125" t="s">
        <v>3562</v>
      </c>
      <c r="B2667" s="58" t="str">
        <f t="shared" si="4885"/>
        <v/>
      </c>
      <c r="C2667" s="125" t="s">
        <v>781</v>
      </c>
      <c r="D2667" s="125" t="s">
        <v>704</v>
      </c>
      <c r="E2667" s="125" t="str">
        <f t="shared" si="4890"/>
        <v>S2</v>
      </c>
      <c r="F2667" s="125" t="str">
        <f t="shared" si="4891"/>
        <v>101</v>
      </c>
      <c r="H2667" s="125" t="s">
        <v>1724</v>
      </c>
      <c r="I2667" s="159">
        <f>VLOOKUP(H2667,'V-Enc'!$B$38:$C$45,2,FALSE)</f>
        <v>32</v>
      </c>
      <c r="J2667" s="125" t="s">
        <v>1740</v>
      </c>
      <c r="K2667" s="159">
        <f>VLOOKUP(J2667,'V-Enc'!$B$49:$C$56,2,FALSE)</f>
        <v>0.5</v>
      </c>
      <c r="L2667" s="206" t="s">
        <v>548</v>
      </c>
      <c r="M2667" s="125">
        <v>16</v>
      </c>
      <c r="N2667" s="125" t="s">
        <v>1830</v>
      </c>
      <c r="O2667" s="125">
        <f>VLOOKUP(N2667,'V-Enc'!$B$130:$C$137,2,FALSE)</f>
        <v>3</v>
      </c>
      <c r="R2667" s="125" t="s">
        <v>22</v>
      </c>
      <c r="S2667" s="125" t="s">
        <v>44</v>
      </c>
      <c r="T2667" s="125" t="s">
        <v>783</v>
      </c>
      <c r="U2667" s="125">
        <f t="shared" si="4892"/>
        <v>16</v>
      </c>
      <c r="V2667" s="179">
        <f t="shared" si="4893"/>
        <v>0.25</v>
      </c>
      <c r="W2667" s="125" t="str">
        <f t="shared" si="4894"/>
        <v>-</v>
      </c>
      <c r="X2667" s="179" t="str">
        <f>IF(L2667="-1",W2667/#REF!*#REF!,"-")</f>
        <v>-</v>
      </c>
      <c r="Z2667" s="125" t="str">
        <f t="shared" ref="Z2667:Z2760" si="4895">IF(S2667="vs2",1,"")</f>
        <v/>
      </c>
      <c r="AA2667" s="125">
        <f t="shared" si="4866"/>
        <v>1</v>
      </c>
      <c r="AB2667" s="179">
        <f t="shared" si="4886"/>
        <v>3</v>
      </c>
      <c r="AC2667" s="179" t="str">
        <f t="shared" si="4887"/>
        <v>000010</v>
      </c>
      <c r="AD2667" s="179">
        <f t="shared" si="4888"/>
        <v>1</v>
      </c>
      <c r="AE2667" s="179" t="str">
        <f t="shared" si="4889"/>
        <v>00000111</v>
      </c>
      <c r="AF2667" s="125" t="s">
        <v>369</v>
      </c>
    </row>
    <row r="2668" spans="1:32" x14ac:dyDescent="0.2">
      <c r="A2668" s="125" t="s">
        <v>3563</v>
      </c>
      <c r="B2668" s="58" t="str">
        <f t="shared" si="4885"/>
        <v/>
      </c>
      <c r="C2668" s="125" t="s">
        <v>781</v>
      </c>
      <c r="D2668" s="125" t="s">
        <v>704</v>
      </c>
      <c r="E2668" s="125" t="str">
        <f t="shared" si="4890"/>
        <v>S2</v>
      </c>
      <c r="F2668" s="125" t="str">
        <f t="shared" si="4891"/>
        <v>110</v>
      </c>
      <c r="H2668" s="125" t="s">
        <v>1724</v>
      </c>
      <c r="I2668" s="159">
        <f>VLOOKUP(H2668,'V-Enc'!$B$38:$C$45,2,FALSE)</f>
        <v>32</v>
      </c>
      <c r="J2668" s="125" t="s">
        <v>1740</v>
      </c>
      <c r="K2668" s="159">
        <f>VLOOKUP(J2668,'V-Enc'!$B$49:$C$56,2,FALSE)</f>
        <v>0.5</v>
      </c>
      <c r="L2668" s="206" t="s">
        <v>548</v>
      </c>
      <c r="M2668" s="125">
        <v>32</v>
      </c>
      <c r="N2668" s="125" t="s">
        <v>1830</v>
      </c>
      <c r="O2668" s="125">
        <f>VLOOKUP(N2668,'V-Enc'!$B$130:$C$137,2,FALSE)</f>
        <v>3</v>
      </c>
      <c r="R2668" s="125" t="s">
        <v>22</v>
      </c>
      <c r="S2668" s="125" t="s">
        <v>44</v>
      </c>
      <c r="T2668" s="125" t="s">
        <v>783</v>
      </c>
      <c r="U2668" s="125">
        <f t="shared" si="4892"/>
        <v>32</v>
      </c>
      <c r="V2668" s="179">
        <f t="shared" si="4893"/>
        <v>0.5</v>
      </c>
      <c r="W2668" s="125" t="str">
        <f t="shared" si="4894"/>
        <v>-</v>
      </c>
      <c r="X2668" s="179" t="str">
        <f>IF(L2668="-1",W2668/I2667*K2667,"-")</f>
        <v>-</v>
      </c>
      <c r="Z2668" s="125" t="str">
        <f t="shared" si="4895"/>
        <v/>
      </c>
      <c r="AA2668" s="125">
        <f t="shared" si="4866"/>
        <v>1</v>
      </c>
      <c r="AB2668" s="179">
        <f t="shared" si="4886"/>
        <v>3</v>
      </c>
      <c r="AC2668" s="179" t="str">
        <f t="shared" si="4887"/>
        <v>000010</v>
      </c>
      <c r="AD2668" s="179">
        <f t="shared" si="4888"/>
        <v>1</v>
      </c>
      <c r="AE2668" s="179" t="str">
        <f t="shared" si="4889"/>
        <v>00000111</v>
      </c>
      <c r="AF2668" s="125" t="s">
        <v>369</v>
      </c>
    </row>
    <row r="2669" spans="1:32" x14ac:dyDescent="0.2">
      <c r="A2669" s="125" t="s">
        <v>3564</v>
      </c>
      <c r="B2669" s="58" t="str">
        <f t="shared" si="4885"/>
        <v/>
      </c>
      <c r="C2669" s="125" t="s">
        <v>781</v>
      </c>
      <c r="D2669" s="125" t="s">
        <v>704</v>
      </c>
      <c r="E2669" s="125" t="str">
        <f t="shared" si="4890"/>
        <v>S2</v>
      </c>
      <c r="F2669" s="125" t="str">
        <f t="shared" si="4891"/>
        <v>000</v>
      </c>
      <c r="H2669" s="125" t="s">
        <v>1724</v>
      </c>
      <c r="I2669" s="159">
        <f>VLOOKUP(H2669,'V-Enc'!$B$38:$C$45,2,FALSE)</f>
        <v>32</v>
      </c>
      <c r="J2669" s="125" t="s">
        <v>1733</v>
      </c>
      <c r="K2669" s="159">
        <f>VLOOKUP(J2669,'V-Enc'!$B$49:$C$56,2,FALSE)</f>
        <v>1</v>
      </c>
      <c r="L2669" s="206" t="s">
        <v>548</v>
      </c>
      <c r="M2669" s="125">
        <v>8</v>
      </c>
      <c r="N2669" s="125" t="s">
        <v>1830</v>
      </c>
      <c r="O2669" s="125">
        <f>VLOOKUP(N2669,'V-Enc'!$B$130:$C$137,2,FALSE)</f>
        <v>3</v>
      </c>
      <c r="R2669" s="125" t="s">
        <v>22</v>
      </c>
      <c r="S2669" s="125" t="s">
        <v>44</v>
      </c>
      <c r="T2669" s="125" t="s">
        <v>783</v>
      </c>
      <c r="U2669" s="125">
        <f t="shared" si="4892"/>
        <v>8</v>
      </c>
      <c r="V2669" s="179">
        <f t="shared" si="4893"/>
        <v>0.25</v>
      </c>
      <c r="W2669" s="125" t="str">
        <f t="shared" si="4894"/>
        <v>-</v>
      </c>
      <c r="X2669" s="179" t="str">
        <f>IF(L2669="-1",W2669/#REF!*#REF!,"-")</f>
        <v>-</v>
      </c>
      <c r="Z2669" s="125" t="str">
        <f t="shared" si="4895"/>
        <v/>
      </c>
      <c r="AA2669" s="125">
        <f t="shared" si="4866"/>
        <v>1</v>
      </c>
      <c r="AB2669" s="179">
        <f t="shared" si="4886"/>
        <v>3</v>
      </c>
      <c r="AC2669" s="179" t="str">
        <f t="shared" si="4887"/>
        <v>000010</v>
      </c>
      <c r="AD2669" s="179">
        <f t="shared" si="4888"/>
        <v>1</v>
      </c>
      <c r="AE2669" s="179" t="str">
        <f t="shared" si="4889"/>
        <v>00000111</v>
      </c>
      <c r="AF2669" s="125" t="s">
        <v>369</v>
      </c>
    </row>
    <row r="2670" spans="1:32" x14ac:dyDescent="0.2">
      <c r="A2670" s="125" t="s">
        <v>3565</v>
      </c>
      <c r="B2670" s="58" t="str">
        <f t="shared" si="4885"/>
        <v/>
      </c>
      <c r="C2670" s="125" t="s">
        <v>781</v>
      </c>
      <c r="D2670" s="125" t="s">
        <v>704</v>
      </c>
      <c r="E2670" s="125" t="str">
        <f t="shared" si="4890"/>
        <v>S2</v>
      </c>
      <c r="F2670" s="125" t="str">
        <f t="shared" si="4891"/>
        <v>101</v>
      </c>
      <c r="H2670" s="125" t="s">
        <v>1724</v>
      </c>
      <c r="I2670" s="159">
        <f>VLOOKUP(H2670,'V-Enc'!$B$38:$C$45,2,FALSE)</f>
        <v>32</v>
      </c>
      <c r="J2670" s="125" t="s">
        <v>1733</v>
      </c>
      <c r="K2670" s="159">
        <f>VLOOKUP(J2670,'V-Enc'!$B$49:$C$56,2,FALSE)</f>
        <v>1</v>
      </c>
      <c r="L2670" s="206" t="s">
        <v>548</v>
      </c>
      <c r="M2670" s="125">
        <v>16</v>
      </c>
      <c r="N2670" s="125" t="s">
        <v>1830</v>
      </c>
      <c r="O2670" s="125">
        <f>VLOOKUP(N2670,'V-Enc'!$B$130:$C$137,2,FALSE)</f>
        <v>3</v>
      </c>
      <c r="R2670" s="125" t="s">
        <v>22</v>
      </c>
      <c r="S2670" s="125" t="s">
        <v>44</v>
      </c>
      <c r="T2670" s="125" t="s">
        <v>783</v>
      </c>
      <c r="U2670" s="125">
        <f t="shared" si="4892"/>
        <v>16</v>
      </c>
      <c r="V2670" s="179">
        <f t="shared" si="4893"/>
        <v>0.5</v>
      </c>
      <c r="W2670" s="125" t="str">
        <f t="shared" si="4894"/>
        <v>-</v>
      </c>
      <c r="X2670" s="179" t="str">
        <f>IF(L2670="-1",W2670/I2669*K2669,"-")</f>
        <v>-</v>
      </c>
      <c r="Z2670" s="125" t="str">
        <f t="shared" si="4895"/>
        <v/>
      </c>
      <c r="AA2670" s="125">
        <f t="shared" si="4866"/>
        <v>1</v>
      </c>
      <c r="AB2670" s="179">
        <f t="shared" si="4886"/>
        <v>3</v>
      </c>
      <c r="AC2670" s="179" t="str">
        <f t="shared" si="4887"/>
        <v>000010</v>
      </c>
      <c r="AD2670" s="179">
        <f t="shared" si="4888"/>
        <v>1</v>
      </c>
      <c r="AE2670" s="179" t="str">
        <f t="shared" si="4889"/>
        <v>00000111</v>
      </c>
      <c r="AF2670" s="125" t="s">
        <v>369</v>
      </c>
    </row>
    <row r="2671" spans="1:32" x14ac:dyDescent="0.2">
      <c r="A2671" s="125" t="s">
        <v>3566</v>
      </c>
      <c r="B2671" s="58" t="str">
        <f t="shared" si="4885"/>
        <v/>
      </c>
      <c r="C2671" s="125" t="s">
        <v>781</v>
      </c>
      <c r="D2671" s="125" t="s">
        <v>704</v>
      </c>
      <c r="E2671" s="125" t="str">
        <f t="shared" si="4890"/>
        <v>S2</v>
      </c>
      <c r="F2671" s="125" t="str">
        <f t="shared" si="4891"/>
        <v>110</v>
      </c>
      <c r="H2671" s="125" t="s">
        <v>1724</v>
      </c>
      <c r="I2671" s="159">
        <f>VLOOKUP(H2671,'V-Enc'!$B$38:$C$45,2,FALSE)</f>
        <v>32</v>
      </c>
      <c r="J2671" s="125" t="s">
        <v>1733</v>
      </c>
      <c r="K2671" s="159">
        <f>VLOOKUP(J2671,'V-Enc'!$B$49:$C$56,2,FALSE)</f>
        <v>1</v>
      </c>
      <c r="L2671" s="206" t="s">
        <v>548</v>
      </c>
      <c r="M2671" s="125">
        <v>32</v>
      </c>
      <c r="N2671" s="125" t="s">
        <v>1830</v>
      </c>
      <c r="O2671" s="125">
        <f>VLOOKUP(N2671,'V-Enc'!$B$130:$C$137,2,FALSE)</f>
        <v>3</v>
      </c>
      <c r="R2671" s="125" t="s">
        <v>22</v>
      </c>
      <c r="S2671" s="125" t="s">
        <v>44</v>
      </c>
      <c r="T2671" s="125" t="s">
        <v>783</v>
      </c>
      <c r="U2671" s="125">
        <f t="shared" si="4892"/>
        <v>32</v>
      </c>
      <c r="V2671" s="179">
        <f t="shared" si="4893"/>
        <v>1</v>
      </c>
      <c r="W2671" s="125" t="str">
        <f t="shared" si="4894"/>
        <v>-</v>
      </c>
      <c r="X2671" s="179" t="str">
        <f>IF(L2671="-1",W2671/I2670*K2670,"-")</f>
        <v>-</v>
      </c>
      <c r="Z2671" s="125" t="str">
        <f t="shared" si="4895"/>
        <v/>
      </c>
      <c r="AA2671" s="125">
        <f t="shared" si="4866"/>
        <v>1</v>
      </c>
      <c r="AB2671" s="179">
        <f t="shared" si="4886"/>
        <v>3</v>
      </c>
      <c r="AC2671" s="179" t="str">
        <f t="shared" si="4887"/>
        <v>000010</v>
      </c>
      <c r="AD2671" s="179">
        <f t="shared" si="4888"/>
        <v>1</v>
      </c>
      <c r="AE2671" s="179" t="str">
        <f t="shared" si="4889"/>
        <v>00000111</v>
      </c>
      <c r="AF2671" s="125" t="s">
        <v>369</v>
      </c>
    </row>
    <row r="2672" spans="1:32" x14ac:dyDescent="0.2">
      <c r="A2672" s="125" t="s">
        <v>3567</v>
      </c>
      <c r="B2672" s="58" t="str">
        <f t="shared" si="4885"/>
        <v/>
      </c>
      <c r="C2672" s="125" t="s">
        <v>781</v>
      </c>
      <c r="D2672" s="125" t="s">
        <v>704</v>
      </c>
      <c r="E2672" s="125" t="str">
        <f t="shared" si="4890"/>
        <v>S2</v>
      </c>
      <c r="F2672" s="125" t="str">
        <f t="shared" si="4891"/>
        <v>000</v>
      </c>
      <c r="H2672" s="125" t="s">
        <v>1724</v>
      </c>
      <c r="I2672" s="159">
        <f>VLOOKUP(H2672,'V-Enc'!$B$38:$C$45,2,FALSE)</f>
        <v>32</v>
      </c>
      <c r="J2672" s="125" t="s">
        <v>1734</v>
      </c>
      <c r="K2672" s="159">
        <f>VLOOKUP(J2672,'V-Enc'!$B$49:$C$56,2,FALSE)</f>
        <v>2</v>
      </c>
      <c r="L2672" s="206" t="s">
        <v>548</v>
      </c>
      <c r="M2672" s="125">
        <v>8</v>
      </c>
      <c r="N2672" s="125" t="s">
        <v>1830</v>
      </c>
      <c r="O2672" s="125">
        <f>VLOOKUP(N2672,'V-Enc'!$B$130:$C$137,2,FALSE)</f>
        <v>3</v>
      </c>
      <c r="R2672" s="125" t="s">
        <v>22</v>
      </c>
      <c r="S2672" s="125" t="s">
        <v>44</v>
      </c>
      <c r="T2672" s="125" t="s">
        <v>783</v>
      </c>
      <c r="U2672" s="125">
        <f t="shared" si="4892"/>
        <v>8</v>
      </c>
      <c r="V2672" s="179">
        <f t="shared" si="4893"/>
        <v>0.5</v>
      </c>
      <c r="W2672" s="125" t="str">
        <f t="shared" si="4894"/>
        <v>-</v>
      </c>
      <c r="X2672" s="179" t="str">
        <f>IF(L2672="-1",W2672/#REF!*#REF!,"-")</f>
        <v>-</v>
      </c>
      <c r="Z2672" s="125" t="str">
        <f t="shared" si="4895"/>
        <v/>
      </c>
      <c r="AA2672" s="125">
        <f t="shared" si="4866"/>
        <v>1</v>
      </c>
      <c r="AB2672" s="179">
        <f t="shared" si="4886"/>
        <v>3</v>
      </c>
      <c r="AC2672" s="179" t="str">
        <f t="shared" si="4887"/>
        <v>000010</v>
      </c>
      <c r="AD2672" s="179">
        <f t="shared" si="4888"/>
        <v>1</v>
      </c>
      <c r="AE2672" s="179" t="str">
        <f t="shared" si="4889"/>
        <v>00000111</v>
      </c>
      <c r="AF2672" s="125" t="s">
        <v>369</v>
      </c>
    </row>
    <row r="2673" spans="1:34" x14ac:dyDescent="0.2">
      <c r="A2673" s="125" t="s">
        <v>3568</v>
      </c>
      <c r="B2673" s="58" t="str">
        <f t="shared" si="4885"/>
        <v/>
      </c>
      <c r="C2673" s="125" t="s">
        <v>781</v>
      </c>
      <c r="D2673" s="125" t="s">
        <v>704</v>
      </c>
      <c r="E2673" s="125" t="str">
        <f t="shared" si="4890"/>
        <v>S2</v>
      </c>
      <c r="F2673" s="125" t="str">
        <f t="shared" si="4891"/>
        <v>101</v>
      </c>
      <c r="H2673" s="125" t="s">
        <v>1724</v>
      </c>
      <c r="I2673" s="159">
        <f>VLOOKUP(H2673,'V-Enc'!$B$38:$C$45,2,FALSE)</f>
        <v>32</v>
      </c>
      <c r="J2673" s="125" t="s">
        <v>1734</v>
      </c>
      <c r="K2673" s="159">
        <f>VLOOKUP(J2673,'V-Enc'!$B$49:$C$56,2,FALSE)</f>
        <v>2</v>
      </c>
      <c r="L2673" s="206" t="s">
        <v>548</v>
      </c>
      <c r="M2673" s="125">
        <v>16</v>
      </c>
      <c r="N2673" s="125" t="s">
        <v>1830</v>
      </c>
      <c r="O2673" s="125">
        <f>VLOOKUP(N2673,'V-Enc'!$B$130:$C$137,2,FALSE)</f>
        <v>3</v>
      </c>
      <c r="R2673" s="125" t="s">
        <v>22</v>
      </c>
      <c r="S2673" s="125" t="s">
        <v>44</v>
      </c>
      <c r="T2673" s="125" t="s">
        <v>783</v>
      </c>
      <c r="U2673" s="125">
        <f t="shared" si="4892"/>
        <v>16</v>
      </c>
      <c r="V2673" s="179">
        <f t="shared" si="4893"/>
        <v>1</v>
      </c>
      <c r="W2673" s="125" t="str">
        <f t="shared" si="4894"/>
        <v>-</v>
      </c>
      <c r="X2673" s="179" t="str">
        <f>IF(L2673="-1",W2673/#REF!*#REF!,"-")</f>
        <v>-</v>
      </c>
      <c r="Z2673" s="125" t="str">
        <f t="shared" si="4895"/>
        <v/>
      </c>
      <c r="AA2673" s="125">
        <f t="shared" si="4866"/>
        <v>1</v>
      </c>
      <c r="AB2673" s="179">
        <f t="shared" si="4886"/>
        <v>3</v>
      </c>
      <c r="AC2673" s="179" t="str">
        <f t="shared" si="4887"/>
        <v>000010</v>
      </c>
      <c r="AD2673" s="179">
        <f t="shared" si="4888"/>
        <v>1</v>
      </c>
      <c r="AE2673" s="179" t="str">
        <f t="shared" si="4889"/>
        <v>00000111</v>
      </c>
      <c r="AF2673" s="125" t="s">
        <v>369</v>
      </c>
    </row>
    <row r="2674" spans="1:34" x14ac:dyDescent="0.2">
      <c r="A2674" s="125" t="s">
        <v>3569</v>
      </c>
      <c r="B2674" s="58" t="str">
        <f t="shared" si="4885"/>
        <v/>
      </c>
      <c r="C2674" s="125" t="s">
        <v>781</v>
      </c>
      <c r="D2674" s="125" t="s">
        <v>704</v>
      </c>
      <c r="E2674" s="125" t="str">
        <f t="shared" si="4890"/>
        <v>S2</v>
      </c>
      <c r="F2674" s="125" t="str">
        <f t="shared" si="4891"/>
        <v>110</v>
      </c>
      <c r="H2674" s="125" t="s">
        <v>1724</v>
      </c>
      <c r="I2674" s="159">
        <f>VLOOKUP(H2674,'V-Enc'!$B$38:$C$45,2,FALSE)</f>
        <v>32</v>
      </c>
      <c r="J2674" s="125" t="s">
        <v>1734</v>
      </c>
      <c r="K2674" s="159">
        <f>VLOOKUP(J2674,'V-Enc'!$B$49:$C$56,2,FALSE)</f>
        <v>2</v>
      </c>
      <c r="L2674" s="206" t="s">
        <v>548</v>
      </c>
      <c r="M2674" s="125">
        <v>32</v>
      </c>
      <c r="N2674" s="125" t="s">
        <v>1830</v>
      </c>
      <c r="O2674" s="125">
        <f>VLOOKUP(N2674,'V-Enc'!$B$130:$C$137,2,FALSE)</f>
        <v>3</v>
      </c>
      <c r="R2674" s="125" t="s">
        <v>22</v>
      </c>
      <c r="S2674" s="125" t="s">
        <v>44</v>
      </c>
      <c r="T2674" s="125" t="s">
        <v>783</v>
      </c>
      <c r="U2674" s="125">
        <f t="shared" si="4892"/>
        <v>32</v>
      </c>
      <c r="V2674" s="179">
        <f t="shared" si="4893"/>
        <v>2</v>
      </c>
      <c r="W2674" s="125" t="str">
        <f t="shared" si="4894"/>
        <v>-</v>
      </c>
      <c r="X2674" s="179" t="str">
        <f>IF(L2674="-1",W2674/#REF!*#REF!,"-")</f>
        <v>-</v>
      </c>
      <c r="Z2674" s="125" t="str">
        <f t="shared" si="4895"/>
        <v/>
      </c>
      <c r="AA2674" s="125">
        <f t="shared" si="4866"/>
        <v>1</v>
      </c>
      <c r="AB2674" s="179">
        <f t="shared" si="4886"/>
        <v>6</v>
      </c>
      <c r="AC2674" s="179" t="str">
        <f t="shared" si="4887"/>
        <v>000101</v>
      </c>
      <c r="AD2674" s="179">
        <f t="shared" si="4888"/>
        <v>1</v>
      </c>
      <c r="AE2674" s="179" t="str">
        <f t="shared" si="4889"/>
        <v>00111111</v>
      </c>
      <c r="AF2674" s="125" t="s">
        <v>369</v>
      </c>
    </row>
    <row r="2675" spans="1:34" x14ac:dyDescent="0.2">
      <c r="A2675" s="125" t="s">
        <v>4755</v>
      </c>
      <c r="B2675" s="58" t="str">
        <f t="shared" si="4885"/>
        <v/>
      </c>
      <c r="C2675" s="125" t="s">
        <v>781</v>
      </c>
      <c r="D2675" s="125" t="s">
        <v>704</v>
      </c>
      <c r="E2675" s="125" t="str">
        <f t="shared" ref="E2675:E2680" si="4896">IF(S2675="rs2","S2",IF(S2675="vs2","S3","S1"))</f>
        <v>S2</v>
      </c>
      <c r="F2675" s="125" t="str">
        <f t="shared" ref="F2675:F2680" si="4897">IF(M2675=8,"000",IF(M2675=16,"101","110"))</f>
        <v>000</v>
      </c>
      <c r="H2675" s="125" t="s">
        <v>1724</v>
      </c>
      <c r="I2675" s="159">
        <f>VLOOKUP(H2675,'V-Enc'!$B$38:$C$45,2,FALSE)</f>
        <v>32</v>
      </c>
      <c r="J2675" s="125" t="s">
        <v>1735</v>
      </c>
      <c r="K2675" s="159">
        <f>VLOOKUP(J2675,'V-Enc'!$B$49:$C$56,2,FALSE)</f>
        <v>4</v>
      </c>
      <c r="L2675" s="206" t="s">
        <v>548</v>
      </c>
      <c r="M2675" s="125">
        <v>8</v>
      </c>
      <c r="N2675" s="125" t="s">
        <v>1830</v>
      </c>
      <c r="O2675" s="125">
        <f>VLOOKUP(N2675,'V-Enc'!$B$130:$C$137,2,FALSE)</f>
        <v>3</v>
      </c>
      <c r="R2675" s="125" t="s">
        <v>22</v>
      </c>
      <c r="S2675" s="125" t="s">
        <v>44</v>
      </c>
      <c r="T2675" s="125" t="s">
        <v>783</v>
      </c>
      <c r="U2675" s="125">
        <f t="shared" ref="U2675:U2680" si="4898">IF(L2675="-1",I2675,M2675)</f>
        <v>8</v>
      </c>
      <c r="V2675" s="179">
        <f t="shared" ref="V2675:V2680" si="4899">IF(L2675="-1",K2675,U2675/I2675*K2675)</f>
        <v>1</v>
      </c>
      <c r="W2675" s="125" t="str">
        <f t="shared" ref="W2675:W2680" si="4900">IF(L2675="-1",M2675,"-")</f>
        <v>-</v>
      </c>
      <c r="X2675" s="179" t="str">
        <f>IF(L2675="-1",W2675/#REF!*#REF!,"-")</f>
        <v>-</v>
      </c>
      <c r="Z2675" s="125" t="str">
        <f t="shared" ref="Z2675:Z2680" si="4901">IF(S2675="vs2",1,"")</f>
        <v/>
      </c>
      <c r="AA2675" s="125">
        <f t="shared" ref="AA2675:AA2680" si="4902">IF(T2675="vs3",1,"")</f>
        <v>1</v>
      </c>
      <c r="AB2675" s="179">
        <f t="shared" si="4886"/>
        <v>3</v>
      </c>
      <c r="AC2675" s="179" t="str">
        <f t="shared" si="4887"/>
        <v>000010</v>
      </c>
      <c r="AD2675" s="179">
        <f t="shared" si="4888"/>
        <v>1</v>
      </c>
      <c r="AE2675" s="179" t="str">
        <f t="shared" si="4889"/>
        <v>00000111</v>
      </c>
      <c r="AF2675" s="125" t="s">
        <v>369</v>
      </c>
    </row>
    <row r="2676" spans="1:34" x14ac:dyDescent="0.2">
      <c r="A2676" s="125" t="s">
        <v>4756</v>
      </c>
      <c r="B2676" s="58" t="str">
        <f t="shared" si="4885"/>
        <v/>
      </c>
      <c r="C2676" s="125" t="s">
        <v>781</v>
      </c>
      <c r="D2676" s="125" t="s">
        <v>704</v>
      </c>
      <c r="E2676" s="125" t="str">
        <f t="shared" si="4896"/>
        <v>S2</v>
      </c>
      <c r="F2676" s="125" t="str">
        <f t="shared" si="4897"/>
        <v>101</v>
      </c>
      <c r="H2676" s="125" t="s">
        <v>1724</v>
      </c>
      <c r="I2676" s="159">
        <f>VLOOKUP(H2676,'V-Enc'!$B$38:$C$45,2,FALSE)</f>
        <v>32</v>
      </c>
      <c r="J2676" s="125" t="s">
        <v>1735</v>
      </c>
      <c r="K2676" s="159">
        <f>VLOOKUP(J2676,'V-Enc'!$B$49:$C$56,2,FALSE)</f>
        <v>4</v>
      </c>
      <c r="L2676" s="206" t="s">
        <v>548</v>
      </c>
      <c r="M2676" s="125">
        <v>16</v>
      </c>
      <c r="N2676" s="125" t="s">
        <v>1830</v>
      </c>
      <c r="O2676" s="125">
        <f>VLOOKUP(N2676,'V-Enc'!$B$130:$C$137,2,FALSE)</f>
        <v>3</v>
      </c>
      <c r="R2676" s="125" t="s">
        <v>22</v>
      </c>
      <c r="S2676" s="125" t="s">
        <v>44</v>
      </c>
      <c r="T2676" s="125" t="s">
        <v>783</v>
      </c>
      <c r="U2676" s="125">
        <f t="shared" si="4898"/>
        <v>16</v>
      </c>
      <c r="V2676" s="179">
        <f t="shared" si="4899"/>
        <v>2</v>
      </c>
      <c r="W2676" s="125" t="str">
        <f t="shared" si="4900"/>
        <v>-</v>
      </c>
      <c r="X2676" s="179" t="str">
        <f>IF(L2676="-1",W2676/#REF!*#REF!,"-")</f>
        <v>-</v>
      </c>
      <c r="Z2676" s="125" t="str">
        <f t="shared" si="4901"/>
        <v/>
      </c>
      <c r="AA2676" s="125">
        <f t="shared" si="4902"/>
        <v>1</v>
      </c>
      <c r="AB2676" s="179">
        <f t="shared" si="4886"/>
        <v>6</v>
      </c>
      <c r="AC2676" s="179" t="str">
        <f t="shared" si="4887"/>
        <v>000101</v>
      </c>
      <c r="AD2676" s="179">
        <f t="shared" si="4888"/>
        <v>1</v>
      </c>
      <c r="AE2676" s="179" t="str">
        <f t="shared" si="4889"/>
        <v>00111111</v>
      </c>
      <c r="AF2676" s="125" t="s">
        <v>369</v>
      </c>
    </row>
    <row r="2677" spans="1:34" x14ac:dyDescent="0.2">
      <c r="A2677" s="125" t="s">
        <v>4757</v>
      </c>
      <c r="B2677" s="58" t="str">
        <f t="shared" si="4885"/>
        <v>RSVD</v>
      </c>
      <c r="C2677" s="125" t="s">
        <v>781</v>
      </c>
      <c r="D2677" s="125" t="s">
        <v>704</v>
      </c>
      <c r="E2677" s="125" t="str">
        <f t="shared" si="4896"/>
        <v>S2</v>
      </c>
      <c r="F2677" s="125" t="str">
        <f t="shared" si="4897"/>
        <v>110</v>
      </c>
      <c r="H2677" s="125" t="s">
        <v>1724</v>
      </c>
      <c r="I2677" s="159">
        <f>VLOOKUP(H2677,'V-Enc'!$B$38:$C$45,2,FALSE)</f>
        <v>32</v>
      </c>
      <c r="J2677" s="125" t="s">
        <v>1735</v>
      </c>
      <c r="K2677" s="159">
        <f>VLOOKUP(J2677,'V-Enc'!$B$49:$C$56,2,FALSE)</f>
        <v>4</v>
      </c>
      <c r="L2677" s="206" t="s">
        <v>548</v>
      </c>
      <c r="M2677" s="125">
        <v>32</v>
      </c>
      <c r="N2677" s="125" t="s">
        <v>1830</v>
      </c>
      <c r="O2677" s="125">
        <f>VLOOKUP(N2677,'V-Enc'!$B$130:$C$137,2,FALSE)</f>
        <v>3</v>
      </c>
      <c r="R2677" s="125" t="s">
        <v>22</v>
      </c>
      <c r="S2677" s="125" t="s">
        <v>44</v>
      </c>
      <c r="T2677" s="125" t="s">
        <v>783</v>
      </c>
      <c r="U2677" s="125">
        <f t="shared" si="4898"/>
        <v>32</v>
      </c>
      <c r="V2677" s="179">
        <f t="shared" si="4899"/>
        <v>4</v>
      </c>
      <c r="W2677" s="125" t="str">
        <f t="shared" si="4900"/>
        <v>-</v>
      </c>
      <c r="X2677" s="179" t="str">
        <f>IF(L2677="-1",W2677/#REF!*#REF!,"-")</f>
        <v>-</v>
      </c>
      <c r="Z2677" s="125" t="str">
        <f t="shared" si="4901"/>
        <v/>
      </c>
      <c r="AA2677" s="125">
        <f t="shared" si="4902"/>
        <v>1</v>
      </c>
      <c r="AB2677" s="179">
        <f t="shared" si="4886"/>
        <v>12</v>
      </c>
      <c r="AC2677" s="179" t="str">
        <f>DEC2BIN(MIN(64,AB2677)-1,6)</f>
        <v>001011</v>
      </c>
      <c r="AD2677" s="179">
        <f t="shared" si="4888"/>
        <v>1</v>
      </c>
      <c r="AE2677" s="179" t="str">
        <f t="shared" si="4889"/>
        <v>11111111</v>
      </c>
      <c r="AF2677" s="125" t="s">
        <v>369</v>
      </c>
    </row>
    <row r="2678" spans="1:34" x14ac:dyDescent="0.2">
      <c r="A2678" s="125" t="s">
        <v>4758</v>
      </c>
      <c r="B2678" s="58" t="str">
        <f t="shared" si="4885"/>
        <v/>
      </c>
      <c r="C2678" s="125" t="s">
        <v>781</v>
      </c>
      <c r="D2678" s="125" t="s">
        <v>704</v>
      </c>
      <c r="E2678" s="125" t="str">
        <f t="shared" si="4896"/>
        <v>S2</v>
      </c>
      <c r="F2678" s="125" t="str">
        <f t="shared" si="4897"/>
        <v>000</v>
      </c>
      <c r="H2678" s="125" t="s">
        <v>1724</v>
      </c>
      <c r="I2678" s="159">
        <f>VLOOKUP(H2678,'V-Enc'!$B$38:$C$45,2,FALSE)</f>
        <v>32</v>
      </c>
      <c r="J2678" s="125" t="s">
        <v>1736</v>
      </c>
      <c r="K2678" s="159">
        <f>VLOOKUP(J2678,'V-Enc'!$B$49:$C$56,2,FALSE)</f>
        <v>8</v>
      </c>
      <c r="L2678" s="206" t="s">
        <v>548</v>
      </c>
      <c r="M2678" s="125">
        <v>8</v>
      </c>
      <c r="N2678" s="125" t="s">
        <v>1830</v>
      </c>
      <c r="O2678" s="125">
        <f>VLOOKUP(N2678,'V-Enc'!$B$130:$C$137,2,FALSE)</f>
        <v>3</v>
      </c>
      <c r="R2678" s="125" t="s">
        <v>22</v>
      </c>
      <c r="S2678" s="125" t="s">
        <v>44</v>
      </c>
      <c r="T2678" s="125" t="s">
        <v>783</v>
      </c>
      <c r="U2678" s="125">
        <f t="shared" si="4898"/>
        <v>8</v>
      </c>
      <c r="V2678" s="179">
        <f t="shared" si="4899"/>
        <v>2</v>
      </c>
      <c r="W2678" s="125" t="str">
        <f t="shared" si="4900"/>
        <v>-</v>
      </c>
      <c r="X2678" s="179" t="str">
        <f>IF(L2678="-1",W2678/#REF!*#REF!,"-")</f>
        <v>-</v>
      </c>
      <c r="Z2678" s="125" t="str">
        <f t="shared" si="4901"/>
        <v/>
      </c>
      <c r="AA2678" s="125">
        <f t="shared" si="4902"/>
        <v>1</v>
      </c>
      <c r="AB2678" s="179">
        <f t="shared" si="4886"/>
        <v>6</v>
      </c>
      <c r="AC2678" s="179" t="str">
        <f t="shared" ref="AC2678:AC2680" si="4903">DEC2BIN(MIN(64,AB2678)-1,6)</f>
        <v>000101</v>
      </c>
      <c r="AD2678" s="179">
        <f t="shared" si="4888"/>
        <v>1</v>
      </c>
      <c r="AE2678" s="179" t="str">
        <f t="shared" si="4889"/>
        <v>00111111</v>
      </c>
      <c r="AF2678" s="125" t="s">
        <v>369</v>
      </c>
    </row>
    <row r="2679" spans="1:34" x14ac:dyDescent="0.2">
      <c r="A2679" s="125" t="s">
        <v>4759</v>
      </c>
      <c r="B2679" s="58" t="str">
        <f t="shared" si="4885"/>
        <v>RSVD</v>
      </c>
      <c r="C2679" s="125" t="s">
        <v>781</v>
      </c>
      <c r="D2679" s="125" t="s">
        <v>704</v>
      </c>
      <c r="E2679" s="125" t="str">
        <f t="shared" si="4896"/>
        <v>S2</v>
      </c>
      <c r="F2679" s="125" t="str">
        <f t="shared" si="4897"/>
        <v>101</v>
      </c>
      <c r="H2679" s="125" t="s">
        <v>1724</v>
      </c>
      <c r="I2679" s="159">
        <f>VLOOKUP(H2679,'V-Enc'!$B$38:$C$45,2,FALSE)</f>
        <v>32</v>
      </c>
      <c r="J2679" s="125" t="s">
        <v>1736</v>
      </c>
      <c r="K2679" s="159">
        <f>VLOOKUP(J2679,'V-Enc'!$B$49:$C$56,2,FALSE)</f>
        <v>8</v>
      </c>
      <c r="L2679" s="206" t="s">
        <v>548</v>
      </c>
      <c r="M2679" s="125">
        <v>16</v>
      </c>
      <c r="N2679" s="125" t="s">
        <v>1830</v>
      </c>
      <c r="O2679" s="125">
        <f>VLOOKUP(N2679,'V-Enc'!$B$130:$C$137,2,FALSE)</f>
        <v>3</v>
      </c>
      <c r="R2679" s="125" t="s">
        <v>22</v>
      </c>
      <c r="S2679" s="125" t="s">
        <v>44</v>
      </c>
      <c r="T2679" s="125" t="s">
        <v>783</v>
      </c>
      <c r="U2679" s="125">
        <f t="shared" si="4898"/>
        <v>16</v>
      </c>
      <c r="V2679" s="179">
        <f t="shared" si="4899"/>
        <v>4</v>
      </c>
      <c r="W2679" s="125" t="str">
        <f t="shared" si="4900"/>
        <v>-</v>
      </c>
      <c r="X2679" s="179" t="str">
        <f>IF(L2679="-1",W2679/#REF!*#REF!,"-")</f>
        <v>-</v>
      </c>
      <c r="Z2679" s="125" t="str">
        <f t="shared" si="4901"/>
        <v/>
      </c>
      <c r="AA2679" s="125">
        <f t="shared" si="4902"/>
        <v>1</v>
      </c>
      <c r="AB2679" s="179">
        <f t="shared" si="4886"/>
        <v>12</v>
      </c>
      <c r="AC2679" s="179" t="str">
        <f t="shared" si="4903"/>
        <v>001011</v>
      </c>
      <c r="AD2679" s="179">
        <f t="shared" si="4888"/>
        <v>1</v>
      </c>
      <c r="AE2679" s="179" t="str">
        <f t="shared" si="4889"/>
        <v>11111111</v>
      </c>
      <c r="AF2679" s="125" t="s">
        <v>369</v>
      </c>
    </row>
    <row r="2680" spans="1:34" x14ac:dyDescent="0.2">
      <c r="A2680" s="125" t="s">
        <v>4760</v>
      </c>
      <c r="B2680" s="58" t="str">
        <f t="shared" si="4885"/>
        <v>RSVD</v>
      </c>
      <c r="C2680" s="125" t="s">
        <v>781</v>
      </c>
      <c r="D2680" s="125" t="s">
        <v>704</v>
      </c>
      <c r="E2680" s="125" t="str">
        <f t="shared" si="4896"/>
        <v>S2</v>
      </c>
      <c r="F2680" s="125" t="str">
        <f t="shared" si="4897"/>
        <v>110</v>
      </c>
      <c r="H2680" s="125" t="s">
        <v>1724</v>
      </c>
      <c r="I2680" s="159">
        <f>VLOOKUP(H2680,'V-Enc'!$B$38:$C$45,2,FALSE)</f>
        <v>32</v>
      </c>
      <c r="J2680" s="125" t="s">
        <v>1736</v>
      </c>
      <c r="K2680" s="159">
        <f>VLOOKUP(J2680,'V-Enc'!$B$49:$C$56,2,FALSE)</f>
        <v>8</v>
      </c>
      <c r="L2680" s="206" t="s">
        <v>548</v>
      </c>
      <c r="M2680" s="125">
        <v>32</v>
      </c>
      <c r="N2680" s="125" t="s">
        <v>1830</v>
      </c>
      <c r="O2680" s="125">
        <f>VLOOKUP(N2680,'V-Enc'!$B$130:$C$137,2,FALSE)</f>
        <v>3</v>
      </c>
      <c r="R2680" s="125" t="s">
        <v>22</v>
      </c>
      <c r="S2680" s="125" t="s">
        <v>44</v>
      </c>
      <c r="T2680" s="125" t="s">
        <v>783</v>
      </c>
      <c r="U2680" s="125">
        <f t="shared" si="4898"/>
        <v>32</v>
      </c>
      <c r="V2680" s="179">
        <f t="shared" si="4899"/>
        <v>8</v>
      </c>
      <c r="W2680" s="125" t="str">
        <f t="shared" si="4900"/>
        <v>-</v>
      </c>
      <c r="X2680" s="179" t="str">
        <f>IF(L2680="-1",W2680/#REF!*#REF!,"-")</f>
        <v>-</v>
      </c>
      <c r="Z2680" s="125" t="str">
        <f t="shared" si="4901"/>
        <v/>
      </c>
      <c r="AA2680" s="125">
        <f t="shared" si="4902"/>
        <v>1</v>
      </c>
      <c r="AB2680" s="179">
        <f t="shared" si="4886"/>
        <v>24</v>
      </c>
      <c r="AC2680" s="179" t="str">
        <f t="shared" si="4903"/>
        <v>010111</v>
      </c>
      <c r="AD2680" s="179">
        <f t="shared" si="4888"/>
        <v>1</v>
      </c>
      <c r="AE2680" s="179" t="str">
        <f t="shared" si="4889"/>
        <v>11111111</v>
      </c>
      <c r="AF2680" s="125" t="s">
        <v>369</v>
      </c>
    </row>
    <row r="2681" spans="1:34" x14ac:dyDescent="0.2">
      <c r="I2681" s="159"/>
      <c r="Z2681" s="125" t="str">
        <f t="shared" si="4895"/>
        <v/>
      </c>
      <c r="AA2681" s="125" t="str">
        <f t="shared" si="4866"/>
        <v/>
      </c>
      <c r="AC2681" s="179"/>
    </row>
    <row r="2682" spans="1:34" ht="19" x14ac:dyDescent="0.25">
      <c r="A2682" s="225" t="s">
        <v>2450</v>
      </c>
      <c r="B2682" s="225"/>
      <c r="C2682" s="226"/>
      <c r="D2682" s="226"/>
      <c r="E2682" s="226"/>
      <c r="F2682" s="226"/>
      <c r="G2682" s="226"/>
      <c r="I2682" s="159"/>
      <c r="Z2682" s="125" t="str">
        <f t="shared" si="4895"/>
        <v/>
      </c>
      <c r="AA2682" s="125" t="str">
        <f t="shared" si="4866"/>
        <v/>
      </c>
      <c r="AC2682" s="179"/>
    </row>
    <row r="2683" spans="1:34" x14ac:dyDescent="0.2">
      <c r="A2683" s="125" t="s">
        <v>4749</v>
      </c>
      <c r="B2683" s="58" t="str">
        <f t="shared" ref="B2683:B2700" si="4904">IF(OR(MAX(1,O2683)*MAX(V2683,1)&gt;8,V2683&lt;1/4,X2683&lt;1/4,IF(X2683="-",0,X2683)&gt;8),"RSVD","")</f>
        <v>RSVD</v>
      </c>
      <c r="C2683" s="125" t="s">
        <v>781</v>
      </c>
      <c r="D2683" s="125" t="s">
        <v>704</v>
      </c>
      <c r="E2683" s="125" t="str">
        <f>IF(S2683="rs2","S2",IF(S2683="vs2","S3","S1"))</f>
        <v>S3</v>
      </c>
      <c r="F2683" s="125" t="str">
        <f>IF(M2683=8,"000",IF(M2683=16,"101","110"))</f>
        <v>000</v>
      </c>
      <c r="H2683" s="125" t="s">
        <v>1724</v>
      </c>
      <c r="I2683" s="159">
        <f>VLOOKUP(H2683,'V-Enc'!$B$38:$C$45,2,FALSE)</f>
        <v>32</v>
      </c>
      <c r="J2683" s="125" t="s">
        <v>1739</v>
      </c>
      <c r="K2683" s="159">
        <f>VLOOKUP(J2683,'V-Enc'!$B$49:$C$56,2,FALSE)</f>
        <v>0.25</v>
      </c>
      <c r="L2683" s="206" t="s">
        <v>2079</v>
      </c>
      <c r="M2683" s="125">
        <v>8</v>
      </c>
      <c r="N2683" s="125" t="s">
        <v>1830</v>
      </c>
      <c r="O2683" s="125">
        <f>VLOOKUP(N2683,'V-Enc'!$B$130:$C$137,2,FALSE)</f>
        <v>3</v>
      </c>
      <c r="R2683" s="125" t="s">
        <v>22</v>
      </c>
      <c r="S2683" s="125" t="s">
        <v>764</v>
      </c>
      <c r="T2683" s="125" t="s">
        <v>783</v>
      </c>
      <c r="U2683" s="125">
        <f>IF(L2683="-1",I2683,M2683)</f>
        <v>32</v>
      </c>
      <c r="V2683" s="179">
        <f>IF(L2683="-1",K2683,U2683/I2683*K2683)</f>
        <v>0.25</v>
      </c>
      <c r="W2683" s="125">
        <f>IF(L2683="-1",M2683,"-")</f>
        <v>8</v>
      </c>
      <c r="X2683" s="179">
        <f>IF(L2683="-1",W2683/I2683*K2683,"-")</f>
        <v>6.25E-2</v>
      </c>
      <c r="Z2683" s="125">
        <f>IF(S2683="vs2",1,"")</f>
        <v>1</v>
      </c>
      <c r="AA2683" s="125">
        <f>IF(T2683="vs3",1,"")</f>
        <v>1</v>
      </c>
      <c r="AB2683" s="179">
        <f t="shared" ref="AB2683:AB2700" si="4905">MAX(V2683,X2683,1)*O2683</f>
        <v>3</v>
      </c>
      <c r="AC2683" s="179" t="str">
        <f t="shared" ref="AC2683:AC2696" si="4906">DEC2BIN(MIN(64,AB2683)-1,6)</f>
        <v>000010</v>
      </c>
      <c r="AD2683" s="179">
        <f t="shared" ref="AD2683:AD2700" si="4907">AB2683/(MAX(V2683,1)*IF(O2683="",1,O2683))</f>
        <v>1</v>
      </c>
      <c r="AE2683" s="179" t="str">
        <f t="shared" ref="AE2683:AE2700" si="4908">RIGHT(_xlfn.CONCAT(REPT(0,8-MIN(AB2683,8)),REPT(DEC2BIN(_xlfn.BITLSHIFT(1,AD2683-1)),AB2683/AD2683)),8)</f>
        <v>00000111</v>
      </c>
      <c r="AF2683" s="179">
        <f t="shared" ref="AF2683:AF2700" si="4909">IF(X2683&lt;=1,0,IF(V2683&gt;=X2683,V2683/MAX(X2683,1),1))</f>
        <v>0</v>
      </c>
      <c r="AG2683" s="180" t="str">
        <f t="shared" ref="AG2683:AG2698" si="4910">IF(AF2683=0,"00000000",RIGHT(IF(X2683&gt;=V2683,DEC2BIN(_xlfn.BITXOR(BIN2DEC(AH2683),255),8),REPT(DEC2BIN(_xlfn.BITLSHIFT(1,AF2683-1)),8)),8))</f>
        <v>00000000</v>
      </c>
      <c r="AH2683" s="179" t="str">
        <f t="shared" ref="AH2683:AH2695" si="4911">IF(AF2683=0,"00000000",RIGHT(_xlfn.CONCAT(REPT(0,8-MIN(8,AB2683)),REPT(DEC2BIN(_xlfn.BITLSHIFT(1,MAX(V2683,X2683,1)-1)),MAX(1,O2683))),8))</f>
        <v>00000000</v>
      </c>
    </row>
    <row r="2684" spans="1:34" x14ac:dyDescent="0.2">
      <c r="A2684" s="125" t="s">
        <v>4750</v>
      </c>
      <c r="B2684" s="58" t="str">
        <f t="shared" si="4904"/>
        <v>RSVD</v>
      </c>
      <c r="C2684" s="125" t="s">
        <v>781</v>
      </c>
      <c r="D2684" s="125" t="s">
        <v>704</v>
      </c>
      <c r="E2684" s="125" t="str">
        <f>IF(S2684="rs2","S2",IF(S2684="vs2","S3","S1"))</f>
        <v>S3</v>
      </c>
      <c r="F2684" s="125" t="str">
        <f>IF(M2684=8,"000",IF(M2684=16,"101","110"))</f>
        <v>101</v>
      </c>
      <c r="H2684" s="125" t="s">
        <v>1724</v>
      </c>
      <c r="I2684" s="159">
        <f>VLOOKUP(H2684,'V-Enc'!$B$38:$C$45,2,FALSE)</f>
        <v>32</v>
      </c>
      <c r="J2684" s="125" t="s">
        <v>1739</v>
      </c>
      <c r="K2684" s="159">
        <f>VLOOKUP(J2684,'V-Enc'!$B$49:$C$56,2,FALSE)</f>
        <v>0.25</v>
      </c>
      <c r="L2684" s="206" t="s">
        <v>2079</v>
      </c>
      <c r="M2684" s="125">
        <v>16</v>
      </c>
      <c r="N2684" s="125" t="s">
        <v>1830</v>
      </c>
      <c r="O2684" s="125">
        <f>VLOOKUP(N2684,'V-Enc'!$B$130:$C$137,2,FALSE)</f>
        <v>3</v>
      </c>
      <c r="R2684" s="125" t="s">
        <v>22</v>
      </c>
      <c r="S2684" s="125" t="s">
        <v>764</v>
      </c>
      <c r="T2684" s="125" t="s">
        <v>783</v>
      </c>
      <c r="U2684" s="125">
        <f>IF(L2684="-1",I2684,M2684)</f>
        <v>32</v>
      </c>
      <c r="V2684" s="179">
        <f>IF(L2684="-1",K2684,U2684/I2684*K2684)</f>
        <v>0.25</v>
      </c>
      <c r="W2684" s="125">
        <f>IF(L2684="-1",M2684,"-")</f>
        <v>16</v>
      </c>
      <c r="X2684" s="179">
        <f>IF(L2684="-1",W2684/I2684*K2684,"-")</f>
        <v>0.125</v>
      </c>
      <c r="Z2684" s="125">
        <f>IF(S2684="vs2",1,"")</f>
        <v>1</v>
      </c>
      <c r="AA2684" s="125">
        <f>IF(T2684="vs3",1,"")</f>
        <v>1</v>
      </c>
      <c r="AB2684" s="179">
        <f t="shared" si="4905"/>
        <v>3</v>
      </c>
      <c r="AC2684" s="179" t="str">
        <f t="shared" si="4906"/>
        <v>000010</v>
      </c>
      <c r="AD2684" s="179">
        <f t="shared" si="4907"/>
        <v>1</v>
      </c>
      <c r="AE2684" s="179" t="str">
        <f t="shared" si="4908"/>
        <v>00000111</v>
      </c>
      <c r="AF2684" s="179">
        <f t="shared" si="4909"/>
        <v>0</v>
      </c>
      <c r="AG2684" s="180" t="str">
        <f t="shared" si="4910"/>
        <v>00000000</v>
      </c>
      <c r="AH2684" s="179" t="str">
        <f t="shared" si="4911"/>
        <v>00000000</v>
      </c>
    </row>
    <row r="2685" spans="1:34" x14ac:dyDescent="0.2">
      <c r="A2685" s="125" t="s">
        <v>3570</v>
      </c>
      <c r="B2685" s="58" t="str">
        <f t="shared" si="4904"/>
        <v/>
      </c>
      <c r="C2685" s="125" t="s">
        <v>781</v>
      </c>
      <c r="D2685" s="125" t="s">
        <v>704</v>
      </c>
      <c r="E2685" s="125" t="str">
        <f t="shared" ref="E2685:E2697" si="4912">IF(S2685="rs2","S2",IF(S2685="vs2","S3","S1"))</f>
        <v>S3</v>
      </c>
      <c r="F2685" s="125" t="str">
        <f t="shared" ref="F2685:F2694" si="4913">IF(M2685=8,"000",IF(M2685=16,"101","110"))</f>
        <v>110</v>
      </c>
      <c r="H2685" s="125" t="s">
        <v>1724</v>
      </c>
      <c r="I2685" s="159">
        <f>VLOOKUP(H2685,'V-Enc'!$B$38:$C$45,2,FALSE)</f>
        <v>32</v>
      </c>
      <c r="J2685" s="125" t="s">
        <v>1739</v>
      </c>
      <c r="K2685" s="159">
        <f>VLOOKUP(J2685,'V-Enc'!$B$49:$C$56,2,FALSE)</f>
        <v>0.25</v>
      </c>
      <c r="L2685" s="206" t="s">
        <v>2079</v>
      </c>
      <c r="M2685" s="125">
        <v>32</v>
      </c>
      <c r="N2685" s="125" t="s">
        <v>1830</v>
      </c>
      <c r="O2685" s="125">
        <f>VLOOKUP(N2685,'V-Enc'!$B$130:$C$137,2,FALSE)</f>
        <v>3</v>
      </c>
      <c r="R2685" s="125" t="s">
        <v>22</v>
      </c>
      <c r="S2685" s="125" t="s">
        <v>764</v>
      </c>
      <c r="T2685" s="125" t="s">
        <v>783</v>
      </c>
      <c r="U2685" s="125">
        <f t="shared" ref="U2685:U2697" si="4914">IF(L2685="-1",I2685,M2685)</f>
        <v>32</v>
      </c>
      <c r="V2685" s="179">
        <f t="shared" ref="V2685:V2697" si="4915">IF(L2685="-1",K2685,U2685/I2685*K2685)</f>
        <v>0.25</v>
      </c>
      <c r="W2685" s="125">
        <f t="shared" ref="W2685:W2697" si="4916">IF(L2685="-1",M2685,"-")</f>
        <v>32</v>
      </c>
      <c r="X2685" s="179">
        <f t="shared" ref="X2685:X2697" si="4917">IF(L2685="-1",W2685/I2685*K2685,"-")</f>
        <v>0.25</v>
      </c>
      <c r="Z2685" s="125">
        <f t="shared" si="4895"/>
        <v>1</v>
      </c>
      <c r="AA2685" s="125">
        <f t="shared" si="4866"/>
        <v>1</v>
      </c>
      <c r="AB2685" s="179">
        <f t="shared" si="4905"/>
        <v>3</v>
      </c>
      <c r="AC2685" s="179" t="str">
        <f t="shared" si="4906"/>
        <v>000010</v>
      </c>
      <c r="AD2685" s="179">
        <f t="shared" si="4907"/>
        <v>1</v>
      </c>
      <c r="AE2685" s="179" t="str">
        <f t="shared" si="4908"/>
        <v>00000111</v>
      </c>
      <c r="AF2685" s="179">
        <f t="shared" si="4909"/>
        <v>0</v>
      </c>
      <c r="AG2685" s="180" t="str">
        <f t="shared" si="4910"/>
        <v>00000000</v>
      </c>
      <c r="AH2685" s="179" t="str">
        <f t="shared" si="4911"/>
        <v>00000000</v>
      </c>
    </row>
    <row r="2686" spans="1:34" x14ac:dyDescent="0.2">
      <c r="A2686" s="125" t="s">
        <v>4751</v>
      </c>
      <c r="B2686" s="58" t="str">
        <f t="shared" si="4904"/>
        <v>RSVD</v>
      </c>
      <c r="C2686" s="125" t="s">
        <v>781</v>
      </c>
      <c r="D2686" s="125" t="s">
        <v>704</v>
      </c>
      <c r="E2686" s="125" t="str">
        <f>IF(S2686="rs2","S2",IF(S2686="vs2","S3","S1"))</f>
        <v>S3</v>
      </c>
      <c r="F2686" s="125" t="str">
        <f>IF(M2686=8,"000",IF(M2686=16,"101","110"))</f>
        <v>000</v>
      </c>
      <c r="H2686" s="125" t="s">
        <v>1724</v>
      </c>
      <c r="I2686" s="159">
        <f>VLOOKUP(H2686,'V-Enc'!$B$38:$C$45,2,FALSE)</f>
        <v>32</v>
      </c>
      <c r="J2686" s="125" t="s">
        <v>1740</v>
      </c>
      <c r="K2686" s="159">
        <f>VLOOKUP(J2686,'V-Enc'!$B$49:$C$56,2,FALSE)</f>
        <v>0.5</v>
      </c>
      <c r="L2686" s="206" t="s">
        <v>2079</v>
      </c>
      <c r="M2686" s="125">
        <v>8</v>
      </c>
      <c r="N2686" s="125" t="s">
        <v>1830</v>
      </c>
      <c r="O2686" s="125">
        <f>VLOOKUP(N2686,'V-Enc'!$B$130:$C$137,2,FALSE)</f>
        <v>3</v>
      </c>
      <c r="R2686" s="125" t="s">
        <v>22</v>
      </c>
      <c r="S2686" s="125" t="s">
        <v>764</v>
      </c>
      <c r="T2686" s="125" t="s">
        <v>783</v>
      </c>
      <c r="U2686" s="125">
        <f>IF(L2686="-1",I2686,M2686)</f>
        <v>32</v>
      </c>
      <c r="V2686" s="179">
        <f>IF(L2686="-1",K2686,U2686/I2686*K2686)</f>
        <v>0.5</v>
      </c>
      <c r="W2686" s="125">
        <f>IF(L2686="-1",M2686,"-")</f>
        <v>8</v>
      </c>
      <c r="X2686" s="179">
        <f>IF(L2686="-1",W2686/I2686*K2686,"-")</f>
        <v>0.125</v>
      </c>
      <c r="Z2686" s="125">
        <f>IF(S2686="vs2",1,"")</f>
        <v>1</v>
      </c>
      <c r="AA2686" s="125">
        <f>IF(T2686="vs3",1,"")</f>
        <v>1</v>
      </c>
      <c r="AB2686" s="179">
        <f t="shared" si="4905"/>
        <v>3</v>
      </c>
      <c r="AC2686" s="179" t="str">
        <f t="shared" si="4906"/>
        <v>000010</v>
      </c>
      <c r="AD2686" s="179">
        <f t="shared" si="4907"/>
        <v>1</v>
      </c>
      <c r="AE2686" s="179" t="str">
        <f t="shared" si="4908"/>
        <v>00000111</v>
      </c>
      <c r="AF2686" s="179">
        <f t="shared" si="4909"/>
        <v>0</v>
      </c>
      <c r="AG2686" s="180" t="str">
        <f t="shared" si="4910"/>
        <v>00000000</v>
      </c>
      <c r="AH2686" s="179" t="str">
        <f t="shared" si="4911"/>
        <v>00000000</v>
      </c>
    </row>
    <row r="2687" spans="1:34" x14ac:dyDescent="0.2">
      <c r="A2687" s="125" t="s">
        <v>3571</v>
      </c>
      <c r="B2687" s="58" t="str">
        <f t="shared" si="4904"/>
        <v/>
      </c>
      <c r="C2687" s="125" t="s">
        <v>781</v>
      </c>
      <c r="D2687" s="125" t="s">
        <v>704</v>
      </c>
      <c r="E2687" s="125" t="str">
        <f t="shared" si="4912"/>
        <v>S3</v>
      </c>
      <c r="F2687" s="125" t="str">
        <f t="shared" si="4913"/>
        <v>101</v>
      </c>
      <c r="H2687" s="125" t="s">
        <v>1724</v>
      </c>
      <c r="I2687" s="159">
        <f>VLOOKUP(H2687,'V-Enc'!$B$38:$C$45,2,FALSE)</f>
        <v>32</v>
      </c>
      <c r="J2687" s="125" t="s">
        <v>1740</v>
      </c>
      <c r="K2687" s="159">
        <f>VLOOKUP(J2687,'V-Enc'!$B$49:$C$56,2,FALSE)</f>
        <v>0.5</v>
      </c>
      <c r="L2687" s="206" t="s">
        <v>2079</v>
      </c>
      <c r="M2687" s="125">
        <v>16</v>
      </c>
      <c r="N2687" s="125" t="s">
        <v>1830</v>
      </c>
      <c r="O2687" s="125">
        <f>VLOOKUP(N2687,'V-Enc'!$B$130:$C$137,2,FALSE)</f>
        <v>3</v>
      </c>
      <c r="R2687" s="125" t="s">
        <v>22</v>
      </c>
      <c r="S2687" s="125" t="s">
        <v>764</v>
      </c>
      <c r="T2687" s="125" t="s">
        <v>783</v>
      </c>
      <c r="U2687" s="125">
        <f t="shared" si="4914"/>
        <v>32</v>
      </c>
      <c r="V2687" s="179">
        <f t="shared" si="4915"/>
        <v>0.5</v>
      </c>
      <c r="W2687" s="125">
        <f t="shared" si="4916"/>
        <v>16</v>
      </c>
      <c r="X2687" s="179">
        <f t="shared" si="4917"/>
        <v>0.25</v>
      </c>
      <c r="Z2687" s="125">
        <f t="shared" si="4895"/>
        <v>1</v>
      </c>
      <c r="AA2687" s="125">
        <f t="shared" si="4866"/>
        <v>1</v>
      </c>
      <c r="AB2687" s="179">
        <f t="shared" si="4905"/>
        <v>3</v>
      </c>
      <c r="AC2687" s="179" t="str">
        <f t="shared" si="4906"/>
        <v>000010</v>
      </c>
      <c r="AD2687" s="179">
        <f t="shared" si="4907"/>
        <v>1</v>
      </c>
      <c r="AE2687" s="179" t="str">
        <f t="shared" si="4908"/>
        <v>00000111</v>
      </c>
      <c r="AF2687" s="179">
        <f t="shared" si="4909"/>
        <v>0</v>
      </c>
      <c r="AG2687" s="180" t="str">
        <f t="shared" si="4910"/>
        <v>00000000</v>
      </c>
      <c r="AH2687" s="179" t="str">
        <f t="shared" si="4911"/>
        <v>00000000</v>
      </c>
    </row>
    <row r="2688" spans="1:34" x14ac:dyDescent="0.2">
      <c r="A2688" s="125" t="s">
        <v>3572</v>
      </c>
      <c r="B2688" s="58" t="str">
        <f t="shared" si="4904"/>
        <v/>
      </c>
      <c r="C2688" s="125" t="s">
        <v>781</v>
      </c>
      <c r="D2688" s="125" t="s">
        <v>704</v>
      </c>
      <c r="E2688" s="125" t="str">
        <f t="shared" si="4912"/>
        <v>S3</v>
      </c>
      <c r="F2688" s="125" t="str">
        <f t="shared" si="4913"/>
        <v>110</v>
      </c>
      <c r="H2688" s="125" t="s">
        <v>1724</v>
      </c>
      <c r="I2688" s="159">
        <f>VLOOKUP(H2688,'V-Enc'!$B$38:$C$45,2,FALSE)</f>
        <v>32</v>
      </c>
      <c r="J2688" s="125" t="s">
        <v>1740</v>
      </c>
      <c r="K2688" s="159">
        <f>VLOOKUP(J2688,'V-Enc'!$B$49:$C$56,2,FALSE)</f>
        <v>0.5</v>
      </c>
      <c r="L2688" s="206" t="s">
        <v>2079</v>
      </c>
      <c r="M2688" s="125">
        <v>32</v>
      </c>
      <c r="N2688" s="125" t="s">
        <v>1830</v>
      </c>
      <c r="O2688" s="125">
        <f>VLOOKUP(N2688,'V-Enc'!$B$130:$C$137,2,FALSE)</f>
        <v>3</v>
      </c>
      <c r="R2688" s="125" t="s">
        <v>22</v>
      </c>
      <c r="S2688" s="125" t="s">
        <v>764</v>
      </c>
      <c r="T2688" s="125" t="s">
        <v>783</v>
      </c>
      <c r="U2688" s="125">
        <f t="shared" si="4914"/>
        <v>32</v>
      </c>
      <c r="V2688" s="179">
        <f t="shared" si="4915"/>
        <v>0.5</v>
      </c>
      <c r="W2688" s="125">
        <f t="shared" si="4916"/>
        <v>32</v>
      </c>
      <c r="X2688" s="179">
        <f t="shared" si="4917"/>
        <v>0.5</v>
      </c>
      <c r="Z2688" s="125">
        <f t="shared" si="4895"/>
        <v>1</v>
      </c>
      <c r="AA2688" s="125">
        <f t="shared" si="4866"/>
        <v>1</v>
      </c>
      <c r="AB2688" s="179">
        <f t="shared" si="4905"/>
        <v>3</v>
      </c>
      <c r="AC2688" s="179" t="str">
        <f t="shared" si="4906"/>
        <v>000010</v>
      </c>
      <c r="AD2688" s="179">
        <f t="shared" si="4907"/>
        <v>1</v>
      </c>
      <c r="AE2688" s="179" t="str">
        <f t="shared" si="4908"/>
        <v>00000111</v>
      </c>
      <c r="AF2688" s="179">
        <f t="shared" si="4909"/>
        <v>0</v>
      </c>
      <c r="AG2688" s="180" t="str">
        <f t="shared" si="4910"/>
        <v>00000000</v>
      </c>
      <c r="AH2688" s="179" t="str">
        <f t="shared" si="4911"/>
        <v>00000000</v>
      </c>
    </row>
    <row r="2689" spans="1:34" x14ac:dyDescent="0.2">
      <c r="A2689" s="125" t="s">
        <v>3573</v>
      </c>
      <c r="B2689" s="58" t="str">
        <f t="shared" si="4904"/>
        <v/>
      </c>
      <c r="C2689" s="125" t="s">
        <v>781</v>
      </c>
      <c r="D2689" s="125" t="s">
        <v>704</v>
      </c>
      <c r="E2689" s="125" t="str">
        <f t="shared" si="4912"/>
        <v>S3</v>
      </c>
      <c r="F2689" s="125" t="str">
        <f t="shared" si="4913"/>
        <v>000</v>
      </c>
      <c r="H2689" s="125" t="s">
        <v>1724</v>
      </c>
      <c r="I2689" s="159">
        <f>VLOOKUP(H2689,'V-Enc'!$B$38:$C$45,2,FALSE)</f>
        <v>32</v>
      </c>
      <c r="J2689" s="125" t="s">
        <v>1733</v>
      </c>
      <c r="K2689" s="159">
        <f>VLOOKUP(J2689,'V-Enc'!$B$49:$C$56,2,FALSE)</f>
        <v>1</v>
      </c>
      <c r="L2689" s="206" t="s">
        <v>2079</v>
      </c>
      <c r="M2689" s="125">
        <v>8</v>
      </c>
      <c r="N2689" s="125" t="s">
        <v>1830</v>
      </c>
      <c r="O2689" s="125">
        <f>VLOOKUP(N2689,'V-Enc'!$B$130:$C$137,2,FALSE)</f>
        <v>3</v>
      </c>
      <c r="R2689" s="125" t="s">
        <v>22</v>
      </c>
      <c r="S2689" s="125" t="s">
        <v>764</v>
      </c>
      <c r="T2689" s="125" t="s">
        <v>783</v>
      </c>
      <c r="U2689" s="125">
        <f t="shared" si="4914"/>
        <v>32</v>
      </c>
      <c r="V2689" s="179">
        <f t="shared" si="4915"/>
        <v>1</v>
      </c>
      <c r="W2689" s="125">
        <f t="shared" si="4916"/>
        <v>8</v>
      </c>
      <c r="X2689" s="179">
        <f t="shared" si="4917"/>
        <v>0.25</v>
      </c>
      <c r="Z2689" s="125">
        <f t="shared" si="4895"/>
        <v>1</v>
      </c>
      <c r="AA2689" s="125">
        <f t="shared" si="4866"/>
        <v>1</v>
      </c>
      <c r="AB2689" s="179">
        <f t="shared" si="4905"/>
        <v>3</v>
      </c>
      <c r="AC2689" s="179" t="str">
        <f t="shared" si="4906"/>
        <v>000010</v>
      </c>
      <c r="AD2689" s="179">
        <f t="shared" si="4907"/>
        <v>1</v>
      </c>
      <c r="AE2689" s="179" t="str">
        <f t="shared" si="4908"/>
        <v>00000111</v>
      </c>
      <c r="AF2689" s="179">
        <f t="shared" si="4909"/>
        <v>0</v>
      </c>
      <c r="AG2689" s="180" t="str">
        <f t="shared" si="4910"/>
        <v>00000000</v>
      </c>
      <c r="AH2689" s="179" t="str">
        <f t="shared" si="4911"/>
        <v>00000000</v>
      </c>
    </row>
    <row r="2690" spans="1:34" x14ac:dyDescent="0.2">
      <c r="A2690" s="125" t="s">
        <v>3574</v>
      </c>
      <c r="B2690" s="58" t="str">
        <f t="shared" si="4904"/>
        <v/>
      </c>
      <c r="C2690" s="125" t="s">
        <v>781</v>
      </c>
      <c r="D2690" s="125" t="s">
        <v>704</v>
      </c>
      <c r="E2690" s="125" t="str">
        <f t="shared" si="4912"/>
        <v>S3</v>
      </c>
      <c r="F2690" s="125" t="str">
        <f t="shared" si="4913"/>
        <v>101</v>
      </c>
      <c r="H2690" s="125" t="s">
        <v>1724</v>
      </c>
      <c r="I2690" s="159">
        <f>VLOOKUP(H2690,'V-Enc'!$B$38:$C$45,2,FALSE)</f>
        <v>32</v>
      </c>
      <c r="J2690" s="125" t="s">
        <v>1733</v>
      </c>
      <c r="K2690" s="159">
        <f>VLOOKUP(J2690,'V-Enc'!$B$49:$C$56,2,FALSE)</f>
        <v>1</v>
      </c>
      <c r="L2690" s="206" t="s">
        <v>2079</v>
      </c>
      <c r="M2690" s="125">
        <v>16</v>
      </c>
      <c r="N2690" s="125" t="s">
        <v>1830</v>
      </c>
      <c r="O2690" s="125">
        <f>VLOOKUP(N2690,'V-Enc'!$B$130:$C$137,2,FALSE)</f>
        <v>3</v>
      </c>
      <c r="R2690" s="125" t="s">
        <v>22</v>
      </c>
      <c r="S2690" s="125" t="s">
        <v>764</v>
      </c>
      <c r="T2690" s="125" t="s">
        <v>783</v>
      </c>
      <c r="U2690" s="125">
        <f t="shared" si="4914"/>
        <v>32</v>
      </c>
      <c r="V2690" s="179">
        <f t="shared" si="4915"/>
        <v>1</v>
      </c>
      <c r="W2690" s="125">
        <f t="shared" si="4916"/>
        <v>16</v>
      </c>
      <c r="X2690" s="179">
        <f t="shared" si="4917"/>
        <v>0.5</v>
      </c>
      <c r="Z2690" s="125">
        <f t="shared" si="4895"/>
        <v>1</v>
      </c>
      <c r="AA2690" s="125">
        <f t="shared" si="4866"/>
        <v>1</v>
      </c>
      <c r="AB2690" s="179">
        <f t="shared" si="4905"/>
        <v>3</v>
      </c>
      <c r="AC2690" s="179" t="str">
        <f t="shared" si="4906"/>
        <v>000010</v>
      </c>
      <c r="AD2690" s="179">
        <f t="shared" si="4907"/>
        <v>1</v>
      </c>
      <c r="AE2690" s="179" t="str">
        <f t="shared" si="4908"/>
        <v>00000111</v>
      </c>
      <c r="AF2690" s="179">
        <f t="shared" si="4909"/>
        <v>0</v>
      </c>
      <c r="AG2690" s="180" t="str">
        <f t="shared" si="4910"/>
        <v>00000000</v>
      </c>
      <c r="AH2690" s="179" t="str">
        <f t="shared" si="4911"/>
        <v>00000000</v>
      </c>
    </row>
    <row r="2691" spans="1:34" x14ac:dyDescent="0.2">
      <c r="A2691" s="125" t="s">
        <v>3575</v>
      </c>
      <c r="B2691" s="58" t="str">
        <f t="shared" si="4904"/>
        <v/>
      </c>
      <c r="C2691" s="125" t="s">
        <v>781</v>
      </c>
      <c r="D2691" s="125" t="s">
        <v>704</v>
      </c>
      <c r="E2691" s="125" t="str">
        <f t="shared" si="4912"/>
        <v>S3</v>
      </c>
      <c r="F2691" s="125" t="str">
        <f t="shared" si="4913"/>
        <v>110</v>
      </c>
      <c r="H2691" s="125" t="s">
        <v>1724</v>
      </c>
      <c r="I2691" s="159">
        <f>VLOOKUP(H2691,'V-Enc'!$B$38:$C$45,2,FALSE)</f>
        <v>32</v>
      </c>
      <c r="J2691" s="125" t="s">
        <v>1733</v>
      </c>
      <c r="K2691" s="159">
        <f>VLOOKUP(J2691,'V-Enc'!$B$49:$C$56,2,FALSE)</f>
        <v>1</v>
      </c>
      <c r="L2691" s="206" t="s">
        <v>2079</v>
      </c>
      <c r="M2691" s="125">
        <v>32</v>
      </c>
      <c r="N2691" s="125" t="s">
        <v>1830</v>
      </c>
      <c r="O2691" s="125">
        <f>VLOOKUP(N2691,'V-Enc'!$B$130:$C$137,2,FALSE)</f>
        <v>3</v>
      </c>
      <c r="R2691" s="125" t="s">
        <v>22</v>
      </c>
      <c r="S2691" s="125" t="s">
        <v>764</v>
      </c>
      <c r="T2691" s="125" t="s">
        <v>783</v>
      </c>
      <c r="U2691" s="125">
        <f t="shared" si="4914"/>
        <v>32</v>
      </c>
      <c r="V2691" s="179">
        <f t="shared" si="4915"/>
        <v>1</v>
      </c>
      <c r="W2691" s="125">
        <f t="shared" si="4916"/>
        <v>32</v>
      </c>
      <c r="X2691" s="179">
        <f t="shared" si="4917"/>
        <v>1</v>
      </c>
      <c r="Z2691" s="125">
        <f t="shared" si="4895"/>
        <v>1</v>
      </c>
      <c r="AA2691" s="125">
        <f t="shared" si="4866"/>
        <v>1</v>
      </c>
      <c r="AB2691" s="179">
        <f t="shared" si="4905"/>
        <v>3</v>
      </c>
      <c r="AC2691" s="179" t="str">
        <f t="shared" si="4906"/>
        <v>000010</v>
      </c>
      <c r="AD2691" s="179">
        <f t="shared" si="4907"/>
        <v>1</v>
      </c>
      <c r="AE2691" s="179" t="str">
        <f t="shared" si="4908"/>
        <v>00000111</v>
      </c>
      <c r="AF2691" s="179">
        <f t="shared" si="4909"/>
        <v>0</v>
      </c>
      <c r="AG2691" s="180" t="str">
        <f t="shared" si="4910"/>
        <v>00000000</v>
      </c>
      <c r="AH2691" s="179" t="str">
        <f t="shared" si="4911"/>
        <v>00000000</v>
      </c>
    </row>
    <row r="2692" spans="1:34" x14ac:dyDescent="0.2">
      <c r="A2692" s="125" t="s">
        <v>3576</v>
      </c>
      <c r="B2692" s="58" t="str">
        <f t="shared" si="4904"/>
        <v/>
      </c>
      <c r="C2692" s="125" t="s">
        <v>781</v>
      </c>
      <c r="D2692" s="125" t="s">
        <v>704</v>
      </c>
      <c r="E2692" s="125" t="str">
        <f t="shared" si="4912"/>
        <v>S3</v>
      </c>
      <c r="F2692" s="125" t="str">
        <f t="shared" si="4913"/>
        <v>000</v>
      </c>
      <c r="H2692" s="125" t="s">
        <v>1724</v>
      </c>
      <c r="I2692" s="159">
        <f>VLOOKUP(H2692,'V-Enc'!$B$38:$C$45,2,FALSE)</f>
        <v>32</v>
      </c>
      <c r="J2692" s="125" t="s">
        <v>1734</v>
      </c>
      <c r="K2692" s="159">
        <f>VLOOKUP(J2692,'V-Enc'!$B$49:$C$56,2,FALSE)</f>
        <v>2</v>
      </c>
      <c r="L2692" s="206" t="s">
        <v>2079</v>
      </c>
      <c r="M2692" s="125">
        <v>8</v>
      </c>
      <c r="N2692" s="125" t="s">
        <v>1830</v>
      </c>
      <c r="O2692" s="125">
        <f>VLOOKUP(N2692,'V-Enc'!$B$130:$C$137,2,FALSE)</f>
        <v>3</v>
      </c>
      <c r="R2692" s="125" t="s">
        <v>22</v>
      </c>
      <c r="S2692" s="125" t="s">
        <v>764</v>
      </c>
      <c r="T2692" s="125" t="s">
        <v>783</v>
      </c>
      <c r="U2692" s="125">
        <f t="shared" si="4914"/>
        <v>32</v>
      </c>
      <c r="V2692" s="179">
        <f t="shared" si="4915"/>
        <v>2</v>
      </c>
      <c r="W2692" s="125">
        <f t="shared" si="4916"/>
        <v>8</v>
      </c>
      <c r="X2692" s="179">
        <f t="shared" si="4917"/>
        <v>0.5</v>
      </c>
      <c r="Z2692" s="125">
        <f t="shared" si="4895"/>
        <v>1</v>
      </c>
      <c r="AA2692" s="125">
        <f t="shared" si="4866"/>
        <v>1</v>
      </c>
      <c r="AB2692" s="179">
        <f t="shared" si="4905"/>
        <v>6</v>
      </c>
      <c r="AC2692" s="179" t="str">
        <f t="shared" si="4906"/>
        <v>000101</v>
      </c>
      <c r="AD2692" s="179">
        <f t="shared" si="4907"/>
        <v>1</v>
      </c>
      <c r="AE2692" s="179" t="str">
        <f t="shared" si="4908"/>
        <v>00111111</v>
      </c>
      <c r="AF2692" s="179">
        <f t="shared" si="4909"/>
        <v>0</v>
      </c>
      <c r="AG2692" s="180" t="str">
        <f t="shared" si="4910"/>
        <v>00000000</v>
      </c>
      <c r="AH2692" s="179" t="str">
        <f t="shared" si="4911"/>
        <v>00000000</v>
      </c>
    </row>
    <row r="2693" spans="1:34" x14ac:dyDescent="0.2">
      <c r="A2693" s="125" t="s">
        <v>3577</v>
      </c>
      <c r="B2693" s="58" t="str">
        <f t="shared" si="4904"/>
        <v/>
      </c>
      <c r="C2693" s="125" t="s">
        <v>781</v>
      </c>
      <c r="D2693" s="125" t="s">
        <v>704</v>
      </c>
      <c r="E2693" s="125" t="str">
        <f t="shared" si="4912"/>
        <v>S3</v>
      </c>
      <c r="F2693" s="125" t="str">
        <f t="shared" si="4913"/>
        <v>101</v>
      </c>
      <c r="H2693" s="125" t="s">
        <v>1724</v>
      </c>
      <c r="I2693" s="159">
        <f>VLOOKUP(H2693,'V-Enc'!$B$38:$C$45,2,FALSE)</f>
        <v>32</v>
      </c>
      <c r="J2693" s="125" t="s">
        <v>1734</v>
      </c>
      <c r="K2693" s="159">
        <f>VLOOKUP(J2693,'V-Enc'!$B$49:$C$56,2,FALSE)</f>
        <v>2</v>
      </c>
      <c r="L2693" s="206" t="s">
        <v>2079</v>
      </c>
      <c r="M2693" s="125">
        <v>16</v>
      </c>
      <c r="N2693" s="125" t="s">
        <v>1830</v>
      </c>
      <c r="O2693" s="125">
        <f>VLOOKUP(N2693,'V-Enc'!$B$130:$C$137,2,FALSE)</f>
        <v>3</v>
      </c>
      <c r="R2693" s="125" t="s">
        <v>22</v>
      </c>
      <c r="S2693" s="125" t="s">
        <v>764</v>
      </c>
      <c r="T2693" s="125" t="s">
        <v>783</v>
      </c>
      <c r="U2693" s="125">
        <f t="shared" si="4914"/>
        <v>32</v>
      </c>
      <c r="V2693" s="179">
        <f t="shared" si="4915"/>
        <v>2</v>
      </c>
      <c r="W2693" s="125">
        <f t="shared" si="4916"/>
        <v>16</v>
      </c>
      <c r="X2693" s="179">
        <f t="shared" si="4917"/>
        <v>1</v>
      </c>
      <c r="Z2693" s="125">
        <f t="shared" si="4895"/>
        <v>1</v>
      </c>
      <c r="AA2693" s="125">
        <f t="shared" si="4866"/>
        <v>1</v>
      </c>
      <c r="AB2693" s="179">
        <f t="shared" si="4905"/>
        <v>6</v>
      </c>
      <c r="AC2693" s="179" t="str">
        <f t="shared" si="4906"/>
        <v>000101</v>
      </c>
      <c r="AD2693" s="179">
        <f t="shared" si="4907"/>
        <v>1</v>
      </c>
      <c r="AE2693" s="179" t="str">
        <f t="shared" si="4908"/>
        <v>00111111</v>
      </c>
      <c r="AF2693" s="179">
        <f t="shared" si="4909"/>
        <v>0</v>
      </c>
      <c r="AG2693" s="180" t="str">
        <f t="shared" si="4910"/>
        <v>00000000</v>
      </c>
      <c r="AH2693" s="179" t="str">
        <f t="shared" si="4911"/>
        <v>00000000</v>
      </c>
    </row>
    <row r="2694" spans="1:34" x14ac:dyDescent="0.2">
      <c r="A2694" s="125" t="s">
        <v>3578</v>
      </c>
      <c r="B2694" s="58" t="str">
        <f t="shared" si="4904"/>
        <v/>
      </c>
      <c r="C2694" s="125" t="s">
        <v>781</v>
      </c>
      <c r="D2694" s="125" t="s">
        <v>704</v>
      </c>
      <c r="E2694" s="125" t="str">
        <f t="shared" si="4912"/>
        <v>S3</v>
      </c>
      <c r="F2694" s="125" t="str">
        <f t="shared" si="4913"/>
        <v>110</v>
      </c>
      <c r="H2694" s="125" t="s">
        <v>1724</v>
      </c>
      <c r="I2694" s="159">
        <f>VLOOKUP(H2694,'V-Enc'!$B$38:$C$45,2,FALSE)</f>
        <v>32</v>
      </c>
      <c r="J2694" s="125" t="s">
        <v>1734</v>
      </c>
      <c r="K2694" s="159">
        <f>VLOOKUP(J2694,'V-Enc'!$B$49:$C$56,2,FALSE)</f>
        <v>2</v>
      </c>
      <c r="L2694" s="206" t="s">
        <v>2079</v>
      </c>
      <c r="M2694" s="125">
        <v>32</v>
      </c>
      <c r="N2694" s="125" t="s">
        <v>1830</v>
      </c>
      <c r="O2694" s="125">
        <f>VLOOKUP(N2694,'V-Enc'!$B$130:$C$137,2,FALSE)</f>
        <v>3</v>
      </c>
      <c r="R2694" s="125" t="s">
        <v>22</v>
      </c>
      <c r="S2694" s="125" t="s">
        <v>764</v>
      </c>
      <c r="T2694" s="125" t="s">
        <v>783</v>
      </c>
      <c r="U2694" s="125">
        <f t="shared" si="4914"/>
        <v>32</v>
      </c>
      <c r="V2694" s="179">
        <f t="shared" si="4915"/>
        <v>2</v>
      </c>
      <c r="W2694" s="125">
        <f t="shared" si="4916"/>
        <v>32</v>
      </c>
      <c r="X2694" s="179">
        <f t="shared" si="4917"/>
        <v>2</v>
      </c>
      <c r="Z2694" s="125">
        <f t="shared" si="4895"/>
        <v>1</v>
      </c>
      <c r="AA2694" s="125">
        <f t="shared" si="4866"/>
        <v>1</v>
      </c>
      <c r="AB2694" s="179">
        <f t="shared" si="4905"/>
        <v>6</v>
      </c>
      <c r="AC2694" s="179" t="str">
        <f t="shared" si="4906"/>
        <v>000101</v>
      </c>
      <c r="AD2694" s="179">
        <f t="shared" si="4907"/>
        <v>1</v>
      </c>
      <c r="AE2694" s="179" t="str">
        <f t="shared" si="4908"/>
        <v>00111111</v>
      </c>
      <c r="AF2694" s="179">
        <f t="shared" si="4909"/>
        <v>1</v>
      </c>
      <c r="AG2694" s="180" t="str">
        <f t="shared" si="4910"/>
        <v>11010101</v>
      </c>
      <c r="AH2694" s="179" t="str">
        <f t="shared" si="4911"/>
        <v>00101010</v>
      </c>
    </row>
    <row r="2695" spans="1:34" x14ac:dyDescent="0.2">
      <c r="A2695" s="125" t="s">
        <v>3579</v>
      </c>
      <c r="B2695" s="58" t="str">
        <f t="shared" si="4904"/>
        <v>RSVD</v>
      </c>
      <c r="C2695" s="125" t="s">
        <v>781</v>
      </c>
      <c r="D2695" s="125" t="s">
        <v>704</v>
      </c>
      <c r="E2695" s="125" t="str">
        <f t="shared" si="4912"/>
        <v>S3</v>
      </c>
      <c r="F2695" s="125" t="str">
        <f t="shared" ref="F2695:F2697" si="4918">IF(W2695=8,"000",IF(W2695=16,"101","110"))</f>
        <v>000</v>
      </c>
      <c r="H2695" s="125" t="s">
        <v>1724</v>
      </c>
      <c r="I2695" s="159">
        <f>VLOOKUP(H2695,'V-Enc'!$B$38:$C$45,2,FALSE)</f>
        <v>32</v>
      </c>
      <c r="J2695" s="125" t="s">
        <v>1735</v>
      </c>
      <c r="K2695" s="159">
        <f>VLOOKUP(J2695,'V-Enc'!$B$49:$C$56,2,FALSE)</f>
        <v>4</v>
      </c>
      <c r="L2695" s="206" t="s">
        <v>2079</v>
      </c>
      <c r="M2695" s="125">
        <v>8</v>
      </c>
      <c r="N2695" s="125" t="s">
        <v>1830</v>
      </c>
      <c r="O2695" s="125">
        <f>VLOOKUP(N2695,'V-Enc'!$B$130:$C$137,2,FALSE)</f>
        <v>3</v>
      </c>
      <c r="R2695" s="125" t="s">
        <v>22</v>
      </c>
      <c r="S2695" s="125" t="s">
        <v>764</v>
      </c>
      <c r="T2695" s="125" t="s">
        <v>783</v>
      </c>
      <c r="U2695" s="125">
        <f t="shared" si="4914"/>
        <v>32</v>
      </c>
      <c r="V2695" s="179">
        <f t="shared" si="4915"/>
        <v>4</v>
      </c>
      <c r="W2695" s="125">
        <f t="shared" si="4916"/>
        <v>8</v>
      </c>
      <c r="X2695" s="179">
        <f t="shared" si="4917"/>
        <v>1</v>
      </c>
      <c r="Z2695" s="125">
        <f t="shared" si="4895"/>
        <v>1</v>
      </c>
      <c r="AA2695" s="125">
        <f t="shared" si="4866"/>
        <v>1</v>
      </c>
      <c r="AB2695" s="179">
        <f t="shared" si="4905"/>
        <v>12</v>
      </c>
      <c r="AC2695" s="179" t="str">
        <f t="shared" si="4906"/>
        <v>001011</v>
      </c>
      <c r="AD2695" s="179">
        <f t="shared" si="4907"/>
        <v>1</v>
      </c>
      <c r="AE2695" s="179" t="str">
        <f t="shared" si="4908"/>
        <v>11111111</v>
      </c>
      <c r="AF2695" s="179">
        <f t="shared" si="4909"/>
        <v>0</v>
      </c>
      <c r="AG2695" s="180" t="str">
        <f t="shared" si="4910"/>
        <v>00000000</v>
      </c>
      <c r="AH2695" s="179" t="str">
        <f t="shared" si="4911"/>
        <v>00000000</v>
      </c>
    </row>
    <row r="2696" spans="1:34" x14ac:dyDescent="0.2">
      <c r="A2696" s="125" t="s">
        <v>3580</v>
      </c>
      <c r="B2696" s="58" t="str">
        <f t="shared" si="4904"/>
        <v>RSVD</v>
      </c>
      <c r="C2696" s="125" t="s">
        <v>781</v>
      </c>
      <c r="D2696" s="125" t="s">
        <v>704</v>
      </c>
      <c r="E2696" s="125" t="str">
        <f t="shared" si="4912"/>
        <v>S3</v>
      </c>
      <c r="F2696" s="125" t="str">
        <f t="shared" si="4918"/>
        <v>101</v>
      </c>
      <c r="H2696" s="125" t="s">
        <v>1724</v>
      </c>
      <c r="I2696" s="159">
        <f>VLOOKUP(H2696,'V-Enc'!$B$38:$C$45,2,FALSE)</f>
        <v>32</v>
      </c>
      <c r="J2696" s="125" t="s">
        <v>1735</v>
      </c>
      <c r="K2696" s="159">
        <f>VLOOKUP(J2696,'V-Enc'!$B$49:$C$56,2,FALSE)</f>
        <v>4</v>
      </c>
      <c r="L2696" s="206" t="s">
        <v>2079</v>
      </c>
      <c r="M2696" s="125">
        <v>16</v>
      </c>
      <c r="N2696" s="125" t="s">
        <v>1830</v>
      </c>
      <c r="O2696" s="125">
        <f>VLOOKUP(N2696,'V-Enc'!$B$130:$C$137,2,FALSE)</f>
        <v>3</v>
      </c>
      <c r="R2696" s="125" t="s">
        <v>22</v>
      </c>
      <c r="S2696" s="125" t="s">
        <v>764</v>
      </c>
      <c r="T2696" s="125" t="s">
        <v>783</v>
      </c>
      <c r="U2696" s="125">
        <f t="shared" si="4914"/>
        <v>32</v>
      </c>
      <c r="V2696" s="179">
        <f t="shared" si="4915"/>
        <v>4</v>
      </c>
      <c r="W2696" s="125">
        <f t="shared" si="4916"/>
        <v>16</v>
      </c>
      <c r="X2696" s="179">
        <f t="shared" si="4917"/>
        <v>2</v>
      </c>
      <c r="Z2696" s="125">
        <f t="shared" si="4895"/>
        <v>1</v>
      </c>
      <c r="AA2696" s="125">
        <f t="shared" si="4866"/>
        <v>1</v>
      </c>
      <c r="AB2696" s="179">
        <f t="shared" si="4905"/>
        <v>12</v>
      </c>
      <c r="AC2696" s="179" t="str">
        <f t="shared" si="4906"/>
        <v>001011</v>
      </c>
      <c r="AD2696" s="179">
        <f t="shared" si="4907"/>
        <v>1</v>
      </c>
      <c r="AE2696" s="179" t="str">
        <f t="shared" si="4908"/>
        <v>11111111</v>
      </c>
      <c r="AF2696" s="179">
        <f t="shared" si="4909"/>
        <v>2</v>
      </c>
      <c r="AG2696" s="180" t="str">
        <f t="shared" si="4910"/>
        <v>10101010</v>
      </c>
      <c r="AH2696" s="179" t="str">
        <f>IF(AF2696=0,"00000000",RIGHT(_xlfn.CONCAT(REPT(0,8-MIN(8,AB2696)),REPT(DEC2BIN(_xlfn.BITLSHIFT(1,MAX(V2696,X2696,1)-1)),MAX(1,O2696))),8))</f>
        <v>10001000</v>
      </c>
    </row>
    <row r="2697" spans="1:34" x14ac:dyDescent="0.2">
      <c r="A2697" s="125" t="s">
        <v>3581</v>
      </c>
      <c r="B2697" s="58" t="str">
        <f t="shared" si="4904"/>
        <v>RSVD</v>
      </c>
      <c r="C2697" s="125" t="s">
        <v>781</v>
      </c>
      <c r="D2697" s="125" t="s">
        <v>704</v>
      </c>
      <c r="E2697" s="125" t="str">
        <f t="shared" si="4912"/>
        <v>S3</v>
      </c>
      <c r="F2697" s="125" t="str">
        <f t="shared" si="4918"/>
        <v>110</v>
      </c>
      <c r="H2697" s="125" t="s">
        <v>1724</v>
      </c>
      <c r="I2697" s="159">
        <f>VLOOKUP(H2697,'V-Enc'!$B$38:$C$45,2,FALSE)</f>
        <v>32</v>
      </c>
      <c r="J2697" s="125" t="s">
        <v>1735</v>
      </c>
      <c r="K2697" s="159">
        <f>VLOOKUP(J2697,'V-Enc'!$B$49:$C$56,2,FALSE)</f>
        <v>4</v>
      </c>
      <c r="L2697" s="206" t="s">
        <v>2079</v>
      </c>
      <c r="M2697" s="125">
        <v>32</v>
      </c>
      <c r="N2697" s="125" t="s">
        <v>1830</v>
      </c>
      <c r="O2697" s="125">
        <f>VLOOKUP(N2697,'V-Enc'!$B$130:$C$137,2,FALSE)</f>
        <v>3</v>
      </c>
      <c r="R2697" s="125" t="s">
        <v>22</v>
      </c>
      <c r="S2697" s="125" t="s">
        <v>764</v>
      </c>
      <c r="T2697" s="125" t="s">
        <v>783</v>
      </c>
      <c r="U2697" s="125">
        <f t="shared" si="4914"/>
        <v>32</v>
      </c>
      <c r="V2697" s="179">
        <f t="shared" si="4915"/>
        <v>4</v>
      </c>
      <c r="W2697" s="125">
        <f t="shared" si="4916"/>
        <v>32</v>
      </c>
      <c r="X2697" s="179">
        <f t="shared" si="4917"/>
        <v>4</v>
      </c>
      <c r="Z2697" s="125">
        <f t="shared" si="4895"/>
        <v>1</v>
      </c>
      <c r="AA2697" s="125">
        <f t="shared" si="4866"/>
        <v>1</v>
      </c>
      <c r="AB2697" s="179">
        <f t="shared" si="4905"/>
        <v>12</v>
      </c>
      <c r="AC2697" s="179" t="str">
        <f>DEC2BIN(MIN(64,AB2697)-1,6)</f>
        <v>001011</v>
      </c>
      <c r="AD2697" s="179">
        <f t="shared" si="4907"/>
        <v>1</v>
      </c>
      <c r="AE2697" s="179" t="str">
        <f t="shared" si="4908"/>
        <v>11111111</v>
      </c>
      <c r="AF2697" s="179">
        <f t="shared" si="4909"/>
        <v>1</v>
      </c>
      <c r="AG2697" s="180" t="str">
        <f t="shared" si="4910"/>
        <v>01110111</v>
      </c>
      <c r="AH2697" s="179" t="str">
        <f t="shared" ref="AH2697:AH2700" si="4919">IF(AF2697=0,"00000000",RIGHT(_xlfn.CONCAT(REPT(0,8-MIN(8,AB2697)),REPT(DEC2BIN(_xlfn.BITLSHIFT(1,MAX(V2697,X2697,1)-1)),MAX(1,O2697))),8))</f>
        <v>10001000</v>
      </c>
    </row>
    <row r="2698" spans="1:34" x14ac:dyDescent="0.2">
      <c r="A2698" s="125" t="s">
        <v>3582</v>
      </c>
      <c r="B2698" s="58" t="str">
        <f t="shared" si="4904"/>
        <v>RSVD</v>
      </c>
      <c r="C2698" s="125" t="s">
        <v>781</v>
      </c>
      <c r="D2698" s="125" t="s">
        <v>704</v>
      </c>
      <c r="E2698" s="125" t="str">
        <f>IF(S2698="rs2","L2",IF(S2698="vs2","S3","L1"))</f>
        <v>S3</v>
      </c>
      <c r="F2698" s="125" t="str">
        <f>IF(M2698=8,"000",IF(M2698=16,"101","110"))</f>
        <v>000</v>
      </c>
      <c r="H2698" s="125" t="s">
        <v>1724</v>
      </c>
      <c r="I2698" s="159">
        <f>VLOOKUP(H2698,'V-Enc'!$B$38:$C$45,2,FALSE)</f>
        <v>32</v>
      </c>
      <c r="J2698" s="125" t="s">
        <v>1736</v>
      </c>
      <c r="K2698" s="159">
        <f>VLOOKUP(J2698,'V-Enc'!$B$49:$C$56,2,FALSE)</f>
        <v>8</v>
      </c>
      <c r="L2698" s="206" t="s">
        <v>2079</v>
      </c>
      <c r="M2698" s="125">
        <v>8</v>
      </c>
      <c r="N2698" s="125" t="s">
        <v>1830</v>
      </c>
      <c r="O2698" s="125">
        <f>VLOOKUP(N2698,'V-Enc'!$B$130:$C$137,2,FALSE)</f>
        <v>3</v>
      </c>
      <c r="R2698" s="125" t="s">
        <v>22</v>
      </c>
      <c r="S2698" s="125" t="s">
        <v>764</v>
      </c>
      <c r="T2698" s="125" t="s">
        <v>783</v>
      </c>
      <c r="U2698" s="125">
        <f>IF(L2698="-1",I2698,M2698)</f>
        <v>32</v>
      </c>
      <c r="V2698" s="179">
        <f>IF(L2698="-1",K2698,U2698/I2698*K2698)</f>
        <v>8</v>
      </c>
      <c r="W2698" s="125">
        <f>IF(L2698="-1",M2698,"-")</f>
        <v>8</v>
      </c>
      <c r="X2698" s="179">
        <f>IF(L2698="-1",W2698/I2698*K2698,"-")</f>
        <v>2</v>
      </c>
      <c r="Z2698" s="125">
        <f t="shared" si="4895"/>
        <v>1</v>
      </c>
      <c r="AA2698" s="125">
        <v>1</v>
      </c>
      <c r="AB2698" s="179">
        <f t="shared" si="4905"/>
        <v>24</v>
      </c>
      <c r="AC2698" s="179" t="str">
        <f t="shared" ref="AC2698:AC2700" si="4920">DEC2BIN(MIN(64,AB2698)-1,6)</f>
        <v>010111</v>
      </c>
      <c r="AD2698" s="179">
        <f t="shared" si="4907"/>
        <v>1</v>
      </c>
      <c r="AE2698" s="179" t="str">
        <f t="shared" si="4908"/>
        <v>11111111</v>
      </c>
      <c r="AF2698" s="179">
        <f t="shared" si="4909"/>
        <v>4</v>
      </c>
      <c r="AG2698" s="180" t="str">
        <f t="shared" si="4910"/>
        <v>10001000</v>
      </c>
      <c r="AH2698" s="179" t="str">
        <f t="shared" si="4919"/>
        <v>10000000</v>
      </c>
    </row>
    <row r="2699" spans="1:34" x14ac:dyDescent="0.2">
      <c r="A2699" s="125" t="s">
        <v>3583</v>
      </c>
      <c r="B2699" s="58" t="str">
        <f t="shared" si="4904"/>
        <v>RSVD</v>
      </c>
      <c r="C2699" s="125" t="s">
        <v>781</v>
      </c>
      <c r="D2699" s="125" t="s">
        <v>704</v>
      </c>
      <c r="E2699" s="125" t="str">
        <f>IF(S2699="rs2","L2",IF(S2699="vs2","S3","L1"))</f>
        <v>S3</v>
      </c>
      <c r="F2699" s="125" t="str">
        <f>IF(M2699=8,"000",IF(M2699=16,"101","110"))</f>
        <v>101</v>
      </c>
      <c r="H2699" s="125" t="s">
        <v>1724</v>
      </c>
      <c r="I2699" s="159">
        <f>VLOOKUP(H2699,'V-Enc'!$B$38:$C$45,2,FALSE)</f>
        <v>32</v>
      </c>
      <c r="J2699" s="125" t="s">
        <v>1736</v>
      </c>
      <c r="K2699" s="159">
        <f>VLOOKUP(J2699,'V-Enc'!$B$49:$C$56,2,FALSE)</f>
        <v>8</v>
      </c>
      <c r="L2699" s="206" t="s">
        <v>2079</v>
      </c>
      <c r="M2699" s="125">
        <v>16</v>
      </c>
      <c r="N2699" s="125" t="s">
        <v>1830</v>
      </c>
      <c r="O2699" s="125">
        <f>VLOOKUP(N2699,'V-Enc'!$B$130:$C$137,2,FALSE)</f>
        <v>3</v>
      </c>
      <c r="R2699" s="125" t="s">
        <v>22</v>
      </c>
      <c r="S2699" s="125" t="s">
        <v>764</v>
      </c>
      <c r="T2699" s="125" t="s">
        <v>783</v>
      </c>
      <c r="U2699" s="125">
        <f>IF(L2699="-1",I2699,M2699)</f>
        <v>32</v>
      </c>
      <c r="V2699" s="179">
        <f>IF(L2699="-1",K2699,U2699/I2699*K2699)</f>
        <v>8</v>
      </c>
      <c r="W2699" s="125">
        <f>IF(L2699="-1",M2699,"-")</f>
        <v>16</v>
      </c>
      <c r="X2699" s="179">
        <f>IF(L2699="-1",W2699/I2699*K2699,"-")</f>
        <v>4</v>
      </c>
      <c r="Z2699" s="125">
        <f t="shared" si="4895"/>
        <v>1</v>
      </c>
      <c r="AA2699" s="125">
        <v>1</v>
      </c>
      <c r="AB2699" s="179">
        <f t="shared" si="4905"/>
        <v>24</v>
      </c>
      <c r="AC2699" s="179" t="str">
        <f t="shared" si="4920"/>
        <v>010111</v>
      </c>
      <c r="AD2699" s="179">
        <f t="shared" si="4907"/>
        <v>1</v>
      </c>
      <c r="AE2699" s="179" t="str">
        <f t="shared" si="4908"/>
        <v>11111111</v>
      </c>
      <c r="AF2699" s="179">
        <f t="shared" si="4909"/>
        <v>2</v>
      </c>
      <c r="AG2699" s="180" t="str">
        <f>IF(AF2699=0,"00000000",RIGHT(IF(X2699&gt;=V2699,DEC2BIN(_xlfn.BITXOR(BIN2DEC(AH2699),255),8),REPT(DEC2BIN(_xlfn.BITLSHIFT(1,AF2699-1)),8)),8))</f>
        <v>10101010</v>
      </c>
      <c r="AH2699" s="179" t="str">
        <f t="shared" si="4919"/>
        <v>10000000</v>
      </c>
    </row>
    <row r="2700" spans="1:34" x14ac:dyDescent="0.2">
      <c r="A2700" s="125" t="s">
        <v>3584</v>
      </c>
      <c r="B2700" s="58" t="str">
        <f t="shared" si="4904"/>
        <v>RSVD</v>
      </c>
      <c r="C2700" s="125" t="s">
        <v>781</v>
      </c>
      <c r="D2700" s="125" t="s">
        <v>704</v>
      </c>
      <c r="E2700" s="125" t="str">
        <f>IF(S2700="rs2","L2",IF(S2700="vs2","S3","L1"))</f>
        <v>S3</v>
      </c>
      <c r="F2700" s="125" t="str">
        <f>IF(M2700=8,"000",IF(M2700=16,"101","110"))</f>
        <v>110</v>
      </c>
      <c r="H2700" s="125" t="s">
        <v>1724</v>
      </c>
      <c r="I2700" s="159">
        <f>VLOOKUP(H2700,'V-Enc'!$B$38:$C$45,2,FALSE)</f>
        <v>32</v>
      </c>
      <c r="J2700" s="125" t="s">
        <v>1736</v>
      </c>
      <c r="K2700" s="159">
        <f>VLOOKUP(J2700,'V-Enc'!$B$49:$C$56,2,FALSE)</f>
        <v>8</v>
      </c>
      <c r="L2700" s="206" t="s">
        <v>2079</v>
      </c>
      <c r="M2700" s="125">
        <v>32</v>
      </c>
      <c r="N2700" s="125" t="s">
        <v>1830</v>
      </c>
      <c r="O2700" s="125">
        <f>VLOOKUP(N2700,'V-Enc'!$B$130:$C$137,2,FALSE)</f>
        <v>3</v>
      </c>
      <c r="R2700" s="125" t="s">
        <v>22</v>
      </c>
      <c r="S2700" s="125" t="s">
        <v>764</v>
      </c>
      <c r="T2700" s="125" t="s">
        <v>783</v>
      </c>
      <c r="U2700" s="125">
        <f>IF(L2700="-1",I2700,M2700)</f>
        <v>32</v>
      </c>
      <c r="V2700" s="179">
        <f>IF(L2700="-1",K2700,U2700/I2700*K2700)</f>
        <v>8</v>
      </c>
      <c r="W2700" s="125">
        <f>IF(L2700="-1",M2700,"-")</f>
        <v>32</v>
      </c>
      <c r="X2700" s="179">
        <f>IF(L2700="-1",W2700/I2700*K2700,"-")</f>
        <v>8</v>
      </c>
      <c r="Z2700" s="125">
        <f t="shared" si="4895"/>
        <v>1</v>
      </c>
      <c r="AA2700" s="125">
        <v>1</v>
      </c>
      <c r="AB2700" s="179">
        <f t="shared" si="4905"/>
        <v>24</v>
      </c>
      <c r="AC2700" s="179" t="str">
        <f t="shared" si="4920"/>
        <v>010111</v>
      </c>
      <c r="AD2700" s="179">
        <f t="shared" si="4907"/>
        <v>1</v>
      </c>
      <c r="AE2700" s="179" t="str">
        <f t="shared" si="4908"/>
        <v>11111111</v>
      </c>
      <c r="AF2700" s="179">
        <f t="shared" si="4909"/>
        <v>1</v>
      </c>
      <c r="AG2700" s="180" t="str">
        <f>IF(AF2700=0,"00000000",RIGHT(IF(X2700&gt;=V2700,DEC2BIN(_xlfn.BITXOR(BIN2DEC(AH2700),255),8),REPT(DEC2BIN(_xlfn.BITLSHIFT(1,AF2700-1)),8)),8))</f>
        <v>01111111</v>
      </c>
      <c r="AH2700" s="179" t="str">
        <f t="shared" si="4919"/>
        <v>10000000</v>
      </c>
    </row>
    <row r="2701" spans="1:34" x14ac:dyDescent="0.2">
      <c r="I2701" s="159"/>
      <c r="Z2701" s="125" t="str">
        <f t="shared" si="4895"/>
        <v/>
      </c>
      <c r="AA2701" s="125" t="str">
        <f t="shared" ref="AA2701:AA2760" si="4921">IF(T2701="vs3",1,"")</f>
        <v/>
      </c>
      <c r="AC2701" s="179"/>
      <c r="AE2701" s="179"/>
    </row>
    <row r="2702" spans="1:34" ht="19" x14ac:dyDescent="0.25">
      <c r="A2702" s="225" t="s">
        <v>2465</v>
      </c>
      <c r="B2702" s="225"/>
      <c r="C2702" s="226"/>
      <c r="D2702" s="226"/>
      <c r="E2702" s="226"/>
      <c r="F2702" s="226"/>
      <c r="G2702" s="226"/>
      <c r="I2702" s="159"/>
      <c r="P2702" s="126"/>
      <c r="Z2702" s="125" t="str">
        <f t="shared" si="4895"/>
        <v/>
      </c>
      <c r="AA2702" s="125" t="str">
        <f t="shared" si="4921"/>
        <v/>
      </c>
      <c r="AC2702" s="179"/>
      <c r="AE2702" s="179"/>
    </row>
    <row r="2703" spans="1:34" x14ac:dyDescent="0.2">
      <c r="A2703" s="125" t="s">
        <v>4740</v>
      </c>
      <c r="B2703" s="58" t="str">
        <f t="shared" ref="B2703:B2720" si="4922">IF(OR(MAX(1,O2703)*MAX(V2703,1)&gt;8,V2703&lt;1/4,X2703&lt;1/4,IF(X2703="-",0,X2703)&gt;8),"RSVD","")</f>
        <v>RSVD</v>
      </c>
      <c r="C2703" s="125" t="s">
        <v>781</v>
      </c>
      <c r="D2703" s="125" t="s">
        <v>704</v>
      </c>
      <c r="E2703" s="125" t="str">
        <f>IF(S2703="rs2","S2",IF(S2703="vs2","S3","S1"))</f>
        <v>S1</v>
      </c>
      <c r="F2703" s="125" t="str">
        <f>IF(M2703=8,"000",IF(M2703=16,"101","110"))</f>
        <v>000</v>
      </c>
      <c r="H2703" s="125" t="s">
        <v>1724</v>
      </c>
      <c r="I2703" s="159">
        <f>VLOOKUP(H2703,'V-Enc'!$B$38:$C$45,2,FALSE)</f>
        <v>32</v>
      </c>
      <c r="J2703" s="125" t="s">
        <v>1739</v>
      </c>
      <c r="K2703" s="159">
        <f>VLOOKUP(J2703,'V-Enc'!$B$49:$C$56,2,FALSE)</f>
        <v>0.25</v>
      </c>
      <c r="L2703" s="206" t="s">
        <v>76</v>
      </c>
      <c r="M2703" s="125">
        <v>8</v>
      </c>
      <c r="N2703" s="125" t="s">
        <v>1831</v>
      </c>
      <c r="O2703" s="125">
        <f>VLOOKUP(N2703,'V-Enc'!$B$130:$C$137,2,FALSE)</f>
        <v>4</v>
      </c>
      <c r="R2703" s="125" t="s">
        <v>22</v>
      </c>
      <c r="S2703" s="206" t="s">
        <v>2040</v>
      </c>
      <c r="T2703" s="125" t="s">
        <v>783</v>
      </c>
      <c r="U2703" s="125">
        <f>IF(L2703="-1",I2703,M2703)</f>
        <v>8</v>
      </c>
      <c r="V2703" s="179">
        <f>IF(L2703="-1",K2703,U2703/I2703*K2703)</f>
        <v>6.25E-2</v>
      </c>
      <c r="W2703" s="125" t="str">
        <f>IF(L2703="-1",M2703,"-")</f>
        <v>-</v>
      </c>
      <c r="X2703" s="179" t="str">
        <f>IF(L2703="-1",W2703/#REF!*#REF!,"-")</f>
        <v>-</v>
      </c>
      <c r="Z2703" s="125" t="str">
        <f>IF(S2703="vs2",1,"")</f>
        <v/>
      </c>
      <c r="AA2703" s="125">
        <f>IF(T2703="vs3",1,"")</f>
        <v>1</v>
      </c>
      <c r="AB2703" s="179">
        <f t="shared" ref="AB2703:AB2720" si="4923">MAX(V2703,X2703,1)*O2703</f>
        <v>4</v>
      </c>
      <c r="AC2703" s="179" t="str">
        <f t="shared" ref="AC2703:AC2716" si="4924">DEC2BIN(MIN(64,AB2703)-1,6)</f>
        <v>000011</v>
      </c>
      <c r="AD2703" s="179">
        <f t="shared" ref="AD2703:AD2720" si="4925">AB2703/(MAX(V2703,1)*IF(O2703="",1,O2703))</f>
        <v>1</v>
      </c>
      <c r="AE2703" s="179" t="str">
        <f t="shared" ref="AE2703:AE2720" si="4926">RIGHT(_xlfn.CONCAT(REPT(0,8-MIN(AB2703,8)),REPT(DEC2BIN(_xlfn.BITLSHIFT(1,AD2703-1)),AB2703/AD2703)),8)</f>
        <v>00001111</v>
      </c>
      <c r="AF2703" s="125" t="s">
        <v>369</v>
      </c>
    </row>
    <row r="2704" spans="1:34" x14ac:dyDescent="0.2">
      <c r="A2704" s="125" t="s">
        <v>4741</v>
      </c>
      <c r="B2704" s="58" t="str">
        <f t="shared" si="4922"/>
        <v>RSVD</v>
      </c>
      <c r="C2704" s="125" t="s">
        <v>781</v>
      </c>
      <c r="D2704" s="125" t="s">
        <v>704</v>
      </c>
      <c r="E2704" s="125" t="str">
        <f>IF(S2704="rs2","S2",IF(S2704="vs2","S3","S1"))</f>
        <v>S1</v>
      </c>
      <c r="F2704" s="125" t="str">
        <f>IF(M2704=8,"000",IF(M2704=16,"101","110"))</f>
        <v>101</v>
      </c>
      <c r="H2704" s="125" t="s">
        <v>1724</v>
      </c>
      <c r="I2704" s="159">
        <f>VLOOKUP(H2704,'V-Enc'!$B$38:$C$45,2,FALSE)</f>
        <v>32</v>
      </c>
      <c r="J2704" s="125" t="s">
        <v>1739</v>
      </c>
      <c r="K2704" s="159">
        <f>VLOOKUP(J2704,'V-Enc'!$B$49:$C$56,2,FALSE)</f>
        <v>0.25</v>
      </c>
      <c r="L2704" s="206" t="s">
        <v>76</v>
      </c>
      <c r="M2704" s="125">
        <v>16</v>
      </c>
      <c r="N2704" s="125" t="s">
        <v>1831</v>
      </c>
      <c r="O2704" s="125">
        <f>VLOOKUP(N2704,'V-Enc'!$B$130:$C$137,2,FALSE)</f>
        <v>4</v>
      </c>
      <c r="R2704" s="125" t="s">
        <v>22</v>
      </c>
      <c r="S2704" s="206" t="s">
        <v>2040</v>
      </c>
      <c r="T2704" s="125" t="s">
        <v>783</v>
      </c>
      <c r="U2704" s="125">
        <f>IF(L2704="-1",I2704,M2704)</f>
        <v>16</v>
      </c>
      <c r="V2704" s="179">
        <f>IF(L2704="-1",K2704,U2704/I2704*K2704)</f>
        <v>0.125</v>
      </c>
      <c r="W2704" s="125" t="str">
        <f>IF(L2704="-1",M2704,"-")</f>
        <v>-</v>
      </c>
      <c r="X2704" s="179" t="str">
        <f>IF(L2704="-1",W2704/#REF!*#REF!,"-")</f>
        <v>-</v>
      </c>
      <c r="Z2704" s="125" t="str">
        <f>IF(S2704="vs2",1,"")</f>
        <v/>
      </c>
      <c r="AA2704" s="125">
        <f>IF(T2704="vs3",1,"")</f>
        <v>1</v>
      </c>
      <c r="AB2704" s="179">
        <f t="shared" si="4923"/>
        <v>4</v>
      </c>
      <c r="AC2704" s="179" t="str">
        <f t="shared" si="4924"/>
        <v>000011</v>
      </c>
      <c r="AD2704" s="179">
        <f t="shared" si="4925"/>
        <v>1</v>
      </c>
      <c r="AE2704" s="179" t="str">
        <f t="shared" si="4926"/>
        <v>00001111</v>
      </c>
      <c r="AF2704" s="125" t="s">
        <v>369</v>
      </c>
    </row>
    <row r="2705" spans="1:32" x14ac:dyDescent="0.2">
      <c r="A2705" s="125" t="s">
        <v>3585</v>
      </c>
      <c r="B2705" s="58" t="str">
        <f t="shared" si="4922"/>
        <v/>
      </c>
      <c r="C2705" s="125" t="s">
        <v>781</v>
      </c>
      <c r="D2705" s="125" t="s">
        <v>704</v>
      </c>
      <c r="E2705" s="125" t="str">
        <f t="shared" ref="E2705:E2714" si="4927">IF(S2705="rs2","S2",IF(S2705="vs2","S3","S1"))</f>
        <v>S1</v>
      </c>
      <c r="F2705" s="125" t="str">
        <f t="shared" ref="F2705:F2714" si="4928">IF(M2705=8,"000",IF(M2705=16,"101","110"))</f>
        <v>110</v>
      </c>
      <c r="H2705" s="125" t="s">
        <v>1724</v>
      </c>
      <c r="I2705" s="159">
        <f>VLOOKUP(H2705,'V-Enc'!$B$38:$C$45,2,FALSE)</f>
        <v>32</v>
      </c>
      <c r="J2705" s="125" t="s">
        <v>1739</v>
      </c>
      <c r="K2705" s="159">
        <f>VLOOKUP(J2705,'V-Enc'!$B$49:$C$56,2,FALSE)</f>
        <v>0.25</v>
      </c>
      <c r="L2705" s="206" t="s">
        <v>76</v>
      </c>
      <c r="M2705" s="125">
        <v>32</v>
      </c>
      <c r="N2705" s="125" t="s">
        <v>1831</v>
      </c>
      <c r="O2705" s="125">
        <f>VLOOKUP(N2705,'V-Enc'!$B$130:$C$137,2,FALSE)</f>
        <v>4</v>
      </c>
      <c r="R2705" s="125" t="s">
        <v>22</v>
      </c>
      <c r="S2705" s="206" t="s">
        <v>2040</v>
      </c>
      <c r="T2705" s="125" t="s">
        <v>783</v>
      </c>
      <c r="U2705" s="125">
        <f t="shared" ref="U2705:U2714" si="4929">IF(L2705="-1",I2705,M2705)</f>
        <v>32</v>
      </c>
      <c r="V2705" s="179">
        <f t="shared" ref="V2705:V2714" si="4930">IF(L2705="-1",K2705,U2705/I2705*K2705)</f>
        <v>0.25</v>
      </c>
      <c r="W2705" s="125" t="str">
        <f t="shared" ref="W2705:W2714" si="4931">IF(L2705="-1",M2705,"-")</f>
        <v>-</v>
      </c>
      <c r="X2705" s="179" t="str">
        <f>IF(L2705="-1",W2705/#REF!*#REF!,"-")</f>
        <v>-</v>
      </c>
      <c r="Z2705" s="125" t="str">
        <f t="shared" si="4895"/>
        <v/>
      </c>
      <c r="AA2705" s="125">
        <f t="shared" si="4921"/>
        <v>1</v>
      </c>
      <c r="AB2705" s="179">
        <f t="shared" si="4923"/>
        <v>4</v>
      </c>
      <c r="AC2705" s="179" t="str">
        <f t="shared" si="4924"/>
        <v>000011</v>
      </c>
      <c r="AD2705" s="179">
        <f t="shared" si="4925"/>
        <v>1</v>
      </c>
      <c r="AE2705" s="179" t="str">
        <f t="shared" si="4926"/>
        <v>00001111</v>
      </c>
      <c r="AF2705" s="125" t="s">
        <v>369</v>
      </c>
    </row>
    <row r="2706" spans="1:32" x14ac:dyDescent="0.2">
      <c r="A2706" s="125" t="s">
        <v>4742</v>
      </c>
      <c r="B2706" s="58" t="str">
        <f t="shared" si="4922"/>
        <v>RSVD</v>
      </c>
      <c r="C2706" s="125" t="s">
        <v>781</v>
      </c>
      <c r="D2706" s="125" t="s">
        <v>704</v>
      </c>
      <c r="E2706" s="125" t="str">
        <f>IF(S2706="rs2","S2",IF(S2706="vs2","S3","S1"))</f>
        <v>S1</v>
      </c>
      <c r="F2706" s="125" t="str">
        <f>IF(M2706=8,"000",IF(M2706=16,"101","110"))</f>
        <v>000</v>
      </c>
      <c r="H2706" s="125" t="s">
        <v>1724</v>
      </c>
      <c r="I2706" s="159">
        <f>VLOOKUP(H2706,'V-Enc'!$B$38:$C$45,2,FALSE)</f>
        <v>32</v>
      </c>
      <c r="J2706" s="125" t="s">
        <v>1740</v>
      </c>
      <c r="K2706" s="159">
        <f>VLOOKUP(J2706,'V-Enc'!$B$49:$C$56,2,FALSE)</f>
        <v>0.5</v>
      </c>
      <c r="L2706" s="206" t="s">
        <v>76</v>
      </c>
      <c r="M2706" s="125">
        <v>8</v>
      </c>
      <c r="N2706" s="125" t="s">
        <v>1831</v>
      </c>
      <c r="O2706" s="125">
        <f>VLOOKUP(N2706,'V-Enc'!$B$130:$C$137,2,FALSE)</f>
        <v>4</v>
      </c>
      <c r="R2706" s="125" t="s">
        <v>22</v>
      </c>
      <c r="S2706" s="206" t="s">
        <v>2040</v>
      </c>
      <c r="T2706" s="125" t="s">
        <v>783</v>
      </c>
      <c r="U2706" s="125">
        <f>IF(L2706="-1",I2706,M2706)</f>
        <v>8</v>
      </c>
      <c r="V2706" s="179">
        <f>IF(L2706="-1",K2706,U2706/I2706*K2706)</f>
        <v>0.125</v>
      </c>
      <c r="W2706" s="125" t="str">
        <f>IF(L2706="-1",M2706,"-")</f>
        <v>-</v>
      </c>
      <c r="X2706" s="179" t="str">
        <f>IF(L2706="-1",W2706/#REF!*#REF!,"-")</f>
        <v>-</v>
      </c>
      <c r="Z2706" s="125" t="str">
        <f>IF(S2706="vs2",1,"")</f>
        <v/>
      </c>
      <c r="AA2706" s="125">
        <f>IF(T2706="vs3",1,"")</f>
        <v>1</v>
      </c>
      <c r="AB2706" s="179">
        <f t="shared" si="4923"/>
        <v>4</v>
      </c>
      <c r="AC2706" s="179" t="str">
        <f t="shared" si="4924"/>
        <v>000011</v>
      </c>
      <c r="AD2706" s="179">
        <f t="shared" si="4925"/>
        <v>1</v>
      </c>
      <c r="AE2706" s="179" t="str">
        <f t="shared" si="4926"/>
        <v>00001111</v>
      </c>
      <c r="AF2706" s="125" t="s">
        <v>369</v>
      </c>
    </row>
    <row r="2707" spans="1:32" x14ac:dyDescent="0.2">
      <c r="A2707" s="125" t="s">
        <v>3586</v>
      </c>
      <c r="B2707" s="58" t="str">
        <f t="shared" si="4922"/>
        <v/>
      </c>
      <c r="C2707" s="125" t="s">
        <v>781</v>
      </c>
      <c r="D2707" s="125" t="s">
        <v>704</v>
      </c>
      <c r="E2707" s="125" t="str">
        <f t="shared" si="4927"/>
        <v>S1</v>
      </c>
      <c r="F2707" s="125" t="str">
        <f t="shared" si="4928"/>
        <v>101</v>
      </c>
      <c r="H2707" s="125" t="s">
        <v>1724</v>
      </c>
      <c r="I2707" s="159">
        <f>VLOOKUP(H2707,'V-Enc'!$B$38:$C$45,2,FALSE)</f>
        <v>32</v>
      </c>
      <c r="J2707" s="125" t="s">
        <v>1740</v>
      </c>
      <c r="K2707" s="159">
        <f>VLOOKUP(J2707,'V-Enc'!$B$49:$C$56,2,FALSE)</f>
        <v>0.5</v>
      </c>
      <c r="L2707" s="206" t="s">
        <v>76</v>
      </c>
      <c r="M2707" s="125">
        <v>16</v>
      </c>
      <c r="N2707" s="125" t="s">
        <v>1831</v>
      </c>
      <c r="O2707" s="125">
        <f>VLOOKUP(N2707,'V-Enc'!$B$130:$C$137,2,FALSE)</f>
        <v>4</v>
      </c>
      <c r="R2707" s="125" t="s">
        <v>22</v>
      </c>
      <c r="S2707" s="206" t="s">
        <v>2040</v>
      </c>
      <c r="T2707" s="125" t="s">
        <v>783</v>
      </c>
      <c r="U2707" s="125">
        <f t="shared" si="4929"/>
        <v>16</v>
      </c>
      <c r="V2707" s="179">
        <f t="shared" si="4930"/>
        <v>0.25</v>
      </c>
      <c r="W2707" s="125" t="str">
        <f t="shared" si="4931"/>
        <v>-</v>
      </c>
      <c r="X2707" s="179" t="str">
        <f>IF(L2707="-1",W2707/#REF!*#REF!,"-")</f>
        <v>-</v>
      </c>
      <c r="Z2707" s="125" t="str">
        <f t="shared" si="4895"/>
        <v/>
      </c>
      <c r="AA2707" s="125">
        <f t="shared" si="4921"/>
        <v>1</v>
      </c>
      <c r="AB2707" s="179">
        <f t="shared" si="4923"/>
        <v>4</v>
      </c>
      <c r="AC2707" s="179" t="str">
        <f t="shared" si="4924"/>
        <v>000011</v>
      </c>
      <c r="AD2707" s="179">
        <f t="shared" si="4925"/>
        <v>1</v>
      </c>
      <c r="AE2707" s="179" t="str">
        <f t="shared" si="4926"/>
        <v>00001111</v>
      </c>
      <c r="AF2707" s="125" t="s">
        <v>369</v>
      </c>
    </row>
    <row r="2708" spans="1:32" x14ac:dyDescent="0.2">
      <c r="A2708" s="125" t="s">
        <v>3587</v>
      </c>
      <c r="B2708" s="58" t="str">
        <f t="shared" si="4922"/>
        <v/>
      </c>
      <c r="C2708" s="125" t="s">
        <v>781</v>
      </c>
      <c r="D2708" s="125" t="s">
        <v>704</v>
      </c>
      <c r="E2708" s="125" t="str">
        <f t="shared" si="4927"/>
        <v>S1</v>
      </c>
      <c r="F2708" s="125" t="str">
        <f t="shared" si="4928"/>
        <v>110</v>
      </c>
      <c r="H2708" s="125" t="s">
        <v>1724</v>
      </c>
      <c r="I2708" s="159">
        <f>VLOOKUP(H2708,'V-Enc'!$B$38:$C$45,2,FALSE)</f>
        <v>32</v>
      </c>
      <c r="J2708" s="125" t="s">
        <v>1740</v>
      </c>
      <c r="K2708" s="159">
        <f>VLOOKUP(J2708,'V-Enc'!$B$49:$C$56,2,FALSE)</f>
        <v>0.5</v>
      </c>
      <c r="L2708" s="206" t="s">
        <v>76</v>
      </c>
      <c r="M2708" s="125">
        <v>32</v>
      </c>
      <c r="N2708" s="125" t="s">
        <v>1831</v>
      </c>
      <c r="O2708" s="125">
        <f>VLOOKUP(N2708,'V-Enc'!$B$130:$C$137,2,FALSE)</f>
        <v>4</v>
      </c>
      <c r="R2708" s="125" t="s">
        <v>22</v>
      </c>
      <c r="S2708" s="206" t="s">
        <v>2040</v>
      </c>
      <c r="T2708" s="125" t="s">
        <v>783</v>
      </c>
      <c r="U2708" s="125">
        <f t="shared" si="4929"/>
        <v>32</v>
      </c>
      <c r="V2708" s="179">
        <f t="shared" si="4930"/>
        <v>0.5</v>
      </c>
      <c r="W2708" s="125" t="str">
        <f t="shared" si="4931"/>
        <v>-</v>
      </c>
      <c r="X2708" s="179" t="str">
        <f>IF(L2708="-1",W2708/I2707*K2707,"-")</f>
        <v>-</v>
      </c>
      <c r="Z2708" s="125" t="str">
        <f t="shared" si="4895"/>
        <v/>
      </c>
      <c r="AA2708" s="125">
        <f t="shared" si="4921"/>
        <v>1</v>
      </c>
      <c r="AB2708" s="179">
        <f t="shared" si="4923"/>
        <v>4</v>
      </c>
      <c r="AC2708" s="179" t="str">
        <f t="shared" si="4924"/>
        <v>000011</v>
      </c>
      <c r="AD2708" s="179">
        <f t="shared" si="4925"/>
        <v>1</v>
      </c>
      <c r="AE2708" s="179" t="str">
        <f t="shared" si="4926"/>
        <v>00001111</v>
      </c>
      <c r="AF2708" s="125" t="s">
        <v>369</v>
      </c>
    </row>
    <row r="2709" spans="1:32" x14ac:dyDescent="0.2">
      <c r="A2709" s="125" t="s">
        <v>3588</v>
      </c>
      <c r="B2709" s="58" t="str">
        <f t="shared" si="4922"/>
        <v/>
      </c>
      <c r="C2709" s="125" t="s">
        <v>781</v>
      </c>
      <c r="D2709" s="125" t="s">
        <v>704</v>
      </c>
      <c r="E2709" s="125" t="str">
        <f t="shared" si="4927"/>
        <v>S1</v>
      </c>
      <c r="F2709" s="125" t="str">
        <f t="shared" si="4928"/>
        <v>000</v>
      </c>
      <c r="H2709" s="125" t="s">
        <v>1724</v>
      </c>
      <c r="I2709" s="159">
        <f>VLOOKUP(H2709,'V-Enc'!$B$38:$C$45,2,FALSE)</f>
        <v>32</v>
      </c>
      <c r="J2709" s="125" t="s">
        <v>1733</v>
      </c>
      <c r="K2709" s="159">
        <f>VLOOKUP(J2709,'V-Enc'!$B$49:$C$56,2,FALSE)</f>
        <v>1</v>
      </c>
      <c r="L2709" s="206" t="s">
        <v>76</v>
      </c>
      <c r="M2709" s="125">
        <v>8</v>
      </c>
      <c r="N2709" s="125" t="s">
        <v>1831</v>
      </c>
      <c r="O2709" s="125">
        <f>VLOOKUP(N2709,'V-Enc'!$B$130:$C$137,2,FALSE)</f>
        <v>4</v>
      </c>
      <c r="R2709" s="125" t="s">
        <v>22</v>
      </c>
      <c r="S2709" s="206" t="s">
        <v>2040</v>
      </c>
      <c r="T2709" s="125" t="s">
        <v>783</v>
      </c>
      <c r="U2709" s="125">
        <f t="shared" si="4929"/>
        <v>8</v>
      </c>
      <c r="V2709" s="179">
        <f t="shared" si="4930"/>
        <v>0.25</v>
      </c>
      <c r="W2709" s="125" t="str">
        <f t="shared" si="4931"/>
        <v>-</v>
      </c>
      <c r="X2709" s="179" t="str">
        <f>IF(L2709="-1",W2709/#REF!*#REF!,"-")</f>
        <v>-</v>
      </c>
      <c r="Z2709" s="125" t="str">
        <f t="shared" si="4895"/>
        <v/>
      </c>
      <c r="AA2709" s="125">
        <f t="shared" si="4921"/>
        <v>1</v>
      </c>
      <c r="AB2709" s="179">
        <f t="shared" si="4923"/>
        <v>4</v>
      </c>
      <c r="AC2709" s="179" t="str">
        <f t="shared" si="4924"/>
        <v>000011</v>
      </c>
      <c r="AD2709" s="179">
        <f t="shared" si="4925"/>
        <v>1</v>
      </c>
      <c r="AE2709" s="179" t="str">
        <f t="shared" si="4926"/>
        <v>00001111</v>
      </c>
      <c r="AF2709" s="125" t="s">
        <v>369</v>
      </c>
    </row>
    <row r="2710" spans="1:32" x14ac:dyDescent="0.2">
      <c r="A2710" s="125" t="s">
        <v>3589</v>
      </c>
      <c r="B2710" s="58" t="str">
        <f t="shared" si="4922"/>
        <v/>
      </c>
      <c r="C2710" s="125" t="s">
        <v>781</v>
      </c>
      <c r="D2710" s="125" t="s">
        <v>704</v>
      </c>
      <c r="E2710" s="125" t="str">
        <f t="shared" si="4927"/>
        <v>S1</v>
      </c>
      <c r="F2710" s="125" t="str">
        <f t="shared" si="4928"/>
        <v>101</v>
      </c>
      <c r="H2710" s="125" t="s">
        <v>1724</v>
      </c>
      <c r="I2710" s="159">
        <f>VLOOKUP(H2710,'V-Enc'!$B$38:$C$45,2,FALSE)</f>
        <v>32</v>
      </c>
      <c r="J2710" s="125" t="s">
        <v>1733</v>
      </c>
      <c r="K2710" s="159">
        <f>VLOOKUP(J2710,'V-Enc'!$B$49:$C$56,2,FALSE)</f>
        <v>1</v>
      </c>
      <c r="L2710" s="206" t="s">
        <v>76</v>
      </c>
      <c r="M2710" s="125">
        <v>16</v>
      </c>
      <c r="N2710" s="125" t="s">
        <v>1831</v>
      </c>
      <c r="O2710" s="125">
        <f>VLOOKUP(N2710,'V-Enc'!$B$130:$C$137,2,FALSE)</f>
        <v>4</v>
      </c>
      <c r="R2710" s="125" t="s">
        <v>22</v>
      </c>
      <c r="S2710" s="206" t="s">
        <v>2040</v>
      </c>
      <c r="T2710" s="125" t="s">
        <v>783</v>
      </c>
      <c r="U2710" s="125">
        <f t="shared" si="4929"/>
        <v>16</v>
      </c>
      <c r="V2710" s="179">
        <f t="shared" si="4930"/>
        <v>0.5</v>
      </c>
      <c r="W2710" s="125" t="str">
        <f t="shared" si="4931"/>
        <v>-</v>
      </c>
      <c r="X2710" s="179" t="str">
        <f>IF(L2710="-1",W2710/I2709*K2709,"-")</f>
        <v>-</v>
      </c>
      <c r="Z2710" s="125" t="str">
        <f t="shared" si="4895"/>
        <v/>
      </c>
      <c r="AA2710" s="125">
        <f t="shared" si="4921"/>
        <v>1</v>
      </c>
      <c r="AB2710" s="179">
        <f t="shared" si="4923"/>
        <v>4</v>
      </c>
      <c r="AC2710" s="179" t="str">
        <f t="shared" si="4924"/>
        <v>000011</v>
      </c>
      <c r="AD2710" s="179">
        <f t="shared" si="4925"/>
        <v>1</v>
      </c>
      <c r="AE2710" s="179" t="str">
        <f t="shared" si="4926"/>
        <v>00001111</v>
      </c>
      <c r="AF2710" s="125" t="s">
        <v>369</v>
      </c>
    </row>
    <row r="2711" spans="1:32" x14ac:dyDescent="0.2">
      <c r="A2711" s="125" t="s">
        <v>3590</v>
      </c>
      <c r="B2711" s="58" t="str">
        <f t="shared" si="4922"/>
        <v/>
      </c>
      <c r="C2711" s="125" t="s">
        <v>781</v>
      </c>
      <c r="D2711" s="125" t="s">
        <v>704</v>
      </c>
      <c r="E2711" s="125" t="str">
        <f t="shared" si="4927"/>
        <v>S1</v>
      </c>
      <c r="F2711" s="125" t="str">
        <f t="shared" si="4928"/>
        <v>110</v>
      </c>
      <c r="H2711" s="125" t="s">
        <v>1724</v>
      </c>
      <c r="I2711" s="159">
        <f>VLOOKUP(H2711,'V-Enc'!$B$38:$C$45,2,FALSE)</f>
        <v>32</v>
      </c>
      <c r="J2711" s="125" t="s">
        <v>1733</v>
      </c>
      <c r="K2711" s="159">
        <f>VLOOKUP(J2711,'V-Enc'!$B$49:$C$56,2,FALSE)</f>
        <v>1</v>
      </c>
      <c r="L2711" s="206" t="s">
        <v>76</v>
      </c>
      <c r="M2711" s="125">
        <v>32</v>
      </c>
      <c r="N2711" s="125" t="s">
        <v>1831</v>
      </c>
      <c r="O2711" s="125">
        <f>VLOOKUP(N2711,'V-Enc'!$B$130:$C$137,2,FALSE)</f>
        <v>4</v>
      </c>
      <c r="R2711" s="125" t="s">
        <v>22</v>
      </c>
      <c r="S2711" s="206" t="s">
        <v>2040</v>
      </c>
      <c r="T2711" s="125" t="s">
        <v>783</v>
      </c>
      <c r="U2711" s="125">
        <f t="shared" si="4929"/>
        <v>32</v>
      </c>
      <c r="V2711" s="179">
        <f t="shared" si="4930"/>
        <v>1</v>
      </c>
      <c r="W2711" s="125" t="str">
        <f t="shared" si="4931"/>
        <v>-</v>
      </c>
      <c r="X2711" s="179" t="str">
        <f>IF(L2711="-1",W2711/I2710*K2710,"-")</f>
        <v>-</v>
      </c>
      <c r="Z2711" s="125" t="str">
        <f t="shared" si="4895"/>
        <v/>
      </c>
      <c r="AA2711" s="125">
        <f t="shared" si="4921"/>
        <v>1</v>
      </c>
      <c r="AB2711" s="179">
        <f t="shared" si="4923"/>
        <v>4</v>
      </c>
      <c r="AC2711" s="179" t="str">
        <f t="shared" si="4924"/>
        <v>000011</v>
      </c>
      <c r="AD2711" s="179">
        <f t="shared" si="4925"/>
        <v>1</v>
      </c>
      <c r="AE2711" s="179" t="str">
        <f t="shared" si="4926"/>
        <v>00001111</v>
      </c>
      <c r="AF2711" s="125" t="s">
        <v>369</v>
      </c>
    </row>
    <row r="2712" spans="1:32" x14ac:dyDescent="0.2">
      <c r="A2712" s="125" t="s">
        <v>3591</v>
      </c>
      <c r="B2712" s="58" t="str">
        <f t="shared" si="4922"/>
        <v/>
      </c>
      <c r="C2712" s="125" t="s">
        <v>781</v>
      </c>
      <c r="D2712" s="125" t="s">
        <v>704</v>
      </c>
      <c r="E2712" s="125" t="str">
        <f t="shared" si="4927"/>
        <v>S1</v>
      </c>
      <c r="F2712" s="125" t="str">
        <f t="shared" si="4928"/>
        <v>000</v>
      </c>
      <c r="H2712" s="125" t="s">
        <v>1724</v>
      </c>
      <c r="I2712" s="159">
        <f>VLOOKUP(H2712,'V-Enc'!$B$38:$C$45,2,FALSE)</f>
        <v>32</v>
      </c>
      <c r="J2712" s="125" t="s">
        <v>1734</v>
      </c>
      <c r="K2712" s="159">
        <f>VLOOKUP(J2712,'V-Enc'!$B$49:$C$56,2,FALSE)</f>
        <v>2</v>
      </c>
      <c r="L2712" s="206" t="s">
        <v>76</v>
      </c>
      <c r="M2712" s="125">
        <v>8</v>
      </c>
      <c r="N2712" s="125" t="s">
        <v>1831</v>
      </c>
      <c r="O2712" s="125">
        <f>VLOOKUP(N2712,'V-Enc'!$B$130:$C$137,2,FALSE)</f>
        <v>4</v>
      </c>
      <c r="R2712" s="125" t="s">
        <v>22</v>
      </c>
      <c r="S2712" s="206" t="s">
        <v>2040</v>
      </c>
      <c r="T2712" s="125" t="s">
        <v>783</v>
      </c>
      <c r="U2712" s="125">
        <f t="shared" si="4929"/>
        <v>8</v>
      </c>
      <c r="V2712" s="179">
        <f t="shared" si="4930"/>
        <v>0.5</v>
      </c>
      <c r="W2712" s="125" t="str">
        <f t="shared" si="4931"/>
        <v>-</v>
      </c>
      <c r="X2712" s="179" t="str">
        <f>IF(L2712="-1",W2712/#REF!*#REF!,"-")</f>
        <v>-</v>
      </c>
      <c r="Z2712" s="125" t="str">
        <f t="shared" si="4895"/>
        <v/>
      </c>
      <c r="AA2712" s="125">
        <f t="shared" si="4921"/>
        <v>1</v>
      </c>
      <c r="AB2712" s="179">
        <f t="shared" si="4923"/>
        <v>4</v>
      </c>
      <c r="AC2712" s="179" t="str">
        <f t="shared" si="4924"/>
        <v>000011</v>
      </c>
      <c r="AD2712" s="179">
        <f t="shared" si="4925"/>
        <v>1</v>
      </c>
      <c r="AE2712" s="179" t="str">
        <f t="shared" si="4926"/>
        <v>00001111</v>
      </c>
      <c r="AF2712" s="125" t="s">
        <v>369</v>
      </c>
    </row>
    <row r="2713" spans="1:32" x14ac:dyDescent="0.2">
      <c r="A2713" s="125" t="s">
        <v>3592</v>
      </c>
      <c r="B2713" s="58" t="str">
        <f t="shared" si="4922"/>
        <v/>
      </c>
      <c r="C2713" s="125" t="s">
        <v>781</v>
      </c>
      <c r="D2713" s="125" t="s">
        <v>704</v>
      </c>
      <c r="E2713" s="125" t="str">
        <f t="shared" si="4927"/>
        <v>S1</v>
      </c>
      <c r="F2713" s="125" t="str">
        <f t="shared" si="4928"/>
        <v>101</v>
      </c>
      <c r="H2713" s="125" t="s">
        <v>1724</v>
      </c>
      <c r="I2713" s="159">
        <f>VLOOKUP(H2713,'V-Enc'!$B$38:$C$45,2,FALSE)</f>
        <v>32</v>
      </c>
      <c r="J2713" s="125" t="s">
        <v>1734</v>
      </c>
      <c r="K2713" s="159">
        <f>VLOOKUP(J2713,'V-Enc'!$B$49:$C$56,2,FALSE)</f>
        <v>2</v>
      </c>
      <c r="L2713" s="206" t="s">
        <v>76</v>
      </c>
      <c r="M2713" s="125">
        <v>16</v>
      </c>
      <c r="N2713" s="125" t="s">
        <v>1831</v>
      </c>
      <c r="O2713" s="125">
        <f>VLOOKUP(N2713,'V-Enc'!$B$130:$C$137,2,FALSE)</f>
        <v>4</v>
      </c>
      <c r="R2713" s="125" t="s">
        <v>22</v>
      </c>
      <c r="S2713" s="206" t="s">
        <v>2040</v>
      </c>
      <c r="T2713" s="125" t="s">
        <v>783</v>
      </c>
      <c r="U2713" s="125">
        <f t="shared" si="4929"/>
        <v>16</v>
      </c>
      <c r="V2713" s="179">
        <f t="shared" si="4930"/>
        <v>1</v>
      </c>
      <c r="W2713" s="125" t="str">
        <f t="shared" si="4931"/>
        <v>-</v>
      </c>
      <c r="X2713" s="179" t="str">
        <f>IF(L2713="-1",W2713/#REF!*#REF!,"-")</f>
        <v>-</v>
      </c>
      <c r="Z2713" s="125" t="str">
        <f t="shared" si="4895"/>
        <v/>
      </c>
      <c r="AA2713" s="125">
        <f t="shared" si="4921"/>
        <v>1</v>
      </c>
      <c r="AB2713" s="179">
        <f t="shared" si="4923"/>
        <v>4</v>
      </c>
      <c r="AC2713" s="179" t="str">
        <f t="shared" si="4924"/>
        <v>000011</v>
      </c>
      <c r="AD2713" s="179">
        <f t="shared" si="4925"/>
        <v>1</v>
      </c>
      <c r="AE2713" s="179" t="str">
        <f t="shared" si="4926"/>
        <v>00001111</v>
      </c>
      <c r="AF2713" s="125" t="s">
        <v>369</v>
      </c>
    </row>
    <row r="2714" spans="1:32" x14ac:dyDescent="0.2">
      <c r="A2714" s="125" t="s">
        <v>3593</v>
      </c>
      <c r="B2714" s="58" t="str">
        <f t="shared" si="4922"/>
        <v/>
      </c>
      <c r="C2714" s="125" t="s">
        <v>781</v>
      </c>
      <c r="D2714" s="125" t="s">
        <v>704</v>
      </c>
      <c r="E2714" s="125" t="str">
        <f t="shared" si="4927"/>
        <v>S1</v>
      </c>
      <c r="F2714" s="125" t="str">
        <f t="shared" si="4928"/>
        <v>110</v>
      </c>
      <c r="H2714" s="125" t="s">
        <v>1724</v>
      </c>
      <c r="I2714" s="159">
        <f>VLOOKUP(H2714,'V-Enc'!$B$38:$C$45,2,FALSE)</f>
        <v>32</v>
      </c>
      <c r="J2714" s="125" t="s">
        <v>1734</v>
      </c>
      <c r="K2714" s="159">
        <f>VLOOKUP(J2714,'V-Enc'!$B$49:$C$56,2,FALSE)</f>
        <v>2</v>
      </c>
      <c r="L2714" s="206" t="s">
        <v>76</v>
      </c>
      <c r="M2714" s="125">
        <v>32</v>
      </c>
      <c r="N2714" s="125" t="s">
        <v>1831</v>
      </c>
      <c r="O2714" s="125">
        <f>VLOOKUP(N2714,'V-Enc'!$B$130:$C$137,2,FALSE)</f>
        <v>4</v>
      </c>
      <c r="R2714" s="125" t="s">
        <v>22</v>
      </c>
      <c r="S2714" s="206" t="s">
        <v>2040</v>
      </c>
      <c r="T2714" s="125" t="s">
        <v>783</v>
      </c>
      <c r="U2714" s="125">
        <f t="shared" si="4929"/>
        <v>32</v>
      </c>
      <c r="V2714" s="179">
        <f t="shared" si="4930"/>
        <v>2</v>
      </c>
      <c r="W2714" s="125" t="str">
        <f t="shared" si="4931"/>
        <v>-</v>
      </c>
      <c r="X2714" s="179" t="str">
        <f>IF(L2714="-1",W2714/#REF!*#REF!,"-")</f>
        <v>-</v>
      </c>
      <c r="Z2714" s="125" t="str">
        <f t="shared" si="4895"/>
        <v/>
      </c>
      <c r="AA2714" s="125">
        <f t="shared" si="4921"/>
        <v>1</v>
      </c>
      <c r="AB2714" s="179">
        <f t="shared" si="4923"/>
        <v>8</v>
      </c>
      <c r="AC2714" s="179" t="str">
        <f t="shared" si="4924"/>
        <v>000111</v>
      </c>
      <c r="AD2714" s="179">
        <f t="shared" si="4925"/>
        <v>1</v>
      </c>
      <c r="AE2714" s="179" t="str">
        <f t="shared" si="4926"/>
        <v>11111111</v>
      </c>
      <c r="AF2714" s="125" t="s">
        <v>369</v>
      </c>
    </row>
    <row r="2715" spans="1:32" x14ac:dyDescent="0.2">
      <c r="A2715" s="125" t="s">
        <v>4743</v>
      </c>
      <c r="B2715" s="58" t="str">
        <f t="shared" si="4922"/>
        <v/>
      </c>
      <c r="C2715" s="125" t="s">
        <v>781</v>
      </c>
      <c r="D2715" s="125" t="s">
        <v>704</v>
      </c>
      <c r="E2715" s="125" t="str">
        <f t="shared" ref="E2715:E2720" si="4932">IF(S2715="rs2","S2",IF(S2715="vs2","S3","S1"))</f>
        <v>S1</v>
      </c>
      <c r="F2715" s="125" t="str">
        <f t="shared" ref="F2715:F2720" si="4933">IF(M2715=8,"000",IF(M2715=16,"101","110"))</f>
        <v>000</v>
      </c>
      <c r="H2715" s="125" t="s">
        <v>1724</v>
      </c>
      <c r="I2715" s="159">
        <f>VLOOKUP(H2715,'V-Enc'!$B$38:$C$45,2,FALSE)</f>
        <v>32</v>
      </c>
      <c r="J2715" s="125" t="s">
        <v>1735</v>
      </c>
      <c r="K2715" s="159">
        <f>VLOOKUP(J2715,'V-Enc'!$B$49:$C$56,2,FALSE)</f>
        <v>4</v>
      </c>
      <c r="L2715" s="206" t="s">
        <v>76</v>
      </c>
      <c r="M2715" s="125">
        <v>8</v>
      </c>
      <c r="N2715" s="125" t="s">
        <v>1831</v>
      </c>
      <c r="O2715" s="125">
        <f>VLOOKUP(N2715,'V-Enc'!$B$130:$C$137,2,FALSE)</f>
        <v>4</v>
      </c>
      <c r="R2715" s="125" t="s">
        <v>22</v>
      </c>
      <c r="S2715" s="206" t="s">
        <v>2040</v>
      </c>
      <c r="T2715" s="125" t="s">
        <v>783</v>
      </c>
      <c r="U2715" s="125">
        <f t="shared" ref="U2715:U2720" si="4934">IF(L2715="-1",I2715,M2715)</f>
        <v>8</v>
      </c>
      <c r="V2715" s="179">
        <f t="shared" ref="V2715:V2720" si="4935">IF(L2715="-1",K2715,U2715/I2715*K2715)</f>
        <v>1</v>
      </c>
      <c r="W2715" s="125" t="str">
        <f t="shared" ref="W2715:W2720" si="4936">IF(L2715="-1",M2715,"-")</f>
        <v>-</v>
      </c>
      <c r="X2715" s="179" t="str">
        <f>IF(L2715="-1",W2715/#REF!*#REF!,"-")</f>
        <v>-</v>
      </c>
      <c r="Z2715" s="125" t="str">
        <f t="shared" ref="Z2715:Z2720" si="4937">IF(S2715="vs2",1,"")</f>
        <v/>
      </c>
      <c r="AA2715" s="125">
        <f t="shared" ref="AA2715:AA2720" si="4938">IF(T2715="vs3",1,"")</f>
        <v>1</v>
      </c>
      <c r="AB2715" s="179">
        <f t="shared" si="4923"/>
        <v>4</v>
      </c>
      <c r="AC2715" s="179" t="str">
        <f t="shared" si="4924"/>
        <v>000011</v>
      </c>
      <c r="AD2715" s="179">
        <f t="shared" si="4925"/>
        <v>1</v>
      </c>
      <c r="AE2715" s="179" t="str">
        <f t="shared" si="4926"/>
        <v>00001111</v>
      </c>
      <c r="AF2715" s="125" t="s">
        <v>369</v>
      </c>
    </row>
    <row r="2716" spans="1:32" x14ac:dyDescent="0.2">
      <c r="A2716" s="125" t="s">
        <v>4744</v>
      </c>
      <c r="B2716" s="58" t="str">
        <f t="shared" si="4922"/>
        <v/>
      </c>
      <c r="C2716" s="125" t="s">
        <v>781</v>
      </c>
      <c r="D2716" s="125" t="s">
        <v>704</v>
      </c>
      <c r="E2716" s="125" t="str">
        <f t="shared" si="4932"/>
        <v>S1</v>
      </c>
      <c r="F2716" s="125" t="str">
        <f t="shared" si="4933"/>
        <v>101</v>
      </c>
      <c r="H2716" s="125" t="s">
        <v>1724</v>
      </c>
      <c r="I2716" s="159">
        <f>VLOOKUP(H2716,'V-Enc'!$B$38:$C$45,2,FALSE)</f>
        <v>32</v>
      </c>
      <c r="J2716" s="125" t="s">
        <v>1735</v>
      </c>
      <c r="K2716" s="159">
        <f>VLOOKUP(J2716,'V-Enc'!$B$49:$C$56,2,FALSE)</f>
        <v>4</v>
      </c>
      <c r="L2716" s="206" t="s">
        <v>76</v>
      </c>
      <c r="M2716" s="125">
        <v>16</v>
      </c>
      <c r="N2716" s="125" t="s">
        <v>1831</v>
      </c>
      <c r="O2716" s="125">
        <f>VLOOKUP(N2716,'V-Enc'!$B$130:$C$137,2,FALSE)</f>
        <v>4</v>
      </c>
      <c r="R2716" s="125" t="s">
        <v>22</v>
      </c>
      <c r="S2716" s="206" t="s">
        <v>2040</v>
      </c>
      <c r="T2716" s="125" t="s">
        <v>783</v>
      </c>
      <c r="U2716" s="125">
        <f t="shared" si="4934"/>
        <v>16</v>
      </c>
      <c r="V2716" s="179">
        <f t="shared" si="4935"/>
        <v>2</v>
      </c>
      <c r="W2716" s="125" t="str">
        <f t="shared" si="4936"/>
        <v>-</v>
      </c>
      <c r="X2716" s="179" t="str">
        <f>IF(L2716="-1",W2716/#REF!*#REF!,"-")</f>
        <v>-</v>
      </c>
      <c r="Z2716" s="125" t="str">
        <f t="shared" si="4937"/>
        <v/>
      </c>
      <c r="AA2716" s="125">
        <f t="shared" si="4938"/>
        <v>1</v>
      </c>
      <c r="AB2716" s="179">
        <f t="shared" si="4923"/>
        <v>8</v>
      </c>
      <c r="AC2716" s="179" t="str">
        <f t="shared" si="4924"/>
        <v>000111</v>
      </c>
      <c r="AD2716" s="179">
        <f t="shared" si="4925"/>
        <v>1</v>
      </c>
      <c r="AE2716" s="179" t="str">
        <f t="shared" si="4926"/>
        <v>11111111</v>
      </c>
      <c r="AF2716" s="125" t="s">
        <v>369</v>
      </c>
    </row>
    <row r="2717" spans="1:32" x14ac:dyDescent="0.2">
      <c r="A2717" s="125" t="s">
        <v>4745</v>
      </c>
      <c r="B2717" s="58" t="str">
        <f t="shared" si="4922"/>
        <v>RSVD</v>
      </c>
      <c r="C2717" s="125" t="s">
        <v>781</v>
      </c>
      <c r="D2717" s="125" t="s">
        <v>704</v>
      </c>
      <c r="E2717" s="125" t="str">
        <f t="shared" si="4932"/>
        <v>S1</v>
      </c>
      <c r="F2717" s="125" t="str">
        <f t="shared" si="4933"/>
        <v>110</v>
      </c>
      <c r="H2717" s="125" t="s">
        <v>1724</v>
      </c>
      <c r="I2717" s="159">
        <f>VLOOKUP(H2717,'V-Enc'!$B$38:$C$45,2,FALSE)</f>
        <v>32</v>
      </c>
      <c r="J2717" s="125" t="s">
        <v>1735</v>
      </c>
      <c r="K2717" s="159">
        <f>VLOOKUP(J2717,'V-Enc'!$B$49:$C$56,2,FALSE)</f>
        <v>4</v>
      </c>
      <c r="L2717" s="206" t="s">
        <v>76</v>
      </c>
      <c r="M2717" s="125">
        <v>32</v>
      </c>
      <c r="N2717" s="125" t="s">
        <v>1831</v>
      </c>
      <c r="O2717" s="125">
        <f>VLOOKUP(N2717,'V-Enc'!$B$130:$C$137,2,FALSE)</f>
        <v>4</v>
      </c>
      <c r="R2717" s="125" t="s">
        <v>22</v>
      </c>
      <c r="S2717" s="206" t="s">
        <v>2040</v>
      </c>
      <c r="T2717" s="125" t="s">
        <v>783</v>
      </c>
      <c r="U2717" s="125">
        <f t="shared" si="4934"/>
        <v>32</v>
      </c>
      <c r="V2717" s="179">
        <f t="shared" si="4935"/>
        <v>4</v>
      </c>
      <c r="W2717" s="125" t="str">
        <f t="shared" si="4936"/>
        <v>-</v>
      </c>
      <c r="X2717" s="179" t="str">
        <f>IF(L2717="-1",W2717/#REF!*#REF!,"-")</f>
        <v>-</v>
      </c>
      <c r="Z2717" s="125" t="str">
        <f t="shared" si="4937"/>
        <v/>
      </c>
      <c r="AA2717" s="125">
        <f t="shared" si="4938"/>
        <v>1</v>
      </c>
      <c r="AB2717" s="179">
        <f t="shared" si="4923"/>
        <v>16</v>
      </c>
      <c r="AC2717" s="179" t="str">
        <f>DEC2BIN(MIN(64,AB2717)-1,6)</f>
        <v>001111</v>
      </c>
      <c r="AD2717" s="179">
        <f t="shared" si="4925"/>
        <v>1</v>
      </c>
      <c r="AE2717" s="179" t="str">
        <f t="shared" si="4926"/>
        <v>11111111</v>
      </c>
      <c r="AF2717" s="125" t="s">
        <v>369</v>
      </c>
    </row>
    <row r="2718" spans="1:32" x14ac:dyDescent="0.2">
      <c r="A2718" s="125" t="s">
        <v>4746</v>
      </c>
      <c r="B2718" s="58" t="str">
        <f t="shared" si="4922"/>
        <v/>
      </c>
      <c r="C2718" s="125" t="s">
        <v>781</v>
      </c>
      <c r="D2718" s="125" t="s">
        <v>704</v>
      </c>
      <c r="E2718" s="125" t="str">
        <f t="shared" si="4932"/>
        <v>S1</v>
      </c>
      <c r="F2718" s="125" t="str">
        <f t="shared" si="4933"/>
        <v>000</v>
      </c>
      <c r="H2718" s="125" t="s">
        <v>1724</v>
      </c>
      <c r="I2718" s="159">
        <f>VLOOKUP(H2718,'V-Enc'!$B$38:$C$45,2,FALSE)</f>
        <v>32</v>
      </c>
      <c r="J2718" s="125" t="s">
        <v>1736</v>
      </c>
      <c r="K2718" s="159">
        <f>VLOOKUP(J2718,'V-Enc'!$B$49:$C$56,2,FALSE)</f>
        <v>8</v>
      </c>
      <c r="L2718" s="206" t="s">
        <v>76</v>
      </c>
      <c r="M2718" s="125">
        <v>8</v>
      </c>
      <c r="N2718" s="125" t="s">
        <v>1831</v>
      </c>
      <c r="O2718" s="125">
        <f>VLOOKUP(N2718,'V-Enc'!$B$130:$C$137,2,FALSE)</f>
        <v>4</v>
      </c>
      <c r="R2718" s="125" t="s">
        <v>22</v>
      </c>
      <c r="S2718" s="206" t="s">
        <v>2040</v>
      </c>
      <c r="T2718" s="125" t="s">
        <v>783</v>
      </c>
      <c r="U2718" s="125">
        <f t="shared" si="4934"/>
        <v>8</v>
      </c>
      <c r="V2718" s="179">
        <f t="shared" si="4935"/>
        <v>2</v>
      </c>
      <c r="W2718" s="125" t="str">
        <f t="shared" si="4936"/>
        <v>-</v>
      </c>
      <c r="X2718" s="179" t="str">
        <f>IF(L2718="-1",W2718/#REF!*#REF!,"-")</f>
        <v>-</v>
      </c>
      <c r="Z2718" s="125" t="str">
        <f t="shared" si="4937"/>
        <v/>
      </c>
      <c r="AA2718" s="125">
        <f t="shared" si="4938"/>
        <v>1</v>
      </c>
      <c r="AB2718" s="179">
        <f t="shared" si="4923"/>
        <v>8</v>
      </c>
      <c r="AC2718" s="179" t="str">
        <f t="shared" ref="AC2718:AC2720" si="4939">DEC2BIN(MIN(64,AB2718)-1,6)</f>
        <v>000111</v>
      </c>
      <c r="AD2718" s="179">
        <f t="shared" si="4925"/>
        <v>1</v>
      </c>
      <c r="AE2718" s="179" t="str">
        <f t="shared" si="4926"/>
        <v>11111111</v>
      </c>
      <c r="AF2718" s="125" t="s">
        <v>369</v>
      </c>
    </row>
    <row r="2719" spans="1:32" x14ac:dyDescent="0.2">
      <c r="A2719" s="125" t="s">
        <v>4747</v>
      </c>
      <c r="B2719" s="58" t="str">
        <f t="shared" si="4922"/>
        <v>RSVD</v>
      </c>
      <c r="C2719" s="125" t="s">
        <v>781</v>
      </c>
      <c r="D2719" s="125" t="s">
        <v>704</v>
      </c>
      <c r="E2719" s="125" t="str">
        <f t="shared" si="4932"/>
        <v>S1</v>
      </c>
      <c r="F2719" s="125" t="str">
        <f t="shared" si="4933"/>
        <v>101</v>
      </c>
      <c r="H2719" s="125" t="s">
        <v>1724</v>
      </c>
      <c r="I2719" s="159">
        <f>VLOOKUP(H2719,'V-Enc'!$B$38:$C$45,2,FALSE)</f>
        <v>32</v>
      </c>
      <c r="J2719" s="125" t="s">
        <v>1736</v>
      </c>
      <c r="K2719" s="159">
        <f>VLOOKUP(J2719,'V-Enc'!$B$49:$C$56,2,FALSE)</f>
        <v>8</v>
      </c>
      <c r="L2719" s="206" t="s">
        <v>76</v>
      </c>
      <c r="M2719" s="125">
        <v>16</v>
      </c>
      <c r="N2719" s="125" t="s">
        <v>1831</v>
      </c>
      <c r="O2719" s="125">
        <f>VLOOKUP(N2719,'V-Enc'!$B$130:$C$137,2,FALSE)</f>
        <v>4</v>
      </c>
      <c r="R2719" s="125" t="s">
        <v>22</v>
      </c>
      <c r="S2719" s="206" t="s">
        <v>2040</v>
      </c>
      <c r="T2719" s="125" t="s">
        <v>783</v>
      </c>
      <c r="U2719" s="125">
        <f t="shared" si="4934"/>
        <v>16</v>
      </c>
      <c r="V2719" s="179">
        <f t="shared" si="4935"/>
        <v>4</v>
      </c>
      <c r="W2719" s="125" t="str">
        <f t="shared" si="4936"/>
        <v>-</v>
      </c>
      <c r="X2719" s="179" t="str">
        <f>IF(L2719="-1",W2719/#REF!*#REF!,"-")</f>
        <v>-</v>
      </c>
      <c r="Z2719" s="125" t="str">
        <f t="shared" si="4937"/>
        <v/>
      </c>
      <c r="AA2719" s="125">
        <f t="shared" si="4938"/>
        <v>1</v>
      </c>
      <c r="AB2719" s="179">
        <f t="shared" si="4923"/>
        <v>16</v>
      </c>
      <c r="AC2719" s="179" t="str">
        <f t="shared" si="4939"/>
        <v>001111</v>
      </c>
      <c r="AD2719" s="179">
        <f t="shared" si="4925"/>
        <v>1</v>
      </c>
      <c r="AE2719" s="179" t="str">
        <f t="shared" si="4926"/>
        <v>11111111</v>
      </c>
      <c r="AF2719" s="125" t="s">
        <v>369</v>
      </c>
    </row>
    <row r="2720" spans="1:32" x14ac:dyDescent="0.2">
      <c r="A2720" s="125" t="s">
        <v>4748</v>
      </c>
      <c r="B2720" s="58" t="str">
        <f t="shared" si="4922"/>
        <v>RSVD</v>
      </c>
      <c r="C2720" s="125" t="s">
        <v>781</v>
      </c>
      <c r="D2720" s="125" t="s">
        <v>704</v>
      </c>
      <c r="E2720" s="125" t="str">
        <f t="shared" si="4932"/>
        <v>S1</v>
      </c>
      <c r="F2720" s="125" t="str">
        <f t="shared" si="4933"/>
        <v>110</v>
      </c>
      <c r="H2720" s="125" t="s">
        <v>1724</v>
      </c>
      <c r="I2720" s="159">
        <f>VLOOKUP(H2720,'V-Enc'!$B$38:$C$45,2,FALSE)</f>
        <v>32</v>
      </c>
      <c r="J2720" s="125" t="s">
        <v>1736</v>
      </c>
      <c r="K2720" s="159">
        <f>VLOOKUP(J2720,'V-Enc'!$B$49:$C$56,2,FALSE)</f>
        <v>8</v>
      </c>
      <c r="L2720" s="206" t="s">
        <v>76</v>
      </c>
      <c r="M2720" s="125">
        <v>32</v>
      </c>
      <c r="N2720" s="125" t="s">
        <v>1831</v>
      </c>
      <c r="O2720" s="125">
        <f>VLOOKUP(N2720,'V-Enc'!$B$130:$C$137,2,FALSE)</f>
        <v>4</v>
      </c>
      <c r="R2720" s="125" t="s">
        <v>22</v>
      </c>
      <c r="S2720" s="206" t="s">
        <v>2040</v>
      </c>
      <c r="T2720" s="125" t="s">
        <v>783</v>
      </c>
      <c r="U2720" s="125">
        <f t="shared" si="4934"/>
        <v>32</v>
      </c>
      <c r="V2720" s="179">
        <f t="shared" si="4935"/>
        <v>8</v>
      </c>
      <c r="W2720" s="125" t="str">
        <f t="shared" si="4936"/>
        <v>-</v>
      </c>
      <c r="X2720" s="179" t="str">
        <f>IF(L2720="-1",W2720/#REF!*#REF!,"-")</f>
        <v>-</v>
      </c>
      <c r="Z2720" s="125" t="str">
        <f t="shared" si="4937"/>
        <v/>
      </c>
      <c r="AA2720" s="125">
        <f t="shared" si="4938"/>
        <v>1</v>
      </c>
      <c r="AB2720" s="179">
        <f t="shared" si="4923"/>
        <v>32</v>
      </c>
      <c r="AC2720" s="179" t="str">
        <f t="shared" si="4939"/>
        <v>011111</v>
      </c>
      <c r="AD2720" s="179">
        <f t="shared" si="4925"/>
        <v>1</v>
      </c>
      <c r="AE2720" s="179" t="str">
        <f t="shared" si="4926"/>
        <v>11111111</v>
      </c>
      <c r="AF2720" s="125" t="s">
        <v>369</v>
      </c>
    </row>
    <row r="2721" spans="1:32" x14ac:dyDescent="0.2">
      <c r="I2721" s="159"/>
      <c r="Z2721" s="125" t="str">
        <f t="shared" si="4895"/>
        <v/>
      </c>
      <c r="AA2721" s="125" t="str">
        <f t="shared" si="4921"/>
        <v/>
      </c>
      <c r="AC2721" s="179"/>
      <c r="AE2721" s="179"/>
    </row>
    <row r="2722" spans="1:32" ht="19" x14ac:dyDescent="0.25">
      <c r="A2722" s="225" t="s">
        <v>2475</v>
      </c>
      <c r="B2722" s="225"/>
      <c r="C2722" s="226"/>
      <c r="D2722" s="226"/>
      <c r="E2722" s="226"/>
      <c r="F2722" s="226"/>
      <c r="G2722" s="226"/>
      <c r="I2722" s="159"/>
      <c r="Z2722" s="125" t="str">
        <f t="shared" si="4895"/>
        <v/>
      </c>
      <c r="AA2722" s="125" t="str">
        <f t="shared" si="4921"/>
        <v/>
      </c>
      <c r="AC2722" s="179"/>
      <c r="AE2722" s="179"/>
    </row>
    <row r="2723" spans="1:32" x14ac:dyDescent="0.2">
      <c r="A2723" s="125" t="s">
        <v>4731</v>
      </c>
      <c r="B2723" s="58" t="str">
        <f t="shared" ref="B2723:B2740" si="4940">IF(OR(MAX(1,O2723)*MAX(V2723,1)&gt;8,V2723&lt;1/4,X2723&lt;1/4,IF(X2723="-",0,X2723)&gt;8),"RSVD","")</f>
        <v>RSVD</v>
      </c>
      <c r="C2723" s="125" t="s">
        <v>781</v>
      </c>
      <c r="D2723" s="125" t="s">
        <v>704</v>
      </c>
      <c r="E2723" s="125" t="str">
        <f>IF(S2723="rs2","S2",IF(S2723="vs2","S3","S1"))</f>
        <v>S2</v>
      </c>
      <c r="F2723" s="125" t="str">
        <f>IF(M2723=8,"000",IF(M2723=16,"101","110"))</f>
        <v>000</v>
      </c>
      <c r="H2723" s="125" t="s">
        <v>1724</v>
      </c>
      <c r="I2723" s="159">
        <f>VLOOKUP(H2723,'V-Enc'!$B$38:$C$45,2,FALSE)</f>
        <v>32</v>
      </c>
      <c r="J2723" s="125" t="s">
        <v>1739</v>
      </c>
      <c r="K2723" s="159">
        <f>VLOOKUP(J2723,'V-Enc'!$B$49:$C$56,2,FALSE)</f>
        <v>0.25</v>
      </c>
      <c r="L2723" s="206" t="s">
        <v>548</v>
      </c>
      <c r="M2723" s="125">
        <v>8</v>
      </c>
      <c r="N2723" s="125" t="s">
        <v>1831</v>
      </c>
      <c r="O2723" s="125">
        <f>VLOOKUP(N2723,'V-Enc'!$B$130:$C$137,2,FALSE)</f>
        <v>4</v>
      </c>
      <c r="R2723" s="125" t="s">
        <v>22</v>
      </c>
      <c r="S2723" s="125" t="s">
        <v>44</v>
      </c>
      <c r="T2723" s="125" t="s">
        <v>783</v>
      </c>
      <c r="U2723" s="125">
        <f>IF(L2723="-1",I2723,M2723)</f>
        <v>8</v>
      </c>
      <c r="V2723" s="179">
        <f>IF(L2723="-1",K2723,U2723/I2723*K2723)</f>
        <v>6.25E-2</v>
      </c>
      <c r="W2723" s="125" t="str">
        <f>IF(L2723="-1",M2723,"-")</f>
        <v>-</v>
      </c>
      <c r="X2723" s="179" t="str">
        <f>IF(L2723="-1",W2723/#REF!*#REF!,"-")</f>
        <v>-</v>
      </c>
      <c r="Z2723" s="125" t="str">
        <f>IF(S2723="vs2",1,"")</f>
        <v/>
      </c>
      <c r="AA2723" s="125">
        <f>IF(T2723="vs3",1,"")</f>
        <v>1</v>
      </c>
      <c r="AB2723" s="179">
        <f t="shared" ref="AB2723:AB2740" si="4941">MAX(V2723,X2723,1)*O2723</f>
        <v>4</v>
      </c>
      <c r="AC2723" s="179" t="str">
        <f t="shared" ref="AC2723:AC2736" si="4942">DEC2BIN(MIN(64,AB2723)-1,6)</f>
        <v>000011</v>
      </c>
      <c r="AD2723" s="179">
        <f t="shared" ref="AD2723:AD2740" si="4943">AB2723/(MAX(V2723,1)*IF(O2723="",1,O2723))</f>
        <v>1</v>
      </c>
      <c r="AE2723" s="179" t="str">
        <f t="shared" ref="AE2723:AE2740" si="4944">RIGHT(_xlfn.CONCAT(REPT(0,8-MIN(AB2723,8)),REPT(DEC2BIN(_xlfn.BITLSHIFT(1,AD2723-1)),AB2723/AD2723)),8)</f>
        <v>00001111</v>
      </c>
      <c r="AF2723" s="125" t="s">
        <v>369</v>
      </c>
    </row>
    <row r="2724" spans="1:32" x14ac:dyDescent="0.2">
      <c r="A2724" s="125" t="s">
        <v>4732</v>
      </c>
      <c r="B2724" s="58" t="str">
        <f t="shared" si="4940"/>
        <v>RSVD</v>
      </c>
      <c r="C2724" s="125" t="s">
        <v>781</v>
      </c>
      <c r="D2724" s="125" t="s">
        <v>704</v>
      </c>
      <c r="E2724" s="125" t="str">
        <f>IF(S2724="rs2","S2",IF(S2724="vs2","S3","S1"))</f>
        <v>S2</v>
      </c>
      <c r="F2724" s="125" t="str">
        <f>IF(M2724=8,"000",IF(M2724=16,"101","110"))</f>
        <v>101</v>
      </c>
      <c r="H2724" s="125" t="s">
        <v>1724</v>
      </c>
      <c r="I2724" s="159">
        <f>VLOOKUP(H2724,'V-Enc'!$B$38:$C$45,2,FALSE)</f>
        <v>32</v>
      </c>
      <c r="J2724" s="125" t="s">
        <v>1739</v>
      </c>
      <c r="K2724" s="159">
        <f>VLOOKUP(J2724,'V-Enc'!$B$49:$C$56,2,FALSE)</f>
        <v>0.25</v>
      </c>
      <c r="L2724" s="206" t="s">
        <v>548</v>
      </c>
      <c r="M2724" s="125">
        <v>16</v>
      </c>
      <c r="N2724" s="125" t="s">
        <v>1831</v>
      </c>
      <c r="O2724" s="125">
        <f>VLOOKUP(N2724,'V-Enc'!$B$130:$C$137,2,FALSE)</f>
        <v>4</v>
      </c>
      <c r="R2724" s="125" t="s">
        <v>22</v>
      </c>
      <c r="S2724" s="125" t="s">
        <v>44</v>
      </c>
      <c r="T2724" s="125" t="s">
        <v>783</v>
      </c>
      <c r="U2724" s="125">
        <f>IF(L2724="-1",I2724,M2724)</f>
        <v>16</v>
      </c>
      <c r="V2724" s="179">
        <f>IF(L2724="-1",K2724,U2724/I2724*K2724)</f>
        <v>0.125</v>
      </c>
      <c r="W2724" s="125" t="str">
        <f>IF(L2724="-1",M2724,"-")</f>
        <v>-</v>
      </c>
      <c r="X2724" s="179" t="str">
        <f>IF(L2724="-1",W2724/#REF!*#REF!,"-")</f>
        <v>-</v>
      </c>
      <c r="Z2724" s="125" t="str">
        <f>IF(S2724="vs2",1,"")</f>
        <v/>
      </c>
      <c r="AA2724" s="125">
        <f>IF(T2724="vs3",1,"")</f>
        <v>1</v>
      </c>
      <c r="AB2724" s="179">
        <f t="shared" si="4941"/>
        <v>4</v>
      </c>
      <c r="AC2724" s="179" t="str">
        <f t="shared" si="4942"/>
        <v>000011</v>
      </c>
      <c r="AD2724" s="179">
        <f t="shared" si="4943"/>
        <v>1</v>
      </c>
      <c r="AE2724" s="179" t="str">
        <f t="shared" si="4944"/>
        <v>00001111</v>
      </c>
      <c r="AF2724" s="125" t="s">
        <v>369</v>
      </c>
    </row>
    <row r="2725" spans="1:32" x14ac:dyDescent="0.2">
      <c r="A2725" s="125" t="s">
        <v>3594</v>
      </c>
      <c r="B2725" s="58" t="str">
        <f t="shared" si="4940"/>
        <v/>
      </c>
      <c r="C2725" s="125" t="s">
        <v>781</v>
      </c>
      <c r="D2725" s="125" t="s">
        <v>704</v>
      </c>
      <c r="E2725" s="125" t="str">
        <f t="shared" ref="E2725:E2734" si="4945">IF(S2725="rs2","S2",IF(S2725="vs2","S3","S1"))</f>
        <v>S2</v>
      </c>
      <c r="F2725" s="125" t="str">
        <f t="shared" ref="F2725:F2734" si="4946">IF(M2725=8,"000",IF(M2725=16,"101","110"))</f>
        <v>110</v>
      </c>
      <c r="H2725" s="125" t="s">
        <v>1724</v>
      </c>
      <c r="I2725" s="159">
        <f>VLOOKUP(H2725,'V-Enc'!$B$38:$C$45,2,FALSE)</f>
        <v>32</v>
      </c>
      <c r="J2725" s="125" t="s">
        <v>1739</v>
      </c>
      <c r="K2725" s="159">
        <f>VLOOKUP(J2725,'V-Enc'!$B$49:$C$56,2,FALSE)</f>
        <v>0.25</v>
      </c>
      <c r="L2725" s="206" t="s">
        <v>548</v>
      </c>
      <c r="M2725" s="125">
        <v>32</v>
      </c>
      <c r="N2725" s="125" t="s">
        <v>1831</v>
      </c>
      <c r="O2725" s="125">
        <f>VLOOKUP(N2725,'V-Enc'!$B$130:$C$137,2,FALSE)</f>
        <v>4</v>
      </c>
      <c r="R2725" s="125" t="s">
        <v>22</v>
      </c>
      <c r="S2725" s="125" t="s">
        <v>44</v>
      </c>
      <c r="T2725" s="125" t="s">
        <v>783</v>
      </c>
      <c r="U2725" s="125">
        <f t="shared" ref="U2725:U2734" si="4947">IF(L2725="-1",I2725,M2725)</f>
        <v>32</v>
      </c>
      <c r="V2725" s="179">
        <f t="shared" ref="V2725:V2734" si="4948">IF(L2725="-1",K2725,U2725/I2725*K2725)</f>
        <v>0.25</v>
      </c>
      <c r="W2725" s="125" t="str">
        <f t="shared" ref="W2725:W2734" si="4949">IF(L2725="-1",M2725,"-")</f>
        <v>-</v>
      </c>
      <c r="X2725" s="179" t="str">
        <f>IF(L2725="-1",W2725/#REF!*#REF!,"-")</f>
        <v>-</v>
      </c>
      <c r="Z2725" s="125" t="str">
        <f t="shared" si="4895"/>
        <v/>
      </c>
      <c r="AA2725" s="125">
        <f t="shared" si="4921"/>
        <v>1</v>
      </c>
      <c r="AB2725" s="179">
        <f t="shared" si="4941"/>
        <v>4</v>
      </c>
      <c r="AC2725" s="179" t="str">
        <f t="shared" si="4942"/>
        <v>000011</v>
      </c>
      <c r="AD2725" s="179">
        <f t="shared" si="4943"/>
        <v>1</v>
      </c>
      <c r="AE2725" s="179" t="str">
        <f t="shared" si="4944"/>
        <v>00001111</v>
      </c>
      <c r="AF2725" s="125" t="s">
        <v>369</v>
      </c>
    </row>
    <row r="2726" spans="1:32" x14ac:dyDescent="0.2">
      <c r="A2726" s="125" t="s">
        <v>4733</v>
      </c>
      <c r="B2726" s="58" t="str">
        <f t="shared" si="4940"/>
        <v>RSVD</v>
      </c>
      <c r="C2726" s="125" t="s">
        <v>781</v>
      </c>
      <c r="D2726" s="125" t="s">
        <v>704</v>
      </c>
      <c r="E2726" s="125" t="str">
        <f>IF(S2726="rs2","S2",IF(S2726="vs2","S3","S1"))</f>
        <v>S2</v>
      </c>
      <c r="F2726" s="125" t="str">
        <f>IF(M2726=8,"000",IF(M2726=16,"101","110"))</f>
        <v>000</v>
      </c>
      <c r="H2726" s="125" t="s">
        <v>1724</v>
      </c>
      <c r="I2726" s="159">
        <f>VLOOKUP(H2726,'V-Enc'!$B$38:$C$45,2,FALSE)</f>
        <v>32</v>
      </c>
      <c r="J2726" s="125" t="s">
        <v>1740</v>
      </c>
      <c r="K2726" s="159">
        <f>VLOOKUP(J2726,'V-Enc'!$B$49:$C$56,2,FALSE)</f>
        <v>0.5</v>
      </c>
      <c r="L2726" s="206" t="s">
        <v>548</v>
      </c>
      <c r="M2726" s="125">
        <v>8</v>
      </c>
      <c r="N2726" s="125" t="s">
        <v>1831</v>
      </c>
      <c r="O2726" s="125">
        <f>VLOOKUP(N2726,'V-Enc'!$B$130:$C$137,2,FALSE)</f>
        <v>4</v>
      </c>
      <c r="R2726" s="125" t="s">
        <v>22</v>
      </c>
      <c r="S2726" s="125" t="s">
        <v>44</v>
      </c>
      <c r="T2726" s="125" t="s">
        <v>783</v>
      </c>
      <c r="U2726" s="125">
        <f>IF(L2726="-1",I2726,M2726)</f>
        <v>8</v>
      </c>
      <c r="V2726" s="179">
        <f>IF(L2726="-1",K2726,U2726/I2726*K2726)</f>
        <v>0.125</v>
      </c>
      <c r="W2726" s="125" t="str">
        <f>IF(L2726="-1",M2726,"-")</f>
        <v>-</v>
      </c>
      <c r="X2726" s="179" t="str">
        <f>IF(L2726="-1",W2726/#REF!*#REF!,"-")</f>
        <v>-</v>
      </c>
      <c r="Z2726" s="125" t="str">
        <f>IF(S2726="vs2",1,"")</f>
        <v/>
      </c>
      <c r="AA2726" s="125">
        <f>IF(T2726="vs3",1,"")</f>
        <v>1</v>
      </c>
      <c r="AB2726" s="179">
        <f t="shared" si="4941"/>
        <v>4</v>
      </c>
      <c r="AC2726" s="179" t="str">
        <f t="shared" si="4942"/>
        <v>000011</v>
      </c>
      <c r="AD2726" s="179">
        <f t="shared" si="4943"/>
        <v>1</v>
      </c>
      <c r="AE2726" s="179" t="str">
        <f t="shared" si="4944"/>
        <v>00001111</v>
      </c>
      <c r="AF2726" s="125" t="s">
        <v>369</v>
      </c>
    </row>
    <row r="2727" spans="1:32" x14ac:dyDescent="0.2">
      <c r="A2727" s="125" t="s">
        <v>3595</v>
      </c>
      <c r="B2727" s="58" t="str">
        <f t="shared" si="4940"/>
        <v/>
      </c>
      <c r="C2727" s="125" t="s">
        <v>781</v>
      </c>
      <c r="D2727" s="125" t="s">
        <v>704</v>
      </c>
      <c r="E2727" s="125" t="str">
        <f t="shared" si="4945"/>
        <v>S2</v>
      </c>
      <c r="F2727" s="125" t="str">
        <f t="shared" si="4946"/>
        <v>101</v>
      </c>
      <c r="H2727" s="125" t="s">
        <v>1724</v>
      </c>
      <c r="I2727" s="159">
        <f>VLOOKUP(H2727,'V-Enc'!$B$38:$C$45,2,FALSE)</f>
        <v>32</v>
      </c>
      <c r="J2727" s="125" t="s">
        <v>1740</v>
      </c>
      <c r="K2727" s="159">
        <f>VLOOKUP(J2727,'V-Enc'!$B$49:$C$56,2,FALSE)</f>
        <v>0.5</v>
      </c>
      <c r="L2727" s="206" t="s">
        <v>548</v>
      </c>
      <c r="M2727" s="125">
        <v>16</v>
      </c>
      <c r="N2727" s="125" t="s">
        <v>1831</v>
      </c>
      <c r="O2727" s="125">
        <f>VLOOKUP(N2727,'V-Enc'!$B$130:$C$137,2,FALSE)</f>
        <v>4</v>
      </c>
      <c r="R2727" s="125" t="s">
        <v>22</v>
      </c>
      <c r="S2727" s="125" t="s">
        <v>44</v>
      </c>
      <c r="T2727" s="125" t="s">
        <v>783</v>
      </c>
      <c r="U2727" s="125">
        <f t="shared" si="4947"/>
        <v>16</v>
      </c>
      <c r="V2727" s="179">
        <f t="shared" si="4948"/>
        <v>0.25</v>
      </c>
      <c r="W2727" s="125" t="str">
        <f t="shared" si="4949"/>
        <v>-</v>
      </c>
      <c r="X2727" s="179" t="str">
        <f>IF(L2727="-1",W2727/#REF!*#REF!,"-")</f>
        <v>-</v>
      </c>
      <c r="Z2727" s="125" t="str">
        <f t="shared" si="4895"/>
        <v/>
      </c>
      <c r="AA2727" s="125">
        <f t="shared" si="4921"/>
        <v>1</v>
      </c>
      <c r="AB2727" s="179">
        <f t="shared" si="4941"/>
        <v>4</v>
      </c>
      <c r="AC2727" s="179" t="str">
        <f t="shared" si="4942"/>
        <v>000011</v>
      </c>
      <c r="AD2727" s="179">
        <f t="shared" si="4943"/>
        <v>1</v>
      </c>
      <c r="AE2727" s="179" t="str">
        <f t="shared" si="4944"/>
        <v>00001111</v>
      </c>
      <c r="AF2727" s="125" t="s">
        <v>369</v>
      </c>
    </row>
    <row r="2728" spans="1:32" x14ac:dyDescent="0.2">
      <c r="A2728" s="125" t="s">
        <v>3596</v>
      </c>
      <c r="B2728" s="58" t="str">
        <f t="shared" si="4940"/>
        <v/>
      </c>
      <c r="C2728" s="125" t="s">
        <v>781</v>
      </c>
      <c r="D2728" s="125" t="s">
        <v>704</v>
      </c>
      <c r="E2728" s="125" t="str">
        <f t="shared" si="4945"/>
        <v>S2</v>
      </c>
      <c r="F2728" s="125" t="str">
        <f t="shared" si="4946"/>
        <v>110</v>
      </c>
      <c r="H2728" s="125" t="s">
        <v>1724</v>
      </c>
      <c r="I2728" s="159">
        <f>VLOOKUP(H2728,'V-Enc'!$B$38:$C$45,2,FALSE)</f>
        <v>32</v>
      </c>
      <c r="J2728" s="125" t="s">
        <v>1740</v>
      </c>
      <c r="K2728" s="159">
        <f>VLOOKUP(J2728,'V-Enc'!$B$49:$C$56,2,FALSE)</f>
        <v>0.5</v>
      </c>
      <c r="L2728" s="206" t="s">
        <v>548</v>
      </c>
      <c r="M2728" s="125">
        <v>32</v>
      </c>
      <c r="N2728" s="125" t="s">
        <v>1831</v>
      </c>
      <c r="O2728" s="125">
        <f>VLOOKUP(N2728,'V-Enc'!$B$130:$C$137,2,FALSE)</f>
        <v>4</v>
      </c>
      <c r="R2728" s="125" t="s">
        <v>22</v>
      </c>
      <c r="S2728" s="125" t="s">
        <v>44</v>
      </c>
      <c r="T2728" s="125" t="s">
        <v>783</v>
      </c>
      <c r="U2728" s="125">
        <f t="shared" si="4947"/>
        <v>32</v>
      </c>
      <c r="V2728" s="179">
        <f t="shared" si="4948"/>
        <v>0.5</v>
      </c>
      <c r="W2728" s="125" t="str">
        <f t="shared" si="4949"/>
        <v>-</v>
      </c>
      <c r="X2728" s="179" t="str">
        <f>IF(L2728="-1",W2728/I2727*K2727,"-")</f>
        <v>-</v>
      </c>
      <c r="Z2728" s="125" t="str">
        <f t="shared" si="4895"/>
        <v/>
      </c>
      <c r="AA2728" s="125">
        <f t="shared" si="4921"/>
        <v>1</v>
      </c>
      <c r="AB2728" s="179">
        <f t="shared" si="4941"/>
        <v>4</v>
      </c>
      <c r="AC2728" s="179" t="str">
        <f t="shared" si="4942"/>
        <v>000011</v>
      </c>
      <c r="AD2728" s="179">
        <f t="shared" si="4943"/>
        <v>1</v>
      </c>
      <c r="AE2728" s="179" t="str">
        <f t="shared" si="4944"/>
        <v>00001111</v>
      </c>
      <c r="AF2728" s="125" t="s">
        <v>369</v>
      </c>
    </row>
    <row r="2729" spans="1:32" x14ac:dyDescent="0.2">
      <c r="A2729" s="125" t="s">
        <v>3597</v>
      </c>
      <c r="B2729" s="58" t="str">
        <f t="shared" si="4940"/>
        <v/>
      </c>
      <c r="C2729" s="125" t="s">
        <v>781</v>
      </c>
      <c r="D2729" s="125" t="s">
        <v>704</v>
      </c>
      <c r="E2729" s="125" t="str">
        <f t="shared" si="4945"/>
        <v>S2</v>
      </c>
      <c r="F2729" s="125" t="str">
        <f t="shared" si="4946"/>
        <v>000</v>
      </c>
      <c r="H2729" s="125" t="s">
        <v>1724</v>
      </c>
      <c r="I2729" s="159">
        <f>VLOOKUP(H2729,'V-Enc'!$B$38:$C$45,2,FALSE)</f>
        <v>32</v>
      </c>
      <c r="J2729" s="125" t="s">
        <v>1733</v>
      </c>
      <c r="K2729" s="159">
        <f>VLOOKUP(J2729,'V-Enc'!$B$49:$C$56,2,FALSE)</f>
        <v>1</v>
      </c>
      <c r="L2729" s="206" t="s">
        <v>548</v>
      </c>
      <c r="M2729" s="125">
        <v>8</v>
      </c>
      <c r="N2729" s="125" t="s">
        <v>1831</v>
      </c>
      <c r="O2729" s="125">
        <f>VLOOKUP(N2729,'V-Enc'!$B$130:$C$137,2,FALSE)</f>
        <v>4</v>
      </c>
      <c r="R2729" s="125" t="s">
        <v>22</v>
      </c>
      <c r="S2729" s="125" t="s">
        <v>44</v>
      </c>
      <c r="T2729" s="125" t="s">
        <v>783</v>
      </c>
      <c r="U2729" s="125">
        <f t="shared" si="4947"/>
        <v>8</v>
      </c>
      <c r="V2729" s="179">
        <f t="shared" si="4948"/>
        <v>0.25</v>
      </c>
      <c r="W2729" s="125" t="str">
        <f t="shared" si="4949"/>
        <v>-</v>
      </c>
      <c r="X2729" s="179" t="str">
        <f>IF(L2729="-1",W2729/#REF!*#REF!,"-")</f>
        <v>-</v>
      </c>
      <c r="Z2729" s="125" t="str">
        <f t="shared" si="4895"/>
        <v/>
      </c>
      <c r="AA2729" s="125">
        <f t="shared" si="4921"/>
        <v>1</v>
      </c>
      <c r="AB2729" s="179">
        <f t="shared" si="4941"/>
        <v>4</v>
      </c>
      <c r="AC2729" s="179" t="str">
        <f t="shared" si="4942"/>
        <v>000011</v>
      </c>
      <c r="AD2729" s="179">
        <f t="shared" si="4943"/>
        <v>1</v>
      </c>
      <c r="AE2729" s="179" t="str">
        <f t="shared" si="4944"/>
        <v>00001111</v>
      </c>
      <c r="AF2729" s="125" t="s">
        <v>369</v>
      </c>
    </row>
    <row r="2730" spans="1:32" x14ac:dyDescent="0.2">
      <c r="A2730" s="125" t="s">
        <v>3598</v>
      </c>
      <c r="B2730" s="58" t="str">
        <f t="shared" si="4940"/>
        <v/>
      </c>
      <c r="C2730" s="125" t="s">
        <v>781</v>
      </c>
      <c r="D2730" s="125" t="s">
        <v>704</v>
      </c>
      <c r="E2730" s="125" t="str">
        <f t="shared" si="4945"/>
        <v>S2</v>
      </c>
      <c r="F2730" s="125" t="str">
        <f t="shared" si="4946"/>
        <v>101</v>
      </c>
      <c r="H2730" s="125" t="s">
        <v>1724</v>
      </c>
      <c r="I2730" s="159">
        <f>VLOOKUP(H2730,'V-Enc'!$B$38:$C$45,2,FALSE)</f>
        <v>32</v>
      </c>
      <c r="J2730" s="125" t="s">
        <v>1733</v>
      </c>
      <c r="K2730" s="159">
        <f>VLOOKUP(J2730,'V-Enc'!$B$49:$C$56,2,FALSE)</f>
        <v>1</v>
      </c>
      <c r="L2730" s="206" t="s">
        <v>548</v>
      </c>
      <c r="M2730" s="125">
        <v>16</v>
      </c>
      <c r="N2730" s="125" t="s">
        <v>1831</v>
      </c>
      <c r="O2730" s="125">
        <f>VLOOKUP(N2730,'V-Enc'!$B$130:$C$137,2,FALSE)</f>
        <v>4</v>
      </c>
      <c r="R2730" s="125" t="s">
        <v>22</v>
      </c>
      <c r="S2730" s="125" t="s">
        <v>44</v>
      </c>
      <c r="T2730" s="125" t="s">
        <v>783</v>
      </c>
      <c r="U2730" s="125">
        <f t="shared" si="4947"/>
        <v>16</v>
      </c>
      <c r="V2730" s="179">
        <f t="shared" si="4948"/>
        <v>0.5</v>
      </c>
      <c r="W2730" s="125" t="str">
        <f t="shared" si="4949"/>
        <v>-</v>
      </c>
      <c r="X2730" s="179" t="str">
        <f>IF(L2730="-1",W2730/I2729*K2729,"-")</f>
        <v>-</v>
      </c>
      <c r="Z2730" s="125" t="str">
        <f t="shared" si="4895"/>
        <v/>
      </c>
      <c r="AA2730" s="125">
        <f t="shared" si="4921"/>
        <v>1</v>
      </c>
      <c r="AB2730" s="179">
        <f t="shared" si="4941"/>
        <v>4</v>
      </c>
      <c r="AC2730" s="179" t="str">
        <f t="shared" si="4942"/>
        <v>000011</v>
      </c>
      <c r="AD2730" s="179">
        <f t="shared" si="4943"/>
        <v>1</v>
      </c>
      <c r="AE2730" s="179" t="str">
        <f t="shared" si="4944"/>
        <v>00001111</v>
      </c>
      <c r="AF2730" s="125" t="s">
        <v>369</v>
      </c>
    </row>
    <row r="2731" spans="1:32" x14ac:dyDescent="0.2">
      <c r="A2731" s="125" t="s">
        <v>3599</v>
      </c>
      <c r="B2731" s="58" t="str">
        <f t="shared" si="4940"/>
        <v/>
      </c>
      <c r="C2731" s="125" t="s">
        <v>781</v>
      </c>
      <c r="D2731" s="125" t="s">
        <v>704</v>
      </c>
      <c r="E2731" s="125" t="str">
        <f t="shared" si="4945"/>
        <v>S2</v>
      </c>
      <c r="F2731" s="125" t="str">
        <f t="shared" si="4946"/>
        <v>110</v>
      </c>
      <c r="H2731" s="125" t="s">
        <v>1724</v>
      </c>
      <c r="I2731" s="159">
        <f>VLOOKUP(H2731,'V-Enc'!$B$38:$C$45,2,FALSE)</f>
        <v>32</v>
      </c>
      <c r="J2731" s="125" t="s">
        <v>1733</v>
      </c>
      <c r="K2731" s="159">
        <f>VLOOKUP(J2731,'V-Enc'!$B$49:$C$56,2,FALSE)</f>
        <v>1</v>
      </c>
      <c r="L2731" s="206" t="s">
        <v>548</v>
      </c>
      <c r="M2731" s="125">
        <v>32</v>
      </c>
      <c r="N2731" s="125" t="s">
        <v>1831</v>
      </c>
      <c r="O2731" s="125">
        <f>VLOOKUP(N2731,'V-Enc'!$B$130:$C$137,2,FALSE)</f>
        <v>4</v>
      </c>
      <c r="R2731" s="125" t="s">
        <v>22</v>
      </c>
      <c r="S2731" s="125" t="s">
        <v>44</v>
      </c>
      <c r="T2731" s="125" t="s">
        <v>783</v>
      </c>
      <c r="U2731" s="125">
        <f t="shared" si="4947"/>
        <v>32</v>
      </c>
      <c r="V2731" s="179">
        <f t="shared" si="4948"/>
        <v>1</v>
      </c>
      <c r="W2731" s="125" t="str">
        <f t="shared" si="4949"/>
        <v>-</v>
      </c>
      <c r="X2731" s="179" t="str">
        <f>IF(L2731="-1",W2731/I2730*K2730,"-")</f>
        <v>-</v>
      </c>
      <c r="Z2731" s="125" t="str">
        <f t="shared" si="4895"/>
        <v/>
      </c>
      <c r="AA2731" s="125">
        <f t="shared" si="4921"/>
        <v>1</v>
      </c>
      <c r="AB2731" s="179">
        <f t="shared" si="4941"/>
        <v>4</v>
      </c>
      <c r="AC2731" s="179" t="str">
        <f t="shared" si="4942"/>
        <v>000011</v>
      </c>
      <c r="AD2731" s="179">
        <f t="shared" si="4943"/>
        <v>1</v>
      </c>
      <c r="AE2731" s="179" t="str">
        <f t="shared" si="4944"/>
        <v>00001111</v>
      </c>
      <c r="AF2731" s="125" t="s">
        <v>369</v>
      </c>
    </row>
    <row r="2732" spans="1:32" x14ac:dyDescent="0.2">
      <c r="A2732" s="125" t="s">
        <v>3600</v>
      </c>
      <c r="B2732" s="58" t="str">
        <f t="shared" si="4940"/>
        <v/>
      </c>
      <c r="C2732" s="125" t="s">
        <v>781</v>
      </c>
      <c r="D2732" s="125" t="s">
        <v>704</v>
      </c>
      <c r="E2732" s="125" t="str">
        <f t="shared" si="4945"/>
        <v>S2</v>
      </c>
      <c r="F2732" s="125" t="str">
        <f t="shared" si="4946"/>
        <v>000</v>
      </c>
      <c r="H2732" s="125" t="s">
        <v>1724</v>
      </c>
      <c r="I2732" s="159">
        <f>VLOOKUP(H2732,'V-Enc'!$B$38:$C$45,2,FALSE)</f>
        <v>32</v>
      </c>
      <c r="J2732" s="125" t="s">
        <v>1734</v>
      </c>
      <c r="K2732" s="159">
        <f>VLOOKUP(J2732,'V-Enc'!$B$49:$C$56,2,FALSE)</f>
        <v>2</v>
      </c>
      <c r="L2732" s="206" t="s">
        <v>548</v>
      </c>
      <c r="M2732" s="125">
        <v>8</v>
      </c>
      <c r="N2732" s="125" t="s">
        <v>1831</v>
      </c>
      <c r="O2732" s="125">
        <f>VLOOKUP(N2732,'V-Enc'!$B$130:$C$137,2,FALSE)</f>
        <v>4</v>
      </c>
      <c r="R2732" s="125" t="s">
        <v>22</v>
      </c>
      <c r="S2732" s="125" t="s">
        <v>44</v>
      </c>
      <c r="T2732" s="125" t="s">
        <v>783</v>
      </c>
      <c r="U2732" s="125">
        <f t="shared" si="4947"/>
        <v>8</v>
      </c>
      <c r="V2732" s="179">
        <f t="shared" si="4948"/>
        <v>0.5</v>
      </c>
      <c r="W2732" s="125" t="str">
        <f t="shared" si="4949"/>
        <v>-</v>
      </c>
      <c r="X2732" s="179" t="str">
        <f>IF(L2732="-1",W2732/#REF!*#REF!,"-")</f>
        <v>-</v>
      </c>
      <c r="Z2732" s="125" t="str">
        <f t="shared" si="4895"/>
        <v/>
      </c>
      <c r="AA2732" s="125">
        <f t="shared" si="4921"/>
        <v>1</v>
      </c>
      <c r="AB2732" s="179">
        <f t="shared" si="4941"/>
        <v>4</v>
      </c>
      <c r="AC2732" s="179" t="str">
        <f t="shared" si="4942"/>
        <v>000011</v>
      </c>
      <c r="AD2732" s="179">
        <f t="shared" si="4943"/>
        <v>1</v>
      </c>
      <c r="AE2732" s="179" t="str">
        <f t="shared" si="4944"/>
        <v>00001111</v>
      </c>
      <c r="AF2732" s="125" t="s">
        <v>369</v>
      </c>
    </row>
    <row r="2733" spans="1:32" x14ac:dyDescent="0.2">
      <c r="A2733" s="125" t="s">
        <v>3601</v>
      </c>
      <c r="B2733" s="58" t="str">
        <f t="shared" si="4940"/>
        <v/>
      </c>
      <c r="C2733" s="125" t="s">
        <v>781</v>
      </c>
      <c r="D2733" s="125" t="s">
        <v>704</v>
      </c>
      <c r="E2733" s="125" t="str">
        <f t="shared" si="4945"/>
        <v>S2</v>
      </c>
      <c r="F2733" s="125" t="str">
        <f t="shared" si="4946"/>
        <v>101</v>
      </c>
      <c r="H2733" s="125" t="s">
        <v>1724</v>
      </c>
      <c r="I2733" s="159">
        <f>VLOOKUP(H2733,'V-Enc'!$B$38:$C$45,2,FALSE)</f>
        <v>32</v>
      </c>
      <c r="J2733" s="125" t="s">
        <v>1734</v>
      </c>
      <c r="K2733" s="159">
        <f>VLOOKUP(J2733,'V-Enc'!$B$49:$C$56,2,FALSE)</f>
        <v>2</v>
      </c>
      <c r="L2733" s="206" t="s">
        <v>548</v>
      </c>
      <c r="M2733" s="125">
        <v>16</v>
      </c>
      <c r="N2733" s="125" t="s">
        <v>1831</v>
      </c>
      <c r="O2733" s="125">
        <f>VLOOKUP(N2733,'V-Enc'!$B$130:$C$137,2,FALSE)</f>
        <v>4</v>
      </c>
      <c r="R2733" s="125" t="s">
        <v>22</v>
      </c>
      <c r="S2733" s="125" t="s">
        <v>44</v>
      </c>
      <c r="T2733" s="125" t="s">
        <v>783</v>
      </c>
      <c r="U2733" s="125">
        <f t="shared" si="4947"/>
        <v>16</v>
      </c>
      <c r="V2733" s="179">
        <f t="shared" si="4948"/>
        <v>1</v>
      </c>
      <c r="W2733" s="125" t="str">
        <f t="shared" si="4949"/>
        <v>-</v>
      </c>
      <c r="X2733" s="179" t="str">
        <f>IF(L2733="-1",W2733/#REF!*#REF!,"-")</f>
        <v>-</v>
      </c>
      <c r="Z2733" s="125" t="str">
        <f t="shared" si="4895"/>
        <v/>
      </c>
      <c r="AA2733" s="125">
        <f t="shared" si="4921"/>
        <v>1</v>
      </c>
      <c r="AB2733" s="179">
        <f t="shared" si="4941"/>
        <v>4</v>
      </c>
      <c r="AC2733" s="179" t="str">
        <f t="shared" si="4942"/>
        <v>000011</v>
      </c>
      <c r="AD2733" s="179">
        <f t="shared" si="4943"/>
        <v>1</v>
      </c>
      <c r="AE2733" s="179" t="str">
        <f t="shared" si="4944"/>
        <v>00001111</v>
      </c>
      <c r="AF2733" s="125" t="s">
        <v>369</v>
      </c>
    </row>
    <row r="2734" spans="1:32" x14ac:dyDescent="0.2">
      <c r="A2734" s="125" t="s">
        <v>3602</v>
      </c>
      <c r="B2734" s="58" t="str">
        <f t="shared" si="4940"/>
        <v/>
      </c>
      <c r="C2734" s="125" t="s">
        <v>781</v>
      </c>
      <c r="D2734" s="125" t="s">
        <v>704</v>
      </c>
      <c r="E2734" s="125" t="str">
        <f t="shared" si="4945"/>
        <v>S2</v>
      </c>
      <c r="F2734" s="125" t="str">
        <f t="shared" si="4946"/>
        <v>110</v>
      </c>
      <c r="H2734" s="125" t="s">
        <v>1724</v>
      </c>
      <c r="I2734" s="159">
        <f>VLOOKUP(H2734,'V-Enc'!$B$38:$C$45,2,FALSE)</f>
        <v>32</v>
      </c>
      <c r="J2734" s="125" t="s">
        <v>1734</v>
      </c>
      <c r="K2734" s="159">
        <f>VLOOKUP(J2734,'V-Enc'!$B$49:$C$56,2,FALSE)</f>
        <v>2</v>
      </c>
      <c r="L2734" s="206" t="s">
        <v>548</v>
      </c>
      <c r="M2734" s="125">
        <v>32</v>
      </c>
      <c r="N2734" s="125" t="s">
        <v>1831</v>
      </c>
      <c r="O2734" s="125">
        <f>VLOOKUP(N2734,'V-Enc'!$B$130:$C$137,2,FALSE)</f>
        <v>4</v>
      </c>
      <c r="R2734" s="125" t="s">
        <v>22</v>
      </c>
      <c r="S2734" s="125" t="s">
        <v>44</v>
      </c>
      <c r="T2734" s="125" t="s">
        <v>783</v>
      </c>
      <c r="U2734" s="125">
        <f t="shared" si="4947"/>
        <v>32</v>
      </c>
      <c r="V2734" s="179">
        <f t="shared" si="4948"/>
        <v>2</v>
      </c>
      <c r="W2734" s="125" t="str">
        <f t="shared" si="4949"/>
        <v>-</v>
      </c>
      <c r="X2734" s="179" t="str">
        <f>IF(L2734="-1",W2734/#REF!*#REF!,"-")</f>
        <v>-</v>
      </c>
      <c r="Z2734" s="125" t="str">
        <f t="shared" si="4895"/>
        <v/>
      </c>
      <c r="AA2734" s="125">
        <f t="shared" si="4921"/>
        <v>1</v>
      </c>
      <c r="AB2734" s="179">
        <f t="shared" si="4941"/>
        <v>8</v>
      </c>
      <c r="AC2734" s="179" t="str">
        <f t="shared" si="4942"/>
        <v>000111</v>
      </c>
      <c r="AD2734" s="179">
        <f t="shared" si="4943"/>
        <v>1</v>
      </c>
      <c r="AE2734" s="179" t="str">
        <f t="shared" si="4944"/>
        <v>11111111</v>
      </c>
      <c r="AF2734" s="125" t="s">
        <v>369</v>
      </c>
    </row>
    <row r="2735" spans="1:32" x14ac:dyDescent="0.2">
      <c r="A2735" s="125" t="s">
        <v>4734</v>
      </c>
      <c r="B2735" s="58" t="str">
        <f t="shared" si="4940"/>
        <v/>
      </c>
      <c r="C2735" s="125" t="s">
        <v>781</v>
      </c>
      <c r="D2735" s="125" t="s">
        <v>704</v>
      </c>
      <c r="E2735" s="125" t="str">
        <f t="shared" ref="E2735:E2740" si="4950">IF(S2735="rs2","S2",IF(S2735="vs2","S3","S1"))</f>
        <v>S2</v>
      </c>
      <c r="F2735" s="125" t="str">
        <f t="shared" ref="F2735:F2740" si="4951">IF(M2735=8,"000",IF(M2735=16,"101","110"))</f>
        <v>000</v>
      </c>
      <c r="H2735" s="125" t="s">
        <v>1724</v>
      </c>
      <c r="I2735" s="159">
        <f>VLOOKUP(H2735,'V-Enc'!$B$38:$C$45,2,FALSE)</f>
        <v>32</v>
      </c>
      <c r="J2735" s="125" t="s">
        <v>1735</v>
      </c>
      <c r="K2735" s="159">
        <f>VLOOKUP(J2735,'V-Enc'!$B$49:$C$56,2,FALSE)</f>
        <v>4</v>
      </c>
      <c r="L2735" s="206" t="s">
        <v>548</v>
      </c>
      <c r="M2735" s="125">
        <v>8</v>
      </c>
      <c r="N2735" s="125" t="s">
        <v>1831</v>
      </c>
      <c r="O2735" s="125">
        <f>VLOOKUP(N2735,'V-Enc'!$B$130:$C$137,2,FALSE)</f>
        <v>4</v>
      </c>
      <c r="R2735" s="125" t="s">
        <v>22</v>
      </c>
      <c r="S2735" s="125" t="s">
        <v>44</v>
      </c>
      <c r="T2735" s="125" t="s">
        <v>783</v>
      </c>
      <c r="U2735" s="125">
        <f t="shared" ref="U2735:U2740" si="4952">IF(L2735="-1",I2735,M2735)</f>
        <v>8</v>
      </c>
      <c r="V2735" s="179">
        <f t="shared" ref="V2735:V2740" si="4953">IF(L2735="-1",K2735,U2735/I2735*K2735)</f>
        <v>1</v>
      </c>
      <c r="W2735" s="125" t="str">
        <f t="shared" ref="W2735:W2740" si="4954">IF(L2735="-1",M2735,"-")</f>
        <v>-</v>
      </c>
      <c r="X2735" s="179" t="str">
        <f>IF(L2735="-1",W2735/#REF!*#REF!,"-")</f>
        <v>-</v>
      </c>
      <c r="Z2735" s="125" t="str">
        <f t="shared" ref="Z2735:Z2740" si="4955">IF(S2735="vs2",1,"")</f>
        <v/>
      </c>
      <c r="AA2735" s="125">
        <f t="shared" ref="AA2735:AA2740" si="4956">IF(T2735="vs3",1,"")</f>
        <v>1</v>
      </c>
      <c r="AB2735" s="179">
        <f t="shared" si="4941"/>
        <v>4</v>
      </c>
      <c r="AC2735" s="179" t="str">
        <f t="shared" si="4942"/>
        <v>000011</v>
      </c>
      <c r="AD2735" s="179">
        <f t="shared" si="4943"/>
        <v>1</v>
      </c>
      <c r="AE2735" s="179" t="str">
        <f t="shared" si="4944"/>
        <v>00001111</v>
      </c>
      <c r="AF2735" s="125" t="s">
        <v>369</v>
      </c>
    </row>
    <row r="2736" spans="1:32" x14ac:dyDescent="0.2">
      <c r="A2736" s="125" t="s">
        <v>4735</v>
      </c>
      <c r="B2736" s="58" t="str">
        <f t="shared" si="4940"/>
        <v/>
      </c>
      <c r="C2736" s="125" t="s">
        <v>781</v>
      </c>
      <c r="D2736" s="125" t="s">
        <v>704</v>
      </c>
      <c r="E2736" s="125" t="str">
        <f t="shared" si="4950"/>
        <v>S2</v>
      </c>
      <c r="F2736" s="125" t="str">
        <f t="shared" si="4951"/>
        <v>101</v>
      </c>
      <c r="H2736" s="125" t="s">
        <v>1724</v>
      </c>
      <c r="I2736" s="159">
        <f>VLOOKUP(H2736,'V-Enc'!$B$38:$C$45,2,FALSE)</f>
        <v>32</v>
      </c>
      <c r="J2736" s="125" t="s">
        <v>1735</v>
      </c>
      <c r="K2736" s="159">
        <f>VLOOKUP(J2736,'V-Enc'!$B$49:$C$56,2,FALSE)</f>
        <v>4</v>
      </c>
      <c r="L2736" s="206" t="s">
        <v>548</v>
      </c>
      <c r="M2736" s="125">
        <v>16</v>
      </c>
      <c r="N2736" s="125" t="s">
        <v>1831</v>
      </c>
      <c r="O2736" s="125">
        <f>VLOOKUP(N2736,'V-Enc'!$B$130:$C$137,2,FALSE)</f>
        <v>4</v>
      </c>
      <c r="R2736" s="125" t="s">
        <v>22</v>
      </c>
      <c r="S2736" s="125" t="s">
        <v>44</v>
      </c>
      <c r="T2736" s="125" t="s">
        <v>783</v>
      </c>
      <c r="U2736" s="125">
        <f t="shared" si="4952"/>
        <v>16</v>
      </c>
      <c r="V2736" s="179">
        <f t="shared" si="4953"/>
        <v>2</v>
      </c>
      <c r="W2736" s="125" t="str">
        <f t="shared" si="4954"/>
        <v>-</v>
      </c>
      <c r="X2736" s="179" t="str">
        <f>IF(L2736="-1",W2736/#REF!*#REF!,"-")</f>
        <v>-</v>
      </c>
      <c r="Z2736" s="125" t="str">
        <f t="shared" si="4955"/>
        <v/>
      </c>
      <c r="AA2736" s="125">
        <f t="shared" si="4956"/>
        <v>1</v>
      </c>
      <c r="AB2736" s="179">
        <f t="shared" si="4941"/>
        <v>8</v>
      </c>
      <c r="AC2736" s="179" t="str">
        <f t="shared" si="4942"/>
        <v>000111</v>
      </c>
      <c r="AD2736" s="179">
        <f t="shared" si="4943"/>
        <v>1</v>
      </c>
      <c r="AE2736" s="179" t="str">
        <f t="shared" si="4944"/>
        <v>11111111</v>
      </c>
      <c r="AF2736" s="125" t="s">
        <v>369</v>
      </c>
    </row>
    <row r="2737" spans="1:34" x14ac:dyDescent="0.2">
      <c r="A2737" s="125" t="s">
        <v>4736</v>
      </c>
      <c r="B2737" s="58" t="str">
        <f t="shared" si="4940"/>
        <v>RSVD</v>
      </c>
      <c r="C2737" s="125" t="s">
        <v>781</v>
      </c>
      <c r="D2737" s="125" t="s">
        <v>704</v>
      </c>
      <c r="E2737" s="125" t="str">
        <f t="shared" si="4950"/>
        <v>S2</v>
      </c>
      <c r="F2737" s="125" t="str">
        <f t="shared" si="4951"/>
        <v>110</v>
      </c>
      <c r="H2737" s="125" t="s">
        <v>1724</v>
      </c>
      <c r="I2737" s="159">
        <f>VLOOKUP(H2737,'V-Enc'!$B$38:$C$45,2,FALSE)</f>
        <v>32</v>
      </c>
      <c r="J2737" s="125" t="s">
        <v>1735</v>
      </c>
      <c r="K2737" s="159">
        <f>VLOOKUP(J2737,'V-Enc'!$B$49:$C$56,2,FALSE)</f>
        <v>4</v>
      </c>
      <c r="L2737" s="206" t="s">
        <v>548</v>
      </c>
      <c r="M2737" s="125">
        <v>32</v>
      </c>
      <c r="N2737" s="125" t="s">
        <v>1831</v>
      </c>
      <c r="O2737" s="125">
        <f>VLOOKUP(N2737,'V-Enc'!$B$130:$C$137,2,FALSE)</f>
        <v>4</v>
      </c>
      <c r="R2737" s="125" t="s">
        <v>22</v>
      </c>
      <c r="S2737" s="125" t="s">
        <v>44</v>
      </c>
      <c r="T2737" s="125" t="s">
        <v>783</v>
      </c>
      <c r="U2737" s="125">
        <f t="shared" si="4952"/>
        <v>32</v>
      </c>
      <c r="V2737" s="179">
        <f t="shared" si="4953"/>
        <v>4</v>
      </c>
      <c r="W2737" s="125" t="str">
        <f t="shared" si="4954"/>
        <v>-</v>
      </c>
      <c r="X2737" s="179" t="str">
        <f>IF(L2737="-1",W2737/#REF!*#REF!,"-")</f>
        <v>-</v>
      </c>
      <c r="Z2737" s="125" t="str">
        <f t="shared" si="4955"/>
        <v/>
      </c>
      <c r="AA2737" s="125">
        <f t="shared" si="4956"/>
        <v>1</v>
      </c>
      <c r="AB2737" s="179">
        <f t="shared" si="4941"/>
        <v>16</v>
      </c>
      <c r="AC2737" s="179" t="str">
        <f>DEC2BIN(MIN(64,AB2737)-1,6)</f>
        <v>001111</v>
      </c>
      <c r="AD2737" s="179">
        <f t="shared" si="4943"/>
        <v>1</v>
      </c>
      <c r="AE2737" s="179" t="str">
        <f t="shared" si="4944"/>
        <v>11111111</v>
      </c>
      <c r="AF2737" s="125" t="s">
        <v>369</v>
      </c>
    </row>
    <row r="2738" spans="1:34" x14ac:dyDescent="0.2">
      <c r="A2738" s="125" t="s">
        <v>4737</v>
      </c>
      <c r="B2738" s="58" t="str">
        <f t="shared" si="4940"/>
        <v/>
      </c>
      <c r="C2738" s="125" t="s">
        <v>781</v>
      </c>
      <c r="D2738" s="125" t="s">
        <v>704</v>
      </c>
      <c r="E2738" s="125" t="str">
        <f t="shared" si="4950"/>
        <v>S2</v>
      </c>
      <c r="F2738" s="125" t="str">
        <f t="shared" si="4951"/>
        <v>000</v>
      </c>
      <c r="H2738" s="125" t="s">
        <v>1724</v>
      </c>
      <c r="I2738" s="159">
        <f>VLOOKUP(H2738,'V-Enc'!$B$38:$C$45,2,FALSE)</f>
        <v>32</v>
      </c>
      <c r="J2738" s="125" t="s">
        <v>1736</v>
      </c>
      <c r="K2738" s="159">
        <f>VLOOKUP(J2738,'V-Enc'!$B$49:$C$56,2,FALSE)</f>
        <v>8</v>
      </c>
      <c r="L2738" s="206" t="s">
        <v>548</v>
      </c>
      <c r="M2738" s="125">
        <v>8</v>
      </c>
      <c r="N2738" s="125" t="s">
        <v>1831</v>
      </c>
      <c r="O2738" s="125">
        <f>VLOOKUP(N2738,'V-Enc'!$B$130:$C$137,2,FALSE)</f>
        <v>4</v>
      </c>
      <c r="R2738" s="125" t="s">
        <v>22</v>
      </c>
      <c r="S2738" s="125" t="s">
        <v>44</v>
      </c>
      <c r="T2738" s="125" t="s">
        <v>783</v>
      </c>
      <c r="U2738" s="125">
        <f t="shared" si="4952"/>
        <v>8</v>
      </c>
      <c r="V2738" s="179">
        <f t="shared" si="4953"/>
        <v>2</v>
      </c>
      <c r="W2738" s="125" t="str">
        <f t="shared" si="4954"/>
        <v>-</v>
      </c>
      <c r="X2738" s="179" t="str">
        <f>IF(L2738="-1",W2738/#REF!*#REF!,"-")</f>
        <v>-</v>
      </c>
      <c r="Z2738" s="125" t="str">
        <f t="shared" si="4955"/>
        <v/>
      </c>
      <c r="AA2738" s="125">
        <f t="shared" si="4956"/>
        <v>1</v>
      </c>
      <c r="AB2738" s="179">
        <f t="shared" si="4941"/>
        <v>8</v>
      </c>
      <c r="AC2738" s="179" t="str">
        <f t="shared" ref="AC2738:AC2740" si="4957">DEC2BIN(MIN(64,AB2738)-1,6)</f>
        <v>000111</v>
      </c>
      <c r="AD2738" s="179">
        <f t="shared" si="4943"/>
        <v>1</v>
      </c>
      <c r="AE2738" s="179" t="str">
        <f t="shared" si="4944"/>
        <v>11111111</v>
      </c>
      <c r="AF2738" s="125" t="s">
        <v>369</v>
      </c>
    </row>
    <row r="2739" spans="1:34" x14ac:dyDescent="0.2">
      <c r="A2739" s="125" t="s">
        <v>4738</v>
      </c>
      <c r="B2739" s="58" t="str">
        <f t="shared" si="4940"/>
        <v>RSVD</v>
      </c>
      <c r="C2739" s="125" t="s">
        <v>781</v>
      </c>
      <c r="D2739" s="125" t="s">
        <v>704</v>
      </c>
      <c r="E2739" s="125" t="str">
        <f t="shared" si="4950"/>
        <v>S2</v>
      </c>
      <c r="F2739" s="125" t="str">
        <f t="shared" si="4951"/>
        <v>101</v>
      </c>
      <c r="H2739" s="125" t="s">
        <v>1724</v>
      </c>
      <c r="I2739" s="159">
        <f>VLOOKUP(H2739,'V-Enc'!$B$38:$C$45,2,FALSE)</f>
        <v>32</v>
      </c>
      <c r="J2739" s="125" t="s">
        <v>1736</v>
      </c>
      <c r="K2739" s="159">
        <f>VLOOKUP(J2739,'V-Enc'!$B$49:$C$56,2,FALSE)</f>
        <v>8</v>
      </c>
      <c r="L2739" s="206" t="s">
        <v>548</v>
      </c>
      <c r="M2739" s="125">
        <v>16</v>
      </c>
      <c r="N2739" s="125" t="s">
        <v>1831</v>
      </c>
      <c r="O2739" s="125">
        <f>VLOOKUP(N2739,'V-Enc'!$B$130:$C$137,2,FALSE)</f>
        <v>4</v>
      </c>
      <c r="R2739" s="125" t="s">
        <v>22</v>
      </c>
      <c r="S2739" s="125" t="s">
        <v>44</v>
      </c>
      <c r="T2739" s="125" t="s">
        <v>783</v>
      </c>
      <c r="U2739" s="125">
        <f t="shared" si="4952"/>
        <v>16</v>
      </c>
      <c r="V2739" s="179">
        <f t="shared" si="4953"/>
        <v>4</v>
      </c>
      <c r="W2739" s="125" t="str">
        <f t="shared" si="4954"/>
        <v>-</v>
      </c>
      <c r="X2739" s="179" t="str">
        <f>IF(L2739="-1",W2739/#REF!*#REF!,"-")</f>
        <v>-</v>
      </c>
      <c r="Z2739" s="125" t="str">
        <f t="shared" si="4955"/>
        <v/>
      </c>
      <c r="AA2739" s="125">
        <f t="shared" si="4956"/>
        <v>1</v>
      </c>
      <c r="AB2739" s="179">
        <f t="shared" si="4941"/>
        <v>16</v>
      </c>
      <c r="AC2739" s="179" t="str">
        <f t="shared" si="4957"/>
        <v>001111</v>
      </c>
      <c r="AD2739" s="179">
        <f t="shared" si="4943"/>
        <v>1</v>
      </c>
      <c r="AE2739" s="179" t="str">
        <f t="shared" si="4944"/>
        <v>11111111</v>
      </c>
      <c r="AF2739" s="125" t="s">
        <v>369</v>
      </c>
    </row>
    <row r="2740" spans="1:34" x14ac:dyDescent="0.2">
      <c r="A2740" s="125" t="s">
        <v>4739</v>
      </c>
      <c r="B2740" s="58" t="str">
        <f t="shared" si="4940"/>
        <v>RSVD</v>
      </c>
      <c r="C2740" s="125" t="s">
        <v>781</v>
      </c>
      <c r="D2740" s="125" t="s">
        <v>704</v>
      </c>
      <c r="E2740" s="125" t="str">
        <f t="shared" si="4950"/>
        <v>S2</v>
      </c>
      <c r="F2740" s="125" t="str">
        <f t="shared" si="4951"/>
        <v>110</v>
      </c>
      <c r="H2740" s="125" t="s">
        <v>1724</v>
      </c>
      <c r="I2740" s="159">
        <f>VLOOKUP(H2740,'V-Enc'!$B$38:$C$45,2,FALSE)</f>
        <v>32</v>
      </c>
      <c r="J2740" s="125" t="s">
        <v>1736</v>
      </c>
      <c r="K2740" s="159">
        <f>VLOOKUP(J2740,'V-Enc'!$B$49:$C$56,2,FALSE)</f>
        <v>8</v>
      </c>
      <c r="L2740" s="206" t="s">
        <v>548</v>
      </c>
      <c r="M2740" s="125">
        <v>32</v>
      </c>
      <c r="N2740" s="125" t="s">
        <v>1831</v>
      </c>
      <c r="O2740" s="125">
        <f>VLOOKUP(N2740,'V-Enc'!$B$130:$C$137,2,FALSE)</f>
        <v>4</v>
      </c>
      <c r="R2740" s="125" t="s">
        <v>22</v>
      </c>
      <c r="S2740" s="125" t="s">
        <v>44</v>
      </c>
      <c r="T2740" s="125" t="s">
        <v>783</v>
      </c>
      <c r="U2740" s="125">
        <f t="shared" si="4952"/>
        <v>32</v>
      </c>
      <c r="V2740" s="179">
        <f t="shared" si="4953"/>
        <v>8</v>
      </c>
      <c r="W2740" s="125" t="str">
        <f t="shared" si="4954"/>
        <v>-</v>
      </c>
      <c r="X2740" s="179" t="str">
        <f>IF(L2740="-1",W2740/#REF!*#REF!,"-")</f>
        <v>-</v>
      </c>
      <c r="Z2740" s="125" t="str">
        <f t="shared" si="4955"/>
        <v/>
      </c>
      <c r="AA2740" s="125">
        <f t="shared" si="4956"/>
        <v>1</v>
      </c>
      <c r="AB2740" s="179">
        <f t="shared" si="4941"/>
        <v>32</v>
      </c>
      <c r="AC2740" s="179" t="str">
        <f t="shared" si="4957"/>
        <v>011111</v>
      </c>
      <c r="AD2740" s="179">
        <f t="shared" si="4943"/>
        <v>1</v>
      </c>
      <c r="AE2740" s="179" t="str">
        <f t="shared" si="4944"/>
        <v>11111111</v>
      </c>
      <c r="AF2740" s="125" t="s">
        <v>369</v>
      </c>
    </row>
    <row r="2741" spans="1:34" x14ac:dyDescent="0.2">
      <c r="I2741" s="159"/>
      <c r="Z2741" s="125" t="str">
        <f t="shared" si="4895"/>
        <v/>
      </c>
      <c r="AA2741" s="125" t="str">
        <f t="shared" si="4921"/>
        <v/>
      </c>
      <c r="AC2741" s="179"/>
      <c r="AE2741" s="179"/>
    </row>
    <row r="2742" spans="1:34" ht="19" x14ac:dyDescent="0.25">
      <c r="A2742" s="225" t="s">
        <v>2399</v>
      </c>
      <c r="B2742" s="225"/>
      <c r="I2742" s="159"/>
      <c r="Z2742" s="125" t="str">
        <f t="shared" si="4895"/>
        <v/>
      </c>
      <c r="AA2742" s="125" t="str">
        <f t="shared" si="4921"/>
        <v/>
      </c>
      <c r="AC2742" s="179"/>
      <c r="AE2742" s="179"/>
    </row>
    <row r="2743" spans="1:34" x14ac:dyDescent="0.2">
      <c r="A2743" s="125" t="s">
        <v>2485</v>
      </c>
      <c r="B2743" s="58" t="str">
        <f>IF(OR(MAX(1,O2743)*MAX(V2743,1)&gt;8,V2743&lt;1/4,X2743&lt;1/4,IF(X2743="-",0,X2743)&gt;8),"RSVD","")</f>
        <v/>
      </c>
      <c r="C2743" s="125" t="s">
        <v>781</v>
      </c>
      <c r="D2743" s="125" t="s">
        <v>704</v>
      </c>
      <c r="E2743" s="125" t="str">
        <f>IF(S2743="rs2","S2",IF(S2743="vs2","S3","S1"))</f>
        <v>S1</v>
      </c>
      <c r="F2743" s="125" t="str">
        <f>IF(M2743=8,"000",IF(M2743=16,"101","110"))</f>
        <v>000</v>
      </c>
      <c r="H2743" s="125" t="s">
        <v>1724</v>
      </c>
      <c r="I2743" s="159">
        <f>VLOOKUP(H2743,'V-Enc'!$B$38:$C$45,2,FALSE)</f>
        <v>32</v>
      </c>
      <c r="K2743" s="157" t="s">
        <v>369</v>
      </c>
      <c r="L2743" s="206" t="s">
        <v>76</v>
      </c>
      <c r="M2743" s="125">
        <v>8</v>
      </c>
      <c r="N2743" s="125" t="s">
        <v>1831</v>
      </c>
      <c r="O2743" s="125">
        <f>VLOOKUP(N2743,'V-Enc'!$B$130:$C$137,2,FALSE)</f>
        <v>4</v>
      </c>
      <c r="R2743" s="125" t="s">
        <v>22</v>
      </c>
      <c r="S2743" s="206" t="s">
        <v>228</v>
      </c>
      <c r="T2743" s="125" t="s">
        <v>783</v>
      </c>
      <c r="U2743" s="125">
        <f>IF(L2743="-1",I2743,M2743)</f>
        <v>8</v>
      </c>
      <c r="V2743" s="179">
        <v>1</v>
      </c>
      <c r="W2743" s="125" t="str">
        <f>IF(L2743="-1",M2743,"-")</f>
        <v>-</v>
      </c>
      <c r="X2743" s="179" t="str">
        <f>IF(L2743="-1",W2743/#REF!*#REF!,"-")</f>
        <v>-</v>
      </c>
      <c r="Z2743" s="125" t="str">
        <f t="shared" si="4895"/>
        <v/>
      </c>
      <c r="AA2743" s="125">
        <f t="shared" si="4921"/>
        <v>1</v>
      </c>
      <c r="AB2743" s="179">
        <f>MAX(V2743,X2743,1)*O2743</f>
        <v>4</v>
      </c>
      <c r="AC2743" s="179" t="str">
        <f>DEC2BIN(AB2743-1,6)</f>
        <v>000011</v>
      </c>
      <c r="AD2743" s="179">
        <f>AB2743/(MAX(V2743,1)*IF(O2743="",1,O2743))</f>
        <v>1</v>
      </c>
      <c r="AE2743" s="179" t="str">
        <f>RIGHT(_xlfn.CONCAT(REPT(0,8-MIN(AB2743,8)),REPT(DEC2BIN(_xlfn.BITLSHIFT(1,AD2743-1)),AB2743/AD2743)),8)</f>
        <v>00001111</v>
      </c>
      <c r="AF2743" s="125" t="s">
        <v>369</v>
      </c>
    </row>
    <row r="2744" spans="1:34" x14ac:dyDescent="0.2">
      <c r="I2744" s="159"/>
      <c r="K2744" s="159"/>
      <c r="V2744" s="179"/>
      <c r="X2744" s="179"/>
      <c r="Z2744" s="125" t="str">
        <f t="shared" si="4895"/>
        <v/>
      </c>
      <c r="AA2744" s="125" t="str">
        <f t="shared" si="4921"/>
        <v/>
      </c>
      <c r="AB2744" s="179"/>
      <c r="AC2744" s="179"/>
      <c r="AD2744" s="179"/>
      <c r="AE2744" s="179"/>
    </row>
    <row r="2745" spans="1:34" ht="19" x14ac:dyDescent="0.25">
      <c r="A2745" s="225" t="s">
        <v>2486</v>
      </c>
      <c r="B2745" s="225"/>
      <c r="C2745" s="226"/>
      <c r="D2745" s="226"/>
      <c r="E2745" s="226"/>
      <c r="F2745" s="226"/>
      <c r="G2745" s="226"/>
      <c r="I2745" s="159"/>
      <c r="Z2745" s="125" t="str">
        <f t="shared" si="4895"/>
        <v/>
      </c>
      <c r="AA2745" s="125" t="str">
        <f t="shared" si="4921"/>
        <v/>
      </c>
      <c r="AC2745" s="179"/>
    </row>
    <row r="2746" spans="1:34" x14ac:dyDescent="0.2">
      <c r="A2746" s="125" t="s">
        <v>4728</v>
      </c>
      <c r="B2746" s="58" t="str">
        <f t="shared" ref="B2746:B2763" si="4958">IF(OR(MAX(1,O2746)*MAX(V2746,1)&gt;8,V2746&lt;1/4,X2746&lt;1/4,IF(X2746="-",0,X2746)&gt;8),"RSVD","")</f>
        <v>RSVD</v>
      </c>
      <c r="C2746" s="125" t="s">
        <v>781</v>
      </c>
      <c r="D2746" s="125" t="s">
        <v>704</v>
      </c>
      <c r="E2746" s="125" t="str">
        <f>IF(S2746="rs2","S2",IF(S2746="vs2","S3","S1"))</f>
        <v>S3</v>
      </c>
      <c r="F2746" s="125" t="str">
        <f>IF(M2746=8,"000",IF(M2746=16,"101","110"))</f>
        <v>000</v>
      </c>
      <c r="H2746" s="125" t="s">
        <v>1724</v>
      </c>
      <c r="I2746" s="159">
        <f>VLOOKUP(H2746,'V-Enc'!$B$38:$C$45,2,FALSE)</f>
        <v>32</v>
      </c>
      <c r="J2746" s="125" t="s">
        <v>1739</v>
      </c>
      <c r="K2746" s="159">
        <f>VLOOKUP(J2746,'V-Enc'!$B$49:$C$56,2,FALSE)</f>
        <v>0.25</v>
      </c>
      <c r="L2746" s="206" t="s">
        <v>2079</v>
      </c>
      <c r="M2746" s="125">
        <v>8</v>
      </c>
      <c r="N2746" s="125" t="s">
        <v>1831</v>
      </c>
      <c r="O2746" s="125">
        <f>VLOOKUP(N2746,'V-Enc'!$B$130:$C$137,2,FALSE)</f>
        <v>4</v>
      </c>
      <c r="R2746" s="125" t="s">
        <v>22</v>
      </c>
      <c r="S2746" s="125" t="s">
        <v>764</v>
      </c>
      <c r="T2746" s="125" t="s">
        <v>783</v>
      </c>
      <c r="U2746" s="125">
        <f>IF(L2746="-1",I2746,M2746)</f>
        <v>32</v>
      </c>
      <c r="V2746" s="179">
        <f>IF(L2746="-1",K2746,U2746/I2746*K2746)</f>
        <v>0.25</v>
      </c>
      <c r="W2746" s="125">
        <f>IF(L2746="-1",M2746,"-")</f>
        <v>8</v>
      </c>
      <c r="X2746" s="179">
        <f>IF(L2746="-1",W2746/I2746*K2746,"-")</f>
        <v>6.25E-2</v>
      </c>
      <c r="Z2746" s="125">
        <f>IF(S2746="vs2",1,"")</f>
        <v>1</v>
      </c>
      <c r="AA2746" s="125">
        <f>IF(T2746="vs3",1,"")</f>
        <v>1</v>
      </c>
      <c r="AB2746" s="179">
        <f t="shared" ref="AB2746:AB2763" si="4959">MAX(V2746,X2746,1)*O2746</f>
        <v>4</v>
      </c>
      <c r="AC2746" s="179" t="str">
        <f t="shared" ref="AC2746:AC2759" si="4960">DEC2BIN(MIN(64,AB2746)-1,6)</f>
        <v>000011</v>
      </c>
      <c r="AD2746" s="179">
        <f t="shared" ref="AD2746:AD2763" si="4961">AB2746/(MAX(V2746,1)*IF(O2746="",1,O2746))</f>
        <v>1</v>
      </c>
      <c r="AE2746" s="179" t="str">
        <f t="shared" ref="AE2746:AE2763" si="4962">RIGHT(_xlfn.CONCAT(REPT(0,8-MIN(AB2746,8)),REPT(DEC2BIN(_xlfn.BITLSHIFT(1,AD2746-1)),AB2746/AD2746)),8)</f>
        <v>00001111</v>
      </c>
      <c r="AF2746" s="179">
        <f t="shared" ref="AF2746:AF2763" si="4963">IF(X2746&lt;=1,0,IF(V2746&gt;=X2746,V2746/MAX(X2746,1),1))</f>
        <v>0</v>
      </c>
      <c r="AG2746" s="180" t="str">
        <f t="shared" ref="AG2746:AG2761" si="4964">IF(AF2746=0,"00000000",RIGHT(IF(X2746&gt;=V2746,DEC2BIN(_xlfn.BITXOR(BIN2DEC(AH2746),255),8),REPT(DEC2BIN(_xlfn.BITLSHIFT(1,AF2746-1)),8)),8))</f>
        <v>00000000</v>
      </c>
      <c r="AH2746" s="179" t="str">
        <f t="shared" ref="AH2746:AH2758" si="4965">IF(AF2746=0,"00000000",RIGHT(_xlfn.CONCAT(REPT(0,8-MIN(8,AB2746)),REPT(DEC2BIN(_xlfn.BITLSHIFT(1,MAX(V2746,X2746,1)-1)),MAX(1,O2746))),8))</f>
        <v>00000000</v>
      </c>
    </row>
    <row r="2747" spans="1:34" x14ac:dyDescent="0.2">
      <c r="A2747" s="125" t="s">
        <v>4729</v>
      </c>
      <c r="B2747" s="58" t="str">
        <f t="shared" si="4958"/>
        <v>RSVD</v>
      </c>
      <c r="C2747" s="125" t="s">
        <v>781</v>
      </c>
      <c r="D2747" s="125" t="s">
        <v>704</v>
      </c>
      <c r="E2747" s="125" t="str">
        <f>IF(S2747="rs2","S2",IF(S2747="vs2","S3","S1"))</f>
        <v>S3</v>
      </c>
      <c r="F2747" s="125" t="str">
        <f>IF(M2747=8,"000",IF(M2747=16,"101","110"))</f>
        <v>101</v>
      </c>
      <c r="H2747" s="125" t="s">
        <v>1724</v>
      </c>
      <c r="I2747" s="159">
        <f>VLOOKUP(H2747,'V-Enc'!$B$38:$C$45,2,FALSE)</f>
        <v>32</v>
      </c>
      <c r="J2747" s="125" t="s">
        <v>1739</v>
      </c>
      <c r="K2747" s="159">
        <f>VLOOKUP(J2747,'V-Enc'!$B$49:$C$56,2,FALSE)</f>
        <v>0.25</v>
      </c>
      <c r="L2747" s="206" t="s">
        <v>2079</v>
      </c>
      <c r="M2747" s="125">
        <v>16</v>
      </c>
      <c r="N2747" s="125" t="s">
        <v>1831</v>
      </c>
      <c r="O2747" s="125">
        <f>VLOOKUP(N2747,'V-Enc'!$B$130:$C$137,2,FALSE)</f>
        <v>4</v>
      </c>
      <c r="R2747" s="125" t="s">
        <v>22</v>
      </c>
      <c r="S2747" s="125" t="s">
        <v>764</v>
      </c>
      <c r="T2747" s="125" t="s">
        <v>783</v>
      </c>
      <c r="U2747" s="125">
        <f>IF(L2747="-1",I2747,M2747)</f>
        <v>32</v>
      </c>
      <c r="V2747" s="179">
        <f>IF(L2747="-1",K2747,U2747/I2747*K2747)</f>
        <v>0.25</v>
      </c>
      <c r="W2747" s="125">
        <f>IF(L2747="-1",M2747,"-")</f>
        <v>16</v>
      </c>
      <c r="X2747" s="179">
        <f>IF(L2747="-1",W2747/I2747*K2747,"-")</f>
        <v>0.125</v>
      </c>
      <c r="Z2747" s="125">
        <f>IF(S2747="vs2",1,"")</f>
        <v>1</v>
      </c>
      <c r="AA2747" s="125">
        <f>IF(T2747="vs3",1,"")</f>
        <v>1</v>
      </c>
      <c r="AB2747" s="179">
        <f t="shared" si="4959"/>
        <v>4</v>
      </c>
      <c r="AC2747" s="179" t="str">
        <f t="shared" si="4960"/>
        <v>000011</v>
      </c>
      <c r="AD2747" s="179">
        <f t="shared" si="4961"/>
        <v>1</v>
      </c>
      <c r="AE2747" s="179" t="str">
        <f t="shared" si="4962"/>
        <v>00001111</v>
      </c>
      <c r="AF2747" s="179">
        <f t="shared" si="4963"/>
        <v>0</v>
      </c>
      <c r="AG2747" s="180" t="str">
        <f t="shared" si="4964"/>
        <v>00000000</v>
      </c>
      <c r="AH2747" s="179" t="str">
        <f t="shared" si="4965"/>
        <v>00000000</v>
      </c>
    </row>
    <row r="2748" spans="1:34" x14ac:dyDescent="0.2">
      <c r="A2748" s="125" t="s">
        <v>3603</v>
      </c>
      <c r="B2748" s="58" t="str">
        <f t="shared" si="4958"/>
        <v/>
      </c>
      <c r="C2748" s="125" t="s">
        <v>781</v>
      </c>
      <c r="D2748" s="125" t="s">
        <v>704</v>
      </c>
      <c r="E2748" s="125" t="str">
        <f t="shared" ref="E2748:E2760" si="4966">IF(S2748="rs2","S2",IF(S2748="vs2","S3","S1"))</f>
        <v>S3</v>
      </c>
      <c r="F2748" s="125" t="str">
        <f t="shared" ref="F2748:F2757" si="4967">IF(M2748=8,"000",IF(M2748=16,"101","110"))</f>
        <v>110</v>
      </c>
      <c r="H2748" s="125" t="s">
        <v>1724</v>
      </c>
      <c r="I2748" s="159">
        <f>VLOOKUP(H2748,'V-Enc'!$B$38:$C$45,2,FALSE)</f>
        <v>32</v>
      </c>
      <c r="J2748" s="125" t="s">
        <v>1739</v>
      </c>
      <c r="K2748" s="159">
        <f>VLOOKUP(J2748,'V-Enc'!$B$49:$C$56,2,FALSE)</f>
        <v>0.25</v>
      </c>
      <c r="L2748" s="206" t="s">
        <v>2079</v>
      </c>
      <c r="M2748" s="125">
        <v>32</v>
      </c>
      <c r="N2748" s="125" t="s">
        <v>1831</v>
      </c>
      <c r="O2748" s="125">
        <f>VLOOKUP(N2748,'V-Enc'!$B$130:$C$137,2,FALSE)</f>
        <v>4</v>
      </c>
      <c r="R2748" s="125" t="s">
        <v>22</v>
      </c>
      <c r="S2748" s="125" t="s">
        <v>764</v>
      </c>
      <c r="T2748" s="125" t="s">
        <v>783</v>
      </c>
      <c r="U2748" s="125">
        <f t="shared" ref="U2748:U2760" si="4968">IF(L2748="-1",I2748,M2748)</f>
        <v>32</v>
      </c>
      <c r="V2748" s="179">
        <f t="shared" ref="V2748:V2760" si="4969">IF(L2748="-1",K2748,U2748/I2748*K2748)</f>
        <v>0.25</v>
      </c>
      <c r="W2748" s="125">
        <f t="shared" ref="W2748:W2760" si="4970">IF(L2748="-1",M2748,"-")</f>
        <v>32</v>
      </c>
      <c r="X2748" s="179">
        <f t="shared" ref="X2748:X2760" si="4971">IF(L2748="-1",W2748/I2748*K2748,"-")</f>
        <v>0.25</v>
      </c>
      <c r="Z2748" s="125">
        <f t="shared" si="4895"/>
        <v>1</v>
      </c>
      <c r="AA2748" s="125">
        <f t="shared" si="4921"/>
        <v>1</v>
      </c>
      <c r="AB2748" s="179">
        <f t="shared" si="4959"/>
        <v>4</v>
      </c>
      <c r="AC2748" s="179" t="str">
        <f t="shared" si="4960"/>
        <v>000011</v>
      </c>
      <c r="AD2748" s="179">
        <f t="shared" si="4961"/>
        <v>1</v>
      </c>
      <c r="AE2748" s="179" t="str">
        <f t="shared" si="4962"/>
        <v>00001111</v>
      </c>
      <c r="AF2748" s="179">
        <f t="shared" si="4963"/>
        <v>0</v>
      </c>
      <c r="AG2748" s="180" t="str">
        <f t="shared" si="4964"/>
        <v>00000000</v>
      </c>
      <c r="AH2748" s="179" t="str">
        <f t="shared" si="4965"/>
        <v>00000000</v>
      </c>
    </row>
    <row r="2749" spans="1:34" x14ac:dyDescent="0.2">
      <c r="A2749" s="125" t="s">
        <v>4730</v>
      </c>
      <c r="B2749" s="58" t="str">
        <f t="shared" si="4958"/>
        <v>RSVD</v>
      </c>
      <c r="C2749" s="125" t="s">
        <v>781</v>
      </c>
      <c r="D2749" s="125" t="s">
        <v>704</v>
      </c>
      <c r="E2749" s="125" t="str">
        <f>IF(S2749="rs2","S2",IF(S2749="vs2","S3","S1"))</f>
        <v>S3</v>
      </c>
      <c r="F2749" s="125" t="str">
        <f>IF(M2749=8,"000",IF(M2749=16,"101","110"))</f>
        <v>000</v>
      </c>
      <c r="H2749" s="125" t="s">
        <v>1724</v>
      </c>
      <c r="I2749" s="159">
        <f>VLOOKUP(H2749,'V-Enc'!$B$38:$C$45,2,FALSE)</f>
        <v>32</v>
      </c>
      <c r="J2749" s="125" t="s">
        <v>1740</v>
      </c>
      <c r="K2749" s="159">
        <f>VLOOKUP(J2749,'V-Enc'!$B$49:$C$56,2,FALSE)</f>
        <v>0.5</v>
      </c>
      <c r="L2749" s="206" t="s">
        <v>2079</v>
      </c>
      <c r="M2749" s="125">
        <v>8</v>
      </c>
      <c r="N2749" s="125" t="s">
        <v>1831</v>
      </c>
      <c r="O2749" s="125">
        <f>VLOOKUP(N2749,'V-Enc'!$B$130:$C$137,2,FALSE)</f>
        <v>4</v>
      </c>
      <c r="R2749" s="125" t="s">
        <v>22</v>
      </c>
      <c r="S2749" s="125" t="s">
        <v>764</v>
      </c>
      <c r="T2749" s="125" t="s">
        <v>783</v>
      </c>
      <c r="U2749" s="125">
        <f>IF(L2749="-1",I2749,M2749)</f>
        <v>32</v>
      </c>
      <c r="V2749" s="179">
        <f>IF(L2749="-1",K2749,U2749/I2749*K2749)</f>
        <v>0.5</v>
      </c>
      <c r="W2749" s="125">
        <f>IF(L2749="-1",M2749,"-")</f>
        <v>8</v>
      </c>
      <c r="X2749" s="179">
        <f>IF(L2749="-1",W2749/I2749*K2749,"-")</f>
        <v>0.125</v>
      </c>
      <c r="Z2749" s="125">
        <f>IF(S2749="vs2",1,"")</f>
        <v>1</v>
      </c>
      <c r="AA2749" s="125">
        <f>IF(T2749="vs3",1,"")</f>
        <v>1</v>
      </c>
      <c r="AB2749" s="179">
        <f t="shared" si="4959"/>
        <v>4</v>
      </c>
      <c r="AC2749" s="179" t="str">
        <f t="shared" si="4960"/>
        <v>000011</v>
      </c>
      <c r="AD2749" s="179">
        <f t="shared" si="4961"/>
        <v>1</v>
      </c>
      <c r="AE2749" s="179" t="str">
        <f t="shared" si="4962"/>
        <v>00001111</v>
      </c>
      <c r="AF2749" s="179">
        <f t="shared" si="4963"/>
        <v>0</v>
      </c>
      <c r="AG2749" s="180" t="str">
        <f t="shared" si="4964"/>
        <v>00000000</v>
      </c>
      <c r="AH2749" s="179" t="str">
        <f t="shared" si="4965"/>
        <v>00000000</v>
      </c>
    </row>
    <row r="2750" spans="1:34" x14ac:dyDescent="0.2">
      <c r="A2750" s="125" t="s">
        <v>3604</v>
      </c>
      <c r="B2750" s="58" t="str">
        <f t="shared" si="4958"/>
        <v/>
      </c>
      <c r="C2750" s="125" t="s">
        <v>781</v>
      </c>
      <c r="D2750" s="125" t="s">
        <v>704</v>
      </c>
      <c r="E2750" s="125" t="str">
        <f t="shared" si="4966"/>
        <v>S3</v>
      </c>
      <c r="F2750" s="125" t="str">
        <f t="shared" si="4967"/>
        <v>101</v>
      </c>
      <c r="H2750" s="125" t="s">
        <v>1724</v>
      </c>
      <c r="I2750" s="159">
        <f>VLOOKUP(H2750,'V-Enc'!$B$38:$C$45,2,FALSE)</f>
        <v>32</v>
      </c>
      <c r="J2750" s="125" t="s">
        <v>1740</v>
      </c>
      <c r="K2750" s="159">
        <f>VLOOKUP(J2750,'V-Enc'!$B$49:$C$56,2,FALSE)</f>
        <v>0.5</v>
      </c>
      <c r="L2750" s="206" t="s">
        <v>2079</v>
      </c>
      <c r="M2750" s="125">
        <v>16</v>
      </c>
      <c r="N2750" s="125" t="s">
        <v>1831</v>
      </c>
      <c r="O2750" s="125">
        <f>VLOOKUP(N2750,'V-Enc'!$B$130:$C$137,2,FALSE)</f>
        <v>4</v>
      </c>
      <c r="R2750" s="125" t="s">
        <v>22</v>
      </c>
      <c r="S2750" s="125" t="s">
        <v>764</v>
      </c>
      <c r="T2750" s="125" t="s">
        <v>783</v>
      </c>
      <c r="U2750" s="125">
        <f t="shared" si="4968"/>
        <v>32</v>
      </c>
      <c r="V2750" s="179">
        <f t="shared" si="4969"/>
        <v>0.5</v>
      </c>
      <c r="W2750" s="125">
        <f t="shared" si="4970"/>
        <v>16</v>
      </c>
      <c r="X2750" s="179">
        <f t="shared" si="4971"/>
        <v>0.25</v>
      </c>
      <c r="Z2750" s="125">
        <f t="shared" si="4895"/>
        <v>1</v>
      </c>
      <c r="AA2750" s="125">
        <f t="shared" si="4921"/>
        <v>1</v>
      </c>
      <c r="AB2750" s="179">
        <f t="shared" si="4959"/>
        <v>4</v>
      </c>
      <c r="AC2750" s="179" t="str">
        <f t="shared" si="4960"/>
        <v>000011</v>
      </c>
      <c r="AD2750" s="179">
        <f t="shared" si="4961"/>
        <v>1</v>
      </c>
      <c r="AE2750" s="179" t="str">
        <f t="shared" si="4962"/>
        <v>00001111</v>
      </c>
      <c r="AF2750" s="179">
        <f t="shared" si="4963"/>
        <v>0</v>
      </c>
      <c r="AG2750" s="180" t="str">
        <f t="shared" si="4964"/>
        <v>00000000</v>
      </c>
      <c r="AH2750" s="179" t="str">
        <f t="shared" si="4965"/>
        <v>00000000</v>
      </c>
    </row>
    <row r="2751" spans="1:34" x14ac:dyDescent="0.2">
      <c r="A2751" s="125" t="s">
        <v>3605</v>
      </c>
      <c r="B2751" s="58" t="str">
        <f t="shared" si="4958"/>
        <v/>
      </c>
      <c r="C2751" s="125" t="s">
        <v>781</v>
      </c>
      <c r="D2751" s="125" t="s">
        <v>704</v>
      </c>
      <c r="E2751" s="125" t="str">
        <f t="shared" si="4966"/>
        <v>S3</v>
      </c>
      <c r="F2751" s="125" t="str">
        <f t="shared" si="4967"/>
        <v>110</v>
      </c>
      <c r="H2751" s="125" t="s">
        <v>1724</v>
      </c>
      <c r="I2751" s="159">
        <f>VLOOKUP(H2751,'V-Enc'!$B$38:$C$45,2,FALSE)</f>
        <v>32</v>
      </c>
      <c r="J2751" s="125" t="s">
        <v>1740</v>
      </c>
      <c r="K2751" s="159">
        <f>VLOOKUP(J2751,'V-Enc'!$B$49:$C$56,2,FALSE)</f>
        <v>0.5</v>
      </c>
      <c r="L2751" s="206" t="s">
        <v>2079</v>
      </c>
      <c r="M2751" s="125">
        <v>32</v>
      </c>
      <c r="N2751" s="125" t="s">
        <v>1831</v>
      </c>
      <c r="O2751" s="125">
        <f>VLOOKUP(N2751,'V-Enc'!$B$130:$C$137,2,FALSE)</f>
        <v>4</v>
      </c>
      <c r="R2751" s="125" t="s">
        <v>22</v>
      </c>
      <c r="S2751" s="125" t="s">
        <v>764</v>
      </c>
      <c r="T2751" s="125" t="s">
        <v>783</v>
      </c>
      <c r="U2751" s="125">
        <f t="shared" si="4968"/>
        <v>32</v>
      </c>
      <c r="V2751" s="179">
        <f t="shared" si="4969"/>
        <v>0.5</v>
      </c>
      <c r="W2751" s="125">
        <f t="shared" si="4970"/>
        <v>32</v>
      </c>
      <c r="X2751" s="179">
        <f t="shared" si="4971"/>
        <v>0.5</v>
      </c>
      <c r="Z2751" s="125">
        <f t="shared" si="4895"/>
        <v>1</v>
      </c>
      <c r="AA2751" s="125">
        <f t="shared" si="4921"/>
        <v>1</v>
      </c>
      <c r="AB2751" s="179">
        <f t="shared" si="4959"/>
        <v>4</v>
      </c>
      <c r="AC2751" s="179" t="str">
        <f t="shared" si="4960"/>
        <v>000011</v>
      </c>
      <c r="AD2751" s="179">
        <f t="shared" si="4961"/>
        <v>1</v>
      </c>
      <c r="AE2751" s="179" t="str">
        <f t="shared" si="4962"/>
        <v>00001111</v>
      </c>
      <c r="AF2751" s="179">
        <f t="shared" si="4963"/>
        <v>0</v>
      </c>
      <c r="AG2751" s="180" t="str">
        <f t="shared" si="4964"/>
        <v>00000000</v>
      </c>
      <c r="AH2751" s="179" t="str">
        <f t="shared" si="4965"/>
        <v>00000000</v>
      </c>
    </row>
    <row r="2752" spans="1:34" x14ac:dyDescent="0.2">
      <c r="A2752" s="125" t="s">
        <v>3606</v>
      </c>
      <c r="B2752" s="58" t="str">
        <f t="shared" si="4958"/>
        <v/>
      </c>
      <c r="C2752" s="125" t="s">
        <v>781</v>
      </c>
      <c r="D2752" s="125" t="s">
        <v>704</v>
      </c>
      <c r="E2752" s="125" t="str">
        <f t="shared" si="4966"/>
        <v>S3</v>
      </c>
      <c r="F2752" s="125" t="str">
        <f t="shared" si="4967"/>
        <v>000</v>
      </c>
      <c r="H2752" s="125" t="s">
        <v>1724</v>
      </c>
      <c r="I2752" s="159">
        <f>VLOOKUP(H2752,'V-Enc'!$B$38:$C$45,2,FALSE)</f>
        <v>32</v>
      </c>
      <c r="J2752" s="125" t="s">
        <v>1733</v>
      </c>
      <c r="K2752" s="159">
        <f>VLOOKUP(J2752,'V-Enc'!$B$49:$C$56,2,FALSE)</f>
        <v>1</v>
      </c>
      <c r="L2752" s="206" t="s">
        <v>2079</v>
      </c>
      <c r="M2752" s="125">
        <v>8</v>
      </c>
      <c r="N2752" s="125" t="s">
        <v>1831</v>
      </c>
      <c r="O2752" s="125">
        <f>VLOOKUP(N2752,'V-Enc'!$B$130:$C$137,2,FALSE)</f>
        <v>4</v>
      </c>
      <c r="R2752" s="125" t="s">
        <v>22</v>
      </c>
      <c r="S2752" s="125" t="s">
        <v>764</v>
      </c>
      <c r="T2752" s="125" t="s">
        <v>783</v>
      </c>
      <c r="U2752" s="125">
        <f t="shared" si="4968"/>
        <v>32</v>
      </c>
      <c r="V2752" s="179">
        <f t="shared" si="4969"/>
        <v>1</v>
      </c>
      <c r="W2752" s="125">
        <f t="shared" si="4970"/>
        <v>8</v>
      </c>
      <c r="X2752" s="179">
        <f t="shared" si="4971"/>
        <v>0.25</v>
      </c>
      <c r="Z2752" s="125">
        <f t="shared" si="4895"/>
        <v>1</v>
      </c>
      <c r="AA2752" s="125">
        <f t="shared" si="4921"/>
        <v>1</v>
      </c>
      <c r="AB2752" s="179">
        <f t="shared" si="4959"/>
        <v>4</v>
      </c>
      <c r="AC2752" s="179" t="str">
        <f t="shared" si="4960"/>
        <v>000011</v>
      </c>
      <c r="AD2752" s="179">
        <f t="shared" si="4961"/>
        <v>1</v>
      </c>
      <c r="AE2752" s="179" t="str">
        <f t="shared" si="4962"/>
        <v>00001111</v>
      </c>
      <c r="AF2752" s="179">
        <f t="shared" si="4963"/>
        <v>0</v>
      </c>
      <c r="AG2752" s="180" t="str">
        <f t="shared" si="4964"/>
        <v>00000000</v>
      </c>
      <c r="AH2752" s="179" t="str">
        <f t="shared" si="4965"/>
        <v>00000000</v>
      </c>
    </row>
    <row r="2753" spans="1:34" x14ac:dyDescent="0.2">
      <c r="A2753" s="125" t="s">
        <v>3607</v>
      </c>
      <c r="B2753" s="58" t="str">
        <f t="shared" si="4958"/>
        <v/>
      </c>
      <c r="C2753" s="125" t="s">
        <v>781</v>
      </c>
      <c r="D2753" s="125" t="s">
        <v>704</v>
      </c>
      <c r="E2753" s="125" t="str">
        <f t="shared" si="4966"/>
        <v>S3</v>
      </c>
      <c r="F2753" s="125" t="str">
        <f t="shared" si="4967"/>
        <v>101</v>
      </c>
      <c r="H2753" s="125" t="s">
        <v>1724</v>
      </c>
      <c r="I2753" s="159">
        <f>VLOOKUP(H2753,'V-Enc'!$B$38:$C$45,2,FALSE)</f>
        <v>32</v>
      </c>
      <c r="J2753" s="125" t="s">
        <v>1733</v>
      </c>
      <c r="K2753" s="159">
        <f>VLOOKUP(J2753,'V-Enc'!$B$49:$C$56,2,FALSE)</f>
        <v>1</v>
      </c>
      <c r="L2753" s="206" t="s">
        <v>2079</v>
      </c>
      <c r="M2753" s="125">
        <v>16</v>
      </c>
      <c r="N2753" s="125" t="s">
        <v>1831</v>
      </c>
      <c r="O2753" s="125">
        <f>VLOOKUP(N2753,'V-Enc'!$B$130:$C$137,2,FALSE)</f>
        <v>4</v>
      </c>
      <c r="R2753" s="125" t="s">
        <v>22</v>
      </c>
      <c r="S2753" s="125" t="s">
        <v>764</v>
      </c>
      <c r="T2753" s="125" t="s">
        <v>783</v>
      </c>
      <c r="U2753" s="125">
        <f t="shared" si="4968"/>
        <v>32</v>
      </c>
      <c r="V2753" s="179">
        <f t="shared" si="4969"/>
        <v>1</v>
      </c>
      <c r="W2753" s="125">
        <f t="shared" si="4970"/>
        <v>16</v>
      </c>
      <c r="X2753" s="179">
        <f t="shared" si="4971"/>
        <v>0.5</v>
      </c>
      <c r="Z2753" s="125">
        <f t="shared" si="4895"/>
        <v>1</v>
      </c>
      <c r="AA2753" s="125">
        <f t="shared" si="4921"/>
        <v>1</v>
      </c>
      <c r="AB2753" s="179">
        <f t="shared" si="4959"/>
        <v>4</v>
      </c>
      <c r="AC2753" s="179" t="str">
        <f t="shared" si="4960"/>
        <v>000011</v>
      </c>
      <c r="AD2753" s="179">
        <f t="shared" si="4961"/>
        <v>1</v>
      </c>
      <c r="AE2753" s="179" t="str">
        <f t="shared" si="4962"/>
        <v>00001111</v>
      </c>
      <c r="AF2753" s="179">
        <f t="shared" si="4963"/>
        <v>0</v>
      </c>
      <c r="AG2753" s="180" t="str">
        <f t="shared" si="4964"/>
        <v>00000000</v>
      </c>
      <c r="AH2753" s="179" t="str">
        <f t="shared" si="4965"/>
        <v>00000000</v>
      </c>
    </row>
    <row r="2754" spans="1:34" x14ac:dyDescent="0.2">
      <c r="A2754" s="125" t="s">
        <v>3608</v>
      </c>
      <c r="B2754" s="58" t="str">
        <f t="shared" si="4958"/>
        <v/>
      </c>
      <c r="C2754" s="125" t="s">
        <v>781</v>
      </c>
      <c r="D2754" s="125" t="s">
        <v>704</v>
      </c>
      <c r="E2754" s="125" t="str">
        <f t="shared" si="4966"/>
        <v>S3</v>
      </c>
      <c r="F2754" s="125" t="str">
        <f t="shared" si="4967"/>
        <v>110</v>
      </c>
      <c r="H2754" s="125" t="s">
        <v>1724</v>
      </c>
      <c r="I2754" s="159">
        <f>VLOOKUP(H2754,'V-Enc'!$B$38:$C$45,2,FALSE)</f>
        <v>32</v>
      </c>
      <c r="J2754" s="125" t="s">
        <v>1733</v>
      </c>
      <c r="K2754" s="159">
        <f>VLOOKUP(J2754,'V-Enc'!$B$49:$C$56,2,FALSE)</f>
        <v>1</v>
      </c>
      <c r="L2754" s="206" t="s">
        <v>2079</v>
      </c>
      <c r="M2754" s="125">
        <v>32</v>
      </c>
      <c r="N2754" s="125" t="s">
        <v>1831</v>
      </c>
      <c r="O2754" s="125">
        <f>VLOOKUP(N2754,'V-Enc'!$B$130:$C$137,2,FALSE)</f>
        <v>4</v>
      </c>
      <c r="R2754" s="125" t="s">
        <v>22</v>
      </c>
      <c r="S2754" s="125" t="s">
        <v>764</v>
      </c>
      <c r="T2754" s="125" t="s">
        <v>783</v>
      </c>
      <c r="U2754" s="125">
        <f t="shared" si="4968"/>
        <v>32</v>
      </c>
      <c r="V2754" s="179">
        <f t="shared" si="4969"/>
        <v>1</v>
      </c>
      <c r="W2754" s="125">
        <f t="shared" si="4970"/>
        <v>32</v>
      </c>
      <c r="X2754" s="179">
        <f t="shared" si="4971"/>
        <v>1</v>
      </c>
      <c r="Z2754" s="125">
        <f t="shared" si="4895"/>
        <v>1</v>
      </c>
      <c r="AA2754" s="125">
        <f t="shared" si="4921"/>
        <v>1</v>
      </c>
      <c r="AB2754" s="179">
        <f t="shared" si="4959"/>
        <v>4</v>
      </c>
      <c r="AC2754" s="179" t="str">
        <f t="shared" si="4960"/>
        <v>000011</v>
      </c>
      <c r="AD2754" s="179">
        <f t="shared" si="4961"/>
        <v>1</v>
      </c>
      <c r="AE2754" s="179" t="str">
        <f t="shared" si="4962"/>
        <v>00001111</v>
      </c>
      <c r="AF2754" s="179">
        <f t="shared" si="4963"/>
        <v>0</v>
      </c>
      <c r="AG2754" s="180" t="str">
        <f t="shared" si="4964"/>
        <v>00000000</v>
      </c>
      <c r="AH2754" s="179" t="str">
        <f t="shared" si="4965"/>
        <v>00000000</v>
      </c>
    </row>
    <row r="2755" spans="1:34" x14ac:dyDescent="0.2">
      <c r="A2755" s="125" t="s">
        <v>3609</v>
      </c>
      <c r="B2755" s="58" t="str">
        <f t="shared" si="4958"/>
        <v/>
      </c>
      <c r="C2755" s="125" t="s">
        <v>781</v>
      </c>
      <c r="D2755" s="125" t="s">
        <v>704</v>
      </c>
      <c r="E2755" s="125" t="str">
        <f t="shared" si="4966"/>
        <v>S3</v>
      </c>
      <c r="F2755" s="125" t="str">
        <f t="shared" si="4967"/>
        <v>000</v>
      </c>
      <c r="H2755" s="125" t="s">
        <v>1724</v>
      </c>
      <c r="I2755" s="159">
        <f>VLOOKUP(H2755,'V-Enc'!$B$38:$C$45,2,FALSE)</f>
        <v>32</v>
      </c>
      <c r="J2755" s="125" t="s">
        <v>1734</v>
      </c>
      <c r="K2755" s="159">
        <f>VLOOKUP(J2755,'V-Enc'!$B$49:$C$56,2,FALSE)</f>
        <v>2</v>
      </c>
      <c r="L2755" s="206" t="s">
        <v>2079</v>
      </c>
      <c r="M2755" s="125">
        <v>8</v>
      </c>
      <c r="N2755" s="125" t="s">
        <v>1831</v>
      </c>
      <c r="O2755" s="125">
        <f>VLOOKUP(N2755,'V-Enc'!$B$130:$C$137,2,FALSE)</f>
        <v>4</v>
      </c>
      <c r="R2755" s="125" t="s">
        <v>22</v>
      </c>
      <c r="S2755" s="125" t="s">
        <v>764</v>
      </c>
      <c r="T2755" s="125" t="s">
        <v>783</v>
      </c>
      <c r="U2755" s="125">
        <f t="shared" si="4968"/>
        <v>32</v>
      </c>
      <c r="V2755" s="179">
        <f t="shared" si="4969"/>
        <v>2</v>
      </c>
      <c r="W2755" s="125">
        <f t="shared" si="4970"/>
        <v>8</v>
      </c>
      <c r="X2755" s="179">
        <f t="shared" si="4971"/>
        <v>0.5</v>
      </c>
      <c r="Z2755" s="125">
        <f t="shared" si="4895"/>
        <v>1</v>
      </c>
      <c r="AA2755" s="125">
        <f t="shared" si="4921"/>
        <v>1</v>
      </c>
      <c r="AB2755" s="179">
        <f t="shared" si="4959"/>
        <v>8</v>
      </c>
      <c r="AC2755" s="179" t="str">
        <f t="shared" si="4960"/>
        <v>000111</v>
      </c>
      <c r="AD2755" s="179">
        <f t="shared" si="4961"/>
        <v>1</v>
      </c>
      <c r="AE2755" s="179" t="str">
        <f t="shared" si="4962"/>
        <v>11111111</v>
      </c>
      <c r="AF2755" s="179">
        <f t="shared" si="4963"/>
        <v>0</v>
      </c>
      <c r="AG2755" s="180" t="str">
        <f t="shared" si="4964"/>
        <v>00000000</v>
      </c>
      <c r="AH2755" s="179" t="str">
        <f t="shared" si="4965"/>
        <v>00000000</v>
      </c>
    </row>
    <row r="2756" spans="1:34" x14ac:dyDescent="0.2">
      <c r="A2756" s="125" t="s">
        <v>3610</v>
      </c>
      <c r="B2756" s="58" t="str">
        <f t="shared" si="4958"/>
        <v/>
      </c>
      <c r="C2756" s="125" t="s">
        <v>781</v>
      </c>
      <c r="D2756" s="125" t="s">
        <v>704</v>
      </c>
      <c r="E2756" s="125" t="str">
        <f t="shared" si="4966"/>
        <v>S3</v>
      </c>
      <c r="F2756" s="125" t="str">
        <f t="shared" si="4967"/>
        <v>101</v>
      </c>
      <c r="H2756" s="125" t="s">
        <v>1724</v>
      </c>
      <c r="I2756" s="159">
        <f>VLOOKUP(H2756,'V-Enc'!$B$38:$C$45,2,FALSE)</f>
        <v>32</v>
      </c>
      <c r="J2756" s="125" t="s">
        <v>1734</v>
      </c>
      <c r="K2756" s="159">
        <f>VLOOKUP(J2756,'V-Enc'!$B$49:$C$56,2,FALSE)</f>
        <v>2</v>
      </c>
      <c r="L2756" s="206" t="s">
        <v>2079</v>
      </c>
      <c r="M2756" s="125">
        <v>16</v>
      </c>
      <c r="N2756" s="125" t="s">
        <v>1831</v>
      </c>
      <c r="O2756" s="125">
        <f>VLOOKUP(N2756,'V-Enc'!$B$130:$C$137,2,FALSE)</f>
        <v>4</v>
      </c>
      <c r="R2756" s="125" t="s">
        <v>22</v>
      </c>
      <c r="S2756" s="125" t="s">
        <v>764</v>
      </c>
      <c r="T2756" s="125" t="s">
        <v>783</v>
      </c>
      <c r="U2756" s="125">
        <f t="shared" si="4968"/>
        <v>32</v>
      </c>
      <c r="V2756" s="179">
        <f t="shared" si="4969"/>
        <v>2</v>
      </c>
      <c r="W2756" s="125">
        <f t="shared" si="4970"/>
        <v>16</v>
      </c>
      <c r="X2756" s="179">
        <f t="shared" si="4971"/>
        <v>1</v>
      </c>
      <c r="Z2756" s="125">
        <f t="shared" si="4895"/>
        <v>1</v>
      </c>
      <c r="AA2756" s="125">
        <f t="shared" si="4921"/>
        <v>1</v>
      </c>
      <c r="AB2756" s="179">
        <f t="shared" si="4959"/>
        <v>8</v>
      </c>
      <c r="AC2756" s="179" t="str">
        <f t="shared" si="4960"/>
        <v>000111</v>
      </c>
      <c r="AD2756" s="179">
        <f t="shared" si="4961"/>
        <v>1</v>
      </c>
      <c r="AE2756" s="179" t="str">
        <f t="shared" si="4962"/>
        <v>11111111</v>
      </c>
      <c r="AF2756" s="179">
        <f t="shared" si="4963"/>
        <v>0</v>
      </c>
      <c r="AG2756" s="180" t="str">
        <f t="shared" si="4964"/>
        <v>00000000</v>
      </c>
      <c r="AH2756" s="179" t="str">
        <f t="shared" si="4965"/>
        <v>00000000</v>
      </c>
    </row>
    <row r="2757" spans="1:34" x14ac:dyDescent="0.2">
      <c r="A2757" s="125" t="s">
        <v>3611</v>
      </c>
      <c r="B2757" s="58" t="str">
        <f t="shared" si="4958"/>
        <v/>
      </c>
      <c r="C2757" s="125" t="s">
        <v>781</v>
      </c>
      <c r="D2757" s="125" t="s">
        <v>704</v>
      </c>
      <c r="E2757" s="125" t="str">
        <f t="shared" si="4966"/>
        <v>S3</v>
      </c>
      <c r="F2757" s="125" t="str">
        <f t="shared" si="4967"/>
        <v>110</v>
      </c>
      <c r="H2757" s="125" t="s">
        <v>1724</v>
      </c>
      <c r="I2757" s="159">
        <f>VLOOKUP(H2757,'V-Enc'!$B$38:$C$45,2,FALSE)</f>
        <v>32</v>
      </c>
      <c r="J2757" s="125" t="s">
        <v>1734</v>
      </c>
      <c r="K2757" s="159">
        <f>VLOOKUP(J2757,'V-Enc'!$B$49:$C$56,2,FALSE)</f>
        <v>2</v>
      </c>
      <c r="L2757" s="206" t="s">
        <v>2079</v>
      </c>
      <c r="M2757" s="125">
        <v>32</v>
      </c>
      <c r="N2757" s="125" t="s">
        <v>1831</v>
      </c>
      <c r="O2757" s="125">
        <f>VLOOKUP(N2757,'V-Enc'!$B$130:$C$137,2,FALSE)</f>
        <v>4</v>
      </c>
      <c r="R2757" s="125" t="s">
        <v>22</v>
      </c>
      <c r="S2757" s="125" t="s">
        <v>764</v>
      </c>
      <c r="T2757" s="125" t="s">
        <v>783</v>
      </c>
      <c r="U2757" s="125">
        <f t="shared" si="4968"/>
        <v>32</v>
      </c>
      <c r="V2757" s="179">
        <f t="shared" si="4969"/>
        <v>2</v>
      </c>
      <c r="W2757" s="125">
        <f t="shared" si="4970"/>
        <v>32</v>
      </c>
      <c r="X2757" s="179">
        <f t="shared" si="4971"/>
        <v>2</v>
      </c>
      <c r="Z2757" s="125">
        <f t="shared" si="4895"/>
        <v>1</v>
      </c>
      <c r="AA2757" s="125">
        <f t="shared" si="4921"/>
        <v>1</v>
      </c>
      <c r="AB2757" s="179">
        <f t="shared" si="4959"/>
        <v>8</v>
      </c>
      <c r="AC2757" s="179" t="str">
        <f t="shared" si="4960"/>
        <v>000111</v>
      </c>
      <c r="AD2757" s="179">
        <f t="shared" si="4961"/>
        <v>1</v>
      </c>
      <c r="AE2757" s="179" t="str">
        <f t="shared" si="4962"/>
        <v>11111111</v>
      </c>
      <c r="AF2757" s="179">
        <f t="shared" si="4963"/>
        <v>1</v>
      </c>
      <c r="AG2757" s="180" t="str">
        <f t="shared" si="4964"/>
        <v>01010101</v>
      </c>
      <c r="AH2757" s="179" t="str">
        <f t="shared" si="4965"/>
        <v>10101010</v>
      </c>
    </row>
    <row r="2758" spans="1:34" x14ac:dyDescent="0.2">
      <c r="A2758" s="125" t="s">
        <v>3612</v>
      </c>
      <c r="B2758" s="58" t="str">
        <f t="shared" si="4958"/>
        <v>RSVD</v>
      </c>
      <c r="C2758" s="125" t="s">
        <v>781</v>
      </c>
      <c r="D2758" s="125" t="s">
        <v>704</v>
      </c>
      <c r="E2758" s="125" t="str">
        <f t="shared" si="4966"/>
        <v>S3</v>
      </c>
      <c r="F2758" s="125" t="str">
        <f t="shared" ref="F2758:F2760" si="4972">IF(W2758=8,"000",IF(W2758=16,"101","110"))</f>
        <v>000</v>
      </c>
      <c r="H2758" s="125" t="s">
        <v>1724</v>
      </c>
      <c r="I2758" s="159">
        <f>VLOOKUP(H2758,'V-Enc'!$B$38:$C$45,2,FALSE)</f>
        <v>32</v>
      </c>
      <c r="J2758" s="125" t="s">
        <v>1735</v>
      </c>
      <c r="K2758" s="159">
        <f>VLOOKUP(J2758,'V-Enc'!$B$49:$C$56,2,FALSE)</f>
        <v>4</v>
      </c>
      <c r="L2758" s="206" t="s">
        <v>2079</v>
      </c>
      <c r="M2758" s="125">
        <v>8</v>
      </c>
      <c r="N2758" s="125" t="s">
        <v>1831</v>
      </c>
      <c r="O2758" s="125">
        <f>VLOOKUP(N2758,'V-Enc'!$B$130:$C$137,2,FALSE)</f>
        <v>4</v>
      </c>
      <c r="R2758" s="125" t="s">
        <v>22</v>
      </c>
      <c r="S2758" s="125" t="s">
        <v>764</v>
      </c>
      <c r="T2758" s="125" t="s">
        <v>783</v>
      </c>
      <c r="U2758" s="125">
        <f t="shared" si="4968"/>
        <v>32</v>
      </c>
      <c r="V2758" s="179">
        <f t="shared" si="4969"/>
        <v>4</v>
      </c>
      <c r="W2758" s="125">
        <f t="shared" si="4970"/>
        <v>8</v>
      </c>
      <c r="X2758" s="179">
        <f t="shared" si="4971"/>
        <v>1</v>
      </c>
      <c r="Z2758" s="125">
        <f t="shared" si="4895"/>
        <v>1</v>
      </c>
      <c r="AA2758" s="125">
        <f t="shared" si="4921"/>
        <v>1</v>
      </c>
      <c r="AB2758" s="179">
        <f t="shared" si="4959"/>
        <v>16</v>
      </c>
      <c r="AC2758" s="179" t="str">
        <f t="shared" si="4960"/>
        <v>001111</v>
      </c>
      <c r="AD2758" s="179">
        <f t="shared" si="4961"/>
        <v>1</v>
      </c>
      <c r="AE2758" s="179" t="str">
        <f t="shared" si="4962"/>
        <v>11111111</v>
      </c>
      <c r="AF2758" s="179">
        <f t="shared" si="4963"/>
        <v>0</v>
      </c>
      <c r="AG2758" s="180" t="str">
        <f t="shared" si="4964"/>
        <v>00000000</v>
      </c>
      <c r="AH2758" s="179" t="str">
        <f t="shared" si="4965"/>
        <v>00000000</v>
      </c>
    </row>
    <row r="2759" spans="1:34" x14ac:dyDescent="0.2">
      <c r="A2759" s="125" t="s">
        <v>3613</v>
      </c>
      <c r="B2759" s="58" t="str">
        <f t="shared" si="4958"/>
        <v>RSVD</v>
      </c>
      <c r="C2759" s="125" t="s">
        <v>781</v>
      </c>
      <c r="D2759" s="125" t="s">
        <v>704</v>
      </c>
      <c r="E2759" s="125" t="str">
        <f t="shared" si="4966"/>
        <v>S3</v>
      </c>
      <c r="F2759" s="125" t="str">
        <f t="shared" si="4972"/>
        <v>101</v>
      </c>
      <c r="H2759" s="125" t="s">
        <v>1724</v>
      </c>
      <c r="I2759" s="159">
        <f>VLOOKUP(H2759,'V-Enc'!$B$38:$C$45,2,FALSE)</f>
        <v>32</v>
      </c>
      <c r="J2759" s="125" t="s">
        <v>1735</v>
      </c>
      <c r="K2759" s="159">
        <f>VLOOKUP(J2759,'V-Enc'!$B$49:$C$56,2,FALSE)</f>
        <v>4</v>
      </c>
      <c r="L2759" s="206" t="s">
        <v>2079</v>
      </c>
      <c r="M2759" s="125">
        <v>16</v>
      </c>
      <c r="N2759" s="125" t="s">
        <v>1831</v>
      </c>
      <c r="O2759" s="125">
        <f>VLOOKUP(N2759,'V-Enc'!$B$130:$C$137,2,FALSE)</f>
        <v>4</v>
      </c>
      <c r="R2759" s="125" t="s">
        <v>22</v>
      </c>
      <c r="S2759" s="125" t="s">
        <v>764</v>
      </c>
      <c r="T2759" s="125" t="s">
        <v>783</v>
      </c>
      <c r="U2759" s="125">
        <f t="shared" si="4968"/>
        <v>32</v>
      </c>
      <c r="V2759" s="179">
        <f t="shared" si="4969"/>
        <v>4</v>
      </c>
      <c r="W2759" s="125">
        <f t="shared" si="4970"/>
        <v>16</v>
      </c>
      <c r="X2759" s="179">
        <f t="shared" si="4971"/>
        <v>2</v>
      </c>
      <c r="Z2759" s="125">
        <f t="shared" si="4895"/>
        <v>1</v>
      </c>
      <c r="AA2759" s="125">
        <f t="shared" si="4921"/>
        <v>1</v>
      </c>
      <c r="AB2759" s="179">
        <f t="shared" si="4959"/>
        <v>16</v>
      </c>
      <c r="AC2759" s="179" t="str">
        <f t="shared" si="4960"/>
        <v>001111</v>
      </c>
      <c r="AD2759" s="179">
        <f t="shared" si="4961"/>
        <v>1</v>
      </c>
      <c r="AE2759" s="179" t="str">
        <f t="shared" si="4962"/>
        <v>11111111</v>
      </c>
      <c r="AF2759" s="179">
        <f t="shared" si="4963"/>
        <v>2</v>
      </c>
      <c r="AG2759" s="180" t="str">
        <f t="shared" si="4964"/>
        <v>10101010</v>
      </c>
      <c r="AH2759" s="179" t="str">
        <f>IF(AF2759=0,"00000000",RIGHT(_xlfn.CONCAT(REPT(0,8-MIN(8,AB2759)),REPT(DEC2BIN(_xlfn.BITLSHIFT(1,MAX(V2759,X2759,1)-1)),MAX(1,O2759))),8))</f>
        <v>10001000</v>
      </c>
    </row>
    <row r="2760" spans="1:34" x14ac:dyDescent="0.2">
      <c r="A2760" s="125" t="s">
        <v>3614</v>
      </c>
      <c r="B2760" s="58" t="str">
        <f t="shared" si="4958"/>
        <v>RSVD</v>
      </c>
      <c r="C2760" s="125" t="s">
        <v>781</v>
      </c>
      <c r="D2760" s="125" t="s">
        <v>704</v>
      </c>
      <c r="E2760" s="125" t="str">
        <f t="shared" si="4966"/>
        <v>S3</v>
      </c>
      <c r="F2760" s="125" t="str">
        <f t="shared" si="4972"/>
        <v>110</v>
      </c>
      <c r="H2760" s="125" t="s">
        <v>1724</v>
      </c>
      <c r="I2760" s="159">
        <f>VLOOKUP(H2760,'V-Enc'!$B$38:$C$45,2,FALSE)</f>
        <v>32</v>
      </c>
      <c r="J2760" s="125" t="s">
        <v>1735</v>
      </c>
      <c r="K2760" s="159">
        <f>VLOOKUP(J2760,'V-Enc'!$B$49:$C$56,2,FALSE)</f>
        <v>4</v>
      </c>
      <c r="L2760" s="206" t="s">
        <v>2079</v>
      </c>
      <c r="M2760" s="125">
        <v>32</v>
      </c>
      <c r="N2760" s="125" t="s">
        <v>1831</v>
      </c>
      <c r="O2760" s="125">
        <f>VLOOKUP(N2760,'V-Enc'!$B$130:$C$137,2,FALSE)</f>
        <v>4</v>
      </c>
      <c r="R2760" s="125" t="s">
        <v>22</v>
      </c>
      <c r="S2760" s="125" t="s">
        <v>764</v>
      </c>
      <c r="T2760" s="125" t="s">
        <v>783</v>
      </c>
      <c r="U2760" s="125">
        <f t="shared" si="4968"/>
        <v>32</v>
      </c>
      <c r="V2760" s="179">
        <f t="shared" si="4969"/>
        <v>4</v>
      </c>
      <c r="W2760" s="125">
        <f t="shared" si="4970"/>
        <v>32</v>
      </c>
      <c r="X2760" s="179">
        <f t="shared" si="4971"/>
        <v>4</v>
      </c>
      <c r="Z2760" s="125">
        <f t="shared" si="4895"/>
        <v>1</v>
      </c>
      <c r="AA2760" s="125">
        <f t="shared" si="4921"/>
        <v>1</v>
      </c>
      <c r="AB2760" s="179">
        <f t="shared" si="4959"/>
        <v>16</v>
      </c>
      <c r="AC2760" s="179" t="str">
        <f>DEC2BIN(MIN(64,AB2760)-1,6)</f>
        <v>001111</v>
      </c>
      <c r="AD2760" s="179">
        <f t="shared" si="4961"/>
        <v>1</v>
      </c>
      <c r="AE2760" s="179" t="str">
        <f t="shared" si="4962"/>
        <v>11111111</v>
      </c>
      <c r="AF2760" s="179">
        <f t="shared" si="4963"/>
        <v>1</v>
      </c>
      <c r="AG2760" s="180" t="str">
        <f t="shared" si="4964"/>
        <v>01110111</v>
      </c>
      <c r="AH2760" s="179" t="str">
        <f t="shared" ref="AH2760:AH2763" si="4973">IF(AF2760=0,"00000000",RIGHT(_xlfn.CONCAT(REPT(0,8-MIN(8,AB2760)),REPT(DEC2BIN(_xlfn.BITLSHIFT(1,MAX(V2760,X2760,1)-1)),MAX(1,O2760))),8))</f>
        <v>10001000</v>
      </c>
    </row>
    <row r="2761" spans="1:34" x14ac:dyDescent="0.2">
      <c r="A2761" s="125" t="s">
        <v>3615</v>
      </c>
      <c r="B2761" s="58" t="str">
        <f t="shared" si="4958"/>
        <v>RSVD</v>
      </c>
      <c r="C2761" s="125" t="s">
        <v>781</v>
      </c>
      <c r="D2761" s="125" t="s">
        <v>704</v>
      </c>
      <c r="E2761" s="125" t="str">
        <f>IF(S2761="rs2","L2",IF(S2761="vs2","S3","L1"))</f>
        <v>S3</v>
      </c>
      <c r="F2761" s="125" t="str">
        <f>IF(M2761=8,"000",IF(M2761=16,"101","110"))</f>
        <v>000</v>
      </c>
      <c r="H2761" s="125" t="s">
        <v>1724</v>
      </c>
      <c r="I2761" s="159">
        <f>VLOOKUP(H2761,'V-Enc'!$B$38:$C$45,2,FALSE)</f>
        <v>32</v>
      </c>
      <c r="J2761" s="125" t="s">
        <v>1736</v>
      </c>
      <c r="K2761" s="159">
        <f>VLOOKUP(J2761,'V-Enc'!$B$49:$C$56,2,FALSE)</f>
        <v>8</v>
      </c>
      <c r="L2761" s="206" t="s">
        <v>2079</v>
      </c>
      <c r="M2761" s="125">
        <v>8</v>
      </c>
      <c r="N2761" s="125" t="s">
        <v>1831</v>
      </c>
      <c r="O2761" s="125">
        <f>VLOOKUP(N2761,'V-Enc'!$B$130:$C$137,2,FALSE)</f>
        <v>4</v>
      </c>
      <c r="R2761" s="125" t="s">
        <v>22</v>
      </c>
      <c r="S2761" s="125" t="s">
        <v>764</v>
      </c>
      <c r="T2761" s="125" t="s">
        <v>783</v>
      </c>
      <c r="U2761" s="125">
        <f>IF(L2761="-1",I2761,M2761)</f>
        <v>32</v>
      </c>
      <c r="V2761" s="179">
        <f>IF(L2761="-1",K2761,U2761/I2761*K2761)</f>
        <v>8</v>
      </c>
      <c r="W2761" s="125">
        <f>IF(L2761="-1",M2761,"-")</f>
        <v>8</v>
      </c>
      <c r="X2761" s="179">
        <f>IF(L2761="-1",W2761/I2761*K2761,"-")</f>
        <v>2</v>
      </c>
      <c r="Z2761" s="125">
        <f t="shared" ref="Z2761:Z2878" si="4974">IF(S2761="vs2",1,"")</f>
        <v>1</v>
      </c>
      <c r="AA2761" s="125">
        <v>1</v>
      </c>
      <c r="AB2761" s="179">
        <f t="shared" si="4959"/>
        <v>32</v>
      </c>
      <c r="AC2761" s="179" t="str">
        <f t="shared" ref="AC2761:AC2763" si="4975">DEC2BIN(MIN(64,AB2761)-1,6)</f>
        <v>011111</v>
      </c>
      <c r="AD2761" s="179">
        <f t="shared" si="4961"/>
        <v>1</v>
      </c>
      <c r="AE2761" s="179" t="str">
        <f t="shared" si="4962"/>
        <v>11111111</v>
      </c>
      <c r="AF2761" s="179">
        <f t="shared" si="4963"/>
        <v>4</v>
      </c>
      <c r="AG2761" s="180" t="str">
        <f t="shared" si="4964"/>
        <v>10001000</v>
      </c>
      <c r="AH2761" s="179" t="str">
        <f t="shared" si="4973"/>
        <v>10000000</v>
      </c>
    </row>
    <row r="2762" spans="1:34" x14ac:dyDescent="0.2">
      <c r="A2762" s="125" t="s">
        <v>3616</v>
      </c>
      <c r="B2762" s="58" t="str">
        <f t="shared" si="4958"/>
        <v>RSVD</v>
      </c>
      <c r="C2762" s="125" t="s">
        <v>781</v>
      </c>
      <c r="D2762" s="125" t="s">
        <v>704</v>
      </c>
      <c r="E2762" s="125" t="str">
        <f>IF(S2762="rs2","L2",IF(S2762="vs2","S3","L1"))</f>
        <v>S3</v>
      </c>
      <c r="F2762" s="125" t="str">
        <f>IF(M2762=8,"000",IF(M2762=16,"101","110"))</f>
        <v>101</v>
      </c>
      <c r="H2762" s="125" t="s">
        <v>1724</v>
      </c>
      <c r="I2762" s="159">
        <f>VLOOKUP(H2762,'V-Enc'!$B$38:$C$45,2,FALSE)</f>
        <v>32</v>
      </c>
      <c r="J2762" s="125" t="s">
        <v>1736</v>
      </c>
      <c r="K2762" s="159">
        <f>VLOOKUP(J2762,'V-Enc'!$B$49:$C$56,2,FALSE)</f>
        <v>8</v>
      </c>
      <c r="L2762" s="206" t="s">
        <v>2079</v>
      </c>
      <c r="M2762" s="125">
        <v>16</v>
      </c>
      <c r="N2762" s="125" t="s">
        <v>1831</v>
      </c>
      <c r="O2762" s="125">
        <f>VLOOKUP(N2762,'V-Enc'!$B$130:$C$137,2,FALSE)</f>
        <v>4</v>
      </c>
      <c r="R2762" s="125" t="s">
        <v>22</v>
      </c>
      <c r="S2762" s="125" t="s">
        <v>764</v>
      </c>
      <c r="T2762" s="125" t="s">
        <v>783</v>
      </c>
      <c r="U2762" s="125">
        <f>IF(L2762="-1",I2762,M2762)</f>
        <v>32</v>
      </c>
      <c r="V2762" s="179">
        <f>IF(L2762="-1",K2762,U2762/I2762*K2762)</f>
        <v>8</v>
      </c>
      <c r="W2762" s="125">
        <f>IF(L2762="-1",M2762,"-")</f>
        <v>16</v>
      </c>
      <c r="X2762" s="179">
        <f>IF(L2762="-1",W2762/I2762*K2762,"-")</f>
        <v>4</v>
      </c>
      <c r="Z2762" s="125">
        <f t="shared" si="4974"/>
        <v>1</v>
      </c>
      <c r="AA2762" s="125">
        <v>1</v>
      </c>
      <c r="AB2762" s="179">
        <f t="shared" si="4959"/>
        <v>32</v>
      </c>
      <c r="AC2762" s="179" t="str">
        <f t="shared" si="4975"/>
        <v>011111</v>
      </c>
      <c r="AD2762" s="179">
        <f t="shared" si="4961"/>
        <v>1</v>
      </c>
      <c r="AE2762" s="179" t="str">
        <f t="shared" si="4962"/>
        <v>11111111</v>
      </c>
      <c r="AF2762" s="179">
        <f t="shared" si="4963"/>
        <v>2</v>
      </c>
      <c r="AG2762" s="180" t="str">
        <f>IF(AF2762=0,"00000000",RIGHT(IF(X2762&gt;=V2762,DEC2BIN(_xlfn.BITXOR(BIN2DEC(AH2762),255),8),REPT(DEC2BIN(_xlfn.BITLSHIFT(1,AF2762-1)),8)),8))</f>
        <v>10101010</v>
      </c>
      <c r="AH2762" s="179" t="str">
        <f t="shared" si="4973"/>
        <v>10000000</v>
      </c>
    </row>
    <row r="2763" spans="1:34" x14ac:dyDescent="0.2">
      <c r="A2763" s="125" t="s">
        <v>3617</v>
      </c>
      <c r="B2763" s="58" t="str">
        <f t="shared" si="4958"/>
        <v>RSVD</v>
      </c>
      <c r="C2763" s="125" t="s">
        <v>781</v>
      </c>
      <c r="D2763" s="125" t="s">
        <v>704</v>
      </c>
      <c r="E2763" s="125" t="str">
        <f>IF(S2763="rs2","L2",IF(S2763="vs2","S3","L1"))</f>
        <v>S3</v>
      </c>
      <c r="F2763" s="125" t="str">
        <f>IF(M2763=8,"000",IF(M2763=16,"101","110"))</f>
        <v>110</v>
      </c>
      <c r="H2763" s="125" t="s">
        <v>1724</v>
      </c>
      <c r="I2763" s="159">
        <f>VLOOKUP(H2763,'V-Enc'!$B$38:$C$45,2,FALSE)</f>
        <v>32</v>
      </c>
      <c r="J2763" s="125" t="s">
        <v>1736</v>
      </c>
      <c r="K2763" s="159">
        <f>VLOOKUP(J2763,'V-Enc'!$B$49:$C$56,2,FALSE)</f>
        <v>8</v>
      </c>
      <c r="L2763" s="206" t="s">
        <v>2079</v>
      </c>
      <c r="M2763" s="125">
        <v>32</v>
      </c>
      <c r="N2763" s="125" t="s">
        <v>1831</v>
      </c>
      <c r="O2763" s="125">
        <f>VLOOKUP(N2763,'V-Enc'!$B$130:$C$137,2,FALSE)</f>
        <v>4</v>
      </c>
      <c r="R2763" s="125" t="s">
        <v>22</v>
      </c>
      <c r="S2763" s="125" t="s">
        <v>764</v>
      </c>
      <c r="T2763" s="125" t="s">
        <v>783</v>
      </c>
      <c r="U2763" s="125">
        <f>IF(L2763="-1",I2763,M2763)</f>
        <v>32</v>
      </c>
      <c r="V2763" s="179">
        <f>IF(L2763="-1",K2763,U2763/I2763*K2763)</f>
        <v>8</v>
      </c>
      <c r="W2763" s="125">
        <f>IF(L2763="-1",M2763,"-")</f>
        <v>32</v>
      </c>
      <c r="X2763" s="179">
        <f>IF(L2763="-1",W2763/I2763*K2763,"-")</f>
        <v>8</v>
      </c>
      <c r="Z2763" s="125">
        <f t="shared" si="4974"/>
        <v>1</v>
      </c>
      <c r="AA2763" s="125">
        <v>1</v>
      </c>
      <c r="AB2763" s="179">
        <f t="shared" si="4959"/>
        <v>32</v>
      </c>
      <c r="AC2763" s="179" t="str">
        <f t="shared" si="4975"/>
        <v>011111</v>
      </c>
      <c r="AD2763" s="179">
        <f t="shared" si="4961"/>
        <v>1</v>
      </c>
      <c r="AE2763" s="179" t="str">
        <f t="shared" si="4962"/>
        <v>11111111</v>
      </c>
      <c r="AF2763" s="179">
        <f t="shared" si="4963"/>
        <v>1</v>
      </c>
      <c r="AG2763" s="180" t="str">
        <f>IF(AF2763=0,"00000000",RIGHT(IF(X2763&gt;=V2763,DEC2BIN(_xlfn.BITXOR(BIN2DEC(AH2763),255),8),REPT(DEC2BIN(_xlfn.BITLSHIFT(1,AF2763-1)),8)),8))</f>
        <v>01111111</v>
      </c>
      <c r="AH2763" s="179" t="str">
        <f t="shared" si="4973"/>
        <v>10000000</v>
      </c>
    </row>
    <row r="2764" spans="1:34" x14ac:dyDescent="0.2">
      <c r="I2764" s="159"/>
      <c r="Z2764" s="125" t="str">
        <f t="shared" si="4974"/>
        <v/>
      </c>
      <c r="AA2764" s="125" t="str">
        <f t="shared" ref="AA2764:AA2820" si="4976">IF(T2764="vs3",1,"")</f>
        <v/>
      </c>
      <c r="AC2764" s="179"/>
      <c r="AE2764" s="179"/>
    </row>
    <row r="2765" spans="1:34" ht="19" x14ac:dyDescent="0.25">
      <c r="A2765" s="225" t="s">
        <v>2502</v>
      </c>
      <c r="B2765" s="225"/>
      <c r="C2765" s="226"/>
      <c r="D2765" s="226"/>
      <c r="E2765" s="226"/>
      <c r="F2765" s="226"/>
      <c r="G2765" s="226"/>
      <c r="I2765" s="159"/>
      <c r="Z2765" s="125" t="str">
        <f t="shared" si="4974"/>
        <v/>
      </c>
      <c r="AA2765" s="125" t="str">
        <f t="shared" si="4976"/>
        <v/>
      </c>
      <c r="AC2765" s="179"/>
      <c r="AE2765" s="179"/>
    </row>
    <row r="2766" spans="1:34" x14ac:dyDescent="0.2">
      <c r="A2766" s="125" t="s">
        <v>4716</v>
      </c>
      <c r="B2766" s="58" t="str">
        <f t="shared" ref="B2766:B2783" si="4977">IF(OR(MAX(1,O2766)*MAX(V2766,1)&gt;8,V2766&lt;1/4,X2766&lt;1/4,IF(X2766="-",0,X2766)&gt;8),"RSVD","")</f>
        <v>RSVD</v>
      </c>
      <c r="C2766" s="125" t="s">
        <v>781</v>
      </c>
      <c r="D2766" s="125" t="s">
        <v>704</v>
      </c>
      <c r="E2766" s="125" t="str">
        <f>IF(S2766="rs2","S2",IF(S2766="vs2","S3","S1"))</f>
        <v>S1</v>
      </c>
      <c r="F2766" s="125" t="str">
        <f>IF(M2766=8,"000",IF(M2766=16,"101","110"))</f>
        <v>000</v>
      </c>
      <c r="H2766" s="125" t="s">
        <v>1724</v>
      </c>
      <c r="I2766" s="159">
        <f>VLOOKUP(H2766,'V-Enc'!$B$38:$C$45,2,FALSE)</f>
        <v>32</v>
      </c>
      <c r="J2766" s="125" t="s">
        <v>1739</v>
      </c>
      <c r="K2766" s="159">
        <f>VLOOKUP(J2766,'V-Enc'!$B$49:$C$56,2,FALSE)</f>
        <v>0.25</v>
      </c>
      <c r="L2766" s="206" t="s">
        <v>76</v>
      </c>
      <c r="M2766" s="125">
        <v>8</v>
      </c>
      <c r="N2766" s="125" t="s">
        <v>1832</v>
      </c>
      <c r="O2766" s="125">
        <f>VLOOKUP(N2766,'V-Enc'!$B$130:$C$137,2,FALSE)</f>
        <v>5</v>
      </c>
      <c r="R2766" s="125" t="s">
        <v>22</v>
      </c>
      <c r="S2766" s="206" t="s">
        <v>2040</v>
      </c>
      <c r="T2766" s="125" t="s">
        <v>783</v>
      </c>
      <c r="U2766" s="125">
        <f>IF(L2766="-1",I2766,M2766)</f>
        <v>8</v>
      </c>
      <c r="V2766" s="179">
        <f>IF(L2766="-1",K2766,U2766/I2766*K2766)</f>
        <v>6.25E-2</v>
      </c>
      <c r="W2766" s="125" t="str">
        <f>IF(L2766="-1",M2766,"-")</f>
        <v>-</v>
      </c>
      <c r="X2766" s="179" t="str">
        <f>IF(L2766="-1",W2766/#REF!*#REF!,"-")</f>
        <v>-</v>
      </c>
      <c r="Z2766" s="125" t="str">
        <f>IF(S2766="vs2",1,"")</f>
        <v/>
      </c>
      <c r="AA2766" s="125">
        <f>IF(T2766="vs3",1,"")</f>
        <v>1</v>
      </c>
      <c r="AB2766" s="179">
        <f t="shared" ref="AB2766:AB2783" si="4978">MAX(V2766,X2766,1)*O2766</f>
        <v>5</v>
      </c>
      <c r="AC2766" s="179" t="str">
        <f t="shared" ref="AC2766:AC2779" si="4979">DEC2BIN(MIN(64,AB2766)-1,6)</f>
        <v>000100</v>
      </c>
      <c r="AD2766" s="179">
        <f t="shared" ref="AD2766:AD2783" si="4980">AB2766/(MAX(V2766,1)*IF(O2766="",1,O2766))</f>
        <v>1</v>
      </c>
      <c r="AE2766" s="179" t="str">
        <f t="shared" ref="AE2766:AE2783" si="4981">RIGHT(_xlfn.CONCAT(REPT(0,8-MIN(AB2766,8)),REPT(DEC2BIN(_xlfn.BITLSHIFT(1,AD2766-1)),AB2766/AD2766)),8)</f>
        <v>00011111</v>
      </c>
      <c r="AF2766" s="125" t="s">
        <v>369</v>
      </c>
    </row>
    <row r="2767" spans="1:34" x14ac:dyDescent="0.2">
      <c r="A2767" s="125" t="s">
        <v>4717</v>
      </c>
      <c r="B2767" s="58" t="str">
        <f t="shared" si="4977"/>
        <v>RSVD</v>
      </c>
      <c r="C2767" s="125" t="s">
        <v>781</v>
      </c>
      <c r="D2767" s="125" t="s">
        <v>704</v>
      </c>
      <c r="E2767" s="125" t="str">
        <f>IF(S2767="rs2","S2",IF(S2767="vs2","S3","S1"))</f>
        <v>S1</v>
      </c>
      <c r="F2767" s="125" t="str">
        <f>IF(M2767=8,"000",IF(M2767=16,"101","110"))</f>
        <v>101</v>
      </c>
      <c r="H2767" s="125" t="s">
        <v>1724</v>
      </c>
      <c r="I2767" s="159">
        <f>VLOOKUP(H2767,'V-Enc'!$B$38:$C$45,2,FALSE)</f>
        <v>32</v>
      </c>
      <c r="J2767" s="125" t="s">
        <v>1739</v>
      </c>
      <c r="K2767" s="159">
        <f>VLOOKUP(J2767,'V-Enc'!$B$49:$C$56,2,FALSE)</f>
        <v>0.25</v>
      </c>
      <c r="L2767" s="206" t="s">
        <v>76</v>
      </c>
      <c r="M2767" s="125">
        <v>16</v>
      </c>
      <c r="N2767" s="125" t="s">
        <v>1832</v>
      </c>
      <c r="O2767" s="125">
        <f>VLOOKUP(N2767,'V-Enc'!$B$130:$C$137,2,FALSE)</f>
        <v>5</v>
      </c>
      <c r="R2767" s="125" t="s">
        <v>22</v>
      </c>
      <c r="S2767" s="206" t="s">
        <v>2040</v>
      </c>
      <c r="T2767" s="125" t="s">
        <v>783</v>
      </c>
      <c r="U2767" s="125">
        <f>IF(L2767="-1",I2767,M2767)</f>
        <v>16</v>
      </c>
      <c r="V2767" s="179">
        <f>IF(L2767="-1",K2767,U2767/I2767*K2767)</f>
        <v>0.125</v>
      </c>
      <c r="W2767" s="125" t="str">
        <f>IF(L2767="-1",M2767,"-")</f>
        <v>-</v>
      </c>
      <c r="X2767" s="179" t="str">
        <f>IF(L2767="-1",W2767/#REF!*#REF!,"-")</f>
        <v>-</v>
      </c>
      <c r="Z2767" s="125" t="str">
        <f>IF(S2767="vs2",1,"")</f>
        <v/>
      </c>
      <c r="AA2767" s="125">
        <f>IF(T2767="vs3",1,"")</f>
        <v>1</v>
      </c>
      <c r="AB2767" s="179">
        <f t="shared" si="4978"/>
        <v>5</v>
      </c>
      <c r="AC2767" s="179" t="str">
        <f t="shared" si="4979"/>
        <v>000100</v>
      </c>
      <c r="AD2767" s="179">
        <f t="shared" si="4980"/>
        <v>1</v>
      </c>
      <c r="AE2767" s="179" t="str">
        <f t="shared" si="4981"/>
        <v>00011111</v>
      </c>
      <c r="AF2767" s="125" t="s">
        <v>369</v>
      </c>
    </row>
    <row r="2768" spans="1:34" x14ac:dyDescent="0.2">
      <c r="A2768" s="125" t="s">
        <v>3618</v>
      </c>
      <c r="B2768" s="58" t="str">
        <f t="shared" si="4977"/>
        <v/>
      </c>
      <c r="C2768" s="125" t="s">
        <v>781</v>
      </c>
      <c r="D2768" s="125" t="s">
        <v>704</v>
      </c>
      <c r="E2768" s="125" t="str">
        <f t="shared" ref="E2768:E2774" si="4982">IF(S2768="rs2","S2",IF(S2768="vs2","S3","S1"))</f>
        <v>S1</v>
      </c>
      <c r="F2768" s="125" t="str">
        <f t="shared" ref="F2768:F2774" si="4983">IF(M2768=8,"000",IF(M2768=16,"101","110"))</f>
        <v>110</v>
      </c>
      <c r="H2768" s="125" t="s">
        <v>1724</v>
      </c>
      <c r="I2768" s="159">
        <f>VLOOKUP(H2768,'V-Enc'!$B$38:$C$45,2,FALSE)</f>
        <v>32</v>
      </c>
      <c r="J2768" s="125" t="s">
        <v>1739</v>
      </c>
      <c r="K2768" s="159">
        <f>VLOOKUP(J2768,'V-Enc'!$B$49:$C$56,2,FALSE)</f>
        <v>0.25</v>
      </c>
      <c r="L2768" s="206" t="s">
        <v>76</v>
      </c>
      <c r="M2768" s="125">
        <v>32</v>
      </c>
      <c r="N2768" s="125" t="s">
        <v>1832</v>
      </c>
      <c r="O2768" s="125">
        <f>VLOOKUP(N2768,'V-Enc'!$B$130:$C$137,2,FALSE)</f>
        <v>5</v>
      </c>
      <c r="R2768" s="125" t="s">
        <v>22</v>
      </c>
      <c r="S2768" s="206" t="s">
        <v>2040</v>
      </c>
      <c r="T2768" s="125" t="s">
        <v>783</v>
      </c>
      <c r="U2768" s="125">
        <f t="shared" ref="U2768:U2774" si="4984">IF(L2768="-1",I2768,M2768)</f>
        <v>32</v>
      </c>
      <c r="V2768" s="179">
        <f t="shared" ref="V2768:V2774" si="4985">IF(L2768="-1",K2768,U2768/I2768*K2768)</f>
        <v>0.25</v>
      </c>
      <c r="W2768" s="125" t="str">
        <f t="shared" ref="W2768:W2774" si="4986">IF(L2768="-1",M2768,"-")</f>
        <v>-</v>
      </c>
      <c r="X2768" s="179" t="str">
        <f>IF(L2768="-1",W2768/#REF!*#REF!,"-")</f>
        <v>-</v>
      </c>
      <c r="Z2768" s="125" t="str">
        <f t="shared" si="4974"/>
        <v/>
      </c>
      <c r="AA2768" s="125">
        <f t="shared" si="4976"/>
        <v>1</v>
      </c>
      <c r="AB2768" s="179">
        <f t="shared" si="4978"/>
        <v>5</v>
      </c>
      <c r="AC2768" s="179" t="str">
        <f t="shared" si="4979"/>
        <v>000100</v>
      </c>
      <c r="AD2768" s="179">
        <f t="shared" si="4980"/>
        <v>1</v>
      </c>
      <c r="AE2768" s="179" t="str">
        <f t="shared" si="4981"/>
        <v>00011111</v>
      </c>
      <c r="AF2768" s="125" t="s">
        <v>369</v>
      </c>
    </row>
    <row r="2769" spans="1:32" x14ac:dyDescent="0.2">
      <c r="A2769" s="125" t="s">
        <v>4718</v>
      </c>
      <c r="B2769" s="58" t="str">
        <f t="shared" si="4977"/>
        <v>RSVD</v>
      </c>
      <c r="C2769" s="125" t="s">
        <v>781</v>
      </c>
      <c r="D2769" s="125" t="s">
        <v>704</v>
      </c>
      <c r="E2769" s="125" t="str">
        <f>IF(S2769="rs2","S2",IF(S2769="vs2","S3","S1"))</f>
        <v>S1</v>
      </c>
      <c r="F2769" s="125" t="str">
        <f>IF(M2769=8,"000",IF(M2769=16,"101","110"))</f>
        <v>000</v>
      </c>
      <c r="H2769" s="125" t="s">
        <v>1724</v>
      </c>
      <c r="I2769" s="159">
        <f>VLOOKUP(H2769,'V-Enc'!$B$38:$C$45,2,FALSE)</f>
        <v>32</v>
      </c>
      <c r="J2769" s="125" t="s">
        <v>1740</v>
      </c>
      <c r="K2769" s="159">
        <f>VLOOKUP(J2769,'V-Enc'!$B$49:$C$56,2,FALSE)</f>
        <v>0.5</v>
      </c>
      <c r="L2769" s="206" t="s">
        <v>76</v>
      </c>
      <c r="M2769" s="125">
        <v>8</v>
      </c>
      <c r="N2769" s="125" t="s">
        <v>1832</v>
      </c>
      <c r="O2769" s="125">
        <f>VLOOKUP(N2769,'V-Enc'!$B$130:$C$137,2,FALSE)</f>
        <v>5</v>
      </c>
      <c r="R2769" s="125" t="s">
        <v>22</v>
      </c>
      <c r="S2769" s="206" t="s">
        <v>2040</v>
      </c>
      <c r="T2769" s="125" t="s">
        <v>783</v>
      </c>
      <c r="U2769" s="125">
        <f>IF(L2769="-1",I2769,M2769)</f>
        <v>8</v>
      </c>
      <c r="V2769" s="179">
        <f>IF(L2769="-1",K2769,U2769/I2769*K2769)</f>
        <v>0.125</v>
      </c>
      <c r="W2769" s="125" t="str">
        <f>IF(L2769="-1",M2769,"-")</f>
        <v>-</v>
      </c>
      <c r="X2769" s="179" t="str">
        <f>IF(L2769="-1",W2769/#REF!*#REF!,"-")</f>
        <v>-</v>
      </c>
      <c r="Z2769" s="125" t="str">
        <f>IF(S2769="vs2",1,"")</f>
        <v/>
      </c>
      <c r="AA2769" s="125">
        <f>IF(T2769="vs3",1,"")</f>
        <v>1</v>
      </c>
      <c r="AB2769" s="179">
        <f t="shared" si="4978"/>
        <v>5</v>
      </c>
      <c r="AC2769" s="179" t="str">
        <f t="shared" si="4979"/>
        <v>000100</v>
      </c>
      <c r="AD2769" s="179">
        <f t="shared" si="4980"/>
        <v>1</v>
      </c>
      <c r="AE2769" s="179" t="str">
        <f t="shared" si="4981"/>
        <v>00011111</v>
      </c>
      <c r="AF2769" s="125" t="s">
        <v>369</v>
      </c>
    </row>
    <row r="2770" spans="1:32" x14ac:dyDescent="0.2">
      <c r="A2770" s="125" t="s">
        <v>3619</v>
      </c>
      <c r="B2770" s="58" t="str">
        <f t="shared" si="4977"/>
        <v/>
      </c>
      <c r="C2770" s="125" t="s">
        <v>781</v>
      </c>
      <c r="D2770" s="125" t="s">
        <v>704</v>
      </c>
      <c r="E2770" s="125" t="str">
        <f t="shared" si="4982"/>
        <v>S1</v>
      </c>
      <c r="F2770" s="125" t="str">
        <f t="shared" si="4983"/>
        <v>101</v>
      </c>
      <c r="H2770" s="125" t="s">
        <v>1724</v>
      </c>
      <c r="I2770" s="159">
        <f>VLOOKUP(H2770,'V-Enc'!$B$38:$C$45,2,FALSE)</f>
        <v>32</v>
      </c>
      <c r="J2770" s="125" t="s">
        <v>1740</v>
      </c>
      <c r="K2770" s="159">
        <f>VLOOKUP(J2770,'V-Enc'!$B$49:$C$56,2,FALSE)</f>
        <v>0.5</v>
      </c>
      <c r="L2770" s="206" t="s">
        <v>76</v>
      </c>
      <c r="M2770" s="125">
        <v>16</v>
      </c>
      <c r="N2770" s="125" t="s">
        <v>1832</v>
      </c>
      <c r="O2770" s="125">
        <f>VLOOKUP(N2770,'V-Enc'!$B$130:$C$137,2,FALSE)</f>
        <v>5</v>
      </c>
      <c r="R2770" s="125" t="s">
        <v>22</v>
      </c>
      <c r="S2770" s="206" t="s">
        <v>2040</v>
      </c>
      <c r="T2770" s="125" t="s">
        <v>783</v>
      </c>
      <c r="U2770" s="125">
        <f t="shared" si="4984"/>
        <v>16</v>
      </c>
      <c r="V2770" s="179">
        <f t="shared" si="4985"/>
        <v>0.25</v>
      </c>
      <c r="W2770" s="125" t="str">
        <f t="shared" si="4986"/>
        <v>-</v>
      </c>
      <c r="X2770" s="179" t="str">
        <f>IF(L2770="-1",W2770/#REF!*#REF!,"-")</f>
        <v>-</v>
      </c>
      <c r="Z2770" s="125" t="str">
        <f t="shared" si="4974"/>
        <v/>
      </c>
      <c r="AA2770" s="125">
        <f t="shared" si="4976"/>
        <v>1</v>
      </c>
      <c r="AB2770" s="179">
        <f t="shared" si="4978"/>
        <v>5</v>
      </c>
      <c r="AC2770" s="179" t="str">
        <f t="shared" si="4979"/>
        <v>000100</v>
      </c>
      <c r="AD2770" s="179">
        <f t="shared" si="4980"/>
        <v>1</v>
      </c>
      <c r="AE2770" s="179" t="str">
        <f t="shared" si="4981"/>
        <v>00011111</v>
      </c>
      <c r="AF2770" s="125" t="s">
        <v>369</v>
      </c>
    </row>
    <row r="2771" spans="1:32" x14ac:dyDescent="0.2">
      <c r="A2771" s="125" t="s">
        <v>3620</v>
      </c>
      <c r="B2771" s="58" t="str">
        <f t="shared" si="4977"/>
        <v/>
      </c>
      <c r="C2771" s="125" t="s">
        <v>781</v>
      </c>
      <c r="D2771" s="125" t="s">
        <v>704</v>
      </c>
      <c r="E2771" s="125" t="str">
        <f t="shared" si="4982"/>
        <v>S1</v>
      </c>
      <c r="F2771" s="125" t="str">
        <f t="shared" si="4983"/>
        <v>110</v>
      </c>
      <c r="H2771" s="125" t="s">
        <v>1724</v>
      </c>
      <c r="I2771" s="159">
        <f>VLOOKUP(H2771,'V-Enc'!$B$38:$C$45,2,FALSE)</f>
        <v>32</v>
      </c>
      <c r="J2771" s="125" t="s">
        <v>1740</v>
      </c>
      <c r="K2771" s="159">
        <f>VLOOKUP(J2771,'V-Enc'!$B$49:$C$56,2,FALSE)</f>
        <v>0.5</v>
      </c>
      <c r="L2771" s="206" t="s">
        <v>76</v>
      </c>
      <c r="M2771" s="125">
        <v>32</v>
      </c>
      <c r="N2771" s="125" t="s">
        <v>1832</v>
      </c>
      <c r="O2771" s="125">
        <f>VLOOKUP(N2771,'V-Enc'!$B$130:$C$137,2,FALSE)</f>
        <v>5</v>
      </c>
      <c r="R2771" s="125" t="s">
        <v>22</v>
      </c>
      <c r="S2771" s="206" t="s">
        <v>2040</v>
      </c>
      <c r="T2771" s="125" t="s">
        <v>783</v>
      </c>
      <c r="U2771" s="125">
        <f t="shared" si="4984"/>
        <v>32</v>
      </c>
      <c r="V2771" s="179">
        <f t="shared" si="4985"/>
        <v>0.5</v>
      </c>
      <c r="W2771" s="125" t="str">
        <f t="shared" si="4986"/>
        <v>-</v>
      </c>
      <c r="X2771" s="179" t="str">
        <f>IF(L2771="-1",W2771/I2770*K2770,"-")</f>
        <v>-</v>
      </c>
      <c r="Z2771" s="125" t="str">
        <f t="shared" si="4974"/>
        <v/>
      </c>
      <c r="AA2771" s="125">
        <f t="shared" si="4976"/>
        <v>1</v>
      </c>
      <c r="AB2771" s="179">
        <f t="shared" si="4978"/>
        <v>5</v>
      </c>
      <c r="AC2771" s="179" t="str">
        <f t="shared" si="4979"/>
        <v>000100</v>
      </c>
      <c r="AD2771" s="179">
        <f t="shared" si="4980"/>
        <v>1</v>
      </c>
      <c r="AE2771" s="179" t="str">
        <f t="shared" si="4981"/>
        <v>00011111</v>
      </c>
      <c r="AF2771" s="125" t="s">
        <v>369</v>
      </c>
    </row>
    <row r="2772" spans="1:32" x14ac:dyDescent="0.2">
      <c r="A2772" s="125" t="s">
        <v>3621</v>
      </c>
      <c r="B2772" s="58" t="str">
        <f t="shared" si="4977"/>
        <v/>
      </c>
      <c r="C2772" s="125" t="s">
        <v>781</v>
      </c>
      <c r="D2772" s="125" t="s">
        <v>704</v>
      </c>
      <c r="E2772" s="125" t="str">
        <f t="shared" si="4982"/>
        <v>S1</v>
      </c>
      <c r="F2772" s="125" t="str">
        <f t="shared" si="4983"/>
        <v>000</v>
      </c>
      <c r="H2772" s="125" t="s">
        <v>1724</v>
      </c>
      <c r="I2772" s="159">
        <f>VLOOKUP(H2772,'V-Enc'!$B$38:$C$45,2,FALSE)</f>
        <v>32</v>
      </c>
      <c r="J2772" s="125" t="s">
        <v>1733</v>
      </c>
      <c r="K2772" s="159">
        <f>VLOOKUP(J2772,'V-Enc'!$B$49:$C$56,2,FALSE)</f>
        <v>1</v>
      </c>
      <c r="L2772" s="206" t="s">
        <v>76</v>
      </c>
      <c r="M2772" s="125">
        <v>8</v>
      </c>
      <c r="N2772" s="125" t="s">
        <v>1832</v>
      </c>
      <c r="O2772" s="125">
        <f>VLOOKUP(N2772,'V-Enc'!$B$130:$C$137,2,FALSE)</f>
        <v>5</v>
      </c>
      <c r="R2772" s="125" t="s">
        <v>22</v>
      </c>
      <c r="S2772" s="206" t="s">
        <v>2040</v>
      </c>
      <c r="T2772" s="125" t="s">
        <v>783</v>
      </c>
      <c r="U2772" s="125">
        <f t="shared" si="4984"/>
        <v>8</v>
      </c>
      <c r="V2772" s="179">
        <f t="shared" si="4985"/>
        <v>0.25</v>
      </c>
      <c r="W2772" s="125" t="str">
        <f t="shared" si="4986"/>
        <v>-</v>
      </c>
      <c r="X2772" s="179" t="str">
        <f>IF(L2772="-1",W2772/#REF!*#REF!,"-")</f>
        <v>-</v>
      </c>
      <c r="Z2772" s="125" t="str">
        <f t="shared" si="4974"/>
        <v/>
      </c>
      <c r="AA2772" s="125">
        <f t="shared" si="4976"/>
        <v>1</v>
      </c>
      <c r="AB2772" s="179">
        <f t="shared" si="4978"/>
        <v>5</v>
      </c>
      <c r="AC2772" s="179" t="str">
        <f t="shared" si="4979"/>
        <v>000100</v>
      </c>
      <c r="AD2772" s="179">
        <f t="shared" si="4980"/>
        <v>1</v>
      </c>
      <c r="AE2772" s="179" t="str">
        <f t="shared" si="4981"/>
        <v>00011111</v>
      </c>
      <c r="AF2772" s="125" t="s">
        <v>369</v>
      </c>
    </row>
    <row r="2773" spans="1:32" x14ac:dyDescent="0.2">
      <c r="A2773" s="125" t="s">
        <v>3622</v>
      </c>
      <c r="B2773" s="58" t="str">
        <f t="shared" si="4977"/>
        <v/>
      </c>
      <c r="C2773" s="125" t="s">
        <v>781</v>
      </c>
      <c r="D2773" s="125" t="s">
        <v>704</v>
      </c>
      <c r="E2773" s="125" t="str">
        <f t="shared" si="4982"/>
        <v>S1</v>
      </c>
      <c r="F2773" s="125" t="str">
        <f t="shared" si="4983"/>
        <v>101</v>
      </c>
      <c r="H2773" s="125" t="s">
        <v>1724</v>
      </c>
      <c r="I2773" s="159">
        <f>VLOOKUP(H2773,'V-Enc'!$B$38:$C$45,2,FALSE)</f>
        <v>32</v>
      </c>
      <c r="J2773" s="125" t="s">
        <v>1733</v>
      </c>
      <c r="K2773" s="159">
        <f>VLOOKUP(J2773,'V-Enc'!$B$49:$C$56,2,FALSE)</f>
        <v>1</v>
      </c>
      <c r="L2773" s="206" t="s">
        <v>76</v>
      </c>
      <c r="M2773" s="125">
        <v>16</v>
      </c>
      <c r="N2773" s="125" t="s">
        <v>1832</v>
      </c>
      <c r="O2773" s="125">
        <f>VLOOKUP(N2773,'V-Enc'!$B$130:$C$137,2,FALSE)</f>
        <v>5</v>
      </c>
      <c r="R2773" s="125" t="s">
        <v>22</v>
      </c>
      <c r="S2773" s="206" t="s">
        <v>2040</v>
      </c>
      <c r="T2773" s="125" t="s">
        <v>783</v>
      </c>
      <c r="U2773" s="125">
        <f t="shared" si="4984"/>
        <v>16</v>
      </c>
      <c r="V2773" s="179">
        <f t="shared" si="4985"/>
        <v>0.5</v>
      </c>
      <c r="W2773" s="125" t="str">
        <f t="shared" si="4986"/>
        <v>-</v>
      </c>
      <c r="X2773" s="179" t="str">
        <f>IF(L2773="-1",W2773/#REF!*#REF!,"-")</f>
        <v>-</v>
      </c>
      <c r="Z2773" s="125" t="str">
        <f t="shared" si="4974"/>
        <v/>
      </c>
      <c r="AA2773" s="125">
        <f t="shared" si="4976"/>
        <v>1</v>
      </c>
      <c r="AB2773" s="179">
        <f t="shared" si="4978"/>
        <v>5</v>
      </c>
      <c r="AC2773" s="179" t="str">
        <f t="shared" si="4979"/>
        <v>000100</v>
      </c>
      <c r="AD2773" s="179">
        <f t="shared" si="4980"/>
        <v>1</v>
      </c>
      <c r="AE2773" s="179" t="str">
        <f t="shared" si="4981"/>
        <v>00011111</v>
      </c>
      <c r="AF2773" s="125" t="s">
        <v>369</v>
      </c>
    </row>
    <row r="2774" spans="1:32" x14ac:dyDescent="0.2">
      <c r="A2774" s="125" t="s">
        <v>3623</v>
      </c>
      <c r="B2774" s="58" t="str">
        <f t="shared" si="4977"/>
        <v/>
      </c>
      <c r="C2774" s="125" t="s">
        <v>781</v>
      </c>
      <c r="D2774" s="125" t="s">
        <v>704</v>
      </c>
      <c r="E2774" s="125" t="str">
        <f t="shared" si="4982"/>
        <v>S1</v>
      </c>
      <c r="F2774" s="125" t="str">
        <f t="shared" si="4983"/>
        <v>110</v>
      </c>
      <c r="H2774" s="125" t="s">
        <v>1724</v>
      </c>
      <c r="I2774" s="159">
        <f>VLOOKUP(H2774,'V-Enc'!$B$38:$C$45,2,FALSE)</f>
        <v>32</v>
      </c>
      <c r="J2774" s="125" t="s">
        <v>1733</v>
      </c>
      <c r="K2774" s="159">
        <f>VLOOKUP(J2774,'V-Enc'!$B$49:$C$56,2,FALSE)</f>
        <v>1</v>
      </c>
      <c r="L2774" s="206" t="s">
        <v>76</v>
      </c>
      <c r="M2774" s="125">
        <v>32</v>
      </c>
      <c r="N2774" s="125" t="s">
        <v>1832</v>
      </c>
      <c r="O2774" s="125">
        <f>VLOOKUP(N2774,'V-Enc'!$B$130:$C$137,2,FALSE)</f>
        <v>5</v>
      </c>
      <c r="R2774" s="125" t="s">
        <v>22</v>
      </c>
      <c r="S2774" s="206" t="s">
        <v>2040</v>
      </c>
      <c r="T2774" s="125" t="s">
        <v>783</v>
      </c>
      <c r="U2774" s="125">
        <f t="shared" si="4984"/>
        <v>32</v>
      </c>
      <c r="V2774" s="179">
        <f t="shared" si="4985"/>
        <v>1</v>
      </c>
      <c r="W2774" s="125" t="str">
        <f t="shared" si="4986"/>
        <v>-</v>
      </c>
      <c r="X2774" s="179" t="str">
        <f>IF(L2774="-1",W2774/#REF!*#REF!,"-")</f>
        <v>-</v>
      </c>
      <c r="Z2774" s="125" t="str">
        <f t="shared" si="4974"/>
        <v/>
      </c>
      <c r="AA2774" s="125">
        <f t="shared" si="4976"/>
        <v>1</v>
      </c>
      <c r="AB2774" s="179">
        <f t="shared" si="4978"/>
        <v>5</v>
      </c>
      <c r="AC2774" s="179" t="str">
        <f t="shared" si="4979"/>
        <v>000100</v>
      </c>
      <c r="AD2774" s="179">
        <f t="shared" si="4980"/>
        <v>1</v>
      </c>
      <c r="AE2774" s="179" t="str">
        <f t="shared" si="4981"/>
        <v>00011111</v>
      </c>
      <c r="AF2774" s="125" t="s">
        <v>369</v>
      </c>
    </row>
    <row r="2775" spans="1:32" x14ac:dyDescent="0.2">
      <c r="A2775" s="125" t="s">
        <v>4719</v>
      </c>
      <c r="B2775" s="58" t="str">
        <f t="shared" si="4977"/>
        <v/>
      </c>
      <c r="C2775" s="125" t="s">
        <v>781</v>
      </c>
      <c r="D2775" s="125" t="s">
        <v>704</v>
      </c>
      <c r="E2775" s="125" t="str">
        <f t="shared" ref="E2775:E2783" si="4987">IF(S2775="rs2","S2",IF(S2775="vs2","S3","S1"))</f>
        <v>S1</v>
      </c>
      <c r="F2775" s="125" t="str">
        <f t="shared" ref="F2775:F2783" si="4988">IF(M2775=8,"000",IF(M2775=16,"101","110"))</f>
        <v>000</v>
      </c>
      <c r="H2775" s="125" t="s">
        <v>1724</v>
      </c>
      <c r="I2775" s="159">
        <f>VLOOKUP(H2775,'V-Enc'!$B$38:$C$45,2,FALSE)</f>
        <v>32</v>
      </c>
      <c r="J2775" s="125" t="s">
        <v>1734</v>
      </c>
      <c r="K2775" s="159">
        <f>VLOOKUP(J2775,'V-Enc'!$B$49:$C$56,2,FALSE)</f>
        <v>2</v>
      </c>
      <c r="L2775" s="206" t="s">
        <v>76</v>
      </c>
      <c r="M2775" s="125">
        <v>8</v>
      </c>
      <c r="N2775" s="125" t="s">
        <v>1832</v>
      </c>
      <c r="O2775" s="125">
        <f>VLOOKUP(N2775,'V-Enc'!$B$130:$C$137,2,FALSE)</f>
        <v>5</v>
      </c>
      <c r="R2775" s="125" t="s">
        <v>22</v>
      </c>
      <c r="S2775" s="206" t="s">
        <v>2040</v>
      </c>
      <c r="T2775" s="125" t="s">
        <v>783</v>
      </c>
      <c r="U2775" s="125">
        <f t="shared" ref="U2775:U2783" si="4989">IF(L2775="-1",I2775,M2775)</f>
        <v>8</v>
      </c>
      <c r="V2775" s="179">
        <f t="shared" ref="V2775:V2783" si="4990">IF(L2775="-1",K2775,U2775/I2775*K2775)</f>
        <v>0.5</v>
      </c>
      <c r="W2775" s="125" t="str">
        <f t="shared" ref="W2775:W2783" si="4991">IF(L2775="-1",M2775,"-")</f>
        <v>-</v>
      </c>
      <c r="X2775" s="179" t="str">
        <f>IF(L2775="-1",W2775/#REF!*#REF!,"-")</f>
        <v>-</v>
      </c>
      <c r="Z2775" s="125" t="str">
        <f t="shared" ref="Z2775:Z2783" si="4992">IF(S2775="vs2",1,"")</f>
        <v/>
      </c>
      <c r="AA2775" s="125">
        <f t="shared" ref="AA2775:AA2783" si="4993">IF(T2775="vs3",1,"")</f>
        <v>1</v>
      </c>
      <c r="AB2775" s="179">
        <f t="shared" si="4978"/>
        <v>5</v>
      </c>
      <c r="AC2775" s="179" t="str">
        <f t="shared" si="4979"/>
        <v>000100</v>
      </c>
      <c r="AD2775" s="179">
        <f t="shared" si="4980"/>
        <v>1</v>
      </c>
      <c r="AE2775" s="179" t="str">
        <f t="shared" si="4981"/>
        <v>00011111</v>
      </c>
      <c r="AF2775" s="125" t="s">
        <v>369</v>
      </c>
    </row>
    <row r="2776" spans="1:32" x14ac:dyDescent="0.2">
      <c r="A2776" s="125" t="s">
        <v>4720</v>
      </c>
      <c r="B2776" s="58" t="str">
        <f t="shared" si="4977"/>
        <v/>
      </c>
      <c r="C2776" s="125" t="s">
        <v>781</v>
      </c>
      <c r="D2776" s="125" t="s">
        <v>704</v>
      </c>
      <c r="E2776" s="125" t="str">
        <f t="shared" si="4987"/>
        <v>S1</v>
      </c>
      <c r="F2776" s="125" t="str">
        <f t="shared" si="4988"/>
        <v>101</v>
      </c>
      <c r="H2776" s="125" t="s">
        <v>1724</v>
      </c>
      <c r="I2776" s="159">
        <f>VLOOKUP(H2776,'V-Enc'!$B$38:$C$45,2,FALSE)</f>
        <v>32</v>
      </c>
      <c r="J2776" s="125" t="s">
        <v>1734</v>
      </c>
      <c r="K2776" s="159">
        <f>VLOOKUP(J2776,'V-Enc'!$B$49:$C$56,2,FALSE)</f>
        <v>2</v>
      </c>
      <c r="L2776" s="206" t="s">
        <v>76</v>
      </c>
      <c r="M2776" s="125">
        <v>16</v>
      </c>
      <c r="N2776" s="125" t="s">
        <v>1832</v>
      </c>
      <c r="O2776" s="125">
        <f>VLOOKUP(N2776,'V-Enc'!$B$130:$C$137,2,FALSE)</f>
        <v>5</v>
      </c>
      <c r="R2776" s="125" t="s">
        <v>22</v>
      </c>
      <c r="S2776" s="206" t="s">
        <v>2040</v>
      </c>
      <c r="T2776" s="125" t="s">
        <v>783</v>
      </c>
      <c r="U2776" s="125">
        <f t="shared" si="4989"/>
        <v>16</v>
      </c>
      <c r="V2776" s="179">
        <f t="shared" si="4990"/>
        <v>1</v>
      </c>
      <c r="W2776" s="125" t="str">
        <f t="shared" si="4991"/>
        <v>-</v>
      </c>
      <c r="X2776" s="179" t="str">
        <f>IF(L2776="-1",W2776/#REF!*#REF!,"-")</f>
        <v>-</v>
      </c>
      <c r="Z2776" s="125" t="str">
        <f t="shared" si="4992"/>
        <v/>
      </c>
      <c r="AA2776" s="125">
        <f t="shared" si="4993"/>
        <v>1</v>
      </c>
      <c r="AB2776" s="179">
        <f t="shared" si="4978"/>
        <v>5</v>
      </c>
      <c r="AC2776" s="179" t="str">
        <f t="shared" si="4979"/>
        <v>000100</v>
      </c>
      <c r="AD2776" s="179">
        <f t="shared" si="4980"/>
        <v>1</v>
      </c>
      <c r="AE2776" s="179" t="str">
        <f t="shared" si="4981"/>
        <v>00011111</v>
      </c>
      <c r="AF2776" s="125" t="s">
        <v>369</v>
      </c>
    </row>
    <row r="2777" spans="1:32" x14ac:dyDescent="0.2">
      <c r="A2777" s="125" t="s">
        <v>4721</v>
      </c>
      <c r="B2777" s="58" t="str">
        <f t="shared" si="4977"/>
        <v>RSVD</v>
      </c>
      <c r="C2777" s="125" t="s">
        <v>781</v>
      </c>
      <c r="D2777" s="125" t="s">
        <v>704</v>
      </c>
      <c r="E2777" s="125" t="str">
        <f t="shared" si="4987"/>
        <v>S1</v>
      </c>
      <c r="F2777" s="125" t="str">
        <f t="shared" si="4988"/>
        <v>110</v>
      </c>
      <c r="H2777" s="125" t="s">
        <v>1724</v>
      </c>
      <c r="I2777" s="159">
        <f>VLOOKUP(H2777,'V-Enc'!$B$38:$C$45,2,FALSE)</f>
        <v>32</v>
      </c>
      <c r="J2777" s="125" t="s">
        <v>1734</v>
      </c>
      <c r="K2777" s="159">
        <f>VLOOKUP(J2777,'V-Enc'!$B$49:$C$56,2,FALSE)</f>
        <v>2</v>
      </c>
      <c r="L2777" s="206" t="s">
        <v>76</v>
      </c>
      <c r="M2777" s="125">
        <v>32</v>
      </c>
      <c r="N2777" s="125" t="s">
        <v>1832</v>
      </c>
      <c r="O2777" s="125">
        <f>VLOOKUP(N2777,'V-Enc'!$B$130:$C$137,2,FALSE)</f>
        <v>5</v>
      </c>
      <c r="R2777" s="125" t="s">
        <v>22</v>
      </c>
      <c r="S2777" s="206" t="s">
        <v>2040</v>
      </c>
      <c r="T2777" s="125" t="s">
        <v>783</v>
      </c>
      <c r="U2777" s="125">
        <f t="shared" si="4989"/>
        <v>32</v>
      </c>
      <c r="V2777" s="179">
        <f t="shared" si="4990"/>
        <v>2</v>
      </c>
      <c r="W2777" s="125" t="str">
        <f t="shared" si="4991"/>
        <v>-</v>
      </c>
      <c r="X2777" s="179" t="str">
        <f>IF(L2777="-1",W2777/#REF!*#REF!,"-")</f>
        <v>-</v>
      </c>
      <c r="Z2777" s="125" t="str">
        <f t="shared" si="4992"/>
        <v/>
      </c>
      <c r="AA2777" s="125">
        <f t="shared" si="4993"/>
        <v>1</v>
      </c>
      <c r="AB2777" s="179">
        <f t="shared" si="4978"/>
        <v>10</v>
      </c>
      <c r="AC2777" s="179" t="str">
        <f t="shared" si="4979"/>
        <v>001001</v>
      </c>
      <c r="AD2777" s="179">
        <f t="shared" si="4980"/>
        <v>1</v>
      </c>
      <c r="AE2777" s="179" t="str">
        <f t="shared" si="4981"/>
        <v>11111111</v>
      </c>
      <c r="AF2777" s="125" t="s">
        <v>369</v>
      </c>
    </row>
    <row r="2778" spans="1:32" x14ac:dyDescent="0.2">
      <c r="A2778" s="125" t="s">
        <v>4722</v>
      </c>
      <c r="B2778" s="58" t="str">
        <f t="shared" si="4977"/>
        <v/>
      </c>
      <c r="C2778" s="125" t="s">
        <v>781</v>
      </c>
      <c r="D2778" s="125" t="s">
        <v>704</v>
      </c>
      <c r="E2778" s="125" t="str">
        <f t="shared" si="4987"/>
        <v>S1</v>
      </c>
      <c r="F2778" s="125" t="str">
        <f t="shared" si="4988"/>
        <v>000</v>
      </c>
      <c r="H2778" s="125" t="s">
        <v>1724</v>
      </c>
      <c r="I2778" s="159">
        <f>VLOOKUP(H2778,'V-Enc'!$B$38:$C$45,2,FALSE)</f>
        <v>32</v>
      </c>
      <c r="J2778" s="125" t="s">
        <v>1735</v>
      </c>
      <c r="K2778" s="159">
        <f>VLOOKUP(J2778,'V-Enc'!$B$49:$C$56,2,FALSE)</f>
        <v>4</v>
      </c>
      <c r="L2778" s="206" t="s">
        <v>76</v>
      </c>
      <c r="M2778" s="125">
        <v>8</v>
      </c>
      <c r="N2778" s="125" t="s">
        <v>1832</v>
      </c>
      <c r="O2778" s="125">
        <f>VLOOKUP(N2778,'V-Enc'!$B$130:$C$137,2,FALSE)</f>
        <v>5</v>
      </c>
      <c r="R2778" s="125" t="s">
        <v>22</v>
      </c>
      <c r="S2778" s="206" t="s">
        <v>2040</v>
      </c>
      <c r="T2778" s="125" t="s">
        <v>783</v>
      </c>
      <c r="U2778" s="125">
        <f t="shared" si="4989"/>
        <v>8</v>
      </c>
      <c r="V2778" s="179">
        <f t="shared" si="4990"/>
        <v>1</v>
      </c>
      <c r="W2778" s="125" t="str">
        <f t="shared" si="4991"/>
        <v>-</v>
      </c>
      <c r="X2778" s="179" t="str">
        <f>IF(L2778="-1",W2778/#REF!*#REF!,"-")</f>
        <v>-</v>
      </c>
      <c r="Z2778" s="125" t="str">
        <f t="shared" si="4992"/>
        <v/>
      </c>
      <c r="AA2778" s="125">
        <f t="shared" si="4993"/>
        <v>1</v>
      </c>
      <c r="AB2778" s="179">
        <f t="shared" si="4978"/>
        <v>5</v>
      </c>
      <c r="AC2778" s="179" t="str">
        <f t="shared" si="4979"/>
        <v>000100</v>
      </c>
      <c r="AD2778" s="179">
        <f t="shared" si="4980"/>
        <v>1</v>
      </c>
      <c r="AE2778" s="179" t="str">
        <f t="shared" si="4981"/>
        <v>00011111</v>
      </c>
      <c r="AF2778" s="125" t="s">
        <v>369</v>
      </c>
    </row>
    <row r="2779" spans="1:32" x14ac:dyDescent="0.2">
      <c r="A2779" s="125" t="s">
        <v>4723</v>
      </c>
      <c r="B2779" s="58" t="str">
        <f t="shared" si="4977"/>
        <v>RSVD</v>
      </c>
      <c r="C2779" s="125" t="s">
        <v>781</v>
      </c>
      <c r="D2779" s="125" t="s">
        <v>704</v>
      </c>
      <c r="E2779" s="125" t="str">
        <f t="shared" si="4987"/>
        <v>S1</v>
      </c>
      <c r="F2779" s="125" t="str">
        <f t="shared" si="4988"/>
        <v>101</v>
      </c>
      <c r="H2779" s="125" t="s">
        <v>1724</v>
      </c>
      <c r="I2779" s="159">
        <f>VLOOKUP(H2779,'V-Enc'!$B$38:$C$45,2,FALSE)</f>
        <v>32</v>
      </c>
      <c r="J2779" s="125" t="s">
        <v>1735</v>
      </c>
      <c r="K2779" s="159">
        <f>VLOOKUP(J2779,'V-Enc'!$B$49:$C$56,2,FALSE)</f>
        <v>4</v>
      </c>
      <c r="L2779" s="206" t="s">
        <v>76</v>
      </c>
      <c r="M2779" s="125">
        <v>16</v>
      </c>
      <c r="N2779" s="125" t="s">
        <v>1832</v>
      </c>
      <c r="O2779" s="125">
        <f>VLOOKUP(N2779,'V-Enc'!$B$130:$C$137,2,FALSE)</f>
        <v>5</v>
      </c>
      <c r="R2779" s="125" t="s">
        <v>22</v>
      </c>
      <c r="S2779" s="206" t="s">
        <v>2040</v>
      </c>
      <c r="T2779" s="125" t="s">
        <v>783</v>
      </c>
      <c r="U2779" s="125">
        <f t="shared" si="4989"/>
        <v>16</v>
      </c>
      <c r="V2779" s="179">
        <f t="shared" si="4990"/>
        <v>2</v>
      </c>
      <c r="W2779" s="125" t="str">
        <f t="shared" si="4991"/>
        <v>-</v>
      </c>
      <c r="X2779" s="179" t="str">
        <f>IF(L2779="-1",W2779/#REF!*#REF!,"-")</f>
        <v>-</v>
      </c>
      <c r="Z2779" s="125" t="str">
        <f t="shared" si="4992"/>
        <v/>
      </c>
      <c r="AA2779" s="125">
        <f t="shared" si="4993"/>
        <v>1</v>
      </c>
      <c r="AB2779" s="179">
        <f t="shared" si="4978"/>
        <v>10</v>
      </c>
      <c r="AC2779" s="179" t="str">
        <f t="shared" si="4979"/>
        <v>001001</v>
      </c>
      <c r="AD2779" s="179">
        <f t="shared" si="4980"/>
        <v>1</v>
      </c>
      <c r="AE2779" s="179" t="str">
        <f t="shared" si="4981"/>
        <v>11111111</v>
      </c>
      <c r="AF2779" s="125" t="s">
        <v>369</v>
      </c>
    </row>
    <row r="2780" spans="1:32" x14ac:dyDescent="0.2">
      <c r="A2780" s="125" t="s">
        <v>4724</v>
      </c>
      <c r="B2780" s="58" t="str">
        <f t="shared" si="4977"/>
        <v>RSVD</v>
      </c>
      <c r="C2780" s="125" t="s">
        <v>781</v>
      </c>
      <c r="D2780" s="125" t="s">
        <v>704</v>
      </c>
      <c r="E2780" s="125" t="str">
        <f t="shared" si="4987"/>
        <v>S1</v>
      </c>
      <c r="F2780" s="125" t="str">
        <f t="shared" si="4988"/>
        <v>110</v>
      </c>
      <c r="H2780" s="125" t="s">
        <v>1724</v>
      </c>
      <c r="I2780" s="159">
        <f>VLOOKUP(H2780,'V-Enc'!$B$38:$C$45,2,FALSE)</f>
        <v>32</v>
      </c>
      <c r="J2780" s="125" t="s">
        <v>1735</v>
      </c>
      <c r="K2780" s="159">
        <f>VLOOKUP(J2780,'V-Enc'!$B$49:$C$56,2,FALSE)</f>
        <v>4</v>
      </c>
      <c r="L2780" s="206" t="s">
        <v>76</v>
      </c>
      <c r="M2780" s="125">
        <v>32</v>
      </c>
      <c r="N2780" s="125" t="s">
        <v>1832</v>
      </c>
      <c r="O2780" s="125">
        <f>VLOOKUP(N2780,'V-Enc'!$B$130:$C$137,2,FALSE)</f>
        <v>5</v>
      </c>
      <c r="R2780" s="125" t="s">
        <v>22</v>
      </c>
      <c r="S2780" s="206" t="s">
        <v>2040</v>
      </c>
      <c r="T2780" s="125" t="s">
        <v>783</v>
      </c>
      <c r="U2780" s="125">
        <f t="shared" si="4989"/>
        <v>32</v>
      </c>
      <c r="V2780" s="179">
        <f t="shared" si="4990"/>
        <v>4</v>
      </c>
      <c r="W2780" s="125" t="str">
        <f t="shared" si="4991"/>
        <v>-</v>
      </c>
      <c r="X2780" s="179" t="str">
        <f>IF(L2780="-1",W2780/#REF!*#REF!,"-")</f>
        <v>-</v>
      </c>
      <c r="Z2780" s="125" t="str">
        <f t="shared" si="4992"/>
        <v/>
      </c>
      <c r="AA2780" s="125">
        <f t="shared" si="4993"/>
        <v>1</v>
      </c>
      <c r="AB2780" s="179">
        <f t="shared" si="4978"/>
        <v>20</v>
      </c>
      <c r="AC2780" s="179" t="str">
        <f>DEC2BIN(MIN(64,AB2780)-1,6)</f>
        <v>010011</v>
      </c>
      <c r="AD2780" s="179">
        <f t="shared" si="4980"/>
        <v>1</v>
      </c>
      <c r="AE2780" s="179" t="str">
        <f t="shared" si="4981"/>
        <v>11111111</v>
      </c>
      <c r="AF2780" s="125" t="s">
        <v>369</v>
      </c>
    </row>
    <row r="2781" spans="1:32" x14ac:dyDescent="0.2">
      <c r="A2781" s="125" t="s">
        <v>4725</v>
      </c>
      <c r="B2781" s="58" t="str">
        <f t="shared" si="4977"/>
        <v>RSVD</v>
      </c>
      <c r="C2781" s="125" t="s">
        <v>781</v>
      </c>
      <c r="D2781" s="125" t="s">
        <v>704</v>
      </c>
      <c r="E2781" s="125" t="str">
        <f t="shared" si="4987"/>
        <v>S1</v>
      </c>
      <c r="F2781" s="125" t="str">
        <f t="shared" si="4988"/>
        <v>000</v>
      </c>
      <c r="H2781" s="125" t="s">
        <v>1724</v>
      </c>
      <c r="I2781" s="159">
        <f>VLOOKUP(H2781,'V-Enc'!$B$38:$C$45,2,FALSE)</f>
        <v>32</v>
      </c>
      <c r="J2781" s="125" t="s">
        <v>1736</v>
      </c>
      <c r="K2781" s="159">
        <f>VLOOKUP(J2781,'V-Enc'!$B$49:$C$56,2,FALSE)</f>
        <v>8</v>
      </c>
      <c r="L2781" s="206" t="s">
        <v>76</v>
      </c>
      <c r="M2781" s="125">
        <v>8</v>
      </c>
      <c r="N2781" s="125" t="s">
        <v>1832</v>
      </c>
      <c r="O2781" s="125">
        <f>VLOOKUP(N2781,'V-Enc'!$B$130:$C$137,2,FALSE)</f>
        <v>5</v>
      </c>
      <c r="R2781" s="125" t="s">
        <v>22</v>
      </c>
      <c r="S2781" s="206" t="s">
        <v>2040</v>
      </c>
      <c r="T2781" s="125" t="s">
        <v>783</v>
      </c>
      <c r="U2781" s="125">
        <f t="shared" si="4989"/>
        <v>8</v>
      </c>
      <c r="V2781" s="179">
        <f t="shared" si="4990"/>
        <v>2</v>
      </c>
      <c r="W2781" s="125" t="str">
        <f t="shared" si="4991"/>
        <v>-</v>
      </c>
      <c r="X2781" s="179" t="str">
        <f>IF(L2781="-1",W2781/#REF!*#REF!,"-")</f>
        <v>-</v>
      </c>
      <c r="Z2781" s="125" t="str">
        <f t="shared" si="4992"/>
        <v/>
      </c>
      <c r="AA2781" s="125">
        <f t="shared" si="4993"/>
        <v>1</v>
      </c>
      <c r="AB2781" s="179">
        <f t="shared" si="4978"/>
        <v>10</v>
      </c>
      <c r="AC2781" s="179" t="str">
        <f t="shared" ref="AC2781:AC2783" si="4994">DEC2BIN(MIN(64,AB2781)-1,6)</f>
        <v>001001</v>
      </c>
      <c r="AD2781" s="179">
        <f t="shared" si="4980"/>
        <v>1</v>
      </c>
      <c r="AE2781" s="179" t="str">
        <f t="shared" si="4981"/>
        <v>11111111</v>
      </c>
      <c r="AF2781" s="125" t="s">
        <v>369</v>
      </c>
    </row>
    <row r="2782" spans="1:32" x14ac:dyDescent="0.2">
      <c r="A2782" s="125" t="s">
        <v>4726</v>
      </c>
      <c r="B2782" s="58" t="str">
        <f t="shared" si="4977"/>
        <v>RSVD</v>
      </c>
      <c r="C2782" s="125" t="s">
        <v>781</v>
      </c>
      <c r="D2782" s="125" t="s">
        <v>704</v>
      </c>
      <c r="E2782" s="125" t="str">
        <f t="shared" si="4987"/>
        <v>S1</v>
      </c>
      <c r="F2782" s="125" t="str">
        <f t="shared" si="4988"/>
        <v>101</v>
      </c>
      <c r="H2782" s="125" t="s">
        <v>1724</v>
      </c>
      <c r="I2782" s="159">
        <f>VLOOKUP(H2782,'V-Enc'!$B$38:$C$45,2,FALSE)</f>
        <v>32</v>
      </c>
      <c r="J2782" s="125" t="s">
        <v>1736</v>
      </c>
      <c r="K2782" s="159">
        <f>VLOOKUP(J2782,'V-Enc'!$B$49:$C$56,2,FALSE)</f>
        <v>8</v>
      </c>
      <c r="L2782" s="206" t="s">
        <v>76</v>
      </c>
      <c r="M2782" s="125">
        <v>16</v>
      </c>
      <c r="N2782" s="125" t="s">
        <v>1832</v>
      </c>
      <c r="O2782" s="125">
        <f>VLOOKUP(N2782,'V-Enc'!$B$130:$C$137,2,FALSE)</f>
        <v>5</v>
      </c>
      <c r="R2782" s="125" t="s">
        <v>22</v>
      </c>
      <c r="S2782" s="206" t="s">
        <v>2040</v>
      </c>
      <c r="T2782" s="125" t="s">
        <v>783</v>
      </c>
      <c r="U2782" s="125">
        <f t="shared" si="4989"/>
        <v>16</v>
      </c>
      <c r="V2782" s="179">
        <f t="shared" si="4990"/>
        <v>4</v>
      </c>
      <c r="W2782" s="125" t="str">
        <f t="shared" si="4991"/>
        <v>-</v>
      </c>
      <c r="X2782" s="179" t="str">
        <f>IF(L2782="-1",W2782/#REF!*#REF!,"-")</f>
        <v>-</v>
      </c>
      <c r="Z2782" s="125" t="str">
        <f t="shared" si="4992"/>
        <v/>
      </c>
      <c r="AA2782" s="125">
        <f t="shared" si="4993"/>
        <v>1</v>
      </c>
      <c r="AB2782" s="179">
        <f t="shared" si="4978"/>
        <v>20</v>
      </c>
      <c r="AC2782" s="179" t="str">
        <f t="shared" si="4994"/>
        <v>010011</v>
      </c>
      <c r="AD2782" s="179">
        <f t="shared" si="4980"/>
        <v>1</v>
      </c>
      <c r="AE2782" s="179" t="str">
        <f t="shared" si="4981"/>
        <v>11111111</v>
      </c>
      <c r="AF2782" s="125" t="s">
        <v>369</v>
      </c>
    </row>
    <row r="2783" spans="1:32" x14ac:dyDescent="0.2">
      <c r="A2783" s="125" t="s">
        <v>4727</v>
      </c>
      <c r="B2783" s="58" t="str">
        <f t="shared" si="4977"/>
        <v>RSVD</v>
      </c>
      <c r="C2783" s="125" t="s">
        <v>781</v>
      </c>
      <c r="D2783" s="125" t="s">
        <v>704</v>
      </c>
      <c r="E2783" s="125" t="str">
        <f t="shared" si="4987"/>
        <v>S1</v>
      </c>
      <c r="F2783" s="125" t="str">
        <f t="shared" si="4988"/>
        <v>110</v>
      </c>
      <c r="H2783" s="125" t="s">
        <v>1724</v>
      </c>
      <c r="I2783" s="159">
        <f>VLOOKUP(H2783,'V-Enc'!$B$38:$C$45,2,FALSE)</f>
        <v>32</v>
      </c>
      <c r="J2783" s="125" t="s">
        <v>1736</v>
      </c>
      <c r="K2783" s="159">
        <f>VLOOKUP(J2783,'V-Enc'!$B$49:$C$56,2,FALSE)</f>
        <v>8</v>
      </c>
      <c r="L2783" s="206" t="s">
        <v>76</v>
      </c>
      <c r="M2783" s="125">
        <v>32</v>
      </c>
      <c r="N2783" s="125" t="s">
        <v>1832</v>
      </c>
      <c r="O2783" s="125">
        <f>VLOOKUP(N2783,'V-Enc'!$B$130:$C$137,2,FALSE)</f>
        <v>5</v>
      </c>
      <c r="R2783" s="125" t="s">
        <v>22</v>
      </c>
      <c r="S2783" s="206" t="s">
        <v>2040</v>
      </c>
      <c r="T2783" s="125" t="s">
        <v>783</v>
      </c>
      <c r="U2783" s="125">
        <f t="shared" si="4989"/>
        <v>32</v>
      </c>
      <c r="V2783" s="179">
        <f t="shared" si="4990"/>
        <v>8</v>
      </c>
      <c r="W2783" s="125" t="str">
        <f t="shared" si="4991"/>
        <v>-</v>
      </c>
      <c r="X2783" s="179" t="str">
        <f>IF(L2783="-1",W2783/#REF!*#REF!,"-")</f>
        <v>-</v>
      </c>
      <c r="Z2783" s="125" t="str">
        <f t="shared" si="4992"/>
        <v/>
      </c>
      <c r="AA2783" s="125">
        <f t="shared" si="4993"/>
        <v>1</v>
      </c>
      <c r="AB2783" s="179">
        <f t="shared" si="4978"/>
        <v>40</v>
      </c>
      <c r="AC2783" s="179" t="str">
        <f t="shared" si="4994"/>
        <v>100111</v>
      </c>
      <c r="AD2783" s="179">
        <f t="shared" si="4980"/>
        <v>1</v>
      </c>
      <c r="AE2783" s="179" t="str">
        <f t="shared" si="4981"/>
        <v>11111111</v>
      </c>
      <c r="AF2783" s="125" t="s">
        <v>369</v>
      </c>
    </row>
    <row r="2784" spans="1:32" x14ac:dyDescent="0.2">
      <c r="I2784" s="159"/>
      <c r="V2784" s="179"/>
      <c r="X2784" s="179"/>
      <c r="Z2784" s="125" t="str">
        <f t="shared" si="4974"/>
        <v/>
      </c>
      <c r="AA2784" s="125" t="str">
        <f t="shared" si="4976"/>
        <v/>
      </c>
      <c r="AC2784" s="179"/>
      <c r="AE2784" s="179"/>
    </row>
    <row r="2785" spans="1:32" ht="19" x14ac:dyDescent="0.25">
      <c r="A2785" s="225" t="s">
        <v>2509</v>
      </c>
      <c r="B2785" s="225"/>
      <c r="G2785" s="226"/>
      <c r="I2785" s="159"/>
      <c r="V2785" s="179"/>
      <c r="X2785" s="179"/>
      <c r="Z2785" s="125" t="str">
        <f t="shared" si="4974"/>
        <v/>
      </c>
      <c r="AA2785" s="125" t="str">
        <f t="shared" si="4976"/>
        <v/>
      </c>
      <c r="AC2785" s="179"/>
      <c r="AE2785" s="179"/>
    </row>
    <row r="2786" spans="1:32" x14ac:dyDescent="0.2">
      <c r="A2786" s="125" t="s">
        <v>4704</v>
      </c>
      <c r="B2786" s="58" t="str">
        <f t="shared" ref="B2786:B2803" si="4995">IF(OR(MAX(1,O2786)*MAX(V2786,1)&gt;8,V2786&lt;1/4,X2786&lt;1/4,IF(X2786="-",0,X2786)&gt;8),"RSVD","")</f>
        <v>RSVD</v>
      </c>
      <c r="C2786" s="125" t="s">
        <v>781</v>
      </c>
      <c r="D2786" s="125" t="s">
        <v>704</v>
      </c>
      <c r="E2786" s="125" t="str">
        <f>IF(S2786="rs2","S2",IF(S2786="vs2","S3","S1"))</f>
        <v>S2</v>
      </c>
      <c r="F2786" s="125" t="str">
        <f>IF(M2786=8,"000",IF(M2786=16,"101","110"))</f>
        <v>000</v>
      </c>
      <c r="H2786" s="125" t="s">
        <v>1724</v>
      </c>
      <c r="I2786" s="159">
        <f>VLOOKUP(H2786,'V-Enc'!$B$38:$C$45,2,FALSE)</f>
        <v>32</v>
      </c>
      <c r="J2786" s="125" t="s">
        <v>1739</v>
      </c>
      <c r="K2786" s="159">
        <f>VLOOKUP(J2786,'V-Enc'!$B$49:$C$56,2,FALSE)</f>
        <v>0.25</v>
      </c>
      <c r="L2786" s="206" t="s">
        <v>548</v>
      </c>
      <c r="M2786" s="125">
        <v>8</v>
      </c>
      <c r="N2786" s="125" t="s">
        <v>1832</v>
      </c>
      <c r="O2786" s="125">
        <f>VLOOKUP(N2786,'V-Enc'!$B$130:$C$137,2,FALSE)</f>
        <v>5</v>
      </c>
      <c r="R2786" s="125" t="s">
        <v>22</v>
      </c>
      <c r="S2786" s="125" t="s">
        <v>44</v>
      </c>
      <c r="T2786" s="125" t="s">
        <v>783</v>
      </c>
      <c r="U2786" s="125">
        <f>IF(L2786="-1",I2786,M2786)</f>
        <v>8</v>
      </c>
      <c r="V2786" s="179">
        <f>IF(L2786="-1",K2786,U2786/I2786*K2786)</f>
        <v>6.25E-2</v>
      </c>
      <c r="W2786" s="125" t="str">
        <f>IF(L2786="-1",M2786,"-")</f>
        <v>-</v>
      </c>
      <c r="X2786" s="179" t="str">
        <f>IF(L2786="-1",W2786/#REF!*#REF!,"-")</f>
        <v>-</v>
      </c>
      <c r="Z2786" s="125" t="str">
        <f>IF(S2786="vs2",1,"")</f>
        <v/>
      </c>
      <c r="AA2786" s="125">
        <f>IF(T2786="vs3",1,"")</f>
        <v>1</v>
      </c>
      <c r="AB2786" s="179">
        <f t="shared" ref="AB2786:AB2803" si="4996">MAX(V2786,X2786,1)*O2786</f>
        <v>5</v>
      </c>
      <c r="AC2786" s="179" t="str">
        <f t="shared" ref="AC2786:AC2799" si="4997">DEC2BIN(MIN(64,AB2786)-1,6)</f>
        <v>000100</v>
      </c>
      <c r="AD2786" s="179">
        <f t="shared" ref="AD2786:AD2803" si="4998">AB2786/(MAX(V2786,1)*IF(O2786="",1,O2786))</f>
        <v>1</v>
      </c>
      <c r="AE2786" s="179" t="str">
        <f t="shared" ref="AE2786:AE2803" si="4999">RIGHT(_xlfn.CONCAT(REPT(0,8-MIN(AB2786,8)),REPT(DEC2BIN(_xlfn.BITLSHIFT(1,AD2786-1)),AB2786/AD2786)),8)</f>
        <v>00011111</v>
      </c>
      <c r="AF2786" s="125" t="s">
        <v>369</v>
      </c>
    </row>
    <row r="2787" spans="1:32" x14ac:dyDescent="0.2">
      <c r="A2787" s="125" t="s">
        <v>4705</v>
      </c>
      <c r="B2787" s="58" t="str">
        <f t="shared" si="4995"/>
        <v>RSVD</v>
      </c>
      <c r="C2787" s="125" t="s">
        <v>781</v>
      </c>
      <c r="D2787" s="125" t="s">
        <v>704</v>
      </c>
      <c r="E2787" s="125" t="str">
        <f>IF(S2787="rs2","S2",IF(S2787="vs2","S3","S1"))</f>
        <v>S2</v>
      </c>
      <c r="F2787" s="125" t="str">
        <f>IF(M2787=8,"000",IF(M2787=16,"101","110"))</f>
        <v>101</v>
      </c>
      <c r="H2787" s="125" t="s">
        <v>1724</v>
      </c>
      <c r="I2787" s="159">
        <f>VLOOKUP(H2787,'V-Enc'!$B$38:$C$45,2,FALSE)</f>
        <v>32</v>
      </c>
      <c r="J2787" s="125" t="s">
        <v>1739</v>
      </c>
      <c r="K2787" s="159">
        <f>VLOOKUP(J2787,'V-Enc'!$B$49:$C$56,2,FALSE)</f>
        <v>0.25</v>
      </c>
      <c r="L2787" s="206" t="s">
        <v>548</v>
      </c>
      <c r="M2787" s="125">
        <v>16</v>
      </c>
      <c r="N2787" s="125" t="s">
        <v>1832</v>
      </c>
      <c r="O2787" s="125">
        <f>VLOOKUP(N2787,'V-Enc'!$B$130:$C$137,2,FALSE)</f>
        <v>5</v>
      </c>
      <c r="R2787" s="125" t="s">
        <v>22</v>
      </c>
      <c r="S2787" s="125" t="s">
        <v>44</v>
      </c>
      <c r="T2787" s="125" t="s">
        <v>783</v>
      </c>
      <c r="U2787" s="125">
        <f>IF(L2787="-1",I2787,M2787)</f>
        <v>16</v>
      </c>
      <c r="V2787" s="179">
        <f>IF(L2787="-1",K2787,U2787/I2787*K2787)</f>
        <v>0.125</v>
      </c>
      <c r="W2787" s="125" t="str">
        <f>IF(L2787="-1",M2787,"-")</f>
        <v>-</v>
      </c>
      <c r="X2787" s="179" t="str">
        <f>IF(L2787="-1",W2787/#REF!*#REF!,"-")</f>
        <v>-</v>
      </c>
      <c r="Z2787" s="125" t="str">
        <f>IF(S2787="vs2",1,"")</f>
        <v/>
      </c>
      <c r="AA2787" s="125">
        <f>IF(T2787="vs3",1,"")</f>
        <v>1</v>
      </c>
      <c r="AB2787" s="179">
        <f t="shared" si="4996"/>
        <v>5</v>
      </c>
      <c r="AC2787" s="179" t="str">
        <f t="shared" si="4997"/>
        <v>000100</v>
      </c>
      <c r="AD2787" s="179">
        <f t="shared" si="4998"/>
        <v>1</v>
      </c>
      <c r="AE2787" s="179" t="str">
        <f t="shared" si="4999"/>
        <v>00011111</v>
      </c>
      <c r="AF2787" s="125" t="s">
        <v>369</v>
      </c>
    </row>
    <row r="2788" spans="1:32" x14ac:dyDescent="0.2">
      <c r="A2788" s="125" t="s">
        <v>3624</v>
      </c>
      <c r="B2788" s="58" t="str">
        <f t="shared" si="4995"/>
        <v/>
      </c>
      <c r="C2788" s="125" t="s">
        <v>781</v>
      </c>
      <c r="D2788" s="125" t="s">
        <v>704</v>
      </c>
      <c r="E2788" s="125" t="str">
        <f t="shared" ref="E2788:E2794" si="5000">IF(S2788="rs2","S2",IF(S2788="vs2","S3","S1"))</f>
        <v>S2</v>
      </c>
      <c r="F2788" s="125" t="str">
        <f t="shared" ref="F2788:F2794" si="5001">IF(M2788=8,"000",IF(M2788=16,"101","110"))</f>
        <v>110</v>
      </c>
      <c r="H2788" s="125" t="s">
        <v>1724</v>
      </c>
      <c r="I2788" s="159">
        <f>VLOOKUP(H2788,'V-Enc'!$B$38:$C$45,2,FALSE)</f>
        <v>32</v>
      </c>
      <c r="J2788" s="125" t="s">
        <v>1739</v>
      </c>
      <c r="K2788" s="159">
        <f>VLOOKUP(J2788,'V-Enc'!$B$49:$C$56,2,FALSE)</f>
        <v>0.25</v>
      </c>
      <c r="L2788" s="206" t="s">
        <v>548</v>
      </c>
      <c r="M2788" s="125">
        <v>32</v>
      </c>
      <c r="N2788" s="125" t="s">
        <v>1832</v>
      </c>
      <c r="O2788" s="125">
        <f>VLOOKUP(N2788,'V-Enc'!$B$130:$C$137,2,FALSE)</f>
        <v>5</v>
      </c>
      <c r="R2788" s="125" t="s">
        <v>22</v>
      </c>
      <c r="S2788" s="125" t="s">
        <v>44</v>
      </c>
      <c r="T2788" s="125" t="s">
        <v>783</v>
      </c>
      <c r="U2788" s="125">
        <f t="shared" ref="U2788:U2794" si="5002">IF(L2788="-1",I2788,M2788)</f>
        <v>32</v>
      </c>
      <c r="V2788" s="179">
        <f t="shared" ref="V2788:V2794" si="5003">IF(L2788="-1",K2788,U2788/I2788*K2788)</f>
        <v>0.25</v>
      </c>
      <c r="W2788" s="125" t="str">
        <f t="shared" ref="W2788:W2794" si="5004">IF(L2788="-1",M2788,"-")</f>
        <v>-</v>
      </c>
      <c r="X2788" s="179" t="str">
        <f>IF(L2788="-1",W2788/#REF!*#REF!,"-")</f>
        <v>-</v>
      </c>
      <c r="Z2788" s="125" t="str">
        <f t="shared" si="4974"/>
        <v/>
      </c>
      <c r="AA2788" s="125">
        <f t="shared" si="4976"/>
        <v>1</v>
      </c>
      <c r="AB2788" s="179">
        <f t="shared" si="4996"/>
        <v>5</v>
      </c>
      <c r="AC2788" s="179" t="str">
        <f t="shared" si="4997"/>
        <v>000100</v>
      </c>
      <c r="AD2788" s="179">
        <f t="shared" si="4998"/>
        <v>1</v>
      </c>
      <c r="AE2788" s="179" t="str">
        <f t="shared" si="4999"/>
        <v>00011111</v>
      </c>
      <c r="AF2788" s="125" t="s">
        <v>369</v>
      </c>
    </row>
    <row r="2789" spans="1:32" x14ac:dyDescent="0.2">
      <c r="A2789" s="125" t="s">
        <v>4706</v>
      </c>
      <c r="B2789" s="58" t="str">
        <f t="shared" si="4995"/>
        <v>RSVD</v>
      </c>
      <c r="C2789" s="125" t="s">
        <v>781</v>
      </c>
      <c r="D2789" s="125" t="s">
        <v>704</v>
      </c>
      <c r="E2789" s="125" t="str">
        <f>IF(S2789="rs2","S2",IF(S2789="vs2","S3","S1"))</f>
        <v>S2</v>
      </c>
      <c r="F2789" s="125" t="str">
        <f>IF(M2789=8,"000",IF(M2789=16,"101","110"))</f>
        <v>000</v>
      </c>
      <c r="H2789" s="125" t="s">
        <v>1724</v>
      </c>
      <c r="I2789" s="159">
        <f>VLOOKUP(H2789,'V-Enc'!$B$38:$C$45,2,FALSE)</f>
        <v>32</v>
      </c>
      <c r="J2789" s="125" t="s">
        <v>1740</v>
      </c>
      <c r="K2789" s="159">
        <f>VLOOKUP(J2789,'V-Enc'!$B$49:$C$56,2,FALSE)</f>
        <v>0.5</v>
      </c>
      <c r="L2789" s="206" t="s">
        <v>548</v>
      </c>
      <c r="M2789" s="125">
        <v>8</v>
      </c>
      <c r="N2789" s="125" t="s">
        <v>1832</v>
      </c>
      <c r="O2789" s="125">
        <f>VLOOKUP(N2789,'V-Enc'!$B$130:$C$137,2,FALSE)</f>
        <v>5</v>
      </c>
      <c r="R2789" s="125" t="s">
        <v>22</v>
      </c>
      <c r="S2789" s="125" t="s">
        <v>44</v>
      </c>
      <c r="T2789" s="125" t="s">
        <v>783</v>
      </c>
      <c r="U2789" s="125">
        <f>IF(L2789="-1",I2789,M2789)</f>
        <v>8</v>
      </c>
      <c r="V2789" s="179">
        <f>IF(L2789="-1",K2789,U2789/I2789*K2789)</f>
        <v>0.125</v>
      </c>
      <c r="W2789" s="125" t="str">
        <f>IF(L2789="-1",M2789,"-")</f>
        <v>-</v>
      </c>
      <c r="X2789" s="179" t="str">
        <f>IF(L2789="-1",W2789/#REF!*#REF!,"-")</f>
        <v>-</v>
      </c>
      <c r="Z2789" s="125" t="str">
        <f>IF(S2789="vs2",1,"")</f>
        <v/>
      </c>
      <c r="AA2789" s="125">
        <f>IF(T2789="vs3",1,"")</f>
        <v>1</v>
      </c>
      <c r="AB2789" s="179">
        <f t="shared" si="4996"/>
        <v>5</v>
      </c>
      <c r="AC2789" s="179" t="str">
        <f t="shared" si="4997"/>
        <v>000100</v>
      </c>
      <c r="AD2789" s="179">
        <f t="shared" si="4998"/>
        <v>1</v>
      </c>
      <c r="AE2789" s="179" t="str">
        <f t="shared" si="4999"/>
        <v>00011111</v>
      </c>
      <c r="AF2789" s="125" t="s">
        <v>369</v>
      </c>
    </row>
    <row r="2790" spans="1:32" x14ac:dyDescent="0.2">
      <c r="A2790" s="125" t="s">
        <v>3625</v>
      </c>
      <c r="B2790" s="58" t="str">
        <f t="shared" si="4995"/>
        <v/>
      </c>
      <c r="C2790" s="125" t="s">
        <v>781</v>
      </c>
      <c r="D2790" s="125" t="s">
        <v>704</v>
      </c>
      <c r="E2790" s="125" t="str">
        <f t="shared" si="5000"/>
        <v>S2</v>
      </c>
      <c r="F2790" s="125" t="str">
        <f t="shared" si="5001"/>
        <v>101</v>
      </c>
      <c r="H2790" s="125" t="s">
        <v>1724</v>
      </c>
      <c r="I2790" s="159">
        <f>VLOOKUP(H2790,'V-Enc'!$B$38:$C$45,2,FALSE)</f>
        <v>32</v>
      </c>
      <c r="J2790" s="125" t="s">
        <v>1740</v>
      </c>
      <c r="K2790" s="159">
        <f>VLOOKUP(J2790,'V-Enc'!$B$49:$C$56,2,FALSE)</f>
        <v>0.5</v>
      </c>
      <c r="L2790" s="206" t="s">
        <v>548</v>
      </c>
      <c r="M2790" s="125">
        <v>16</v>
      </c>
      <c r="N2790" s="125" t="s">
        <v>1832</v>
      </c>
      <c r="O2790" s="125">
        <f>VLOOKUP(N2790,'V-Enc'!$B$130:$C$137,2,FALSE)</f>
        <v>5</v>
      </c>
      <c r="R2790" s="125" t="s">
        <v>22</v>
      </c>
      <c r="S2790" s="125" t="s">
        <v>44</v>
      </c>
      <c r="T2790" s="125" t="s">
        <v>783</v>
      </c>
      <c r="U2790" s="125">
        <f t="shared" si="5002"/>
        <v>16</v>
      </c>
      <c r="V2790" s="179">
        <f t="shared" si="5003"/>
        <v>0.25</v>
      </c>
      <c r="W2790" s="125" t="str">
        <f t="shared" si="5004"/>
        <v>-</v>
      </c>
      <c r="X2790" s="179" t="str">
        <f>IF(L2790="-1",W2790/#REF!*#REF!,"-")</f>
        <v>-</v>
      </c>
      <c r="Z2790" s="125" t="str">
        <f t="shared" si="4974"/>
        <v/>
      </c>
      <c r="AA2790" s="125">
        <f t="shared" si="4976"/>
        <v>1</v>
      </c>
      <c r="AB2790" s="179">
        <f t="shared" si="4996"/>
        <v>5</v>
      </c>
      <c r="AC2790" s="179" t="str">
        <f t="shared" si="4997"/>
        <v>000100</v>
      </c>
      <c r="AD2790" s="179">
        <f t="shared" si="4998"/>
        <v>1</v>
      </c>
      <c r="AE2790" s="179" t="str">
        <f t="shared" si="4999"/>
        <v>00011111</v>
      </c>
      <c r="AF2790" s="125" t="s">
        <v>369</v>
      </c>
    </row>
    <row r="2791" spans="1:32" x14ac:dyDescent="0.2">
      <c r="A2791" s="125" t="s">
        <v>3626</v>
      </c>
      <c r="B2791" s="58" t="str">
        <f t="shared" si="4995"/>
        <v/>
      </c>
      <c r="C2791" s="125" t="s">
        <v>781</v>
      </c>
      <c r="D2791" s="125" t="s">
        <v>704</v>
      </c>
      <c r="E2791" s="125" t="str">
        <f t="shared" si="5000"/>
        <v>S2</v>
      </c>
      <c r="F2791" s="125" t="str">
        <f t="shared" si="5001"/>
        <v>110</v>
      </c>
      <c r="H2791" s="125" t="s">
        <v>1724</v>
      </c>
      <c r="I2791" s="159">
        <f>VLOOKUP(H2791,'V-Enc'!$B$38:$C$45,2,FALSE)</f>
        <v>32</v>
      </c>
      <c r="J2791" s="125" t="s">
        <v>1740</v>
      </c>
      <c r="K2791" s="159">
        <f>VLOOKUP(J2791,'V-Enc'!$B$49:$C$56,2,FALSE)</f>
        <v>0.5</v>
      </c>
      <c r="L2791" s="206" t="s">
        <v>548</v>
      </c>
      <c r="M2791" s="125">
        <v>32</v>
      </c>
      <c r="N2791" s="125" t="s">
        <v>1832</v>
      </c>
      <c r="O2791" s="125">
        <f>VLOOKUP(N2791,'V-Enc'!$B$130:$C$137,2,FALSE)</f>
        <v>5</v>
      </c>
      <c r="R2791" s="125" t="s">
        <v>22</v>
      </c>
      <c r="S2791" s="125" t="s">
        <v>44</v>
      </c>
      <c r="T2791" s="125" t="s">
        <v>783</v>
      </c>
      <c r="U2791" s="125">
        <f t="shared" si="5002"/>
        <v>32</v>
      </c>
      <c r="V2791" s="179">
        <f t="shared" si="5003"/>
        <v>0.5</v>
      </c>
      <c r="W2791" s="125" t="str">
        <f t="shared" si="5004"/>
        <v>-</v>
      </c>
      <c r="X2791" s="179" t="str">
        <f>IF(L2791="-1",W2791/I2790*K2790,"-")</f>
        <v>-</v>
      </c>
      <c r="Z2791" s="125" t="str">
        <f t="shared" si="4974"/>
        <v/>
      </c>
      <c r="AA2791" s="125">
        <f t="shared" si="4976"/>
        <v>1</v>
      </c>
      <c r="AB2791" s="179">
        <f t="shared" si="4996"/>
        <v>5</v>
      </c>
      <c r="AC2791" s="179" t="str">
        <f t="shared" si="4997"/>
        <v>000100</v>
      </c>
      <c r="AD2791" s="179">
        <f t="shared" si="4998"/>
        <v>1</v>
      </c>
      <c r="AE2791" s="179" t="str">
        <f t="shared" si="4999"/>
        <v>00011111</v>
      </c>
      <c r="AF2791" s="125" t="s">
        <v>369</v>
      </c>
    </row>
    <row r="2792" spans="1:32" x14ac:dyDescent="0.2">
      <c r="A2792" s="125" t="s">
        <v>3627</v>
      </c>
      <c r="B2792" s="58" t="str">
        <f t="shared" si="4995"/>
        <v/>
      </c>
      <c r="C2792" s="125" t="s">
        <v>781</v>
      </c>
      <c r="D2792" s="125" t="s">
        <v>704</v>
      </c>
      <c r="E2792" s="125" t="str">
        <f t="shared" si="5000"/>
        <v>S2</v>
      </c>
      <c r="F2792" s="125" t="str">
        <f t="shared" si="5001"/>
        <v>000</v>
      </c>
      <c r="H2792" s="125" t="s">
        <v>1724</v>
      </c>
      <c r="I2792" s="159">
        <f>VLOOKUP(H2792,'V-Enc'!$B$38:$C$45,2,FALSE)</f>
        <v>32</v>
      </c>
      <c r="J2792" s="125" t="s">
        <v>1733</v>
      </c>
      <c r="K2792" s="159">
        <f>VLOOKUP(J2792,'V-Enc'!$B$49:$C$56,2,FALSE)</f>
        <v>1</v>
      </c>
      <c r="L2792" s="206" t="s">
        <v>548</v>
      </c>
      <c r="M2792" s="125">
        <v>8</v>
      </c>
      <c r="N2792" s="125" t="s">
        <v>1832</v>
      </c>
      <c r="O2792" s="125">
        <f>VLOOKUP(N2792,'V-Enc'!$B$130:$C$137,2,FALSE)</f>
        <v>5</v>
      </c>
      <c r="R2792" s="125" t="s">
        <v>22</v>
      </c>
      <c r="S2792" s="125" t="s">
        <v>44</v>
      </c>
      <c r="T2792" s="125" t="s">
        <v>783</v>
      </c>
      <c r="U2792" s="125">
        <f t="shared" si="5002"/>
        <v>8</v>
      </c>
      <c r="V2792" s="179">
        <f t="shared" si="5003"/>
        <v>0.25</v>
      </c>
      <c r="W2792" s="125" t="str">
        <f t="shared" si="5004"/>
        <v>-</v>
      </c>
      <c r="X2792" s="179" t="str">
        <f>IF(L2792="-1",W2792/#REF!*#REF!,"-")</f>
        <v>-</v>
      </c>
      <c r="Z2792" s="125" t="str">
        <f t="shared" si="4974"/>
        <v/>
      </c>
      <c r="AA2792" s="125">
        <f t="shared" si="4976"/>
        <v>1</v>
      </c>
      <c r="AB2792" s="179">
        <f t="shared" si="4996"/>
        <v>5</v>
      </c>
      <c r="AC2792" s="179" t="str">
        <f t="shared" si="4997"/>
        <v>000100</v>
      </c>
      <c r="AD2792" s="179">
        <f t="shared" si="4998"/>
        <v>1</v>
      </c>
      <c r="AE2792" s="179" t="str">
        <f t="shared" si="4999"/>
        <v>00011111</v>
      </c>
      <c r="AF2792" s="125" t="s">
        <v>369</v>
      </c>
    </row>
    <row r="2793" spans="1:32" x14ac:dyDescent="0.2">
      <c r="A2793" s="125" t="s">
        <v>3628</v>
      </c>
      <c r="B2793" s="58" t="str">
        <f t="shared" si="4995"/>
        <v/>
      </c>
      <c r="C2793" s="125" t="s">
        <v>781</v>
      </c>
      <c r="D2793" s="125" t="s">
        <v>704</v>
      </c>
      <c r="E2793" s="125" t="str">
        <f t="shared" si="5000"/>
        <v>S2</v>
      </c>
      <c r="F2793" s="125" t="str">
        <f t="shared" si="5001"/>
        <v>101</v>
      </c>
      <c r="H2793" s="125" t="s">
        <v>1724</v>
      </c>
      <c r="I2793" s="159">
        <f>VLOOKUP(H2793,'V-Enc'!$B$38:$C$45,2,FALSE)</f>
        <v>32</v>
      </c>
      <c r="J2793" s="125" t="s">
        <v>1733</v>
      </c>
      <c r="K2793" s="159">
        <f>VLOOKUP(J2793,'V-Enc'!$B$49:$C$56,2,FALSE)</f>
        <v>1</v>
      </c>
      <c r="L2793" s="206" t="s">
        <v>548</v>
      </c>
      <c r="M2793" s="125">
        <v>16</v>
      </c>
      <c r="N2793" s="125" t="s">
        <v>1832</v>
      </c>
      <c r="O2793" s="125">
        <f>VLOOKUP(N2793,'V-Enc'!$B$130:$C$137,2,FALSE)</f>
        <v>5</v>
      </c>
      <c r="R2793" s="125" t="s">
        <v>22</v>
      </c>
      <c r="S2793" s="125" t="s">
        <v>44</v>
      </c>
      <c r="T2793" s="125" t="s">
        <v>783</v>
      </c>
      <c r="U2793" s="125">
        <f t="shared" si="5002"/>
        <v>16</v>
      </c>
      <c r="V2793" s="179">
        <f t="shared" si="5003"/>
        <v>0.5</v>
      </c>
      <c r="W2793" s="125" t="str">
        <f t="shared" si="5004"/>
        <v>-</v>
      </c>
      <c r="X2793" s="179" t="str">
        <f>IF(L2793="-1",W2793/#REF!*#REF!,"-")</f>
        <v>-</v>
      </c>
      <c r="Z2793" s="125" t="str">
        <f t="shared" si="4974"/>
        <v/>
      </c>
      <c r="AA2793" s="125">
        <f t="shared" si="4976"/>
        <v>1</v>
      </c>
      <c r="AB2793" s="179">
        <f t="shared" si="4996"/>
        <v>5</v>
      </c>
      <c r="AC2793" s="179" t="str">
        <f t="shared" si="4997"/>
        <v>000100</v>
      </c>
      <c r="AD2793" s="179">
        <f t="shared" si="4998"/>
        <v>1</v>
      </c>
      <c r="AE2793" s="179" t="str">
        <f t="shared" si="4999"/>
        <v>00011111</v>
      </c>
      <c r="AF2793" s="125" t="s">
        <v>369</v>
      </c>
    </row>
    <row r="2794" spans="1:32" x14ac:dyDescent="0.2">
      <c r="A2794" s="125" t="s">
        <v>3629</v>
      </c>
      <c r="B2794" s="58" t="str">
        <f t="shared" si="4995"/>
        <v/>
      </c>
      <c r="C2794" s="125" t="s">
        <v>781</v>
      </c>
      <c r="D2794" s="125" t="s">
        <v>704</v>
      </c>
      <c r="E2794" s="125" t="str">
        <f t="shared" si="5000"/>
        <v>S2</v>
      </c>
      <c r="F2794" s="125" t="str">
        <f t="shared" si="5001"/>
        <v>110</v>
      </c>
      <c r="H2794" s="125" t="s">
        <v>1724</v>
      </c>
      <c r="I2794" s="159">
        <f>VLOOKUP(H2794,'V-Enc'!$B$38:$C$45,2,FALSE)</f>
        <v>32</v>
      </c>
      <c r="J2794" s="125" t="s">
        <v>1733</v>
      </c>
      <c r="K2794" s="159">
        <f>VLOOKUP(J2794,'V-Enc'!$B$49:$C$56,2,FALSE)</f>
        <v>1</v>
      </c>
      <c r="L2794" s="206" t="s">
        <v>548</v>
      </c>
      <c r="M2794" s="125">
        <v>32</v>
      </c>
      <c r="N2794" s="125" t="s">
        <v>1832</v>
      </c>
      <c r="O2794" s="125">
        <f>VLOOKUP(N2794,'V-Enc'!$B$130:$C$137,2,FALSE)</f>
        <v>5</v>
      </c>
      <c r="R2794" s="125" t="s">
        <v>22</v>
      </c>
      <c r="S2794" s="125" t="s">
        <v>44</v>
      </c>
      <c r="T2794" s="125" t="s">
        <v>783</v>
      </c>
      <c r="U2794" s="125">
        <f t="shared" si="5002"/>
        <v>32</v>
      </c>
      <c r="V2794" s="179">
        <f t="shared" si="5003"/>
        <v>1</v>
      </c>
      <c r="W2794" s="125" t="str">
        <f t="shared" si="5004"/>
        <v>-</v>
      </c>
      <c r="X2794" s="179" t="str">
        <f>IF(L2794="-1",W2794/#REF!*#REF!,"-")</f>
        <v>-</v>
      </c>
      <c r="Z2794" s="125" t="str">
        <f t="shared" si="4974"/>
        <v/>
      </c>
      <c r="AA2794" s="125">
        <f t="shared" si="4976"/>
        <v>1</v>
      </c>
      <c r="AB2794" s="179">
        <f t="shared" si="4996"/>
        <v>5</v>
      </c>
      <c r="AC2794" s="179" t="str">
        <f t="shared" si="4997"/>
        <v>000100</v>
      </c>
      <c r="AD2794" s="179">
        <f t="shared" si="4998"/>
        <v>1</v>
      </c>
      <c r="AE2794" s="179" t="str">
        <f t="shared" si="4999"/>
        <v>00011111</v>
      </c>
      <c r="AF2794" s="125" t="s">
        <v>369</v>
      </c>
    </row>
    <row r="2795" spans="1:32" x14ac:dyDescent="0.2">
      <c r="A2795" s="125" t="s">
        <v>4707</v>
      </c>
      <c r="B2795" s="58" t="str">
        <f t="shared" si="4995"/>
        <v/>
      </c>
      <c r="C2795" s="125" t="s">
        <v>781</v>
      </c>
      <c r="D2795" s="125" t="s">
        <v>704</v>
      </c>
      <c r="E2795" s="125" t="str">
        <f t="shared" ref="E2795:E2803" si="5005">IF(S2795="rs2","S2",IF(S2795="vs2","S3","S1"))</f>
        <v>S2</v>
      </c>
      <c r="F2795" s="125" t="str">
        <f t="shared" ref="F2795:F2803" si="5006">IF(M2795=8,"000",IF(M2795=16,"101","110"))</f>
        <v>000</v>
      </c>
      <c r="H2795" s="125" t="s">
        <v>1724</v>
      </c>
      <c r="I2795" s="159">
        <f>VLOOKUP(H2795,'V-Enc'!$B$38:$C$45,2,FALSE)</f>
        <v>32</v>
      </c>
      <c r="J2795" s="125" t="s">
        <v>1734</v>
      </c>
      <c r="K2795" s="159">
        <f>VLOOKUP(J2795,'V-Enc'!$B$49:$C$56,2,FALSE)</f>
        <v>2</v>
      </c>
      <c r="L2795" s="206" t="s">
        <v>548</v>
      </c>
      <c r="M2795" s="125">
        <v>8</v>
      </c>
      <c r="N2795" s="125" t="s">
        <v>1832</v>
      </c>
      <c r="O2795" s="125">
        <f>VLOOKUP(N2795,'V-Enc'!$B$130:$C$137,2,FALSE)</f>
        <v>5</v>
      </c>
      <c r="R2795" s="125" t="s">
        <v>22</v>
      </c>
      <c r="S2795" s="125" t="s">
        <v>44</v>
      </c>
      <c r="T2795" s="125" t="s">
        <v>783</v>
      </c>
      <c r="U2795" s="125">
        <f t="shared" ref="U2795:U2803" si="5007">IF(L2795="-1",I2795,M2795)</f>
        <v>8</v>
      </c>
      <c r="V2795" s="179">
        <f t="shared" ref="V2795:V2803" si="5008">IF(L2795="-1",K2795,U2795/I2795*K2795)</f>
        <v>0.5</v>
      </c>
      <c r="W2795" s="125" t="str">
        <f t="shared" ref="W2795:W2803" si="5009">IF(L2795="-1",M2795,"-")</f>
        <v>-</v>
      </c>
      <c r="X2795" s="179" t="str">
        <f>IF(L2795="-1",W2795/#REF!*#REF!,"-")</f>
        <v>-</v>
      </c>
      <c r="Z2795" s="125" t="str">
        <f t="shared" ref="Z2795:Z2803" si="5010">IF(S2795="vs2",1,"")</f>
        <v/>
      </c>
      <c r="AA2795" s="125">
        <f t="shared" ref="AA2795:AA2803" si="5011">IF(T2795="vs3",1,"")</f>
        <v>1</v>
      </c>
      <c r="AB2795" s="179">
        <f t="shared" si="4996"/>
        <v>5</v>
      </c>
      <c r="AC2795" s="179" t="str">
        <f t="shared" si="4997"/>
        <v>000100</v>
      </c>
      <c r="AD2795" s="179">
        <f t="shared" si="4998"/>
        <v>1</v>
      </c>
      <c r="AE2795" s="179" t="str">
        <f t="shared" si="4999"/>
        <v>00011111</v>
      </c>
      <c r="AF2795" s="125" t="s">
        <v>369</v>
      </c>
    </row>
    <row r="2796" spans="1:32" x14ac:dyDescent="0.2">
      <c r="A2796" s="125" t="s">
        <v>4708</v>
      </c>
      <c r="B2796" s="58" t="str">
        <f t="shared" si="4995"/>
        <v/>
      </c>
      <c r="C2796" s="125" t="s">
        <v>781</v>
      </c>
      <c r="D2796" s="125" t="s">
        <v>704</v>
      </c>
      <c r="E2796" s="125" t="str">
        <f t="shared" si="5005"/>
        <v>S2</v>
      </c>
      <c r="F2796" s="125" t="str">
        <f t="shared" si="5006"/>
        <v>101</v>
      </c>
      <c r="H2796" s="125" t="s">
        <v>1724</v>
      </c>
      <c r="I2796" s="159">
        <f>VLOOKUP(H2796,'V-Enc'!$B$38:$C$45,2,FALSE)</f>
        <v>32</v>
      </c>
      <c r="J2796" s="125" t="s">
        <v>1734</v>
      </c>
      <c r="K2796" s="159">
        <f>VLOOKUP(J2796,'V-Enc'!$B$49:$C$56,2,FALSE)</f>
        <v>2</v>
      </c>
      <c r="L2796" s="206" t="s">
        <v>548</v>
      </c>
      <c r="M2796" s="125">
        <v>16</v>
      </c>
      <c r="N2796" s="125" t="s">
        <v>1832</v>
      </c>
      <c r="O2796" s="125">
        <f>VLOOKUP(N2796,'V-Enc'!$B$130:$C$137,2,FALSE)</f>
        <v>5</v>
      </c>
      <c r="R2796" s="125" t="s">
        <v>22</v>
      </c>
      <c r="S2796" s="125" t="s">
        <v>44</v>
      </c>
      <c r="T2796" s="125" t="s">
        <v>783</v>
      </c>
      <c r="U2796" s="125">
        <f t="shared" si="5007"/>
        <v>16</v>
      </c>
      <c r="V2796" s="179">
        <f t="shared" si="5008"/>
        <v>1</v>
      </c>
      <c r="W2796" s="125" t="str">
        <f t="shared" si="5009"/>
        <v>-</v>
      </c>
      <c r="X2796" s="179" t="str">
        <f>IF(L2796="-1",W2796/#REF!*#REF!,"-")</f>
        <v>-</v>
      </c>
      <c r="Z2796" s="125" t="str">
        <f t="shared" si="5010"/>
        <v/>
      </c>
      <c r="AA2796" s="125">
        <f t="shared" si="5011"/>
        <v>1</v>
      </c>
      <c r="AB2796" s="179">
        <f t="shared" si="4996"/>
        <v>5</v>
      </c>
      <c r="AC2796" s="179" t="str">
        <f t="shared" si="4997"/>
        <v>000100</v>
      </c>
      <c r="AD2796" s="179">
        <f t="shared" si="4998"/>
        <v>1</v>
      </c>
      <c r="AE2796" s="179" t="str">
        <f t="shared" si="4999"/>
        <v>00011111</v>
      </c>
      <c r="AF2796" s="125" t="s">
        <v>369</v>
      </c>
    </row>
    <row r="2797" spans="1:32" x14ac:dyDescent="0.2">
      <c r="A2797" s="125" t="s">
        <v>4709</v>
      </c>
      <c r="B2797" s="58" t="str">
        <f t="shared" si="4995"/>
        <v>RSVD</v>
      </c>
      <c r="C2797" s="125" t="s">
        <v>781</v>
      </c>
      <c r="D2797" s="125" t="s">
        <v>704</v>
      </c>
      <c r="E2797" s="125" t="str">
        <f t="shared" si="5005"/>
        <v>S2</v>
      </c>
      <c r="F2797" s="125" t="str">
        <f t="shared" si="5006"/>
        <v>110</v>
      </c>
      <c r="H2797" s="125" t="s">
        <v>1724</v>
      </c>
      <c r="I2797" s="159">
        <f>VLOOKUP(H2797,'V-Enc'!$B$38:$C$45,2,FALSE)</f>
        <v>32</v>
      </c>
      <c r="J2797" s="125" t="s">
        <v>1734</v>
      </c>
      <c r="K2797" s="159">
        <f>VLOOKUP(J2797,'V-Enc'!$B$49:$C$56,2,FALSE)</f>
        <v>2</v>
      </c>
      <c r="L2797" s="206" t="s">
        <v>548</v>
      </c>
      <c r="M2797" s="125">
        <v>32</v>
      </c>
      <c r="N2797" s="125" t="s">
        <v>1832</v>
      </c>
      <c r="O2797" s="125">
        <f>VLOOKUP(N2797,'V-Enc'!$B$130:$C$137,2,FALSE)</f>
        <v>5</v>
      </c>
      <c r="R2797" s="125" t="s">
        <v>22</v>
      </c>
      <c r="S2797" s="125" t="s">
        <v>44</v>
      </c>
      <c r="T2797" s="125" t="s">
        <v>783</v>
      </c>
      <c r="U2797" s="125">
        <f t="shared" si="5007"/>
        <v>32</v>
      </c>
      <c r="V2797" s="179">
        <f t="shared" si="5008"/>
        <v>2</v>
      </c>
      <c r="W2797" s="125" t="str">
        <f t="shared" si="5009"/>
        <v>-</v>
      </c>
      <c r="X2797" s="179" t="str">
        <f>IF(L2797="-1",W2797/#REF!*#REF!,"-")</f>
        <v>-</v>
      </c>
      <c r="Z2797" s="125" t="str">
        <f t="shared" si="5010"/>
        <v/>
      </c>
      <c r="AA2797" s="125">
        <f t="shared" si="5011"/>
        <v>1</v>
      </c>
      <c r="AB2797" s="179">
        <f t="shared" si="4996"/>
        <v>10</v>
      </c>
      <c r="AC2797" s="179" t="str">
        <f t="shared" si="4997"/>
        <v>001001</v>
      </c>
      <c r="AD2797" s="179">
        <f t="shared" si="4998"/>
        <v>1</v>
      </c>
      <c r="AE2797" s="179" t="str">
        <f t="shared" si="4999"/>
        <v>11111111</v>
      </c>
      <c r="AF2797" s="125" t="s">
        <v>369</v>
      </c>
    </row>
    <row r="2798" spans="1:32" x14ac:dyDescent="0.2">
      <c r="A2798" s="125" t="s">
        <v>4710</v>
      </c>
      <c r="B2798" s="58" t="str">
        <f t="shared" si="4995"/>
        <v/>
      </c>
      <c r="C2798" s="125" t="s">
        <v>781</v>
      </c>
      <c r="D2798" s="125" t="s">
        <v>704</v>
      </c>
      <c r="E2798" s="125" t="str">
        <f t="shared" si="5005"/>
        <v>S2</v>
      </c>
      <c r="F2798" s="125" t="str">
        <f t="shared" si="5006"/>
        <v>000</v>
      </c>
      <c r="H2798" s="125" t="s">
        <v>1724</v>
      </c>
      <c r="I2798" s="159">
        <f>VLOOKUP(H2798,'V-Enc'!$B$38:$C$45,2,FALSE)</f>
        <v>32</v>
      </c>
      <c r="J2798" s="125" t="s">
        <v>1735</v>
      </c>
      <c r="K2798" s="159">
        <f>VLOOKUP(J2798,'V-Enc'!$B$49:$C$56,2,FALSE)</f>
        <v>4</v>
      </c>
      <c r="L2798" s="206" t="s">
        <v>548</v>
      </c>
      <c r="M2798" s="125">
        <v>8</v>
      </c>
      <c r="N2798" s="125" t="s">
        <v>1832</v>
      </c>
      <c r="O2798" s="125">
        <f>VLOOKUP(N2798,'V-Enc'!$B$130:$C$137,2,FALSE)</f>
        <v>5</v>
      </c>
      <c r="R2798" s="125" t="s">
        <v>22</v>
      </c>
      <c r="S2798" s="125" t="s">
        <v>44</v>
      </c>
      <c r="T2798" s="125" t="s">
        <v>783</v>
      </c>
      <c r="U2798" s="125">
        <f t="shared" si="5007"/>
        <v>8</v>
      </c>
      <c r="V2798" s="179">
        <f t="shared" si="5008"/>
        <v>1</v>
      </c>
      <c r="W2798" s="125" t="str">
        <f t="shared" si="5009"/>
        <v>-</v>
      </c>
      <c r="X2798" s="179" t="str">
        <f>IF(L2798="-1",W2798/#REF!*#REF!,"-")</f>
        <v>-</v>
      </c>
      <c r="Z2798" s="125" t="str">
        <f t="shared" si="5010"/>
        <v/>
      </c>
      <c r="AA2798" s="125">
        <f t="shared" si="5011"/>
        <v>1</v>
      </c>
      <c r="AB2798" s="179">
        <f t="shared" si="4996"/>
        <v>5</v>
      </c>
      <c r="AC2798" s="179" t="str">
        <f t="shared" si="4997"/>
        <v>000100</v>
      </c>
      <c r="AD2798" s="179">
        <f t="shared" si="4998"/>
        <v>1</v>
      </c>
      <c r="AE2798" s="179" t="str">
        <f t="shared" si="4999"/>
        <v>00011111</v>
      </c>
      <c r="AF2798" s="125" t="s">
        <v>369</v>
      </c>
    </row>
    <row r="2799" spans="1:32" x14ac:dyDescent="0.2">
      <c r="A2799" s="125" t="s">
        <v>4711</v>
      </c>
      <c r="B2799" s="58" t="str">
        <f t="shared" si="4995"/>
        <v>RSVD</v>
      </c>
      <c r="C2799" s="125" t="s">
        <v>781</v>
      </c>
      <c r="D2799" s="125" t="s">
        <v>704</v>
      </c>
      <c r="E2799" s="125" t="str">
        <f t="shared" si="5005"/>
        <v>S2</v>
      </c>
      <c r="F2799" s="125" t="str">
        <f t="shared" si="5006"/>
        <v>101</v>
      </c>
      <c r="H2799" s="125" t="s">
        <v>1724</v>
      </c>
      <c r="I2799" s="159">
        <f>VLOOKUP(H2799,'V-Enc'!$B$38:$C$45,2,FALSE)</f>
        <v>32</v>
      </c>
      <c r="J2799" s="125" t="s">
        <v>1735</v>
      </c>
      <c r="K2799" s="159">
        <f>VLOOKUP(J2799,'V-Enc'!$B$49:$C$56,2,FALSE)</f>
        <v>4</v>
      </c>
      <c r="L2799" s="206" t="s">
        <v>548</v>
      </c>
      <c r="M2799" s="125">
        <v>16</v>
      </c>
      <c r="N2799" s="125" t="s">
        <v>1832</v>
      </c>
      <c r="O2799" s="125">
        <f>VLOOKUP(N2799,'V-Enc'!$B$130:$C$137,2,FALSE)</f>
        <v>5</v>
      </c>
      <c r="R2799" s="125" t="s">
        <v>22</v>
      </c>
      <c r="S2799" s="125" t="s">
        <v>44</v>
      </c>
      <c r="T2799" s="125" t="s">
        <v>783</v>
      </c>
      <c r="U2799" s="125">
        <f t="shared" si="5007"/>
        <v>16</v>
      </c>
      <c r="V2799" s="179">
        <f t="shared" si="5008"/>
        <v>2</v>
      </c>
      <c r="W2799" s="125" t="str">
        <f t="shared" si="5009"/>
        <v>-</v>
      </c>
      <c r="X2799" s="179" t="str">
        <f>IF(L2799="-1",W2799/#REF!*#REF!,"-")</f>
        <v>-</v>
      </c>
      <c r="Z2799" s="125" t="str">
        <f t="shared" si="5010"/>
        <v/>
      </c>
      <c r="AA2799" s="125">
        <f t="shared" si="5011"/>
        <v>1</v>
      </c>
      <c r="AB2799" s="179">
        <f t="shared" si="4996"/>
        <v>10</v>
      </c>
      <c r="AC2799" s="179" t="str">
        <f t="shared" si="4997"/>
        <v>001001</v>
      </c>
      <c r="AD2799" s="179">
        <f t="shared" si="4998"/>
        <v>1</v>
      </c>
      <c r="AE2799" s="179" t="str">
        <f t="shared" si="4999"/>
        <v>11111111</v>
      </c>
      <c r="AF2799" s="125" t="s">
        <v>369</v>
      </c>
    </row>
    <row r="2800" spans="1:32" x14ac:dyDescent="0.2">
      <c r="A2800" s="125" t="s">
        <v>4712</v>
      </c>
      <c r="B2800" s="58" t="str">
        <f t="shared" si="4995"/>
        <v>RSVD</v>
      </c>
      <c r="C2800" s="125" t="s">
        <v>781</v>
      </c>
      <c r="D2800" s="125" t="s">
        <v>704</v>
      </c>
      <c r="E2800" s="125" t="str">
        <f t="shared" si="5005"/>
        <v>S2</v>
      </c>
      <c r="F2800" s="125" t="str">
        <f t="shared" si="5006"/>
        <v>110</v>
      </c>
      <c r="H2800" s="125" t="s">
        <v>1724</v>
      </c>
      <c r="I2800" s="159">
        <f>VLOOKUP(H2800,'V-Enc'!$B$38:$C$45,2,FALSE)</f>
        <v>32</v>
      </c>
      <c r="J2800" s="125" t="s">
        <v>1735</v>
      </c>
      <c r="K2800" s="159">
        <f>VLOOKUP(J2800,'V-Enc'!$B$49:$C$56,2,FALSE)</f>
        <v>4</v>
      </c>
      <c r="L2800" s="206" t="s">
        <v>548</v>
      </c>
      <c r="M2800" s="125">
        <v>32</v>
      </c>
      <c r="N2800" s="125" t="s">
        <v>1832</v>
      </c>
      <c r="O2800" s="125">
        <f>VLOOKUP(N2800,'V-Enc'!$B$130:$C$137,2,FALSE)</f>
        <v>5</v>
      </c>
      <c r="R2800" s="125" t="s">
        <v>22</v>
      </c>
      <c r="S2800" s="125" t="s">
        <v>44</v>
      </c>
      <c r="T2800" s="125" t="s">
        <v>783</v>
      </c>
      <c r="U2800" s="125">
        <f t="shared" si="5007"/>
        <v>32</v>
      </c>
      <c r="V2800" s="179">
        <f t="shared" si="5008"/>
        <v>4</v>
      </c>
      <c r="W2800" s="125" t="str">
        <f t="shared" si="5009"/>
        <v>-</v>
      </c>
      <c r="X2800" s="179" t="str">
        <f>IF(L2800="-1",W2800/#REF!*#REF!,"-")</f>
        <v>-</v>
      </c>
      <c r="Z2800" s="125" t="str">
        <f t="shared" si="5010"/>
        <v/>
      </c>
      <c r="AA2800" s="125">
        <f t="shared" si="5011"/>
        <v>1</v>
      </c>
      <c r="AB2800" s="179">
        <f t="shared" si="4996"/>
        <v>20</v>
      </c>
      <c r="AC2800" s="179" t="str">
        <f>DEC2BIN(MIN(64,AB2800)-1,6)</f>
        <v>010011</v>
      </c>
      <c r="AD2800" s="179">
        <f t="shared" si="4998"/>
        <v>1</v>
      </c>
      <c r="AE2800" s="179" t="str">
        <f t="shared" si="4999"/>
        <v>11111111</v>
      </c>
      <c r="AF2800" s="125" t="s">
        <v>369</v>
      </c>
    </row>
    <row r="2801" spans="1:34" x14ac:dyDescent="0.2">
      <c r="A2801" s="125" t="s">
        <v>4713</v>
      </c>
      <c r="B2801" s="58" t="str">
        <f t="shared" si="4995"/>
        <v>RSVD</v>
      </c>
      <c r="C2801" s="125" t="s">
        <v>781</v>
      </c>
      <c r="D2801" s="125" t="s">
        <v>704</v>
      </c>
      <c r="E2801" s="125" t="str">
        <f t="shared" si="5005"/>
        <v>S2</v>
      </c>
      <c r="F2801" s="125" t="str">
        <f t="shared" si="5006"/>
        <v>000</v>
      </c>
      <c r="H2801" s="125" t="s">
        <v>1724</v>
      </c>
      <c r="I2801" s="159">
        <f>VLOOKUP(H2801,'V-Enc'!$B$38:$C$45,2,FALSE)</f>
        <v>32</v>
      </c>
      <c r="J2801" s="125" t="s">
        <v>1736</v>
      </c>
      <c r="K2801" s="159">
        <f>VLOOKUP(J2801,'V-Enc'!$B$49:$C$56,2,FALSE)</f>
        <v>8</v>
      </c>
      <c r="L2801" s="206" t="s">
        <v>548</v>
      </c>
      <c r="M2801" s="125">
        <v>8</v>
      </c>
      <c r="N2801" s="125" t="s">
        <v>1832</v>
      </c>
      <c r="O2801" s="125">
        <f>VLOOKUP(N2801,'V-Enc'!$B$130:$C$137,2,FALSE)</f>
        <v>5</v>
      </c>
      <c r="R2801" s="125" t="s">
        <v>22</v>
      </c>
      <c r="S2801" s="125" t="s">
        <v>44</v>
      </c>
      <c r="T2801" s="125" t="s">
        <v>783</v>
      </c>
      <c r="U2801" s="125">
        <f t="shared" si="5007"/>
        <v>8</v>
      </c>
      <c r="V2801" s="179">
        <f t="shared" si="5008"/>
        <v>2</v>
      </c>
      <c r="W2801" s="125" t="str">
        <f t="shared" si="5009"/>
        <v>-</v>
      </c>
      <c r="X2801" s="179" t="str">
        <f>IF(L2801="-1",W2801/#REF!*#REF!,"-")</f>
        <v>-</v>
      </c>
      <c r="Z2801" s="125" t="str">
        <f t="shared" si="5010"/>
        <v/>
      </c>
      <c r="AA2801" s="125">
        <f t="shared" si="5011"/>
        <v>1</v>
      </c>
      <c r="AB2801" s="179">
        <f t="shared" si="4996"/>
        <v>10</v>
      </c>
      <c r="AC2801" s="179" t="str">
        <f t="shared" ref="AC2801:AC2803" si="5012">DEC2BIN(MIN(64,AB2801)-1,6)</f>
        <v>001001</v>
      </c>
      <c r="AD2801" s="179">
        <f t="shared" si="4998"/>
        <v>1</v>
      </c>
      <c r="AE2801" s="179" t="str">
        <f t="shared" si="4999"/>
        <v>11111111</v>
      </c>
      <c r="AF2801" s="125" t="s">
        <v>369</v>
      </c>
    </row>
    <row r="2802" spans="1:34" x14ac:dyDescent="0.2">
      <c r="A2802" s="125" t="s">
        <v>4714</v>
      </c>
      <c r="B2802" s="58" t="str">
        <f t="shared" si="4995"/>
        <v>RSVD</v>
      </c>
      <c r="C2802" s="125" t="s">
        <v>781</v>
      </c>
      <c r="D2802" s="125" t="s">
        <v>704</v>
      </c>
      <c r="E2802" s="125" t="str">
        <f t="shared" si="5005"/>
        <v>S2</v>
      </c>
      <c r="F2802" s="125" t="str">
        <f t="shared" si="5006"/>
        <v>101</v>
      </c>
      <c r="H2802" s="125" t="s">
        <v>1724</v>
      </c>
      <c r="I2802" s="159">
        <f>VLOOKUP(H2802,'V-Enc'!$B$38:$C$45,2,FALSE)</f>
        <v>32</v>
      </c>
      <c r="J2802" s="125" t="s">
        <v>1736</v>
      </c>
      <c r="K2802" s="159">
        <f>VLOOKUP(J2802,'V-Enc'!$B$49:$C$56,2,FALSE)</f>
        <v>8</v>
      </c>
      <c r="L2802" s="206" t="s">
        <v>548</v>
      </c>
      <c r="M2802" s="125">
        <v>16</v>
      </c>
      <c r="N2802" s="125" t="s">
        <v>1832</v>
      </c>
      <c r="O2802" s="125">
        <f>VLOOKUP(N2802,'V-Enc'!$B$130:$C$137,2,FALSE)</f>
        <v>5</v>
      </c>
      <c r="R2802" s="125" t="s">
        <v>22</v>
      </c>
      <c r="S2802" s="125" t="s">
        <v>44</v>
      </c>
      <c r="T2802" s="125" t="s">
        <v>783</v>
      </c>
      <c r="U2802" s="125">
        <f t="shared" si="5007"/>
        <v>16</v>
      </c>
      <c r="V2802" s="179">
        <f t="shared" si="5008"/>
        <v>4</v>
      </c>
      <c r="W2802" s="125" t="str">
        <f t="shared" si="5009"/>
        <v>-</v>
      </c>
      <c r="X2802" s="179" t="str">
        <f>IF(L2802="-1",W2802/#REF!*#REF!,"-")</f>
        <v>-</v>
      </c>
      <c r="Z2802" s="125" t="str">
        <f t="shared" si="5010"/>
        <v/>
      </c>
      <c r="AA2802" s="125">
        <f t="shared" si="5011"/>
        <v>1</v>
      </c>
      <c r="AB2802" s="179">
        <f t="shared" si="4996"/>
        <v>20</v>
      </c>
      <c r="AC2802" s="179" t="str">
        <f t="shared" si="5012"/>
        <v>010011</v>
      </c>
      <c r="AD2802" s="179">
        <f t="shared" si="4998"/>
        <v>1</v>
      </c>
      <c r="AE2802" s="179" t="str">
        <f t="shared" si="4999"/>
        <v>11111111</v>
      </c>
      <c r="AF2802" s="125" t="s">
        <v>369</v>
      </c>
    </row>
    <row r="2803" spans="1:34" x14ac:dyDescent="0.2">
      <c r="A2803" s="125" t="s">
        <v>4715</v>
      </c>
      <c r="B2803" s="58" t="str">
        <f t="shared" si="4995"/>
        <v>RSVD</v>
      </c>
      <c r="C2803" s="125" t="s">
        <v>781</v>
      </c>
      <c r="D2803" s="125" t="s">
        <v>704</v>
      </c>
      <c r="E2803" s="125" t="str">
        <f t="shared" si="5005"/>
        <v>S2</v>
      </c>
      <c r="F2803" s="125" t="str">
        <f t="shared" si="5006"/>
        <v>110</v>
      </c>
      <c r="H2803" s="125" t="s">
        <v>1724</v>
      </c>
      <c r="I2803" s="159">
        <f>VLOOKUP(H2803,'V-Enc'!$B$38:$C$45,2,FALSE)</f>
        <v>32</v>
      </c>
      <c r="J2803" s="125" t="s">
        <v>1736</v>
      </c>
      <c r="K2803" s="159">
        <f>VLOOKUP(J2803,'V-Enc'!$B$49:$C$56,2,FALSE)</f>
        <v>8</v>
      </c>
      <c r="L2803" s="206" t="s">
        <v>548</v>
      </c>
      <c r="M2803" s="125">
        <v>32</v>
      </c>
      <c r="N2803" s="125" t="s">
        <v>1832</v>
      </c>
      <c r="O2803" s="125">
        <f>VLOOKUP(N2803,'V-Enc'!$B$130:$C$137,2,FALSE)</f>
        <v>5</v>
      </c>
      <c r="R2803" s="125" t="s">
        <v>22</v>
      </c>
      <c r="S2803" s="125" t="s">
        <v>44</v>
      </c>
      <c r="T2803" s="125" t="s">
        <v>783</v>
      </c>
      <c r="U2803" s="125">
        <f t="shared" si="5007"/>
        <v>32</v>
      </c>
      <c r="V2803" s="179">
        <f t="shared" si="5008"/>
        <v>8</v>
      </c>
      <c r="W2803" s="125" t="str">
        <f t="shared" si="5009"/>
        <v>-</v>
      </c>
      <c r="X2803" s="179" t="str">
        <f>IF(L2803="-1",W2803/#REF!*#REF!,"-")</f>
        <v>-</v>
      </c>
      <c r="Z2803" s="125" t="str">
        <f t="shared" si="5010"/>
        <v/>
      </c>
      <c r="AA2803" s="125">
        <f t="shared" si="5011"/>
        <v>1</v>
      </c>
      <c r="AB2803" s="179">
        <f t="shared" si="4996"/>
        <v>40</v>
      </c>
      <c r="AC2803" s="179" t="str">
        <f t="shared" si="5012"/>
        <v>100111</v>
      </c>
      <c r="AD2803" s="179">
        <f t="shared" si="4998"/>
        <v>1</v>
      </c>
      <c r="AE2803" s="179" t="str">
        <f t="shared" si="4999"/>
        <v>11111111</v>
      </c>
      <c r="AF2803" s="125" t="s">
        <v>369</v>
      </c>
    </row>
    <row r="2804" spans="1:34" x14ac:dyDescent="0.2">
      <c r="I2804" s="159"/>
      <c r="Z2804" s="125" t="str">
        <f t="shared" si="4974"/>
        <v/>
      </c>
      <c r="AA2804" s="125" t="str">
        <f t="shared" si="4976"/>
        <v/>
      </c>
      <c r="AC2804" s="179"/>
      <c r="AE2804" s="179"/>
    </row>
    <row r="2805" spans="1:34" ht="19" x14ac:dyDescent="0.25">
      <c r="A2805" s="225" t="s">
        <v>2516</v>
      </c>
      <c r="B2805" s="225"/>
      <c r="C2805" s="226"/>
      <c r="D2805" s="226"/>
      <c r="E2805" s="226"/>
      <c r="F2805" s="226"/>
      <c r="G2805" s="226"/>
      <c r="I2805" s="159"/>
      <c r="Z2805" s="125" t="str">
        <f t="shared" si="4974"/>
        <v/>
      </c>
      <c r="AA2805" s="125" t="str">
        <f t="shared" si="4976"/>
        <v/>
      </c>
      <c r="AC2805" s="179"/>
      <c r="AE2805" s="179"/>
    </row>
    <row r="2806" spans="1:34" x14ac:dyDescent="0.2">
      <c r="A2806" s="125" t="s">
        <v>4701</v>
      </c>
      <c r="B2806" s="58" t="str">
        <f t="shared" ref="B2806:B2823" si="5013">IF(OR(MAX(1,O2806)*MAX(V2806,1)&gt;8,V2806&lt;1/4,X2806&lt;1/4,IF(X2806="-",0,X2806)&gt;8),"RSVD","")</f>
        <v>RSVD</v>
      </c>
      <c r="C2806" s="125" t="s">
        <v>781</v>
      </c>
      <c r="D2806" s="125" t="s">
        <v>704</v>
      </c>
      <c r="E2806" s="125" t="str">
        <f>IF(S2806="rs2","S2",IF(S2806="vs2","S3","S1"))</f>
        <v>S3</v>
      </c>
      <c r="F2806" s="125" t="str">
        <f>IF(M2806=8,"000",IF(M2806=16,"101","110"))</f>
        <v>000</v>
      </c>
      <c r="H2806" s="125" t="s">
        <v>1724</v>
      </c>
      <c r="I2806" s="159">
        <f>VLOOKUP(H2806,'V-Enc'!$B$38:$C$45,2,FALSE)</f>
        <v>32</v>
      </c>
      <c r="J2806" s="125" t="s">
        <v>1739</v>
      </c>
      <c r="K2806" s="159">
        <f>VLOOKUP(J2806,'V-Enc'!$B$49:$C$56,2,FALSE)</f>
        <v>0.25</v>
      </c>
      <c r="L2806" s="206" t="s">
        <v>2079</v>
      </c>
      <c r="M2806" s="125">
        <v>8</v>
      </c>
      <c r="N2806" s="125" t="s">
        <v>1832</v>
      </c>
      <c r="O2806" s="125">
        <f>VLOOKUP(N2806,'V-Enc'!$B$130:$C$137,2,FALSE)</f>
        <v>5</v>
      </c>
      <c r="R2806" s="125" t="s">
        <v>22</v>
      </c>
      <c r="S2806" s="125" t="s">
        <v>764</v>
      </c>
      <c r="T2806" s="125" t="s">
        <v>783</v>
      </c>
      <c r="U2806" s="125">
        <f>IF(L2806="-1",I2806,M2806)</f>
        <v>32</v>
      </c>
      <c r="V2806" s="179">
        <f>IF(L2806="-1",K2806,U2806/I2806*K2806)</f>
        <v>0.25</v>
      </c>
      <c r="W2806" s="125">
        <f>IF(L2806="-1",M2806,"-")</f>
        <v>8</v>
      </c>
      <c r="X2806" s="179">
        <f>IF(L2806="-1",W2806/I2806*K2806,"-")</f>
        <v>6.25E-2</v>
      </c>
      <c r="Z2806" s="125">
        <f>IF(S2806="vs2",1,"")</f>
        <v>1</v>
      </c>
      <c r="AA2806" s="125">
        <f>IF(T2806="vs3",1,"")</f>
        <v>1</v>
      </c>
      <c r="AB2806" s="179">
        <f t="shared" ref="AB2806:AB2823" si="5014">MAX(V2806,X2806,1)*O2806</f>
        <v>5</v>
      </c>
      <c r="AC2806" s="179" t="str">
        <f t="shared" ref="AC2806:AC2819" si="5015">DEC2BIN(MIN(64,AB2806)-1,6)</f>
        <v>000100</v>
      </c>
      <c r="AD2806" s="179">
        <f t="shared" ref="AD2806:AD2823" si="5016">AB2806/(MAX(V2806,1)*IF(O2806="",1,O2806))</f>
        <v>1</v>
      </c>
      <c r="AE2806" s="179" t="str">
        <f t="shared" ref="AE2806:AE2823" si="5017">RIGHT(_xlfn.CONCAT(REPT(0,8-MIN(AB2806,8)),REPT(DEC2BIN(_xlfn.BITLSHIFT(1,AD2806-1)),AB2806/AD2806)),8)</f>
        <v>00011111</v>
      </c>
      <c r="AF2806" s="179">
        <f t="shared" ref="AF2806:AF2823" si="5018">IF(X2806&lt;=1,0,IF(V2806&gt;=X2806,V2806/MAX(X2806,1),1))</f>
        <v>0</v>
      </c>
      <c r="AG2806" s="180" t="str">
        <f t="shared" ref="AG2806:AG2821" si="5019">IF(AF2806=0,"00000000",RIGHT(IF(X2806&gt;=V2806,DEC2BIN(_xlfn.BITXOR(BIN2DEC(AH2806),255),8),REPT(DEC2BIN(_xlfn.BITLSHIFT(1,AF2806-1)),8)),8))</f>
        <v>00000000</v>
      </c>
      <c r="AH2806" s="179" t="str">
        <f t="shared" ref="AH2806:AH2818" si="5020">IF(AF2806=0,"00000000",RIGHT(_xlfn.CONCAT(REPT(0,8-MIN(8,AB2806)),REPT(DEC2BIN(_xlfn.BITLSHIFT(1,MAX(V2806,X2806,1)-1)),MAX(1,O2806))),8))</f>
        <v>00000000</v>
      </c>
    </row>
    <row r="2807" spans="1:34" x14ac:dyDescent="0.2">
      <c r="A2807" s="125" t="s">
        <v>4702</v>
      </c>
      <c r="B2807" s="58" t="str">
        <f t="shared" si="5013"/>
        <v>RSVD</v>
      </c>
      <c r="C2807" s="125" t="s">
        <v>781</v>
      </c>
      <c r="D2807" s="125" t="s">
        <v>704</v>
      </c>
      <c r="E2807" s="125" t="str">
        <f>IF(S2807="rs2","S2",IF(S2807="vs2","S3","S1"))</f>
        <v>S3</v>
      </c>
      <c r="F2807" s="125" t="str">
        <f>IF(M2807=8,"000",IF(M2807=16,"101","110"))</f>
        <v>101</v>
      </c>
      <c r="H2807" s="125" t="s">
        <v>1724</v>
      </c>
      <c r="I2807" s="159">
        <f>VLOOKUP(H2807,'V-Enc'!$B$38:$C$45,2,FALSE)</f>
        <v>32</v>
      </c>
      <c r="J2807" s="125" t="s">
        <v>1739</v>
      </c>
      <c r="K2807" s="159">
        <f>VLOOKUP(J2807,'V-Enc'!$B$49:$C$56,2,FALSE)</f>
        <v>0.25</v>
      </c>
      <c r="L2807" s="206" t="s">
        <v>2079</v>
      </c>
      <c r="M2807" s="125">
        <v>16</v>
      </c>
      <c r="N2807" s="125" t="s">
        <v>1832</v>
      </c>
      <c r="O2807" s="125">
        <f>VLOOKUP(N2807,'V-Enc'!$B$130:$C$137,2,FALSE)</f>
        <v>5</v>
      </c>
      <c r="R2807" s="125" t="s">
        <v>22</v>
      </c>
      <c r="S2807" s="125" t="s">
        <v>764</v>
      </c>
      <c r="T2807" s="125" t="s">
        <v>783</v>
      </c>
      <c r="U2807" s="125">
        <f>IF(L2807="-1",I2807,M2807)</f>
        <v>32</v>
      </c>
      <c r="V2807" s="179">
        <f>IF(L2807="-1",K2807,U2807/I2807*K2807)</f>
        <v>0.25</v>
      </c>
      <c r="W2807" s="125">
        <f>IF(L2807="-1",M2807,"-")</f>
        <v>16</v>
      </c>
      <c r="X2807" s="179">
        <f>IF(L2807="-1",W2807/I2807*K2807,"-")</f>
        <v>0.125</v>
      </c>
      <c r="Z2807" s="125">
        <f>IF(S2807="vs2",1,"")</f>
        <v>1</v>
      </c>
      <c r="AA2807" s="125">
        <f>IF(T2807="vs3",1,"")</f>
        <v>1</v>
      </c>
      <c r="AB2807" s="179">
        <f t="shared" si="5014"/>
        <v>5</v>
      </c>
      <c r="AC2807" s="179" t="str">
        <f t="shared" si="5015"/>
        <v>000100</v>
      </c>
      <c r="AD2807" s="179">
        <f t="shared" si="5016"/>
        <v>1</v>
      </c>
      <c r="AE2807" s="179" t="str">
        <f t="shared" si="5017"/>
        <v>00011111</v>
      </c>
      <c r="AF2807" s="179">
        <f t="shared" si="5018"/>
        <v>0</v>
      </c>
      <c r="AG2807" s="180" t="str">
        <f t="shared" si="5019"/>
        <v>00000000</v>
      </c>
      <c r="AH2807" s="179" t="str">
        <f t="shared" si="5020"/>
        <v>00000000</v>
      </c>
    </row>
    <row r="2808" spans="1:34" x14ac:dyDescent="0.2">
      <c r="A2808" s="125" t="s">
        <v>3630</v>
      </c>
      <c r="B2808" s="58" t="str">
        <f t="shared" si="5013"/>
        <v/>
      </c>
      <c r="C2808" s="125" t="s">
        <v>781</v>
      </c>
      <c r="D2808" s="125" t="s">
        <v>704</v>
      </c>
      <c r="E2808" s="125" t="str">
        <f t="shared" ref="E2808:E2820" si="5021">IF(S2808="rs2","S2",IF(S2808="vs2","S3","S1"))</f>
        <v>S3</v>
      </c>
      <c r="F2808" s="125" t="str">
        <f t="shared" ref="F2808:F2817" si="5022">IF(M2808=8,"000",IF(M2808=16,"101","110"))</f>
        <v>110</v>
      </c>
      <c r="H2808" s="125" t="s">
        <v>1724</v>
      </c>
      <c r="I2808" s="159">
        <f>VLOOKUP(H2808,'V-Enc'!$B$38:$C$45,2,FALSE)</f>
        <v>32</v>
      </c>
      <c r="J2808" s="125" t="s">
        <v>1739</v>
      </c>
      <c r="K2808" s="159">
        <f>VLOOKUP(J2808,'V-Enc'!$B$49:$C$56,2,FALSE)</f>
        <v>0.25</v>
      </c>
      <c r="L2808" s="206" t="s">
        <v>2079</v>
      </c>
      <c r="M2808" s="125">
        <v>32</v>
      </c>
      <c r="N2808" s="125" t="s">
        <v>1832</v>
      </c>
      <c r="O2808" s="125">
        <f>VLOOKUP(N2808,'V-Enc'!$B$130:$C$137,2,FALSE)</f>
        <v>5</v>
      </c>
      <c r="R2808" s="125" t="s">
        <v>22</v>
      </c>
      <c r="S2808" s="125" t="s">
        <v>764</v>
      </c>
      <c r="T2808" s="125" t="s">
        <v>783</v>
      </c>
      <c r="U2808" s="125">
        <f t="shared" ref="U2808:U2820" si="5023">IF(L2808="-1",I2808,M2808)</f>
        <v>32</v>
      </c>
      <c r="V2808" s="179">
        <f t="shared" ref="V2808:V2820" si="5024">IF(L2808="-1",K2808,U2808/I2808*K2808)</f>
        <v>0.25</v>
      </c>
      <c r="W2808" s="125">
        <f t="shared" ref="W2808:W2820" si="5025">IF(L2808="-1",M2808,"-")</f>
        <v>32</v>
      </c>
      <c r="X2808" s="179">
        <f t="shared" ref="X2808:X2820" si="5026">IF(L2808="-1",W2808/I2808*K2808,"-")</f>
        <v>0.25</v>
      </c>
      <c r="Z2808" s="125">
        <f t="shared" si="4974"/>
        <v>1</v>
      </c>
      <c r="AA2808" s="125">
        <f t="shared" si="4976"/>
        <v>1</v>
      </c>
      <c r="AB2808" s="179">
        <f t="shared" si="5014"/>
        <v>5</v>
      </c>
      <c r="AC2808" s="179" t="str">
        <f t="shared" si="5015"/>
        <v>000100</v>
      </c>
      <c r="AD2808" s="179">
        <f t="shared" si="5016"/>
        <v>1</v>
      </c>
      <c r="AE2808" s="179" t="str">
        <f t="shared" si="5017"/>
        <v>00011111</v>
      </c>
      <c r="AF2808" s="179">
        <f t="shared" si="5018"/>
        <v>0</v>
      </c>
      <c r="AG2808" s="180" t="str">
        <f t="shared" si="5019"/>
        <v>00000000</v>
      </c>
      <c r="AH2808" s="179" t="str">
        <f t="shared" si="5020"/>
        <v>00000000</v>
      </c>
    </row>
    <row r="2809" spans="1:34" x14ac:dyDescent="0.2">
      <c r="A2809" s="125" t="s">
        <v>4703</v>
      </c>
      <c r="B2809" s="58" t="str">
        <f t="shared" si="5013"/>
        <v>RSVD</v>
      </c>
      <c r="C2809" s="125" t="s">
        <v>781</v>
      </c>
      <c r="D2809" s="125" t="s">
        <v>704</v>
      </c>
      <c r="E2809" s="125" t="str">
        <f>IF(S2809="rs2","S2",IF(S2809="vs2","S3","S1"))</f>
        <v>S3</v>
      </c>
      <c r="F2809" s="125" t="str">
        <f>IF(M2809=8,"000",IF(M2809=16,"101","110"))</f>
        <v>000</v>
      </c>
      <c r="H2809" s="125" t="s">
        <v>1724</v>
      </c>
      <c r="I2809" s="159">
        <f>VLOOKUP(H2809,'V-Enc'!$B$38:$C$45,2,FALSE)</f>
        <v>32</v>
      </c>
      <c r="J2809" s="125" t="s">
        <v>1740</v>
      </c>
      <c r="K2809" s="159">
        <f>VLOOKUP(J2809,'V-Enc'!$B$49:$C$56,2,FALSE)</f>
        <v>0.5</v>
      </c>
      <c r="L2809" s="206" t="s">
        <v>2079</v>
      </c>
      <c r="M2809" s="125">
        <v>8</v>
      </c>
      <c r="N2809" s="125" t="s">
        <v>1832</v>
      </c>
      <c r="O2809" s="125">
        <f>VLOOKUP(N2809,'V-Enc'!$B$130:$C$137,2,FALSE)</f>
        <v>5</v>
      </c>
      <c r="R2809" s="125" t="s">
        <v>22</v>
      </c>
      <c r="S2809" s="125" t="s">
        <v>764</v>
      </c>
      <c r="T2809" s="125" t="s">
        <v>783</v>
      </c>
      <c r="U2809" s="125">
        <f>IF(L2809="-1",I2809,M2809)</f>
        <v>32</v>
      </c>
      <c r="V2809" s="179">
        <f>IF(L2809="-1",K2809,U2809/I2809*K2809)</f>
        <v>0.5</v>
      </c>
      <c r="W2809" s="125">
        <f>IF(L2809="-1",M2809,"-")</f>
        <v>8</v>
      </c>
      <c r="X2809" s="179">
        <f>IF(L2809="-1",W2809/I2809*K2809,"-")</f>
        <v>0.125</v>
      </c>
      <c r="Z2809" s="125">
        <f>IF(S2809="vs2",1,"")</f>
        <v>1</v>
      </c>
      <c r="AA2809" s="125">
        <f>IF(T2809="vs3",1,"")</f>
        <v>1</v>
      </c>
      <c r="AB2809" s="179">
        <f t="shared" si="5014"/>
        <v>5</v>
      </c>
      <c r="AC2809" s="179" t="str">
        <f t="shared" si="5015"/>
        <v>000100</v>
      </c>
      <c r="AD2809" s="179">
        <f t="shared" si="5016"/>
        <v>1</v>
      </c>
      <c r="AE2809" s="179" t="str">
        <f t="shared" si="5017"/>
        <v>00011111</v>
      </c>
      <c r="AF2809" s="179">
        <f t="shared" si="5018"/>
        <v>0</v>
      </c>
      <c r="AG2809" s="180" t="str">
        <f t="shared" si="5019"/>
        <v>00000000</v>
      </c>
      <c r="AH2809" s="179" t="str">
        <f t="shared" si="5020"/>
        <v>00000000</v>
      </c>
    </row>
    <row r="2810" spans="1:34" x14ac:dyDescent="0.2">
      <c r="A2810" s="125" t="s">
        <v>3631</v>
      </c>
      <c r="B2810" s="58" t="str">
        <f t="shared" si="5013"/>
        <v/>
      </c>
      <c r="C2810" s="125" t="s">
        <v>781</v>
      </c>
      <c r="D2810" s="125" t="s">
        <v>704</v>
      </c>
      <c r="E2810" s="125" t="str">
        <f t="shared" si="5021"/>
        <v>S3</v>
      </c>
      <c r="F2810" s="125" t="str">
        <f t="shared" si="5022"/>
        <v>101</v>
      </c>
      <c r="H2810" s="125" t="s">
        <v>1724</v>
      </c>
      <c r="I2810" s="159">
        <f>VLOOKUP(H2810,'V-Enc'!$B$38:$C$45,2,FALSE)</f>
        <v>32</v>
      </c>
      <c r="J2810" s="125" t="s">
        <v>1740</v>
      </c>
      <c r="K2810" s="159">
        <f>VLOOKUP(J2810,'V-Enc'!$B$49:$C$56,2,FALSE)</f>
        <v>0.5</v>
      </c>
      <c r="L2810" s="206" t="s">
        <v>2079</v>
      </c>
      <c r="M2810" s="125">
        <v>16</v>
      </c>
      <c r="N2810" s="125" t="s">
        <v>1832</v>
      </c>
      <c r="O2810" s="125">
        <f>VLOOKUP(N2810,'V-Enc'!$B$130:$C$137,2,FALSE)</f>
        <v>5</v>
      </c>
      <c r="R2810" s="125" t="s">
        <v>22</v>
      </c>
      <c r="S2810" s="125" t="s">
        <v>764</v>
      </c>
      <c r="T2810" s="125" t="s">
        <v>783</v>
      </c>
      <c r="U2810" s="125">
        <f t="shared" si="5023"/>
        <v>32</v>
      </c>
      <c r="V2810" s="179">
        <f t="shared" si="5024"/>
        <v>0.5</v>
      </c>
      <c r="W2810" s="125">
        <f t="shared" si="5025"/>
        <v>16</v>
      </c>
      <c r="X2810" s="179">
        <f t="shared" si="5026"/>
        <v>0.25</v>
      </c>
      <c r="Z2810" s="125">
        <f t="shared" si="4974"/>
        <v>1</v>
      </c>
      <c r="AA2810" s="125">
        <f t="shared" si="4976"/>
        <v>1</v>
      </c>
      <c r="AB2810" s="179">
        <f t="shared" si="5014"/>
        <v>5</v>
      </c>
      <c r="AC2810" s="179" t="str">
        <f t="shared" si="5015"/>
        <v>000100</v>
      </c>
      <c r="AD2810" s="179">
        <f t="shared" si="5016"/>
        <v>1</v>
      </c>
      <c r="AE2810" s="179" t="str">
        <f t="shared" si="5017"/>
        <v>00011111</v>
      </c>
      <c r="AF2810" s="179">
        <f t="shared" si="5018"/>
        <v>0</v>
      </c>
      <c r="AG2810" s="180" t="str">
        <f t="shared" si="5019"/>
        <v>00000000</v>
      </c>
      <c r="AH2810" s="179" t="str">
        <f t="shared" si="5020"/>
        <v>00000000</v>
      </c>
    </row>
    <row r="2811" spans="1:34" x14ac:dyDescent="0.2">
      <c r="A2811" s="125" t="s">
        <v>3632</v>
      </c>
      <c r="B2811" s="58" t="str">
        <f t="shared" si="5013"/>
        <v/>
      </c>
      <c r="C2811" s="125" t="s">
        <v>781</v>
      </c>
      <c r="D2811" s="125" t="s">
        <v>704</v>
      </c>
      <c r="E2811" s="125" t="str">
        <f t="shared" si="5021"/>
        <v>S3</v>
      </c>
      <c r="F2811" s="125" t="str">
        <f t="shared" si="5022"/>
        <v>110</v>
      </c>
      <c r="H2811" s="125" t="s">
        <v>1724</v>
      </c>
      <c r="I2811" s="159">
        <f>VLOOKUP(H2811,'V-Enc'!$B$38:$C$45,2,FALSE)</f>
        <v>32</v>
      </c>
      <c r="J2811" s="125" t="s">
        <v>1740</v>
      </c>
      <c r="K2811" s="159">
        <f>VLOOKUP(J2811,'V-Enc'!$B$49:$C$56,2,FALSE)</f>
        <v>0.5</v>
      </c>
      <c r="L2811" s="206" t="s">
        <v>2079</v>
      </c>
      <c r="M2811" s="125">
        <v>32</v>
      </c>
      <c r="N2811" s="125" t="s">
        <v>1832</v>
      </c>
      <c r="O2811" s="125">
        <f>VLOOKUP(N2811,'V-Enc'!$B$130:$C$137,2,FALSE)</f>
        <v>5</v>
      </c>
      <c r="R2811" s="125" t="s">
        <v>22</v>
      </c>
      <c r="S2811" s="125" t="s">
        <v>764</v>
      </c>
      <c r="T2811" s="125" t="s">
        <v>783</v>
      </c>
      <c r="U2811" s="125">
        <f t="shared" si="5023"/>
        <v>32</v>
      </c>
      <c r="V2811" s="179">
        <f t="shared" si="5024"/>
        <v>0.5</v>
      </c>
      <c r="W2811" s="125">
        <f t="shared" si="5025"/>
        <v>32</v>
      </c>
      <c r="X2811" s="179">
        <f t="shared" si="5026"/>
        <v>0.5</v>
      </c>
      <c r="Z2811" s="125">
        <f t="shared" si="4974"/>
        <v>1</v>
      </c>
      <c r="AA2811" s="125">
        <f t="shared" si="4976"/>
        <v>1</v>
      </c>
      <c r="AB2811" s="179">
        <f t="shared" si="5014"/>
        <v>5</v>
      </c>
      <c r="AC2811" s="179" t="str">
        <f t="shared" si="5015"/>
        <v>000100</v>
      </c>
      <c r="AD2811" s="179">
        <f t="shared" si="5016"/>
        <v>1</v>
      </c>
      <c r="AE2811" s="179" t="str">
        <f t="shared" si="5017"/>
        <v>00011111</v>
      </c>
      <c r="AF2811" s="179">
        <f t="shared" si="5018"/>
        <v>0</v>
      </c>
      <c r="AG2811" s="180" t="str">
        <f t="shared" si="5019"/>
        <v>00000000</v>
      </c>
      <c r="AH2811" s="179" t="str">
        <f t="shared" si="5020"/>
        <v>00000000</v>
      </c>
    </row>
    <row r="2812" spans="1:34" x14ac:dyDescent="0.2">
      <c r="A2812" s="125" t="s">
        <v>3633</v>
      </c>
      <c r="B2812" s="58" t="str">
        <f t="shared" si="5013"/>
        <v/>
      </c>
      <c r="C2812" s="125" t="s">
        <v>781</v>
      </c>
      <c r="D2812" s="125" t="s">
        <v>704</v>
      </c>
      <c r="E2812" s="125" t="str">
        <f t="shared" si="5021"/>
        <v>S3</v>
      </c>
      <c r="F2812" s="125" t="str">
        <f t="shared" si="5022"/>
        <v>000</v>
      </c>
      <c r="H2812" s="125" t="s">
        <v>1724</v>
      </c>
      <c r="I2812" s="159">
        <f>VLOOKUP(H2812,'V-Enc'!$B$38:$C$45,2,FALSE)</f>
        <v>32</v>
      </c>
      <c r="J2812" s="125" t="s">
        <v>1733</v>
      </c>
      <c r="K2812" s="159">
        <f>VLOOKUP(J2812,'V-Enc'!$B$49:$C$56,2,FALSE)</f>
        <v>1</v>
      </c>
      <c r="L2812" s="206" t="s">
        <v>2079</v>
      </c>
      <c r="M2812" s="125">
        <v>8</v>
      </c>
      <c r="N2812" s="125" t="s">
        <v>1832</v>
      </c>
      <c r="O2812" s="125">
        <f>VLOOKUP(N2812,'V-Enc'!$B$130:$C$137,2,FALSE)</f>
        <v>5</v>
      </c>
      <c r="R2812" s="125" t="s">
        <v>22</v>
      </c>
      <c r="S2812" s="125" t="s">
        <v>764</v>
      </c>
      <c r="T2812" s="125" t="s">
        <v>783</v>
      </c>
      <c r="U2812" s="125">
        <f t="shared" si="5023"/>
        <v>32</v>
      </c>
      <c r="V2812" s="179">
        <f t="shared" si="5024"/>
        <v>1</v>
      </c>
      <c r="W2812" s="125">
        <f t="shared" si="5025"/>
        <v>8</v>
      </c>
      <c r="X2812" s="179">
        <f t="shared" si="5026"/>
        <v>0.25</v>
      </c>
      <c r="Z2812" s="125">
        <f t="shared" si="4974"/>
        <v>1</v>
      </c>
      <c r="AA2812" s="125">
        <f t="shared" si="4976"/>
        <v>1</v>
      </c>
      <c r="AB2812" s="179">
        <f t="shared" si="5014"/>
        <v>5</v>
      </c>
      <c r="AC2812" s="179" t="str">
        <f t="shared" si="5015"/>
        <v>000100</v>
      </c>
      <c r="AD2812" s="179">
        <f t="shared" si="5016"/>
        <v>1</v>
      </c>
      <c r="AE2812" s="179" t="str">
        <f t="shared" si="5017"/>
        <v>00011111</v>
      </c>
      <c r="AF2812" s="179">
        <f t="shared" si="5018"/>
        <v>0</v>
      </c>
      <c r="AG2812" s="180" t="str">
        <f t="shared" si="5019"/>
        <v>00000000</v>
      </c>
      <c r="AH2812" s="179" t="str">
        <f t="shared" si="5020"/>
        <v>00000000</v>
      </c>
    </row>
    <row r="2813" spans="1:34" x14ac:dyDescent="0.2">
      <c r="A2813" s="125" t="s">
        <v>3634</v>
      </c>
      <c r="B2813" s="58" t="str">
        <f t="shared" si="5013"/>
        <v/>
      </c>
      <c r="C2813" s="125" t="s">
        <v>781</v>
      </c>
      <c r="D2813" s="125" t="s">
        <v>704</v>
      </c>
      <c r="E2813" s="125" t="str">
        <f t="shared" si="5021"/>
        <v>S3</v>
      </c>
      <c r="F2813" s="125" t="str">
        <f t="shared" si="5022"/>
        <v>101</v>
      </c>
      <c r="H2813" s="125" t="s">
        <v>1724</v>
      </c>
      <c r="I2813" s="159">
        <f>VLOOKUP(H2813,'V-Enc'!$B$38:$C$45,2,FALSE)</f>
        <v>32</v>
      </c>
      <c r="J2813" s="125" t="s">
        <v>1733</v>
      </c>
      <c r="K2813" s="159">
        <f>VLOOKUP(J2813,'V-Enc'!$B$49:$C$56,2,FALSE)</f>
        <v>1</v>
      </c>
      <c r="L2813" s="206" t="s">
        <v>2079</v>
      </c>
      <c r="M2813" s="125">
        <v>16</v>
      </c>
      <c r="N2813" s="125" t="s">
        <v>1832</v>
      </c>
      <c r="O2813" s="125">
        <f>VLOOKUP(N2813,'V-Enc'!$B$130:$C$137,2,FALSE)</f>
        <v>5</v>
      </c>
      <c r="R2813" s="125" t="s">
        <v>22</v>
      </c>
      <c r="S2813" s="125" t="s">
        <v>764</v>
      </c>
      <c r="T2813" s="125" t="s">
        <v>783</v>
      </c>
      <c r="U2813" s="125">
        <f t="shared" si="5023"/>
        <v>32</v>
      </c>
      <c r="V2813" s="179">
        <f t="shared" si="5024"/>
        <v>1</v>
      </c>
      <c r="W2813" s="125">
        <f t="shared" si="5025"/>
        <v>16</v>
      </c>
      <c r="X2813" s="179">
        <f t="shared" si="5026"/>
        <v>0.5</v>
      </c>
      <c r="Z2813" s="125">
        <f t="shared" si="4974"/>
        <v>1</v>
      </c>
      <c r="AA2813" s="125">
        <f t="shared" si="4976"/>
        <v>1</v>
      </c>
      <c r="AB2813" s="179">
        <f t="shared" si="5014"/>
        <v>5</v>
      </c>
      <c r="AC2813" s="179" t="str">
        <f t="shared" si="5015"/>
        <v>000100</v>
      </c>
      <c r="AD2813" s="179">
        <f t="shared" si="5016"/>
        <v>1</v>
      </c>
      <c r="AE2813" s="179" t="str">
        <f t="shared" si="5017"/>
        <v>00011111</v>
      </c>
      <c r="AF2813" s="179">
        <f t="shared" si="5018"/>
        <v>0</v>
      </c>
      <c r="AG2813" s="180" t="str">
        <f t="shared" si="5019"/>
        <v>00000000</v>
      </c>
      <c r="AH2813" s="179" t="str">
        <f t="shared" si="5020"/>
        <v>00000000</v>
      </c>
    </row>
    <row r="2814" spans="1:34" x14ac:dyDescent="0.2">
      <c r="A2814" s="125" t="s">
        <v>3635</v>
      </c>
      <c r="B2814" s="58" t="str">
        <f t="shared" si="5013"/>
        <v/>
      </c>
      <c r="C2814" s="125" t="s">
        <v>781</v>
      </c>
      <c r="D2814" s="125" t="s">
        <v>704</v>
      </c>
      <c r="E2814" s="125" t="str">
        <f t="shared" si="5021"/>
        <v>S3</v>
      </c>
      <c r="F2814" s="125" t="str">
        <f t="shared" si="5022"/>
        <v>110</v>
      </c>
      <c r="H2814" s="125" t="s">
        <v>1724</v>
      </c>
      <c r="I2814" s="159">
        <f>VLOOKUP(H2814,'V-Enc'!$B$38:$C$45,2,FALSE)</f>
        <v>32</v>
      </c>
      <c r="J2814" s="125" t="s">
        <v>1733</v>
      </c>
      <c r="K2814" s="159">
        <f>VLOOKUP(J2814,'V-Enc'!$B$49:$C$56,2,FALSE)</f>
        <v>1</v>
      </c>
      <c r="L2814" s="206" t="s">
        <v>2079</v>
      </c>
      <c r="M2814" s="125">
        <v>32</v>
      </c>
      <c r="N2814" s="125" t="s">
        <v>1832</v>
      </c>
      <c r="O2814" s="125">
        <f>VLOOKUP(N2814,'V-Enc'!$B$130:$C$137,2,FALSE)</f>
        <v>5</v>
      </c>
      <c r="R2814" s="125" t="s">
        <v>22</v>
      </c>
      <c r="S2814" s="125" t="s">
        <v>764</v>
      </c>
      <c r="T2814" s="125" t="s">
        <v>783</v>
      </c>
      <c r="U2814" s="125">
        <f t="shared" si="5023"/>
        <v>32</v>
      </c>
      <c r="V2814" s="179">
        <f t="shared" si="5024"/>
        <v>1</v>
      </c>
      <c r="W2814" s="125">
        <f t="shared" si="5025"/>
        <v>32</v>
      </c>
      <c r="X2814" s="179">
        <f t="shared" si="5026"/>
        <v>1</v>
      </c>
      <c r="Z2814" s="125">
        <f t="shared" si="4974"/>
        <v>1</v>
      </c>
      <c r="AA2814" s="125">
        <f t="shared" si="4976"/>
        <v>1</v>
      </c>
      <c r="AB2814" s="179">
        <f t="shared" si="5014"/>
        <v>5</v>
      </c>
      <c r="AC2814" s="179" t="str">
        <f t="shared" si="5015"/>
        <v>000100</v>
      </c>
      <c r="AD2814" s="179">
        <f t="shared" si="5016"/>
        <v>1</v>
      </c>
      <c r="AE2814" s="179" t="str">
        <f t="shared" si="5017"/>
        <v>00011111</v>
      </c>
      <c r="AF2814" s="179">
        <f t="shared" si="5018"/>
        <v>0</v>
      </c>
      <c r="AG2814" s="180" t="str">
        <f t="shared" si="5019"/>
        <v>00000000</v>
      </c>
      <c r="AH2814" s="179" t="str">
        <f t="shared" si="5020"/>
        <v>00000000</v>
      </c>
    </row>
    <row r="2815" spans="1:34" x14ac:dyDescent="0.2">
      <c r="A2815" s="125" t="s">
        <v>3612</v>
      </c>
      <c r="B2815" s="58" t="str">
        <f t="shared" si="5013"/>
        <v>RSVD</v>
      </c>
      <c r="C2815" s="125" t="s">
        <v>781</v>
      </c>
      <c r="D2815" s="125" t="s">
        <v>704</v>
      </c>
      <c r="E2815" s="125" t="str">
        <f t="shared" si="5021"/>
        <v>S3</v>
      </c>
      <c r="F2815" s="125" t="str">
        <f t="shared" si="5022"/>
        <v>000</v>
      </c>
      <c r="H2815" s="125" t="s">
        <v>1724</v>
      </c>
      <c r="I2815" s="159">
        <f>VLOOKUP(H2815,'V-Enc'!$B$38:$C$45,2,FALSE)</f>
        <v>32</v>
      </c>
      <c r="J2815" s="125" t="s">
        <v>1734</v>
      </c>
      <c r="K2815" s="159">
        <f>VLOOKUP(J2815,'V-Enc'!$B$49:$C$56,2,FALSE)</f>
        <v>2</v>
      </c>
      <c r="L2815" s="206" t="s">
        <v>2079</v>
      </c>
      <c r="M2815" s="125">
        <v>8</v>
      </c>
      <c r="N2815" s="125" t="s">
        <v>1832</v>
      </c>
      <c r="O2815" s="125">
        <f>VLOOKUP(N2815,'V-Enc'!$B$130:$C$137,2,FALSE)</f>
        <v>5</v>
      </c>
      <c r="R2815" s="125" t="s">
        <v>22</v>
      </c>
      <c r="S2815" s="125" t="s">
        <v>764</v>
      </c>
      <c r="T2815" s="125" t="s">
        <v>783</v>
      </c>
      <c r="U2815" s="125">
        <f t="shared" si="5023"/>
        <v>32</v>
      </c>
      <c r="V2815" s="179">
        <f t="shared" si="5024"/>
        <v>2</v>
      </c>
      <c r="W2815" s="125">
        <f t="shared" si="5025"/>
        <v>8</v>
      </c>
      <c r="X2815" s="179">
        <f t="shared" si="5026"/>
        <v>0.5</v>
      </c>
      <c r="Z2815" s="125">
        <f t="shared" si="4974"/>
        <v>1</v>
      </c>
      <c r="AA2815" s="125">
        <f t="shared" si="4976"/>
        <v>1</v>
      </c>
      <c r="AB2815" s="179">
        <f t="shared" si="5014"/>
        <v>10</v>
      </c>
      <c r="AC2815" s="179" t="str">
        <f t="shared" si="5015"/>
        <v>001001</v>
      </c>
      <c r="AD2815" s="179">
        <f t="shared" si="5016"/>
        <v>1</v>
      </c>
      <c r="AE2815" s="179" t="str">
        <f t="shared" si="5017"/>
        <v>11111111</v>
      </c>
      <c r="AF2815" s="179">
        <f t="shared" si="5018"/>
        <v>0</v>
      </c>
      <c r="AG2815" s="180" t="str">
        <f t="shared" si="5019"/>
        <v>00000000</v>
      </c>
      <c r="AH2815" s="179" t="str">
        <f t="shared" si="5020"/>
        <v>00000000</v>
      </c>
    </row>
    <row r="2816" spans="1:34" x14ac:dyDescent="0.2">
      <c r="A2816" s="125" t="s">
        <v>3613</v>
      </c>
      <c r="B2816" s="58" t="str">
        <f t="shared" si="5013"/>
        <v>RSVD</v>
      </c>
      <c r="C2816" s="125" t="s">
        <v>781</v>
      </c>
      <c r="D2816" s="125" t="s">
        <v>704</v>
      </c>
      <c r="E2816" s="125" t="str">
        <f t="shared" si="5021"/>
        <v>S3</v>
      </c>
      <c r="F2816" s="125" t="str">
        <f t="shared" si="5022"/>
        <v>101</v>
      </c>
      <c r="H2816" s="125" t="s">
        <v>1724</v>
      </c>
      <c r="I2816" s="159">
        <f>VLOOKUP(H2816,'V-Enc'!$B$38:$C$45,2,FALSE)</f>
        <v>32</v>
      </c>
      <c r="J2816" s="125" t="s">
        <v>1734</v>
      </c>
      <c r="K2816" s="159">
        <f>VLOOKUP(J2816,'V-Enc'!$B$49:$C$56,2,FALSE)</f>
        <v>2</v>
      </c>
      <c r="L2816" s="206" t="s">
        <v>2079</v>
      </c>
      <c r="M2816" s="125">
        <v>16</v>
      </c>
      <c r="N2816" s="125" t="s">
        <v>1832</v>
      </c>
      <c r="O2816" s="125">
        <f>VLOOKUP(N2816,'V-Enc'!$B$130:$C$137,2,FALSE)</f>
        <v>5</v>
      </c>
      <c r="R2816" s="125" t="s">
        <v>22</v>
      </c>
      <c r="S2816" s="125" t="s">
        <v>764</v>
      </c>
      <c r="T2816" s="125" t="s">
        <v>783</v>
      </c>
      <c r="U2816" s="125">
        <f t="shared" si="5023"/>
        <v>32</v>
      </c>
      <c r="V2816" s="179">
        <f t="shared" si="5024"/>
        <v>2</v>
      </c>
      <c r="W2816" s="125">
        <f t="shared" si="5025"/>
        <v>16</v>
      </c>
      <c r="X2816" s="179">
        <f t="shared" si="5026"/>
        <v>1</v>
      </c>
      <c r="Z2816" s="125">
        <f t="shared" si="4974"/>
        <v>1</v>
      </c>
      <c r="AA2816" s="125">
        <f t="shared" si="4976"/>
        <v>1</v>
      </c>
      <c r="AB2816" s="179">
        <f t="shared" si="5014"/>
        <v>10</v>
      </c>
      <c r="AC2816" s="179" t="str">
        <f t="shared" si="5015"/>
        <v>001001</v>
      </c>
      <c r="AD2816" s="179">
        <f t="shared" si="5016"/>
        <v>1</v>
      </c>
      <c r="AE2816" s="179" t="str">
        <f t="shared" si="5017"/>
        <v>11111111</v>
      </c>
      <c r="AF2816" s="179">
        <f t="shared" si="5018"/>
        <v>0</v>
      </c>
      <c r="AG2816" s="180" t="str">
        <f t="shared" si="5019"/>
        <v>00000000</v>
      </c>
      <c r="AH2816" s="179" t="str">
        <f t="shared" si="5020"/>
        <v>00000000</v>
      </c>
    </row>
    <row r="2817" spans="1:34" x14ac:dyDescent="0.2">
      <c r="A2817" s="125" t="s">
        <v>3614</v>
      </c>
      <c r="B2817" s="58" t="str">
        <f t="shared" si="5013"/>
        <v>RSVD</v>
      </c>
      <c r="C2817" s="125" t="s">
        <v>781</v>
      </c>
      <c r="D2817" s="125" t="s">
        <v>704</v>
      </c>
      <c r="E2817" s="125" t="str">
        <f t="shared" si="5021"/>
        <v>S3</v>
      </c>
      <c r="F2817" s="125" t="str">
        <f t="shared" si="5022"/>
        <v>110</v>
      </c>
      <c r="H2817" s="125" t="s">
        <v>1724</v>
      </c>
      <c r="I2817" s="159">
        <f>VLOOKUP(H2817,'V-Enc'!$B$38:$C$45,2,FALSE)</f>
        <v>32</v>
      </c>
      <c r="J2817" s="125" t="s">
        <v>1734</v>
      </c>
      <c r="K2817" s="159">
        <f>VLOOKUP(J2817,'V-Enc'!$B$49:$C$56,2,FALSE)</f>
        <v>2</v>
      </c>
      <c r="L2817" s="206" t="s">
        <v>2079</v>
      </c>
      <c r="M2817" s="125">
        <v>32</v>
      </c>
      <c r="N2817" s="125" t="s">
        <v>1832</v>
      </c>
      <c r="O2817" s="125">
        <f>VLOOKUP(N2817,'V-Enc'!$B$130:$C$137,2,FALSE)</f>
        <v>5</v>
      </c>
      <c r="R2817" s="125" t="s">
        <v>22</v>
      </c>
      <c r="S2817" s="125" t="s">
        <v>764</v>
      </c>
      <c r="T2817" s="125" t="s">
        <v>783</v>
      </c>
      <c r="U2817" s="125">
        <f t="shared" si="5023"/>
        <v>32</v>
      </c>
      <c r="V2817" s="179">
        <f t="shared" si="5024"/>
        <v>2</v>
      </c>
      <c r="W2817" s="125">
        <f t="shared" si="5025"/>
        <v>32</v>
      </c>
      <c r="X2817" s="179">
        <f t="shared" si="5026"/>
        <v>2</v>
      </c>
      <c r="Z2817" s="125">
        <f t="shared" si="4974"/>
        <v>1</v>
      </c>
      <c r="AA2817" s="125">
        <f t="shared" si="4976"/>
        <v>1</v>
      </c>
      <c r="AB2817" s="179">
        <f t="shared" si="5014"/>
        <v>10</v>
      </c>
      <c r="AC2817" s="179" t="str">
        <f t="shared" si="5015"/>
        <v>001001</v>
      </c>
      <c r="AD2817" s="179">
        <f t="shared" si="5016"/>
        <v>1</v>
      </c>
      <c r="AE2817" s="179" t="str">
        <f t="shared" si="5017"/>
        <v>11111111</v>
      </c>
      <c r="AF2817" s="179">
        <f t="shared" si="5018"/>
        <v>1</v>
      </c>
      <c r="AG2817" s="180" t="str">
        <f t="shared" si="5019"/>
        <v>01010101</v>
      </c>
      <c r="AH2817" s="179" t="str">
        <f t="shared" si="5020"/>
        <v>10101010</v>
      </c>
    </row>
    <row r="2818" spans="1:34" x14ac:dyDescent="0.2">
      <c r="A2818" s="125" t="s">
        <v>3615</v>
      </c>
      <c r="B2818" s="58" t="str">
        <f t="shared" si="5013"/>
        <v>RSVD</v>
      </c>
      <c r="C2818" s="125" t="s">
        <v>781</v>
      </c>
      <c r="D2818" s="125" t="s">
        <v>704</v>
      </c>
      <c r="E2818" s="125" t="str">
        <f t="shared" si="5021"/>
        <v>S3</v>
      </c>
      <c r="F2818" s="125" t="str">
        <f t="shared" ref="F2818:F2820" si="5027">IF(W2818=8,"000",IF(W2818=16,"101","110"))</f>
        <v>000</v>
      </c>
      <c r="H2818" s="125" t="s">
        <v>1724</v>
      </c>
      <c r="I2818" s="159">
        <f>VLOOKUP(H2818,'V-Enc'!$B$38:$C$45,2,FALSE)</f>
        <v>32</v>
      </c>
      <c r="J2818" s="125" t="s">
        <v>1735</v>
      </c>
      <c r="K2818" s="159">
        <f>VLOOKUP(J2818,'V-Enc'!$B$49:$C$56,2,FALSE)</f>
        <v>4</v>
      </c>
      <c r="L2818" s="206" t="s">
        <v>2079</v>
      </c>
      <c r="M2818" s="125">
        <v>8</v>
      </c>
      <c r="N2818" s="125" t="s">
        <v>1832</v>
      </c>
      <c r="O2818" s="125">
        <f>VLOOKUP(N2818,'V-Enc'!$B$130:$C$137,2,FALSE)</f>
        <v>5</v>
      </c>
      <c r="R2818" s="125" t="s">
        <v>22</v>
      </c>
      <c r="S2818" s="125" t="s">
        <v>764</v>
      </c>
      <c r="T2818" s="125" t="s">
        <v>783</v>
      </c>
      <c r="U2818" s="125">
        <f t="shared" si="5023"/>
        <v>32</v>
      </c>
      <c r="V2818" s="179">
        <f t="shared" si="5024"/>
        <v>4</v>
      </c>
      <c r="W2818" s="125">
        <f t="shared" si="5025"/>
        <v>8</v>
      </c>
      <c r="X2818" s="179">
        <f t="shared" si="5026"/>
        <v>1</v>
      </c>
      <c r="Z2818" s="125">
        <f t="shared" si="4974"/>
        <v>1</v>
      </c>
      <c r="AA2818" s="125">
        <f t="shared" si="4976"/>
        <v>1</v>
      </c>
      <c r="AB2818" s="179">
        <f t="shared" si="5014"/>
        <v>20</v>
      </c>
      <c r="AC2818" s="179" t="str">
        <f t="shared" si="5015"/>
        <v>010011</v>
      </c>
      <c r="AD2818" s="179">
        <f t="shared" si="5016"/>
        <v>1</v>
      </c>
      <c r="AE2818" s="179" t="str">
        <f t="shared" si="5017"/>
        <v>11111111</v>
      </c>
      <c r="AF2818" s="179">
        <f t="shared" si="5018"/>
        <v>0</v>
      </c>
      <c r="AG2818" s="180" t="str">
        <f t="shared" si="5019"/>
        <v>00000000</v>
      </c>
      <c r="AH2818" s="179" t="str">
        <f t="shared" si="5020"/>
        <v>00000000</v>
      </c>
    </row>
    <row r="2819" spans="1:34" x14ac:dyDescent="0.2">
      <c r="A2819" s="125" t="s">
        <v>3616</v>
      </c>
      <c r="B2819" s="58" t="str">
        <f t="shared" si="5013"/>
        <v>RSVD</v>
      </c>
      <c r="C2819" s="125" t="s">
        <v>781</v>
      </c>
      <c r="D2819" s="125" t="s">
        <v>704</v>
      </c>
      <c r="E2819" s="125" t="str">
        <f t="shared" si="5021"/>
        <v>S3</v>
      </c>
      <c r="F2819" s="125" t="str">
        <f t="shared" si="5027"/>
        <v>101</v>
      </c>
      <c r="H2819" s="125" t="s">
        <v>1724</v>
      </c>
      <c r="I2819" s="159">
        <f>VLOOKUP(H2819,'V-Enc'!$B$38:$C$45,2,FALSE)</f>
        <v>32</v>
      </c>
      <c r="J2819" s="125" t="s">
        <v>1735</v>
      </c>
      <c r="K2819" s="159">
        <f>VLOOKUP(J2819,'V-Enc'!$B$49:$C$56,2,FALSE)</f>
        <v>4</v>
      </c>
      <c r="L2819" s="206" t="s">
        <v>2079</v>
      </c>
      <c r="M2819" s="125">
        <v>16</v>
      </c>
      <c r="N2819" s="125" t="s">
        <v>1832</v>
      </c>
      <c r="O2819" s="125">
        <f>VLOOKUP(N2819,'V-Enc'!$B$130:$C$137,2,FALSE)</f>
        <v>5</v>
      </c>
      <c r="R2819" s="125" t="s">
        <v>22</v>
      </c>
      <c r="S2819" s="125" t="s">
        <v>764</v>
      </c>
      <c r="T2819" s="125" t="s">
        <v>783</v>
      </c>
      <c r="U2819" s="125">
        <f t="shared" si="5023"/>
        <v>32</v>
      </c>
      <c r="V2819" s="179">
        <f t="shared" si="5024"/>
        <v>4</v>
      </c>
      <c r="W2819" s="125">
        <f t="shared" si="5025"/>
        <v>16</v>
      </c>
      <c r="X2819" s="179">
        <f t="shared" si="5026"/>
        <v>2</v>
      </c>
      <c r="Z2819" s="125">
        <f t="shared" si="4974"/>
        <v>1</v>
      </c>
      <c r="AA2819" s="125">
        <f t="shared" si="4976"/>
        <v>1</v>
      </c>
      <c r="AB2819" s="179">
        <f t="shared" si="5014"/>
        <v>20</v>
      </c>
      <c r="AC2819" s="179" t="str">
        <f t="shared" si="5015"/>
        <v>010011</v>
      </c>
      <c r="AD2819" s="179">
        <f t="shared" si="5016"/>
        <v>1</v>
      </c>
      <c r="AE2819" s="179" t="str">
        <f t="shared" si="5017"/>
        <v>11111111</v>
      </c>
      <c r="AF2819" s="179">
        <f t="shared" si="5018"/>
        <v>2</v>
      </c>
      <c r="AG2819" s="180" t="str">
        <f t="shared" si="5019"/>
        <v>10101010</v>
      </c>
      <c r="AH2819" s="179" t="str">
        <f>IF(AF2819=0,"00000000",RIGHT(_xlfn.CONCAT(REPT(0,8-MIN(8,AB2819)),REPT(DEC2BIN(_xlfn.BITLSHIFT(1,MAX(V2819,X2819,1)-1)),MAX(1,O2819))),8))</f>
        <v>10001000</v>
      </c>
    </row>
    <row r="2820" spans="1:34" x14ac:dyDescent="0.2">
      <c r="A2820" s="125" t="s">
        <v>3617</v>
      </c>
      <c r="B2820" s="58" t="str">
        <f t="shared" si="5013"/>
        <v>RSVD</v>
      </c>
      <c r="C2820" s="125" t="s">
        <v>781</v>
      </c>
      <c r="D2820" s="125" t="s">
        <v>704</v>
      </c>
      <c r="E2820" s="125" t="str">
        <f t="shared" si="5021"/>
        <v>S3</v>
      </c>
      <c r="F2820" s="125" t="str">
        <f t="shared" si="5027"/>
        <v>110</v>
      </c>
      <c r="H2820" s="125" t="s">
        <v>1724</v>
      </c>
      <c r="I2820" s="159">
        <f>VLOOKUP(H2820,'V-Enc'!$B$38:$C$45,2,FALSE)</f>
        <v>32</v>
      </c>
      <c r="J2820" s="125" t="s">
        <v>1735</v>
      </c>
      <c r="K2820" s="159">
        <f>VLOOKUP(J2820,'V-Enc'!$B$49:$C$56,2,FALSE)</f>
        <v>4</v>
      </c>
      <c r="L2820" s="206" t="s">
        <v>2079</v>
      </c>
      <c r="M2820" s="125">
        <v>32</v>
      </c>
      <c r="N2820" s="125" t="s">
        <v>1832</v>
      </c>
      <c r="O2820" s="125">
        <f>VLOOKUP(N2820,'V-Enc'!$B$130:$C$137,2,FALSE)</f>
        <v>5</v>
      </c>
      <c r="R2820" s="125" t="s">
        <v>22</v>
      </c>
      <c r="S2820" s="125" t="s">
        <v>764</v>
      </c>
      <c r="T2820" s="125" t="s">
        <v>783</v>
      </c>
      <c r="U2820" s="125">
        <f t="shared" si="5023"/>
        <v>32</v>
      </c>
      <c r="V2820" s="179">
        <f t="shared" si="5024"/>
        <v>4</v>
      </c>
      <c r="W2820" s="125">
        <f t="shared" si="5025"/>
        <v>32</v>
      </c>
      <c r="X2820" s="179">
        <f t="shared" si="5026"/>
        <v>4</v>
      </c>
      <c r="Z2820" s="125">
        <f t="shared" si="4974"/>
        <v>1</v>
      </c>
      <c r="AA2820" s="125">
        <f t="shared" si="4976"/>
        <v>1</v>
      </c>
      <c r="AB2820" s="179">
        <f t="shared" si="5014"/>
        <v>20</v>
      </c>
      <c r="AC2820" s="179" t="str">
        <f>DEC2BIN(MIN(64,AB2820)-1,6)</f>
        <v>010011</v>
      </c>
      <c r="AD2820" s="179">
        <f t="shared" si="5016"/>
        <v>1</v>
      </c>
      <c r="AE2820" s="179" t="str">
        <f t="shared" si="5017"/>
        <v>11111111</v>
      </c>
      <c r="AF2820" s="179">
        <f t="shared" si="5018"/>
        <v>1</v>
      </c>
      <c r="AG2820" s="180" t="str">
        <f t="shared" si="5019"/>
        <v>01110111</v>
      </c>
      <c r="AH2820" s="179" t="str">
        <f t="shared" ref="AH2820:AH2823" si="5028">IF(AF2820=0,"00000000",RIGHT(_xlfn.CONCAT(REPT(0,8-MIN(8,AB2820)),REPT(DEC2BIN(_xlfn.BITLSHIFT(1,MAX(V2820,X2820,1)-1)),MAX(1,O2820))),8))</f>
        <v>10001000</v>
      </c>
    </row>
    <row r="2821" spans="1:34" x14ac:dyDescent="0.2">
      <c r="A2821" s="125" t="s">
        <v>3636</v>
      </c>
      <c r="B2821" s="58" t="str">
        <f t="shared" si="5013"/>
        <v>RSVD</v>
      </c>
      <c r="C2821" s="125" t="s">
        <v>781</v>
      </c>
      <c r="D2821" s="125" t="s">
        <v>704</v>
      </c>
      <c r="E2821" s="125" t="str">
        <f>IF(S2821="rs2","L2",IF(S2821="vs2","S3","L1"))</f>
        <v>S3</v>
      </c>
      <c r="F2821" s="125" t="str">
        <f>IF(M2821=8,"000",IF(M2821=16,"101","110"))</f>
        <v>000</v>
      </c>
      <c r="H2821" s="125" t="s">
        <v>1724</v>
      </c>
      <c r="I2821" s="159">
        <f>VLOOKUP(H2821,'V-Enc'!$B$38:$C$45,2,FALSE)</f>
        <v>32</v>
      </c>
      <c r="J2821" s="125" t="s">
        <v>1736</v>
      </c>
      <c r="K2821" s="159">
        <f>VLOOKUP(J2821,'V-Enc'!$B$49:$C$56,2,FALSE)</f>
        <v>8</v>
      </c>
      <c r="L2821" s="206" t="s">
        <v>2079</v>
      </c>
      <c r="M2821" s="125">
        <v>8</v>
      </c>
      <c r="N2821" s="125" t="s">
        <v>1832</v>
      </c>
      <c r="O2821" s="125">
        <f>VLOOKUP(N2821,'V-Enc'!$B$130:$C$137,2,FALSE)</f>
        <v>5</v>
      </c>
      <c r="R2821" s="125" t="s">
        <v>22</v>
      </c>
      <c r="S2821" s="125" t="s">
        <v>764</v>
      </c>
      <c r="T2821" s="125" t="s">
        <v>783</v>
      </c>
      <c r="U2821" s="125">
        <f>IF(L2821="-1",I2821,M2821)</f>
        <v>32</v>
      </c>
      <c r="V2821" s="179">
        <f>IF(L2821="-1",K2821,U2821/I2821*K2821)</f>
        <v>8</v>
      </c>
      <c r="W2821" s="125">
        <f>IF(L2821="-1",M2821,"-")</f>
        <v>8</v>
      </c>
      <c r="X2821" s="179">
        <f>IF(L2821="-1",W2821/I2821*K2821,"-")</f>
        <v>2</v>
      </c>
      <c r="Z2821" s="125">
        <f t="shared" si="4974"/>
        <v>1</v>
      </c>
      <c r="AA2821" s="125">
        <v>1</v>
      </c>
      <c r="AB2821" s="179">
        <f t="shared" si="5014"/>
        <v>40</v>
      </c>
      <c r="AC2821" s="179" t="str">
        <f t="shared" ref="AC2821:AC2823" si="5029">DEC2BIN(MIN(64,AB2821)-1,6)</f>
        <v>100111</v>
      </c>
      <c r="AD2821" s="179">
        <f t="shared" si="5016"/>
        <v>1</v>
      </c>
      <c r="AE2821" s="179" t="str">
        <f t="shared" si="5017"/>
        <v>11111111</v>
      </c>
      <c r="AF2821" s="179">
        <f t="shared" si="5018"/>
        <v>4</v>
      </c>
      <c r="AG2821" s="180" t="str">
        <f t="shared" si="5019"/>
        <v>10001000</v>
      </c>
      <c r="AH2821" s="179" t="str">
        <f t="shared" si="5028"/>
        <v>10000000</v>
      </c>
    </row>
    <row r="2822" spans="1:34" x14ac:dyDescent="0.2">
      <c r="A2822" s="125" t="s">
        <v>3637</v>
      </c>
      <c r="B2822" s="58" t="str">
        <f t="shared" si="5013"/>
        <v>RSVD</v>
      </c>
      <c r="C2822" s="125" t="s">
        <v>781</v>
      </c>
      <c r="D2822" s="125" t="s">
        <v>704</v>
      </c>
      <c r="E2822" s="125" t="str">
        <f>IF(S2822="rs2","L2",IF(S2822="vs2","S3","L1"))</f>
        <v>S3</v>
      </c>
      <c r="F2822" s="125" t="str">
        <f>IF(M2822=8,"000",IF(M2822=16,"101","110"))</f>
        <v>101</v>
      </c>
      <c r="H2822" s="125" t="s">
        <v>1724</v>
      </c>
      <c r="I2822" s="159">
        <f>VLOOKUP(H2822,'V-Enc'!$B$38:$C$45,2,FALSE)</f>
        <v>32</v>
      </c>
      <c r="J2822" s="125" t="s">
        <v>1736</v>
      </c>
      <c r="K2822" s="159">
        <f>VLOOKUP(J2822,'V-Enc'!$B$49:$C$56,2,FALSE)</f>
        <v>8</v>
      </c>
      <c r="L2822" s="206" t="s">
        <v>2079</v>
      </c>
      <c r="M2822" s="125">
        <v>16</v>
      </c>
      <c r="N2822" s="125" t="s">
        <v>1832</v>
      </c>
      <c r="O2822" s="125">
        <f>VLOOKUP(N2822,'V-Enc'!$B$130:$C$137,2,FALSE)</f>
        <v>5</v>
      </c>
      <c r="R2822" s="125" t="s">
        <v>22</v>
      </c>
      <c r="S2822" s="125" t="s">
        <v>764</v>
      </c>
      <c r="T2822" s="125" t="s">
        <v>783</v>
      </c>
      <c r="U2822" s="125">
        <f>IF(L2822="-1",I2822,M2822)</f>
        <v>32</v>
      </c>
      <c r="V2822" s="179">
        <f>IF(L2822="-1",K2822,U2822/I2822*K2822)</f>
        <v>8</v>
      </c>
      <c r="W2822" s="125">
        <f>IF(L2822="-1",M2822,"-")</f>
        <v>16</v>
      </c>
      <c r="X2822" s="179">
        <f>IF(L2822="-1",W2822/I2822*K2822,"-")</f>
        <v>4</v>
      </c>
      <c r="Z2822" s="125">
        <f t="shared" si="4974"/>
        <v>1</v>
      </c>
      <c r="AA2822" s="125">
        <v>1</v>
      </c>
      <c r="AB2822" s="179">
        <f t="shared" si="5014"/>
        <v>40</v>
      </c>
      <c r="AC2822" s="179" t="str">
        <f t="shared" si="5029"/>
        <v>100111</v>
      </c>
      <c r="AD2822" s="179">
        <f t="shared" si="5016"/>
        <v>1</v>
      </c>
      <c r="AE2822" s="179" t="str">
        <f t="shared" si="5017"/>
        <v>11111111</v>
      </c>
      <c r="AF2822" s="179">
        <f t="shared" si="5018"/>
        <v>2</v>
      </c>
      <c r="AG2822" s="180" t="str">
        <f>IF(AF2822=0,"00000000",RIGHT(IF(X2822&gt;=V2822,DEC2BIN(_xlfn.BITXOR(BIN2DEC(AH2822),255),8),REPT(DEC2BIN(_xlfn.BITLSHIFT(1,AF2822-1)),8)),8))</f>
        <v>10101010</v>
      </c>
      <c r="AH2822" s="179" t="str">
        <f t="shared" si="5028"/>
        <v>10000000</v>
      </c>
    </row>
    <row r="2823" spans="1:34" x14ac:dyDescent="0.2">
      <c r="A2823" s="125" t="s">
        <v>3638</v>
      </c>
      <c r="B2823" s="58" t="str">
        <f t="shared" si="5013"/>
        <v>RSVD</v>
      </c>
      <c r="C2823" s="125" t="s">
        <v>781</v>
      </c>
      <c r="D2823" s="125" t="s">
        <v>704</v>
      </c>
      <c r="E2823" s="125" t="str">
        <f>IF(S2823="rs2","L2",IF(S2823="vs2","S3","L1"))</f>
        <v>S3</v>
      </c>
      <c r="F2823" s="125" t="str">
        <f>IF(M2823=8,"000",IF(M2823=16,"101","110"))</f>
        <v>110</v>
      </c>
      <c r="H2823" s="125" t="s">
        <v>1724</v>
      </c>
      <c r="I2823" s="159">
        <f>VLOOKUP(H2823,'V-Enc'!$B$38:$C$45,2,FALSE)</f>
        <v>32</v>
      </c>
      <c r="J2823" s="125" t="s">
        <v>1736</v>
      </c>
      <c r="K2823" s="159">
        <f>VLOOKUP(J2823,'V-Enc'!$B$49:$C$56,2,FALSE)</f>
        <v>8</v>
      </c>
      <c r="L2823" s="206" t="s">
        <v>2079</v>
      </c>
      <c r="M2823" s="125">
        <v>32</v>
      </c>
      <c r="N2823" s="125" t="s">
        <v>1832</v>
      </c>
      <c r="O2823" s="125">
        <f>VLOOKUP(N2823,'V-Enc'!$B$130:$C$137,2,FALSE)</f>
        <v>5</v>
      </c>
      <c r="R2823" s="125" t="s">
        <v>22</v>
      </c>
      <c r="S2823" s="125" t="s">
        <v>764</v>
      </c>
      <c r="T2823" s="125" t="s">
        <v>783</v>
      </c>
      <c r="U2823" s="125">
        <f>IF(L2823="-1",I2823,M2823)</f>
        <v>32</v>
      </c>
      <c r="V2823" s="179">
        <f>IF(L2823="-1",K2823,U2823/I2823*K2823)</f>
        <v>8</v>
      </c>
      <c r="W2823" s="125">
        <f>IF(L2823="-1",M2823,"-")</f>
        <v>32</v>
      </c>
      <c r="X2823" s="179">
        <f>IF(L2823="-1",W2823/I2823*K2823,"-")</f>
        <v>8</v>
      </c>
      <c r="Z2823" s="125">
        <f t="shared" si="4974"/>
        <v>1</v>
      </c>
      <c r="AA2823" s="125">
        <v>1</v>
      </c>
      <c r="AB2823" s="179">
        <f t="shared" si="5014"/>
        <v>40</v>
      </c>
      <c r="AC2823" s="179" t="str">
        <f t="shared" si="5029"/>
        <v>100111</v>
      </c>
      <c r="AD2823" s="179">
        <f t="shared" si="5016"/>
        <v>1</v>
      </c>
      <c r="AE2823" s="179" t="str">
        <f t="shared" si="5017"/>
        <v>11111111</v>
      </c>
      <c r="AF2823" s="179">
        <f t="shared" si="5018"/>
        <v>1</v>
      </c>
      <c r="AG2823" s="180" t="str">
        <f>IF(AF2823=0,"00000000",RIGHT(IF(X2823&gt;=V2823,DEC2BIN(_xlfn.BITXOR(BIN2DEC(AH2823),255),8),REPT(DEC2BIN(_xlfn.BITLSHIFT(1,AF2823-1)),8)),8))</f>
        <v>01111111</v>
      </c>
      <c r="AH2823" s="179" t="str">
        <f t="shared" si="5028"/>
        <v>10000000</v>
      </c>
    </row>
    <row r="2824" spans="1:34" x14ac:dyDescent="0.2">
      <c r="I2824" s="159"/>
      <c r="Z2824" s="125" t="str">
        <f t="shared" si="4974"/>
        <v/>
      </c>
      <c r="AA2824" s="125" t="str">
        <f t="shared" ref="AA2824:AA2880" si="5030">IF(T2824="vs3",1,"")</f>
        <v/>
      </c>
      <c r="AC2824" s="179"/>
      <c r="AE2824" s="179"/>
    </row>
    <row r="2825" spans="1:34" ht="19" x14ac:dyDescent="0.25">
      <c r="A2825" s="225" t="s">
        <v>2531</v>
      </c>
      <c r="B2825" s="225"/>
      <c r="C2825" s="226"/>
      <c r="D2825" s="226"/>
      <c r="E2825" s="226"/>
      <c r="F2825" s="226"/>
      <c r="G2825" s="226"/>
      <c r="I2825" s="159"/>
      <c r="Z2825" s="125" t="str">
        <f t="shared" si="4974"/>
        <v/>
      </c>
      <c r="AA2825" s="125" t="str">
        <f t="shared" si="5030"/>
        <v/>
      </c>
      <c r="AC2825" s="179"/>
      <c r="AE2825" s="179"/>
    </row>
    <row r="2826" spans="1:34" x14ac:dyDescent="0.2">
      <c r="A2826" s="125" t="s">
        <v>4689</v>
      </c>
      <c r="B2826" s="58" t="str">
        <f t="shared" ref="B2826:B2843" si="5031">IF(OR(MAX(1,O2826)*MAX(V2826,1)&gt;8,V2826&lt;1/4,X2826&lt;1/4,IF(X2826="-",0,X2826)&gt;8),"RSVD","")</f>
        <v>RSVD</v>
      </c>
      <c r="C2826" s="125" t="s">
        <v>781</v>
      </c>
      <c r="D2826" s="125" t="s">
        <v>704</v>
      </c>
      <c r="E2826" s="125" t="str">
        <f>IF(S2826="rs2","S2",IF(S2826="vs2","S3","S1"))</f>
        <v>S1</v>
      </c>
      <c r="F2826" s="125" t="str">
        <f>IF(M2826=8,"000",IF(M2826=16,"101","110"))</f>
        <v>000</v>
      </c>
      <c r="H2826" s="125" t="s">
        <v>1724</v>
      </c>
      <c r="I2826" s="159">
        <f>VLOOKUP(H2826,'V-Enc'!$B$38:$C$45,2,FALSE)</f>
        <v>32</v>
      </c>
      <c r="J2826" s="125" t="s">
        <v>1739</v>
      </c>
      <c r="K2826" s="159">
        <f>VLOOKUP(J2826,'V-Enc'!$B$49:$C$56,2,FALSE)</f>
        <v>0.25</v>
      </c>
      <c r="L2826" s="206" t="s">
        <v>76</v>
      </c>
      <c r="M2826" s="125">
        <v>8</v>
      </c>
      <c r="N2826" s="125" t="s">
        <v>1833</v>
      </c>
      <c r="O2826" s="125">
        <f>VLOOKUP(N2826,'V-Enc'!$B$130:$C$137,2,FALSE)</f>
        <v>6</v>
      </c>
      <c r="R2826" s="125" t="s">
        <v>22</v>
      </c>
      <c r="S2826" s="206" t="s">
        <v>2040</v>
      </c>
      <c r="T2826" s="125" t="s">
        <v>783</v>
      </c>
      <c r="U2826" s="125">
        <f>IF(L2826="-1",I2826,M2826)</f>
        <v>8</v>
      </c>
      <c r="V2826" s="179">
        <f>IF(L2826="-1",K2826,U2826/I2826*K2826)</f>
        <v>6.25E-2</v>
      </c>
      <c r="W2826" s="125" t="str">
        <f>IF(L2826="-1",M2826,"-")</f>
        <v>-</v>
      </c>
      <c r="X2826" s="179" t="str">
        <f>IF(L2826="-1",W2826/#REF!*#REF!,"-")</f>
        <v>-</v>
      </c>
      <c r="Z2826" s="125" t="str">
        <f>IF(S2826="vs2",1,"")</f>
        <v/>
      </c>
      <c r="AA2826" s="125">
        <f>IF(T2826="vs3",1,"")</f>
        <v>1</v>
      </c>
      <c r="AB2826" s="179">
        <f t="shared" ref="AB2826:AB2843" si="5032">MAX(V2826,X2826,1)*O2826</f>
        <v>6</v>
      </c>
      <c r="AC2826" s="179" t="str">
        <f t="shared" ref="AC2826:AC2839" si="5033">DEC2BIN(MIN(64,AB2826)-1,6)</f>
        <v>000101</v>
      </c>
      <c r="AD2826" s="179">
        <f t="shared" ref="AD2826:AD2843" si="5034">AB2826/(MAX(V2826,1)*IF(O2826="",1,O2826))</f>
        <v>1</v>
      </c>
      <c r="AE2826" s="179" t="str">
        <f t="shared" ref="AE2826:AE2843" si="5035">RIGHT(_xlfn.CONCAT(REPT(0,8-MIN(AB2826,8)),REPT(DEC2BIN(_xlfn.BITLSHIFT(1,AD2826-1)),AB2826/AD2826)),8)</f>
        <v>00111111</v>
      </c>
      <c r="AF2826" s="125" t="s">
        <v>369</v>
      </c>
    </row>
    <row r="2827" spans="1:34" x14ac:dyDescent="0.2">
      <c r="A2827" s="125" t="s">
        <v>4690</v>
      </c>
      <c r="B2827" s="58" t="str">
        <f t="shared" si="5031"/>
        <v>RSVD</v>
      </c>
      <c r="C2827" s="125" t="s">
        <v>781</v>
      </c>
      <c r="D2827" s="125" t="s">
        <v>704</v>
      </c>
      <c r="E2827" s="125" t="str">
        <f>IF(S2827="rs2","S2",IF(S2827="vs2","S3","S1"))</f>
        <v>S1</v>
      </c>
      <c r="F2827" s="125" t="str">
        <f>IF(M2827=8,"000",IF(M2827=16,"101","110"))</f>
        <v>101</v>
      </c>
      <c r="H2827" s="125" t="s">
        <v>1724</v>
      </c>
      <c r="I2827" s="159">
        <f>VLOOKUP(H2827,'V-Enc'!$B$38:$C$45,2,FALSE)</f>
        <v>32</v>
      </c>
      <c r="J2827" s="125" t="s">
        <v>1739</v>
      </c>
      <c r="K2827" s="159">
        <f>VLOOKUP(J2827,'V-Enc'!$B$49:$C$56,2,FALSE)</f>
        <v>0.25</v>
      </c>
      <c r="L2827" s="206" t="s">
        <v>76</v>
      </c>
      <c r="M2827" s="125">
        <v>16</v>
      </c>
      <c r="N2827" s="125" t="s">
        <v>1833</v>
      </c>
      <c r="O2827" s="125">
        <f>VLOOKUP(N2827,'V-Enc'!$B$130:$C$137,2,FALSE)</f>
        <v>6</v>
      </c>
      <c r="R2827" s="125" t="s">
        <v>22</v>
      </c>
      <c r="S2827" s="206" t="s">
        <v>2040</v>
      </c>
      <c r="T2827" s="125" t="s">
        <v>783</v>
      </c>
      <c r="U2827" s="125">
        <f>IF(L2827="-1",I2827,M2827)</f>
        <v>16</v>
      </c>
      <c r="V2827" s="179">
        <f>IF(L2827="-1",K2827,U2827/I2827*K2827)</f>
        <v>0.125</v>
      </c>
      <c r="W2827" s="125" t="str">
        <f>IF(L2827="-1",M2827,"-")</f>
        <v>-</v>
      </c>
      <c r="X2827" s="179" t="str">
        <f>IF(L2827="-1",W2827/#REF!*#REF!,"-")</f>
        <v>-</v>
      </c>
      <c r="Z2827" s="125" t="str">
        <f>IF(S2827="vs2",1,"")</f>
        <v/>
      </c>
      <c r="AA2827" s="125">
        <f>IF(T2827="vs3",1,"")</f>
        <v>1</v>
      </c>
      <c r="AB2827" s="179">
        <f t="shared" si="5032"/>
        <v>6</v>
      </c>
      <c r="AC2827" s="179" t="str">
        <f t="shared" si="5033"/>
        <v>000101</v>
      </c>
      <c r="AD2827" s="179">
        <f t="shared" si="5034"/>
        <v>1</v>
      </c>
      <c r="AE2827" s="179" t="str">
        <f t="shared" si="5035"/>
        <v>00111111</v>
      </c>
      <c r="AF2827" s="125" t="s">
        <v>369</v>
      </c>
    </row>
    <row r="2828" spans="1:34" x14ac:dyDescent="0.2">
      <c r="A2828" s="125" t="s">
        <v>3639</v>
      </c>
      <c r="B2828" s="58" t="str">
        <f t="shared" si="5031"/>
        <v/>
      </c>
      <c r="C2828" s="125" t="s">
        <v>781</v>
      </c>
      <c r="D2828" s="125" t="s">
        <v>704</v>
      </c>
      <c r="E2828" s="125" t="str">
        <f t="shared" ref="E2828:E2834" si="5036">IF(S2828="rs2","S2",IF(S2828="vs2","S3","S1"))</f>
        <v>S1</v>
      </c>
      <c r="F2828" s="125" t="str">
        <f t="shared" ref="F2828:F2834" si="5037">IF(M2828=8,"000",IF(M2828=16,"101","110"))</f>
        <v>110</v>
      </c>
      <c r="H2828" s="125" t="s">
        <v>1724</v>
      </c>
      <c r="I2828" s="159">
        <f>VLOOKUP(H2828,'V-Enc'!$B$38:$C$45,2,FALSE)</f>
        <v>32</v>
      </c>
      <c r="J2828" s="125" t="s">
        <v>1739</v>
      </c>
      <c r="K2828" s="159">
        <f>VLOOKUP(J2828,'V-Enc'!$B$49:$C$56,2,FALSE)</f>
        <v>0.25</v>
      </c>
      <c r="L2828" s="206" t="s">
        <v>76</v>
      </c>
      <c r="M2828" s="125">
        <v>32</v>
      </c>
      <c r="N2828" s="125" t="s">
        <v>1833</v>
      </c>
      <c r="O2828" s="125">
        <f>VLOOKUP(N2828,'V-Enc'!$B$130:$C$137,2,FALSE)</f>
        <v>6</v>
      </c>
      <c r="R2828" s="125" t="s">
        <v>22</v>
      </c>
      <c r="S2828" s="206" t="s">
        <v>2040</v>
      </c>
      <c r="T2828" s="125" t="s">
        <v>783</v>
      </c>
      <c r="U2828" s="125">
        <f t="shared" ref="U2828:U2834" si="5038">IF(L2828="-1",I2828,M2828)</f>
        <v>32</v>
      </c>
      <c r="V2828" s="179">
        <f t="shared" ref="V2828:V2834" si="5039">IF(L2828="-1",K2828,U2828/I2828*K2828)</f>
        <v>0.25</v>
      </c>
      <c r="W2828" s="125" t="str">
        <f t="shared" ref="W2828:W2834" si="5040">IF(L2828="-1",M2828,"-")</f>
        <v>-</v>
      </c>
      <c r="X2828" s="179" t="str">
        <f>IF(L2828="-1",W2828/#REF!*#REF!,"-")</f>
        <v>-</v>
      </c>
      <c r="Z2828" s="125" t="str">
        <f t="shared" si="4974"/>
        <v/>
      </c>
      <c r="AA2828" s="125">
        <f t="shared" si="5030"/>
        <v>1</v>
      </c>
      <c r="AB2828" s="179">
        <f t="shared" si="5032"/>
        <v>6</v>
      </c>
      <c r="AC2828" s="179" t="str">
        <f t="shared" si="5033"/>
        <v>000101</v>
      </c>
      <c r="AD2828" s="179">
        <f t="shared" si="5034"/>
        <v>1</v>
      </c>
      <c r="AE2828" s="179" t="str">
        <f t="shared" si="5035"/>
        <v>00111111</v>
      </c>
      <c r="AF2828" s="125" t="s">
        <v>369</v>
      </c>
    </row>
    <row r="2829" spans="1:34" x14ac:dyDescent="0.2">
      <c r="A2829" s="125" t="s">
        <v>4691</v>
      </c>
      <c r="B2829" s="58" t="str">
        <f t="shared" si="5031"/>
        <v>RSVD</v>
      </c>
      <c r="C2829" s="125" t="s">
        <v>781</v>
      </c>
      <c r="D2829" s="125" t="s">
        <v>704</v>
      </c>
      <c r="E2829" s="125" t="str">
        <f>IF(S2829="rs2","S2",IF(S2829="vs2","S3","S1"))</f>
        <v>S1</v>
      </c>
      <c r="F2829" s="125" t="str">
        <f>IF(M2829=8,"000",IF(M2829=16,"101","110"))</f>
        <v>000</v>
      </c>
      <c r="H2829" s="125" t="s">
        <v>1724</v>
      </c>
      <c r="I2829" s="159">
        <f>VLOOKUP(H2829,'V-Enc'!$B$38:$C$45,2,FALSE)</f>
        <v>32</v>
      </c>
      <c r="J2829" s="125" t="s">
        <v>1740</v>
      </c>
      <c r="K2829" s="159">
        <f>VLOOKUP(J2829,'V-Enc'!$B$49:$C$56,2,FALSE)</f>
        <v>0.5</v>
      </c>
      <c r="L2829" s="206" t="s">
        <v>76</v>
      </c>
      <c r="M2829" s="125">
        <v>8</v>
      </c>
      <c r="N2829" s="125" t="s">
        <v>1833</v>
      </c>
      <c r="O2829" s="125">
        <f>VLOOKUP(N2829,'V-Enc'!$B$130:$C$137,2,FALSE)</f>
        <v>6</v>
      </c>
      <c r="R2829" s="125" t="s">
        <v>22</v>
      </c>
      <c r="S2829" s="206" t="s">
        <v>2040</v>
      </c>
      <c r="T2829" s="125" t="s">
        <v>783</v>
      </c>
      <c r="U2829" s="125">
        <f>IF(L2829="-1",I2829,M2829)</f>
        <v>8</v>
      </c>
      <c r="V2829" s="179">
        <f>IF(L2829="-1",K2829,U2829/I2829*K2829)</f>
        <v>0.125</v>
      </c>
      <c r="W2829" s="125" t="str">
        <f>IF(L2829="-1",M2829,"-")</f>
        <v>-</v>
      </c>
      <c r="X2829" s="179" t="str">
        <f>IF(L2829="-1",W2829/#REF!*#REF!,"-")</f>
        <v>-</v>
      </c>
      <c r="Z2829" s="125" t="str">
        <f>IF(S2829="vs2",1,"")</f>
        <v/>
      </c>
      <c r="AA2829" s="125">
        <f>IF(T2829="vs3",1,"")</f>
        <v>1</v>
      </c>
      <c r="AB2829" s="179">
        <f t="shared" si="5032"/>
        <v>6</v>
      </c>
      <c r="AC2829" s="179" t="str">
        <f t="shared" si="5033"/>
        <v>000101</v>
      </c>
      <c r="AD2829" s="179">
        <f t="shared" si="5034"/>
        <v>1</v>
      </c>
      <c r="AE2829" s="179" t="str">
        <f t="shared" si="5035"/>
        <v>00111111</v>
      </c>
      <c r="AF2829" s="125" t="s">
        <v>369</v>
      </c>
    </row>
    <row r="2830" spans="1:34" x14ac:dyDescent="0.2">
      <c r="A2830" s="125" t="s">
        <v>3640</v>
      </c>
      <c r="B2830" s="58" t="str">
        <f t="shared" si="5031"/>
        <v/>
      </c>
      <c r="C2830" s="125" t="s">
        <v>781</v>
      </c>
      <c r="D2830" s="125" t="s">
        <v>704</v>
      </c>
      <c r="E2830" s="125" t="str">
        <f t="shared" si="5036"/>
        <v>S1</v>
      </c>
      <c r="F2830" s="125" t="str">
        <f t="shared" si="5037"/>
        <v>101</v>
      </c>
      <c r="H2830" s="125" t="s">
        <v>1724</v>
      </c>
      <c r="I2830" s="159">
        <f>VLOOKUP(H2830,'V-Enc'!$B$38:$C$45,2,FALSE)</f>
        <v>32</v>
      </c>
      <c r="J2830" s="125" t="s">
        <v>1740</v>
      </c>
      <c r="K2830" s="159">
        <f>VLOOKUP(J2830,'V-Enc'!$B$49:$C$56,2,FALSE)</f>
        <v>0.5</v>
      </c>
      <c r="L2830" s="206" t="s">
        <v>76</v>
      </c>
      <c r="M2830" s="125">
        <v>16</v>
      </c>
      <c r="N2830" s="125" t="s">
        <v>1833</v>
      </c>
      <c r="O2830" s="125">
        <f>VLOOKUP(N2830,'V-Enc'!$B$130:$C$137,2,FALSE)</f>
        <v>6</v>
      </c>
      <c r="R2830" s="125" t="s">
        <v>22</v>
      </c>
      <c r="S2830" s="206" t="s">
        <v>2040</v>
      </c>
      <c r="T2830" s="125" t="s">
        <v>783</v>
      </c>
      <c r="U2830" s="125">
        <f t="shared" si="5038"/>
        <v>16</v>
      </c>
      <c r="V2830" s="179">
        <f t="shared" si="5039"/>
        <v>0.25</v>
      </c>
      <c r="W2830" s="125" t="str">
        <f t="shared" si="5040"/>
        <v>-</v>
      </c>
      <c r="X2830" s="179" t="str">
        <f>IF(L2830="-1",W2830/#REF!*#REF!,"-")</f>
        <v>-</v>
      </c>
      <c r="Z2830" s="125" t="str">
        <f t="shared" si="4974"/>
        <v/>
      </c>
      <c r="AA2830" s="125">
        <f t="shared" si="5030"/>
        <v>1</v>
      </c>
      <c r="AB2830" s="179">
        <f t="shared" si="5032"/>
        <v>6</v>
      </c>
      <c r="AC2830" s="179" t="str">
        <f t="shared" si="5033"/>
        <v>000101</v>
      </c>
      <c r="AD2830" s="179">
        <f t="shared" si="5034"/>
        <v>1</v>
      </c>
      <c r="AE2830" s="179" t="str">
        <f t="shared" si="5035"/>
        <v>00111111</v>
      </c>
      <c r="AF2830" s="125" t="s">
        <v>369</v>
      </c>
    </row>
    <row r="2831" spans="1:34" x14ac:dyDescent="0.2">
      <c r="A2831" s="125" t="s">
        <v>3641</v>
      </c>
      <c r="B2831" s="58" t="str">
        <f t="shared" si="5031"/>
        <v/>
      </c>
      <c r="C2831" s="125" t="s">
        <v>781</v>
      </c>
      <c r="D2831" s="125" t="s">
        <v>704</v>
      </c>
      <c r="E2831" s="125" t="str">
        <f t="shared" si="5036"/>
        <v>S1</v>
      </c>
      <c r="F2831" s="125" t="str">
        <f t="shared" si="5037"/>
        <v>110</v>
      </c>
      <c r="H2831" s="125" t="s">
        <v>1724</v>
      </c>
      <c r="I2831" s="159">
        <f>VLOOKUP(H2831,'V-Enc'!$B$38:$C$45,2,FALSE)</f>
        <v>32</v>
      </c>
      <c r="J2831" s="125" t="s">
        <v>1740</v>
      </c>
      <c r="K2831" s="159">
        <f>VLOOKUP(J2831,'V-Enc'!$B$49:$C$56,2,FALSE)</f>
        <v>0.5</v>
      </c>
      <c r="L2831" s="206" t="s">
        <v>76</v>
      </c>
      <c r="M2831" s="125">
        <v>32</v>
      </c>
      <c r="N2831" s="125" t="s">
        <v>1833</v>
      </c>
      <c r="O2831" s="125">
        <f>VLOOKUP(N2831,'V-Enc'!$B$130:$C$137,2,FALSE)</f>
        <v>6</v>
      </c>
      <c r="R2831" s="125" t="s">
        <v>22</v>
      </c>
      <c r="S2831" s="206" t="s">
        <v>2040</v>
      </c>
      <c r="T2831" s="125" t="s">
        <v>783</v>
      </c>
      <c r="U2831" s="125">
        <f t="shared" si="5038"/>
        <v>32</v>
      </c>
      <c r="V2831" s="179">
        <f t="shared" si="5039"/>
        <v>0.5</v>
      </c>
      <c r="W2831" s="125" t="str">
        <f t="shared" si="5040"/>
        <v>-</v>
      </c>
      <c r="X2831" s="179" t="str">
        <f>IF(L2831="-1",W2831/I2830*K2830,"-")</f>
        <v>-</v>
      </c>
      <c r="Z2831" s="125" t="str">
        <f t="shared" si="4974"/>
        <v/>
      </c>
      <c r="AA2831" s="125">
        <f t="shared" si="5030"/>
        <v>1</v>
      </c>
      <c r="AB2831" s="179">
        <f t="shared" si="5032"/>
        <v>6</v>
      </c>
      <c r="AC2831" s="179" t="str">
        <f t="shared" si="5033"/>
        <v>000101</v>
      </c>
      <c r="AD2831" s="179">
        <f t="shared" si="5034"/>
        <v>1</v>
      </c>
      <c r="AE2831" s="179" t="str">
        <f t="shared" si="5035"/>
        <v>00111111</v>
      </c>
      <c r="AF2831" s="125" t="s">
        <v>369</v>
      </c>
    </row>
    <row r="2832" spans="1:34" x14ac:dyDescent="0.2">
      <c r="A2832" s="125" t="s">
        <v>3642</v>
      </c>
      <c r="B2832" s="58" t="str">
        <f t="shared" si="5031"/>
        <v/>
      </c>
      <c r="C2832" s="125" t="s">
        <v>781</v>
      </c>
      <c r="D2832" s="125" t="s">
        <v>704</v>
      </c>
      <c r="E2832" s="125" t="str">
        <f t="shared" si="5036"/>
        <v>S1</v>
      </c>
      <c r="F2832" s="125" t="str">
        <f t="shared" si="5037"/>
        <v>000</v>
      </c>
      <c r="H2832" s="125" t="s">
        <v>1724</v>
      </c>
      <c r="I2832" s="159">
        <f>VLOOKUP(H2832,'V-Enc'!$B$38:$C$45,2,FALSE)</f>
        <v>32</v>
      </c>
      <c r="J2832" s="125" t="s">
        <v>1733</v>
      </c>
      <c r="K2832" s="159">
        <f>VLOOKUP(J2832,'V-Enc'!$B$49:$C$56,2,FALSE)</f>
        <v>1</v>
      </c>
      <c r="L2832" s="206" t="s">
        <v>76</v>
      </c>
      <c r="M2832" s="125">
        <v>8</v>
      </c>
      <c r="N2832" s="125" t="s">
        <v>1833</v>
      </c>
      <c r="O2832" s="125">
        <f>VLOOKUP(N2832,'V-Enc'!$B$130:$C$137,2,FALSE)</f>
        <v>6</v>
      </c>
      <c r="R2832" s="125" t="s">
        <v>22</v>
      </c>
      <c r="S2832" s="206" t="s">
        <v>2040</v>
      </c>
      <c r="T2832" s="125" t="s">
        <v>783</v>
      </c>
      <c r="U2832" s="125">
        <f t="shared" si="5038"/>
        <v>8</v>
      </c>
      <c r="V2832" s="179">
        <f t="shared" si="5039"/>
        <v>0.25</v>
      </c>
      <c r="W2832" s="125" t="str">
        <f t="shared" si="5040"/>
        <v>-</v>
      </c>
      <c r="X2832" s="179" t="str">
        <f>IF(L2832="-1",W2832/#REF!*#REF!,"-")</f>
        <v>-</v>
      </c>
      <c r="Z2832" s="125" t="str">
        <f t="shared" si="4974"/>
        <v/>
      </c>
      <c r="AA2832" s="125">
        <f t="shared" si="5030"/>
        <v>1</v>
      </c>
      <c r="AB2832" s="179">
        <f t="shared" si="5032"/>
        <v>6</v>
      </c>
      <c r="AC2832" s="179" t="str">
        <f t="shared" si="5033"/>
        <v>000101</v>
      </c>
      <c r="AD2832" s="179">
        <f t="shared" si="5034"/>
        <v>1</v>
      </c>
      <c r="AE2832" s="179" t="str">
        <f t="shared" si="5035"/>
        <v>00111111</v>
      </c>
      <c r="AF2832" s="125" t="s">
        <v>369</v>
      </c>
    </row>
    <row r="2833" spans="1:32" x14ac:dyDescent="0.2">
      <c r="A2833" s="125" t="s">
        <v>3643</v>
      </c>
      <c r="B2833" s="58" t="str">
        <f t="shared" si="5031"/>
        <v/>
      </c>
      <c r="C2833" s="125" t="s">
        <v>781</v>
      </c>
      <c r="D2833" s="125" t="s">
        <v>704</v>
      </c>
      <c r="E2833" s="125" t="str">
        <f t="shared" si="5036"/>
        <v>S1</v>
      </c>
      <c r="F2833" s="125" t="str">
        <f t="shared" si="5037"/>
        <v>101</v>
      </c>
      <c r="H2833" s="125" t="s">
        <v>1724</v>
      </c>
      <c r="I2833" s="159">
        <f>VLOOKUP(H2833,'V-Enc'!$B$38:$C$45,2,FALSE)</f>
        <v>32</v>
      </c>
      <c r="J2833" s="125" t="s">
        <v>1733</v>
      </c>
      <c r="K2833" s="159">
        <f>VLOOKUP(J2833,'V-Enc'!$B$49:$C$56,2,FALSE)</f>
        <v>1</v>
      </c>
      <c r="L2833" s="206" t="s">
        <v>76</v>
      </c>
      <c r="M2833" s="125">
        <v>16</v>
      </c>
      <c r="N2833" s="125" t="s">
        <v>1833</v>
      </c>
      <c r="O2833" s="125">
        <f>VLOOKUP(N2833,'V-Enc'!$B$130:$C$137,2,FALSE)</f>
        <v>6</v>
      </c>
      <c r="R2833" s="125" t="s">
        <v>22</v>
      </c>
      <c r="S2833" s="206" t="s">
        <v>2040</v>
      </c>
      <c r="T2833" s="125" t="s">
        <v>783</v>
      </c>
      <c r="U2833" s="125">
        <f t="shared" si="5038"/>
        <v>16</v>
      </c>
      <c r="V2833" s="179">
        <f t="shared" si="5039"/>
        <v>0.5</v>
      </c>
      <c r="W2833" s="125" t="str">
        <f t="shared" si="5040"/>
        <v>-</v>
      </c>
      <c r="X2833" s="179" t="str">
        <f>IF(L2833="-1",W2833/#REF!*#REF!,"-")</f>
        <v>-</v>
      </c>
      <c r="Z2833" s="125" t="str">
        <f t="shared" si="4974"/>
        <v/>
      </c>
      <c r="AA2833" s="125">
        <f t="shared" si="5030"/>
        <v>1</v>
      </c>
      <c r="AB2833" s="179">
        <f t="shared" si="5032"/>
        <v>6</v>
      </c>
      <c r="AC2833" s="179" t="str">
        <f t="shared" si="5033"/>
        <v>000101</v>
      </c>
      <c r="AD2833" s="179">
        <f t="shared" si="5034"/>
        <v>1</v>
      </c>
      <c r="AE2833" s="179" t="str">
        <f t="shared" si="5035"/>
        <v>00111111</v>
      </c>
      <c r="AF2833" s="125" t="s">
        <v>369</v>
      </c>
    </row>
    <row r="2834" spans="1:32" x14ac:dyDescent="0.2">
      <c r="A2834" s="125" t="s">
        <v>3644</v>
      </c>
      <c r="B2834" s="58" t="str">
        <f t="shared" si="5031"/>
        <v/>
      </c>
      <c r="C2834" s="125" t="s">
        <v>781</v>
      </c>
      <c r="D2834" s="125" t="s">
        <v>704</v>
      </c>
      <c r="E2834" s="125" t="str">
        <f t="shared" si="5036"/>
        <v>S1</v>
      </c>
      <c r="F2834" s="125" t="str">
        <f t="shared" si="5037"/>
        <v>110</v>
      </c>
      <c r="H2834" s="125" t="s">
        <v>1724</v>
      </c>
      <c r="I2834" s="159">
        <f>VLOOKUP(H2834,'V-Enc'!$B$38:$C$45,2,FALSE)</f>
        <v>32</v>
      </c>
      <c r="J2834" s="125" t="s">
        <v>1733</v>
      </c>
      <c r="K2834" s="159">
        <f>VLOOKUP(J2834,'V-Enc'!$B$49:$C$56,2,FALSE)</f>
        <v>1</v>
      </c>
      <c r="L2834" s="206" t="s">
        <v>76</v>
      </c>
      <c r="M2834" s="125">
        <v>32</v>
      </c>
      <c r="N2834" s="125" t="s">
        <v>1833</v>
      </c>
      <c r="O2834" s="125">
        <f>VLOOKUP(N2834,'V-Enc'!$B$130:$C$137,2,FALSE)</f>
        <v>6</v>
      </c>
      <c r="R2834" s="125" t="s">
        <v>22</v>
      </c>
      <c r="S2834" s="206" t="s">
        <v>2040</v>
      </c>
      <c r="T2834" s="125" t="s">
        <v>783</v>
      </c>
      <c r="U2834" s="125">
        <f t="shared" si="5038"/>
        <v>32</v>
      </c>
      <c r="V2834" s="179">
        <f t="shared" si="5039"/>
        <v>1</v>
      </c>
      <c r="W2834" s="125" t="str">
        <f t="shared" si="5040"/>
        <v>-</v>
      </c>
      <c r="X2834" s="179" t="str">
        <f>IF(L2834="-1",W2834/#REF!*#REF!,"-")</f>
        <v>-</v>
      </c>
      <c r="Z2834" s="125" t="str">
        <f t="shared" si="4974"/>
        <v/>
      </c>
      <c r="AA2834" s="125">
        <f t="shared" si="5030"/>
        <v>1</v>
      </c>
      <c r="AB2834" s="179">
        <f t="shared" si="5032"/>
        <v>6</v>
      </c>
      <c r="AC2834" s="179" t="str">
        <f t="shared" si="5033"/>
        <v>000101</v>
      </c>
      <c r="AD2834" s="179">
        <f t="shared" si="5034"/>
        <v>1</v>
      </c>
      <c r="AE2834" s="179" t="str">
        <f t="shared" si="5035"/>
        <v>00111111</v>
      </c>
      <c r="AF2834" s="125" t="s">
        <v>369</v>
      </c>
    </row>
    <row r="2835" spans="1:32" x14ac:dyDescent="0.2">
      <c r="A2835" s="125" t="s">
        <v>4692</v>
      </c>
      <c r="B2835" s="58" t="str">
        <f t="shared" si="5031"/>
        <v/>
      </c>
      <c r="C2835" s="125" t="s">
        <v>781</v>
      </c>
      <c r="D2835" s="125" t="s">
        <v>704</v>
      </c>
      <c r="E2835" s="125" t="str">
        <f t="shared" ref="E2835:E2843" si="5041">IF(S2835="rs2","S2",IF(S2835="vs2","S3","S1"))</f>
        <v>S1</v>
      </c>
      <c r="F2835" s="125" t="str">
        <f t="shared" ref="F2835:F2843" si="5042">IF(M2835=8,"000",IF(M2835=16,"101","110"))</f>
        <v>000</v>
      </c>
      <c r="H2835" s="125" t="s">
        <v>1724</v>
      </c>
      <c r="I2835" s="159">
        <f>VLOOKUP(H2835,'V-Enc'!$B$38:$C$45,2,FALSE)</f>
        <v>32</v>
      </c>
      <c r="J2835" s="125" t="s">
        <v>1734</v>
      </c>
      <c r="K2835" s="159">
        <f>VLOOKUP(J2835,'V-Enc'!$B$49:$C$56,2,FALSE)</f>
        <v>2</v>
      </c>
      <c r="L2835" s="206" t="s">
        <v>76</v>
      </c>
      <c r="M2835" s="125">
        <v>8</v>
      </c>
      <c r="N2835" s="125" t="s">
        <v>1833</v>
      </c>
      <c r="O2835" s="125">
        <f>VLOOKUP(N2835,'V-Enc'!$B$130:$C$137,2,FALSE)</f>
        <v>6</v>
      </c>
      <c r="R2835" s="125" t="s">
        <v>22</v>
      </c>
      <c r="S2835" s="206" t="s">
        <v>2040</v>
      </c>
      <c r="T2835" s="125" t="s">
        <v>783</v>
      </c>
      <c r="U2835" s="125">
        <f t="shared" ref="U2835:U2843" si="5043">IF(L2835="-1",I2835,M2835)</f>
        <v>8</v>
      </c>
      <c r="V2835" s="179">
        <f t="shared" ref="V2835:V2843" si="5044">IF(L2835="-1",K2835,U2835/I2835*K2835)</f>
        <v>0.5</v>
      </c>
      <c r="W2835" s="125" t="str">
        <f t="shared" ref="W2835:W2843" si="5045">IF(L2835="-1",M2835,"-")</f>
        <v>-</v>
      </c>
      <c r="X2835" s="179" t="str">
        <f>IF(L2835="-1",W2835/#REF!*#REF!,"-")</f>
        <v>-</v>
      </c>
      <c r="Z2835" s="125" t="str">
        <f t="shared" ref="Z2835:Z2843" si="5046">IF(S2835="vs2",1,"")</f>
        <v/>
      </c>
      <c r="AA2835" s="125">
        <f t="shared" ref="AA2835:AA2843" si="5047">IF(T2835="vs3",1,"")</f>
        <v>1</v>
      </c>
      <c r="AB2835" s="179">
        <f t="shared" si="5032"/>
        <v>6</v>
      </c>
      <c r="AC2835" s="179" t="str">
        <f t="shared" si="5033"/>
        <v>000101</v>
      </c>
      <c r="AD2835" s="179">
        <f t="shared" si="5034"/>
        <v>1</v>
      </c>
      <c r="AE2835" s="179" t="str">
        <f t="shared" si="5035"/>
        <v>00111111</v>
      </c>
      <c r="AF2835" s="125" t="s">
        <v>369</v>
      </c>
    </row>
    <row r="2836" spans="1:32" x14ac:dyDescent="0.2">
      <c r="A2836" s="125" t="s">
        <v>4693</v>
      </c>
      <c r="B2836" s="58" t="str">
        <f t="shared" si="5031"/>
        <v/>
      </c>
      <c r="C2836" s="125" t="s">
        <v>781</v>
      </c>
      <c r="D2836" s="125" t="s">
        <v>704</v>
      </c>
      <c r="E2836" s="125" t="str">
        <f t="shared" si="5041"/>
        <v>S1</v>
      </c>
      <c r="F2836" s="125" t="str">
        <f t="shared" si="5042"/>
        <v>101</v>
      </c>
      <c r="H2836" s="125" t="s">
        <v>1724</v>
      </c>
      <c r="I2836" s="159">
        <f>VLOOKUP(H2836,'V-Enc'!$B$38:$C$45,2,FALSE)</f>
        <v>32</v>
      </c>
      <c r="J2836" s="125" t="s">
        <v>1734</v>
      </c>
      <c r="K2836" s="159">
        <f>VLOOKUP(J2836,'V-Enc'!$B$49:$C$56,2,FALSE)</f>
        <v>2</v>
      </c>
      <c r="L2836" s="206" t="s">
        <v>76</v>
      </c>
      <c r="M2836" s="125">
        <v>16</v>
      </c>
      <c r="N2836" s="125" t="s">
        <v>1833</v>
      </c>
      <c r="O2836" s="125">
        <f>VLOOKUP(N2836,'V-Enc'!$B$130:$C$137,2,FALSE)</f>
        <v>6</v>
      </c>
      <c r="R2836" s="125" t="s">
        <v>22</v>
      </c>
      <c r="S2836" s="206" t="s">
        <v>2040</v>
      </c>
      <c r="T2836" s="125" t="s">
        <v>783</v>
      </c>
      <c r="U2836" s="125">
        <f t="shared" si="5043"/>
        <v>16</v>
      </c>
      <c r="V2836" s="179">
        <f t="shared" si="5044"/>
        <v>1</v>
      </c>
      <c r="W2836" s="125" t="str">
        <f t="shared" si="5045"/>
        <v>-</v>
      </c>
      <c r="X2836" s="179" t="str">
        <f>IF(L2836="-1",W2836/#REF!*#REF!,"-")</f>
        <v>-</v>
      </c>
      <c r="Z2836" s="125" t="str">
        <f t="shared" si="5046"/>
        <v/>
      </c>
      <c r="AA2836" s="125">
        <f t="shared" si="5047"/>
        <v>1</v>
      </c>
      <c r="AB2836" s="179">
        <f t="shared" si="5032"/>
        <v>6</v>
      </c>
      <c r="AC2836" s="179" t="str">
        <f t="shared" si="5033"/>
        <v>000101</v>
      </c>
      <c r="AD2836" s="179">
        <f t="shared" si="5034"/>
        <v>1</v>
      </c>
      <c r="AE2836" s="179" t="str">
        <f t="shared" si="5035"/>
        <v>00111111</v>
      </c>
      <c r="AF2836" s="125" t="s">
        <v>369</v>
      </c>
    </row>
    <row r="2837" spans="1:32" x14ac:dyDescent="0.2">
      <c r="A2837" s="125" t="s">
        <v>4694</v>
      </c>
      <c r="B2837" s="58" t="str">
        <f t="shared" si="5031"/>
        <v>RSVD</v>
      </c>
      <c r="C2837" s="125" t="s">
        <v>781</v>
      </c>
      <c r="D2837" s="125" t="s">
        <v>704</v>
      </c>
      <c r="E2837" s="125" t="str">
        <f t="shared" si="5041"/>
        <v>S1</v>
      </c>
      <c r="F2837" s="125" t="str">
        <f t="shared" si="5042"/>
        <v>110</v>
      </c>
      <c r="H2837" s="125" t="s">
        <v>1724</v>
      </c>
      <c r="I2837" s="159">
        <f>VLOOKUP(H2837,'V-Enc'!$B$38:$C$45,2,FALSE)</f>
        <v>32</v>
      </c>
      <c r="J2837" s="125" t="s">
        <v>1734</v>
      </c>
      <c r="K2837" s="159">
        <f>VLOOKUP(J2837,'V-Enc'!$B$49:$C$56,2,FALSE)</f>
        <v>2</v>
      </c>
      <c r="L2837" s="206" t="s">
        <v>76</v>
      </c>
      <c r="M2837" s="125">
        <v>32</v>
      </c>
      <c r="N2837" s="125" t="s">
        <v>1833</v>
      </c>
      <c r="O2837" s="125">
        <f>VLOOKUP(N2837,'V-Enc'!$B$130:$C$137,2,FALSE)</f>
        <v>6</v>
      </c>
      <c r="R2837" s="125" t="s">
        <v>22</v>
      </c>
      <c r="S2837" s="206" t="s">
        <v>2040</v>
      </c>
      <c r="T2837" s="125" t="s">
        <v>783</v>
      </c>
      <c r="U2837" s="125">
        <f t="shared" si="5043"/>
        <v>32</v>
      </c>
      <c r="V2837" s="179">
        <f t="shared" si="5044"/>
        <v>2</v>
      </c>
      <c r="W2837" s="125" t="str">
        <f t="shared" si="5045"/>
        <v>-</v>
      </c>
      <c r="X2837" s="179" t="str">
        <f>IF(L2837="-1",W2837/#REF!*#REF!,"-")</f>
        <v>-</v>
      </c>
      <c r="Z2837" s="125" t="str">
        <f t="shared" si="5046"/>
        <v/>
      </c>
      <c r="AA2837" s="125">
        <f t="shared" si="5047"/>
        <v>1</v>
      </c>
      <c r="AB2837" s="179">
        <f t="shared" si="5032"/>
        <v>12</v>
      </c>
      <c r="AC2837" s="179" t="str">
        <f t="shared" si="5033"/>
        <v>001011</v>
      </c>
      <c r="AD2837" s="179">
        <f t="shared" si="5034"/>
        <v>1</v>
      </c>
      <c r="AE2837" s="179" t="str">
        <f t="shared" si="5035"/>
        <v>11111111</v>
      </c>
      <c r="AF2837" s="125" t="s">
        <v>369</v>
      </c>
    </row>
    <row r="2838" spans="1:32" x14ac:dyDescent="0.2">
      <c r="A2838" s="125" t="s">
        <v>4695</v>
      </c>
      <c r="B2838" s="58" t="str">
        <f t="shared" si="5031"/>
        <v/>
      </c>
      <c r="C2838" s="125" t="s">
        <v>781</v>
      </c>
      <c r="D2838" s="125" t="s">
        <v>704</v>
      </c>
      <c r="E2838" s="125" t="str">
        <f t="shared" si="5041"/>
        <v>S1</v>
      </c>
      <c r="F2838" s="125" t="str">
        <f t="shared" si="5042"/>
        <v>000</v>
      </c>
      <c r="H2838" s="125" t="s">
        <v>1724</v>
      </c>
      <c r="I2838" s="159">
        <f>VLOOKUP(H2838,'V-Enc'!$B$38:$C$45,2,FALSE)</f>
        <v>32</v>
      </c>
      <c r="J2838" s="125" t="s">
        <v>1735</v>
      </c>
      <c r="K2838" s="159">
        <f>VLOOKUP(J2838,'V-Enc'!$B$49:$C$56,2,FALSE)</f>
        <v>4</v>
      </c>
      <c r="L2838" s="206" t="s">
        <v>76</v>
      </c>
      <c r="M2838" s="125">
        <v>8</v>
      </c>
      <c r="N2838" s="125" t="s">
        <v>1833</v>
      </c>
      <c r="O2838" s="125">
        <f>VLOOKUP(N2838,'V-Enc'!$B$130:$C$137,2,FALSE)</f>
        <v>6</v>
      </c>
      <c r="R2838" s="125" t="s">
        <v>22</v>
      </c>
      <c r="S2838" s="206" t="s">
        <v>2040</v>
      </c>
      <c r="T2838" s="125" t="s">
        <v>783</v>
      </c>
      <c r="U2838" s="125">
        <f t="shared" si="5043"/>
        <v>8</v>
      </c>
      <c r="V2838" s="179">
        <f t="shared" si="5044"/>
        <v>1</v>
      </c>
      <c r="W2838" s="125" t="str">
        <f t="shared" si="5045"/>
        <v>-</v>
      </c>
      <c r="X2838" s="179" t="str">
        <f>IF(L2838="-1",W2838/#REF!*#REF!,"-")</f>
        <v>-</v>
      </c>
      <c r="Z2838" s="125" t="str">
        <f t="shared" si="5046"/>
        <v/>
      </c>
      <c r="AA2838" s="125">
        <f t="shared" si="5047"/>
        <v>1</v>
      </c>
      <c r="AB2838" s="179">
        <f t="shared" si="5032"/>
        <v>6</v>
      </c>
      <c r="AC2838" s="179" t="str">
        <f t="shared" si="5033"/>
        <v>000101</v>
      </c>
      <c r="AD2838" s="179">
        <f t="shared" si="5034"/>
        <v>1</v>
      </c>
      <c r="AE2838" s="179" t="str">
        <f t="shared" si="5035"/>
        <v>00111111</v>
      </c>
      <c r="AF2838" s="125" t="s">
        <v>369</v>
      </c>
    </row>
    <row r="2839" spans="1:32" x14ac:dyDescent="0.2">
      <c r="A2839" s="125" t="s">
        <v>4696</v>
      </c>
      <c r="B2839" s="58" t="str">
        <f t="shared" si="5031"/>
        <v>RSVD</v>
      </c>
      <c r="C2839" s="125" t="s">
        <v>781</v>
      </c>
      <c r="D2839" s="125" t="s">
        <v>704</v>
      </c>
      <c r="E2839" s="125" t="str">
        <f t="shared" si="5041"/>
        <v>S1</v>
      </c>
      <c r="F2839" s="125" t="str">
        <f t="shared" si="5042"/>
        <v>101</v>
      </c>
      <c r="H2839" s="125" t="s">
        <v>1724</v>
      </c>
      <c r="I2839" s="159">
        <f>VLOOKUP(H2839,'V-Enc'!$B$38:$C$45,2,FALSE)</f>
        <v>32</v>
      </c>
      <c r="J2839" s="125" t="s">
        <v>1735</v>
      </c>
      <c r="K2839" s="159">
        <f>VLOOKUP(J2839,'V-Enc'!$B$49:$C$56,2,FALSE)</f>
        <v>4</v>
      </c>
      <c r="L2839" s="206" t="s">
        <v>76</v>
      </c>
      <c r="M2839" s="125">
        <v>16</v>
      </c>
      <c r="N2839" s="125" t="s">
        <v>1833</v>
      </c>
      <c r="O2839" s="125">
        <f>VLOOKUP(N2839,'V-Enc'!$B$130:$C$137,2,FALSE)</f>
        <v>6</v>
      </c>
      <c r="R2839" s="125" t="s">
        <v>22</v>
      </c>
      <c r="S2839" s="206" t="s">
        <v>2040</v>
      </c>
      <c r="T2839" s="125" t="s">
        <v>783</v>
      </c>
      <c r="U2839" s="125">
        <f t="shared" si="5043"/>
        <v>16</v>
      </c>
      <c r="V2839" s="179">
        <f t="shared" si="5044"/>
        <v>2</v>
      </c>
      <c r="W2839" s="125" t="str">
        <f t="shared" si="5045"/>
        <v>-</v>
      </c>
      <c r="X2839" s="179" t="str">
        <f>IF(L2839="-1",W2839/#REF!*#REF!,"-")</f>
        <v>-</v>
      </c>
      <c r="Z2839" s="125" t="str">
        <f t="shared" si="5046"/>
        <v/>
      </c>
      <c r="AA2839" s="125">
        <f t="shared" si="5047"/>
        <v>1</v>
      </c>
      <c r="AB2839" s="179">
        <f t="shared" si="5032"/>
        <v>12</v>
      </c>
      <c r="AC2839" s="179" t="str">
        <f t="shared" si="5033"/>
        <v>001011</v>
      </c>
      <c r="AD2839" s="179">
        <f t="shared" si="5034"/>
        <v>1</v>
      </c>
      <c r="AE2839" s="179" t="str">
        <f t="shared" si="5035"/>
        <v>11111111</v>
      </c>
      <c r="AF2839" s="125" t="s">
        <v>369</v>
      </c>
    </row>
    <row r="2840" spans="1:32" x14ac:dyDescent="0.2">
      <c r="A2840" s="125" t="s">
        <v>4697</v>
      </c>
      <c r="B2840" s="58" t="str">
        <f t="shared" si="5031"/>
        <v>RSVD</v>
      </c>
      <c r="C2840" s="125" t="s">
        <v>781</v>
      </c>
      <c r="D2840" s="125" t="s">
        <v>704</v>
      </c>
      <c r="E2840" s="125" t="str">
        <f t="shared" si="5041"/>
        <v>S1</v>
      </c>
      <c r="F2840" s="125" t="str">
        <f t="shared" si="5042"/>
        <v>110</v>
      </c>
      <c r="H2840" s="125" t="s">
        <v>1724</v>
      </c>
      <c r="I2840" s="159">
        <f>VLOOKUP(H2840,'V-Enc'!$B$38:$C$45,2,FALSE)</f>
        <v>32</v>
      </c>
      <c r="J2840" s="125" t="s">
        <v>1735</v>
      </c>
      <c r="K2840" s="159">
        <f>VLOOKUP(J2840,'V-Enc'!$B$49:$C$56,2,FALSE)</f>
        <v>4</v>
      </c>
      <c r="L2840" s="206" t="s">
        <v>76</v>
      </c>
      <c r="M2840" s="125">
        <v>32</v>
      </c>
      <c r="N2840" s="125" t="s">
        <v>1833</v>
      </c>
      <c r="O2840" s="125">
        <f>VLOOKUP(N2840,'V-Enc'!$B$130:$C$137,2,FALSE)</f>
        <v>6</v>
      </c>
      <c r="R2840" s="125" t="s">
        <v>22</v>
      </c>
      <c r="S2840" s="206" t="s">
        <v>2040</v>
      </c>
      <c r="T2840" s="125" t="s">
        <v>783</v>
      </c>
      <c r="U2840" s="125">
        <f t="shared" si="5043"/>
        <v>32</v>
      </c>
      <c r="V2840" s="179">
        <f t="shared" si="5044"/>
        <v>4</v>
      </c>
      <c r="W2840" s="125" t="str">
        <f t="shared" si="5045"/>
        <v>-</v>
      </c>
      <c r="X2840" s="179" t="str">
        <f>IF(L2840="-1",W2840/#REF!*#REF!,"-")</f>
        <v>-</v>
      </c>
      <c r="Z2840" s="125" t="str">
        <f t="shared" si="5046"/>
        <v/>
      </c>
      <c r="AA2840" s="125">
        <f t="shared" si="5047"/>
        <v>1</v>
      </c>
      <c r="AB2840" s="179">
        <f t="shared" si="5032"/>
        <v>24</v>
      </c>
      <c r="AC2840" s="179" t="str">
        <f>DEC2BIN(MIN(64,AB2840)-1,6)</f>
        <v>010111</v>
      </c>
      <c r="AD2840" s="179">
        <f t="shared" si="5034"/>
        <v>1</v>
      </c>
      <c r="AE2840" s="179" t="str">
        <f t="shared" si="5035"/>
        <v>11111111</v>
      </c>
      <c r="AF2840" s="125" t="s">
        <v>369</v>
      </c>
    </row>
    <row r="2841" spans="1:32" x14ac:dyDescent="0.2">
      <c r="A2841" s="125" t="s">
        <v>4698</v>
      </c>
      <c r="B2841" s="58" t="str">
        <f t="shared" si="5031"/>
        <v>RSVD</v>
      </c>
      <c r="C2841" s="125" t="s">
        <v>781</v>
      </c>
      <c r="D2841" s="125" t="s">
        <v>704</v>
      </c>
      <c r="E2841" s="125" t="str">
        <f t="shared" si="5041"/>
        <v>S1</v>
      </c>
      <c r="F2841" s="125" t="str">
        <f t="shared" si="5042"/>
        <v>000</v>
      </c>
      <c r="H2841" s="125" t="s">
        <v>1724</v>
      </c>
      <c r="I2841" s="159">
        <f>VLOOKUP(H2841,'V-Enc'!$B$38:$C$45,2,FALSE)</f>
        <v>32</v>
      </c>
      <c r="J2841" s="125" t="s">
        <v>1736</v>
      </c>
      <c r="K2841" s="159">
        <f>VLOOKUP(J2841,'V-Enc'!$B$49:$C$56,2,FALSE)</f>
        <v>8</v>
      </c>
      <c r="L2841" s="206" t="s">
        <v>76</v>
      </c>
      <c r="M2841" s="125">
        <v>8</v>
      </c>
      <c r="N2841" s="125" t="s">
        <v>1833</v>
      </c>
      <c r="O2841" s="125">
        <f>VLOOKUP(N2841,'V-Enc'!$B$130:$C$137,2,FALSE)</f>
        <v>6</v>
      </c>
      <c r="R2841" s="125" t="s">
        <v>22</v>
      </c>
      <c r="S2841" s="206" t="s">
        <v>2040</v>
      </c>
      <c r="T2841" s="125" t="s">
        <v>783</v>
      </c>
      <c r="U2841" s="125">
        <f t="shared" si="5043"/>
        <v>8</v>
      </c>
      <c r="V2841" s="179">
        <f t="shared" si="5044"/>
        <v>2</v>
      </c>
      <c r="W2841" s="125" t="str">
        <f t="shared" si="5045"/>
        <v>-</v>
      </c>
      <c r="X2841" s="179" t="str">
        <f>IF(L2841="-1",W2841/#REF!*#REF!,"-")</f>
        <v>-</v>
      </c>
      <c r="Z2841" s="125" t="str">
        <f t="shared" si="5046"/>
        <v/>
      </c>
      <c r="AA2841" s="125">
        <f t="shared" si="5047"/>
        <v>1</v>
      </c>
      <c r="AB2841" s="179">
        <f t="shared" si="5032"/>
        <v>12</v>
      </c>
      <c r="AC2841" s="179" t="str">
        <f t="shared" ref="AC2841:AC2843" si="5048">DEC2BIN(MIN(64,AB2841)-1,6)</f>
        <v>001011</v>
      </c>
      <c r="AD2841" s="179">
        <f t="shared" si="5034"/>
        <v>1</v>
      </c>
      <c r="AE2841" s="179" t="str">
        <f t="shared" si="5035"/>
        <v>11111111</v>
      </c>
      <c r="AF2841" s="125" t="s">
        <v>369</v>
      </c>
    </row>
    <row r="2842" spans="1:32" x14ac:dyDescent="0.2">
      <c r="A2842" s="125" t="s">
        <v>4699</v>
      </c>
      <c r="B2842" s="58" t="str">
        <f t="shared" si="5031"/>
        <v>RSVD</v>
      </c>
      <c r="C2842" s="125" t="s">
        <v>781</v>
      </c>
      <c r="D2842" s="125" t="s">
        <v>704</v>
      </c>
      <c r="E2842" s="125" t="str">
        <f t="shared" si="5041"/>
        <v>S1</v>
      </c>
      <c r="F2842" s="125" t="str">
        <f t="shared" si="5042"/>
        <v>101</v>
      </c>
      <c r="H2842" s="125" t="s">
        <v>1724</v>
      </c>
      <c r="I2842" s="159">
        <f>VLOOKUP(H2842,'V-Enc'!$B$38:$C$45,2,FALSE)</f>
        <v>32</v>
      </c>
      <c r="J2842" s="125" t="s">
        <v>1736</v>
      </c>
      <c r="K2842" s="159">
        <f>VLOOKUP(J2842,'V-Enc'!$B$49:$C$56,2,FALSE)</f>
        <v>8</v>
      </c>
      <c r="L2842" s="206" t="s">
        <v>76</v>
      </c>
      <c r="M2842" s="125">
        <v>16</v>
      </c>
      <c r="N2842" s="125" t="s">
        <v>1833</v>
      </c>
      <c r="O2842" s="125">
        <f>VLOOKUP(N2842,'V-Enc'!$B$130:$C$137,2,FALSE)</f>
        <v>6</v>
      </c>
      <c r="R2842" s="125" t="s">
        <v>22</v>
      </c>
      <c r="S2842" s="206" t="s">
        <v>2040</v>
      </c>
      <c r="T2842" s="125" t="s">
        <v>783</v>
      </c>
      <c r="U2842" s="125">
        <f t="shared" si="5043"/>
        <v>16</v>
      </c>
      <c r="V2842" s="179">
        <f t="shared" si="5044"/>
        <v>4</v>
      </c>
      <c r="W2842" s="125" t="str">
        <f t="shared" si="5045"/>
        <v>-</v>
      </c>
      <c r="X2842" s="179" t="str">
        <f>IF(L2842="-1",W2842/#REF!*#REF!,"-")</f>
        <v>-</v>
      </c>
      <c r="Z2842" s="125" t="str">
        <f t="shared" si="5046"/>
        <v/>
      </c>
      <c r="AA2842" s="125">
        <f t="shared" si="5047"/>
        <v>1</v>
      </c>
      <c r="AB2842" s="179">
        <f t="shared" si="5032"/>
        <v>24</v>
      </c>
      <c r="AC2842" s="179" t="str">
        <f t="shared" si="5048"/>
        <v>010111</v>
      </c>
      <c r="AD2842" s="179">
        <f t="shared" si="5034"/>
        <v>1</v>
      </c>
      <c r="AE2842" s="179" t="str">
        <f t="shared" si="5035"/>
        <v>11111111</v>
      </c>
      <c r="AF2842" s="125" t="s">
        <v>369</v>
      </c>
    </row>
    <row r="2843" spans="1:32" x14ac:dyDescent="0.2">
      <c r="A2843" s="125" t="s">
        <v>4700</v>
      </c>
      <c r="B2843" s="58" t="str">
        <f t="shared" si="5031"/>
        <v>RSVD</v>
      </c>
      <c r="C2843" s="125" t="s">
        <v>781</v>
      </c>
      <c r="D2843" s="125" t="s">
        <v>704</v>
      </c>
      <c r="E2843" s="125" t="str">
        <f t="shared" si="5041"/>
        <v>S1</v>
      </c>
      <c r="F2843" s="125" t="str">
        <f t="shared" si="5042"/>
        <v>110</v>
      </c>
      <c r="H2843" s="125" t="s">
        <v>1724</v>
      </c>
      <c r="I2843" s="159">
        <f>VLOOKUP(H2843,'V-Enc'!$B$38:$C$45,2,FALSE)</f>
        <v>32</v>
      </c>
      <c r="J2843" s="125" t="s">
        <v>1736</v>
      </c>
      <c r="K2843" s="159">
        <f>VLOOKUP(J2843,'V-Enc'!$B$49:$C$56,2,FALSE)</f>
        <v>8</v>
      </c>
      <c r="L2843" s="206" t="s">
        <v>76</v>
      </c>
      <c r="M2843" s="125">
        <v>32</v>
      </c>
      <c r="N2843" s="125" t="s">
        <v>1833</v>
      </c>
      <c r="O2843" s="125">
        <f>VLOOKUP(N2843,'V-Enc'!$B$130:$C$137,2,FALSE)</f>
        <v>6</v>
      </c>
      <c r="R2843" s="125" t="s">
        <v>22</v>
      </c>
      <c r="S2843" s="206" t="s">
        <v>2040</v>
      </c>
      <c r="T2843" s="125" t="s">
        <v>783</v>
      </c>
      <c r="U2843" s="125">
        <f t="shared" si="5043"/>
        <v>32</v>
      </c>
      <c r="V2843" s="179">
        <f t="shared" si="5044"/>
        <v>8</v>
      </c>
      <c r="W2843" s="125" t="str">
        <f t="shared" si="5045"/>
        <v>-</v>
      </c>
      <c r="X2843" s="179" t="str">
        <f>IF(L2843="-1",W2843/#REF!*#REF!,"-")</f>
        <v>-</v>
      </c>
      <c r="Z2843" s="125" t="str">
        <f t="shared" si="5046"/>
        <v/>
      </c>
      <c r="AA2843" s="125">
        <f t="shared" si="5047"/>
        <v>1</v>
      </c>
      <c r="AB2843" s="179">
        <f t="shared" si="5032"/>
        <v>48</v>
      </c>
      <c r="AC2843" s="179" t="str">
        <f t="shared" si="5048"/>
        <v>101111</v>
      </c>
      <c r="AD2843" s="179">
        <f t="shared" si="5034"/>
        <v>1</v>
      </c>
      <c r="AE2843" s="179" t="str">
        <f t="shared" si="5035"/>
        <v>11111111</v>
      </c>
      <c r="AF2843" s="125" t="s">
        <v>369</v>
      </c>
    </row>
    <row r="2844" spans="1:32" x14ac:dyDescent="0.2">
      <c r="I2844" s="159"/>
      <c r="Z2844" s="125" t="str">
        <f t="shared" si="4974"/>
        <v/>
      </c>
      <c r="AA2844" s="125" t="str">
        <f t="shared" si="5030"/>
        <v/>
      </c>
      <c r="AC2844" s="179"/>
      <c r="AE2844" s="179"/>
    </row>
    <row r="2845" spans="1:32" ht="19" x14ac:dyDescent="0.25">
      <c r="A2845" s="225" t="s">
        <v>2538</v>
      </c>
      <c r="B2845" s="225"/>
      <c r="C2845" s="226"/>
      <c r="D2845" s="226"/>
      <c r="E2845" s="226"/>
      <c r="F2845" s="226"/>
      <c r="G2845" s="226"/>
      <c r="I2845" s="159"/>
      <c r="Z2845" s="125" t="str">
        <f t="shared" si="4974"/>
        <v/>
      </c>
      <c r="AA2845" s="125" t="str">
        <f t="shared" si="5030"/>
        <v/>
      </c>
      <c r="AC2845" s="179"/>
      <c r="AE2845" s="179"/>
    </row>
    <row r="2846" spans="1:32" x14ac:dyDescent="0.2">
      <c r="A2846" s="125" t="s">
        <v>4677</v>
      </c>
      <c r="B2846" s="58" t="str">
        <f t="shared" ref="B2846:B2863" si="5049">IF(OR(MAX(1,O2846)*MAX(V2846,1)&gt;8,V2846&lt;1/4,X2846&lt;1/4,IF(X2846="-",0,X2846)&gt;8),"RSVD","")</f>
        <v>RSVD</v>
      </c>
      <c r="C2846" s="125" t="s">
        <v>781</v>
      </c>
      <c r="D2846" s="125" t="s">
        <v>704</v>
      </c>
      <c r="E2846" s="125" t="str">
        <f>IF(S2846="rs2","S2",IF(S2846="vs2","S3","S1"))</f>
        <v>S2</v>
      </c>
      <c r="F2846" s="125" t="str">
        <f>IF(M2846=8,"000",IF(M2846=16,"101","110"))</f>
        <v>000</v>
      </c>
      <c r="H2846" s="125" t="s">
        <v>1724</v>
      </c>
      <c r="I2846" s="159">
        <f>VLOOKUP(H2846,'V-Enc'!$B$38:$C$45,2,FALSE)</f>
        <v>32</v>
      </c>
      <c r="J2846" s="125" t="s">
        <v>1739</v>
      </c>
      <c r="K2846" s="159">
        <f>VLOOKUP(J2846,'V-Enc'!$B$49:$C$56,2,FALSE)</f>
        <v>0.25</v>
      </c>
      <c r="L2846" s="206" t="s">
        <v>548</v>
      </c>
      <c r="M2846" s="125">
        <v>8</v>
      </c>
      <c r="N2846" s="125" t="s">
        <v>1833</v>
      </c>
      <c r="O2846" s="125">
        <f>VLOOKUP(N2846,'V-Enc'!$B$130:$C$137,2,FALSE)</f>
        <v>6</v>
      </c>
      <c r="R2846" s="125" t="s">
        <v>22</v>
      </c>
      <c r="S2846" s="125" t="s">
        <v>44</v>
      </c>
      <c r="T2846" s="125" t="s">
        <v>783</v>
      </c>
      <c r="U2846" s="125">
        <f>IF(L2846="-1",I2846,M2846)</f>
        <v>8</v>
      </c>
      <c r="V2846" s="179">
        <f>IF(L2846="-1",K2846,U2846/I2846*K2846)</f>
        <v>6.25E-2</v>
      </c>
      <c r="W2846" s="125" t="str">
        <f>IF(L2846="-1",M2846,"-")</f>
        <v>-</v>
      </c>
      <c r="X2846" s="179" t="str">
        <f>IF(L2846="-1",W2846/#REF!*#REF!,"-")</f>
        <v>-</v>
      </c>
      <c r="Z2846" s="125" t="str">
        <f>IF(S2846="vs2",1,"")</f>
        <v/>
      </c>
      <c r="AA2846" s="125">
        <f>IF(T2846="vs3",1,"")</f>
        <v>1</v>
      </c>
      <c r="AB2846" s="179">
        <f t="shared" ref="AB2846:AB2863" si="5050">MAX(V2846,X2846,1)*O2846</f>
        <v>6</v>
      </c>
      <c r="AC2846" s="179" t="str">
        <f t="shared" ref="AC2846:AC2859" si="5051">DEC2BIN(MIN(64,AB2846)-1,6)</f>
        <v>000101</v>
      </c>
      <c r="AD2846" s="179">
        <f t="shared" ref="AD2846:AD2863" si="5052">AB2846/(MAX(V2846,1)*IF(O2846="",1,O2846))</f>
        <v>1</v>
      </c>
      <c r="AE2846" s="179" t="str">
        <f t="shared" ref="AE2846:AE2863" si="5053">RIGHT(_xlfn.CONCAT(REPT(0,8-MIN(AB2846,8)),REPT(DEC2BIN(_xlfn.BITLSHIFT(1,AD2846-1)),AB2846/AD2846)),8)</f>
        <v>00111111</v>
      </c>
      <c r="AF2846" s="125" t="s">
        <v>369</v>
      </c>
    </row>
    <row r="2847" spans="1:32" x14ac:dyDescent="0.2">
      <c r="A2847" s="125" t="s">
        <v>4678</v>
      </c>
      <c r="B2847" s="58" t="str">
        <f t="shared" si="5049"/>
        <v>RSVD</v>
      </c>
      <c r="C2847" s="125" t="s">
        <v>781</v>
      </c>
      <c r="D2847" s="125" t="s">
        <v>704</v>
      </c>
      <c r="E2847" s="125" t="str">
        <f t="shared" ref="E2847:E2854" si="5054">IF(S2847="rs2","S2",IF(S2847="vs2","S3","S1"))</f>
        <v>S2</v>
      </c>
      <c r="F2847" s="125" t="str">
        <f t="shared" ref="F2847:F2854" si="5055">IF(M2847=8,"000",IF(M2847=16,"101","110"))</f>
        <v>101</v>
      </c>
      <c r="H2847" s="125" t="s">
        <v>1724</v>
      </c>
      <c r="I2847" s="159">
        <f>VLOOKUP(H2847,'V-Enc'!$B$38:$C$45,2,FALSE)</f>
        <v>32</v>
      </c>
      <c r="J2847" s="125" t="s">
        <v>1739</v>
      </c>
      <c r="K2847" s="159">
        <f>VLOOKUP(J2847,'V-Enc'!$B$49:$C$56,2,FALSE)</f>
        <v>0.25</v>
      </c>
      <c r="L2847" s="206" t="s">
        <v>548</v>
      </c>
      <c r="M2847" s="125">
        <v>16</v>
      </c>
      <c r="N2847" s="125" t="s">
        <v>1833</v>
      </c>
      <c r="O2847" s="125">
        <f>VLOOKUP(N2847,'V-Enc'!$B$130:$C$137,2,FALSE)</f>
        <v>6</v>
      </c>
      <c r="R2847" s="125" t="s">
        <v>22</v>
      </c>
      <c r="S2847" s="125" t="s">
        <v>44</v>
      </c>
      <c r="T2847" s="125" t="s">
        <v>783</v>
      </c>
      <c r="U2847" s="125">
        <f t="shared" ref="U2847:U2854" si="5056">IF(L2847="-1",I2847,M2847)</f>
        <v>16</v>
      </c>
      <c r="V2847" s="179">
        <f t="shared" ref="V2847:V2854" si="5057">IF(L2847="-1",K2847,U2847/I2847*K2847)</f>
        <v>0.125</v>
      </c>
      <c r="W2847" s="125" t="str">
        <f t="shared" ref="W2847:W2854" si="5058">IF(L2847="-1",M2847,"-")</f>
        <v>-</v>
      </c>
      <c r="X2847" s="179" t="str">
        <f>IF(L2847="-1",W2847/#REF!*#REF!,"-")</f>
        <v>-</v>
      </c>
      <c r="Z2847" s="125" t="str">
        <f t="shared" si="4974"/>
        <v/>
      </c>
      <c r="AA2847" s="125">
        <f t="shared" si="5030"/>
        <v>1</v>
      </c>
      <c r="AB2847" s="179">
        <f t="shared" si="5050"/>
        <v>6</v>
      </c>
      <c r="AC2847" s="179" t="str">
        <f t="shared" si="5051"/>
        <v>000101</v>
      </c>
      <c r="AD2847" s="179">
        <f t="shared" si="5052"/>
        <v>1</v>
      </c>
      <c r="AE2847" s="179" t="str">
        <f t="shared" si="5053"/>
        <v>00111111</v>
      </c>
      <c r="AF2847" s="125" t="s">
        <v>369</v>
      </c>
    </row>
    <row r="2848" spans="1:32" x14ac:dyDescent="0.2">
      <c r="A2848" s="125" t="s">
        <v>3645</v>
      </c>
      <c r="B2848" s="58" t="str">
        <f t="shared" si="5049"/>
        <v/>
      </c>
      <c r="C2848" s="125" t="s">
        <v>781</v>
      </c>
      <c r="D2848" s="125" t="s">
        <v>704</v>
      </c>
      <c r="E2848" s="125" t="str">
        <f>IF(S2848="rs2","S2",IF(S2848="vs2","S3","S1"))</f>
        <v>S2</v>
      </c>
      <c r="F2848" s="125" t="str">
        <f>IF(M2848=8,"000",IF(M2848=16,"101","110"))</f>
        <v>110</v>
      </c>
      <c r="H2848" s="125" t="s">
        <v>1724</v>
      </c>
      <c r="I2848" s="159">
        <f>VLOOKUP(H2848,'V-Enc'!$B$38:$C$45,2,FALSE)</f>
        <v>32</v>
      </c>
      <c r="J2848" s="125" t="s">
        <v>1739</v>
      </c>
      <c r="K2848" s="159">
        <f>VLOOKUP(J2848,'V-Enc'!$B$49:$C$56,2,FALSE)</f>
        <v>0.25</v>
      </c>
      <c r="L2848" s="206" t="s">
        <v>548</v>
      </c>
      <c r="M2848" s="125">
        <v>32</v>
      </c>
      <c r="N2848" s="125" t="s">
        <v>1833</v>
      </c>
      <c r="O2848" s="125">
        <f>VLOOKUP(N2848,'V-Enc'!$B$130:$C$137,2,FALSE)</f>
        <v>6</v>
      </c>
      <c r="R2848" s="125" t="s">
        <v>22</v>
      </c>
      <c r="S2848" s="125" t="s">
        <v>44</v>
      </c>
      <c r="T2848" s="125" t="s">
        <v>783</v>
      </c>
      <c r="U2848" s="125">
        <f>IF(L2848="-1",I2848,M2848)</f>
        <v>32</v>
      </c>
      <c r="V2848" s="179">
        <f>IF(L2848="-1",K2848,U2848/I2848*K2848)</f>
        <v>0.25</v>
      </c>
      <c r="W2848" s="125" t="str">
        <f>IF(L2848="-1",M2848,"-")</f>
        <v>-</v>
      </c>
      <c r="X2848" s="179" t="str">
        <f>IF(L2848="-1",W2848/#REF!*#REF!,"-")</f>
        <v>-</v>
      </c>
      <c r="Z2848" s="125" t="str">
        <f>IF(S2848="vs2",1,"")</f>
        <v/>
      </c>
      <c r="AA2848" s="125">
        <f>IF(T2848="vs3",1,"")</f>
        <v>1</v>
      </c>
      <c r="AB2848" s="179">
        <f t="shared" si="5050"/>
        <v>6</v>
      </c>
      <c r="AC2848" s="179" t="str">
        <f t="shared" si="5051"/>
        <v>000101</v>
      </c>
      <c r="AD2848" s="179">
        <f t="shared" si="5052"/>
        <v>1</v>
      </c>
      <c r="AE2848" s="179" t="str">
        <f t="shared" si="5053"/>
        <v>00111111</v>
      </c>
      <c r="AF2848" s="125" t="s">
        <v>369</v>
      </c>
    </row>
    <row r="2849" spans="1:32" x14ac:dyDescent="0.2">
      <c r="A2849" s="125" t="s">
        <v>4679</v>
      </c>
      <c r="B2849" s="58" t="str">
        <f t="shared" si="5049"/>
        <v>RSVD</v>
      </c>
      <c r="C2849" s="125" t="s">
        <v>781</v>
      </c>
      <c r="D2849" s="125" t="s">
        <v>704</v>
      </c>
      <c r="E2849" s="125" t="str">
        <f>IF(S2849="rs2","S2",IF(S2849="vs2","S3","S1"))</f>
        <v>S2</v>
      </c>
      <c r="F2849" s="125" t="str">
        <f>IF(M2849=8,"000",IF(M2849=16,"101","110"))</f>
        <v>000</v>
      </c>
      <c r="H2849" s="125" t="s">
        <v>1724</v>
      </c>
      <c r="I2849" s="159">
        <f>VLOOKUP(H2849,'V-Enc'!$B$38:$C$45,2,FALSE)</f>
        <v>32</v>
      </c>
      <c r="J2849" s="125" t="s">
        <v>1740</v>
      </c>
      <c r="K2849" s="159">
        <f>VLOOKUP(J2849,'V-Enc'!$B$49:$C$56,2,FALSE)</f>
        <v>0.5</v>
      </c>
      <c r="L2849" s="206" t="s">
        <v>548</v>
      </c>
      <c r="M2849" s="125">
        <v>8</v>
      </c>
      <c r="N2849" s="125" t="s">
        <v>1833</v>
      </c>
      <c r="O2849" s="125">
        <f>VLOOKUP(N2849,'V-Enc'!$B$130:$C$137,2,FALSE)</f>
        <v>6</v>
      </c>
      <c r="R2849" s="125" t="s">
        <v>22</v>
      </c>
      <c r="S2849" s="125" t="s">
        <v>44</v>
      </c>
      <c r="T2849" s="125" t="s">
        <v>783</v>
      </c>
      <c r="U2849" s="125">
        <f>IF(L2849="-1",I2849,M2849)</f>
        <v>8</v>
      </c>
      <c r="V2849" s="179">
        <f>IF(L2849="-1",K2849,U2849/I2849*K2849)</f>
        <v>0.125</v>
      </c>
      <c r="W2849" s="125" t="str">
        <f>IF(L2849="-1",M2849,"-")</f>
        <v>-</v>
      </c>
      <c r="X2849" s="179" t="str">
        <f>IF(L2849="-1",W2849/#REF!*#REF!,"-")</f>
        <v>-</v>
      </c>
      <c r="Z2849" s="125" t="str">
        <f>IF(S2849="vs2",1,"")</f>
        <v/>
      </c>
      <c r="AA2849" s="125">
        <f>IF(T2849="vs3",1,"")</f>
        <v>1</v>
      </c>
      <c r="AB2849" s="179">
        <f t="shared" si="5050"/>
        <v>6</v>
      </c>
      <c r="AC2849" s="179" t="str">
        <f t="shared" si="5051"/>
        <v>000101</v>
      </c>
      <c r="AD2849" s="179">
        <f t="shared" si="5052"/>
        <v>1</v>
      </c>
      <c r="AE2849" s="179" t="str">
        <f t="shared" si="5053"/>
        <v>00111111</v>
      </c>
      <c r="AF2849" s="125" t="s">
        <v>369</v>
      </c>
    </row>
    <row r="2850" spans="1:32" x14ac:dyDescent="0.2">
      <c r="A2850" s="125" t="s">
        <v>3646</v>
      </c>
      <c r="B2850" s="58" t="str">
        <f t="shared" si="5049"/>
        <v/>
      </c>
      <c r="C2850" s="125" t="s">
        <v>781</v>
      </c>
      <c r="D2850" s="125" t="s">
        <v>704</v>
      </c>
      <c r="E2850" s="125" t="str">
        <f t="shared" si="5054"/>
        <v>S2</v>
      </c>
      <c r="F2850" s="125" t="str">
        <f t="shared" si="5055"/>
        <v>101</v>
      </c>
      <c r="H2850" s="125" t="s">
        <v>1724</v>
      </c>
      <c r="I2850" s="159">
        <f>VLOOKUP(H2850,'V-Enc'!$B$38:$C$45,2,FALSE)</f>
        <v>32</v>
      </c>
      <c r="J2850" s="125" t="s">
        <v>1740</v>
      </c>
      <c r="K2850" s="159">
        <f>VLOOKUP(J2850,'V-Enc'!$B$49:$C$56,2,FALSE)</f>
        <v>0.5</v>
      </c>
      <c r="L2850" s="206" t="s">
        <v>548</v>
      </c>
      <c r="M2850" s="125">
        <v>16</v>
      </c>
      <c r="N2850" s="125" t="s">
        <v>1833</v>
      </c>
      <c r="O2850" s="125">
        <f>VLOOKUP(N2850,'V-Enc'!$B$130:$C$137,2,FALSE)</f>
        <v>6</v>
      </c>
      <c r="R2850" s="125" t="s">
        <v>22</v>
      </c>
      <c r="S2850" s="125" t="s">
        <v>44</v>
      </c>
      <c r="T2850" s="125" t="s">
        <v>783</v>
      </c>
      <c r="U2850" s="125">
        <f t="shared" si="5056"/>
        <v>16</v>
      </c>
      <c r="V2850" s="179">
        <f t="shared" si="5057"/>
        <v>0.25</v>
      </c>
      <c r="W2850" s="125" t="str">
        <f t="shared" si="5058"/>
        <v>-</v>
      </c>
      <c r="X2850" s="179" t="str">
        <f>IF(L2850="-1",W2850/#REF!*#REF!,"-")</f>
        <v>-</v>
      </c>
      <c r="Z2850" s="125" t="str">
        <f t="shared" si="4974"/>
        <v/>
      </c>
      <c r="AA2850" s="125">
        <f t="shared" si="5030"/>
        <v>1</v>
      </c>
      <c r="AB2850" s="179">
        <f t="shared" si="5050"/>
        <v>6</v>
      </c>
      <c r="AC2850" s="179" t="str">
        <f t="shared" si="5051"/>
        <v>000101</v>
      </c>
      <c r="AD2850" s="179">
        <f t="shared" si="5052"/>
        <v>1</v>
      </c>
      <c r="AE2850" s="179" t="str">
        <f t="shared" si="5053"/>
        <v>00111111</v>
      </c>
      <c r="AF2850" s="125" t="s">
        <v>369</v>
      </c>
    </row>
    <row r="2851" spans="1:32" x14ac:dyDescent="0.2">
      <c r="A2851" s="125" t="s">
        <v>3647</v>
      </c>
      <c r="B2851" s="58" t="str">
        <f t="shared" si="5049"/>
        <v/>
      </c>
      <c r="C2851" s="125" t="s">
        <v>781</v>
      </c>
      <c r="D2851" s="125" t="s">
        <v>704</v>
      </c>
      <c r="E2851" s="125" t="str">
        <f t="shared" si="5054"/>
        <v>S2</v>
      </c>
      <c r="F2851" s="125" t="str">
        <f t="shared" si="5055"/>
        <v>110</v>
      </c>
      <c r="H2851" s="125" t="s">
        <v>1724</v>
      </c>
      <c r="I2851" s="159">
        <f>VLOOKUP(H2851,'V-Enc'!$B$38:$C$45,2,FALSE)</f>
        <v>32</v>
      </c>
      <c r="J2851" s="125" t="s">
        <v>1740</v>
      </c>
      <c r="K2851" s="159">
        <f>VLOOKUP(J2851,'V-Enc'!$B$49:$C$56,2,FALSE)</f>
        <v>0.5</v>
      </c>
      <c r="L2851" s="206" t="s">
        <v>548</v>
      </c>
      <c r="M2851" s="125">
        <v>32</v>
      </c>
      <c r="N2851" s="125" t="s">
        <v>1833</v>
      </c>
      <c r="O2851" s="125">
        <f>VLOOKUP(N2851,'V-Enc'!$B$130:$C$137,2,FALSE)</f>
        <v>6</v>
      </c>
      <c r="R2851" s="125" t="s">
        <v>22</v>
      </c>
      <c r="S2851" s="125" t="s">
        <v>44</v>
      </c>
      <c r="T2851" s="125" t="s">
        <v>783</v>
      </c>
      <c r="U2851" s="125">
        <f t="shared" si="5056"/>
        <v>32</v>
      </c>
      <c r="V2851" s="179">
        <f t="shared" si="5057"/>
        <v>0.5</v>
      </c>
      <c r="W2851" s="125" t="str">
        <f t="shared" si="5058"/>
        <v>-</v>
      </c>
      <c r="X2851" s="179" t="str">
        <f>IF(L2851="-1",W2851/I2850*K2850,"-")</f>
        <v>-</v>
      </c>
      <c r="Z2851" s="125" t="str">
        <f t="shared" si="4974"/>
        <v/>
      </c>
      <c r="AA2851" s="125">
        <f t="shared" si="5030"/>
        <v>1</v>
      </c>
      <c r="AB2851" s="179">
        <f t="shared" si="5050"/>
        <v>6</v>
      </c>
      <c r="AC2851" s="179" t="str">
        <f t="shared" si="5051"/>
        <v>000101</v>
      </c>
      <c r="AD2851" s="179">
        <f t="shared" si="5052"/>
        <v>1</v>
      </c>
      <c r="AE2851" s="179" t="str">
        <f t="shared" si="5053"/>
        <v>00111111</v>
      </c>
      <c r="AF2851" s="125" t="s">
        <v>369</v>
      </c>
    </row>
    <row r="2852" spans="1:32" x14ac:dyDescent="0.2">
      <c r="A2852" s="125" t="s">
        <v>3648</v>
      </c>
      <c r="B2852" s="58" t="str">
        <f t="shared" si="5049"/>
        <v/>
      </c>
      <c r="C2852" s="125" t="s">
        <v>781</v>
      </c>
      <c r="D2852" s="125" t="s">
        <v>704</v>
      </c>
      <c r="E2852" s="125" t="str">
        <f t="shared" si="5054"/>
        <v>S2</v>
      </c>
      <c r="F2852" s="125" t="str">
        <f t="shared" si="5055"/>
        <v>000</v>
      </c>
      <c r="H2852" s="125" t="s">
        <v>1724</v>
      </c>
      <c r="I2852" s="159">
        <f>VLOOKUP(H2852,'V-Enc'!$B$38:$C$45,2,FALSE)</f>
        <v>32</v>
      </c>
      <c r="J2852" s="125" t="s">
        <v>1733</v>
      </c>
      <c r="K2852" s="159">
        <f>VLOOKUP(J2852,'V-Enc'!$B$49:$C$56,2,FALSE)</f>
        <v>1</v>
      </c>
      <c r="L2852" s="206" t="s">
        <v>548</v>
      </c>
      <c r="M2852" s="125">
        <v>8</v>
      </c>
      <c r="N2852" s="125" t="s">
        <v>1833</v>
      </c>
      <c r="O2852" s="125">
        <f>VLOOKUP(N2852,'V-Enc'!$B$130:$C$137,2,FALSE)</f>
        <v>6</v>
      </c>
      <c r="R2852" s="125" t="s">
        <v>22</v>
      </c>
      <c r="S2852" s="125" t="s">
        <v>44</v>
      </c>
      <c r="T2852" s="125" t="s">
        <v>783</v>
      </c>
      <c r="U2852" s="125">
        <f t="shared" si="5056"/>
        <v>8</v>
      </c>
      <c r="V2852" s="179">
        <f t="shared" si="5057"/>
        <v>0.25</v>
      </c>
      <c r="W2852" s="125" t="str">
        <f t="shared" si="5058"/>
        <v>-</v>
      </c>
      <c r="X2852" s="179" t="str">
        <f>IF(L2852="-1",W2852/#REF!*#REF!,"-")</f>
        <v>-</v>
      </c>
      <c r="Z2852" s="125" t="str">
        <f t="shared" si="4974"/>
        <v/>
      </c>
      <c r="AA2852" s="125">
        <f t="shared" si="5030"/>
        <v>1</v>
      </c>
      <c r="AB2852" s="179">
        <f t="shared" si="5050"/>
        <v>6</v>
      </c>
      <c r="AC2852" s="179" t="str">
        <f t="shared" si="5051"/>
        <v>000101</v>
      </c>
      <c r="AD2852" s="179">
        <f t="shared" si="5052"/>
        <v>1</v>
      </c>
      <c r="AE2852" s="179" t="str">
        <f t="shared" si="5053"/>
        <v>00111111</v>
      </c>
      <c r="AF2852" s="125" t="s">
        <v>369</v>
      </c>
    </row>
    <row r="2853" spans="1:32" x14ac:dyDescent="0.2">
      <c r="A2853" s="125" t="s">
        <v>3649</v>
      </c>
      <c r="B2853" s="58" t="str">
        <f t="shared" si="5049"/>
        <v/>
      </c>
      <c r="C2853" s="125" t="s">
        <v>781</v>
      </c>
      <c r="D2853" s="125" t="s">
        <v>704</v>
      </c>
      <c r="E2853" s="125" t="str">
        <f t="shared" si="5054"/>
        <v>S2</v>
      </c>
      <c r="F2853" s="125" t="str">
        <f t="shared" si="5055"/>
        <v>101</v>
      </c>
      <c r="H2853" s="125" t="s">
        <v>1724</v>
      </c>
      <c r="I2853" s="159">
        <f>VLOOKUP(H2853,'V-Enc'!$B$38:$C$45,2,FALSE)</f>
        <v>32</v>
      </c>
      <c r="J2853" s="125" t="s">
        <v>1733</v>
      </c>
      <c r="K2853" s="159">
        <f>VLOOKUP(J2853,'V-Enc'!$B$49:$C$56,2,FALSE)</f>
        <v>1</v>
      </c>
      <c r="L2853" s="206" t="s">
        <v>548</v>
      </c>
      <c r="M2853" s="125">
        <v>16</v>
      </c>
      <c r="N2853" s="125" t="s">
        <v>1833</v>
      </c>
      <c r="O2853" s="125">
        <f>VLOOKUP(N2853,'V-Enc'!$B$130:$C$137,2,FALSE)</f>
        <v>6</v>
      </c>
      <c r="R2853" s="125" t="s">
        <v>22</v>
      </c>
      <c r="S2853" s="125" t="s">
        <v>44</v>
      </c>
      <c r="T2853" s="125" t="s">
        <v>783</v>
      </c>
      <c r="U2853" s="125">
        <f t="shared" si="5056"/>
        <v>16</v>
      </c>
      <c r="V2853" s="179">
        <f t="shared" si="5057"/>
        <v>0.5</v>
      </c>
      <c r="W2853" s="125" t="str">
        <f t="shared" si="5058"/>
        <v>-</v>
      </c>
      <c r="X2853" s="179" t="str">
        <f>IF(L2853="-1",W2853/#REF!*#REF!,"-")</f>
        <v>-</v>
      </c>
      <c r="Z2853" s="125" t="str">
        <f t="shared" si="4974"/>
        <v/>
      </c>
      <c r="AA2853" s="125">
        <f t="shared" si="5030"/>
        <v>1</v>
      </c>
      <c r="AB2853" s="179">
        <f t="shared" si="5050"/>
        <v>6</v>
      </c>
      <c r="AC2853" s="179" t="str">
        <f t="shared" si="5051"/>
        <v>000101</v>
      </c>
      <c r="AD2853" s="179">
        <f t="shared" si="5052"/>
        <v>1</v>
      </c>
      <c r="AE2853" s="179" t="str">
        <f t="shared" si="5053"/>
        <v>00111111</v>
      </c>
      <c r="AF2853" s="125" t="s">
        <v>369</v>
      </c>
    </row>
    <row r="2854" spans="1:32" x14ac:dyDescent="0.2">
      <c r="A2854" s="125" t="s">
        <v>3650</v>
      </c>
      <c r="B2854" s="58" t="str">
        <f t="shared" si="5049"/>
        <v/>
      </c>
      <c r="C2854" s="125" t="s">
        <v>781</v>
      </c>
      <c r="D2854" s="125" t="s">
        <v>704</v>
      </c>
      <c r="E2854" s="125" t="str">
        <f t="shared" si="5054"/>
        <v>S2</v>
      </c>
      <c r="F2854" s="125" t="str">
        <f t="shared" si="5055"/>
        <v>110</v>
      </c>
      <c r="H2854" s="125" t="s">
        <v>1724</v>
      </c>
      <c r="I2854" s="159">
        <f>VLOOKUP(H2854,'V-Enc'!$B$38:$C$45,2,FALSE)</f>
        <v>32</v>
      </c>
      <c r="J2854" s="125" t="s">
        <v>1733</v>
      </c>
      <c r="K2854" s="159">
        <f>VLOOKUP(J2854,'V-Enc'!$B$49:$C$56,2,FALSE)</f>
        <v>1</v>
      </c>
      <c r="L2854" s="206" t="s">
        <v>548</v>
      </c>
      <c r="M2854" s="125">
        <v>32</v>
      </c>
      <c r="N2854" s="125" t="s">
        <v>1833</v>
      </c>
      <c r="O2854" s="125">
        <f>VLOOKUP(N2854,'V-Enc'!$B$130:$C$137,2,FALSE)</f>
        <v>6</v>
      </c>
      <c r="R2854" s="125" t="s">
        <v>22</v>
      </c>
      <c r="S2854" s="125" t="s">
        <v>44</v>
      </c>
      <c r="T2854" s="125" t="s">
        <v>783</v>
      </c>
      <c r="U2854" s="125">
        <f t="shared" si="5056"/>
        <v>32</v>
      </c>
      <c r="V2854" s="179">
        <f t="shared" si="5057"/>
        <v>1</v>
      </c>
      <c r="W2854" s="125" t="str">
        <f t="shared" si="5058"/>
        <v>-</v>
      </c>
      <c r="X2854" s="179" t="str">
        <f>IF(L2854="-1",W2854/#REF!*#REF!,"-")</f>
        <v>-</v>
      </c>
      <c r="Z2854" s="125" t="str">
        <f t="shared" si="4974"/>
        <v/>
      </c>
      <c r="AA2854" s="125">
        <f t="shared" si="5030"/>
        <v>1</v>
      </c>
      <c r="AB2854" s="179">
        <f t="shared" si="5050"/>
        <v>6</v>
      </c>
      <c r="AC2854" s="179" t="str">
        <f t="shared" si="5051"/>
        <v>000101</v>
      </c>
      <c r="AD2854" s="179">
        <f t="shared" si="5052"/>
        <v>1</v>
      </c>
      <c r="AE2854" s="179" t="str">
        <f t="shared" si="5053"/>
        <v>00111111</v>
      </c>
      <c r="AF2854" s="125" t="s">
        <v>369</v>
      </c>
    </row>
    <row r="2855" spans="1:32" x14ac:dyDescent="0.2">
      <c r="A2855" s="125" t="s">
        <v>4680</v>
      </c>
      <c r="B2855" s="58" t="str">
        <f t="shared" si="5049"/>
        <v/>
      </c>
      <c r="C2855" s="125" t="s">
        <v>781</v>
      </c>
      <c r="D2855" s="125" t="s">
        <v>704</v>
      </c>
      <c r="E2855" s="125" t="str">
        <f t="shared" ref="E2855:E2863" si="5059">IF(S2855="rs2","S2",IF(S2855="vs2","S3","S1"))</f>
        <v>S2</v>
      </c>
      <c r="F2855" s="125" t="str">
        <f t="shared" ref="F2855:F2863" si="5060">IF(M2855=8,"000",IF(M2855=16,"101","110"))</f>
        <v>000</v>
      </c>
      <c r="H2855" s="125" t="s">
        <v>1724</v>
      </c>
      <c r="I2855" s="159">
        <f>VLOOKUP(H2855,'V-Enc'!$B$38:$C$45,2,FALSE)</f>
        <v>32</v>
      </c>
      <c r="J2855" s="125" t="s">
        <v>1734</v>
      </c>
      <c r="K2855" s="159">
        <f>VLOOKUP(J2855,'V-Enc'!$B$49:$C$56,2,FALSE)</f>
        <v>2</v>
      </c>
      <c r="L2855" s="206" t="s">
        <v>548</v>
      </c>
      <c r="M2855" s="125">
        <v>8</v>
      </c>
      <c r="N2855" s="125" t="s">
        <v>1833</v>
      </c>
      <c r="O2855" s="125">
        <f>VLOOKUP(N2855,'V-Enc'!$B$130:$C$137,2,FALSE)</f>
        <v>6</v>
      </c>
      <c r="R2855" s="125" t="s">
        <v>22</v>
      </c>
      <c r="S2855" s="125" t="s">
        <v>44</v>
      </c>
      <c r="T2855" s="125" t="s">
        <v>783</v>
      </c>
      <c r="U2855" s="125">
        <f t="shared" ref="U2855:U2863" si="5061">IF(L2855="-1",I2855,M2855)</f>
        <v>8</v>
      </c>
      <c r="V2855" s="179">
        <f t="shared" ref="V2855:V2863" si="5062">IF(L2855="-1",K2855,U2855/I2855*K2855)</f>
        <v>0.5</v>
      </c>
      <c r="W2855" s="125" t="str">
        <f t="shared" ref="W2855:W2863" si="5063">IF(L2855="-1",M2855,"-")</f>
        <v>-</v>
      </c>
      <c r="X2855" s="179" t="str">
        <f>IF(L2855="-1",W2855/#REF!*#REF!,"-")</f>
        <v>-</v>
      </c>
      <c r="Z2855" s="125" t="str">
        <f t="shared" ref="Z2855:Z2863" si="5064">IF(S2855="vs2",1,"")</f>
        <v/>
      </c>
      <c r="AA2855" s="125">
        <f t="shared" ref="AA2855:AA2863" si="5065">IF(T2855="vs3",1,"")</f>
        <v>1</v>
      </c>
      <c r="AB2855" s="179">
        <f t="shared" si="5050"/>
        <v>6</v>
      </c>
      <c r="AC2855" s="179" t="str">
        <f t="shared" si="5051"/>
        <v>000101</v>
      </c>
      <c r="AD2855" s="179">
        <f t="shared" si="5052"/>
        <v>1</v>
      </c>
      <c r="AE2855" s="179" t="str">
        <f t="shared" si="5053"/>
        <v>00111111</v>
      </c>
      <c r="AF2855" s="125" t="s">
        <v>369</v>
      </c>
    </row>
    <row r="2856" spans="1:32" x14ac:dyDescent="0.2">
      <c r="A2856" s="125" t="s">
        <v>4681</v>
      </c>
      <c r="B2856" s="58" t="str">
        <f t="shared" si="5049"/>
        <v/>
      </c>
      <c r="C2856" s="125" t="s">
        <v>781</v>
      </c>
      <c r="D2856" s="125" t="s">
        <v>704</v>
      </c>
      <c r="E2856" s="125" t="str">
        <f t="shared" si="5059"/>
        <v>S2</v>
      </c>
      <c r="F2856" s="125" t="str">
        <f t="shared" si="5060"/>
        <v>101</v>
      </c>
      <c r="H2856" s="125" t="s">
        <v>1724</v>
      </c>
      <c r="I2856" s="159">
        <f>VLOOKUP(H2856,'V-Enc'!$B$38:$C$45,2,FALSE)</f>
        <v>32</v>
      </c>
      <c r="J2856" s="125" t="s">
        <v>1734</v>
      </c>
      <c r="K2856" s="159">
        <f>VLOOKUP(J2856,'V-Enc'!$B$49:$C$56,2,FALSE)</f>
        <v>2</v>
      </c>
      <c r="L2856" s="206" t="s">
        <v>548</v>
      </c>
      <c r="M2856" s="125">
        <v>16</v>
      </c>
      <c r="N2856" s="125" t="s">
        <v>1833</v>
      </c>
      <c r="O2856" s="125">
        <f>VLOOKUP(N2856,'V-Enc'!$B$130:$C$137,2,FALSE)</f>
        <v>6</v>
      </c>
      <c r="R2856" s="125" t="s">
        <v>22</v>
      </c>
      <c r="S2856" s="125" t="s">
        <v>44</v>
      </c>
      <c r="T2856" s="125" t="s">
        <v>783</v>
      </c>
      <c r="U2856" s="125">
        <f t="shared" si="5061"/>
        <v>16</v>
      </c>
      <c r="V2856" s="179">
        <f t="shared" si="5062"/>
        <v>1</v>
      </c>
      <c r="W2856" s="125" t="str">
        <f t="shared" si="5063"/>
        <v>-</v>
      </c>
      <c r="X2856" s="179" t="str">
        <f>IF(L2856="-1",W2856/#REF!*#REF!,"-")</f>
        <v>-</v>
      </c>
      <c r="Z2856" s="125" t="str">
        <f t="shared" si="5064"/>
        <v/>
      </c>
      <c r="AA2856" s="125">
        <f t="shared" si="5065"/>
        <v>1</v>
      </c>
      <c r="AB2856" s="179">
        <f t="shared" si="5050"/>
        <v>6</v>
      </c>
      <c r="AC2856" s="179" t="str">
        <f t="shared" si="5051"/>
        <v>000101</v>
      </c>
      <c r="AD2856" s="179">
        <f t="shared" si="5052"/>
        <v>1</v>
      </c>
      <c r="AE2856" s="179" t="str">
        <f t="shared" si="5053"/>
        <v>00111111</v>
      </c>
      <c r="AF2856" s="125" t="s">
        <v>369</v>
      </c>
    </row>
    <row r="2857" spans="1:32" x14ac:dyDescent="0.2">
      <c r="A2857" s="125" t="s">
        <v>4682</v>
      </c>
      <c r="B2857" s="58" t="str">
        <f t="shared" si="5049"/>
        <v>RSVD</v>
      </c>
      <c r="C2857" s="125" t="s">
        <v>781</v>
      </c>
      <c r="D2857" s="125" t="s">
        <v>704</v>
      </c>
      <c r="E2857" s="125" t="str">
        <f t="shared" si="5059"/>
        <v>S2</v>
      </c>
      <c r="F2857" s="125" t="str">
        <f t="shared" si="5060"/>
        <v>110</v>
      </c>
      <c r="H2857" s="125" t="s">
        <v>1724</v>
      </c>
      <c r="I2857" s="159">
        <f>VLOOKUP(H2857,'V-Enc'!$B$38:$C$45,2,FALSE)</f>
        <v>32</v>
      </c>
      <c r="J2857" s="125" t="s">
        <v>1734</v>
      </c>
      <c r="K2857" s="159">
        <f>VLOOKUP(J2857,'V-Enc'!$B$49:$C$56,2,FALSE)</f>
        <v>2</v>
      </c>
      <c r="L2857" s="206" t="s">
        <v>548</v>
      </c>
      <c r="M2857" s="125">
        <v>32</v>
      </c>
      <c r="N2857" s="125" t="s">
        <v>1833</v>
      </c>
      <c r="O2857" s="125">
        <f>VLOOKUP(N2857,'V-Enc'!$B$130:$C$137,2,FALSE)</f>
        <v>6</v>
      </c>
      <c r="R2857" s="125" t="s">
        <v>22</v>
      </c>
      <c r="S2857" s="125" t="s">
        <v>44</v>
      </c>
      <c r="T2857" s="125" t="s">
        <v>783</v>
      </c>
      <c r="U2857" s="125">
        <f t="shared" si="5061"/>
        <v>32</v>
      </c>
      <c r="V2857" s="179">
        <f t="shared" si="5062"/>
        <v>2</v>
      </c>
      <c r="W2857" s="125" t="str">
        <f t="shared" si="5063"/>
        <v>-</v>
      </c>
      <c r="X2857" s="179" t="str">
        <f>IF(L2857="-1",W2857/#REF!*#REF!,"-")</f>
        <v>-</v>
      </c>
      <c r="Z2857" s="125" t="str">
        <f t="shared" si="5064"/>
        <v/>
      </c>
      <c r="AA2857" s="125">
        <f t="shared" si="5065"/>
        <v>1</v>
      </c>
      <c r="AB2857" s="179">
        <f t="shared" si="5050"/>
        <v>12</v>
      </c>
      <c r="AC2857" s="179" t="str">
        <f t="shared" si="5051"/>
        <v>001011</v>
      </c>
      <c r="AD2857" s="179">
        <f t="shared" si="5052"/>
        <v>1</v>
      </c>
      <c r="AE2857" s="179" t="str">
        <f t="shared" si="5053"/>
        <v>11111111</v>
      </c>
      <c r="AF2857" s="125" t="s">
        <v>369</v>
      </c>
    </row>
    <row r="2858" spans="1:32" x14ac:dyDescent="0.2">
      <c r="A2858" s="125" t="s">
        <v>4683</v>
      </c>
      <c r="B2858" s="58" t="str">
        <f t="shared" si="5049"/>
        <v/>
      </c>
      <c r="C2858" s="125" t="s">
        <v>781</v>
      </c>
      <c r="D2858" s="125" t="s">
        <v>704</v>
      </c>
      <c r="E2858" s="125" t="str">
        <f t="shared" si="5059"/>
        <v>S2</v>
      </c>
      <c r="F2858" s="125" t="str">
        <f t="shared" si="5060"/>
        <v>000</v>
      </c>
      <c r="H2858" s="125" t="s">
        <v>1724</v>
      </c>
      <c r="I2858" s="159">
        <f>VLOOKUP(H2858,'V-Enc'!$B$38:$C$45,2,FALSE)</f>
        <v>32</v>
      </c>
      <c r="J2858" s="125" t="s">
        <v>1735</v>
      </c>
      <c r="K2858" s="159">
        <f>VLOOKUP(J2858,'V-Enc'!$B$49:$C$56,2,FALSE)</f>
        <v>4</v>
      </c>
      <c r="L2858" s="206" t="s">
        <v>548</v>
      </c>
      <c r="M2858" s="125">
        <v>8</v>
      </c>
      <c r="N2858" s="125" t="s">
        <v>1833</v>
      </c>
      <c r="O2858" s="125">
        <f>VLOOKUP(N2858,'V-Enc'!$B$130:$C$137,2,FALSE)</f>
        <v>6</v>
      </c>
      <c r="R2858" s="125" t="s">
        <v>22</v>
      </c>
      <c r="S2858" s="125" t="s">
        <v>44</v>
      </c>
      <c r="T2858" s="125" t="s">
        <v>783</v>
      </c>
      <c r="U2858" s="125">
        <f t="shared" si="5061"/>
        <v>8</v>
      </c>
      <c r="V2858" s="179">
        <f t="shared" si="5062"/>
        <v>1</v>
      </c>
      <c r="W2858" s="125" t="str">
        <f t="shared" si="5063"/>
        <v>-</v>
      </c>
      <c r="X2858" s="179" t="str">
        <f>IF(L2858="-1",W2858/#REF!*#REF!,"-")</f>
        <v>-</v>
      </c>
      <c r="Z2858" s="125" t="str">
        <f t="shared" si="5064"/>
        <v/>
      </c>
      <c r="AA2858" s="125">
        <f t="shared" si="5065"/>
        <v>1</v>
      </c>
      <c r="AB2858" s="179">
        <f t="shared" si="5050"/>
        <v>6</v>
      </c>
      <c r="AC2858" s="179" t="str">
        <f t="shared" si="5051"/>
        <v>000101</v>
      </c>
      <c r="AD2858" s="179">
        <f t="shared" si="5052"/>
        <v>1</v>
      </c>
      <c r="AE2858" s="179" t="str">
        <f t="shared" si="5053"/>
        <v>00111111</v>
      </c>
      <c r="AF2858" s="125" t="s">
        <v>369</v>
      </c>
    </row>
    <row r="2859" spans="1:32" x14ac:dyDescent="0.2">
      <c r="A2859" s="125" t="s">
        <v>4684</v>
      </c>
      <c r="B2859" s="58" t="str">
        <f t="shared" si="5049"/>
        <v>RSVD</v>
      </c>
      <c r="C2859" s="125" t="s">
        <v>781</v>
      </c>
      <c r="D2859" s="125" t="s">
        <v>704</v>
      </c>
      <c r="E2859" s="125" t="str">
        <f t="shared" si="5059"/>
        <v>S2</v>
      </c>
      <c r="F2859" s="125" t="str">
        <f t="shared" si="5060"/>
        <v>101</v>
      </c>
      <c r="H2859" s="125" t="s">
        <v>1724</v>
      </c>
      <c r="I2859" s="159">
        <f>VLOOKUP(H2859,'V-Enc'!$B$38:$C$45,2,FALSE)</f>
        <v>32</v>
      </c>
      <c r="J2859" s="125" t="s">
        <v>1735</v>
      </c>
      <c r="K2859" s="159">
        <f>VLOOKUP(J2859,'V-Enc'!$B$49:$C$56,2,FALSE)</f>
        <v>4</v>
      </c>
      <c r="L2859" s="206" t="s">
        <v>548</v>
      </c>
      <c r="M2859" s="125">
        <v>16</v>
      </c>
      <c r="N2859" s="125" t="s">
        <v>1833</v>
      </c>
      <c r="O2859" s="125">
        <f>VLOOKUP(N2859,'V-Enc'!$B$130:$C$137,2,FALSE)</f>
        <v>6</v>
      </c>
      <c r="R2859" s="125" t="s">
        <v>22</v>
      </c>
      <c r="S2859" s="125" t="s">
        <v>44</v>
      </c>
      <c r="T2859" s="125" t="s">
        <v>783</v>
      </c>
      <c r="U2859" s="125">
        <f t="shared" si="5061"/>
        <v>16</v>
      </c>
      <c r="V2859" s="179">
        <f t="shared" si="5062"/>
        <v>2</v>
      </c>
      <c r="W2859" s="125" t="str">
        <f t="shared" si="5063"/>
        <v>-</v>
      </c>
      <c r="X2859" s="179" t="str">
        <f>IF(L2859="-1",W2859/#REF!*#REF!,"-")</f>
        <v>-</v>
      </c>
      <c r="Z2859" s="125" t="str">
        <f t="shared" si="5064"/>
        <v/>
      </c>
      <c r="AA2859" s="125">
        <f t="shared" si="5065"/>
        <v>1</v>
      </c>
      <c r="AB2859" s="179">
        <f t="shared" si="5050"/>
        <v>12</v>
      </c>
      <c r="AC2859" s="179" t="str">
        <f t="shared" si="5051"/>
        <v>001011</v>
      </c>
      <c r="AD2859" s="179">
        <f t="shared" si="5052"/>
        <v>1</v>
      </c>
      <c r="AE2859" s="179" t="str">
        <f t="shared" si="5053"/>
        <v>11111111</v>
      </c>
      <c r="AF2859" s="125" t="s">
        <v>369</v>
      </c>
    </row>
    <row r="2860" spans="1:32" x14ac:dyDescent="0.2">
      <c r="A2860" s="125" t="s">
        <v>4685</v>
      </c>
      <c r="B2860" s="58" t="str">
        <f t="shared" si="5049"/>
        <v>RSVD</v>
      </c>
      <c r="C2860" s="125" t="s">
        <v>781</v>
      </c>
      <c r="D2860" s="125" t="s">
        <v>704</v>
      </c>
      <c r="E2860" s="125" t="str">
        <f t="shared" si="5059"/>
        <v>S2</v>
      </c>
      <c r="F2860" s="125" t="str">
        <f t="shared" si="5060"/>
        <v>110</v>
      </c>
      <c r="H2860" s="125" t="s">
        <v>1724</v>
      </c>
      <c r="I2860" s="159">
        <f>VLOOKUP(H2860,'V-Enc'!$B$38:$C$45,2,FALSE)</f>
        <v>32</v>
      </c>
      <c r="J2860" s="125" t="s">
        <v>1735</v>
      </c>
      <c r="K2860" s="159">
        <f>VLOOKUP(J2860,'V-Enc'!$B$49:$C$56,2,FALSE)</f>
        <v>4</v>
      </c>
      <c r="L2860" s="206" t="s">
        <v>548</v>
      </c>
      <c r="M2860" s="125">
        <v>32</v>
      </c>
      <c r="N2860" s="125" t="s">
        <v>1833</v>
      </c>
      <c r="O2860" s="125">
        <f>VLOOKUP(N2860,'V-Enc'!$B$130:$C$137,2,FALSE)</f>
        <v>6</v>
      </c>
      <c r="R2860" s="125" t="s">
        <v>22</v>
      </c>
      <c r="S2860" s="125" t="s">
        <v>44</v>
      </c>
      <c r="T2860" s="125" t="s">
        <v>783</v>
      </c>
      <c r="U2860" s="125">
        <f t="shared" si="5061"/>
        <v>32</v>
      </c>
      <c r="V2860" s="179">
        <f t="shared" si="5062"/>
        <v>4</v>
      </c>
      <c r="W2860" s="125" t="str">
        <f t="shared" si="5063"/>
        <v>-</v>
      </c>
      <c r="X2860" s="179" t="str">
        <f>IF(L2860="-1",W2860/#REF!*#REF!,"-")</f>
        <v>-</v>
      </c>
      <c r="Z2860" s="125" t="str">
        <f t="shared" si="5064"/>
        <v/>
      </c>
      <c r="AA2860" s="125">
        <f t="shared" si="5065"/>
        <v>1</v>
      </c>
      <c r="AB2860" s="179">
        <f t="shared" si="5050"/>
        <v>24</v>
      </c>
      <c r="AC2860" s="179" t="str">
        <f>DEC2BIN(MIN(64,AB2860)-1,6)</f>
        <v>010111</v>
      </c>
      <c r="AD2860" s="179">
        <f t="shared" si="5052"/>
        <v>1</v>
      </c>
      <c r="AE2860" s="179" t="str">
        <f t="shared" si="5053"/>
        <v>11111111</v>
      </c>
      <c r="AF2860" s="125" t="s">
        <v>369</v>
      </c>
    </row>
    <row r="2861" spans="1:32" x14ac:dyDescent="0.2">
      <c r="A2861" s="125" t="s">
        <v>4686</v>
      </c>
      <c r="B2861" s="58" t="str">
        <f t="shared" si="5049"/>
        <v>RSVD</v>
      </c>
      <c r="C2861" s="125" t="s">
        <v>781</v>
      </c>
      <c r="D2861" s="125" t="s">
        <v>704</v>
      </c>
      <c r="E2861" s="125" t="str">
        <f t="shared" si="5059"/>
        <v>S2</v>
      </c>
      <c r="F2861" s="125" t="str">
        <f t="shared" si="5060"/>
        <v>000</v>
      </c>
      <c r="H2861" s="125" t="s">
        <v>1724</v>
      </c>
      <c r="I2861" s="159">
        <f>VLOOKUP(H2861,'V-Enc'!$B$38:$C$45,2,FALSE)</f>
        <v>32</v>
      </c>
      <c r="J2861" s="125" t="s">
        <v>1736</v>
      </c>
      <c r="K2861" s="159">
        <f>VLOOKUP(J2861,'V-Enc'!$B$49:$C$56,2,FALSE)</f>
        <v>8</v>
      </c>
      <c r="L2861" s="206" t="s">
        <v>548</v>
      </c>
      <c r="M2861" s="125">
        <v>8</v>
      </c>
      <c r="N2861" s="125" t="s">
        <v>1833</v>
      </c>
      <c r="O2861" s="125">
        <f>VLOOKUP(N2861,'V-Enc'!$B$130:$C$137,2,FALSE)</f>
        <v>6</v>
      </c>
      <c r="R2861" s="125" t="s">
        <v>22</v>
      </c>
      <c r="S2861" s="125" t="s">
        <v>44</v>
      </c>
      <c r="T2861" s="125" t="s">
        <v>783</v>
      </c>
      <c r="U2861" s="125">
        <f t="shared" si="5061"/>
        <v>8</v>
      </c>
      <c r="V2861" s="179">
        <f t="shared" si="5062"/>
        <v>2</v>
      </c>
      <c r="W2861" s="125" t="str">
        <f t="shared" si="5063"/>
        <v>-</v>
      </c>
      <c r="X2861" s="179" t="str">
        <f>IF(L2861="-1",W2861/#REF!*#REF!,"-")</f>
        <v>-</v>
      </c>
      <c r="Z2861" s="125" t="str">
        <f t="shared" si="5064"/>
        <v/>
      </c>
      <c r="AA2861" s="125">
        <f t="shared" si="5065"/>
        <v>1</v>
      </c>
      <c r="AB2861" s="179">
        <f t="shared" si="5050"/>
        <v>12</v>
      </c>
      <c r="AC2861" s="179" t="str">
        <f t="shared" ref="AC2861:AC2863" si="5066">DEC2BIN(MIN(64,AB2861)-1,6)</f>
        <v>001011</v>
      </c>
      <c r="AD2861" s="179">
        <f t="shared" si="5052"/>
        <v>1</v>
      </c>
      <c r="AE2861" s="179" t="str">
        <f t="shared" si="5053"/>
        <v>11111111</v>
      </c>
      <c r="AF2861" s="125" t="s">
        <v>369</v>
      </c>
    </row>
    <row r="2862" spans="1:32" x14ac:dyDescent="0.2">
      <c r="A2862" s="125" t="s">
        <v>4687</v>
      </c>
      <c r="B2862" s="58" t="str">
        <f t="shared" si="5049"/>
        <v>RSVD</v>
      </c>
      <c r="C2862" s="125" t="s">
        <v>781</v>
      </c>
      <c r="D2862" s="125" t="s">
        <v>704</v>
      </c>
      <c r="E2862" s="125" t="str">
        <f t="shared" si="5059"/>
        <v>S2</v>
      </c>
      <c r="F2862" s="125" t="str">
        <f t="shared" si="5060"/>
        <v>101</v>
      </c>
      <c r="H2862" s="125" t="s">
        <v>1724</v>
      </c>
      <c r="I2862" s="159">
        <f>VLOOKUP(H2862,'V-Enc'!$B$38:$C$45,2,FALSE)</f>
        <v>32</v>
      </c>
      <c r="J2862" s="125" t="s">
        <v>1736</v>
      </c>
      <c r="K2862" s="159">
        <f>VLOOKUP(J2862,'V-Enc'!$B$49:$C$56,2,FALSE)</f>
        <v>8</v>
      </c>
      <c r="L2862" s="206" t="s">
        <v>548</v>
      </c>
      <c r="M2862" s="125">
        <v>16</v>
      </c>
      <c r="N2862" s="125" t="s">
        <v>1833</v>
      </c>
      <c r="O2862" s="125">
        <f>VLOOKUP(N2862,'V-Enc'!$B$130:$C$137,2,FALSE)</f>
        <v>6</v>
      </c>
      <c r="R2862" s="125" t="s">
        <v>22</v>
      </c>
      <c r="S2862" s="125" t="s">
        <v>44</v>
      </c>
      <c r="T2862" s="125" t="s">
        <v>783</v>
      </c>
      <c r="U2862" s="125">
        <f t="shared" si="5061"/>
        <v>16</v>
      </c>
      <c r="V2862" s="179">
        <f t="shared" si="5062"/>
        <v>4</v>
      </c>
      <c r="W2862" s="125" t="str">
        <f t="shared" si="5063"/>
        <v>-</v>
      </c>
      <c r="X2862" s="179" t="str">
        <f>IF(L2862="-1",W2862/#REF!*#REF!,"-")</f>
        <v>-</v>
      </c>
      <c r="Z2862" s="125" t="str">
        <f t="shared" si="5064"/>
        <v/>
      </c>
      <c r="AA2862" s="125">
        <f t="shared" si="5065"/>
        <v>1</v>
      </c>
      <c r="AB2862" s="179">
        <f t="shared" si="5050"/>
        <v>24</v>
      </c>
      <c r="AC2862" s="179" t="str">
        <f t="shared" si="5066"/>
        <v>010111</v>
      </c>
      <c r="AD2862" s="179">
        <f t="shared" si="5052"/>
        <v>1</v>
      </c>
      <c r="AE2862" s="179" t="str">
        <f t="shared" si="5053"/>
        <v>11111111</v>
      </c>
      <c r="AF2862" s="125" t="s">
        <v>369</v>
      </c>
    </row>
    <row r="2863" spans="1:32" x14ac:dyDescent="0.2">
      <c r="A2863" s="125" t="s">
        <v>4688</v>
      </c>
      <c r="B2863" s="58" t="str">
        <f t="shared" si="5049"/>
        <v>RSVD</v>
      </c>
      <c r="C2863" s="125" t="s">
        <v>781</v>
      </c>
      <c r="D2863" s="125" t="s">
        <v>704</v>
      </c>
      <c r="E2863" s="125" t="str">
        <f t="shared" si="5059"/>
        <v>S2</v>
      </c>
      <c r="F2863" s="125" t="str">
        <f t="shared" si="5060"/>
        <v>110</v>
      </c>
      <c r="H2863" s="125" t="s">
        <v>1724</v>
      </c>
      <c r="I2863" s="159">
        <f>VLOOKUP(H2863,'V-Enc'!$B$38:$C$45,2,FALSE)</f>
        <v>32</v>
      </c>
      <c r="J2863" s="125" t="s">
        <v>1736</v>
      </c>
      <c r="K2863" s="159">
        <f>VLOOKUP(J2863,'V-Enc'!$B$49:$C$56,2,FALSE)</f>
        <v>8</v>
      </c>
      <c r="L2863" s="206" t="s">
        <v>548</v>
      </c>
      <c r="M2863" s="125">
        <v>32</v>
      </c>
      <c r="N2863" s="125" t="s">
        <v>1833</v>
      </c>
      <c r="O2863" s="125">
        <f>VLOOKUP(N2863,'V-Enc'!$B$130:$C$137,2,FALSE)</f>
        <v>6</v>
      </c>
      <c r="R2863" s="125" t="s">
        <v>22</v>
      </c>
      <c r="S2863" s="125" t="s">
        <v>44</v>
      </c>
      <c r="T2863" s="125" t="s">
        <v>783</v>
      </c>
      <c r="U2863" s="125">
        <f t="shared" si="5061"/>
        <v>32</v>
      </c>
      <c r="V2863" s="179">
        <f t="shared" si="5062"/>
        <v>8</v>
      </c>
      <c r="W2863" s="125" t="str">
        <f t="shared" si="5063"/>
        <v>-</v>
      </c>
      <c r="X2863" s="179" t="str">
        <f>IF(L2863="-1",W2863/#REF!*#REF!,"-")</f>
        <v>-</v>
      </c>
      <c r="Z2863" s="125" t="str">
        <f t="shared" si="5064"/>
        <v/>
      </c>
      <c r="AA2863" s="125">
        <f t="shared" si="5065"/>
        <v>1</v>
      </c>
      <c r="AB2863" s="179">
        <f t="shared" si="5050"/>
        <v>48</v>
      </c>
      <c r="AC2863" s="179" t="str">
        <f t="shared" si="5066"/>
        <v>101111</v>
      </c>
      <c r="AD2863" s="179">
        <f t="shared" si="5052"/>
        <v>1</v>
      </c>
      <c r="AE2863" s="179" t="str">
        <f t="shared" si="5053"/>
        <v>11111111</v>
      </c>
      <c r="AF2863" s="125" t="s">
        <v>369</v>
      </c>
    </row>
    <row r="2864" spans="1:32" x14ac:dyDescent="0.2">
      <c r="I2864" s="159"/>
      <c r="Z2864" s="125" t="str">
        <f t="shared" si="4974"/>
        <v/>
      </c>
      <c r="AA2864" s="125" t="str">
        <f t="shared" si="5030"/>
        <v/>
      </c>
      <c r="AC2864" s="179"/>
      <c r="AE2864" s="179"/>
    </row>
    <row r="2865" spans="1:34" ht="19" x14ac:dyDescent="0.25">
      <c r="A2865" s="225" t="s">
        <v>2545</v>
      </c>
      <c r="B2865" s="225"/>
      <c r="C2865" s="226"/>
      <c r="D2865" s="226"/>
      <c r="E2865" s="226"/>
      <c r="F2865" s="226"/>
      <c r="G2865" s="226"/>
      <c r="I2865" s="159"/>
      <c r="Z2865" s="125" t="str">
        <f t="shared" si="4974"/>
        <v/>
      </c>
      <c r="AA2865" s="125" t="str">
        <f t="shared" si="5030"/>
        <v/>
      </c>
      <c r="AC2865" s="179"/>
      <c r="AE2865" s="179"/>
    </row>
    <row r="2866" spans="1:34" x14ac:dyDescent="0.2">
      <c r="A2866" s="125" t="s">
        <v>4675</v>
      </c>
      <c r="B2866" s="58" t="str">
        <f t="shared" ref="B2866:B2883" si="5067">IF(OR(MAX(1,O2866)*MAX(V2866,1)&gt;8,V2866&lt;1/4,X2866&lt;1/4,IF(X2866="-",0,X2866)&gt;8),"RSVD","")</f>
        <v>RSVD</v>
      </c>
      <c r="C2866" s="125" t="s">
        <v>781</v>
      </c>
      <c r="D2866" s="125" t="s">
        <v>704</v>
      </c>
      <c r="E2866" s="125" t="str">
        <f t="shared" ref="E2866:E2880" si="5068">IF(S2866="rs2","S2",IF(S2866="vs2","S3","S1"))</f>
        <v>S3</v>
      </c>
      <c r="F2866" s="125" t="str">
        <f t="shared" ref="F2866:F2877" si="5069">IF(M2866=8,"000",IF(M2866=16,"101","110"))</f>
        <v>000</v>
      </c>
      <c r="H2866" s="125" t="s">
        <v>1724</v>
      </c>
      <c r="I2866" s="159">
        <f>VLOOKUP(H2866,'V-Enc'!$B$38:$C$45,2,FALSE)</f>
        <v>32</v>
      </c>
      <c r="J2866" s="125" t="s">
        <v>1739</v>
      </c>
      <c r="K2866" s="159">
        <f>VLOOKUP(J2866,'V-Enc'!$B$49:$C$56,2,FALSE)</f>
        <v>0.25</v>
      </c>
      <c r="L2866" s="206" t="s">
        <v>2079</v>
      </c>
      <c r="M2866" s="125">
        <v>8</v>
      </c>
      <c r="N2866" s="125" t="s">
        <v>1833</v>
      </c>
      <c r="O2866" s="125">
        <f>VLOOKUP(N2866,'V-Enc'!$B$130:$C$137,2,FALSE)</f>
        <v>6</v>
      </c>
      <c r="R2866" s="125" t="s">
        <v>22</v>
      </c>
      <c r="S2866" s="125" t="s">
        <v>764</v>
      </c>
      <c r="T2866" s="125" t="s">
        <v>783</v>
      </c>
      <c r="U2866" s="125">
        <f t="shared" ref="U2866:U2880" si="5070">IF(L2866="-1",I2866,M2866)</f>
        <v>32</v>
      </c>
      <c r="V2866" s="179">
        <f t="shared" ref="V2866:V2880" si="5071">IF(L2866="-1",K2866,U2866/I2866*K2866)</f>
        <v>0.25</v>
      </c>
      <c r="W2866" s="125">
        <f t="shared" ref="W2866:W2880" si="5072">IF(L2866="-1",M2866,"-")</f>
        <v>8</v>
      </c>
      <c r="X2866" s="179">
        <f t="shared" ref="X2866:X2880" si="5073">IF(L2866="-1",W2866/I2866*K2866,"-")</f>
        <v>6.25E-2</v>
      </c>
      <c r="Z2866" s="125">
        <f t="shared" si="4974"/>
        <v>1</v>
      </c>
      <c r="AA2866" s="125">
        <f t="shared" si="5030"/>
        <v>1</v>
      </c>
      <c r="AB2866" s="179">
        <f t="shared" ref="AB2866:AB2883" si="5074">MAX(V2866,X2866,1)*O2866</f>
        <v>6</v>
      </c>
      <c r="AC2866" s="179" t="str">
        <f t="shared" ref="AC2866:AC2879" si="5075">DEC2BIN(MIN(64,AB2866)-1,6)</f>
        <v>000101</v>
      </c>
      <c r="AD2866" s="179">
        <f t="shared" ref="AD2866:AD2883" si="5076">AB2866/(MAX(V2866,1)*IF(O2866="",1,O2866))</f>
        <v>1</v>
      </c>
      <c r="AE2866" s="179" t="str">
        <f t="shared" ref="AE2866:AE2883" si="5077">RIGHT(_xlfn.CONCAT(REPT(0,8-MIN(AB2866,8)),REPT(DEC2BIN(_xlfn.BITLSHIFT(1,AD2866-1)),AB2866/AD2866)),8)</f>
        <v>00111111</v>
      </c>
      <c r="AF2866" s="179">
        <f t="shared" ref="AF2866:AF2883" si="5078">IF(X2866&lt;=1,0,IF(V2866&gt;=X2866,V2866/MAX(X2866,1),1))</f>
        <v>0</v>
      </c>
      <c r="AG2866" s="180" t="str">
        <f t="shared" ref="AG2866:AG2881" si="5079">IF(AF2866=0,"00000000",RIGHT(IF(X2866&gt;=V2866,DEC2BIN(_xlfn.BITXOR(BIN2DEC(AH2866),255),8),REPT(DEC2BIN(_xlfn.BITLSHIFT(1,AF2866-1)),8)),8))</f>
        <v>00000000</v>
      </c>
      <c r="AH2866" s="179" t="str">
        <f t="shared" ref="AH2866:AH2878" si="5080">IF(AF2866=0,"00000000",RIGHT(_xlfn.CONCAT(REPT(0,8-MIN(8,AB2866)),REPT(DEC2BIN(_xlfn.BITLSHIFT(1,MAX(V2866,X2866,1)-1)),MAX(1,O2866))),8))</f>
        <v>00000000</v>
      </c>
    </row>
    <row r="2867" spans="1:34" x14ac:dyDescent="0.2">
      <c r="A2867" s="125" t="s">
        <v>4674</v>
      </c>
      <c r="B2867" s="58" t="str">
        <f t="shared" si="5067"/>
        <v>RSVD</v>
      </c>
      <c r="C2867" s="125" t="s">
        <v>781</v>
      </c>
      <c r="D2867" s="125" t="s">
        <v>704</v>
      </c>
      <c r="E2867" s="125" t="str">
        <f>IF(S2867="rs2","S2",IF(S2867="vs2","S3","S1"))</f>
        <v>S3</v>
      </c>
      <c r="F2867" s="125" t="str">
        <f>IF(M2867=8,"000",IF(M2867=16,"101","110"))</f>
        <v>101</v>
      </c>
      <c r="H2867" s="125" t="s">
        <v>1724</v>
      </c>
      <c r="I2867" s="159">
        <f>VLOOKUP(H2867,'V-Enc'!$B$38:$C$45,2,FALSE)</f>
        <v>32</v>
      </c>
      <c r="J2867" s="125" t="s">
        <v>1739</v>
      </c>
      <c r="K2867" s="159">
        <f>VLOOKUP(J2867,'V-Enc'!$B$49:$C$56,2,FALSE)</f>
        <v>0.25</v>
      </c>
      <c r="L2867" s="206" t="s">
        <v>2079</v>
      </c>
      <c r="M2867" s="125">
        <v>16</v>
      </c>
      <c r="N2867" s="125" t="s">
        <v>1833</v>
      </c>
      <c r="O2867" s="125">
        <f>VLOOKUP(N2867,'V-Enc'!$B$130:$C$137,2,FALSE)</f>
        <v>6</v>
      </c>
      <c r="R2867" s="125" t="s">
        <v>22</v>
      </c>
      <c r="S2867" s="125" t="s">
        <v>764</v>
      </c>
      <c r="T2867" s="125" t="s">
        <v>783</v>
      </c>
      <c r="U2867" s="125">
        <f>IF(L2867="-1",I2867,M2867)</f>
        <v>32</v>
      </c>
      <c r="V2867" s="179">
        <f>IF(L2867="-1",K2867,U2867/I2867*K2867)</f>
        <v>0.25</v>
      </c>
      <c r="W2867" s="125">
        <f>IF(L2867="-1",M2867,"-")</f>
        <v>16</v>
      </c>
      <c r="X2867" s="179">
        <f>IF(L2867="-1",W2867/I2867*K2867,"-")</f>
        <v>0.125</v>
      </c>
      <c r="Z2867" s="125">
        <f>IF(S2867="vs2",1,"")</f>
        <v>1</v>
      </c>
      <c r="AA2867" s="125">
        <f>IF(T2867="vs3",1,"")</f>
        <v>1</v>
      </c>
      <c r="AB2867" s="179">
        <f t="shared" si="5074"/>
        <v>6</v>
      </c>
      <c r="AC2867" s="179" t="str">
        <f t="shared" si="5075"/>
        <v>000101</v>
      </c>
      <c r="AD2867" s="179">
        <f t="shared" si="5076"/>
        <v>1</v>
      </c>
      <c r="AE2867" s="179" t="str">
        <f t="shared" si="5077"/>
        <v>00111111</v>
      </c>
      <c r="AF2867" s="179">
        <f t="shared" si="5078"/>
        <v>0</v>
      </c>
      <c r="AG2867" s="180" t="str">
        <f t="shared" si="5079"/>
        <v>00000000</v>
      </c>
      <c r="AH2867" s="179" t="str">
        <f t="shared" si="5080"/>
        <v>00000000</v>
      </c>
    </row>
    <row r="2868" spans="1:34" x14ac:dyDescent="0.2">
      <c r="A2868" s="125" t="s">
        <v>3651</v>
      </c>
      <c r="B2868" s="58" t="str">
        <f t="shared" si="5067"/>
        <v/>
      </c>
      <c r="C2868" s="125" t="s">
        <v>781</v>
      </c>
      <c r="D2868" s="125" t="s">
        <v>704</v>
      </c>
      <c r="E2868" s="125" t="str">
        <f>IF(S2868="rs2","S2",IF(S2868="vs2","S3","S1"))</f>
        <v>S3</v>
      </c>
      <c r="F2868" s="125" t="str">
        <f>IF(M2868=8,"000",IF(M2868=16,"101","110"))</f>
        <v>110</v>
      </c>
      <c r="H2868" s="125" t="s">
        <v>1724</v>
      </c>
      <c r="I2868" s="159">
        <f>VLOOKUP(H2868,'V-Enc'!$B$38:$C$45,2,FALSE)</f>
        <v>32</v>
      </c>
      <c r="J2868" s="125" t="s">
        <v>1739</v>
      </c>
      <c r="K2868" s="159">
        <f>VLOOKUP(J2868,'V-Enc'!$B$49:$C$56,2,FALSE)</f>
        <v>0.25</v>
      </c>
      <c r="L2868" s="206" t="s">
        <v>2079</v>
      </c>
      <c r="M2868" s="125">
        <v>32</v>
      </c>
      <c r="N2868" s="125" t="s">
        <v>1833</v>
      </c>
      <c r="O2868" s="125">
        <f>VLOOKUP(N2868,'V-Enc'!$B$130:$C$137,2,FALSE)</f>
        <v>6</v>
      </c>
      <c r="R2868" s="125" t="s">
        <v>22</v>
      </c>
      <c r="S2868" s="125" t="s">
        <v>764</v>
      </c>
      <c r="T2868" s="125" t="s">
        <v>783</v>
      </c>
      <c r="U2868" s="125">
        <f>IF(L2868="-1",I2868,M2868)</f>
        <v>32</v>
      </c>
      <c r="V2868" s="179">
        <f>IF(L2868="-1",K2868,U2868/I2868*K2868)</f>
        <v>0.25</v>
      </c>
      <c r="W2868" s="125">
        <f>IF(L2868="-1",M2868,"-")</f>
        <v>32</v>
      </c>
      <c r="X2868" s="179">
        <f>IF(L2868="-1",W2868/I2868*K2868,"-")</f>
        <v>0.25</v>
      </c>
      <c r="Z2868" s="125">
        <f>IF(S2868="vs2",1,"")</f>
        <v>1</v>
      </c>
      <c r="AA2868" s="125">
        <f>IF(T2868="vs3",1,"")</f>
        <v>1</v>
      </c>
      <c r="AB2868" s="179">
        <f t="shared" si="5074"/>
        <v>6</v>
      </c>
      <c r="AC2868" s="179" t="str">
        <f t="shared" si="5075"/>
        <v>000101</v>
      </c>
      <c r="AD2868" s="179">
        <f t="shared" si="5076"/>
        <v>1</v>
      </c>
      <c r="AE2868" s="179" t="str">
        <f t="shared" si="5077"/>
        <v>00111111</v>
      </c>
      <c r="AF2868" s="179">
        <f t="shared" si="5078"/>
        <v>0</v>
      </c>
      <c r="AG2868" s="180" t="str">
        <f t="shared" si="5079"/>
        <v>00000000</v>
      </c>
      <c r="AH2868" s="179" t="str">
        <f t="shared" si="5080"/>
        <v>00000000</v>
      </c>
    </row>
    <row r="2869" spans="1:34" x14ac:dyDescent="0.2">
      <c r="A2869" s="125" t="s">
        <v>4676</v>
      </c>
      <c r="B2869" s="58" t="str">
        <f t="shared" si="5067"/>
        <v>RSVD</v>
      </c>
      <c r="C2869" s="125" t="s">
        <v>781</v>
      </c>
      <c r="D2869" s="125" t="s">
        <v>704</v>
      </c>
      <c r="E2869" s="125" t="str">
        <f>IF(S2869="rs2","S2",IF(S2869="vs2","S3","S1"))</f>
        <v>S3</v>
      </c>
      <c r="F2869" s="125" t="str">
        <f>IF(M2869=8,"000",IF(M2869=16,"101","110"))</f>
        <v>000</v>
      </c>
      <c r="H2869" s="125" t="s">
        <v>1724</v>
      </c>
      <c r="I2869" s="159">
        <f>VLOOKUP(H2869,'V-Enc'!$B$38:$C$45,2,FALSE)</f>
        <v>32</v>
      </c>
      <c r="J2869" s="125" t="s">
        <v>1740</v>
      </c>
      <c r="K2869" s="159">
        <f>VLOOKUP(J2869,'V-Enc'!$B$49:$C$56,2,FALSE)</f>
        <v>0.5</v>
      </c>
      <c r="L2869" s="206" t="s">
        <v>2079</v>
      </c>
      <c r="M2869" s="125">
        <v>8</v>
      </c>
      <c r="N2869" s="125" t="s">
        <v>1833</v>
      </c>
      <c r="O2869" s="125">
        <f>VLOOKUP(N2869,'V-Enc'!$B$130:$C$137,2,FALSE)</f>
        <v>6</v>
      </c>
      <c r="R2869" s="125" t="s">
        <v>22</v>
      </c>
      <c r="S2869" s="125" t="s">
        <v>764</v>
      </c>
      <c r="T2869" s="125" t="s">
        <v>783</v>
      </c>
      <c r="U2869" s="125">
        <f>IF(L2869="-1",I2869,M2869)</f>
        <v>32</v>
      </c>
      <c r="V2869" s="179">
        <f>IF(L2869="-1",K2869,U2869/I2869*K2869)</f>
        <v>0.5</v>
      </c>
      <c r="W2869" s="125">
        <f>IF(L2869="-1",M2869,"-")</f>
        <v>8</v>
      </c>
      <c r="X2869" s="179">
        <f>IF(L2869="-1",W2869/I2869*K2869,"-")</f>
        <v>0.125</v>
      </c>
      <c r="Z2869" s="125">
        <f>IF(S2869="vs2",1,"")</f>
        <v>1</v>
      </c>
      <c r="AA2869" s="125">
        <f>IF(T2869="vs3",1,"")</f>
        <v>1</v>
      </c>
      <c r="AB2869" s="179">
        <f t="shared" si="5074"/>
        <v>6</v>
      </c>
      <c r="AC2869" s="179" t="str">
        <f t="shared" si="5075"/>
        <v>000101</v>
      </c>
      <c r="AD2869" s="179">
        <f t="shared" si="5076"/>
        <v>1</v>
      </c>
      <c r="AE2869" s="179" t="str">
        <f t="shared" si="5077"/>
        <v>00111111</v>
      </c>
      <c r="AF2869" s="179">
        <f t="shared" si="5078"/>
        <v>0</v>
      </c>
      <c r="AG2869" s="180" t="str">
        <f t="shared" si="5079"/>
        <v>00000000</v>
      </c>
      <c r="AH2869" s="179" t="str">
        <f t="shared" si="5080"/>
        <v>00000000</v>
      </c>
    </row>
    <row r="2870" spans="1:34" x14ac:dyDescent="0.2">
      <c r="A2870" s="125" t="s">
        <v>3652</v>
      </c>
      <c r="B2870" s="58" t="str">
        <f t="shared" si="5067"/>
        <v/>
      </c>
      <c r="C2870" s="125" t="s">
        <v>781</v>
      </c>
      <c r="D2870" s="125" t="s">
        <v>704</v>
      </c>
      <c r="E2870" s="125" t="str">
        <f t="shared" si="5068"/>
        <v>S3</v>
      </c>
      <c r="F2870" s="125" t="str">
        <f t="shared" si="5069"/>
        <v>101</v>
      </c>
      <c r="H2870" s="125" t="s">
        <v>1724</v>
      </c>
      <c r="I2870" s="159">
        <f>VLOOKUP(H2870,'V-Enc'!$B$38:$C$45,2,FALSE)</f>
        <v>32</v>
      </c>
      <c r="J2870" s="125" t="s">
        <v>1740</v>
      </c>
      <c r="K2870" s="159">
        <f>VLOOKUP(J2870,'V-Enc'!$B$49:$C$56,2,FALSE)</f>
        <v>0.5</v>
      </c>
      <c r="L2870" s="206" t="s">
        <v>2079</v>
      </c>
      <c r="M2870" s="125">
        <v>16</v>
      </c>
      <c r="N2870" s="125" t="s">
        <v>1833</v>
      </c>
      <c r="O2870" s="125">
        <f>VLOOKUP(N2870,'V-Enc'!$B$130:$C$137,2,FALSE)</f>
        <v>6</v>
      </c>
      <c r="R2870" s="125" t="s">
        <v>22</v>
      </c>
      <c r="S2870" s="125" t="s">
        <v>764</v>
      </c>
      <c r="T2870" s="125" t="s">
        <v>783</v>
      </c>
      <c r="U2870" s="125">
        <f t="shared" si="5070"/>
        <v>32</v>
      </c>
      <c r="V2870" s="179">
        <f t="shared" si="5071"/>
        <v>0.5</v>
      </c>
      <c r="W2870" s="125">
        <f t="shared" si="5072"/>
        <v>16</v>
      </c>
      <c r="X2870" s="179">
        <f t="shared" si="5073"/>
        <v>0.25</v>
      </c>
      <c r="Z2870" s="125">
        <f t="shared" si="4974"/>
        <v>1</v>
      </c>
      <c r="AA2870" s="125">
        <f t="shared" si="5030"/>
        <v>1</v>
      </c>
      <c r="AB2870" s="179">
        <f t="shared" si="5074"/>
        <v>6</v>
      </c>
      <c r="AC2870" s="179" t="str">
        <f t="shared" si="5075"/>
        <v>000101</v>
      </c>
      <c r="AD2870" s="179">
        <f t="shared" si="5076"/>
        <v>1</v>
      </c>
      <c r="AE2870" s="179" t="str">
        <f t="shared" si="5077"/>
        <v>00111111</v>
      </c>
      <c r="AF2870" s="179">
        <f t="shared" si="5078"/>
        <v>0</v>
      </c>
      <c r="AG2870" s="180" t="str">
        <f t="shared" si="5079"/>
        <v>00000000</v>
      </c>
      <c r="AH2870" s="179" t="str">
        <f t="shared" si="5080"/>
        <v>00000000</v>
      </c>
    </row>
    <row r="2871" spans="1:34" x14ac:dyDescent="0.2">
      <c r="A2871" s="125" t="s">
        <v>3653</v>
      </c>
      <c r="B2871" s="58" t="str">
        <f t="shared" si="5067"/>
        <v/>
      </c>
      <c r="C2871" s="125" t="s">
        <v>781</v>
      </c>
      <c r="D2871" s="125" t="s">
        <v>704</v>
      </c>
      <c r="E2871" s="125" t="str">
        <f t="shared" si="5068"/>
        <v>S3</v>
      </c>
      <c r="F2871" s="125" t="str">
        <f t="shared" si="5069"/>
        <v>110</v>
      </c>
      <c r="H2871" s="125" t="s">
        <v>1724</v>
      </c>
      <c r="I2871" s="159">
        <f>VLOOKUP(H2871,'V-Enc'!$B$38:$C$45,2,FALSE)</f>
        <v>32</v>
      </c>
      <c r="J2871" s="125" t="s">
        <v>1740</v>
      </c>
      <c r="K2871" s="159">
        <f>VLOOKUP(J2871,'V-Enc'!$B$49:$C$56,2,FALSE)</f>
        <v>0.5</v>
      </c>
      <c r="L2871" s="206" t="s">
        <v>2079</v>
      </c>
      <c r="M2871" s="125">
        <v>32</v>
      </c>
      <c r="N2871" s="125" t="s">
        <v>1833</v>
      </c>
      <c r="O2871" s="125">
        <f>VLOOKUP(N2871,'V-Enc'!$B$130:$C$137,2,FALSE)</f>
        <v>6</v>
      </c>
      <c r="R2871" s="125" t="s">
        <v>22</v>
      </c>
      <c r="S2871" s="125" t="s">
        <v>764</v>
      </c>
      <c r="T2871" s="125" t="s">
        <v>783</v>
      </c>
      <c r="U2871" s="125">
        <f t="shared" si="5070"/>
        <v>32</v>
      </c>
      <c r="V2871" s="179">
        <f t="shared" si="5071"/>
        <v>0.5</v>
      </c>
      <c r="W2871" s="125">
        <f t="shared" si="5072"/>
        <v>32</v>
      </c>
      <c r="X2871" s="179">
        <f t="shared" si="5073"/>
        <v>0.5</v>
      </c>
      <c r="Z2871" s="125">
        <f t="shared" si="4974"/>
        <v>1</v>
      </c>
      <c r="AA2871" s="125">
        <f t="shared" si="5030"/>
        <v>1</v>
      </c>
      <c r="AB2871" s="179">
        <f t="shared" si="5074"/>
        <v>6</v>
      </c>
      <c r="AC2871" s="179" t="str">
        <f t="shared" si="5075"/>
        <v>000101</v>
      </c>
      <c r="AD2871" s="179">
        <f t="shared" si="5076"/>
        <v>1</v>
      </c>
      <c r="AE2871" s="179" t="str">
        <f t="shared" si="5077"/>
        <v>00111111</v>
      </c>
      <c r="AF2871" s="179">
        <f t="shared" si="5078"/>
        <v>0</v>
      </c>
      <c r="AG2871" s="180" t="str">
        <f t="shared" si="5079"/>
        <v>00000000</v>
      </c>
      <c r="AH2871" s="179" t="str">
        <f t="shared" si="5080"/>
        <v>00000000</v>
      </c>
    </row>
    <row r="2872" spans="1:34" x14ac:dyDescent="0.2">
      <c r="A2872" s="125" t="s">
        <v>3654</v>
      </c>
      <c r="B2872" s="58" t="str">
        <f t="shared" si="5067"/>
        <v/>
      </c>
      <c r="C2872" s="125" t="s">
        <v>781</v>
      </c>
      <c r="D2872" s="125" t="s">
        <v>704</v>
      </c>
      <c r="E2872" s="125" t="str">
        <f t="shared" si="5068"/>
        <v>S3</v>
      </c>
      <c r="F2872" s="125" t="str">
        <f t="shared" si="5069"/>
        <v>000</v>
      </c>
      <c r="H2872" s="125" t="s">
        <v>1724</v>
      </c>
      <c r="I2872" s="159">
        <f>VLOOKUP(H2872,'V-Enc'!$B$38:$C$45,2,FALSE)</f>
        <v>32</v>
      </c>
      <c r="J2872" s="125" t="s">
        <v>1733</v>
      </c>
      <c r="K2872" s="159">
        <f>VLOOKUP(J2872,'V-Enc'!$B$49:$C$56,2,FALSE)</f>
        <v>1</v>
      </c>
      <c r="L2872" s="206" t="s">
        <v>2079</v>
      </c>
      <c r="M2872" s="125">
        <v>8</v>
      </c>
      <c r="N2872" s="125" t="s">
        <v>1833</v>
      </c>
      <c r="O2872" s="125">
        <f>VLOOKUP(N2872,'V-Enc'!$B$130:$C$137,2,FALSE)</f>
        <v>6</v>
      </c>
      <c r="R2872" s="125" t="s">
        <v>22</v>
      </c>
      <c r="S2872" s="125" t="s">
        <v>764</v>
      </c>
      <c r="T2872" s="125" t="s">
        <v>783</v>
      </c>
      <c r="U2872" s="125">
        <f t="shared" si="5070"/>
        <v>32</v>
      </c>
      <c r="V2872" s="179">
        <f t="shared" si="5071"/>
        <v>1</v>
      </c>
      <c r="W2872" s="125">
        <f t="shared" si="5072"/>
        <v>8</v>
      </c>
      <c r="X2872" s="179">
        <f t="shared" si="5073"/>
        <v>0.25</v>
      </c>
      <c r="Z2872" s="125">
        <f t="shared" si="4974"/>
        <v>1</v>
      </c>
      <c r="AA2872" s="125">
        <f t="shared" si="5030"/>
        <v>1</v>
      </c>
      <c r="AB2872" s="179">
        <f t="shared" si="5074"/>
        <v>6</v>
      </c>
      <c r="AC2872" s="179" t="str">
        <f t="shared" si="5075"/>
        <v>000101</v>
      </c>
      <c r="AD2872" s="179">
        <f t="shared" si="5076"/>
        <v>1</v>
      </c>
      <c r="AE2872" s="179" t="str">
        <f t="shared" si="5077"/>
        <v>00111111</v>
      </c>
      <c r="AF2872" s="179">
        <f t="shared" si="5078"/>
        <v>0</v>
      </c>
      <c r="AG2872" s="180" t="str">
        <f t="shared" si="5079"/>
        <v>00000000</v>
      </c>
      <c r="AH2872" s="179" t="str">
        <f t="shared" si="5080"/>
        <v>00000000</v>
      </c>
    </row>
    <row r="2873" spans="1:34" x14ac:dyDescent="0.2">
      <c r="A2873" s="125" t="s">
        <v>3655</v>
      </c>
      <c r="B2873" s="58" t="str">
        <f t="shared" si="5067"/>
        <v/>
      </c>
      <c r="C2873" s="125" t="s">
        <v>781</v>
      </c>
      <c r="D2873" s="125" t="s">
        <v>704</v>
      </c>
      <c r="E2873" s="125" t="str">
        <f t="shared" si="5068"/>
        <v>S3</v>
      </c>
      <c r="F2873" s="125" t="str">
        <f t="shared" si="5069"/>
        <v>101</v>
      </c>
      <c r="H2873" s="125" t="s">
        <v>1724</v>
      </c>
      <c r="I2873" s="159">
        <f>VLOOKUP(H2873,'V-Enc'!$B$38:$C$45,2,FALSE)</f>
        <v>32</v>
      </c>
      <c r="J2873" s="125" t="s">
        <v>1733</v>
      </c>
      <c r="K2873" s="159">
        <f>VLOOKUP(J2873,'V-Enc'!$B$49:$C$56,2,FALSE)</f>
        <v>1</v>
      </c>
      <c r="L2873" s="206" t="s">
        <v>2079</v>
      </c>
      <c r="M2873" s="125">
        <v>16</v>
      </c>
      <c r="N2873" s="125" t="s">
        <v>1833</v>
      </c>
      <c r="O2873" s="125">
        <f>VLOOKUP(N2873,'V-Enc'!$B$130:$C$137,2,FALSE)</f>
        <v>6</v>
      </c>
      <c r="R2873" s="125" t="s">
        <v>22</v>
      </c>
      <c r="S2873" s="125" t="s">
        <v>764</v>
      </c>
      <c r="T2873" s="125" t="s">
        <v>783</v>
      </c>
      <c r="U2873" s="125">
        <f t="shared" si="5070"/>
        <v>32</v>
      </c>
      <c r="V2873" s="179">
        <f t="shared" si="5071"/>
        <v>1</v>
      </c>
      <c r="W2873" s="125">
        <f t="shared" si="5072"/>
        <v>16</v>
      </c>
      <c r="X2873" s="179">
        <f t="shared" si="5073"/>
        <v>0.5</v>
      </c>
      <c r="Z2873" s="125">
        <f t="shared" si="4974"/>
        <v>1</v>
      </c>
      <c r="AA2873" s="125">
        <f t="shared" si="5030"/>
        <v>1</v>
      </c>
      <c r="AB2873" s="179">
        <f t="shared" si="5074"/>
        <v>6</v>
      </c>
      <c r="AC2873" s="179" t="str">
        <f t="shared" si="5075"/>
        <v>000101</v>
      </c>
      <c r="AD2873" s="179">
        <f t="shared" si="5076"/>
        <v>1</v>
      </c>
      <c r="AE2873" s="179" t="str">
        <f t="shared" si="5077"/>
        <v>00111111</v>
      </c>
      <c r="AF2873" s="179">
        <f t="shared" si="5078"/>
        <v>0</v>
      </c>
      <c r="AG2873" s="180" t="str">
        <f t="shared" si="5079"/>
        <v>00000000</v>
      </c>
      <c r="AH2873" s="179" t="str">
        <f t="shared" si="5080"/>
        <v>00000000</v>
      </c>
    </row>
    <row r="2874" spans="1:34" x14ac:dyDescent="0.2">
      <c r="A2874" s="125" t="s">
        <v>3656</v>
      </c>
      <c r="B2874" s="58" t="str">
        <f t="shared" si="5067"/>
        <v/>
      </c>
      <c r="C2874" s="125" t="s">
        <v>781</v>
      </c>
      <c r="D2874" s="125" t="s">
        <v>704</v>
      </c>
      <c r="E2874" s="125" t="str">
        <f t="shared" si="5068"/>
        <v>S3</v>
      </c>
      <c r="F2874" s="125" t="str">
        <f t="shared" si="5069"/>
        <v>110</v>
      </c>
      <c r="H2874" s="125" t="s">
        <v>1724</v>
      </c>
      <c r="I2874" s="159">
        <f>VLOOKUP(H2874,'V-Enc'!$B$38:$C$45,2,FALSE)</f>
        <v>32</v>
      </c>
      <c r="J2874" s="125" t="s">
        <v>1733</v>
      </c>
      <c r="K2874" s="159">
        <f>VLOOKUP(J2874,'V-Enc'!$B$49:$C$56,2,FALSE)</f>
        <v>1</v>
      </c>
      <c r="L2874" s="206" t="s">
        <v>2079</v>
      </c>
      <c r="M2874" s="125">
        <v>32</v>
      </c>
      <c r="N2874" s="125" t="s">
        <v>1833</v>
      </c>
      <c r="O2874" s="125">
        <f>VLOOKUP(N2874,'V-Enc'!$B$130:$C$137,2,FALSE)</f>
        <v>6</v>
      </c>
      <c r="R2874" s="125" t="s">
        <v>22</v>
      </c>
      <c r="S2874" s="125" t="s">
        <v>764</v>
      </c>
      <c r="T2874" s="125" t="s">
        <v>783</v>
      </c>
      <c r="U2874" s="125">
        <f t="shared" si="5070"/>
        <v>32</v>
      </c>
      <c r="V2874" s="179">
        <f t="shared" si="5071"/>
        <v>1</v>
      </c>
      <c r="W2874" s="125">
        <f t="shared" si="5072"/>
        <v>32</v>
      </c>
      <c r="X2874" s="179">
        <f t="shared" si="5073"/>
        <v>1</v>
      </c>
      <c r="Z2874" s="125">
        <f t="shared" si="4974"/>
        <v>1</v>
      </c>
      <c r="AA2874" s="125">
        <f t="shared" si="5030"/>
        <v>1</v>
      </c>
      <c r="AB2874" s="179">
        <f t="shared" si="5074"/>
        <v>6</v>
      </c>
      <c r="AC2874" s="179" t="str">
        <f t="shared" si="5075"/>
        <v>000101</v>
      </c>
      <c r="AD2874" s="179">
        <f t="shared" si="5076"/>
        <v>1</v>
      </c>
      <c r="AE2874" s="179" t="str">
        <f t="shared" si="5077"/>
        <v>00111111</v>
      </c>
      <c r="AF2874" s="179">
        <f t="shared" si="5078"/>
        <v>0</v>
      </c>
      <c r="AG2874" s="180" t="str">
        <f t="shared" si="5079"/>
        <v>00000000</v>
      </c>
      <c r="AH2874" s="179" t="str">
        <f t="shared" si="5080"/>
        <v>00000000</v>
      </c>
    </row>
    <row r="2875" spans="1:34" x14ac:dyDescent="0.2">
      <c r="A2875" s="125" t="s">
        <v>3657</v>
      </c>
      <c r="B2875" s="58" t="str">
        <f t="shared" si="5067"/>
        <v>RSVD</v>
      </c>
      <c r="C2875" s="125" t="s">
        <v>781</v>
      </c>
      <c r="D2875" s="125" t="s">
        <v>704</v>
      </c>
      <c r="E2875" s="125" t="str">
        <f t="shared" si="5068"/>
        <v>S3</v>
      </c>
      <c r="F2875" s="125" t="str">
        <f t="shared" si="5069"/>
        <v>000</v>
      </c>
      <c r="H2875" s="125" t="s">
        <v>1724</v>
      </c>
      <c r="I2875" s="159">
        <f>VLOOKUP(H2875,'V-Enc'!$B$38:$C$45,2,FALSE)</f>
        <v>32</v>
      </c>
      <c r="J2875" s="125" t="s">
        <v>1734</v>
      </c>
      <c r="K2875" s="159">
        <f>VLOOKUP(J2875,'V-Enc'!$B$49:$C$56,2,FALSE)</f>
        <v>2</v>
      </c>
      <c r="L2875" s="206" t="s">
        <v>2079</v>
      </c>
      <c r="M2875" s="125">
        <v>8</v>
      </c>
      <c r="N2875" s="125" t="s">
        <v>1833</v>
      </c>
      <c r="O2875" s="125">
        <f>VLOOKUP(N2875,'V-Enc'!$B$130:$C$137,2,FALSE)</f>
        <v>6</v>
      </c>
      <c r="R2875" s="125" t="s">
        <v>22</v>
      </c>
      <c r="S2875" s="125" t="s">
        <v>764</v>
      </c>
      <c r="T2875" s="125" t="s">
        <v>783</v>
      </c>
      <c r="U2875" s="125">
        <f t="shared" si="5070"/>
        <v>32</v>
      </c>
      <c r="V2875" s="179">
        <f t="shared" si="5071"/>
        <v>2</v>
      </c>
      <c r="W2875" s="125">
        <f t="shared" si="5072"/>
        <v>8</v>
      </c>
      <c r="X2875" s="179">
        <f t="shared" si="5073"/>
        <v>0.5</v>
      </c>
      <c r="Z2875" s="125">
        <f t="shared" si="4974"/>
        <v>1</v>
      </c>
      <c r="AA2875" s="125">
        <f t="shared" si="5030"/>
        <v>1</v>
      </c>
      <c r="AB2875" s="179">
        <f t="shared" si="5074"/>
        <v>12</v>
      </c>
      <c r="AC2875" s="179" t="str">
        <f t="shared" si="5075"/>
        <v>001011</v>
      </c>
      <c r="AD2875" s="179">
        <f t="shared" si="5076"/>
        <v>1</v>
      </c>
      <c r="AE2875" s="179" t="str">
        <f t="shared" si="5077"/>
        <v>11111111</v>
      </c>
      <c r="AF2875" s="179">
        <f t="shared" si="5078"/>
        <v>0</v>
      </c>
      <c r="AG2875" s="180" t="str">
        <f t="shared" si="5079"/>
        <v>00000000</v>
      </c>
      <c r="AH2875" s="179" t="str">
        <f t="shared" si="5080"/>
        <v>00000000</v>
      </c>
    </row>
    <row r="2876" spans="1:34" x14ac:dyDescent="0.2">
      <c r="A2876" s="125" t="s">
        <v>3658</v>
      </c>
      <c r="B2876" s="58" t="str">
        <f t="shared" si="5067"/>
        <v>RSVD</v>
      </c>
      <c r="C2876" s="125" t="s">
        <v>781</v>
      </c>
      <c r="D2876" s="125" t="s">
        <v>704</v>
      </c>
      <c r="E2876" s="125" t="str">
        <f t="shared" si="5068"/>
        <v>S3</v>
      </c>
      <c r="F2876" s="125" t="str">
        <f t="shared" si="5069"/>
        <v>101</v>
      </c>
      <c r="H2876" s="125" t="s">
        <v>1724</v>
      </c>
      <c r="I2876" s="159">
        <f>VLOOKUP(H2876,'V-Enc'!$B$38:$C$45,2,FALSE)</f>
        <v>32</v>
      </c>
      <c r="J2876" s="125" t="s">
        <v>1734</v>
      </c>
      <c r="K2876" s="159">
        <f>VLOOKUP(J2876,'V-Enc'!$B$49:$C$56,2,FALSE)</f>
        <v>2</v>
      </c>
      <c r="L2876" s="206" t="s">
        <v>2079</v>
      </c>
      <c r="M2876" s="125">
        <v>16</v>
      </c>
      <c r="N2876" s="125" t="s">
        <v>1833</v>
      </c>
      <c r="O2876" s="125">
        <f>VLOOKUP(N2876,'V-Enc'!$B$130:$C$137,2,FALSE)</f>
        <v>6</v>
      </c>
      <c r="R2876" s="125" t="s">
        <v>22</v>
      </c>
      <c r="S2876" s="125" t="s">
        <v>764</v>
      </c>
      <c r="T2876" s="125" t="s">
        <v>783</v>
      </c>
      <c r="U2876" s="125">
        <f t="shared" si="5070"/>
        <v>32</v>
      </c>
      <c r="V2876" s="179">
        <f t="shared" si="5071"/>
        <v>2</v>
      </c>
      <c r="W2876" s="125">
        <f t="shared" si="5072"/>
        <v>16</v>
      </c>
      <c r="X2876" s="179">
        <f t="shared" si="5073"/>
        <v>1</v>
      </c>
      <c r="Z2876" s="125">
        <f t="shared" si="4974"/>
        <v>1</v>
      </c>
      <c r="AA2876" s="125">
        <f t="shared" si="5030"/>
        <v>1</v>
      </c>
      <c r="AB2876" s="179">
        <f t="shared" si="5074"/>
        <v>12</v>
      </c>
      <c r="AC2876" s="179" t="str">
        <f t="shared" si="5075"/>
        <v>001011</v>
      </c>
      <c r="AD2876" s="179">
        <f t="shared" si="5076"/>
        <v>1</v>
      </c>
      <c r="AE2876" s="179" t="str">
        <f t="shared" si="5077"/>
        <v>11111111</v>
      </c>
      <c r="AF2876" s="179">
        <f t="shared" si="5078"/>
        <v>0</v>
      </c>
      <c r="AG2876" s="180" t="str">
        <f t="shared" si="5079"/>
        <v>00000000</v>
      </c>
      <c r="AH2876" s="179" t="str">
        <f t="shared" si="5080"/>
        <v>00000000</v>
      </c>
    </row>
    <row r="2877" spans="1:34" x14ac:dyDescent="0.2">
      <c r="A2877" s="125" t="s">
        <v>3659</v>
      </c>
      <c r="B2877" s="58" t="str">
        <f t="shared" si="5067"/>
        <v>RSVD</v>
      </c>
      <c r="C2877" s="125" t="s">
        <v>781</v>
      </c>
      <c r="D2877" s="125" t="s">
        <v>704</v>
      </c>
      <c r="E2877" s="125" t="str">
        <f t="shared" si="5068"/>
        <v>S3</v>
      </c>
      <c r="F2877" s="125" t="str">
        <f t="shared" si="5069"/>
        <v>110</v>
      </c>
      <c r="H2877" s="125" t="s">
        <v>1724</v>
      </c>
      <c r="I2877" s="159">
        <f>VLOOKUP(H2877,'V-Enc'!$B$38:$C$45,2,FALSE)</f>
        <v>32</v>
      </c>
      <c r="J2877" s="125" t="s">
        <v>1734</v>
      </c>
      <c r="K2877" s="159">
        <f>VLOOKUP(J2877,'V-Enc'!$B$49:$C$56,2,FALSE)</f>
        <v>2</v>
      </c>
      <c r="L2877" s="206" t="s">
        <v>2079</v>
      </c>
      <c r="M2877" s="125">
        <v>32</v>
      </c>
      <c r="N2877" s="125" t="s">
        <v>1833</v>
      </c>
      <c r="O2877" s="125">
        <f>VLOOKUP(N2877,'V-Enc'!$B$130:$C$137,2,FALSE)</f>
        <v>6</v>
      </c>
      <c r="R2877" s="125" t="s">
        <v>22</v>
      </c>
      <c r="S2877" s="125" t="s">
        <v>764</v>
      </c>
      <c r="T2877" s="125" t="s">
        <v>783</v>
      </c>
      <c r="U2877" s="125">
        <f t="shared" si="5070"/>
        <v>32</v>
      </c>
      <c r="V2877" s="179">
        <f t="shared" si="5071"/>
        <v>2</v>
      </c>
      <c r="W2877" s="125">
        <f t="shared" si="5072"/>
        <v>32</v>
      </c>
      <c r="X2877" s="179">
        <f t="shared" si="5073"/>
        <v>2</v>
      </c>
      <c r="Z2877" s="125">
        <f t="shared" si="4974"/>
        <v>1</v>
      </c>
      <c r="AA2877" s="125">
        <f t="shared" si="5030"/>
        <v>1</v>
      </c>
      <c r="AB2877" s="179">
        <f t="shared" si="5074"/>
        <v>12</v>
      </c>
      <c r="AC2877" s="179" t="str">
        <f t="shared" si="5075"/>
        <v>001011</v>
      </c>
      <c r="AD2877" s="179">
        <f t="shared" si="5076"/>
        <v>1</v>
      </c>
      <c r="AE2877" s="179" t="str">
        <f t="shared" si="5077"/>
        <v>11111111</v>
      </c>
      <c r="AF2877" s="179">
        <f t="shared" si="5078"/>
        <v>1</v>
      </c>
      <c r="AG2877" s="180" t="str">
        <f t="shared" si="5079"/>
        <v>01010101</v>
      </c>
      <c r="AH2877" s="179" t="str">
        <f t="shared" si="5080"/>
        <v>10101010</v>
      </c>
    </row>
    <row r="2878" spans="1:34" x14ac:dyDescent="0.2">
      <c r="A2878" s="125" t="s">
        <v>3660</v>
      </c>
      <c r="B2878" s="58" t="str">
        <f t="shared" si="5067"/>
        <v>RSVD</v>
      </c>
      <c r="C2878" s="125" t="s">
        <v>781</v>
      </c>
      <c r="D2878" s="125" t="s">
        <v>704</v>
      </c>
      <c r="E2878" s="125" t="str">
        <f t="shared" si="5068"/>
        <v>S3</v>
      </c>
      <c r="F2878" s="125" t="str">
        <f t="shared" ref="F2878:F2880" si="5081">IF(W2878=8,"000",IF(W2878=16,"101","110"))</f>
        <v>000</v>
      </c>
      <c r="H2878" s="125" t="s">
        <v>1724</v>
      </c>
      <c r="I2878" s="159">
        <f>VLOOKUP(H2878,'V-Enc'!$B$38:$C$45,2,FALSE)</f>
        <v>32</v>
      </c>
      <c r="J2878" s="125" t="s">
        <v>1735</v>
      </c>
      <c r="K2878" s="159">
        <f>VLOOKUP(J2878,'V-Enc'!$B$49:$C$56,2,FALSE)</f>
        <v>4</v>
      </c>
      <c r="L2878" s="206" t="s">
        <v>2079</v>
      </c>
      <c r="M2878" s="125">
        <v>8</v>
      </c>
      <c r="N2878" s="125" t="s">
        <v>1833</v>
      </c>
      <c r="O2878" s="125">
        <f>VLOOKUP(N2878,'V-Enc'!$B$130:$C$137,2,FALSE)</f>
        <v>6</v>
      </c>
      <c r="R2878" s="125" t="s">
        <v>22</v>
      </c>
      <c r="S2878" s="125" t="s">
        <v>764</v>
      </c>
      <c r="T2878" s="125" t="s">
        <v>783</v>
      </c>
      <c r="U2878" s="125">
        <f t="shared" si="5070"/>
        <v>32</v>
      </c>
      <c r="V2878" s="179">
        <f t="shared" si="5071"/>
        <v>4</v>
      </c>
      <c r="W2878" s="125">
        <f t="shared" si="5072"/>
        <v>8</v>
      </c>
      <c r="X2878" s="179">
        <f t="shared" si="5073"/>
        <v>1</v>
      </c>
      <c r="Z2878" s="125">
        <f t="shared" si="4974"/>
        <v>1</v>
      </c>
      <c r="AA2878" s="125">
        <f t="shared" si="5030"/>
        <v>1</v>
      </c>
      <c r="AB2878" s="179">
        <f t="shared" si="5074"/>
        <v>24</v>
      </c>
      <c r="AC2878" s="179" t="str">
        <f t="shared" si="5075"/>
        <v>010111</v>
      </c>
      <c r="AD2878" s="179">
        <f t="shared" si="5076"/>
        <v>1</v>
      </c>
      <c r="AE2878" s="179" t="str">
        <f t="shared" si="5077"/>
        <v>11111111</v>
      </c>
      <c r="AF2878" s="179">
        <f t="shared" si="5078"/>
        <v>0</v>
      </c>
      <c r="AG2878" s="180" t="str">
        <f t="shared" si="5079"/>
        <v>00000000</v>
      </c>
      <c r="AH2878" s="179" t="str">
        <f t="shared" si="5080"/>
        <v>00000000</v>
      </c>
    </row>
    <row r="2879" spans="1:34" x14ac:dyDescent="0.2">
      <c r="A2879" s="125" t="s">
        <v>3661</v>
      </c>
      <c r="B2879" s="58" t="str">
        <f t="shared" si="5067"/>
        <v>RSVD</v>
      </c>
      <c r="C2879" s="125" t="s">
        <v>781</v>
      </c>
      <c r="D2879" s="125" t="s">
        <v>704</v>
      </c>
      <c r="E2879" s="125" t="str">
        <f t="shared" si="5068"/>
        <v>S3</v>
      </c>
      <c r="F2879" s="125" t="str">
        <f t="shared" si="5081"/>
        <v>101</v>
      </c>
      <c r="H2879" s="125" t="s">
        <v>1724</v>
      </c>
      <c r="I2879" s="159">
        <f>VLOOKUP(H2879,'V-Enc'!$B$38:$C$45,2,FALSE)</f>
        <v>32</v>
      </c>
      <c r="J2879" s="125" t="s">
        <v>1735</v>
      </c>
      <c r="K2879" s="159">
        <f>VLOOKUP(J2879,'V-Enc'!$B$49:$C$56,2,FALSE)</f>
        <v>4</v>
      </c>
      <c r="L2879" s="206" t="s">
        <v>2079</v>
      </c>
      <c r="M2879" s="125">
        <v>16</v>
      </c>
      <c r="N2879" s="125" t="s">
        <v>1833</v>
      </c>
      <c r="O2879" s="125">
        <f>VLOOKUP(N2879,'V-Enc'!$B$130:$C$137,2,FALSE)</f>
        <v>6</v>
      </c>
      <c r="R2879" s="125" t="s">
        <v>22</v>
      </c>
      <c r="S2879" s="125" t="s">
        <v>764</v>
      </c>
      <c r="T2879" s="125" t="s">
        <v>783</v>
      </c>
      <c r="U2879" s="125">
        <f t="shared" si="5070"/>
        <v>32</v>
      </c>
      <c r="V2879" s="179">
        <f t="shared" si="5071"/>
        <v>4</v>
      </c>
      <c r="W2879" s="125">
        <f t="shared" si="5072"/>
        <v>16</v>
      </c>
      <c r="X2879" s="179">
        <f t="shared" si="5073"/>
        <v>2</v>
      </c>
      <c r="Z2879" s="125">
        <f t="shared" ref="Z2879:Z2996" si="5082">IF(S2879="vs2",1,"")</f>
        <v>1</v>
      </c>
      <c r="AA2879" s="125">
        <f t="shared" si="5030"/>
        <v>1</v>
      </c>
      <c r="AB2879" s="179">
        <f t="shared" si="5074"/>
        <v>24</v>
      </c>
      <c r="AC2879" s="179" t="str">
        <f t="shared" si="5075"/>
        <v>010111</v>
      </c>
      <c r="AD2879" s="179">
        <f t="shared" si="5076"/>
        <v>1</v>
      </c>
      <c r="AE2879" s="179" t="str">
        <f t="shared" si="5077"/>
        <v>11111111</v>
      </c>
      <c r="AF2879" s="179">
        <f t="shared" si="5078"/>
        <v>2</v>
      </c>
      <c r="AG2879" s="180" t="str">
        <f t="shared" si="5079"/>
        <v>10101010</v>
      </c>
      <c r="AH2879" s="179" t="str">
        <f>IF(AF2879=0,"00000000",RIGHT(_xlfn.CONCAT(REPT(0,8-MIN(8,AB2879)),REPT(DEC2BIN(_xlfn.BITLSHIFT(1,MAX(V2879,X2879,1)-1)),MAX(1,O2879))),8))</f>
        <v>10001000</v>
      </c>
    </row>
    <row r="2880" spans="1:34" x14ac:dyDescent="0.2">
      <c r="A2880" s="125" t="s">
        <v>3662</v>
      </c>
      <c r="B2880" s="58" t="str">
        <f t="shared" si="5067"/>
        <v>RSVD</v>
      </c>
      <c r="C2880" s="125" t="s">
        <v>781</v>
      </c>
      <c r="D2880" s="125" t="s">
        <v>704</v>
      </c>
      <c r="E2880" s="125" t="str">
        <f t="shared" si="5068"/>
        <v>S3</v>
      </c>
      <c r="F2880" s="125" t="str">
        <f t="shared" si="5081"/>
        <v>110</v>
      </c>
      <c r="H2880" s="125" t="s">
        <v>1724</v>
      </c>
      <c r="I2880" s="159">
        <f>VLOOKUP(H2880,'V-Enc'!$B$38:$C$45,2,FALSE)</f>
        <v>32</v>
      </c>
      <c r="J2880" s="125" t="s">
        <v>1735</v>
      </c>
      <c r="K2880" s="159">
        <f>VLOOKUP(J2880,'V-Enc'!$B$49:$C$56,2,FALSE)</f>
        <v>4</v>
      </c>
      <c r="L2880" s="206" t="s">
        <v>2079</v>
      </c>
      <c r="M2880" s="125">
        <v>32</v>
      </c>
      <c r="N2880" s="125" t="s">
        <v>1833</v>
      </c>
      <c r="O2880" s="125">
        <f>VLOOKUP(N2880,'V-Enc'!$B$130:$C$137,2,FALSE)</f>
        <v>6</v>
      </c>
      <c r="R2880" s="125" t="s">
        <v>22</v>
      </c>
      <c r="S2880" s="125" t="s">
        <v>764</v>
      </c>
      <c r="T2880" s="125" t="s">
        <v>783</v>
      </c>
      <c r="U2880" s="125">
        <f t="shared" si="5070"/>
        <v>32</v>
      </c>
      <c r="V2880" s="179">
        <f t="shared" si="5071"/>
        <v>4</v>
      </c>
      <c r="W2880" s="125">
        <f t="shared" si="5072"/>
        <v>32</v>
      </c>
      <c r="X2880" s="179">
        <f t="shared" si="5073"/>
        <v>4</v>
      </c>
      <c r="Z2880" s="125">
        <f t="shared" si="5082"/>
        <v>1</v>
      </c>
      <c r="AA2880" s="125">
        <f t="shared" si="5030"/>
        <v>1</v>
      </c>
      <c r="AB2880" s="179">
        <f t="shared" si="5074"/>
        <v>24</v>
      </c>
      <c r="AC2880" s="179" t="str">
        <f>DEC2BIN(MIN(64,AB2880)-1,6)</f>
        <v>010111</v>
      </c>
      <c r="AD2880" s="179">
        <f t="shared" si="5076"/>
        <v>1</v>
      </c>
      <c r="AE2880" s="179" t="str">
        <f t="shared" si="5077"/>
        <v>11111111</v>
      </c>
      <c r="AF2880" s="179">
        <f t="shared" si="5078"/>
        <v>1</v>
      </c>
      <c r="AG2880" s="180" t="str">
        <f t="shared" si="5079"/>
        <v>01110111</v>
      </c>
      <c r="AH2880" s="179" t="str">
        <f t="shared" ref="AH2880:AH2883" si="5083">IF(AF2880=0,"00000000",RIGHT(_xlfn.CONCAT(REPT(0,8-MIN(8,AB2880)),REPT(DEC2BIN(_xlfn.BITLSHIFT(1,MAX(V2880,X2880,1)-1)),MAX(1,O2880))),8))</f>
        <v>10001000</v>
      </c>
    </row>
    <row r="2881" spans="1:34" x14ac:dyDescent="0.2">
      <c r="A2881" s="125" t="s">
        <v>3663</v>
      </c>
      <c r="B2881" s="58" t="str">
        <f t="shared" si="5067"/>
        <v>RSVD</v>
      </c>
      <c r="C2881" s="125" t="s">
        <v>781</v>
      </c>
      <c r="D2881" s="125" t="s">
        <v>704</v>
      </c>
      <c r="E2881" s="125" t="str">
        <f>IF(S2881="rs2","L2",IF(S2881="vs2","S3","L1"))</f>
        <v>S3</v>
      </c>
      <c r="F2881" s="125" t="str">
        <f>IF(M2881=8,"000",IF(M2881=16,"101","110"))</f>
        <v>000</v>
      </c>
      <c r="H2881" s="125" t="s">
        <v>1724</v>
      </c>
      <c r="I2881" s="159">
        <f>VLOOKUP(H2881,'V-Enc'!$B$38:$C$45,2,FALSE)</f>
        <v>32</v>
      </c>
      <c r="J2881" s="125" t="s">
        <v>1736</v>
      </c>
      <c r="K2881" s="159">
        <f>VLOOKUP(J2881,'V-Enc'!$B$49:$C$56,2,FALSE)</f>
        <v>8</v>
      </c>
      <c r="L2881" s="206" t="s">
        <v>2079</v>
      </c>
      <c r="M2881" s="125">
        <v>8</v>
      </c>
      <c r="N2881" s="125" t="s">
        <v>1833</v>
      </c>
      <c r="O2881" s="125">
        <f>VLOOKUP(N2881,'V-Enc'!$B$130:$C$137,2,FALSE)</f>
        <v>6</v>
      </c>
      <c r="R2881" s="125" t="s">
        <v>22</v>
      </c>
      <c r="S2881" s="125" t="s">
        <v>764</v>
      </c>
      <c r="T2881" s="125" t="s">
        <v>783</v>
      </c>
      <c r="U2881" s="125">
        <f>IF(L2881="-1",I2881,M2881)</f>
        <v>32</v>
      </c>
      <c r="V2881" s="179">
        <f>IF(L2881="-1",K2881,U2881/I2881*K2881)</f>
        <v>8</v>
      </c>
      <c r="W2881" s="125">
        <f>IF(L2881="-1",M2881,"-")</f>
        <v>8</v>
      </c>
      <c r="X2881" s="179">
        <f>IF(L2881="-1",W2881/I2881*K2881,"-")</f>
        <v>2</v>
      </c>
      <c r="Z2881" s="125">
        <f t="shared" si="5082"/>
        <v>1</v>
      </c>
      <c r="AA2881" s="125">
        <v>1</v>
      </c>
      <c r="AB2881" s="179">
        <f t="shared" si="5074"/>
        <v>48</v>
      </c>
      <c r="AC2881" s="179" t="str">
        <f t="shared" ref="AC2881:AC2883" si="5084">DEC2BIN(MIN(64,AB2881)-1,6)</f>
        <v>101111</v>
      </c>
      <c r="AD2881" s="179">
        <f t="shared" si="5076"/>
        <v>1</v>
      </c>
      <c r="AE2881" s="179" t="str">
        <f t="shared" si="5077"/>
        <v>11111111</v>
      </c>
      <c r="AF2881" s="179">
        <f t="shared" si="5078"/>
        <v>4</v>
      </c>
      <c r="AG2881" s="180" t="str">
        <f t="shared" si="5079"/>
        <v>10001000</v>
      </c>
      <c r="AH2881" s="179" t="str">
        <f t="shared" si="5083"/>
        <v>10000000</v>
      </c>
    </row>
    <row r="2882" spans="1:34" x14ac:dyDescent="0.2">
      <c r="A2882" s="125" t="s">
        <v>3664</v>
      </c>
      <c r="B2882" s="58" t="str">
        <f t="shared" si="5067"/>
        <v>RSVD</v>
      </c>
      <c r="C2882" s="125" t="s">
        <v>781</v>
      </c>
      <c r="D2882" s="125" t="s">
        <v>704</v>
      </c>
      <c r="E2882" s="125" t="str">
        <f>IF(S2882="rs2","L2",IF(S2882="vs2","S3","L1"))</f>
        <v>S3</v>
      </c>
      <c r="F2882" s="125" t="str">
        <f>IF(M2882=8,"000",IF(M2882=16,"101","110"))</f>
        <v>101</v>
      </c>
      <c r="H2882" s="125" t="s">
        <v>1724</v>
      </c>
      <c r="I2882" s="159">
        <f>VLOOKUP(H2882,'V-Enc'!$B$38:$C$45,2,FALSE)</f>
        <v>32</v>
      </c>
      <c r="J2882" s="125" t="s">
        <v>1736</v>
      </c>
      <c r="K2882" s="159">
        <f>VLOOKUP(J2882,'V-Enc'!$B$49:$C$56,2,FALSE)</f>
        <v>8</v>
      </c>
      <c r="L2882" s="206" t="s">
        <v>2079</v>
      </c>
      <c r="M2882" s="125">
        <v>16</v>
      </c>
      <c r="N2882" s="125" t="s">
        <v>1833</v>
      </c>
      <c r="O2882" s="125">
        <f>VLOOKUP(N2882,'V-Enc'!$B$130:$C$137,2,FALSE)</f>
        <v>6</v>
      </c>
      <c r="R2882" s="125" t="s">
        <v>22</v>
      </c>
      <c r="S2882" s="125" t="s">
        <v>764</v>
      </c>
      <c r="T2882" s="125" t="s">
        <v>783</v>
      </c>
      <c r="U2882" s="125">
        <f>IF(L2882="-1",I2882,M2882)</f>
        <v>32</v>
      </c>
      <c r="V2882" s="179">
        <f>IF(L2882="-1",K2882,U2882/I2882*K2882)</f>
        <v>8</v>
      </c>
      <c r="W2882" s="125">
        <f>IF(L2882="-1",M2882,"-")</f>
        <v>16</v>
      </c>
      <c r="X2882" s="179">
        <f>IF(L2882="-1",W2882/I2882*K2882,"-")</f>
        <v>4</v>
      </c>
      <c r="Z2882" s="125">
        <f t="shared" si="5082"/>
        <v>1</v>
      </c>
      <c r="AA2882" s="125">
        <v>1</v>
      </c>
      <c r="AB2882" s="179">
        <f t="shared" si="5074"/>
        <v>48</v>
      </c>
      <c r="AC2882" s="179" t="str">
        <f t="shared" si="5084"/>
        <v>101111</v>
      </c>
      <c r="AD2882" s="179">
        <f t="shared" si="5076"/>
        <v>1</v>
      </c>
      <c r="AE2882" s="179" t="str">
        <f t="shared" si="5077"/>
        <v>11111111</v>
      </c>
      <c r="AF2882" s="179">
        <f t="shared" si="5078"/>
        <v>2</v>
      </c>
      <c r="AG2882" s="180" t="str">
        <f>IF(AF2882=0,"00000000",RIGHT(IF(X2882&gt;=V2882,DEC2BIN(_xlfn.BITXOR(BIN2DEC(AH2882),255),8),REPT(DEC2BIN(_xlfn.BITLSHIFT(1,AF2882-1)),8)),8))</f>
        <v>10101010</v>
      </c>
      <c r="AH2882" s="179" t="str">
        <f t="shared" si="5083"/>
        <v>10000000</v>
      </c>
    </row>
    <row r="2883" spans="1:34" x14ac:dyDescent="0.2">
      <c r="A2883" s="125" t="s">
        <v>3665</v>
      </c>
      <c r="B2883" s="58" t="str">
        <f t="shared" si="5067"/>
        <v>RSVD</v>
      </c>
      <c r="C2883" s="125" t="s">
        <v>781</v>
      </c>
      <c r="D2883" s="125" t="s">
        <v>704</v>
      </c>
      <c r="E2883" s="125" t="str">
        <f>IF(S2883="rs2","L2",IF(S2883="vs2","S3","L1"))</f>
        <v>S3</v>
      </c>
      <c r="F2883" s="125" t="str">
        <f>IF(M2883=8,"000",IF(M2883=16,"101","110"))</f>
        <v>110</v>
      </c>
      <c r="H2883" s="125" t="s">
        <v>1724</v>
      </c>
      <c r="I2883" s="159">
        <f>VLOOKUP(H2883,'V-Enc'!$B$38:$C$45,2,FALSE)</f>
        <v>32</v>
      </c>
      <c r="J2883" s="125" t="s">
        <v>1736</v>
      </c>
      <c r="K2883" s="159">
        <f>VLOOKUP(J2883,'V-Enc'!$B$49:$C$56,2,FALSE)</f>
        <v>8</v>
      </c>
      <c r="L2883" s="206" t="s">
        <v>2079</v>
      </c>
      <c r="M2883" s="125">
        <v>32</v>
      </c>
      <c r="N2883" s="125" t="s">
        <v>1833</v>
      </c>
      <c r="O2883" s="125">
        <f>VLOOKUP(N2883,'V-Enc'!$B$130:$C$137,2,FALSE)</f>
        <v>6</v>
      </c>
      <c r="R2883" s="125" t="s">
        <v>22</v>
      </c>
      <c r="S2883" s="125" t="s">
        <v>764</v>
      </c>
      <c r="T2883" s="125" t="s">
        <v>783</v>
      </c>
      <c r="U2883" s="125">
        <f>IF(L2883="-1",I2883,M2883)</f>
        <v>32</v>
      </c>
      <c r="V2883" s="179">
        <f>IF(L2883="-1",K2883,U2883/I2883*K2883)</f>
        <v>8</v>
      </c>
      <c r="W2883" s="125">
        <f>IF(L2883="-1",M2883,"-")</f>
        <v>32</v>
      </c>
      <c r="X2883" s="179">
        <f>IF(L2883="-1",W2883/I2883*K2883,"-")</f>
        <v>8</v>
      </c>
      <c r="Z2883" s="125">
        <f t="shared" si="5082"/>
        <v>1</v>
      </c>
      <c r="AA2883" s="125">
        <v>1</v>
      </c>
      <c r="AB2883" s="179">
        <f t="shared" si="5074"/>
        <v>48</v>
      </c>
      <c r="AC2883" s="179" t="str">
        <f t="shared" si="5084"/>
        <v>101111</v>
      </c>
      <c r="AD2883" s="179">
        <f t="shared" si="5076"/>
        <v>1</v>
      </c>
      <c r="AE2883" s="179" t="str">
        <f t="shared" si="5077"/>
        <v>11111111</v>
      </c>
      <c r="AF2883" s="179">
        <f t="shared" si="5078"/>
        <v>1</v>
      </c>
      <c r="AG2883" s="180" t="str">
        <f>IF(AF2883=0,"00000000",RIGHT(IF(X2883&gt;=V2883,DEC2BIN(_xlfn.BITXOR(BIN2DEC(AH2883),255),8),REPT(DEC2BIN(_xlfn.BITLSHIFT(1,AF2883-1)),8)),8))</f>
        <v>01111111</v>
      </c>
      <c r="AH2883" s="179" t="str">
        <f t="shared" si="5083"/>
        <v>10000000</v>
      </c>
    </row>
    <row r="2884" spans="1:34" x14ac:dyDescent="0.2">
      <c r="I2884" s="159"/>
      <c r="Z2884" s="125" t="str">
        <f t="shared" si="5082"/>
        <v/>
      </c>
      <c r="AA2884" s="125" t="str">
        <f t="shared" ref="AA2884:AA2940" si="5085">IF(T2884="vs3",1,"")</f>
        <v/>
      </c>
      <c r="AC2884" s="179"/>
      <c r="AE2884" s="179"/>
    </row>
    <row r="2885" spans="1:34" ht="19" x14ac:dyDescent="0.25">
      <c r="A2885" s="225" t="s">
        <v>2560</v>
      </c>
      <c r="B2885" s="225"/>
      <c r="C2885" s="226"/>
      <c r="D2885" s="226"/>
      <c r="E2885" s="226"/>
      <c r="F2885" s="226"/>
      <c r="G2885" s="226"/>
      <c r="I2885" s="159"/>
      <c r="Z2885" s="125" t="str">
        <f t="shared" si="5082"/>
        <v/>
      </c>
      <c r="AA2885" s="125" t="str">
        <f t="shared" si="5085"/>
        <v/>
      </c>
      <c r="AC2885" s="179"/>
      <c r="AE2885" s="179"/>
    </row>
    <row r="2886" spans="1:34" s="58" customFormat="1" x14ac:dyDescent="0.2">
      <c r="A2886" s="58" t="s">
        <v>4203</v>
      </c>
      <c r="B2886" s="58" t="str">
        <f t="shared" ref="B2886:B2903" si="5086">IF(OR(MAX(1,O2886)*MAX(V2886,1)&gt;8,V2886&lt;1/4,X2886&lt;1/4,IF(X2886="-",0,X2886)&gt;8),"RSVD","")</f>
        <v>RSVD</v>
      </c>
      <c r="C2886" s="58" t="s">
        <v>781</v>
      </c>
      <c r="D2886" s="58" t="s">
        <v>704</v>
      </c>
      <c r="E2886" s="58" t="str">
        <f>IF(S2886="rs2","S2",IF(S2886="vs2","S3","S1"))</f>
        <v>S1</v>
      </c>
      <c r="F2886" s="58" t="str">
        <f>IF(M2886=8,"000",IF(M2886=16,"101","110"))</f>
        <v>000</v>
      </c>
      <c r="H2886" s="58" t="s">
        <v>1724</v>
      </c>
      <c r="I2886" s="247">
        <f>VLOOKUP(H2886,'V-Enc'!$B$38:$C$45,2,FALSE)</f>
        <v>32</v>
      </c>
      <c r="J2886" s="58" t="s">
        <v>1739</v>
      </c>
      <c r="K2886" s="247">
        <f>VLOOKUP(J2886,'V-Enc'!$B$49:$C$56,2,FALSE)</f>
        <v>0.25</v>
      </c>
      <c r="L2886" s="248" t="s">
        <v>76</v>
      </c>
      <c r="M2886" s="58">
        <v>8</v>
      </c>
      <c r="N2886" s="58" t="s">
        <v>1834</v>
      </c>
      <c r="O2886" s="58">
        <f>VLOOKUP(N2886,'V-Enc'!$B$130:$C$137,2,FALSE)</f>
        <v>7</v>
      </c>
      <c r="R2886" s="58" t="s">
        <v>22</v>
      </c>
      <c r="S2886" s="248" t="s">
        <v>2040</v>
      </c>
      <c r="T2886" s="58" t="s">
        <v>783</v>
      </c>
      <c r="U2886" s="58">
        <f>IF(L2886="-1",I2886,M2886)</f>
        <v>8</v>
      </c>
      <c r="V2886" s="249">
        <f>IF(L2886="-1",K2886,U2886/I2886*K2886)</f>
        <v>6.25E-2</v>
      </c>
      <c r="W2886" s="58" t="str">
        <f>IF(L2886="-1",M2886,"-")</f>
        <v>-</v>
      </c>
      <c r="X2886" s="249" t="str">
        <f>IF(L2886="-1",W2886/#REF!*#REF!,"-")</f>
        <v>-</v>
      </c>
      <c r="Z2886" s="58" t="str">
        <f>IF(S2886="vs2",1,"")</f>
        <v/>
      </c>
      <c r="AA2886" s="58">
        <f>IF(T2886="vs3",1,"")</f>
        <v>1</v>
      </c>
      <c r="AB2886" s="249">
        <f t="shared" ref="AB2886:AB2903" si="5087">MAX(V2886,X2886,1)*O2886</f>
        <v>7</v>
      </c>
      <c r="AC2886" s="249" t="str">
        <f t="shared" ref="AC2886:AC2899" si="5088">DEC2BIN(MIN(64,AB2886)-1,6)</f>
        <v>000110</v>
      </c>
      <c r="AD2886" s="179">
        <f t="shared" ref="AD2886:AD2903" si="5089">AB2886/(MAX(V2886,1)*IF(O2886="",1,O2886))</f>
        <v>1</v>
      </c>
      <c r="AE2886" s="179" t="str">
        <f t="shared" ref="AE2886:AE2903" si="5090">RIGHT(_xlfn.CONCAT(REPT(0,8-MIN(AB2886,8)),REPT(DEC2BIN(_xlfn.BITLSHIFT(1,AD2886-1)),AB2886/AD2886)),8)</f>
        <v>01111111</v>
      </c>
      <c r="AF2886" s="58" t="s">
        <v>369</v>
      </c>
    </row>
    <row r="2887" spans="1:34" s="58" customFormat="1" x14ac:dyDescent="0.2">
      <c r="A2887" s="58" t="s">
        <v>4204</v>
      </c>
      <c r="B2887" s="58" t="str">
        <f t="shared" si="5086"/>
        <v>RSVD</v>
      </c>
      <c r="C2887" s="58" t="s">
        <v>781</v>
      </c>
      <c r="D2887" s="58" t="s">
        <v>704</v>
      </c>
      <c r="E2887" s="58" t="str">
        <f>IF(S2887="rs2","S2",IF(S2887="vs2","S3","S1"))</f>
        <v>S1</v>
      </c>
      <c r="F2887" s="58" t="str">
        <f>IF(M2887=8,"000",IF(M2887=16,"101","110"))</f>
        <v>101</v>
      </c>
      <c r="H2887" s="58" t="s">
        <v>1724</v>
      </c>
      <c r="I2887" s="247">
        <f>VLOOKUP(H2887,'V-Enc'!$B$38:$C$45,2,FALSE)</f>
        <v>32</v>
      </c>
      <c r="J2887" s="58" t="s">
        <v>1739</v>
      </c>
      <c r="K2887" s="247">
        <f>VLOOKUP(J2887,'V-Enc'!$B$49:$C$56,2,FALSE)</f>
        <v>0.25</v>
      </c>
      <c r="L2887" s="248" t="s">
        <v>76</v>
      </c>
      <c r="M2887" s="58">
        <v>16</v>
      </c>
      <c r="N2887" s="58" t="s">
        <v>1834</v>
      </c>
      <c r="O2887" s="58">
        <f>VLOOKUP(N2887,'V-Enc'!$B$130:$C$137,2,FALSE)</f>
        <v>7</v>
      </c>
      <c r="R2887" s="58" t="s">
        <v>22</v>
      </c>
      <c r="S2887" s="248" t="s">
        <v>2040</v>
      </c>
      <c r="T2887" s="58" t="s">
        <v>783</v>
      </c>
      <c r="U2887" s="58">
        <f>IF(L2887="-1",I2887,M2887)</f>
        <v>16</v>
      </c>
      <c r="V2887" s="249">
        <f>IF(L2887="-1",K2887,U2887/I2887*K2887)</f>
        <v>0.125</v>
      </c>
      <c r="W2887" s="58" t="str">
        <f>IF(L2887="-1",M2887,"-")</f>
        <v>-</v>
      </c>
      <c r="X2887" s="249" t="str">
        <f>IF(L2887="-1",W2887/#REF!*#REF!,"-")</f>
        <v>-</v>
      </c>
      <c r="Z2887" s="58" t="str">
        <f>IF(S2887="vs2",1,"")</f>
        <v/>
      </c>
      <c r="AA2887" s="58">
        <f>IF(T2887="vs3",1,"")</f>
        <v>1</v>
      </c>
      <c r="AB2887" s="249">
        <f t="shared" si="5087"/>
        <v>7</v>
      </c>
      <c r="AC2887" s="249" t="str">
        <f t="shared" si="5088"/>
        <v>000110</v>
      </c>
      <c r="AD2887" s="179">
        <f t="shared" si="5089"/>
        <v>1</v>
      </c>
      <c r="AE2887" s="179" t="str">
        <f t="shared" si="5090"/>
        <v>01111111</v>
      </c>
      <c r="AF2887" s="58" t="s">
        <v>369</v>
      </c>
    </row>
    <row r="2888" spans="1:34" x14ac:dyDescent="0.2">
      <c r="A2888" s="125" t="s">
        <v>3666</v>
      </c>
      <c r="B2888" s="58" t="str">
        <f t="shared" si="5086"/>
        <v/>
      </c>
      <c r="C2888" s="125" t="s">
        <v>781</v>
      </c>
      <c r="D2888" s="125" t="s">
        <v>704</v>
      </c>
      <c r="E2888" s="125" t="str">
        <f t="shared" ref="E2888:E2894" si="5091">IF(S2888="rs2","S2",IF(S2888="vs2","S3","S1"))</f>
        <v>S1</v>
      </c>
      <c r="F2888" s="125" t="str">
        <f t="shared" ref="F2888:F2894" si="5092">IF(M2888=8,"000",IF(M2888=16,"101","110"))</f>
        <v>110</v>
      </c>
      <c r="H2888" s="125" t="s">
        <v>1724</v>
      </c>
      <c r="I2888" s="159">
        <f>VLOOKUP(H2888,'V-Enc'!$B$38:$C$45,2,FALSE)</f>
        <v>32</v>
      </c>
      <c r="J2888" s="125" t="s">
        <v>1739</v>
      </c>
      <c r="K2888" s="159">
        <f>VLOOKUP(J2888,'V-Enc'!$B$49:$C$56,2,FALSE)</f>
        <v>0.25</v>
      </c>
      <c r="L2888" s="206" t="s">
        <v>76</v>
      </c>
      <c r="M2888" s="125">
        <v>32</v>
      </c>
      <c r="N2888" s="125" t="s">
        <v>1834</v>
      </c>
      <c r="O2888" s="125">
        <f>VLOOKUP(N2888,'V-Enc'!$B$130:$C$137,2,FALSE)</f>
        <v>7</v>
      </c>
      <c r="R2888" s="125" t="s">
        <v>22</v>
      </c>
      <c r="S2888" s="206" t="s">
        <v>2040</v>
      </c>
      <c r="T2888" s="125" t="s">
        <v>783</v>
      </c>
      <c r="U2888" s="125">
        <f t="shared" ref="U2888:U2894" si="5093">IF(L2888="-1",I2888,M2888)</f>
        <v>32</v>
      </c>
      <c r="V2888" s="179">
        <f t="shared" ref="V2888:V2894" si="5094">IF(L2888="-1",K2888,U2888/I2888*K2888)</f>
        <v>0.25</v>
      </c>
      <c r="W2888" s="125" t="str">
        <f t="shared" ref="W2888:W2894" si="5095">IF(L2888="-1",M2888,"-")</f>
        <v>-</v>
      </c>
      <c r="X2888" s="179" t="str">
        <f>IF(L2888="-1",W2888/#REF!*#REF!,"-")</f>
        <v>-</v>
      </c>
      <c r="Z2888" s="125" t="str">
        <f t="shared" si="5082"/>
        <v/>
      </c>
      <c r="AA2888" s="125">
        <f t="shared" si="5085"/>
        <v>1</v>
      </c>
      <c r="AB2888" s="179">
        <f t="shared" si="5087"/>
        <v>7</v>
      </c>
      <c r="AC2888" s="179" t="str">
        <f t="shared" si="5088"/>
        <v>000110</v>
      </c>
      <c r="AD2888" s="179">
        <f t="shared" si="5089"/>
        <v>1</v>
      </c>
      <c r="AE2888" s="179" t="str">
        <f t="shared" si="5090"/>
        <v>01111111</v>
      </c>
      <c r="AF2888" s="125" t="s">
        <v>369</v>
      </c>
    </row>
    <row r="2889" spans="1:34" s="58" customFormat="1" x14ac:dyDescent="0.2">
      <c r="A2889" s="58" t="s">
        <v>4205</v>
      </c>
      <c r="B2889" s="58" t="str">
        <f t="shared" si="5086"/>
        <v>RSVD</v>
      </c>
      <c r="C2889" s="58" t="s">
        <v>781</v>
      </c>
      <c r="D2889" s="58" t="s">
        <v>704</v>
      </c>
      <c r="E2889" s="58" t="str">
        <f>IF(S2889="rs2","S2",IF(S2889="vs2","S3","S1"))</f>
        <v>S1</v>
      </c>
      <c r="F2889" s="58" t="str">
        <f>IF(M2889=8,"000",IF(M2889=16,"101","110"))</f>
        <v>000</v>
      </c>
      <c r="H2889" s="58" t="s">
        <v>1724</v>
      </c>
      <c r="I2889" s="247">
        <f>VLOOKUP(H2889,'V-Enc'!$B$38:$C$45,2,FALSE)</f>
        <v>32</v>
      </c>
      <c r="J2889" s="58" t="s">
        <v>1740</v>
      </c>
      <c r="K2889" s="247">
        <f>VLOOKUP(J2889,'V-Enc'!$B$49:$C$56,2,FALSE)</f>
        <v>0.5</v>
      </c>
      <c r="L2889" s="248" t="s">
        <v>76</v>
      </c>
      <c r="M2889" s="58">
        <v>8</v>
      </c>
      <c r="N2889" s="58" t="s">
        <v>1834</v>
      </c>
      <c r="O2889" s="58">
        <f>VLOOKUP(N2889,'V-Enc'!$B$130:$C$137,2,FALSE)</f>
        <v>7</v>
      </c>
      <c r="R2889" s="58" t="s">
        <v>22</v>
      </c>
      <c r="S2889" s="248" t="s">
        <v>2040</v>
      </c>
      <c r="T2889" s="58" t="s">
        <v>783</v>
      </c>
      <c r="U2889" s="58">
        <f>IF(L2889="-1",I2889,M2889)</f>
        <v>8</v>
      </c>
      <c r="V2889" s="249">
        <f>IF(L2889="-1",K2889,U2889/I2889*K2889)</f>
        <v>0.125</v>
      </c>
      <c r="W2889" s="58" t="str">
        <f>IF(L2889="-1",M2889,"-")</f>
        <v>-</v>
      </c>
      <c r="X2889" s="249" t="str">
        <f>IF(L2889="-1",W2889/#REF!*#REF!,"-")</f>
        <v>-</v>
      </c>
      <c r="Z2889" s="58" t="str">
        <f>IF(S2889="vs2",1,"")</f>
        <v/>
      </c>
      <c r="AA2889" s="58">
        <f>IF(T2889="vs3",1,"")</f>
        <v>1</v>
      </c>
      <c r="AB2889" s="249">
        <f t="shared" si="5087"/>
        <v>7</v>
      </c>
      <c r="AC2889" s="249" t="str">
        <f t="shared" si="5088"/>
        <v>000110</v>
      </c>
      <c r="AD2889" s="179">
        <f t="shared" si="5089"/>
        <v>1</v>
      </c>
      <c r="AE2889" s="179" t="str">
        <f t="shared" si="5090"/>
        <v>01111111</v>
      </c>
      <c r="AF2889" s="58" t="s">
        <v>369</v>
      </c>
    </row>
    <row r="2890" spans="1:34" x14ac:dyDescent="0.2">
      <c r="A2890" s="125" t="s">
        <v>3667</v>
      </c>
      <c r="B2890" s="58" t="str">
        <f t="shared" si="5086"/>
        <v/>
      </c>
      <c r="C2890" s="125" t="s">
        <v>781</v>
      </c>
      <c r="D2890" s="125" t="s">
        <v>704</v>
      </c>
      <c r="E2890" s="125" t="str">
        <f t="shared" si="5091"/>
        <v>S1</v>
      </c>
      <c r="F2890" s="125" t="str">
        <f t="shared" si="5092"/>
        <v>101</v>
      </c>
      <c r="H2890" s="125" t="s">
        <v>1724</v>
      </c>
      <c r="I2890" s="159">
        <f>VLOOKUP(H2890,'V-Enc'!$B$38:$C$45,2,FALSE)</f>
        <v>32</v>
      </c>
      <c r="J2890" s="125" t="s">
        <v>1740</v>
      </c>
      <c r="K2890" s="159">
        <f>VLOOKUP(J2890,'V-Enc'!$B$49:$C$56,2,FALSE)</f>
        <v>0.5</v>
      </c>
      <c r="L2890" s="206" t="s">
        <v>76</v>
      </c>
      <c r="M2890" s="125">
        <v>16</v>
      </c>
      <c r="N2890" s="125" t="s">
        <v>1834</v>
      </c>
      <c r="O2890" s="125">
        <f>VLOOKUP(N2890,'V-Enc'!$B$130:$C$137,2,FALSE)</f>
        <v>7</v>
      </c>
      <c r="R2890" s="125" t="s">
        <v>22</v>
      </c>
      <c r="S2890" s="206" t="s">
        <v>2040</v>
      </c>
      <c r="T2890" s="125" t="s">
        <v>783</v>
      </c>
      <c r="U2890" s="125">
        <f t="shared" si="5093"/>
        <v>16</v>
      </c>
      <c r="V2890" s="179">
        <f t="shared" si="5094"/>
        <v>0.25</v>
      </c>
      <c r="W2890" s="125" t="str">
        <f t="shared" si="5095"/>
        <v>-</v>
      </c>
      <c r="X2890" s="179" t="str">
        <f>IF(L2890="-1",W2890/#REF!*#REF!,"-")</f>
        <v>-</v>
      </c>
      <c r="Z2890" s="125" t="str">
        <f t="shared" si="5082"/>
        <v/>
      </c>
      <c r="AA2890" s="125">
        <f t="shared" si="5085"/>
        <v>1</v>
      </c>
      <c r="AB2890" s="179">
        <f t="shared" si="5087"/>
        <v>7</v>
      </c>
      <c r="AC2890" s="179" t="str">
        <f t="shared" si="5088"/>
        <v>000110</v>
      </c>
      <c r="AD2890" s="179">
        <f t="shared" si="5089"/>
        <v>1</v>
      </c>
      <c r="AE2890" s="179" t="str">
        <f t="shared" si="5090"/>
        <v>01111111</v>
      </c>
      <c r="AF2890" s="125" t="s">
        <v>369</v>
      </c>
    </row>
    <row r="2891" spans="1:34" x14ac:dyDescent="0.2">
      <c r="A2891" s="125" t="s">
        <v>3668</v>
      </c>
      <c r="B2891" s="58" t="str">
        <f t="shared" si="5086"/>
        <v/>
      </c>
      <c r="C2891" s="125" t="s">
        <v>781</v>
      </c>
      <c r="D2891" s="125" t="s">
        <v>704</v>
      </c>
      <c r="E2891" s="125" t="str">
        <f t="shared" si="5091"/>
        <v>S1</v>
      </c>
      <c r="F2891" s="125" t="str">
        <f t="shared" si="5092"/>
        <v>110</v>
      </c>
      <c r="H2891" s="125" t="s">
        <v>1724</v>
      </c>
      <c r="I2891" s="159">
        <f>VLOOKUP(H2891,'V-Enc'!$B$38:$C$45,2,FALSE)</f>
        <v>32</v>
      </c>
      <c r="J2891" s="125" t="s">
        <v>1740</v>
      </c>
      <c r="K2891" s="159">
        <f>VLOOKUP(J2891,'V-Enc'!$B$49:$C$56,2,FALSE)</f>
        <v>0.5</v>
      </c>
      <c r="L2891" s="206" t="s">
        <v>76</v>
      </c>
      <c r="M2891" s="125">
        <v>32</v>
      </c>
      <c r="N2891" s="125" t="s">
        <v>1834</v>
      </c>
      <c r="O2891" s="125">
        <f>VLOOKUP(N2891,'V-Enc'!$B$130:$C$137,2,FALSE)</f>
        <v>7</v>
      </c>
      <c r="R2891" s="125" t="s">
        <v>22</v>
      </c>
      <c r="S2891" s="206" t="s">
        <v>2040</v>
      </c>
      <c r="T2891" s="125" t="s">
        <v>783</v>
      </c>
      <c r="U2891" s="125">
        <f t="shared" si="5093"/>
        <v>32</v>
      </c>
      <c r="V2891" s="179">
        <f t="shared" si="5094"/>
        <v>0.5</v>
      </c>
      <c r="W2891" s="125" t="str">
        <f t="shared" si="5095"/>
        <v>-</v>
      </c>
      <c r="X2891" s="179" t="str">
        <f>IF(L2891="-1",W2891/I2890*K2890,"-")</f>
        <v>-</v>
      </c>
      <c r="Z2891" s="125" t="str">
        <f t="shared" si="5082"/>
        <v/>
      </c>
      <c r="AA2891" s="125">
        <f t="shared" si="5085"/>
        <v>1</v>
      </c>
      <c r="AB2891" s="179">
        <f t="shared" si="5087"/>
        <v>7</v>
      </c>
      <c r="AC2891" s="179" t="str">
        <f t="shared" si="5088"/>
        <v>000110</v>
      </c>
      <c r="AD2891" s="179">
        <f t="shared" si="5089"/>
        <v>1</v>
      </c>
      <c r="AE2891" s="179" t="str">
        <f t="shared" si="5090"/>
        <v>01111111</v>
      </c>
      <c r="AF2891" s="125" t="s">
        <v>369</v>
      </c>
    </row>
    <row r="2892" spans="1:34" x14ac:dyDescent="0.2">
      <c r="A2892" s="125" t="s">
        <v>3669</v>
      </c>
      <c r="B2892" s="58" t="str">
        <f t="shared" si="5086"/>
        <v/>
      </c>
      <c r="C2892" s="125" t="s">
        <v>781</v>
      </c>
      <c r="D2892" s="125" t="s">
        <v>704</v>
      </c>
      <c r="E2892" s="125" t="str">
        <f t="shared" si="5091"/>
        <v>S1</v>
      </c>
      <c r="F2892" s="125" t="str">
        <f t="shared" si="5092"/>
        <v>000</v>
      </c>
      <c r="H2892" s="125" t="s">
        <v>1724</v>
      </c>
      <c r="I2892" s="159">
        <f>VLOOKUP(H2892,'V-Enc'!$B$38:$C$45,2,FALSE)</f>
        <v>32</v>
      </c>
      <c r="J2892" s="125" t="s">
        <v>1733</v>
      </c>
      <c r="K2892" s="159">
        <f>VLOOKUP(J2892,'V-Enc'!$B$49:$C$56,2,FALSE)</f>
        <v>1</v>
      </c>
      <c r="L2892" s="206" t="s">
        <v>76</v>
      </c>
      <c r="M2892" s="125">
        <v>8</v>
      </c>
      <c r="N2892" s="125" t="s">
        <v>1834</v>
      </c>
      <c r="O2892" s="125">
        <f>VLOOKUP(N2892,'V-Enc'!$B$130:$C$137,2,FALSE)</f>
        <v>7</v>
      </c>
      <c r="R2892" s="125" t="s">
        <v>22</v>
      </c>
      <c r="S2892" s="206" t="s">
        <v>2040</v>
      </c>
      <c r="T2892" s="125" t="s">
        <v>783</v>
      </c>
      <c r="U2892" s="125">
        <f t="shared" si="5093"/>
        <v>8</v>
      </c>
      <c r="V2892" s="179">
        <f t="shared" si="5094"/>
        <v>0.25</v>
      </c>
      <c r="W2892" s="125" t="str">
        <f t="shared" si="5095"/>
        <v>-</v>
      </c>
      <c r="X2892" s="179" t="str">
        <f>IF(L2892="-1",W2892/#REF!*#REF!,"-")</f>
        <v>-</v>
      </c>
      <c r="Z2892" s="125" t="str">
        <f t="shared" si="5082"/>
        <v/>
      </c>
      <c r="AA2892" s="125">
        <f t="shared" si="5085"/>
        <v>1</v>
      </c>
      <c r="AB2892" s="179">
        <f t="shared" si="5087"/>
        <v>7</v>
      </c>
      <c r="AC2892" s="179" t="str">
        <f t="shared" si="5088"/>
        <v>000110</v>
      </c>
      <c r="AD2892" s="179">
        <f t="shared" si="5089"/>
        <v>1</v>
      </c>
      <c r="AE2892" s="179" t="str">
        <f t="shared" si="5090"/>
        <v>01111111</v>
      </c>
      <c r="AF2892" s="125" t="s">
        <v>369</v>
      </c>
    </row>
    <row r="2893" spans="1:34" x14ac:dyDescent="0.2">
      <c r="A2893" s="125" t="s">
        <v>3670</v>
      </c>
      <c r="B2893" s="58" t="str">
        <f t="shared" si="5086"/>
        <v/>
      </c>
      <c r="C2893" s="125" t="s">
        <v>781</v>
      </c>
      <c r="D2893" s="125" t="s">
        <v>704</v>
      </c>
      <c r="E2893" s="125" t="str">
        <f t="shared" si="5091"/>
        <v>S1</v>
      </c>
      <c r="F2893" s="125" t="str">
        <f t="shared" si="5092"/>
        <v>101</v>
      </c>
      <c r="H2893" s="125" t="s">
        <v>1724</v>
      </c>
      <c r="I2893" s="159">
        <f>VLOOKUP(H2893,'V-Enc'!$B$38:$C$45,2,FALSE)</f>
        <v>32</v>
      </c>
      <c r="J2893" s="125" t="s">
        <v>1733</v>
      </c>
      <c r="K2893" s="159">
        <f>VLOOKUP(J2893,'V-Enc'!$B$49:$C$56,2,FALSE)</f>
        <v>1</v>
      </c>
      <c r="L2893" s="206" t="s">
        <v>76</v>
      </c>
      <c r="M2893" s="125">
        <v>16</v>
      </c>
      <c r="N2893" s="125" t="s">
        <v>1834</v>
      </c>
      <c r="O2893" s="125">
        <f>VLOOKUP(N2893,'V-Enc'!$B$130:$C$137,2,FALSE)</f>
        <v>7</v>
      </c>
      <c r="R2893" s="125" t="s">
        <v>22</v>
      </c>
      <c r="S2893" s="206" t="s">
        <v>2040</v>
      </c>
      <c r="T2893" s="125" t="s">
        <v>783</v>
      </c>
      <c r="U2893" s="125">
        <f t="shared" si="5093"/>
        <v>16</v>
      </c>
      <c r="V2893" s="179">
        <f t="shared" si="5094"/>
        <v>0.5</v>
      </c>
      <c r="W2893" s="125" t="str">
        <f t="shared" si="5095"/>
        <v>-</v>
      </c>
      <c r="X2893" s="179" t="str">
        <f>IF(L2893="-1",W2893/#REF!*#REF!,"-")</f>
        <v>-</v>
      </c>
      <c r="Z2893" s="125" t="str">
        <f t="shared" si="5082"/>
        <v/>
      </c>
      <c r="AA2893" s="125">
        <f t="shared" si="5085"/>
        <v>1</v>
      </c>
      <c r="AB2893" s="179">
        <f t="shared" si="5087"/>
        <v>7</v>
      </c>
      <c r="AC2893" s="179" t="str">
        <f t="shared" si="5088"/>
        <v>000110</v>
      </c>
      <c r="AD2893" s="179">
        <f t="shared" si="5089"/>
        <v>1</v>
      </c>
      <c r="AE2893" s="179" t="str">
        <f t="shared" si="5090"/>
        <v>01111111</v>
      </c>
      <c r="AF2893" s="125" t="s">
        <v>369</v>
      </c>
    </row>
    <row r="2894" spans="1:34" x14ac:dyDescent="0.2">
      <c r="A2894" s="125" t="s">
        <v>3671</v>
      </c>
      <c r="B2894" s="58" t="str">
        <f t="shared" si="5086"/>
        <v/>
      </c>
      <c r="C2894" s="125" t="s">
        <v>781</v>
      </c>
      <c r="D2894" s="125" t="s">
        <v>704</v>
      </c>
      <c r="E2894" s="125" t="str">
        <f t="shared" si="5091"/>
        <v>S1</v>
      </c>
      <c r="F2894" s="125" t="str">
        <f t="shared" si="5092"/>
        <v>110</v>
      </c>
      <c r="H2894" s="125" t="s">
        <v>1724</v>
      </c>
      <c r="I2894" s="159">
        <f>VLOOKUP(H2894,'V-Enc'!$B$38:$C$45,2,FALSE)</f>
        <v>32</v>
      </c>
      <c r="J2894" s="125" t="s">
        <v>1733</v>
      </c>
      <c r="K2894" s="159">
        <f>VLOOKUP(J2894,'V-Enc'!$B$49:$C$56,2,FALSE)</f>
        <v>1</v>
      </c>
      <c r="L2894" s="206" t="s">
        <v>76</v>
      </c>
      <c r="M2894" s="125">
        <v>32</v>
      </c>
      <c r="N2894" s="125" t="s">
        <v>1834</v>
      </c>
      <c r="O2894" s="125">
        <f>VLOOKUP(N2894,'V-Enc'!$B$130:$C$137,2,FALSE)</f>
        <v>7</v>
      </c>
      <c r="R2894" s="125" t="s">
        <v>22</v>
      </c>
      <c r="S2894" s="206" t="s">
        <v>2040</v>
      </c>
      <c r="T2894" s="125" t="s">
        <v>783</v>
      </c>
      <c r="U2894" s="125">
        <f t="shared" si="5093"/>
        <v>32</v>
      </c>
      <c r="V2894" s="179">
        <f t="shared" si="5094"/>
        <v>1</v>
      </c>
      <c r="W2894" s="125" t="str">
        <f t="shared" si="5095"/>
        <v>-</v>
      </c>
      <c r="X2894" s="179" t="str">
        <f>IF(L2894="-1",W2894/#REF!*#REF!,"-")</f>
        <v>-</v>
      </c>
      <c r="Z2894" s="125" t="str">
        <f t="shared" si="5082"/>
        <v/>
      </c>
      <c r="AA2894" s="125">
        <f t="shared" si="5085"/>
        <v>1</v>
      </c>
      <c r="AB2894" s="179">
        <f t="shared" si="5087"/>
        <v>7</v>
      </c>
      <c r="AC2894" s="179" t="str">
        <f t="shared" si="5088"/>
        <v>000110</v>
      </c>
      <c r="AD2894" s="179">
        <f t="shared" si="5089"/>
        <v>1</v>
      </c>
      <c r="AE2894" s="179" t="str">
        <f t="shared" si="5090"/>
        <v>01111111</v>
      </c>
      <c r="AF2894" s="125" t="s">
        <v>369</v>
      </c>
    </row>
    <row r="2895" spans="1:34" x14ac:dyDescent="0.2">
      <c r="A2895" s="125" t="s">
        <v>4206</v>
      </c>
      <c r="B2895" s="58" t="str">
        <f t="shared" si="5086"/>
        <v/>
      </c>
      <c r="C2895" s="125" t="s">
        <v>781</v>
      </c>
      <c r="D2895" s="125" t="s">
        <v>704</v>
      </c>
      <c r="E2895" s="125" t="str">
        <f t="shared" ref="E2895:E2903" si="5096">IF(S2895="rs2","S2",IF(S2895="vs2","S3","S1"))</f>
        <v>S1</v>
      </c>
      <c r="F2895" s="125" t="str">
        <f t="shared" ref="F2895:F2903" si="5097">IF(M2895=8,"000",IF(M2895=16,"101","110"))</f>
        <v>000</v>
      </c>
      <c r="H2895" s="125" t="s">
        <v>1724</v>
      </c>
      <c r="I2895" s="159">
        <f>VLOOKUP(H2895,'V-Enc'!$B$38:$C$45,2,FALSE)</f>
        <v>32</v>
      </c>
      <c r="J2895" s="125" t="s">
        <v>1734</v>
      </c>
      <c r="K2895" s="159">
        <f>VLOOKUP(J2895,'V-Enc'!$B$49:$C$56,2,FALSE)</f>
        <v>2</v>
      </c>
      <c r="L2895" s="206" t="s">
        <v>76</v>
      </c>
      <c r="M2895" s="125">
        <v>8</v>
      </c>
      <c r="N2895" s="125" t="s">
        <v>1834</v>
      </c>
      <c r="O2895" s="125">
        <f>VLOOKUP(N2895,'V-Enc'!$B$130:$C$137,2,FALSE)</f>
        <v>7</v>
      </c>
      <c r="R2895" s="125" t="s">
        <v>22</v>
      </c>
      <c r="S2895" s="206" t="s">
        <v>2040</v>
      </c>
      <c r="T2895" s="125" t="s">
        <v>783</v>
      </c>
      <c r="U2895" s="125">
        <f t="shared" ref="U2895:U2903" si="5098">IF(L2895="-1",I2895,M2895)</f>
        <v>8</v>
      </c>
      <c r="V2895" s="179">
        <f t="shared" ref="V2895:V2903" si="5099">IF(L2895="-1",K2895,U2895/I2895*K2895)</f>
        <v>0.5</v>
      </c>
      <c r="W2895" s="125" t="str">
        <f t="shared" ref="W2895:W2903" si="5100">IF(L2895="-1",M2895,"-")</f>
        <v>-</v>
      </c>
      <c r="X2895" s="179" t="str">
        <f>IF(L2895="-1",W2895/#REF!*#REF!,"-")</f>
        <v>-</v>
      </c>
      <c r="Z2895" s="125" t="str">
        <f t="shared" ref="Z2895:Z2903" si="5101">IF(S2895="vs2",1,"")</f>
        <v/>
      </c>
      <c r="AA2895" s="125">
        <f t="shared" ref="AA2895:AA2903" si="5102">IF(T2895="vs3",1,"")</f>
        <v>1</v>
      </c>
      <c r="AB2895" s="179">
        <f t="shared" si="5087"/>
        <v>7</v>
      </c>
      <c r="AC2895" s="179" t="str">
        <f t="shared" si="5088"/>
        <v>000110</v>
      </c>
      <c r="AD2895" s="179">
        <f t="shared" si="5089"/>
        <v>1</v>
      </c>
      <c r="AE2895" s="179" t="str">
        <f t="shared" si="5090"/>
        <v>01111111</v>
      </c>
      <c r="AF2895" s="125" t="s">
        <v>369</v>
      </c>
    </row>
    <row r="2896" spans="1:34" x14ac:dyDescent="0.2">
      <c r="A2896" s="125" t="s">
        <v>4207</v>
      </c>
      <c r="B2896" s="58" t="str">
        <f t="shared" si="5086"/>
        <v/>
      </c>
      <c r="C2896" s="125" t="s">
        <v>781</v>
      </c>
      <c r="D2896" s="125" t="s">
        <v>704</v>
      </c>
      <c r="E2896" s="125" t="str">
        <f t="shared" si="5096"/>
        <v>S1</v>
      </c>
      <c r="F2896" s="125" t="str">
        <f t="shared" si="5097"/>
        <v>101</v>
      </c>
      <c r="H2896" s="125" t="s">
        <v>1724</v>
      </c>
      <c r="I2896" s="159">
        <f>VLOOKUP(H2896,'V-Enc'!$B$38:$C$45,2,FALSE)</f>
        <v>32</v>
      </c>
      <c r="J2896" s="125" t="s">
        <v>1734</v>
      </c>
      <c r="K2896" s="159">
        <f>VLOOKUP(J2896,'V-Enc'!$B$49:$C$56,2,FALSE)</f>
        <v>2</v>
      </c>
      <c r="L2896" s="206" t="s">
        <v>76</v>
      </c>
      <c r="M2896" s="125">
        <v>16</v>
      </c>
      <c r="N2896" s="125" t="s">
        <v>1834</v>
      </c>
      <c r="O2896" s="125">
        <f>VLOOKUP(N2896,'V-Enc'!$B$130:$C$137,2,FALSE)</f>
        <v>7</v>
      </c>
      <c r="R2896" s="125" t="s">
        <v>22</v>
      </c>
      <c r="S2896" s="206" t="s">
        <v>2040</v>
      </c>
      <c r="T2896" s="125" t="s">
        <v>783</v>
      </c>
      <c r="U2896" s="125">
        <f t="shared" si="5098"/>
        <v>16</v>
      </c>
      <c r="V2896" s="179">
        <f t="shared" si="5099"/>
        <v>1</v>
      </c>
      <c r="W2896" s="125" t="str">
        <f t="shared" si="5100"/>
        <v>-</v>
      </c>
      <c r="X2896" s="179" t="str">
        <f>IF(L2896="-1",W2896/#REF!*#REF!,"-")</f>
        <v>-</v>
      </c>
      <c r="Z2896" s="125" t="str">
        <f t="shared" si="5101"/>
        <v/>
      </c>
      <c r="AA2896" s="125">
        <f t="shared" si="5102"/>
        <v>1</v>
      </c>
      <c r="AB2896" s="179">
        <f t="shared" si="5087"/>
        <v>7</v>
      </c>
      <c r="AC2896" s="179" t="str">
        <f t="shared" si="5088"/>
        <v>000110</v>
      </c>
      <c r="AD2896" s="179">
        <f t="shared" si="5089"/>
        <v>1</v>
      </c>
      <c r="AE2896" s="179" t="str">
        <f t="shared" si="5090"/>
        <v>01111111</v>
      </c>
      <c r="AF2896" s="125" t="s">
        <v>369</v>
      </c>
    </row>
    <row r="2897" spans="1:32" s="58" customFormat="1" x14ac:dyDescent="0.2">
      <c r="A2897" s="58" t="s">
        <v>4208</v>
      </c>
      <c r="B2897" s="58" t="str">
        <f t="shared" si="5086"/>
        <v>RSVD</v>
      </c>
      <c r="C2897" s="58" t="s">
        <v>781</v>
      </c>
      <c r="D2897" s="58" t="s">
        <v>704</v>
      </c>
      <c r="E2897" s="58" t="str">
        <f t="shared" si="5096"/>
        <v>S1</v>
      </c>
      <c r="F2897" s="58" t="str">
        <f t="shared" si="5097"/>
        <v>110</v>
      </c>
      <c r="H2897" s="58" t="s">
        <v>1724</v>
      </c>
      <c r="I2897" s="247">
        <f>VLOOKUP(H2897,'V-Enc'!$B$38:$C$45,2,FALSE)</f>
        <v>32</v>
      </c>
      <c r="J2897" s="58" t="s">
        <v>1734</v>
      </c>
      <c r="K2897" s="247">
        <f>VLOOKUP(J2897,'V-Enc'!$B$49:$C$56,2,FALSE)</f>
        <v>2</v>
      </c>
      <c r="L2897" s="248" t="s">
        <v>76</v>
      </c>
      <c r="M2897" s="58">
        <v>32</v>
      </c>
      <c r="N2897" s="58" t="s">
        <v>1834</v>
      </c>
      <c r="O2897" s="58">
        <f>VLOOKUP(N2897,'V-Enc'!$B$130:$C$137,2,FALSE)</f>
        <v>7</v>
      </c>
      <c r="R2897" s="58" t="s">
        <v>22</v>
      </c>
      <c r="S2897" s="248" t="s">
        <v>2040</v>
      </c>
      <c r="T2897" s="58" t="s">
        <v>783</v>
      </c>
      <c r="U2897" s="58">
        <f t="shared" si="5098"/>
        <v>32</v>
      </c>
      <c r="V2897" s="249">
        <f t="shared" si="5099"/>
        <v>2</v>
      </c>
      <c r="W2897" s="58" t="str">
        <f t="shared" si="5100"/>
        <v>-</v>
      </c>
      <c r="X2897" s="249" t="str">
        <f>IF(L2897="-1",W2897/#REF!*#REF!,"-")</f>
        <v>-</v>
      </c>
      <c r="Z2897" s="58" t="str">
        <f t="shared" si="5101"/>
        <v/>
      </c>
      <c r="AA2897" s="58">
        <f t="shared" si="5102"/>
        <v>1</v>
      </c>
      <c r="AB2897" s="249">
        <f t="shared" si="5087"/>
        <v>14</v>
      </c>
      <c r="AC2897" s="249" t="str">
        <f t="shared" si="5088"/>
        <v>001101</v>
      </c>
      <c r="AD2897" s="179">
        <f t="shared" si="5089"/>
        <v>1</v>
      </c>
      <c r="AE2897" s="179" t="str">
        <f t="shared" si="5090"/>
        <v>11111111</v>
      </c>
      <c r="AF2897" s="58" t="s">
        <v>369</v>
      </c>
    </row>
    <row r="2898" spans="1:32" x14ac:dyDescent="0.2">
      <c r="A2898" s="125" t="s">
        <v>4209</v>
      </c>
      <c r="B2898" s="58" t="str">
        <f t="shared" si="5086"/>
        <v/>
      </c>
      <c r="C2898" s="125" t="s">
        <v>781</v>
      </c>
      <c r="D2898" s="125" t="s">
        <v>704</v>
      </c>
      <c r="E2898" s="125" t="str">
        <f t="shared" si="5096"/>
        <v>S1</v>
      </c>
      <c r="F2898" s="125" t="str">
        <f t="shared" si="5097"/>
        <v>000</v>
      </c>
      <c r="H2898" s="125" t="s">
        <v>1724</v>
      </c>
      <c r="I2898" s="159">
        <f>VLOOKUP(H2898,'V-Enc'!$B$38:$C$45,2,FALSE)</f>
        <v>32</v>
      </c>
      <c r="J2898" s="125" t="s">
        <v>1735</v>
      </c>
      <c r="K2898" s="159">
        <f>VLOOKUP(J2898,'V-Enc'!$B$49:$C$56,2,FALSE)</f>
        <v>4</v>
      </c>
      <c r="L2898" s="206" t="s">
        <v>76</v>
      </c>
      <c r="M2898" s="125">
        <v>8</v>
      </c>
      <c r="N2898" s="125" t="s">
        <v>1834</v>
      </c>
      <c r="O2898" s="125">
        <f>VLOOKUP(N2898,'V-Enc'!$B$130:$C$137,2,FALSE)</f>
        <v>7</v>
      </c>
      <c r="R2898" s="125" t="s">
        <v>22</v>
      </c>
      <c r="S2898" s="206" t="s">
        <v>2040</v>
      </c>
      <c r="T2898" s="125" t="s">
        <v>783</v>
      </c>
      <c r="U2898" s="125">
        <f t="shared" si="5098"/>
        <v>8</v>
      </c>
      <c r="V2898" s="179">
        <f t="shared" si="5099"/>
        <v>1</v>
      </c>
      <c r="W2898" s="125" t="str">
        <f t="shared" si="5100"/>
        <v>-</v>
      </c>
      <c r="X2898" s="179" t="str">
        <f>IF(L2898="-1",W2898/#REF!*#REF!,"-")</f>
        <v>-</v>
      </c>
      <c r="Z2898" s="125" t="str">
        <f t="shared" si="5101"/>
        <v/>
      </c>
      <c r="AA2898" s="125">
        <f t="shared" si="5102"/>
        <v>1</v>
      </c>
      <c r="AB2898" s="179">
        <f t="shared" si="5087"/>
        <v>7</v>
      </c>
      <c r="AC2898" s="179" t="str">
        <f t="shared" si="5088"/>
        <v>000110</v>
      </c>
      <c r="AD2898" s="179">
        <f t="shared" si="5089"/>
        <v>1</v>
      </c>
      <c r="AE2898" s="179" t="str">
        <f t="shared" si="5090"/>
        <v>01111111</v>
      </c>
      <c r="AF2898" s="125" t="s">
        <v>369</v>
      </c>
    </row>
    <row r="2899" spans="1:32" s="58" customFormat="1" x14ac:dyDescent="0.2">
      <c r="A2899" s="58" t="s">
        <v>4210</v>
      </c>
      <c r="B2899" s="58" t="str">
        <f t="shared" si="5086"/>
        <v>RSVD</v>
      </c>
      <c r="C2899" s="58" t="s">
        <v>781</v>
      </c>
      <c r="D2899" s="58" t="s">
        <v>704</v>
      </c>
      <c r="E2899" s="58" t="str">
        <f t="shared" si="5096"/>
        <v>S1</v>
      </c>
      <c r="F2899" s="58" t="str">
        <f t="shared" si="5097"/>
        <v>101</v>
      </c>
      <c r="H2899" s="58" t="s">
        <v>1724</v>
      </c>
      <c r="I2899" s="247">
        <f>VLOOKUP(H2899,'V-Enc'!$B$38:$C$45,2,FALSE)</f>
        <v>32</v>
      </c>
      <c r="J2899" s="58" t="s">
        <v>1735</v>
      </c>
      <c r="K2899" s="247">
        <f>VLOOKUP(J2899,'V-Enc'!$B$49:$C$56,2,FALSE)</f>
        <v>4</v>
      </c>
      <c r="L2899" s="248" t="s">
        <v>76</v>
      </c>
      <c r="M2899" s="58">
        <v>16</v>
      </c>
      <c r="N2899" s="58" t="s">
        <v>1834</v>
      </c>
      <c r="O2899" s="58">
        <f>VLOOKUP(N2899,'V-Enc'!$B$130:$C$137,2,FALSE)</f>
        <v>7</v>
      </c>
      <c r="R2899" s="58" t="s">
        <v>22</v>
      </c>
      <c r="S2899" s="248" t="s">
        <v>2040</v>
      </c>
      <c r="T2899" s="58" t="s">
        <v>783</v>
      </c>
      <c r="U2899" s="58">
        <f t="shared" si="5098"/>
        <v>16</v>
      </c>
      <c r="V2899" s="249">
        <f t="shared" si="5099"/>
        <v>2</v>
      </c>
      <c r="W2899" s="58" t="str">
        <f t="shared" si="5100"/>
        <v>-</v>
      </c>
      <c r="X2899" s="249" t="str">
        <f>IF(L2899="-1",W2899/#REF!*#REF!,"-")</f>
        <v>-</v>
      </c>
      <c r="Z2899" s="58" t="str">
        <f t="shared" si="5101"/>
        <v/>
      </c>
      <c r="AA2899" s="58">
        <f t="shared" si="5102"/>
        <v>1</v>
      </c>
      <c r="AB2899" s="249">
        <f t="shared" si="5087"/>
        <v>14</v>
      </c>
      <c r="AC2899" s="249" t="str">
        <f t="shared" si="5088"/>
        <v>001101</v>
      </c>
      <c r="AD2899" s="179">
        <f t="shared" si="5089"/>
        <v>1</v>
      </c>
      <c r="AE2899" s="179" t="str">
        <f t="shared" si="5090"/>
        <v>11111111</v>
      </c>
      <c r="AF2899" s="58" t="s">
        <v>369</v>
      </c>
    </row>
    <row r="2900" spans="1:32" s="58" customFormat="1" x14ac:dyDescent="0.2">
      <c r="A2900" s="58" t="s">
        <v>4211</v>
      </c>
      <c r="B2900" s="58" t="str">
        <f t="shared" si="5086"/>
        <v>RSVD</v>
      </c>
      <c r="C2900" s="58" t="s">
        <v>781</v>
      </c>
      <c r="D2900" s="58" t="s">
        <v>704</v>
      </c>
      <c r="E2900" s="58" t="str">
        <f t="shared" si="5096"/>
        <v>S1</v>
      </c>
      <c r="F2900" s="58" t="str">
        <f t="shared" si="5097"/>
        <v>110</v>
      </c>
      <c r="H2900" s="58" t="s">
        <v>1724</v>
      </c>
      <c r="I2900" s="247">
        <f>VLOOKUP(H2900,'V-Enc'!$B$38:$C$45,2,FALSE)</f>
        <v>32</v>
      </c>
      <c r="J2900" s="58" t="s">
        <v>1735</v>
      </c>
      <c r="K2900" s="247">
        <f>VLOOKUP(J2900,'V-Enc'!$B$49:$C$56,2,FALSE)</f>
        <v>4</v>
      </c>
      <c r="L2900" s="248" t="s">
        <v>76</v>
      </c>
      <c r="M2900" s="58">
        <v>32</v>
      </c>
      <c r="N2900" s="58" t="s">
        <v>1834</v>
      </c>
      <c r="O2900" s="58">
        <f>VLOOKUP(N2900,'V-Enc'!$B$130:$C$137,2,FALSE)</f>
        <v>7</v>
      </c>
      <c r="R2900" s="58" t="s">
        <v>22</v>
      </c>
      <c r="S2900" s="248" t="s">
        <v>2040</v>
      </c>
      <c r="T2900" s="58" t="s">
        <v>783</v>
      </c>
      <c r="U2900" s="58">
        <f t="shared" si="5098"/>
        <v>32</v>
      </c>
      <c r="V2900" s="249">
        <f t="shared" si="5099"/>
        <v>4</v>
      </c>
      <c r="W2900" s="58" t="str">
        <f t="shared" si="5100"/>
        <v>-</v>
      </c>
      <c r="X2900" s="249" t="str">
        <f>IF(L2900="-1",W2900/#REF!*#REF!,"-")</f>
        <v>-</v>
      </c>
      <c r="Z2900" s="58" t="str">
        <f t="shared" si="5101"/>
        <v/>
      </c>
      <c r="AA2900" s="58">
        <f t="shared" si="5102"/>
        <v>1</v>
      </c>
      <c r="AB2900" s="249">
        <f t="shared" si="5087"/>
        <v>28</v>
      </c>
      <c r="AC2900" s="249" t="str">
        <f>DEC2BIN(MIN(64,AB2900)-1,6)</f>
        <v>011011</v>
      </c>
      <c r="AD2900" s="179">
        <f t="shared" si="5089"/>
        <v>1</v>
      </c>
      <c r="AE2900" s="179" t="str">
        <f t="shared" si="5090"/>
        <v>11111111</v>
      </c>
      <c r="AF2900" s="58" t="s">
        <v>369</v>
      </c>
    </row>
    <row r="2901" spans="1:32" s="58" customFormat="1" x14ac:dyDescent="0.2">
      <c r="A2901" s="58" t="s">
        <v>4212</v>
      </c>
      <c r="B2901" s="58" t="str">
        <f t="shared" si="5086"/>
        <v>RSVD</v>
      </c>
      <c r="C2901" s="58" t="s">
        <v>781</v>
      </c>
      <c r="D2901" s="58" t="s">
        <v>704</v>
      </c>
      <c r="E2901" s="58" t="str">
        <f t="shared" si="5096"/>
        <v>S1</v>
      </c>
      <c r="F2901" s="58" t="str">
        <f t="shared" si="5097"/>
        <v>000</v>
      </c>
      <c r="H2901" s="58" t="s">
        <v>1724</v>
      </c>
      <c r="I2901" s="247">
        <f>VLOOKUP(H2901,'V-Enc'!$B$38:$C$45,2,FALSE)</f>
        <v>32</v>
      </c>
      <c r="J2901" s="58" t="s">
        <v>1736</v>
      </c>
      <c r="K2901" s="247">
        <f>VLOOKUP(J2901,'V-Enc'!$B$49:$C$56,2,FALSE)</f>
        <v>8</v>
      </c>
      <c r="L2901" s="248" t="s">
        <v>76</v>
      </c>
      <c r="M2901" s="58">
        <v>8</v>
      </c>
      <c r="N2901" s="58" t="s">
        <v>1834</v>
      </c>
      <c r="O2901" s="58">
        <f>VLOOKUP(N2901,'V-Enc'!$B$130:$C$137,2,FALSE)</f>
        <v>7</v>
      </c>
      <c r="R2901" s="58" t="s">
        <v>22</v>
      </c>
      <c r="S2901" s="248" t="s">
        <v>2040</v>
      </c>
      <c r="T2901" s="58" t="s">
        <v>783</v>
      </c>
      <c r="U2901" s="58">
        <f t="shared" si="5098"/>
        <v>8</v>
      </c>
      <c r="V2901" s="249">
        <f t="shared" si="5099"/>
        <v>2</v>
      </c>
      <c r="W2901" s="58" t="str">
        <f t="shared" si="5100"/>
        <v>-</v>
      </c>
      <c r="X2901" s="249" t="str">
        <f>IF(L2901="-1",W2901/#REF!*#REF!,"-")</f>
        <v>-</v>
      </c>
      <c r="Z2901" s="58" t="str">
        <f t="shared" si="5101"/>
        <v/>
      </c>
      <c r="AA2901" s="58">
        <f t="shared" si="5102"/>
        <v>1</v>
      </c>
      <c r="AB2901" s="249">
        <f t="shared" si="5087"/>
        <v>14</v>
      </c>
      <c r="AC2901" s="249" t="str">
        <f t="shared" ref="AC2901:AC2903" si="5103">DEC2BIN(MIN(64,AB2901)-1,6)</f>
        <v>001101</v>
      </c>
      <c r="AD2901" s="179">
        <f t="shared" si="5089"/>
        <v>1</v>
      </c>
      <c r="AE2901" s="179" t="str">
        <f t="shared" si="5090"/>
        <v>11111111</v>
      </c>
      <c r="AF2901" s="58" t="s">
        <v>369</v>
      </c>
    </row>
    <row r="2902" spans="1:32" s="58" customFormat="1" ht="17" customHeight="1" x14ac:dyDescent="0.2">
      <c r="A2902" s="58" t="s">
        <v>4213</v>
      </c>
      <c r="B2902" s="58" t="str">
        <f t="shared" si="5086"/>
        <v>RSVD</v>
      </c>
      <c r="C2902" s="58" t="s">
        <v>781</v>
      </c>
      <c r="D2902" s="58" t="s">
        <v>704</v>
      </c>
      <c r="E2902" s="58" t="str">
        <f t="shared" si="5096"/>
        <v>S1</v>
      </c>
      <c r="F2902" s="58" t="str">
        <f t="shared" si="5097"/>
        <v>101</v>
      </c>
      <c r="H2902" s="58" t="s">
        <v>1724</v>
      </c>
      <c r="I2902" s="247">
        <f>VLOOKUP(H2902,'V-Enc'!$B$38:$C$45,2,FALSE)</f>
        <v>32</v>
      </c>
      <c r="J2902" s="58" t="s">
        <v>1736</v>
      </c>
      <c r="K2902" s="247">
        <f>VLOOKUP(J2902,'V-Enc'!$B$49:$C$56,2,FALSE)</f>
        <v>8</v>
      </c>
      <c r="L2902" s="248" t="s">
        <v>76</v>
      </c>
      <c r="M2902" s="58">
        <v>16</v>
      </c>
      <c r="N2902" s="58" t="s">
        <v>1834</v>
      </c>
      <c r="O2902" s="58">
        <f>VLOOKUP(N2902,'V-Enc'!$B$130:$C$137,2,FALSE)</f>
        <v>7</v>
      </c>
      <c r="R2902" s="58" t="s">
        <v>22</v>
      </c>
      <c r="S2902" s="248" t="s">
        <v>2040</v>
      </c>
      <c r="T2902" s="58" t="s">
        <v>783</v>
      </c>
      <c r="U2902" s="58">
        <f t="shared" si="5098"/>
        <v>16</v>
      </c>
      <c r="V2902" s="249">
        <f t="shared" si="5099"/>
        <v>4</v>
      </c>
      <c r="W2902" s="58" t="str">
        <f t="shared" si="5100"/>
        <v>-</v>
      </c>
      <c r="X2902" s="249" t="str">
        <f>IF(L2902="-1",W2902/#REF!*#REF!,"-")</f>
        <v>-</v>
      </c>
      <c r="Z2902" s="58" t="str">
        <f t="shared" si="5101"/>
        <v/>
      </c>
      <c r="AA2902" s="58">
        <f t="shared" si="5102"/>
        <v>1</v>
      </c>
      <c r="AB2902" s="249">
        <f t="shared" si="5087"/>
        <v>28</v>
      </c>
      <c r="AC2902" s="249" t="str">
        <f t="shared" si="5103"/>
        <v>011011</v>
      </c>
      <c r="AD2902" s="179">
        <f t="shared" si="5089"/>
        <v>1</v>
      </c>
      <c r="AE2902" s="179" t="str">
        <f t="shared" si="5090"/>
        <v>11111111</v>
      </c>
      <c r="AF2902" s="58" t="s">
        <v>369</v>
      </c>
    </row>
    <row r="2903" spans="1:32" s="58" customFormat="1" x14ac:dyDescent="0.2">
      <c r="A2903" s="58" t="s">
        <v>4214</v>
      </c>
      <c r="B2903" s="58" t="str">
        <f t="shared" si="5086"/>
        <v>RSVD</v>
      </c>
      <c r="C2903" s="58" t="s">
        <v>781</v>
      </c>
      <c r="D2903" s="58" t="s">
        <v>704</v>
      </c>
      <c r="E2903" s="58" t="str">
        <f t="shared" si="5096"/>
        <v>S1</v>
      </c>
      <c r="F2903" s="58" t="str">
        <f t="shared" si="5097"/>
        <v>110</v>
      </c>
      <c r="H2903" s="58" t="s">
        <v>1724</v>
      </c>
      <c r="I2903" s="247">
        <f>VLOOKUP(H2903,'V-Enc'!$B$38:$C$45,2,FALSE)</f>
        <v>32</v>
      </c>
      <c r="J2903" s="58" t="s">
        <v>1736</v>
      </c>
      <c r="K2903" s="247">
        <f>VLOOKUP(J2903,'V-Enc'!$B$49:$C$56,2,FALSE)</f>
        <v>8</v>
      </c>
      <c r="L2903" s="248" t="s">
        <v>76</v>
      </c>
      <c r="M2903" s="58">
        <v>32</v>
      </c>
      <c r="N2903" s="58" t="s">
        <v>1834</v>
      </c>
      <c r="O2903" s="58">
        <f>VLOOKUP(N2903,'V-Enc'!$B$130:$C$137,2,FALSE)</f>
        <v>7</v>
      </c>
      <c r="R2903" s="58" t="s">
        <v>22</v>
      </c>
      <c r="S2903" s="248" t="s">
        <v>2040</v>
      </c>
      <c r="T2903" s="58" t="s">
        <v>783</v>
      </c>
      <c r="U2903" s="58">
        <f t="shared" si="5098"/>
        <v>32</v>
      </c>
      <c r="V2903" s="249">
        <f t="shared" si="5099"/>
        <v>8</v>
      </c>
      <c r="W2903" s="58" t="str">
        <f t="shared" si="5100"/>
        <v>-</v>
      </c>
      <c r="X2903" s="249" t="str">
        <f>IF(L2903="-1",W2903/#REF!*#REF!,"-")</f>
        <v>-</v>
      </c>
      <c r="Z2903" s="58" t="str">
        <f t="shared" si="5101"/>
        <v/>
      </c>
      <c r="AA2903" s="58">
        <f t="shared" si="5102"/>
        <v>1</v>
      </c>
      <c r="AB2903" s="249">
        <f t="shared" si="5087"/>
        <v>56</v>
      </c>
      <c r="AC2903" s="249" t="str">
        <f t="shared" si="5103"/>
        <v>110111</v>
      </c>
      <c r="AD2903" s="179">
        <f t="shared" si="5089"/>
        <v>1</v>
      </c>
      <c r="AE2903" s="179" t="str">
        <f t="shared" si="5090"/>
        <v>11111111</v>
      </c>
      <c r="AF2903" s="58" t="s">
        <v>369</v>
      </c>
    </row>
    <row r="2904" spans="1:32" x14ac:dyDescent="0.2">
      <c r="I2904" s="159"/>
      <c r="Z2904" s="125" t="str">
        <f t="shared" si="5082"/>
        <v/>
      </c>
      <c r="AA2904" s="125" t="str">
        <f t="shared" si="5085"/>
        <v/>
      </c>
      <c r="AC2904" s="179"/>
      <c r="AE2904" s="179"/>
    </row>
    <row r="2905" spans="1:32" ht="19" x14ac:dyDescent="0.25">
      <c r="A2905" s="225" t="s">
        <v>2567</v>
      </c>
      <c r="B2905" s="225"/>
      <c r="C2905" s="226"/>
      <c r="D2905" s="226"/>
      <c r="E2905" s="226"/>
      <c r="F2905" s="226"/>
      <c r="G2905" s="226"/>
      <c r="I2905" s="159"/>
      <c r="Z2905" s="125" t="str">
        <f t="shared" si="5082"/>
        <v/>
      </c>
      <c r="AA2905" s="125" t="str">
        <f t="shared" si="5085"/>
        <v/>
      </c>
      <c r="AC2905" s="179"/>
      <c r="AE2905" s="179"/>
    </row>
    <row r="2906" spans="1:32" s="58" customFormat="1" x14ac:dyDescent="0.2">
      <c r="A2906" s="58" t="s">
        <v>4191</v>
      </c>
      <c r="B2906" s="58" t="str">
        <f t="shared" ref="B2906:B2923" si="5104">IF(OR(MAX(1,O2906)*MAX(V2906,1)&gt;8,V2906&lt;1/4,X2906&lt;1/4,IF(X2906="-",0,X2906)&gt;8),"RSVD","")</f>
        <v>RSVD</v>
      </c>
      <c r="C2906" s="58" t="s">
        <v>781</v>
      </c>
      <c r="D2906" s="58" t="s">
        <v>704</v>
      </c>
      <c r="E2906" s="58" t="str">
        <f>IF(S2906="rs2","S2",IF(S2906="vs2","S3","S1"))</f>
        <v>S2</v>
      </c>
      <c r="F2906" s="58" t="str">
        <f>IF(M2906=8,"000",IF(M2906=16,"101","110"))</f>
        <v>000</v>
      </c>
      <c r="H2906" s="58" t="s">
        <v>1724</v>
      </c>
      <c r="I2906" s="247">
        <f>VLOOKUP(H2906,'V-Enc'!$B$38:$C$45,2,FALSE)</f>
        <v>32</v>
      </c>
      <c r="J2906" s="58" t="s">
        <v>1739</v>
      </c>
      <c r="K2906" s="247">
        <f>VLOOKUP(J2906,'V-Enc'!$B$49:$C$56,2,FALSE)</f>
        <v>0.25</v>
      </c>
      <c r="L2906" s="248" t="s">
        <v>548</v>
      </c>
      <c r="M2906" s="58">
        <v>8</v>
      </c>
      <c r="N2906" s="58" t="s">
        <v>1834</v>
      </c>
      <c r="O2906" s="58">
        <f>VLOOKUP(N2906,'V-Enc'!$B$130:$C$137,2,FALSE)</f>
        <v>7</v>
      </c>
      <c r="R2906" s="58" t="s">
        <v>22</v>
      </c>
      <c r="S2906" s="58" t="s">
        <v>44</v>
      </c>
      <c r="T2906" s="58" t="s">
        <v>783</v>
      </c>
      <c r="U2906" s="58">
        <f>IF(L2906="-1",I2906,M2906)</f>
        <v>8</v>
      </c>
      <c r="V2906" s="249">
        <f>IF(L2906="-1",K2906,U2906/I2906*K2906)</f>
        <v>6.25E-2</v>
      </c>
      <c r="W2906" s="58" t="str">
        <f>IF(L2906="-1",M2906,"-")</f>
        <v>-</v>
      </c>
      <c r="X2906" s="249" t="str">
        <f>IF(L2906="-1",W2906/#REF!*#REF!,"-")</f>
        <v>-</v>
      </c>
      <c r="Z2906" s="58" t="str">
        <f>IF(S2906="vs2",1,"")</f>
        <v/>
      </c>
      <c r="AA2906" s="58">
        <f>IF(T2906="vs3",1,"")</f>
        <v>1</v>
      </c>
      <c r="AB2906" s="249">
        <f t="shared" ref="AB2906:AB2923" si="5105">MAX(V2906,X2906,1)*O2906</f>
        <v>7</v>
      </c>
      <c r="AC2906" s="249" t="str">
        <f t="shared" ref="AC2906:AC2919" si="5106">DEC2BIN(MIN(64,AB2906)-1,6)</f>
        <v>000110</v>
      </c>
      <c r="AD2906" s="179">
        <f t="shared" ref="AD2906:AD2923" si="5107">AB2906/(MAX(V2906,1)*IF(O2906="",1,O2906))</f>
        <v>1</v>
      </c>
      <c r="AE2906" s="179" t="str">
        <f t="shared" ref="AE2906:AE2923" si="5108">RIGHT(_xlfn.CONCAT(REPT(0,8-MIN(AB2906,8)),REPT(DEC2BIN(_xlfn.BITLSHIFT(1,AD2906-1)),AB2906/AD2906)),8)</f>
        <v>01111111</v>
      </c>
      <c r="AF2906" s="58" t="s">
        <v>369</v>
      </c>
    </row>
    <row r="2907" spans="1:32" s="58" customFormat="1" x14ac:dyDescent="0.2">
      <c r="A2907" s="58" t="s">
        <v>4192</v>
      </c>
      <c r="B2907" s="58" t="str">
        <f t="shared" si="5104"/>
        <v>RSVD</v>
      </c>
      <c r="C2907" s="58" t="s">
        <v>781</v>
      </c>
      <c r="D2907" s="58" t="s">
        <v>704</v>
      </c>
      <c r="E2907" s="58" t="str">
        <f>IF(S2907="rs2","S2",IF(S2907="vs2","S3","S1"))</f>
        <v>S2</v>
      </c>
      <c r="F2907" s="58" t="str">
        <f>IF(M2907=8,"000",IF(M2907=16,"101","110"))</f>
        <v>101</v>
      </c>
      <c r="H2907" s="58" t="s">
        <v>1724</v>
      </c>
      <c r="I2907" s="247">
        <f>VLOOKUP(H2907,'V-Enc'!$B$38:$C$45,2,FALSE)</f>
        <v>32</v>
      </c>
      <c r="J2907" s="58" t="s">
        <v>1739</v>
      </c>
      <c r="K2907" s="247">
        <f>VLOOKUP(J2907,'V-Enc'!$B$49:$C$56,2,FALSE)</f>
        <v>0.25</v>
      </c>
      <c r="L2907" s="248" t="s">
        <v>548</v>
      </c>
      <c r="M2907" s="58">
        <v>16</v>
      </c>
      <c r="N2907" s="58" t="s">
        <v>1834</v>
      </c>
      <c r="O2907" s="58">
        <f>VLOOKUP(N2907,'V-Enc'!$B$130:$C$137,2,FALSE)</f>
        <v>7</v>
      </c>
      <c r="R2907" s="58" t="s">
        <v>22</v>
      </c>
      <c r="S2907" s="58" t="s">
        <v>44</v>
      </c>
      <c r="T2907" s="58" t="s">
        <v>783</v>
      </c>
      <c r="U2907" s="58">
        <f>IF(L2907="-1",I2907,M2907)</f>
        <v>16</v>
      </c>
      <c r="V2907" s="249">
        <f>IF(L2907="-1",K2907,U2907/I2907*K2907)</f>
        <v>0.125</v>
      </c>
      <c r="W2907" s="58" t="str">
        <f>IF(L2907="-1",M2907,"-")</f>
        <v>-</v>
      </c>
      <c r="X2907" s="249" t="str">
        <f>IF(L2907="-1",W2907/#REF!*#REF!,"-")</f>
        <v>-</v>
      </c>
      <c r="Z2907" s="58" t="str">
        <f>IF(S2907="vs2",1,"")</f>
        <v/>
      </c>
      <c r="AA2907" s="58">
        <f>IF(T2907="vs3",1,"")</f>
        <v>1</v>
      </c>
      <c r="AB2907" s="249">
        <f t="shared" si="5105"/>
        <v>7</v>
      </c>
      <c r="AC2907" s="249" t="str">
        <f t="shared" si="5106"/>
        <v>000110</v>
      </c>
      <c r="AD2907" s="179">
        <f t="shared" si="5107"/>
        <v>1</v>
      </c>
      <c r="AE2907" s="179" t="str">
        <f t="shared" si="5108"/>
        <v>01111111</v>
      </c>
      <c r="AF2907" s="58" t="s">
        <v>369</v>
      </c>
    </row>
    <row r="2908" spans="1:32" x14ac:dyDescent="0.2">
      <c r="A2908" s="125" t="s">
        <v>3672</v>
      </c>
      <c r="B2908" s="58" t="str">
        <f t="shared" si="5104"/>
        <v/>
      </c>
      <c r="C2908" s="125" t="s">
        <v>781</v>
      </c>
      <c r="D2908" s="125" t="s">
        <v>704</v>
      </c>
      <c r="E2908" s="125" t="str">
        <f t="shared" ref="E2908:E2914" si="5109">IF(S2908="rs2","S2",IF(S2908="vs2","S3","S1"))</f>
        <v>S2</v>
      </c>
      <c r="F2908" s="125" t="str">
        <f t="shared" ref="F2908:F2914" si="5110">IF(M2908=8,"000",IF(M2908=16,"101","110"))</f>
        <v>110</v>
      </c>
      <c r="H2908" s="125" t="s">
        <v>1724</v>
      </c>
      <c r="I2908" s="159">
        <f>VLOOKUP(H2908,'V-Enc'!$B$38:$C$45,2,FALSE)</f>
        <v>32</v>
      </c>
      <c r="J2908" s="125" t="s">
        <v>1739</v>
      </c>
      <c r="K2908" s="159">
        <f>VLOOKUP(J2908,'V-Enc'!$B$49:$C$56,2,FALSE)</f>
        <v>0.25</v>
      </c>
      <c r="L2908" s="206" t="s">
        <v>548</v>
      </c>
      <c r="M2908" s="125">
        <v>32</v>
      </c>
      <c r="N2908" s="125" t="s">
        <v>1834</v>
      </c>
      <c r="O2908" s="125">
        <f>VLOOKUP(N2908,'V-Enc'!$B$130:$C$137,2,FALSE)</f>
        <v>7</v>
      </c>
      <c r="R2908" s="125" t="s">
        <v>22</v>
      </c>
      <c r="S2908" s="125" t="s">
        <v>44</v>
      </c>
      <c r="T2908" s="125" t="s">
        <v>783</v>
      </c>
      <c r="U2908" s="125">
        <f t="shared" ref="U2908:U2914" si="5111">IF(L2908="-1",I2908,M2908)</f>
        <v>32</v>
      </c>
      <c r="V2908" s="179">
        <f t="shared" ref="V2908:V2914" si="5112">IF(L2908="-1",K2908,U2908/I2908*K2908)</f>
        <v>0.25</v>
      </c>
      <c r="W2908" s="125" t="str">
        <f t="shared" ref="W2908:W2914" si="5113">IF(L2908="-1",M2908,"-")</f>
        <v>-</v>
      </c>
      <c r="X2908" s="179" t="str">
        <f>IF(L2908="-1",W2908/#REF!*#REF!,"-")</f>
        <v>-</v>
      </c>
      <c r="Z2908" s="125" t="str">
        <f t="shared" si="5082"/>
        <v/>
      </c>
      <c r="AA2908" s="125">
        <f t="shared" si="5085"/>
        <v>1</v>
      </c>
      <c r="AB2908" s="179">
        <f t="shared" si="5105"/>
        <v>7</v>
      </c>
      <c r="AC2908" s="179" t="str">
        <f t="shared" si="5106"/>
        <v>000110</v>
      </c>
      <c r="AD2908" s="179">
        <f t="shared" si="5107"/>
        <v>1</v>
      </c>
      <c r="AE2908" s="179" t="str">
        <f t="shared" si="5108"/>
        <v>01111111</v>
      </c>
      <c r="AF2908" s="125" t="s">
        <v>369</v>
      </c>
    </row>
    <row r="2909" spans="1:32" s="58" customFormat="1" x14ac:dyDescent="0.2">
      <c r="A2909" s="58" t="s">
        <v>4193</v>
      </c>
      <c r="B2909" s="58" t="str">
        <f t="shared" si="5104"/>
        <v>RSVD</v>
      </c>
      <c r="C2909" s="58" t="s">
        <v>781</v>
      </c>
      <c r="D2909" s="58" t="s">
        <v>704</v>
      </c>
      <c r="E2909" s="58" t="str">
        <f>IF(S2909="rs2","S2",IF(S2909="vs2","S3","S1"))</f>
        <v>S2</v>
      </c>
      <c r="F2909" s="58" t="str">
        <f>IF(M2909=8,"000",IF(M2909=16,"101","110"))</f>
        <v>000</v>
      </c>
      <c r="H2909" s="58" t="s">
        <v>1724</v>
      </c>
      <c r="I2909" s="247">
        <f>VLOOKUP(H2909,'V-Enc'!$B$38:$C$45,2,FALSE)</f>
        <v>32</v>
      </c>
      <c r="J2909" s="58" t="s">
        <v>1740</v>
      </c>
      <c r="K2909" s="247">
        <f>VLOOKUP(J2909,'V-Enc'!$B$49:$C$56,2,FALSE)</f>
        <v>0.5</v>
      </c>
      <c r="L2909" s="248" t="s">
        <v>548</v>
      </c>
      <c r="M2909" s="58">
        <v>8</v>
      </c>
      <c r="N2909" s="58" t="s">
        <v>1834</v>
      </c>
      <c r="O2909" s="58">
        <f>VLOOKUP(N2909,'V-Enc'!$B$130:$C$137,2,FALSE)</f>
        <v>7</v>
      </c>
      <c r="R2909" s="58" t="s">
        <v>22</v>
      </c>
      <c r="S2909" s="58" t="s">
        <v>44</v>
      </c>
      <c r="T2909" s="58" t="s">
        <v>783</v>
      </c>
      <c r="U2909" s="58">
        <f>IF(L2909="-1",I2909,M2909)</f>
        <v>8</v>
      </c>
      <c r="V2909" s="249">
        <f>IF(L2909="-1",K2909,U2909/I2909*K2909)</f>
        <v>0.125</v>
      </c>
      <c r="W2909" s="58" t="str">
        <f>IF(L2909="-1",M2909,"-")</f>
        <v>-</v>
      </c>
      <c r="X2909" s="249" t="str">
        <f>IF(L2909="-1",W2909/#REF!*#REF!,"-")</f>
        <v>-</v>
      </c>
      <c r="Z2909" s="58" t="str">
        <f>IF(S2909="vs2",1,"")</f>
        <v/>
      </c>
      <c r="AA2909" s="58">
        <f>IF(T2909="vs3",1,"")</f>
        <v>1</v>
      </c>
      <c r="AB2909" s="249">
        <f t="shared" si="5105"/>
        <v>7</v>
      </c>
      <c r="AC2909" s="249" t="str">
        <f t="shared" si="5106"/>
        <v>000110</v>
      </c>
      <c r="AD2909" s="179">
        <f t="shared" si="5107"/>
        <v>1</v>
      </c>
      <c r="AE2909" s="179" t="str">
        <f t="shared" si="5108"/>
        <v>01111111</v>
      </c>
      <c r="AF2909" s="58" t="s">
        <v>369</v>
      </c>
    </row>
    <row r="2910" spans="1:32" x14ac:dyDescent="0.2">
      <c r="A2910" s="125" t="s">
        <v>3673</v>
      </c>
      <c r="B2910" s="58" t="str">
        <f t="shared" si="5104"/>
        <v/>
      </c>
      <c r="C2910" s="125" t="s">
        <v>781</v>
      </c>
      <c r="D2910" s="125" t="s">
        <v>704</v>
      </c>
      <c r="E2910" s="125" t="str">
        <f t="shared" si="5109"/>
        <v>S2</v>
      </c>
      <c r="F2910" s="125" t="str">
        <f t="shared" si="5110"/>
        <v>101</v>
      </c>
      <c r="H2910" s="125" t="s">
        <v>1724</v>
      </c>
      <c r="I2910" s="159">
        <f>VLOOKUP(H2910,'V-Enc'!$B$38:$C$45,2,FALSE)</f>
        <v>32</v>
      </c>
      <c r="J2910" s="125" t="s">
        <v>1740</v>
      </c>
      <c r="K2910" s="159">
        <f>VLOOKUP(J2910,'V-Enc'!$B$49:$C$56,2,FALSE)</f>
        <v>0.5</v>
      </c>
      <c r="L2910" s="206" t="s">
        <v>548</v>
      </c>
      <c r="M2910" s="125">
        <v>16</v>
      </c>
      <c r="N2910" s="125" t="s">
        <v>1834</v>
      </c>
      <c r="O2910" s="125">
        <f>VLOOKUP(N2910,'V-Enc'!$B$130:$C$137,2,FALSE)</f>
        <v>7</v>
      </c>
      <c r="R2910" s="125" t="s">
        <v>22</v>
      </c>
      <c r="S2910" s="125" t="s">
        <v>44</v>
      </c>
      <c r="T2910" s="125" t="s">
        <v>783</v>
      </c>
      <c r="U2910" s="125">
        <f t="shared" si="5111"/>
        <v>16</v>
      </c>
      <c r="V2910" s="179">
        <f t="shared" si="5112"/>
        <v>0.25</v>
      </c>
      <c r="W2910" s="125" t="str">
        <f t="shared" si="5113"/>
        <v>-</v>
      </c>
      <c r="X2910" s="179" t="str">
        <f>IF(L2910="-1",W2910/#REF!*#REF!,"-")</f>
        <v>-</v>
      </c>
      <c r="Z2910" s="125" t="str">
        <f t="shared" si="5082"/>
        <v/>
      </c>
      <c r="AA2910" s="125">
        <f t="shared" si="5085"/>
        <v>1</v>
      </c>
      <c r="AB2910" s="179">
        <f t="shared" si="5105"/>
        <v>7</v>
      </c>
      <c r="AC2910" s="179" t="str">
        <f t="shared" si="5106"/>
        <v>000110</v>
      </c>
      <c r="AD2910" s="179">
        <f t="shared" si="5107"/>
        <v>1</v>
      </c>
      <c r="AE2910" s="179" t="str">
        <f t="shared" si="5108"/>
        <v>01111111</v>
      </c>
      <c r="AF2910" s="125" t="s">
        <v>369</v>
      </c>
    </row>
    <row r="2911" spans="1:32" x14ac:dyDescent="0.2">
      <c r="A2911" s="125" t="s">
        <v>3674</v>
      </c>
      <c r="B2911" s="58" t="str">
        <f t="shared" si="5104"/>
        <v/>
      </c>
      <c r="C2911" s="125" t="s">
        <v>781</v>
      </c>
      <c r="D2911" s="125" t="s">
        <v>704</v>
      </c>
      <c r="E2911" s="125" t="str">
        <f t="shared" si="5109"/>
        <v>S2</v>
      </c>
      <c r="F2911" s="125" t="str">
        <f t="shared" si="5110"/>
        <v>110</v>
      </c>
      <c r="H2911" s="125" t="s">
        <v>1724</v>
      </c>
      <c r="I2911" s="159">
        <f>VLOOKUP(H2911,'V-Enc'!$B$38:$C$45,2,FALSE)</f>
        <v>32</v>
      </c>
      <c r="J2911" s="125" t="s">
        <v>1740</v>
      </c>
      <c r="K2911" s="159">
        <f>VLOOKUP(J2911,'V-Enc'!$B$49:$C$56,2,FALSE)</f>
        <v>0.5</v>
      </c>
      <c r="L2911" s="206" t="s">
        <v>548</v>
      </c>
      <c r="M2911" s="125">
        <v>32</v>
      </c>
      <c r="N2911" s="125" t="s">
        <v>1834</v>
      </c>
      <c r="O2911" s="125">
        <f>VLOOKUP(N2911,'V-Enc'!$B$130:$C$137,2,FALSE)</f>
        <v>7</v>
      </c>
      <c r="R2911" s="125" t="s">
        <v>22</v>
      </c>
      <c r="S2911" s="125" t="s">
        <v>44</v>
      </c>
      <c r="T2911" s="125" t="s">
        <v>783</v>
      </c>
      <c r="U2911" s="125">
        <f t="shared" si="5111"/>
        <v>32</v>
      </c>
      <c r="V2911" s="179">
        <f t="shared" si="5112"/>
        <v>0.5</v>
      </c>
      <c r="W2911" s="125" t="str">
        <f t="shared" si="5113"/>
        <v>-</v>
      </c>
      <c r="X2911" s="179" t="str">
        <f>IF(L2911="-1",W2911/I2910*K2910,"-")</f>
        <v>-</v>
      </c>
      <c r="Z2911" s="125" t="str">
        <f t="shared" si="5082"/>
        <v/>
      </c>
      <c r="AA2911" s="125">
        <f t="shared" si="5085"/>
        <v>1</v>
      </c>
      <c r="AB2911" s="179">
        <f t="shared" si="5105"/>
        <v>7</v>
      </c>
      <c r="AC2911" s="179" t="str">
        <f t="shared" si="5106"/>
        <v>000110</v>
      </c>
      <c r="AD2911" s="179">
        <f t="shared" si="5107"/>
        <v>1</v>
      </c>
      <c r="AE2911" s="179" t="str">
        <f t="shared" si="5108"/>
        <v>01111111</v>
      </c>
      <c r="AF2911" s="125" t="s">
        <v>369</v>
      </c>
    </row>
    <row r="2912" spans="1:32" x14ac:dyDescent="0.2">
      <c r="A2912" s="125" t="s">
        <v>3675</v>
      </c>
      <c r="B2912" s="58" t="str">
        <f t="shared" si="5104"/>
        <v/>
      </c>
      <c r="C2912" s="125" t="s">
        <v>781</v>
      </c>
      <c r="D2912" s="125" t="s">
        <v>704</v>
      </c>
      <c r="E2912" s="125" t="str">
        <f t="shared" si="5109"/>
        <v>S2</v>
      </c>
      <c r="F2912" s="125" t="str">
        <f t="shared" si="5110"/>
        <v>000</v>
      </c>
      <c r="H2912" s="125" t="s">
        <v>1724</v>
      </c>
      <c r="I2912" s="159">
        <f>VLOOKUP(H2912,'V-Enc'!$B$38:$C$45,2,FALSE)</f>
        <v>32</v>
      </c>
      <c r="J2912" s="125" t="s">
        <v>1733</v>
      </c>
      <c r="K2912" s="159">
        <f>VLOOKUP(J2912,'V-Enc'!$B$49:$C$56,2,FALSE)</f>
        <v>1</v>
      </c>
      <c r="L2912" s="206" t="s">
        <v>548</v>
      </c>
      <c r="M2912" s="125">
        <v>8</v>
      </c>
      <c r="N2912" s="125" t="s">
        <v>1834</v>
      </c>
      <c r="O2912" s="125">
        <f>VLOOKUP(N2912,'V-Enc'!$B$130:$C$137,2,FALSE)</f>
        <v>7</v>
      </c>
      <c r="R2912" s="125" t="s">
        <v>22</v>
      </c>
      <c r="S2912" s="125" t="s">
        <v>44</v>
      </c>
      <c r="T2912" s="125" t="s">
        <v>783</v>
      </c>
      <c r="U2912" s="125">
        <f t="shared" si="5111"/>
        <v>8</v>
      </c>
      <c r="V2912" s="179">
        <f t="shared" si="5112"/>
        <v>0.25</v>
      </c>
      <c r="W2912" s="125" t="str">
        <f t="shared" si="5113"/>
        <v>-</v>
      </c>
      <c r="X2912" s="179" t="str">
        <f>IF(L2912="-1",W2912/#REF!*#REF!,"-")</f>
        <v>-</v>
      </c>
      <c r="Z2912" s="125" t="str">
        <f t="shared" si="5082"/>
        <v/>
      </c>
      <c r="AA2912" s="125">
        <f t="shared" si="5085"/>
        <v>1</v>
      </c>
      <c r="AB2912" s="179">
        <f t="shared" si="5105"/>
        <v>7</v>
      </c>
      <c r="AC2912" s="179" t="str">
        <f t="shared" si="5106"/>
        <v>000110</v>
      </c>
      <c r="AD2912" s="179">
        <f t="shared" si="5107"/>
        <v>1</v>
      </c>
      <c r="AE2912" s="179" t="str">
        <f t="shared" si="5108"/>
        <v>01111111</v>
      </c>
      <c r="AF2912" s="125" t="s">
        <v>369</v>
      </c>
    </row>
    <row r="2913" spans="1:34" x14ac:dyDescent="0.2">
      <c r="A2913" s="125" t="s">
        <v>3676</v>
      </c>
      <c r="B2913" s="58" t="str">
        <f t="shared" si="5104"/>
        <v/>
      </c>
      <c r="C2913" s="125" t="s">
        <v>781</v>
      </c>
      <c r="D2913" s="125" t="s">
        <v>704</v>
      </c>
      <c r="E2913" s="125" t="str">
        <f t="shared" si="5109"/>
        <v>S2</v>
      </c>
      <c r="F2913" s="125" t="str">
        <f t="shared" si="5110"/>
        <v>101</v>
      </c>
      <c r="H2913" s="125" t="s">
        <v>1724</v>
      </c>
      <c r="I2913" s="159">
        <f>VLOOKUP(H2913,'V-Enc'!$B$38:$C$45,2,FALSE)</f>
        <v>32</v>
      </c>
      <c r="J2913" s="125" t="s">
        <v>1733</v>
      </c>
      <c r="K2913" s="159">
        <f>VLOOKUP(J2913,'V-Enc'!$B$49:$C$56,2,FALSE)</f>
        <v>1</v>
      </c>
      <c r="L2913" s="206" t="s">
        <v>548</v>
      </c>
      <c r="M2913" s="125">
        <v>16</v>
      </c>
      <c r="N2913" s="125" t="s">
        <v>1834</v>
      </c>
      <c r="O2913" s="125">
        <f>VLOOKUP(N2913,'V-Enc'!$B$130:$C$137,2,FALSE)</f>
        <v>7</v>
      </c>
      <c r="R2913" s="125" t="s">
        <v>22</v>
      </c>
      <c r="S2913" s="125" t="s">
        <v>44</v>
      </c>
      <c r="T2913" s="125" t="s">
        <v>783</v>
      </c>
      <c r="U2913" s="125">
        <f t="shared" si="5111"/>
        <v>16</v>
      </c>
      <c r="V2913" s="179">
        <f t="shared" si="5112"/>
        <v>0.5</v>
      </c>
      <c r="W2913" s="125" t="str">
        <f t="shared" si="5113"/>
        <v>-</v>
      </c>
      <c r="X2913" s="179" t="str">
        <f>IF(L2913="-1",W2913/#REF!*#REF!,"-")</f>
        <v>-</v>
      </c>
      <c r="Z2913" s="125" t="str">
        <f t="shared" si="5082"/>
        <v/>
      </c>
      <c r="AA2913" s="125">
        <f t="shared" si="5085"/>
        <v>1</v>
      </c>
      <c r="AB2913" s="179">
        <f t="shared" si="5105"/>
        <v>7</v>
      </c>
      <c r="AC2913" s="179" t="str">
        <f t="shared" si="5106"/>
        <v>000110</v>
      </c>
      <c r="AD2913" s="179">
        <f t="shared" si="5107"/>
        <v>1</v>
      </c>
      <c r="AE2913" s="179" t="str">
        <f t="shared" si="5108"/>
        <v>01111111</v>
      </c>
      <c r="AF2913" s="125" t="s">
        <v>369</v>
      </c>
    </row>
    <row r="2914" spans="1:34" x14ac:dyDescent="0.2">
      <c r="A2914" s="125" t="s">
        <v>3677</v>
      </c>
      <c r="B2914" s="58" t="str">
        <f t="shared" si="5104"/>
        <v/>
      </c>
      <c r="C2914" s="125" t="s">
        <v>781</v>
      </c>
      <c r="D2914" s="125" t="s">
        <v>704</v>
      </c>
      <c r="E2914" s="125" t="str">
        <f t="shared" si="5109"/>
        <v>S2</v>
      </c>
      <c r="F2914" s="125" t="str">
        <f t="shared" si="5110"/>
        <v>110</v>
      </c>
      <c r="H2914" s="125" t="s">
        <v>1724</v>
      </c>
      <c r="I2914" s="159">
        <f>VLOOKUP(H2914,'V-Enc'!$B$38:$C$45,2,FALSE)</f>
        <v>32</v>
      </c>
      <c r="J2914" s="125" t="s">
        <v>1733</v>
      </c>
      <c r="K2914" s="159">
        <f>VLOOKUP(J2914,'V-Enc'!$B$49:$C$56,2,FALSE)</f>
        <v>1</v>
      </c>
      <c r="L2914" s="206" t="s">
        <v>548</v>
      </c>
      <c r="M2914" s="125">
        <v>32</v>
      </c>
      <c r="N2914" s="125" t="s">
        <v>1834</v>
      </c>
      <c r="O2914" s="125">
        <f>VLOOKUP(N2914,'V-Enc'!$B$130:$C$137,2,FALSE)</f>
        <v>7</v>
      </c>
      <c r="R2914" s="125" t="s">
        <v>22</v>
      </c>
      <c r="S2914" s="125" t="s">
        <v>44</v>
      </c>
      <c r="T2914" s="125" t="s">
        <v>783</v>
      </c>
      <c r="U2914" s="125">
        <f t="shared" si="5111"/>
        <v>32</v>
      </c>
      <c r="V2914" s="179">
        <f t="shared" si="5112"/>
        <v>1</v>
      </c>
      <c r="W2914" s="125" t="str">
        <f t="shared" si="5113"/>
        <v>-</v>
      </c>
      <c r="X2914" s="179" t="str">
        <f>IF(L2914="-1",W2914/#REF!*#REF!,"-")</f>
        <v>-</v>
      </c>
      <c r="Z2914" s="125" t="str">
        <f t="shared" si="5082"/>
        <v/>
      </c>
      <c r="AA2914" s="125">
        <f t="shared" si="5085"/>
        <v>1</v>
      </c>
      <c r="AB2914" s="179">
        <f t="shared" si="5105"/>
        <v>7</v>
      </c>
      <c r="AC2914" s="179" t="str">
        <f t="shared" si="5106"/>
        <v>000110</v>
      </c>
      <c r="AD2914" s="179">
        <f t="shared" si="5107"/>
        <v>1</v>
      </c>
      <c r="AE2914" s="179" t="str">
        <f t="shared" si="5108"/>
        <v>01111111</v>
      </c>
      <c r="AF2914" s="125" t="s">
        <v>369</v>
      </c>
    </row>
    <row r="2915" spans="1:34" x14ac:dyDescent="0.2">
      <c r="A2915" s="125" t="s">
        <v>4194</v>
      </c>
      <c r="B2915" s="58" t="str">
        <f t="shared" si="5104"/>
        <v/>
      </c>
      <c r="C2915" s="125" t="s">
        <v>781</v>
      </c>
      <c r="D2915" s="125" t="s">
        <v>704</v>
      </c>
      <c r="E2915" s="125" t="str">
        <f t="shared" ref="E2915:E2923" si="5114">IF(S2915="rs2","S2",IF(S2915="vs2","S3","S1"))</f>
        <v>S2</v>
      </c>
      <c r="F2915" s="125" t="str">
        <f t="shared" ref="F2915:F2923" si="5115">IF(M2915=8,"000",IF(M2915=16,"101","110"))</f>
        <v>000</v>
      </c>
      <c r="H2915" s="125" t="s">
        <v>1724</v>
      </c>
      <c r="I2915" s="159">
        <f>VLOOKUP(H2915,'V-Enc'!$B$38:$C$45,2,FALSE)</f>
        <v>32</v>
      </c>
      <c r="J2915" s="125" t="s">
        <v>1734</v>
      </c>
      <c r="K2915" s="159">
        <f>VLOOKUP(J2915,'V-Enc'!$B$49:$C$56,2,FALSE)</f>
        <v>2</v>
      </c>
      <c r="L2915" s="206" t="s">
        <v>548</v>
      </c>
      <c r="M2915" s="125">
        <v>8</v>
      </c>
      <c r="N2915" s="125" t="s">
        <v>1834</v>
      </c>
      <c r="O2915" s="125">
        <f>VLOOKUP(N2915,'V-Enc'!$B$130:$C$137,2,FALSE)</f>
        <v>7</v>
      </c>
      <c r="R2915" s="125" t="s">
        <v>22</v>
      </c>
      <c r="S2915" s="125" t="s">
        <v>44</v>
      </c>
      <c r="T2915" s="125" t="s">
        <v>783</v>
      </c>
      <c r="U2915" s="125">
        <f t="shared" ref="U2915:U2923" si="5116">IF(L2915="-1",I2915,M2915)</f>
        <v>8</v>
      </c>
      <c r="V2915" s="179">
        <f t="shared" ref="V2915:V2923" si="5117">IF(L2915="-1",K2915,U2915/I2915*K2915)</f>
        <v>0.5</v>
      </c>
      <c r="W2915" s="125" t="str">
        <f t="shared" ref="W2915:W2923" si="5118">IF(L2915="-1",M2915,"-")</f>
        <v>-</v>
      </c>
      <c r="X2915" s="179" t="str">
        <f>IF(L2915="-1",W2915/#REF!*#REF!,"-")</f>
        <v>-</v>
      </c>
      <c r="Z2915" s="125" t="str">
        <f t="shared" ref="Z2915:Z2923" si="5119">IF(S2915="vs2",1,"")</f>
        <v/>
      </c>
      <c r="AA2915" s="125">
        <f t="shared" ref="AA2915:AA2923" si="5120">IF(T2915="vs3",1,"")</f>
        <v>1</v>
      </c>
      <c r="AB2915" s="179">
        <f t="shared" si="5105"/>
        <v>7</v>
      </c>
      <c r="AC2915" s="179" t="str">
        <f t="shared" si="5106"/>
        <v>000110</v>
      </c>
      <c r="AD2915" s="179">
        <f t="shared" si="5107"/>
        <v>1</v>
      </c>
      <c r="AE2915" s="179" t="str">
        <f t="shared" si="5108"/>
        <v>01111111</v>
      </c>
      <c r="AF2915" s="125" t="s">
        <v>369</v>
      </c>
    </row>
    <row r="2916" spans="1:34" x14ac:dyDescent="0.2">
      <c r="A2916" s="125" t="s">
        <v>4195</v>
      </c>
      <c r="B2916" s="58" t="str">
        <f t="shared" si="5104"/>
        <v/>
      </c>
      <c r="C2916" s="125" t="s">
        <v>781</v>
      </c>
      <c r="D2916" s="125" t="s">
        <v>704</v>
      </c>
      <c r="E2916" s="125" t="str">
        <f t="shared" si="5114"/>
        <v>S2</v>
      </c>
      <c r="F2916" s="125" t="str">
        <f t="shared" si="5115"/>
        <v>101</v>
      </c>
      <c r="H2916" s="125" t="s">
        <v>1724</v>
      </c>
      <c r="I2916" s="159">
        <f>VLOOKUP(H2916,'V-Enc'!$B$38:$C$45,2,FALSE)</f>
        <v>32</v>
      </c>
      <c r="J2916" s="125" t="s">
        <v>1734</v>
      </c>
      <c r="K2916" s="159">
        <f>VLOOKUP(J2916,'V-Enc'!$B$49:$C$56,2,FALSE)</f>
        <v>2</v>
      </c>
      <c r="L2916" s="206" t="s">
        <v>548</v>
      </c>
      <c r="M2916" s="125">
        <v>16</v>
      </c>
      <c r="N2916" s="125" t="s">
        <v>1834</v>
      </c>
      <c r="O2916" s="125">
        <f>VLOOKUP(N2916,'V-Enc'!$B$130:$C$137,2,FALSE)</f>
        <v>7</v>
      </c>
      <c r="R2916" s="125" t="s">
        <v>22</v>
      </c>
      <c r="S2916" s="125" t="s">
        <v>44</v>
      </c>
      <c r="T2916" s="125" t="s">
        <v>783</v>
      </c>
      <c r="U2916" s="125">
        <f t="shared" si="5116"/>
        <v>16</v>
      </c>
      <c r="V2916" s="179">
        <f t="shared" si="5117"/>
        <v>1</v>
      </c>
      <c r="W2916" s="125" t="str">
        <f t="shared" si="5118"/>
        <v>-</v>
      </c>
      <c r="X2916" s="179" t="str">
        <f>IF(L2916="-1",W2916/#REF!*#REF!,"-")</f>
        <v>-</v>
      </c>
      <c r="Z2916" s="125" t="str">
        <f t="shared" si="5119"/>
        <v/>
      </c>
      <c r="AA2916" s="125">
        <f t="shared" si="5120"/>
        <v>1</v>
      </c>
      <c r="AB2916" s="179">
        <f t="shared" si="5105"/>
        <v>7</v>
      </c>
      <c r="AC2916" s="179" t="str">
        <f t="shared" si="5106"/>
        <v>000110</v>
      </c>
      <c r="AD2916" s="179">
        <f t="shared" si="5107"/>
        <v>1</v>
      </c>
      <c r="AE2916" s="179" t="str">
        <f t="shared" si="5108"/>
        <v>01111111</v>
      </c>
      <c r="AF2916" s="125" t="s">
        <v>369</v>
      </c>
    </row>
    <row r="2917" spans="1:34" s="58" customFormat="1" x14ac:dyDescent="0.2">
      <c r="A2917" s="58" t="s">
        <v>4196</v>
      </c>
      <c r="B2917" s="58" t="str">
        <f t="shared" si="5104"/>
        <v>RSVD</v>
      </c>
      <c r="C2917" s="58" t="s">
        <v>781</v>
      </c>
      <c r="D2917" s="58" t="s">
        <v>704</v>
      </c>
      <c r="E2917" s="58" t="str">
        <f t="shared" si="5114"/>
        <v>S2</v>
      </c>
      <c r="F2917" s="58" t="str">
        <f t="shared" si="5115"/>
        <v>110</v>
      </c>
      <c r="H2917" s="58" t="s">
        <v>1724</v>
      </c>
      <c r="I2917" s="247">
        <f>VLOOKUP(H2917,'V-Enc'!$B$38:$C$45,2,FALSE)</f>
        <v>32</v>
      </c>
      <c r="J2917" s="58" t="s">
        <v>1734</v>
      </c>
      <c r="K2917" s="247">
        <f>VLOOKUP(J2917,'V-Enc'!$B$49:$C$56,2,FALSE)</f>
        <v>2</v>
      </c>
      <c r="L2917" s="248" t="s">
        <v>548</v>
      </c>
      <c r="M2917" s="58">
        <v>32</v>
      </c>
      <c r="N2917" s="58" t="s">
        <v>1834</v>
      </c>
      <c r="O2917" s="58">
        <f>VLOOKUP(N2917,'V-Enc'!$B$130:$C$137,2,FALSE)</f>
        <v>7</v>
      </c>
      <c r="R2917" s="58" t="s">
        <v>22</v>
      </c>
      <c r="S2917" s="58" t="s">
        <v>44</v>
      </c>
      <c r="T2917" s="58" t="s">
        <v>783</v>
      </c>
      <c r="U2917" s="58">
        <f t="shared" si="5116"/>
        <v>32</v>
      </c>
      <c r="V2917" s="249">
        <f t="shared" si="5117"/>
        <v>2</v>
      </c>
      <c r="W2917" s="58" t="str">
        <f t="shared" si="5118"/>
        <v>-</v>
      </c>
      <c r="X2917" s="249" t="str">
        <f>IF(L2917="-1",W2917/#REF!*#REF!,"-")</f>
        <v>-</v>
      </c>
      <c r="Z2917" s="58" t="str">
        <f t="shared" si="5119"/>
        <v/>
      </c>
      <c r="AA2917" s="58">
        <f t="shared" si="5120"/>
        <v>1</v>
      </c>
      <c r="AB2917" s="249">
        <f t="shared" si="5105"/>
        <v>14</v>
      </c>
      <c r="AC2917" s="249" t="str">
        <f t="shared" si="5106"/>
        <v>001101</v>
      </c>
      <c r="AD2917" s="179">
        <f t="shared" si="5107"/>
        <v>1</v>
      </c>
      <c r="AE2917" s="179" t="str">
        <f t="shared" si="5108"/>
        <v>11111111</v>
      </c>
      <c r="AF2917" s="58" t="s">
        <v>369</v>
      </c>
    </row>
    <row r="2918" spans="1:34" x14ac:dyDescent="0.2">
      <c r="A2918" s="125" t="s">
        <v>4197</v>
      </c>
      <c r="B2918" s="58" t="str">
        <f t="shared" si="5104"/>
        <v/>
      </c>
      <c r="C2918" s="125" t="s">
        <v>781</v>
      </c>
      <c r="D2918" s="125" t="s">
        <v>704</v>
      </c>
      <c r="E2918" s="125" t="str">
        <f t="shared" si="5114"/>
        <v>S2</v>
      </c>
      <c r="F2918" s="125" t="str">
        <f t="shared" si="5115"/>
        <v>000</v>
      </c>
      <c r="H2918" s="125" t="s">
        <v>1724</v>
      </c>
      <c r="I2918" s="159">
        <f>VLOOKUP(H2918,'V-Enc'!$B$38:$C$45,2,FALSE)</f>
        <v>32</v>
      </c>
      <c r="J2918" s="125" t="s">
        <v>1735</v>
      </c>
      <c r="K2918" s="159">
        <f>VLOOKUP(J2918,'V-Enc'!$B$49:$C$56,2,FALSE)</f>
        <v>4</v>
      </c>
      <c r="L2918" s="206" t="s">
        <v>548</v>
      </c>
      <c r="M2918" s="125">
        <v>8</v>
      </c>
      <c r="N2918" s="125" t="s">
        <v>1834</v>
      </c>
      <c r="O2918" s="125">
        <f>VLOOKUP(N2918,'V-Enc'!$B$130:$C$137,2,FALSE)</f>
        <v>7</v>
      </c>
      <c r="R2918" s="125" t="s">
        <v>22</v>
      </c>
      <c r="S2918" s="125" t="s">
        <v>44</v>
      </c>
      <c r="T2918" s="125" t="s">
        <v>783</v>
      </c>
      <c r="U2918" s="125">
        <f t="shared" si="5116"/>
        <v>8</v>
      </c>
      <c r="V2918" s="179">
        <f t="shared" si="5117"/>
        <v>1</v>
      </c>
      <c r="W2918" s="125" t="str">
        <f t="shared" si="5118"/>
        <v>-</v>
      </c>
      <c r="X2918" s="179" t="str">
        <f>IF(L2918="-1",W2918/#REF!*#REF!,"-")</f>
        <v>-</v>
      </c>
      <c r="Z2918" s="125" t="str">
        <f t="shared" si="5119"/>
        <v/>
      </c>
      <c r="AA2918" s="125">
        <f t="shared" si="5120"/>
        <v>1</v>
      </c>
      <c r="AB2918" s="179">
        <f t="shared" si="5105"/>
        <v>7</v>
      </c>
      <c r="AC2918" s="179" t="str">
        <f t="shared" si="5106"/>
        <v>000110</v>
      </c>
      <c r="AD2918" s="179">
        <f t="shared" si="5107"/>
        <v>1</v>
      </c>
      <c r="AE2918" s="179" t="str">
        <f t="shared" si="5108"/>
        <v>01111111</v>
      </c>
      <c r="AF2918" s="125" t="s">
        <v>369</v>
      </c>
    </row>
    <row r="2919" spans="1:34" s="58" customFormat="1" x14ac:dyDescent="0.2">
      <c r="A2919" s="58" t="s">
        <v>4198</v>
      </c>
      <c r="B2919" s="58" t="str">
        <f t="shared" si="5104"/>
        <v>RSVD</v>
      </c>
      <c r="C2919" s="58" t="s">
        <v>781</v>
      </c>
      <c r="D2919" s="58" t="s">
        <v>704</v>
      </c>
      <c r="E2919" s="58" t="str">
        <f t="shared" si="5114"/>
        <v>S2</v>
      </c>
      <c r="F2919" s="58" t="str">
        <f t="shared" si="5115"/>
        <v>101</v>
      </c>
      <c r="H2919" s="58" t="s">
        <v>1724</v>
      </c>
      <c r="I2919" s="247">
        <f>VLOOKUP(H2919,'V-Enc'!$B$38:$C$45,2,FALSE)</f>
        <v>32</v>
      </c>
      <c r="J2919" s="58" t="s">
        <v>1735</v>
      </c>
      <c r="K2919" s="247">
        <f>VLOOKUP(J2919,'V-Enc'!$B$49:$C$56,2,FALSE)</f>
        <v>4</v>
      </c>
      <c r="L2919" s="248" t="s">
        <v>548</v>
      </c>
      <c r="M2919" s="58">
        <v>16</v>
      </c>
      <c r="N2919" s="58" t="s">
        <v>1834</v>
      </c>
      <c r="O2919" s="58">
        <f>VLOOKUP(N2919,'V-Enc'!$B$130:$C$137,2,FALSE)</f>
        <v>7</v>
      </c>
      <c r="R2919" s="58" t="s">
        <v>22</v>
      </c>
      <c r="S2919" s="58" t="s">
        <v>44</v>
      </c>
      <c r="T2919" s="58" t="s">
        <v>783</v>
      </c>
      <c r="U2919" s="58">
        <f t="shared" si="5116"/>
        <v>16</v>
      </c>
      <c r="V2919" s="249">
        <f t="shared" si="5117"/>
        <v>2</v>
      </c>
      <c r="W2919" s="58" t="str">
        <f t="shared" si="5118"/>
        <v>-</v>
      </c>
      <c r="X2919" s="249" t="str">
        <f>IF(L2919="-1",W2919/#REF!*#REF!,"-")</f>
        <v>-</v>
      </c>
      <c r="Z2919" s="58" t="str">
        <f t="shared" si="5119"/>
        <v/>
      </c>
      <c r="AA2919" s="58">
        <f t="shared" si="5120"/>
        <v>1</v>
      </c>
      <c r="AB2919" s="249">
        <f t="shared" si="5105"/>
        <v>14</v>
      </c>
      <c r="AC2919" s="249" t="str">
        <f t="shared" si="5106"/>
        <v>001101</v>
      </c>
      <c r="AD2919" s="179">
        <f t="shared" si="5107"/>
        <v>1</v>
      </c>
      <c r="AE2919" s="179" t="str">
        <f t="shared" si="5108"/>
        <v>11111111</v>
      </c>
      <c r="AF2919" s="58" t="s">
        <v>369</v>
      </c>
    </row>
    <row r="2920" spans="1:34" s="58" customFormat="1" x14ac:dyDescent="0.2">
      <c r="A2920" s="58" t="s">
        <v>4199</v>
      </c>
      <c r="B2920" s="58" t="str">
        <f t="shared" si="5104"/>
        <v>RSVD</v>
      </c>
      <c r="C2920" s="58" t="s">
        <v>781</v>
      </c>
      <c r="D2920" s="58" t="s">
        <v>704</v>
      </c>
      <c r="E2920" s="58" t="str">
        <f t="shared" si="5114"/>
        <v>S2</v>
      </c>
      <c r="F2920" s="58" t="str">
        <f t="shared" si="5115"/>
        <v>110</v>
      </c>
      <c r="H2920" s="58" t="s">
        <v>1724</v>
      </c>
      <c r="I2920" s="247">
        <f>VLOOKUP(H2920,'V-Enc'!$B$38:$C$45,2,FALSE)</f>
        <v>32</v>
      </c>
      <c r="J2920" s="58" t="s">
        <v>1735</v>
      </c>
      <c r="K2920" s="247">
        <f>VLOOKUP(J2920,'V-Enc'!$B$49:$C$56,2,FALSE)</f>
        <v>4</v>
      </c>
      <c r="L2920" s="248" t="s">
        <v>548</v>
      </c>
      <c r="M2920" s="58">
        <v>32</v>
      </c>
      <c r="N2920" s="58" t="s">
        <v>1834</v>
      </c>
      <c r="O2920" s="58">
        <f>VLOOKUP(N2920,'V-Enc'!$B$130:$C$137,2,FALSE)</f>
        <v>7</v>
      </c>
      <c r="R2920" s="58" t="s">
        <v>22</v>
      </c>
      <c r="S2920" s="58" t="s">
        <v>44</v>
      </c>
      <c r="T2920" s="58" t="s">
        <v>783</v>
      </c>
      <c r="U2920" s="58">
        <f t="shared" si="5116"/>
        <v>32</v>
      </c>
      <c r="V2920" s="249">
        <f t="shared" si="5117"/>
        <v>4</v>
      </c>
      <c r="W2920" s="58" t="str">
        <f t="shared" si="5118"/>
        <v>-</v>
      </c>
      <c r="X2920" s="249" t="str">
        <f>IF(L2920="-1",W2920/#REF!*#REF!,"-")</f>
        <v>-</v>
      </c>
      <c r="Z2920" s="58" t="str">
        <f t="shared" si="5119"/>
        <v/>
      </c>
      <c r="AA2920" s="58">
        <f t="shared" si="5120"/>
        <v>1</v>
      </c>
      <c r="AB2920" s="249">
        <f t="shared" si="5105"/>
        <v>28</v>
      </c>
      <c r="AC2920" s="249" t="str">
        <f>DEC2BIN(MIN(64,AB2920)-1,6)</f>
        <v>011011</v>
      </c>
      <c r="AD2920" s="179">
        <f t="shared" si="5107"/>
        <v>1</v>
      </c>
      <c r="AE2920" s="179" t="str">
        <f t="shared" si="5108"/>
        <v>11111111</v>
      </c>
      <c r="AF2920" s="58" t="s">
        <v>369</v>
      </c>
    </row>
    <row r="2921" spans="1:34" s="58" customFormat="1" x14ac:dyDescent="0.2">
      <c r="A2921" s="58" t="s">
        <v>4200</v>
      </c>
      <c r="B2921" s="58" t="str">
        <f t="shared" si="5104"/>
        <v>RSVD</v>
      </c>
      <c r="C2921" s="58" t="s">
        <v>781</v>
      </c>
      <c r="D2921" s="58" t="s">
        <v>704</v>
      </c>
      <c r="E2921" s="58" t="str">
        <f t="shared" si="5114"/>
        <v>S2</v>
      </c>
      <c r="F2921" s="58" t="str">
        <f t="shared" si="5115"/>
        <v>000</v>
      </c>
      <c r="H2921" s="58" t="s">
        <v>1724</v>
      </c>
      <c r="I2921" s="247">
        <f>VLOOKUP(H2921,'V-Enc'!$B$38:$C$45,2,FALSE)</f>
        <v>32</v>
      </c>
      <c r="J2921" s="58" t="s">
        <v>1736</v>
      </c>
      <c r="K2921" s="247">
        <f>VLOOKUP(J2921,'V-Enc'!$B$49:$C$56,2,FALSE)</f>
        <v>8</v>
      </c>
      <c r="L2921" s="248" t="s">
        <v>548</v>
      </c>
      <c r="M2921" s="58">
        <v>8</v>
      </c>
      <c r="N2921" s="58" t="s">
        <v>1834</v>
      </c>
      <c r="O2921" s="58">
        <f>VLOOKUP(N2921,'V-Enc'!$B$130:$C$137,2,FALSE)</f>
        <v>7</v>
      </c>
      <c r="R2921" s="58" t="s">
        <v>22</v>
      </c>
      <c r="S2921" s="58" t="s">
        <v>44</v>
      </c>
      <c r="T2921" s="58" t="s">
        <v>783</v>
      </c>
      <c r="U2921" s="58">
        <f t="shared" si="5116"/>
        <v>8</v>
      </c>
      <c r="V2921" s="249">
        <f t="shared" si="5117"/>
        <v>2</v>
      </c>
      <c r="W2921" s="58" t="str">
        <f t="shared" si="5118"/>
        <v>-</v>
      </c>
      <c r="X2921" s="249" t="str">
        <f>IF(L2921="-1",W2921/#REF!*#REF!,"-")</f>
        <v>-</v>
      </c>
      <c r="Z2921" s="58" t="str">
        <f t="shared" si="5119"/>
        <v/>
      </c>
      <c r="AA2921" s="58">
        <f t="shared" si="5120"/>
        <v>1</v>
      </c>
      <c r="AB2921" s="249">
        <f t="shared" si="5105"/>
        <v>14</v>
      </c>
      <c r="AC2921" s="249" t="str">
        <f t="shared" ref="AC2921:AC2923" si="5121">DEC2BIN(MIN(64,AB2921)-1,6)</f>
        <v>001101</v>
      </c>
      <c r="AD2921" s="179">
        <f t="shared" si="5107"/>
        <v>1</v>
      </c>
      <c r="AE2921" s="179" t="str">
        <f t="shared" si="5108"/>
        <v>11111111</v>
      </c>
      <c r="AF2921" s="58" t="s">
        <v>369</v>
      </c>
    </row>
    <row r="2922" spans="1:34" s="58" customFormat="1" x14ac:dyDescent="0.2">
      <c r="A2922" s="58" t="s">
        <v>4201</v>
      </c>
      <c r="B2922" s="58" t="str">
        <f t="shared" si="5104"/>
        <v>RSVD</v>
      </c>
      <c r="C2922" s="58" t="s">
        <v>781</v>
      </c>
      <c r="D2922" s="58" t="s">
        <v>704</v>
      </c>
      <c r="E2922" s="58" t="str">
        <f t="shared" si="5114"/>
        <v>S2</v>
      </c>
      <c r="F2922" s="58" t="str">
        <f t="shared" si="5115"/>
        <v>101</v>
      </c>
      <c r="H2922" s="58" t="s">
        <v>1724</v>
      </c>
      <c r="I2922" s="247">
        <f>VLOOKUP(H2922,'V-Enc'!$B$38:$C$45,2,FALSE)</f>
        <v>32</v>
      </c>
      <c r="J2922" s="58" t="s">
        <v>1736</v>
      </c>
      <c r="K2922" s="247">
        <f>VLOOKUP(J2922,'V-Enc'!$B$49:$C$56,2,FALSE)</f>
        <v>8</v>
      </c>
      <c r="L2922" s="248" t="s">
        <v>548</v>
      </c>
      <c r="M2922" s="58">
        <v>16</v>
      </c>
      <c r="N2922" s="58" t="s">
        <v>1834</v>
      </c>
      <c r="O2922" s="58">
        <f>VLOOKUP(N2922,'V-Enc'!$B$130:$C$137,2,FALSE)</f>
        <v>7</v>
      </c>
      <c r="R2922" s="58" t="s">
        <v>22</v>
      </c>
      <c r="S2922" s="58" t="s">
        <v>44</v>
      </c>
      <c r="T2922" s="58" t="s">
        <v>783</v>
      </c>
      <c r="U2922" s="58">
        <f t="shared" si="5116"/>
        <v>16</v>
      </c>
      <c r="V2922" s="249">
        <f t="shared" si="5117"/>
        <v>4</v>
      </c>
      <c r="W2922" s="58" t="str">
        <f t="shared" si="5118"/>
        <v>-</v>
      </c>
      <c r="X2922" s="249" t="str">
        <f>IF(L2922="-1",W2922/#REF!*#REF!,"-")</f>
        <v>-</v>
      </c>
      <c r="Z2922" s="58" t="str">
        <f t="shared" si="5119"/>
        <v/>
      </c>
      <c r="AA2922" s="58">
        <f t="shared" si="5120"/>
        <v>1</v>
      </c>
      <c r="AB2922" s="249">
        <f t="shared" si="5105"/>
        <v>28</v>
      </c>
      <c r="AC2922" s="249" t="str">
        <f t="shared" si="5121"/>
        <v>011011</v>
      </c>
      <c r="AD2922" s="179">
        <f t="shared" si="5107"/>
        <v>1</v>
      </c>
      <c r="AE2922" s="179" t="str">
        <f t="shared" si="5108"/>
        <v>11111111</v>
      </c>
      <c r="AF2922" s="58" t="s">
        <v>369</v>
      </c>
    </row>
    <row r="2923" spans="1:34" s="58" customFormat="1" x14ac:dyDescent="0.2">
      <c r="A2923" s="58" t="s">
        <v>4202</v>
      </c>
      <c r="B2923" s="58" t="str">
        <f t="shared" si="5104"/>
        <v>RSVD</v>
      </c>
      <c r="C2923" s="58" t="s">
        <v>781</v>
      </c>
      <c r="D2923" s="58" t="s">
        <v>704</v>
      </c>
      <c r="E2923" s="58" t="str">
        <f t="shared" si="5114"/>
        <v>S2</v>
      </c>
      <c r="F2923" s="58" t="str">
        <f t="shared" si="5115"/>
        <v>110</v>
      </c>
      <c r="H2923" s="58" t="s">
        <v>1724</v>
      </c>
      <c r="I2923" s="247">
        <f>VLOOKUP(H2923,'V-Enc'!$B$38:$C$45,2,FALSE)</f>
        <v>32</v>
      </c>
      <c r="J2923" s="58" t="s">
        <v>1736</v>
      </c>
      <c r="K2923" s="247">
        <f>VLOOKUP(J2923,'V-Enc'!$B$49:$C$56,2,FALSE)</f>
        <v>8</v>
      </c>
      <c r="L2923" s="248" t="s">
        <v>548</v>
      </c>
      <c r="M2923" s="58">
        <v>32</v>
      </c>
      <c r="N2923" s="58" t="s">
        <v>1834</v>
      </c>
      <c r="O2923" s="58">
        <f>VLOOKUP(N2923,'V-Enc'!$B$130:$C$137,2,FALSE)</f>
        <v>7</v>
      </c>
      <c r="R2923" s="58" t="s">
        <v>22</v>
      </c>
      <c r="S2923" s="58" t="s">
        <v>44</v>
      </c>
      <c r="T2923" s="58" t="s">
        <v>783</v>
      </c>
      <c r="U2923" s="58">
        <f t="shared" si="5116"/>
        <v>32</v>
      </c>
      <c r="V2923" s="249">
        <f t="shared" si="5117"/>
        <v>8</v>
      </c>
      <c r="W2923" s="58" t="str">
        <f t="shared" si="5118"/>
        <v>-</v>
      </c>
      <c r="X2923" s="249" t="str">
        <f>IF(L2923="-1",W2923/#REF!*#REF!,"-")</f>
        <v>-</v>
      </c>
      <c r="Z2923" s="58" t="str">
        <f t="shared" si="5119"/>
        <v/>
      </c>
      <c r="AA2923" s="58">
        <f t="shared" si="5120"/>
        <v>1</v>
      </c>
      <c r="AB2923" s="249">
        <f t="shared" si="5105"/>
        <v>56</v>
      </c>
      <c r="AC2923" s="249" t="str">
        <f t="shared" si="5121"/>
        <v>110111</v>
      </c>
      <c r="AD2923" s="179">
        <f t="shared" si="5107"/>
        <v>1</v>
      </c>
      <c r="AE2923" s="179" t="str">
        <f t="shared" si="5108"/>
        <v>11111111</v>
      </c>
      <c r="AF2923" s="58" t="s">
        <v>369</v>
      </c>
    </row>
    <row r="2924" spans="1:34" x14ac:dyDescent="0.2">
      <c r="I2924" s="159"/>
      <c r="Z2924" s="125" t="str">
        <f t="shared" si="5082"/>
        <v/>
      </c>
      <c r="AA2924" s="125" t="str">
        <f t="shared" si="5085"/>
        <v/>
      </c>
      <c r="AC2924" s="179"/>
      <c r="AE2924" s="179"/>
    </row>
    <row r="2925" spans="1:34" ht="19" x14ac:dyDescent="0.25">
      <c r="A2925" s="225" t="s">
        <v>2574</v>
      </c>
      <c r="B2925" s="225"/>
      <c r="C2925" s="226"/>
      <c r="D2925" s="226"/>
      <c r="E2925" s="226"/>
      <c r="F2925" s="226"/>
      <c r="G2925" s="226"/>
      <c r="I2925" s="159"/>
      <c r="Z2925" s="125" t="str">
        <f t="shared" si="5082"/>
        <v/>
      </c>
      <c r="AA2925" s="125" t="str">
        <f t="shared" si="5085"/>
        <v/>
      </c>
      <c r="AC2925" s="179"/>
      <c r="AE2925" s="179"/>
    </row>
    <row r="2926" spans="1:34" s="58" customFormat="1" x14ac:dyDescent="0.2">
      <c r="A2926" s="58" t="s">
        <v>4188</v>
      </c>
      <c r="B2926" s="58" t="str">
        <f t="shared" ref="B2926:B2943" si="5122">IF(OR(MAX(1,O2926)*MAX(V2926,1)&gt;8,V2926&lt;1/4,X2926&lt;1/4,IF(X2926="-",0,X2926)&gt;8),"RSVD","")</f>
        <v>RSVD</v>
      </c>
      <c r="C2926" s="58" t="s">
        <v>781</v>
      </c>
      <c r="D2926" s="58" t="s">
        <v>704</v>
      </c>
      <c r="E2926" s="58" t="str">
        <f>IF(S2926="rs2","S2",IF(S2926="vs2","S3","S1"))</f>
        <v>S3</v>
      </c>
      <c r="F2926" s="58" t="str">
        <f>IF(M2926=8,"000",IF(M2926=16,"101","110"))</f>
        <v>000</v>
      </c>
      <c r="H2926" s="58" t="s">
        <v>1724</v>
      </c>
      <c r="I2926" s="247">
        <f>VLOOKUP(H2926,'V-Enc'!$B$38:$C$45,2,FALSE)</f>
        <v>32</v>
      </c>
      <c r="J2926" s="58" t="s">
        <v>1739</v>
      </c>
      <c r="K2926" s="247">
        <f>VLOOKUP(J2926,'V-Enc'!$B$49:$C$56,2,FALSE)</f>
        <v>0.25</v>
      </c>
      <c r="L2926" s="248" t="s">
        <v>2079</v>
      </c>
      <c r="M2926" s="58">
        <v>8</v>
      </c>
      <c r="N2926" s="58" t="s">
        <v>1834</v>
      </c>
      <c r="O2926" s="58">
        <f>VLOOKUP(N2926,'V-Enc'!$B$130:$C$137,2,FALSE)</f>
        <v>7</v>
      </c>
      <c r="R2926" s="58" t="s">
        <v>22</v>
      </c>
      <c r="S2926" s="58" t="s">
        <v>764</v>
      </c>
      <c r="T2926" s="58" t="s">
        <v>783</v>
      </c>
      <c r="U2926" s="58">
        <f>IF(L2926="-1",I2926,M2926)</f>
        <v>32</v>
      </c>
      <c r="V2926" s="249">
        <f>IF(L2926="-1",K2926,U2926/I2926*K2926)</f>
        <v>0.25</v>
      </c>
      <c r="W2926" s="58">
        <f>IF(L2926="-1",M2926,"-")</f>
        <v>8</v>
      </c>
      <c r="X2926" s="249">
        <f>IF(L2926="-1",W2926/I2926*K2926,"-")</f>
        <v>6.25E-2</v>
      </c>
      <c r="Z2926" s="58">
        <f>IF(S2926="vs2",1,"")</f>
        <v>1</v>
      </c>
      <c r="AA2926" s="58">
        <f>IF(T2926="vs3",1,"")</f>
        <v>1</v>
      </c>
      <c r="AB2926" s="249">
        <f t="shared" ref="AB2926:AB2943" si="5123">MAX(V2926,X2926,1)*O2926</f>
        <v>7</v>
      </c>
      <c r="AC2926" s="249" t="str">
        <f t="shared" ref="AC2926:AC2939" si="5124">DEC2BIN(MIN(64,AB2926)-1,6)</f>
        <v>000110</v>
      </c>
      <c r="AD2926" s="179">
        <f t="shared" ref="AD2926:AD2943" si="5125">AB2926/(MAX(V2926,1)*IF(O2926="",1,O2926))</f>
        <v>1</v>
      </c>
      <c r="AE2926" s="179" t="str">
        <f t="shared" ref="AE2926:AE2943" si="5126">RIGHT(_xlfn.CONCAT(REPT(0,8-MIN(AB2926,8)),REPT(DEC2BIN(_xlfn.BITLSHIFT(1,AD2926-1)),AB2926/AD2926)),8)</f>
        <v>01111111</v>
      </c>
      <c r="AF2926" s="179">
        <f t="shared" ref="AF2926:AF2943" si="5127">IF(X2926&lt;=1,0,IF(V2926&gt;=X2926,V2926/MAX(X2926,1),1))</f>
        <v>0</v>
      </c>
      <c r="AG2926" s="180" t="str">
        <f t="shared" ref="AG2926:AG2941" si="5128">IF(AF2926=0,"00000000",RIGHT(IF(X2926&gt;=V2926,DEC2BIN(_xlfn.BITXOR(BIN2DEC(AH2926),255),8),REPT(DEC2BIN(_xlfn.BITLSHIFT(1,AF2926-1)),8)),8))</f>
        <v>00000000</v>
      </c>
      <c r="AH2926" s="179" t="str">
        <f t="shared" ref="AH2926:AH2938" si="5129">IF(AF2926=0,"00000000",RIGHT(_xlfn.CONCAT(REPT(0,8-MIN(8,AB2926)),REPT(DEC2BIN(_xlfn.BITLSHIFT(1,MAX(V2926,X2926,1)-1)),MAX(1,O2926))),8))</f>
        <v>00000000</v>
      </c>
    </row>
    <row r="2927" spans="1:34" s="58" customFormat="1" x14ac:dyDescent="0.2">
      <c r="A2927" s="58" t="s">
        <v>4189</v>
      </c>
      <c r="B2927" s="58" t="str">
        <f t="shared" si="5122"/>
        <v>RSVD</v>
      </c>
      <c r="C2927" s="58" t="s">
        <v>781</v>
      </c>
      <c r="D2927" s="58" t="s">
        <v>704</v>
      </c>
      <c r="E2927" s="58" t="str">
        <f>IF(S2927="rs2","S2",IF(S2927="vs2","S3","S1"))</f>
        <v>S3</v>
      </c>
      <c r="F2927" s="58" t="str">
        <f>IF(M2927=8,"000",IF(M2927=16,"101","110"))</f>
        <v>101</v>
      </c>
      <c r="H2927" s="58" t="s">
        <v>1724</v>
      </c>
      <c r="I2927" s="247">
        <f>VLOOKUP(H2927,'V-Enc'!$B$38:$C$45,2,FALSE)</f>
        <v>32</v>
      </c>
      <c r="J2927" s="58" t="s">
        <v>1739</v>
      </c>
      <c r="K2927" s="247">
        <f>VLOOKUP(J2927,'V-Enc'!$B$49:$C$56,2,FALSE)</f>
        <v>0.25</v>
      </c>
      <c r="L2927" s="248" t="s">
        <v>2079</v>
      </c>
      <c r="M2927" s="58">
        <v>16</v>
      </c>
      <c r="N2927" s="58" t="s">
        <v>1834</v>
      </c>
      <c r="O2927" s="58">
        <f>VLOOKUP(N2927,'V-Enc'!$B$130:$C$137,2,FALSE)</f>
        <v>7</v>
      </c>
      <c r="R2927" s="58" t="s">
        <v>22</v>
      </c>
      <c r="S2927" s="58" t="s">
        <v>764</v>
      </c>
      <c r="T2927" s="58" t="s">
        <v>783</v>
      </c>
      <c r="U2927" s="58">
        <f>IF(L2927="-1",I2927,M2927)</f>
        <v>32</v>
      </c>
      <c r="V2927" s="249">
        <f>IF(L2927="-1",K2927,U2927/I2927*K2927)</f>
        <v>0.25</v>
      </c>
      <c r="W2927" s="58">
        <f>IF(L2927="-1",M2927,"-")</f>
        <v>16</v>
      </c>
      <c r="X2927" s="249">
        <f>IF(L2927="-1",W2927/I2927*K2927,"-")</f>
        <v>0.125</v>
      </c>
      <c r="Z2927" s="58">
        <f>IF(S2927="vs2",1,"")</f>
        <v>1</v>
      </c>
      <c r="AA2927" s="58">
        <f>IF(T2927="vs3",1,"")</f>
        <v>1</v>
      </c>
      <c r="AB2927" s="249">
        <f t="shared" si="5123"/>
        <v>7</v>
      </c>
      <c r="AC2927" s="249" t="str">
        <f t="shared" si="5124"/>
        <v>000110</v>
      </c>
      <c r="AD2927" s="179">
        <f t="shared" si="5125"/>
        <v>1</v>
      </c>
      <c r="AE2927" s="179" t="str">
        <f t="shared" si="5126"/>
        <v>01111111</v>
      </c>
      <c r="AF2927" s="179">
        <f t="shared" si="5127"/>
        <v>0</v>
      </c>
      <c r="AG2927" s="180" t="str">
        <f t="shared" si="5128"/>
        <v>00000000</v>
      </c>
      <c r="AH2927" s="179" t="str">
        <f t="shared" si="5129"/>
        <v>00000000</v>
      </c>
    </row>
    <row r="2928" spans="1:34" x14ac:dyDescent="0.2">
      <c r="A2928" s="125" t="s">
        <v>3678</v>
      </c>
      <c r="B2928" s="58" t="str">
        <f t="shared" si="5122"/>
        <v/>
      </c>
      <c r="C2928" s="125" t="s">
        <v>781</v>
      </c>
      <c r="D2928" s="125" t="s">
        <v>704</v>
      </c>
      <c r="E2928" s="125" t="str">
        <f t="shared" ref="E2928:E2940" si="5130">IF(S2928="rs2","S2",IF(S2928="vs2","S3","S1"))</f>
        <v>S3</v>
      </c>
      <c r="F2928" s="125" t="str">
        <f t="shared" ref="F2928:F2937" si="5131">IF(M2928=8,"000",IF(M2928=16,"101","110"))</f>
        <v>110</v>
      </c>
      <c r="H2928" s="125" t="s">
        <v>1724</v>
      </c>
      <c r="I2928" s="159">
        <f>VLOOKUP(H2928,'V-Enc'!$B$38:$C$45,2,FALSE)</f>
        <v>32</v>
      </c>
      <c r="J2928" s="125" t="s">
        <v>1739</v>
      </c>
      <c r="K2928" s="159">
        <f>VLOOKUP(J2928,'V-Enc'!$B$49:$C$56,2,FALSE)</f>
        <v>0.25</v>
      </c>
      <c r="L2928" s="206" t="s">
        <v>2079</v>
      </c>
      <c r="M2928" s="125">
        <v>32</v>
      </c>
      <c r="N2928" s="125" t="s">
        <v>1834</v>
      </c>
      <c r="O2928" s="125">
        <f>VLOOKUP(N2928,'V-Enc'!$B$130:$C$137,2,FALSE)</f>
        <v>7</v>
      </c>
      <c r="R2928" s="125" t="s">
        <v>22</v>
      </c>
      <c r="S2928" s="125" t="s">
        <v>764</v>
      </c>
      <c r="T2928" s="125" t="s">
        <v>783</v>
      </c>
      <c r="U2928" s="125">
        <f t="shared" ref="U2928:U2940" si="5132">IF(L2928="-1",I2928,M2928)</f>
        <v>32</v>
      </c>
      <c r="V2928" s="179">
        <f t="shared" ref="V2928:V2940" si="5133">IF(L2928="-1",K2928,U2928/I2928*K2928)</f>
        <v>0.25</v>
      </c>
      <c r="W2928" s="125">
        <f t="shared" ref="W2928:W2940" si="5134">IF(L2928="-1",M2928,"-")</f>
        <v>32</v>
      </c>
      <c r="X2928" s="179">
        <f t="shared" ref="X2928:X2940" si="5135">IF(L2928="-1",W2928/I2928*K2928,"-")</f>
        <v>0.25</v>
      </c>
      <c r="Z2928" s="125">
        <f t="shared" si="5082"/>
        <v>1</v>
      </c>
      <c r="AA2928" s="125">
        <f t="shared" si="5085"/>
        <v>1</v>
      </c>
      <c r="AB2928" s="179">
        <f t="shared" si="5123"/>
        <v>7</v>
      </c>
      <c r="AC2928" s="179" t="str">
        <f t="shared" si="5124"/>
        <v>000110</v>
      </c>
      <c r="AD2928" s="179">
        <f t="shared" si="5125"/>
        <v>1</v>
      </c>
      <c r="AE2928" s="179" t="str">
        <f t="shared" si="5126"/>
        <v>01111111</v>
      </c>
      <c r="AF2928" s="179">
        <f t="shared" si="5127"/>
        <v>0</v>
      </c>
      <c r="AG2928" s="180" t="str">
        <f t="shared" si="5128"/>
        <v>00000000</v>
      </c>
      <c r="AH2928" s="179" t="str">
        <f t="shared" si="5129"/>
        <v>00000000</v>
      </c>
    </row>
    <row r="2929" spans="1:34" s="58" customFormat="1" x14ac:dyDescent="0.2">
      <c r="A2929" s="58" t="s">
        <v>4190</v>
      </c>
      <c r="B2929" s="58" t="str">
        <f t="shared" si="5122"/>
        <v>RSVD</v>
      </c>
      <c r="C2929" s="58" t="s">
        <v>781</v>
      </c>
      <c r="D2929" s="58" t="s">
        <v>704</v>
      </c>
      <c r="E2929" s="58" t="str">
        <f>IF(S2929="rs2","S2",IF(S2929="vs2","S3","S1"))</f>
        <v>S3</v>
      </c>
      <c r="F2929" s="58" t="str">
        <f>IF(M2929=8,"000",IF(M2929=16,"101","110"))</f>
        <v>000</v>
      </c>
      <c r="H2929" s="58" t="s">
        <v>1724</v>
      </c>
      <c r="I2929" s="247">
        <f>VLOOKUP(H2929,'V-Enc'!$B$38:$C$45,2,FALSE)</f>
        <v>32</v>
      </c>
      <c r="J2929" s="58" t="s">
        <v>1740</v>
      </c>
      <c r="K2929" s="247">
        <f>VLOOKUP(J2929,'V-Enc'!$B$49:$C$56,2,FALSE)</f>
        <v>0.5</v>
      </c>
      <c r="L2929" s="248" t="s">
        <v>2079</v>
      </c>
      <c r="M2929" s="58">
        <v>8</v>
      </c>
      <c r="N2929" s="58" t="s">
        <v>1834</v>
      </c>
      <c r="O2929" s="58">
        <f>VLOOKUP(N2929,'V-Enc'!$B$130:$C$137,2,FALSE)</f>
        <v>7</v>
      </c>
      <c r="R2929" s="58" t="s">
        <v>22</v>
      </c>
      <c r="S2929" s="58" t="s">
        <v>764</v>
      </c>
      <c r="T2929" s="58" t="s">
        <v>783</v>
      </c>
      <c r="U2929" s="58">
        <f>IF(L2929="-1",I2929,M2929)</f>
        <v>32</v>
      </c>
      <c r="V2929" s="249">
        <f>IF(L2929="-1",K2929,U2929/I2929*K2929)</f>
        <v>0.5</v>
      </c>
      <c r="W2929" s="58">
        <f>IF(L2929="-1",M2929,"-")</f>
        <v>8</v>
      </c>
      <c r="X2929" s="249">
        <f>IF(L2929="-1",W2929/I2929*K2929,"-")</f>
        <v>0.125</v>
      </c>
      <c r="Z2929" s="58">
        <f>IF(S2929="vs2",1,"")</f>
        <v>1</v>
      </c>
      <c r="AA2929" s="58">
        <f>IF(T2929="vs3",1,"")</f>
        <v>1</v>
      </c>
      <c r="AB2929" s="249">
        <f t="shared" si="5123"/>
        <v>7</v>
      </c>
      <c r="AC2929" s="249" t="str">
        <f t="shared" si="5124"/>
        <v>000110</v>
      </c>
      <c r="AD2929" s="179">
        <f t="shared" si="5125"/>
        <v>1</v>
      </c>
      <c r="AE2929" s="179" t="str">
        <f t="shared" si="5126"/>
        <v>01111111</v>
      </c>
      <c r="AF2929" s="179">
        <f t="shared" si="5127"/>
        <v>0</v>
      </c>
      <c r="AG2929" s="180" t="str">
        <f t="shared" si="5128"/>
        <v>00000000</v>
      </c>
      <c r="AH2929" s="179" t="str">
        <f t="shared" si="5129"/>
        <v>00000000</v>
      </c>
    </row>
    <row r="2930" spans="1:34" x14ac:dyDescent="0.2">
      <c r="A2930" s="125" t="s">
        <v>3679</v>
      </c>
      <c r="B2930" s="58" t="str">
        <f t="shared" si="5122"/>
        <v/>
      </c>
      <c r="C2930" s="125" t="s">
        <v>781</v>
      </c>
      <c r="D2930" s="125" t="s">
        <v>704</v>
      </c>
      <c r="E2930" s="125" t="str">
        <f t="shared" si="5130"/>
        <v>S3</v>
      </c>
      <c r="F2930" s="125" t="str">
        <f t="shared" si="5131"/>
        <v>101</v>
      </c>
      <c r="H2930" s="125" t="s">
        <v>1724</v>
      </c>
      <c r="I2930" s="159">
        <f>VLOOKUP(H2930,'V-Enc'!$B$38:$C$45,2,FALSE)</f>
        <v>32</v>
      </c>
      <c r="J2930" s="125" t="s">
        <v>1740</v>
      </c>
      <c r="K2930" s="159">
        <f>VLOOKUP(J2930,'V-Enc'!$B$49:$C$56,2,FALSE)</f>
        <v>0.5</v>
      </c>
      <c r="L2930" s="206" t="s">
        <v>2079</v>
      </c>
      <c r="M2930" s="125">
        <v>16</v>
      </c>
      <c r="N2930" s="125" t="s">
        <v>1834</v>
      </c>
      <c r="O2930" s="125">
        <f>VLOOKUP(N2930,'V-Enc'!$B$130:$C$137,2,FALSE)</f>
        <v>7</v>
      </c>
      <c r="R2930" s="125" t="s">
        <v>22</v>
      </c>
      <c r="S2930" s="125" t="s">
        <v>764</v>
      </c>
      <c r="T2930" s="125" t="s">
        <v>783</v>
      </c>
      <c r="U2930" s="125">
        <f t="shared" si="5132"/>
        <v>32</v>
      </c>
      <c r="V2930" s="179">
        <f t="shared" si="5133"/>
        <v>0.5</v>
      </c>
      <c r="W2930" s="125">
        <f t="shared" si="5134"/>
        <v>16</v>
      </c>
      <c r="X2930" s="179">
        <f t="shared" si="5135"/>
        <v>0.25</v>
      </c>
      <c r="Z2930" s="125">
        <f t="shared" si="5082"/>
        <v>1</v>
      </c>
      <c r="AA2930" s="125">
        <f t="shared" si="5085"/>
        <v>1</v>
      </c>
      <c r="AB2930" s="179">
        <f t="shared" si="5123"/>
        <v>7</v>
      </c>
      <c r="AC2930" s="179" t="str">
        <f t="shared" si="5124"/>
        <v>000110</v>
      </c>
      <c r="AD2930" s="179">
        <f t="shared" si="5125"/>
        <v>1</v>
      </c>
      <c r="AE2930" s="179" t="str">
        <f t="shared" si="5126"/>
        <v>01111111</v>
      </c>
      <c r="AF2930" s="179">
        <f t="shared" si="5127"/>
        <v>0</v>
      </c>
      <c r="AG2930" s="180" t="str">
        <f t="shared" si="5128"/>
        <v>00000000</v>
      </c>
      <c r="AH2930" s="179" t="str">
        <f t="shared" si="5129"/>
        <v>00000000</v>
      </c>
    </row>
    <row r="2931" spans="1:34" x14ac:dyDescent="0.2">
      <c r="A2931" s="125" t="s">
        <v>3680</v>
      </c>
      <c r="B2931" s="58" t="str">
        <f t="shared" si="5122"/>
        <v/>
      </c>
      <c r="C2931" s="125" t="s">
        <v>781</v>
      </c>
      <c r="D2931" s="125" t="s">
        <v>704</v>
      </c>
      <c r="E2931" s="125" t="str">
        <f t="shared" si="5130"/>
        <v>S3</v>
      </c>
      <c r="F2931" s="125" t="str">
        <f t="shared" si="5131"/>
        <v>110</v>
      </c>
      <c r="H2931" s="125" t="s">
        <v>1724</v>
      </c>
      <c r="I2931" s="159">
        <f>VLOOKUP(H2931,'V-Enc'!$B$38:$C$45,2,FALSE)</f>
        <v>32</v>
      </c>
      <c r="J2931" s="125" t="s">
        <v>1740</v>
      </c>
      <c r="K2931" s="159">
        <f>VLOOKUP(J2931,'V-Enc'!$B$49:$C$56,2,FALSE)</f>
        <v>0.5</v>
      </c>
      <c r="L2931" s="206" t="s">
        <v>2079</v>
      </c>
      <c r="M2931" s="125">
        <v>32</v>
      </c>
      <c r="N2931" s="125" t="s">
        <v>1834</v>
      </c>
      <c r="O2931" s="125">
        <f>VLOOKUP(N2931,'V-Enc'!$B$130:$C$137,2,FALSE)</f>
        <v>7</v>
      </c>
      <c r="R2931" s="125" t="s">
        <v>22</v>
      </c>
      <c r="S2931" s="125" t="s">
        <v>764</v>
      </c>
      <c r="T2931" s="125" t="s">
        <v>783</v>
      </c>
      <c r="U2931" s="125">
        <f t="shared" si="5132"/>
        <v>32</v>
      </c>
      <c r="V2931" s="179">
        <f t="shared" si="5133"/>
        <v>0.5</v>
      </c>
      <c r="W2931" s="125">
        <f t="shared" si="5134"/>
        <v>32</v>
      </c>
      <c r="X2931" s="179">
        <f t="shared" si="5135"/>
        <v>0.5</v>
      </c>
      <c r="Z2931" s="125">
        <f t="shared" si="5082"/>
        <v>1</v>
      </c>
      <c r="AA2931" s="125">
        <f t="shared" si="5085"/>
        <v>1</v>
      </c>
      <c r="AB2931" s="179">
        <f t="shared" si="5123"/>
        <v>7</v>
      </c>
      <c r="AC2931" s="179" t="str">
        <f t="shared" si="5124"/>
        <v>000110</v>
      </c>
      <c r="AD2931" s="179">
        <f t="shared" si="5125"/>
        <v>1</v>
      </c>
      <c r="AE2931" s="179" t="str">
        <f t="shared" si="5126"/>
        <v>01111111</v>
      </c>
      <c r="AF2931" s="179">
        <f t="shared" si="5127"/>
        <v>0</v>
      </c>
      <c r="AG2931" s="180" t="str">
        <f t="shared" si="5128"/>
        <v>00000000</v>
      </c>
      <c r="AH2931" s="179" t="str">
        <f t="shared" si="5129"/>
        <v>00000000</v>
      </c>
    </row>
    <row r="2932" spans="1:34" x14ac:dyDescent="0.2">
      <c r="A2932" s="125" t="s">
        <v>3681</v>
      </c>
      <c r="B2932" s="58" t="str">
        <f t="shared" si="5122"/>
        <v/>
      </c>
      <c r="C2932" s="125" t="s">
        <v>781</v>
      </c>
      <c r="D2932" s="125" t="s">
        <v>704</v>
      </c>
      <c r="E2932" s="125" t="str">
        <f t="shared" si="5130"/>
        <v>S3</v>
      </c>
      <c r="F2932" s="125" t="str">
        <f t="shared" si="5131"/>
        <v>000</v>
      </c>
      <c r="H2932" s="125" t="s">
        <v>1724</v>
      </c>
      <c r="I2932" s="159">
        <f>VLOOKUP(H2932,'V-Enc'!$B$38:$C$45,2,FALSE)</f>
        <v>32</v>
      </c>
      <c r="J2932" s="125" t="s">
        <v>1733</v>
      </c>
      <c r="K2932" s="159">
        <f>VLOOKUP(J2932,'V-Enc'!$B$49:$C$56,2,FALSE)</f>
        <v>1</v>
      </c>
      <c r="L2932" s="206" t="s">
        <v>2079</v>
      </c>
      <c r="M2932" s="125">
        <v>8</v>
      </c>
      <c r="N2932" s="125" t="s">
        <v>1834</v>
      </c>
      <c r="O2932" s="125">
        <f>VLOOKUP(N2932,'V-Enc'!$B$130:$C$137,2,FALSE)</f>
        <v>7</v>
      </c>
      <c r="R2932" s="125" t="s">
        <v>22</v>
      </c>
      <c r="S2932" s="125" t="s">
        <v>764</v>
      </c>
      <c r="T2932" s="125" t="s">
        <v>783</v>
      </c>
      <c r="U2932" s="125">
        <f t="shared" si="5132"/>
        <v>32</v>
      </c>
      <c r="V2932" s="179">
        <f t="shared" si="5133"/>
        <v>1</v>
      </c>
      <c r="W2932" s="125">
        <f t="shared" si="5134"/>
        <v>8</v>
      </c>
      <c r="X2932" s="179">
        <f t="shared" si="5135"/>
        <v>0.25</v>
      </c>
      <c r="Z2932" s="125">
        <f t="shared" si="5082"/>
        <v>1</v>
      </c>
      <c r="AA2932" s="125">
        <f t="shared" si="5085"/>
        <v>1</v>
      </c>
      <c r="AB2932" s="179">
        <f t="shared" si="5123"/>
        <v>7</v>
      </c>
      <c r="AC2932" s="179" t="str">
        <f t="shared" si="5124"/>
        <v>000110</v>
      </c>
      <c r="AD2932" s="179">
        <f t="shared" si="5125"/>
        <v>1</v>
      </c>
      <c r="AE2932" s="179" t="str">
        <f t="shared" si="5126"/>
        <v>01111111</v>
      </c>
      <c r="AF2932" s="179">
        <f t="shared" si="5127"/>
        <v>0</v>
      </c>
      <c r="AG2932" s="180" t="str">
        <f t="shared" si="5128"/>
        <v>00000000</v>
      </c>
      <c r="AH2932" s="179" t="str">
        <f t="shared" si="5129"/>
        <v>00000000</v>
      </c>
    </row>
    <row r="2933" spans="1:34" x14ac:dyDescent="0.2">
      <c r="A2933" s="125" t="s">
        <v>3682</v>
      </c>
      <c r="B2933" s="58" t="str">
        <f t="shared" si="5122"/>
        <v/>
      </c>
      <c r="C2933" s="125" t="s">
        <v>781</v>
      </c>
      <c r="D2933" s="125" t="s">
        <v>704</v>
      </c>
      <c r="E2933" s="125" t="str">
        <f t="shared" si="5130"/>
        <v>S3</v>
      </c>
      <c r="F2933" s="125" t="str">
        <f t="shared" si="5131"/>
        <v>101</v>
      </c>
      <c r="H2933" s="125" t="s">
        <v>1724</v>
      </c>
      <c r="I2933" s="159">
        <f>VLOOKUP(H2933,'V-Enc'!$B$38:$C$45,2,FALSE)</f>
        <v>32</v>
      </c>
      <c r="J2933" s="125" t="s">
        <v>1733</v>
      </c>
      <c r="K2933" s="159">
        <f>VLOOKUP(J2933,'V-Enc'!$B$49:$C$56,2,FALSE)</f>
        <v>1</v>
      </c>
      <c r="L2933" s="206" t="s">
        <v>2079</v>
      </c>
      <c r="M2933" s="125">
        <v>16</v>
      </c>
      <c r="N2933" s="125" t="s">
        <v>1834</v>
      </c>
      <c r="O2933" s="125">
        <f>VLOOKUP(N2933,'V-Enc'!$B$130:$C$137,2,FALSE)</f>
        <v>7</v>
      </c>
      <c r="R2933" s="125" t="s">
        <v>22</v>
      </c>
      <c r="S2933" s="125" t="s">
        <v>764</v>
      </c>
      <c r="T2933" s="125" t="s">
        <v>783</v>
      </c>
      <c r="U2933" s="125">
        <f t="shared" si="5132"/>
        <v>32</v>
      </c>
      <c r="V2933" s="179">
        <f t="shared" si="5133"/>
        <v>1</v>
      </c>
      <c r="W2933" s="125">
        <f t="shared" si="5134"/>
        <v>16</v>
      </c>
      <c r="X2933" s="179">
        <f t="shared" si="5135"/>
        <v>0.5</v>
      </c>
      <c r="Z2933" s="125">
        <f t="shared" si="5082"/>
        <v>1</v>
      </c>
      <c r="AA2933" s="125">
        <f t="shared" si="5085"/>
        <v>1</v>
      </c>
      <c r="AB2933" s="179">
        <f t="shared" si="5123"/>
        <v>7</v>
      </c>
      <c r="AC2933" s="179" t="str">
        <f t="shared" si="5124"/>
        <v>000110</v>
      </c>
      <c r="AD2933" s="179">
        <f t="shared" si="5125"/>
        <v>1</v>
      </c>
      <c r="AE2933" s="179" t="str">
        <f t="shared" si="5126"/>
        <v>01111111</v>
      </c>
      <c r="AF2933" s="179">
        <f t="shared" si="5127"/>
        <v>0</v>
      </c>
      <c r="AG2933" s="180" t="str">
        <f t="shared" si="5128"/>
        <v>00000000</v>
      </c>
      <c r="AH2933" s="179" t="str">
        <f t="shared" si="5129"/>
        <v>00000000</v>
      </c>
    </row>
    <row r="2934" spans="1:34" x14ac:dyDescent="0.2">
      <c r="A2934" s="125" t="s">
        <v>3683</v>
      </c>
      <c r="B2934" s="58" t="str">
        <f t="shared" si="5122"/>
        <v/>
      </c>
      <c r="C2934" s="125" t="s">
        <v>781</v>
      </c>
      <c r="D2934" s="125" t="s">
        <v>704</v>
      </c>
      <c r="E2934" s="125" t="str">
        <f t="shared" si="5130"/>
        <v>S3</v>
      </c>
      <c r="F2934" s="125" t="str">
        <f t="shared" si="5131"/>
        <v>110</v>
      </c>
      <c r="H2934" s="125" t="s">
        <v>1724</v>
      </c>
      <c r="I2934" s="159">
        <f>VLOOKUP(H2934,'V-Enc'!$B$38:$C$45,2,FALSE)</f>
        <v>32</v>
      </c>
      <c r="J2934" s="125" t="s">
        <v>1733</v>
      </c>
      <c r="K2934" s="159">
        <f>VLOOKUP(J2934,'V-Enc'!$B$49:$C$56,2,FALSE)</f>
        <v>1</v>
      </c>
      <c r="L2934" s="206" t="s">
        <v>2079</v>
      </c>
      <c r="M2934" s="125">
        <v>32</v>
      </c>
      <c r="N2934" s="125" t="s">
        <v>1834</v>
      </c>
      <c r="O2934" s="125">
        <f>VLOOKUP(N2934,'V-Enc'!$B$130:$C$137,2,FALSE)</f>
        <v>7</v>
      </c>
      <c r="R2934" s="125" t="s">
        <v>22</v>
      </c>
      <c r="S2934" s="125" t="s">
        <v>764</v>
      </c>
      <c r="T2934" s="125" t="s">
        <v>783</v>
      </c>
      <c r="U2934" s="125">
        <f t="shared" si="5132"/>
        <v>32</v>
      </c>
      <c r="V2934" s="179">
        <f t="shared" si="5133"/>
        <v>1</v>
      </c>
      <c r="W2934" s="125">
        <f t="shared" si="5134"/>
        <v>32</v>
      </c>
      <c r="X2934" s="179">
        <f t="shared" si="5135"/>
        <v>1</v>
      </c>
      <c r="Z2934" s="125">
        <f t="shared" si="5082"/>
        <v>1</v>
      </c>
      <c r="AA2934" s="125">
        <f t="shared" si="5085"/>
        <v>1</v>
      </c>
      <c r="AB2934" s="179">
        <f t="shared" si="5123"/>
        <v>7</v>
      </c>
      <c r="AC2934" s="179" t="str">
        <f t="shared" si="5124"/>
        <v>000110</v>
      </c>
      <c r="AD2934" s="179">
        <f t="shared" si="5125"/>
        <v>1</v>
      </c>
      <c r="AE2934" s="179" t="str">
        <f t="shared" si="5126"/>
        <v>01111111</v>
      </c>
      <c r="AF2934" s="179">
        <f t="shared" si="5127"/>
        <v>0</v>
      </c>
      <c r="AG2934" s="180" t="str">
        <f t="shared" si="5128"/>
        <v>00000000</v>
      </c>
      <c r="AH2934" s="179" t="str">
        <f t="shared" si="5129"/>
        <v>00000000</v>
      </c>
    </row>
    <row r="2935" spans="1:34" s="58" customFormat="1" x14ac:dyDescent="0.2">
      <c r="A2935" s="58" t="s">
        <v>3684</v>
      </c>
      <c r="B2935" s="58" t="str">
        <f t="shared" si="5122"/>
        <v>RSVD</v>
      </c>
      <c r="C2935" s="58" t="s">
        <v>781</v>
      </c>
      <c r="D2935" s="58" t="s">
        <v>704</v>
      </c>
      <c r="E2935" s="58" t="str">
        <f t="shared" si="5130"/>
        <v>S3</v>
      </c>
      <c r="F2935" s="58" t="str">
        <f t="shared" si="5131"/>
        <v>000</v>
      </c>
      <c r="H2935" s="58" t="s">
        <v>1724</v>
      </c>
      <c r="I2935" s="247">
        <f>VLOOKUP(H2935,'V-Enc'!$B$38:$C$45,2,FALSE)</f>
        <v>32</v>
      </c>
      <c r="J2935" s="58" t="s">
        <v>1734</v>
      </c>
      <c r="K2935" s="247">
        <f>VLOOKUP(J2935,'V-Enc'!$B$49:$C$56,2,FALSE)</f>
        <v>2</v>
      </c>
      <c r="L2935" s="248" t="s">
        <v>2079</v>
      </c>
      <c r="M2935" s="58">
        <v>8</v>
      </c>
      <c r="N2935" s="58" t="s">
        <v>1834</v>
      </c>
      <c r="O2935" s="58">
        <f>VLOOKUP(N2935,'V-Enc'!$B$130:$C$137,2,FALSE)</f>
        <v>7</v>
      </c>
      <c r="R2935" s="58" t="s">
        <v>22</v>
      </c>
      <c r="S2935" s="58" t="s">
        <v>764</v>
      </c>
      <c r="T2935" s="58" t="s">
        <v>783</v>
      </c>
      <c r="U2935" s="58">
        <f t="shared" si="5132"/>
        <v>32</v>
      </c>
      <c r="V2935" s="249">
        <f t="shared" si="5133"/>
        <v>2</v>
      </c>
      <c r="W2935" s="58">
        <f t="shared" si="5134"/>
        <v>8</v>
      </c>
      <c r="X2935" s="249">
        <f t="shared" si="5135"/>
        <v>0.5</v>
      </c>
      <c r="Z2935" s="58">
        <f t="shared" si="5082"/>
        <v>1</v>
      </c>
      <c r="AA2935" s="58">
        <f t="shared" si="5085"/>
        <v>1</v>
      </c>
      <c r="AB2935" s="249">
        <f t="shared" si="5123"/>
        <v>14</v>
      </c>
      <c r="AC2935" s="249" t="str">
        <f t="shared" si="5124"/>
        <v>001101</v>
      </c>
      <c r="AD2935" s="179">
        <f t="shared" si="5125"/>
        <v>1</v>
      </c>
      <c r="AE2935" s="179" t="str">
        <f t="shared" si="5126"/>
        <v>11111111</v>
      </c>
      <c r="AF2935" s="179">
        <f t="shared" si="5127"/>
        <v>0</v>
      </c>
      <c r="AG2935" s="180" t="str">
        <f t="shared" si="5128"/>
        <v>00000000</v>
      </c>
      <c r="AH2935" s="179" t="str">
        <f t="shared" si="5129"/>
        <v>00000000</v>
      </c>
    </row>
    <row r="2936" spans="1:34" s="58" customFormat="1" x14ac:dyDescent="0.2">
      <c r="A2936" s="58" t="s">
        <v>3685</v>
      </c>
      <c r="B2936" s="58" t="str">
        <f t="shared" si="5122"/>
        <v>RSVD</v>
      </c>
      <c r="C2936" s="58" t="s">
        <v>781</v>
      </c>
      <c r="D2936" s="58" t="s">
        <v>704</v>
      </c>
      <c r="E2936" s="58" t="str">
        <f t="shared" si="5130"/>
        <v>S3</v>
      </c>
      <c r="F2936" s="58" t="str">
        <f t="shared" si="5131"/>
        <v>101</v>
      </c>
      <c r="H2936" s="58" t="s">
        <v>1724</v>
      </c>
      <c r="I2936" s="247">
        <f>VLOOKUP(H2936,'V-Enc'!$B$38:$C$45,2,FALSE)</f>
        <v>32</v>
      </c>
      <c r="J2936" s="58" t="s">
        <v>1734</v>
      </c>
      <c r="K2936" s="247">
        <f>VLOOKUP(J2936,'V-Enc'!$B$49:$C$56,2,FALSE)</f>
        <v>2</v>
      </c>
      <c r="L2936" s="248" t="s">
        <v>2079</v>
      </c>
      <c r="M2936" s="58">
        <v>16</v>
      </c>
      <c r="N2936" s="58" t="s">
        <v>1834</v>
      </c>
      <c r="O2936" s="58">
        <f>VLOOKUP(N2936,'V-Enc'!$B$130:$C$137,2,FALSE)</f>
        <v>7</v>
      </c>
      <c r="R2936" s="58" t="s">
        <v>22</v>
      </c>
      <c r="S2936" s="58" t="s">
        <v>764</v>
      </c>
      <c r="T2936" s="58" t="s">
        <v>783</v>
      </c>
      <c r="U2936" s="58">
        <f t="shared" si="5132"/>
        <v>32</v>
      </c>
      <c r="V2936" s="249">
        <f t="shared" si="5133"/>
        <v>2</v>
      </c>
      <c r="W2936" s="58">
        <f t="shared" si="5134"/>
        <v>16</v>
      </c>
      <c r="X2936" s="249">
        <f t="shared" si="5135"/>
        <v>1</v>
      </c>
      <c r="Z2936" s="58">
        <f t="shared" si="5082"/>
        <v>1</v>
      </c>
      <c r="AA2936" s="58">
        <f t="shared" si="5085"/>
        <v>1</v>
      </c>
      <c r="AB2936" s="249">
        <f t="shared" si="5123"/>
        <v>14</v>
      </c>
      <c r="AC2936" s="249" t="str">
        <f t="shared" si="5124"/>
        <v>001101</v>
      </c>
      <c r="AD2936" s="179">
        <f t="shared" si="5125"/>
        <v>1</v>
      </c>
      <c r="AE2936" s="179" t="str">
        <f t="shared" si="5126"/>
        <v>11111111</v>
      </c>
      <c r="AF2936" s="179">
        <f t="shared" si="5127"/>
        <v>0</v>
      </c>
      <c r="AG2936" s="180" t="str">
        <f t="shared" si="5128"/>
        <v>00000000</v>
      </c>
      <c r="AH2936" s="179" t="str">
        <f t="shared" si="5129"/>
        <v>00000000</v>
      </c>
    </row>
    <row r="2937" spans="1:34" s="58" customFormat="1" x14ac:dyDescent="0.2">
      <c r="A2937" s="58" t="s">
        <v>3686</v>
      </c>
      <c r="B2937" s="58" t="str">
        <f t="shared" si="5122"/>
        <v>RSVD</v>
      </c>
      <c r="C2937" s="58" t="s">
        <v>781</v>
      </c>
      <c r="D2937" s="58" t="s">
        <v>704</v>
      </c>
      <c r="E2937" s="58" t="str">
        <f t="shared" si="5130"/>
        <v>S3</v>
      </c>
      <c r="F2937" s="58" t="str">
        <f t="shared" si="5131"/>
        <v>110</v>
      </c>
      <c r="H2937" s="58" t="s">
        <v>1724</v>
      </c>
      <c r="I2937" s="247">
        <f>VLOOKUP(H2937,'V-Enc'!$B$38:$C$45,2,FALSE)</f>
        <v>32</v>
      </c>
      <c r="J2937" s="58" t="s">
        <v>1734</v>
      </c>
      <c r="K2937" s="247">
        <f>VLOOKUP(J2937,'V-Enc'!$B$49:$C$56,2,FALSE)</f>
        <v>2</v>
      </c>
      <c r="L2937" s="248" t="s">
        <v>2079</v>
      </c>
      <c r="M2937" s="58">
        <v>32</v>
      </c>
      <c r="N2937" s="58" t="s">
        <v>1834</v>
      </c>
      <c r="O2937" s="58">
        <f>VLOOKUP(N2937,'V-Enc'!$B$130:$C$137,2,FALSE)</f>
        <v>7</v>
      </c>
      <c r="R2937" s="58" t="s">
        <v>22</v>
      </c>
      <c r="S2937" s="58" t="s">
        <v>764</v>
      </c>
      <c r="T2937" s="58" t="s">
        <v>783</v>
      </c>
      <c r="U2937" s="58">
        <f t="shared" si="5132"/>
        <v>32</v>
      </c>
      <c r="V2937" s="249">
        <f t="shared" si="5133"/>
        <v>2</v>
      </c>
      <c r="W2937" s="58">
        <f t="shared" si="5134"/>
        <v>32</v>
      </c>
      <c r="X2937" s="249">
        <f t="shared" si="5135"/>
        <v>2</v>
      </c>
      <c r="Z2937" s="58">
        <f t="shared" si="5082"/>
        <v>1</v>
      </c>
      <c r="AA2937" s="58">
        <f t="shared" si="5085"/>
        <v>1</v>
      </c>
      <c r="AB2937" s="249">
        <f t="shared" si="5123"/>
        <v>14</v>
      </c>
      <c r="AC2937" s="249" t="str">
        <f t="shared" si="5124"/>
        <v>001101</v>
      </c>
      <c r="AD2937" s="179">
        <f t="shared" si="5125"/>
        <v>1</v>
      </c>
      <c r="AE2937" s="179" t="str">
        <f t="shared" si="5126"/>
        <v>11111111</v>
      </c>
      <c r="AF2937" s="179">
        <f t="shared" si="5127"/>
        <v>1</v>
      </c>
      <c r="AG2937" s="180" t="str">
        <f t="shared" si="5128"/>
        <v>01010101</v>
      </c>
      <c r="AH2937" s="179" t="str">
        <f t="shared" si="5129"/>
        <v>10101010</v>
      </c>
    </row>
    <row r="2938" spans="1:34" s="58" customFormat="1" x14ac:dyDescent="0.2">
      <c r="A2938" s="58" t="s">
        <v>3687</v>
      </c>
      <c r="B2938" s="58" t="str">
        <f t="shared" si="5122"/>
        <v>RSVD</v>
      </c>
      <c r="C2938" s="58" t="s">
        <v>781</v>
      </c>
      <c r="D2938" s="58" t="s">
        <v>704</v>
      </c>
      <c r="E2938" s="58" t="str">
        <f t="shared" si="5130"/>
        <v>S3</v>
      </c>
      <c r="F2938" s="58" t="str">
        <f t="shared" ref="F2938:F2940" si="5136">IF(W2938=8,"000",IF(W2938=16,"101","110"))</f>
        <v>000</v>
      </c>
      <c r="H2938" s="58" t="s">
        <v>1724</v>
      </c>
      <c r="I2938" s="247">
        <f>VLOOKUP(H2938,'V-Enc'!$B$38:$C$45,2,FALSE)</f>
        <v>32</v>
      </c>
      <c r="J2938" s="58" t="s">
        <v>1735</v>
      </c>
      <c r="K2938" s="247">
        <f>VLOOKUP(J2938,'V-Enc'!$B$49:$C$56,2,FALSE)</f>
        <v>4</v>
      </c>
      <c r="L2938" s="248" t="s">
        <v>2079</v>
      </c>
      <c r="M2938" s="58">
        <v>8</v>
      </c>
      <c r="N2938" s="58" t="s">
        <v>1834</v>
      </c>
      <c r="O2938" s="58">
        <f>VLOOKUP(N2938,'V-Enc'!$B$130:$C$137,2,FALSE)</f>
        <v>7</v>
      </c>
      <c r="R2938" s="58" t="s">
        <v>22</v>
      </c>
      <c r="S2938" s="58" t="s">
        <v>764</v>
      </c>
      <c r="T2938" s="58" t="s">
        <v>783</v>
      </c>
      <c r="U2938" s="58">
        <f t="shared" si="5132"/>
        <v>32</v>
      </c>
      <c r="V2938" s="249">
        <f t="shared" si="5133"/>
        <v>4</v>
      </c>
      <c r="W2938" s="58">
        <f t="shared" si="5134"/>
        <v>8</v>
      </c>
      <c r="X2938" s="249">
        <f t="shared" si="5135"/>
        <v>1</v>
      </c>
      <c r="Z2938" s="58">
        <f t="shared" si="5082"/>
        <v>1</v>
      </c>
      <c r="AA2938" s="58">
        <f t="shared" si="5085"/>
        <v>1</v>
      </c>
      <c r="AB2938" s="249">
        <f t="shared" si="5123"/>
        <v>28</v>
      </c>
      <c r="AC2938" s="249" t="str">
        <f t="shared" si="5124"/>
        <v>011011</v>
      </c>
      <c r="AD2938" s="179">
        <f t="shared" si="5125"/>
        <v>1</v>
      </c>
      <c r="AE2938" s="179" t="str">
        <f t="shared" si="5126"/>
        <v>11111111</v>
      </c>
      <c r="AF2938" s="179">
        <f t="shared" si="5127"/>
        <v>0</v>
      </c>
      <c r="AG2938" s="180" t="str">
        <f t="shared" si="5128"/>
        <v>00000000</v>
      </c>
      <c r="AH2938" s="179" t="str">
        <f t="shared" si="5129"/>
        <v>00000000</v>
      </c>
    </row>
    <row r="2939" spans="1:34" s="58" customFormat="1" x14ac:dyDescent="0.2">
      <c r="A2939" s="58" t="s">
        <v>3688</v>
      </c>
      <c r="B2939" s="58" t="str">
        <f t="shared" si="5122"/>
        <v>RSVD</v>
      </c>
      <c r="C2939" s="58" t="s">
        <v>781</v>
      </c>
      <c r="D2939" s="58" t="s">
        <v>704</v>
      </c>
      <c r="E2939" s="58" t="str">
        <f t="shared" si="5130"/>
        <v>S3</v>
      </c>
      <c r="F2939" s="58" t="str">
        <f t="shared" si="5136"/>
        <v>101</v>
      </c>
      <c r="H2939" s="58" t="s">
        <v>1724</v>
      </c>
      <c r="I2939" s="247">
        <f>VLOOKUP(H2939,'V-Enc'!$B$38:$C$45,2,FALSE)</f>
        <v>32</v>
      </c>
      <c r="J2939" s="58" t="s">
        <v>1735</v>
      </c>
      <c r="K2939" s="247">
        <f>VLOOKUP(J2939,'V-Enc'!$B$49:$C$56,2,FALSE)</f>
        <v>4</v>
      </c>
      <c r="L2939" s="248" t="s">
        <v>2079</v>
      </c>
      <c r="M2939" s="58">
        <v>16</v>
      </c>
      <c r="N2939" s="58" t="s">
        <v>1834</v>
      </c>
      <c r="O2939" s="58">
        <f>VLOOKUP(N2939,'V-Enc'!$B$130:$C$137,2,FALSE)</f>
        <v>7</v>
      </c>
      <c r="R2939" s="58" t="s">
        <v>22</v>
      </c>
      <c r="S2939" s="58" t="s">
        <v>764</v>
      </c>
      <c r="T2939" s="58" t="s">
        <v>783</v>
      </c>
      <c r="U2939" s="58">
        <f t="shared" si="5132"/>
        <v>32</v>
      </c>
      <c r="V2939" s="249">
        <f t="shared" si="5133"/>
        <v>4</v>
      </c>
      <c r="W2939" s="58">
        <f t="shared" si="5134"/>
        <v>16</v>
      </c>
      <c r="X2939" s="249">
        <f t="shared" si="5135"/>
        <v>2</v>
      </c>
      <c r="Z2939" s="58">
        <f t="shared" si="5082"/>
        <v>1</v>
      </c>
      <c r="AA2939" s="58">
        <f t="shared" si="5085"/>
        <v>1</v>
      </c>
      <c r="AB2939" s="249">
        <f t="shared" si="5123"/>
        <v>28</v>
      </c>
      <c r="AC2939" s="249" t="str">
        <f t="shared" si="5124"/>
        <v>011011</v>
      </c>
      <c r="AD2939" s="179">
        <f t="shared" si="5125"/>
        <v>1</v>
      </c>
      <c r="AE2939" s="179" t="str">
        <f t="shared" si="5126"/>
        <v>11111111</v>
      </c>
      <c r="AF2939" s="179">
        <f t="shared" si="5127"/>
        <v>2</v>
      </c>
      <c r="AG2939" s="180" t="str">
        <f t="shared" si="5128"/>
        <v>10101010</v>
      </c>
      <c r="AH2939" s="179" t="str">
        <f>IF(AF2939=0,"00000000",RIGHT(_xlfn.CONCAT(REPT(0,8-MIN(8,AB2939)),REPT(DEC2BIN(_xlfn.BITLSHIFT(1,MAX(V2939,X2939,1)-1)),MAX(1,O2939))),8))</f>
        <v>10001000</v>
      </c>
    </row>
    <row r="2940" spans="1:34" s="58" customFormat="1" x14ac:dyDescent="0.2">
      <c r="A2940" s="58" t="s">
        <v>3689</v>
      </c>
      <c r="B2940" s="58" t="str">
        <f t="shared" si="5122"/>
        <v>RSVD</v>
      </c>
      <c r="C2940" s="58" t="s">
        <v>781</v>
      </c>
      <c r="D2940" s="58" t="s">
        <v>704</v>
      </c>
      <c r="E2940" s="58" t="str">
        <f t="shared" si="5130"/>
        <v>S3</v>
      </c>
      <c r="F2940" s="58" t="str">
        <f t="shared" si="5136"/>
        <v>110</v>
      </c>
      <c r="H2940" s="58" t="s">
        <v>1724</v>
      </c>
      <c r="I2940" s="247">
        <f>VLOOKUP(H2940,'V-Enc'!$B$38:$C$45,2,FALSE)</f>
        <v>32</v>
      </c>
      <c r="J2940" s="58" t="s">
        <v>1735</v>
      </c>
      <c r="K2940" s="247">
        <f>VLOOKUP(J2940,'V-Enc'!$B$49:$C$56,2,FALSE)</f>
        <v>4</v>
      </c>
      <c r="L2940" s="248" t="s">
        <v>2079</v>
      </c>
      <c r="M2940" s="58">
        <v>32</v>
      </c>
      <c r="N2940" s="58" t="s">
        <v>1834</v>
      </c>
      <c r="O2940" s="58">
        <f>VLOOKUP(N2940,'V-Enc'!$B$130:$C$137,2,FALSE)</f>
        <v>7</v>
      </c>
      <c r="R2940" s="58" t="s">
        <v>22</v>
      </c>
      <c r="S2940" s="58" t="s">
        <v>764</v>
      </c>
      <c r="T2940" s="58" t="s">
        <v>783</v>
      </c>
      <c r="U2940" s="58">
        <f t="shared" si="5132"/>
        <v>32</v>
      </c>
      <c r="V2940" s="249">
        <f t="shared" si="5133"/>
        <v>4</v>
      </c>
      <c r="W2940" s="58">
        <f t="shared" si="5134"/>
        <v>32</v>
      </c>
      <c r="X2940" s="249">
        <f t="shared" si="5135"/>
        <v>4</v>
      </c>
      <c r="Z2940" s="58">
        <f t="shared" si="5082"/>
        <v>1</v>
      </c>
      <c r="AA2940" s="58">
        <f t="shared" si="5085"/>
        <v>1</v>
      </c>
      <c r="AB2940" s="249">
        <f t="shared" si="5123"/>
        <v>28</v>
      </c>
      <c r="AC2940" s="249" t="str">
        <f>DEC2BIN(MIN(64,AB2940)-1,6)</f>
        <v>011011</v>
      </c>
      <c r="AD2940" s="179">
        <f t="shared" si="5125"/>
        <v>1</v>
      </c>
      <c r="AE2940" s="179" t="str">
        <f t="shared" si="5126"/>
        <v>11111111</v>
      </c>
      <c r="AF2940" s="179">
        <f t="shared" si="5127"/>
        <v>1</v>
      </c>
      <c r="AG2940" s="180" t="str">
        <f t="shared" si="5128"/>
        <v>01110111</v>
      </c>
      <c r="AH2940" s="179" t="str">
        <f t="shared" ref="AH2940:AH2943" si="5137">IF(AF2940=0,"00000000",RIGHT(_xlfn.CONCAT(REPT(0,8-MIN(8,AB2940)),REPT(DEC2BIN(_xlfn.BITLSHIFT(1,MAX(V2940,X2940,1)-1)),MAX(1,O2940))),8))</f>
        <v>10001000</v>
      </c>
    </row>
    <row r="2941" spans="1:34" s="58" customFormat="1" x14ac:dyDescent="0.2">
      <c r="A2941" s="58" t="s">
        <v>3690</v>
      </c>
      <c r="B2941" s="58" t="str">
        <f t="shared" si="5122"/>
        <v>RSVD</v>
      </c>
      <c r="C2941" s="58" t="s">
        <v>781</v>
      </c>
      <c r="D2941" s="58" t="s">
        <v>704</v>
      </c>
      <c r="E2941" s="58" t="str">
        <f>IF(S2941="rs2","L2",IF(S2941="vs2","S3","L1"))</f>
        <v>S3</v>
      </c>
      <c r="F2941" s="58" t="str">
        <f>IF(M2941=8,"000",IF(M2941=16,"101","110"))</f>
        <v>000</v>
      </c>
      <c r="H2941" s="58" t="s">
        <v>1724</v>
      </c>
      <c r="I2941" s="247">
        <f>VLOOKUP(H2941,'V-Enc'!$B$38:$C$45,2,FALSE)</f>
        <v>32</v>
      </c>
      <c r="J2941" s="58" t="s">
        <v>1736</v>
      </c>
      <c r="K2941" s="247">
        <f>VLOOKUP(J2941,'V-Enc'!$B$49:$C$56,2,FALSE)</f>
        <v>8</v>
      </c>
      <c r="L2941" s="248" t="s">
        <v>2079</v>
      </c>
      <c r="M2941" s="58">
        <v>8</v>
      </c>
      <c r="N2941" s="58" t="s">
        <v>1834</v>
      </c>
      <c r="O2941" s="58">
        <f>VLOOKUP(N2941,'V-Enc'!$B$130:$C$137,2,FALSE)</f>
        <v>7</v>
      </c>
      <c r="R2941" s="58" t="s">
        <v>22</v>
      </c>
      <c r="S2941" s="58" t="s">
        <v>764</v>
      </c>
      <c r="T2941" s="58" t="s">
        <v>783</v>
      </c>
      <c r="U2941" s="58">
        <f>IF(L2941="-1",I2941,M2941)</f>
        <v>32</v>
      </c>
      <c r="V2941" s="249">
        <f>IF(L2941="-1",K2941,U2941/I2941*K2941)</f>
        <v>8</v>
      </c>
      <c r="W2941" s="58">
        <f>IF(L2941="-1",M2941,"-")</f>
        <v>8</v>
      </c>
      <c r="X2941" s="249">
        <f>IF(L2941="-1",W2941/I2941*K2941,"-")</f>
        <v>2</v>
      </c>
      <c r="Z2941" s="58">
        <f t="shared" si="5082"/>
        <v>1</v>
      </c>
      <c r="AA2941" s="58">
        <v>1</v>
      </c>
      <c r="AB2941" s="249">
        <f t="shared" si="5123"/>
        <v>56</v>
      </c>
      <c r="AC2941" s="249" t="str">
        <f t="shared" ref="AC2941:AC2943" si="5138">DEC2BIN(MIN(64,AB2941)-1,6)</f>
        <v>110111</v>
      </c>
      <c r="AD2941" s="179">
        <f t="shared" si="5125"/>
        <v>1</v>
      </c>
      <c r="AE2941" s="179" t="str">
        <f t="shared" si="5126"/>
        <v>11111111</v>
      </c>
      <c r="AF2941" s="179">
        <f t="shared" si="5127"/>
        <v>4</v>
      </c>
      <c r="AG2941" s="180" t="str">
        <f t="shared" si="5128"/>
        <v>10001000</v>
      </c>
      <c r="AH2941" s="179" t="str">
        <f t="shared" si="5137"/>
        <v>10000000</v>
      </c>
    </row>
    <row r="2942" spans="1:34" s="58" customFormat="1" x14ac:dyDescent="0.2">
      <c r="A2942" s="58" t="s">
        <v>3691</v>
      </c>
      <c r="B2942" s="58" t="str">
        <f t="shared" si="5122"/>
        <v>RSVD</v>
      </c>
      <c r="C2942" s="58" t="s">
        <v>781</v>
      </c>
      <c r="D2942" s="58" t="s">
        <v>704</v>
      </c>
      <c r="E2942" s="58" t="str">
        <f>IF(S2942="rs2","L2",IF(S2942="vs2","S3","L1"))</f>
        <v>S3</v>
      </c>
      <c r="F2942" s="58" t="str">
        <f>IF(M2942=8,"000",IF(M2942=16,"101","110"))</f>
        <v>101</v>
      </c>
      <c r="H2942" s="58" t="s">
        <v>1724</v>
      </c>
      <c r="I2942" s="247">
        <f>VLOOKUP(H2942,'V-Enc'!$B$38:$C$45,2,FALSE)</f>
        <v>32</v>
      </c>
      <c r="J2942" s="58" t="s">
        <v>1736</v>
      </c>
      <c r="K2942" s="247">
        <f>VLOOKUP(J2942,'V-Enc'!$B$49:$C$56,2,FALSE)</f>
        <v>8</v>
      </c>
      <c r="L2942" s="248" t="s">
        <v>2079</v>
      </c>
      <c r="M2942" s="58">
        <v>16</v>
      </c>
      <c r="N2942" s="58" t="s">
        <v>1834</v>
      </c>
      <c r="O2942" s="58">
        <f>VLOOKUP(N2942,'V-Enc'!$B$130:$C$137,2,FALSE)</f>
        <v>7</v>
      </c>
      <c r="R2942" s="58" t="s">
        <v>22</v>
      </c>
      <c r="S2942" s="58" t="s">
        <v>764</v>
      </c>
      <c r="T2942" s="58" t="s">
        <v>783</v>
      </c>
      <c r="U2942" s="58">
        <f>IF(L2942="-1",I2942,M2942)</f>
        <v>32</v>
      </c>
      <c r="V2942" s="249">
        <f>IF(L2942="-1",K2942,U2942/I2942*K2942)</f>
        <v>8</v>
      </c>
      <c r="W2942" s="58">
        <f>IF(L2942="-1",M2942,"-")</f>
        <v>16</v>
      </c>
      <c r="X2942" s="249">
        <f>IF(L2942="-1",W2942/I2942*K2942,"-")</f>
        <v>4</v>
      </c>
      <c r="Z2942" s="58">
        <f t="shared" si="5082"/>
        <v>1</v>
      </c>
      <c r="AA2942" s="58">
        <v>1</v>
      </c>
      <c r="AB2942" s="249">
        <f t="shared" si="5123"/>
        <v>56</v>
      </c>
      <c r="AC2942" s="249" t="str">
        <f t="shared" si="5138"/>
        <v>110111</v>
      </c>
      <c r="AD2942" s="179">
        <f t="shared" si="5125"/>
        <v>1</v>
      </c>
      <c r="AE2942" s="179" t="str">
        <f t="shared" si="5126"/>
        <v>11111111</v>
      </c>
      <c r="AF2942" s="179">
        <f t="shared" si="5127"/>
        <v>2</v>
      </c>
      <c r="AG2942" s="180" t="str">
        <f>IF(AF2942=0,"00000000",RIGHT(IF(X2942&gt;=V2942,DEC2BIN(_xlfn.BITXOR(BIN2DEC(AH2942),255),8),REPT(DEC2BIN(_xlfn.BITLSHIFT(1,AF2942-1)),8)),8))</f>
        <v>10101010</v>
      </c>
      <c r="AH2942" s="179" t="str">
        <f t="shared" si="5137"/>
        <v>10000000</v>
      </c>
    </row>
    <row r="2943" spans="1:34" s="58" customFormat="1" x14ac:dyDescent="0.2">
      <c r="A2943" s="58" t="s">
        <v>3692</v>
      </c>
      <c r="B2943" s="58" t="str">
        <f t="shared" si="5122"/>
        <v>RSVD</v>
      </c>
      <c r="C2943" s="58" t="s">
        <v>781</v>
      </c>
      <c r="D2943" s="58" t="s">
        <v>704</v>
      </c>
      <c r="E2943" s="58" t="str">
        <f>IF(S2943="rs2","L2",IF(S2943="vs2","S3","L1"))</f>
        <v>S3</v>
      </c>
      <c r="F2943" s="58" t="str">
        <f>IF(M2943=8,"000",IF(M2943=16,"101","110"))</f>
        <v>110</v>
      </c>
      <c r="H2943" s="58" t="s">
        <v>1724</v>
      </c>
      <c r="I2943" s="247">
        <f>VLOOKUP(H2943,'V-Enc'!$B$38:$C$45,2,FALSE)</f>
        <v>32</v>
      </c>
      <c r="J2943" s="58" t="s">
        <v>1736</v>
      </c>
      <c r="K2943" s="247">
        <f>VLOOKUP(J2943,'V-Enc'!$B$49:$C$56,2,FALSE)</f>
        <v>8</v>
      </c>
      <c r="L2943" s="248" t="s">
        <v>2079</v>
      </c>
      <c r="M2943" s="58">
        <v>32</v>
      </c>
      <c r="N2943" s="58" t="s">
        <v>1834</v>
      </c>
      <c r="O2943" s="58">
        <f>VLOOKUP(N2943,'V-Enc'!$B$130:$C$137,2,FALSE)</f>
        <v>7</v>
      </c>
      <c r="R2943" s="58" t="s">
        <v>22</v>
      </c>
      <c r="S2943" s="58" t="s">
        <v>764</v>
      </c>
      <c r="T2943" s="58" t="s">
        <v>783</v>
      </c>
      <c r="U2943" s="58">
        <f>IF(L2943="-1",I2943,M2943)</f>
        <v>32</v>
      </c>
      <c r="V2943" s="249">
        <f>IF(L2943="-1",K2943,U2943/I2943*K2943)</f>
        <v>8</v>
      </c>
      <c r="W2943" s="58">
        <f>IF(L2943="-1",M2943,"-")</f>
        <v>32</v>
      </c>
      <c r="X2943" s="249">
        <f>IF(L2943="-1",W2943/I2943*K2943,"-")</f>
        <v>8</v>
      </c>
      <c r="Z2943" s="58">
        <f t="shared" si="5082"/>
        <v>1</v>
      </c>
      <c r="AA2943" s="58">
        <v>1</v>
      </c>
      <c r="AB2943" s="249">
        <f t="shared" si="5123"/>
        <v>56</v>
      </c>
      <c r="AC2943" s="249" t="str">
        <f t="shared" si="5138"/>
        <v>110111</v>
      </c>
      <c r="AD2943" s="179">
        <f t="shared" si="5125"/>
        <v>1</v>
      </c>
      <c r="AE2943" s="179" t="str">
        <f t="shared" si="5126"/>
        <v>11111111</v>
      </c>
      <c r="AF2943" s="179">
        <f t="shared" si="5127"/>
        <v>1</v>
      </c>
      <c r="AG2943" s="180" t="str">
        <f>IF(AF2943=0,"00000000",RIGHT(IF(X2943&gt;=V2943,DEC2BIN(_xlfn.BITXOR(BIN2DEC(AH2943),255),8),REPT(DEC2BIN(_xlfn.BITLSHIFT(1,AF2943-1)),8)),8))</f>
        <v>01111111</v>
      </c>
      <c r="AH2943" s="179" t="str">
        <f t="shared" si="5137"/>
        <v>10000000</v>
      </c>
    </row>
    <row r="2944" spans="1:34" x14ac:dyDescent="0.2">
      <c r="I2944" s="159"/>
      <c r="Z2944" s="125" t="str">
        <f t="shared" si="5082"/>
        <v/>
      </c>
      <c r="AA2944" s="125" t="str">
        <f t="shared" ref="AA2944:AA3003" si="5139">IF(T2944="vs3",1,"")</f>
        <v/>
      </c>
      <c r="AC2944" s="179"/>
      <c r="AE2944" s="179"/>
    </row>
    <row r="2945" spans="1:32" ht="19" x14ac:dyDescent="0.25">
      <c r="A2945" s="225" t="s">
        <v>2589</v>
      </c>
      <c r="B2945" s="225"/>
      <c r="C2945" s="226"/>
      <c r="D2945" s="226"/>
      <c r="E2945" s="226"/>
      <c r="F2945" s="226"/>
      <c r="G2945" s="226"/>
      <c r="I2945" s="159"/>
      <c r="Z2945" s="125" t="str">
        <f t="shared" si="5082"/>
        <v/>
      </c>
      <c r="AA2945" s="125" t="str">
        <f t="shared" si="5139"/>
        <v/>
      </c>
      <c r="AC2945" s="179"/>
      <c r="AE2945" s="179"/>
    </row>
    <row r="2946" spans="1:32" s="58" customFormat="1" x14ac:dyDescent="0.2">
      <c r="A2946" s="58" t="s">
        <v>4176</v>
      </c>
      <c r="B2946" s="58" t="str">
        <f t="shared" ref="B2946:B2963" si="5140">IF(OR(MAX(1,O2946)*MAX(V2946,1)&gt;8,V2946&lt;1/4,X2946&lt;1/4,IF(X2946="-",0,X2946)&gt;8),"RSVD","")</f>
        <v>RSVD</v>
      </c>
      <c r="C2946" s="58" t="s">
        <v>781</v>
      </c>
      <c r="D2946" s="58" t="s">
        <v>704</v>
      </c>
      <c r="E2946" s="58" t="str">
        <f>IF(S2946="rs2","S2",IF(S2946="vs2","S3","S1"))</f>
        <v>S1</v>
      </c>
      <c r="F2946" s="58" t="str">
        <f>IF(M2946=8,"000",IF(M2946=16,"101","110"))</f>
        <v>000</v>
      </c>
      <c r="H2946" s="58" t="s">
        <v>1724</v>
      </c>
      <c r="I2946" s="247">
        <f>VLOOKUP(H2946,'V-Enc'!$B$38:$C$45,2,FALSE)</f>
        <v>32</v>
      </c>
      <c r="J2946" s="58" t="s">
        <v>1739</v>
      </c>
      <c r="K2946" s="247">
        <f>VLOOKUP(J2946,'V-Enc'!$B$49:$C$56,2,FALSE)</f>
        <v>0.25</v>
      </c>
      <c r="L2946" s="248" t="s">
        <v>76</v>
      </c>
      <c r="M2946" s="58">
        <v>8</v>
      </c>
      <c r="N2946" s="58" t="s">
        <v>1835</v>
      </c>
      <c r="O2946" s="58">
        <f>VLOOKUP(N2946,'V-Enc'!$B$130:$C$137,2,FALSE)</f>
        <v>8</v>
      </c>
      <c r="R2946" s="58" t="s">
        <v>22</v>
      </c>
      <c r="S2946" s="248" t="s">
        <v>2040</v>
      </c>
      <c r="T2946" s="58" t="s">
        <v>783</v>
      </c>
      <c r="U2946" s="58">
        <f>IF(L2946="-1",I2946,M2946)</f>
        <v>8</v>
      </c>
      <c r="V2946" s="249">
        <f>IF(L2946="-1",K2946,U2946/I2946*K2946)</f>
        <v>6.25E-2</v>
      </c>
      <c r="W2946" s="58" t="str">
        <f>IF(L2946="-1",M2946,"-")</f>
        <v>-</v>
      </c>
      <c r="X2946" s="249" t="str">
        <f>IF(L2946="-1",W2946/#REF!*#REF!,"-")</f>
        <v>-</v>
      </c>
      <c r="Z2946" s="58" t="str">
        <f>IF(S2946="vs2",1,"")</f>
        <v/>
      </c>
      <c r="AA2946" s="58">
        <f>IF(T2946="vs3",1,"")</f>
        <v>1</v>
      </c>
      <c r="AB2946" s="249">
        <f t="shared" ref="AB2946:AB2963" si="5141">MAX(V2946,X2946,1)*O2946</f>
        <v>8</v>
      </c>
      <c r="AC2946" s="249" t="str">
        <f t="shared" ref="AC2946:AC2959" si="5142">DEC2BIN(MIN(64,AB2946)-1,6)</f>
        <v>000111</v>
      </c>
      <c r="AD2946" s="179">
        <f t="shared" ref="AD2946:AD2963" si="5143">AB2946/(MAX(V2946,1)*IF(O2946="",1,O2946))</f>
        <v>1</v>
      </c>
      <c r="AE2946" s="179" t="str">
        <f t="shared" ref="AE2946:AE2963" si="5144">RIGHT(_xlfn.CONCAT(REPT(0,8-MIN(AB2946,8)),REPT(DEC2BIN(_xlfn.BITLSHIFT(1,AD2946-1)),AB2946/AD2946)),8)</f>
        <v>11111111</v>
      </c>
      <c r="AF2946" s="58" t="s">
        <v>369</v>
      </c>
    </row>
    <row r="2947" spans="1:32" s="58" customFormat="1" x14ac:dyDescent="0.2">
      <c r="A2947" s="58" t="s">
        <v>4177</v>
      </c>
      <c r="B2947" s="58" t="str">
        <f t="shared" si="5140"/>
        <v>RSVD</v>
      </c>
      <c r="C2947" s="58" t="s">
        <v>781</v>
      </c>
      <c r="D2947" s="58" t="s">
        <v>704</v>
      </c>
      <c r="E2947" s="58" t="str">
        <f>IF(S2947="rs2","S2",IF(S2947="vs2","S3","S1"))</f>
        <v>S1</v>
      </c>
      <c r="F2947" s="58" t="str">
        <f>IF(M2947=8,"000",IF(M2947=16,"101","110"))</f>
        <v>101</v>
      </c>
      <c r="H2947" s="58" t="s">
        <v>1724</v>
      </c>
      <c r="I2947" s="247">
        <f>VLOOKUP(H2947,'V-Enc'!$B$38:$C$45,2,FALSE)</f>
        <v>32</v>
      </c>
      <c r="J2947" s="58" t="s">
        <v>1739</v>
      </c>
      <c r="K2947" s="247">
        <f>VLOOKUP(J2947,'V-Enc'!$B$49:$C$56,2,FALSE)</f>
        <v>0.25</v>
      </c>
      <c r="L2947" s="248" t="s">
        <v>76</v>
      </c>
      <c r="M2947" s="58">
        <v>16</v>
      </c>
      <c r="N2947" s="58" t="s">
        <v>1835</v>
      </c>
      <c r="O2947" s="58">
        <f>VLOOKUP(N2947,'V-Enc'!$B$130:$C$137,2,FALSE)</f>
        <v>8</v>
      </c>
      <c r="R2947" s="58" t="s">
        <v>22</v>
      </c>
      <c r="S2947" s="248" t="s">
        <v>2040</v>
      </c>
      <c r="T2947" s="58" t="s">
        <v>783</v>
      </c>
      <c r="U2947" s="58">
        <f>IF(L2947="-1",I2947,M2947)</f>
        <v>16</v>
      </c>
      <c r="V2947" s="249">
        <f>IF(L2947="-1",K2947,U2947/I2947*K2947)</f>
        <v>0.125</v>
      </c>
      <c r="W2947" s="58" t="str">
        <f>IF(L2947="-1",M2947,"-")</f>
        <v>-</v>
      </c>
      <c r="X2947" s="249" t="str">
        <f>IF(L2947="-1",W2947/#REF!*#REF!,"-")</f>
        <v>-</v>
      </c>
      <c r="Z2947" s="58" t="str">
        <f>IF(S2947="vs2",1,"")</f>
        <v/>
      </c>
      <c r="AA2947" s="58">
        <f>IF(T2947="vs3",1,"")</f>
        <v>1</v>
      </c>
      <c r="AB2947" s="249">
        <f t="shared" si="5141"/>
        <v>8</v>
      </c>
      <c r="AC2947" s="249" t="str">
        <f t="shared" si="5142"/>
        <v>000111</v>
      </c>
      <c r="AD2947" s="179">
        <f t="shared" si="5143"/>
        <v>1</v>
      </c>
      <c r="AE2947" s="179" t="str">
        <f t="shared" si="5144"/>
        <v>11111111</v>
      </c>
      <c r="AF2947" s="58" t="s">
        <v>369</v>
      </c>
    </row>
    <row r="2948" spans="1:32" x14ac:dyDescent="0.2">
      <c r="A2948" s="125" t="s">
        <v>3693</v>
      </c>
      <c r="B2948" s="58" t="str">
        <f t="shared" si="5140"/>
        <v/>
      </c>
      <c r="C2948" s="125" t="s">
        <v>781</v>
      </c>
      <c r="D2948" s="125" t="s">
        <v>704</v>
      </c>
      <c r="E2948" s="125" t="str">
        <f t="shared" ref="E2948:E2954" si="5145">IF(S2948="rs2","S2",IF(S2948="vs2","S3","S1"))</f>
        <v>S1</v>
      </c>
      <c r="F2948" s="125" t="str">
        <f t="shared" ref="F2948:F2954" si="5146">IF(M2948=8,"000",IF(M2948=16,"101","110"))</f>
        <v>110</v>
      </c>
      <c r="H2948" s="125" t="s">
        <v>1724</v>
      </c>
      <c r="I2948" s="159">
        <f>VLOOKUP(H2948,'V-Enc'!$B$38:$C$45,2,FALSE)</f>
        <v>32</v>
      </c>
      <c r="J2948" s="125" t="s">
        <v>1739</v>
      </c>
      <c r="K2948" s="159">
        <f>VLOOKUP(J2948,'V-Enc'!$B$49:$C$56,2,FALSE)</f>
        <v>0.25</v>
      </c>
      <c r="L2948" s="206" t="s">
        <v>76</v>
      </c>
      <c r="M2948" s="125">
        <v>32</v>
      </c>
      <c r="N2948" s="125" t="s">
        <v>1835</v>
      </c>
      <c r="O2948" s="125">
        <f>VLOOKUP(N2948,'V-Enc'!$B$130:$C$137,2,FALSE)</f>
        <v>8</v>
      </c>
      <c r="R2948" s="125" t="s">
        <v>22</v>
      </c>
      <c r="S2948" s="206" t="s">
        <v>2040</v>
      </c>
      <c r="T2948" s="125" t="s">
        <v>783</v>
      </c>
      <c r="U2948" s="125">
        <f t="shared" ref="U2948:U2954" si="5147">IF(L2948="-1",I2948,M2948)</f>
        <v>32</v>
      </c>
      <c r="V2948" s="179">
        <f t="shared" ref="V2948:V2954" si="5148">IF(L2948="-1",K2948,U2948/I2948*K2948)</f>
        <v>0.25</v>
      </c>
      <c r="W2948" s="125" t="str">
        <f t="shared" ref="W2948:W2954" si="5149">IF(L2948="-1",M2948,"-")</f>
        <v>-</v>
      </c>
      <c r="X2948" s="179" t="str">
        <f>IF(L2948="-1",W2948/#REF!*#REF!,"-")</f>
        <v>-</v>
      </c>
      <c r="Z2948" s="125" t="str">
        <f t="shared" si="5082"/>
        <v/>
      </c>
      <c r="AA2948" s="125">
        <f t="shared" si="5139"/>
        <v>1</v>
      </c>
      <c r="AB2948" s="179">
        <f t="shared" si="5141"/>
        <v>8</v>
      </c>
      <c r="AC2948" s="179" t="str">
        <f t="shared" si="5142"/>
        <v>000111</v>
      </c>
      <c r="AD2948" s="179">
        <f t="shared" si="5143"/>
        <v>1</v>
      </c>
      <c r="AE2948" s="179" t="str">
        <f t="shared" si="5144"/>
        <v>11111111</v>
      </c>
      <c r="AF2948" s="125" t="s">
        <v>369</v>
      </c>
    </row>
    <row r="2949" spans="1:32" s="58" customFormat="1" x14ac:dyDescent="0.2">
      <c r="A2949" s="58" t="s">
        <v>4178</v>
      </c>
      <c r="B2949" s="58" t="str">
        <f t="shared" si="5140"/>
        <v>RSVD</v>
      </c>
      <c r="C2949" s="58" t="s">
        <v>781</v>
      </c>
      <c r="D2949" s="58" t="s">
        <v>704</v>
      </c>
      <c r="E2949" s="58" t="str">
        <f>IF(S2949="rs2","S2",IF(S2949="vs2","S3","S1"))</f>
        <v>S1</v>
      </c>
      <c r="F2949" s="58" t="str">
        <f>IF(M2949=8,"000",IF(M2949=16,"101","110"))</f>
        <v>000</v>
      </c>
      <c r="H2949" s="58" t="s">
        <v>1724</v>
      </c>
      <c r="I2949" s="247">
        <f>VLOOKUP(H2949,'V-Enc'!$B$38:$C$45,2,FALSE)</f>
        <v>32</v>
      </c>
      <c r="J2949" s="58" t="s">
        <v>1740</v>
      </c>
      <c r="K2949" s="247">
        <f>VLOOKUP(J2949,'V-Enc'!$B$49:$C$56,2,FALSE)</f>
        <v>0.5</v>
      </c>
      <c r="L2949" s="248" t="s">
        <v>76</v>
      </c>
      <c r="M2949" s="58">
        <v>8</v>
      </c>
      <c r="N2949" s="58" t="s">
        <v>1835</v>
      </c>
      <c r="O2949" s="58">
        <f>VLOOKUP(N2949,'V-Enc'!$B$130:$C$137,2,FALSE)</f>
        <v>8</v>
      </c>
      <c r="R2949" s="58" t="s">
        <v>22</v>
      </c>
      <c r="S2949" s="248" t="s">
        <v>2040</v>
      </c>
      <c r="T2949" s="58" t="s">
        <v>783</v>
      </c>
      <c r="U2949" s="58">
        <f>IF(L2949="-1",I2949,M2949)</f>
        <v>8</v>
      </c>
      <c r="V2949" s="249">
        <f>IF(L2949="-1",K2949,U2949/I2949*K2949)</f>
        <v>0.125</v>
      </c>
      <c r="W2949" s="58" t="str">
        <f>IF(L2949="-1",M2949,"-")</f>
        <v>-</v>
      </c>
      <c r="X2949" s="249" t="str">
        <f>IF(L2949="-1",W2949/#REF!*#REF!,"-")</f>
        <v>-</v>
      </c>
      <c r="Z2949" s="58" t="str">
        <f>IF(S2949="vs2",1,"")</f>
        <v/>
      </c>
      <c r="AA2949" s="58">
        <f>IF(T2949="vs3",1,"")</f>
        <v>1</v>
      </c>
      <c r="AB2949" s="249">
        <f t="shared" si="5141"/>
        <v>8</v>
      </c>
      <c r="AC2949" s="249" t="str">
        <f t="shared" si="5142"/>
        <v>000111</v>
      </c>
      <c r="AD2949" s="179">
        <f t="shared" si="5143"/>
        <v>1</v>
      </c>
      <c r="AE2949" s="179" t="str">
        <f t="shared" si="5144"/>
        <v>11111111</v>
      </c>
      <c r="AF2949" s="58" t="s">
        <v>369</v>
      </c>
    </row>
    <row r="2950" spans="1:32" x14ac:dyDescent="0.2">
      <c r="A2950" s="125" t="s">
        <v>3694</v>
      </c>
      <c r="B2950" s="58" t="str">
        <f t="shared" si="5140"/>
        <v/>
      </c>
      <c r="C2950" s="125" t="s">
        <v>781</v>
      </c>
      <c r="D2950" s="125" t="s">
        <v>704</v>
      </c>
      <c r="E2950" s="125" t="str">
        <f t="shared" si="5145"/>
        <v>S1</v>
      </c>
      <c r="F2950" s="125" t="str">
        <f t="shared" si="5146"/>
        <v>101</v>
      </c>
      <c r="H2950" s="125" t="s">
        <v>1724</v>
      </c>
      <c r="I2950" s="159">
        <f>VLOOKUP(H2950,'V-Enc'!$B$38:$C$45,2,FALSE)</f>
        <v>32</v>
      </c>
      <c r="J2950" s="125" t="s">
        <v>1740</v>
      </c>
      <c r="K2950" s="159">
        <f>VLOOKUP(J2950,'V-Enc'!$B$49:$C$56,2,FALSE)</f>
        <v>0.5</v>
      </c>
      <c r="L2950" s="206" t="s">
        <v>76</v>
      </c>
      <c r="M2950" s="125">
        <v>16</v>
      </c>
      <c r="N2950" s="125" t="s">
        <v>1835</v>
      </c>
      <c r="O2950" s="125">
        <f>VLOOKUP(N2950,'V-Enc'!$B$130:$C$137,2,FALSE)</f>
        <v>8</v>
      </c>
      <c r="R2950" s="125" t="s">
        <v>22</v>
      </c>
      <c r="S2950" s="206" t="s">
        <v>2040</v>
      </c>
      <c r="T2950" s="125" t="s">
        <v>783</v>
      </c>
      <c r="U2950" s="125">
        <f t="shared" si="5147"/>
        <v>16</v>
      </c>
      <c r="V2950" s="179">
        <f t="shared" si="5148"/>
        <v>0.25</v>
      </c>
      <c r="W2950" s="125" t="str">
        <f t="shared" si="5149"/>
        <v>-</v>
      </c>
      <c r="X2950" s="179" t="str">
        <f>IF(L2950="-1",W2950/#REF!*#REF!,"-")</f>
        <v>-</v>
      </c>
      <c r="Z2950" s="125" t="str">
        <f t="shared" si="5082"/>
        <v/>
      </c>
      <c r="AA2950" s="125">
        <f t="shared" si="5139"/>
        <v>1</v>
      </c>
      <c r="AB2950" s="179">
        <f t="shared" si="5141"/>
        <v>8</v>
      </c>
      <c r="AC2950" s="179" t="str">
        <f t="shared" si="5142"/>
        <v>000111</v>
      </c>
      <c r="AD2950" s="179">
        <f t="shared" si="5143"/>
        <v>1</v>
      </c>
      <c r="AE2950" s="179" t="str">
        <f t="shared" si="5144"/>
        <v>11111111</v>
      </c>
      <c r="AF2950" s="125" t="s">
        <v>369</v>
      </c>
    </row>
    <row r="2951" spans="1:32" x14ac:dyDescent="0.2">
      <c r="A2951" s="125" t="s">
        <v>3695</v>
      </c>
      <c r="B2951" s="58" t="str">
        <f t="shared" si="5140"/>
        <v/>
      </c>
      <c r="C2951" s="125" t="s">
        <v>781</v>
      </c>
      <c r="D2951" s="125" t="s">
        <v>704</v>
      </c>
      <c r="E2951" s="125" t="str">
        <f t="shared" si="5145"/>
        <v>S1</v>
      </c>
      <c r="F2951" s="125" t="str">
        <f t="shared" si="5146"/>
        <v>110</v>
      </c>
      <c r="H2951" s="125" t="s">
        <v>1724</v>
      </c>
      <c r="I2951" s="159">
        <f>VLOOKUP(H2951,'V-Enc'!$B$38:$C$45,2,FALSE)</f>
        <v>32</v>
      </c>
      <c r="J2951" s="125" t="s">
        <v>1740</v>
      </c>
      <c r="K2951" s="159">
        <f>VLOOKUP(J2951,'V-Enc'!$B$49:$C$56,2,FALSE)</f>
        <v>0.5</v>
      </c>
      <c r="L2951" s="206" t="s">
        <v>76</v>
      </c>
      <c r="M2951" s="125">
        <v>32</v>
      </c>
      <c r="N2951" s="125" t="s">
        <v>1835</v>
      </c>
      <c r="O2951" s="125">
        <f>VLOOKUP(N2951,'V-Enc'!$B$130:$C$137,2,FALSE)</f>
        <v>8</v>
      </c>
      <c r="R2951" s="125" t="s">
        <v>22</v>
      </c>
      <c r="S2951" s="206" t="s">
        <v>2040</v>
      </c>
      <c r="T2951" s="125" t="s">
        <v>783</v>
      </c>
      <c r="U2951" s="125">
        <f t="shared" si="5147"/>
        <v>32</v>
      </c>
      <c r="V2951" s="179">
        <f t="shared" si="5148"/>
        <v>0.5</v>
      </c>
      <c r="W2951" s="125" t="str">
        <f t="shared" si="5149"/>
        <v>-</v>
      </c>
      <c r="X2951" s="179" t="str">
        <f>IF(L2951="-1",W2951/I2950*K2950,"-")</f>
        <v>-</v>
      </c>
      <c r="Z2951" s="125" t="str">
        <f t="shared" si="5082"/>
        <v/>
      </c>
      <c r="AA2951" s="125">
        <f t="shared" si="5139"/>
        <v>1</v>
      </c>
      <c r="AB2951" s="179">
        <f t="shared" si="5141"/>
        <v>8</v>
      </c>
      <c r="AC2951" s="179" t="str">
        <f t="shared" si="5142"/>
        <v>000111</v>
      </c>
      <c r="AD2951" s="179">
        <f t="shared" si="5143"/>
        <v>1</v>
      </c>
      <c r="AE2951" s="179" t="str">
        <f t="shared" si="5144"/>
        <v>11111111</v>
      </c>
      <c r="AF2951" s="125" t="s">
        <v>369</v>
      </c>
    </row>
    <row r="2952" spans="1:32" x14ac:dyDescent="0.2">
      <c r="A2952" s="125" t="s">
        <v>3696</v>
      </c>
      <c r="B2952" s="58" t="str">
        <f t="shared" si="5140"/>
        <v/>
      </c>
      <c r="C2952" s="125" t="s">
        <v>781</v>
      </c>
      <c r="D2952" s="125" t="s">
        <v>704</v>
      </c>
      <c r="E2952" s="125" t="str">
        <f t="shared" si="5145"/>
        <v>S1</v>
      </c>
      <c r="F2952" s="125" t="str">
        <f t="shared" si="5146"/>
        <v>000</v>
      </c>
      <c r="H2952" s="125" t="s">
        <v>1724</v>
      </c>
      <c r="I2952" s="159">
        <f>VLOOKUP(H2952,'V-Enc'!$B$38:$C$45,2,FALSE)</f>
        <v>32</v>
      </c>
      <c r="J2952" s="125" t="s">
        <v>1733</v>
      </c>
      <c r="K2952" s="159">
        <f>VLOOKUP(J2952,'V-Enc'!$B$49:$C$56,2,FALSE)</f>
        <v>1</v>
      </c>
      <c r="L2952" s="206" t="s">
        <v>76</v>
      </c>
      <c r="M2952" s="125">
        <v>8</v>
      </c>
      <c r="N2952" s="125" t="s">
        <v>1835</v>
      </c>
      <c r="O2952" s="125">
        <f>VLOOKUP(N2952,'V-Enc'!$B$130:$C$137,2,FALSE)</f>
        <v>8</v>
      </c>
      <c r="R2952" s="125" t="s">
        <v>22</v>
      </c>
      <c r="S2952" s="206" t="s">
        <v>2040</v>
      </c>
      <c r="T2952" s="125" t="s">
        <v>783</v>
      </c>
      <c r="U2952" s="125">
        <f t="shared" si="5147"/>
        <v>8</v>
      </c>
      <c r="V2952" s="179">
        <f t="shared" si="5148"/>
        <v>0.25</v>
      </c>
      <c r="W2952" s="125" t="str">
        <f t="shared" si="5149"/>
        <v>-</v>
      </c>
      <c r="X2952" s="179" t="str">
        <f>IF(L2952="-1",W2952/#REF!*#REF!,"-")</f>
        <v>-</v>
      </c>
      <c r="Z2952" s="125" t="str">
        <f t="shared" si="5082"/>
        <v/>
      </c>
      <c r="AA2952" s="125">
        <f t="shared" si="5139"/>
        <v>1</v>
      </c>
      <c r="AB2952" s="179">
        <f t="shared" si="5141"/>
        <v>8</v>
      </c>
      <c r="AC2952" s="179" t="str">
        <f t="shared" si="5142"/>
        <v>000111</v>
      </c>
      <c r="AD2952" s="179">
        <f t="shared" si="5143"/>
        <v>1</v>
      </c>
      <c r="AE2952" s="179" t="str">
        <f t="shared" si="5144"/>
        <v>11111111</v>
      </c>
      <c r="AF2952" s="125" t="s">
        <v>369</v>
      </c>
    </row>
    <row r="2953" spans="1:32" ht="17" customHeight="1" x14ac:dyDescent="0.2">
      <c r="A2953" s="125" t="s">
        <v>3697</v>
      </c>
      <c r="B2953" s="58" t="str">
        <f t="shared" si="5140"/>
        <v/>
      </c>
      <c r="C2953" s="125" t="s">
        <v>781</v>
      </c>
      <c r="D2953" s="125" t="s">
        <v>704</v>
      </c>
      <c r="E2953" s="125" t="str">
        <f t="shared" si="5145"/>
        <v>S1</v>
      </c>
      <c r="F2953" s="125" t="str">
        <f t="shared" si="5146"/>
        <v>101</v>
      </c>
      <c r="H2953" s="125" t="s">
        <v>1724</v>
      </c>
      <c r="I2953" s="159">
        <f>VLOOKUP(H2953,'V-Enc'!$B$38:$C$45,2,FALSE)</f>
        <v>32</v>
      </c>
      <c r="J2953" s="125" t="s">
        <v>1733</v>
      </c>
      <c r="K2953" s="159">
        <f>VLOOKUP(J2953,'V-Enc'!$B$49:$C$56,2,FALSE)</f>
        <v>1</v>
      </c>
      <c r="L2953" s="206" t="s">
        <v>76</v>
      </c>
      <c r="M2953" s="125">
        <v>16</v>
      </c>
      <c r="N2953" s="125" t="s">
        <v>1835</v>
      </c>
      <c r="O2953" s="125">
        <f>VLOOKUP(N2953,'V-Enc'!$B$130:$C$137,2,FALSE)</f>
        <v>8</v>
      </c>
      <c r="R2953" s="125" t="s">
        <v>22</v>
      </c>
      <c r="S2953" s="206" t="s">
        <v>2040</v>
      </c>
      <c r="T2953" s="125" t="s">
        <v>783</v>
      </c>
      <c r="U2953" s="125">
        <f t="shared" si="5147"/>
        <v>16</v>
      </c>
      <c r="V2953" s="179">
        <f t="shared" si="5148"/>
        <v>0.5</v>
      </c>
      <c r="W2953" s="125" t="str">
        <f t="shared" si="5149"/>
        <v>-</v>
      </c>
      <c r="X2953" s="179" t="str">
        <f>IF(L2953="-1",W2953/#REF!*#REF!,"-")</f>
        <v>-</v>
      </c>
      <c r="Z2953" s="125" t="str">
        <f t="shared" si="5082"/>
        <v/>
      </c>
      <c r="AA2953" s="125">
        <f t="shared" si="5139"/>
        <v>1</v>
      </c>
      <c r="AB2953" s="179">
        <f t="shared" si="5141"/>
        <v>8</v>
      </c>
      <c r="AC2953" s="179" t="str">
        <f t="shared" si="5142"/>
        <v>000111</v>
      </c>
      <c r="AD2953" s="179">
        <f t="shared" si="5143"/>
        <v>1</v>
      </c>
      <c r="AE2953" s="179" t="str">
        <f t="shared" si="5144"/>
        <v>11111111</v>
      </c>
      <c r="AF2953" s="125" t="s">
        <v>369</v>
      </c>
    </row>
    <row r="2954" spans="1:32" ht="17" customHeight="1" x14ac:dyDescent="0.2">
      <c r="A2954" s="125" t="s">
        <v>3698</v>
      </c>
      <c r="B2954" s="58" t="str">
        <f t="shared" si="5140"/>
        <v/>
      </c>
      <c r="C2954" s="125" t="s">
        <v>781</v>
      </c>
      <c r="D2954" s="125" t="s">
        <v>704</v>
      </c>
      <c r="E2954" s="125" t="str">
        <f t="shared" si="5145"/>
        <v>S1</v>
      </c>
      <c r="F2954" s="125" t="str">
        <f t="shared" si="5146"/>
        <v>110</v>
      </c>
      <c r="H2954" s="125" t="s">
        <v>1724</v>
      </c>
      <c r="I2954" s="159">
        <f>VLOOKUP(H2954,'V-Enc'!$B$38:$C$45,2,FALSE)</f>
        <v>32</v>
      </c>
      <c r="J2954" s="125" t="s">
        <v>1733</v>
      </c>
      <c r="K2954" s="159">
        <f>VLOOKUP(J2954,'V-Enc'!$B$49:$C$56,2,FALSE)</f>
        <v>1</v>
      </c>
      <c r="L2954" s="206" t="s">
        <v>76</v>
      </c>
      <c r="M2954" s="125">
        <v>32</v>
      </c>
      <c r="N2954" s="125" t="s">
        <v>1835</v>
      </c>
      <c r="O2954" s="125">
        <f>VLOOKUP(N2954,'V-Enc'!$B$130:$C$137,2,FALSE)</f>
        <v>8</v>
      </c>
      <c r="R2954" s="125" t="s">
        <v>22</v>
      </c>
      <c r="S2954" s="206" t="s">
        <v>2040</v>
      </c>
      <c r="T2954" s="125" t="s">
        <v>783</v>
      </c>
      <c r="U2954" s="125">
        <f t="shared" si="5147"/>
        <v>32</v>
      </c>
      <c r="V2954" s="179">
        <f t="shared" si="5148"/>
        <v>1</v>
      </c>
      <c r="W2954" s="125" t="str">
        <f t="shared" si="5149"/>
        <v>-</v>
      </c>
      <c r="X2954" s="179" t="str">
        <f>IF(L2954="-1",W2954/#REF!*#REF!,"-")</f>
        <v>-</v>
      </c>
      <c r="Z2954" s="125" t="str">
        <f t="shared" si="5082"/>
        <v/>
      </c>
      <c r="AA2954" s="125">
        <f t="shared" si="5139"/>
        <v>1</v>
      </c>
      <c r="AB2954" s="179">
        <f t="shared" si="5141"/>
        <v>8</v>
      </c>
      <c r="AC2954" s="179" t="str">
        <f t="shared" si="5142"/>
        <v>000111</v>
      </c>
      <c r="AD2954" s="179">
        <f t="shared" si="5143"/>
        <v>1</v>
      </c>
      <c r="AE2954" s="179" t="str">
        <f t="shared" si="5144"/>
        <v>11111111</v>
      </c>
      <c r="AF2954" s="125" t="s">
        <v>369</v>
      </c>
    </row>
    <row r="2955" spans="1:32" x14ac:dyDescent="0.2">
      <c r="A2955" s="125" t="s">
        <v>4179</v>
      </c>
      <c r="B2955" s="58" t="str">
        <f t="shared" si="5140"/>
        <v/>
      </c>
      <c r="C2955" s="125" t="s">
        <v>781</v>
      </c>
      <c r="D2955" s="125" t="s">
        <v>704</v>
      </c>
      <c r="E2955" s="125" t="str">
        <f t="shared" ref="E2955:E2963" si="5150">IF(S2955="rs2","S2",IF(S2955="vs2","S3","S1"))</f>
        <v>S1</v>
      </c>
      <c r="F2955" s="125" t="str">
        <f t="shared" ref="F2955:F2963" si="5151">IF(M2955=8,"000",IF(M2955=16,"101","110"))</f>
        <v>000</v>
      </c>
      <c r="H2955" s="125" t="s">
        <v>1724</v>
      </c>
      <c r="I2955" s="159">
        <f>VLOOKUP(H2955,'V-Enc'!$B$38:$C$45,2,FALSE)</f>
        <v>32</v>
      </c>
      <c r="J2955" s="125" t="s">
        <v>1734</v>
      </c>
      <c r="K2955" s="159">
        <f>VLOOKUP(J2955,'V-Enc'!$B$49:$C$56,2,FALSE)</f>
        <v>2</v>
      </c>
      <c r="L2955" s="206" t="s">
        <v>76</v>
      </c>
      <c r="M2955" s="125">
        <v>8</v>
      </c>
      <c r="N2955" s="125" t="s">
        <v>1835</v>
      </c>
      <c r="O2955" s="125">
        <f>VLOOKUP(N2955,'V-Enc'!$B$130:$C$137,2,FALSE)</f>
        <v>8</v>
      </c>
      <c r="R2955" s="125" t="s">
        <v>22</v>
      </c>
      <c r="S2955" s="206" t="s">
        <v>2040</v>
      </c>
      <c r="T2955" s="125" t="s">
        <v>783</v>
      </c>
      <c r="U2955" s="125">
        <f t="shared" ref="U2955:U2963" si="5152">IF(L2955="-1",I2955,M2955)</f>
        <v>8</v>
      </c>
      <c r="V2955" s="179">
        <f t="shared" ref="V2955:V2963" si="5153">IF(L2955="-1",K2955,U2955/I2955*K2955)</f>
        <v>0.5</v>
      </c>
      <c r="W2955" s="125" t="str">
        <f t="shared" ref="W2955:W2963" si="5154">IF(L2955="-1",M2955,"-")</f>
        <v>-</v>
      </c>
      <c r="X2955" s="179" t="str">
        <f>IF(L2955="-1",W2955/#REF!*#REF!,"-")</f>
        <v>-</v>
      </c>
      <c r="Z2955" s="125" t="str">
        <f t="shared" ref="Z2955:Z2963" si="5155">IF(S2955="vs2",1,"")</f>
        <v/>
      </c>
      <c r="AA2955" s="125">
        <f t="shared" ref="AA2955:AA2963" si="5156">IF(T2955="vs3",1,"")</f>
        <v>1</v>
      </c>
      <c r="AB2955" s="179">
        <f t="shared" si="5141"/>
        <v>8</v>
      </c>
      <c r="AC2955" s="179" t="str">
        <f t="shared" si="5142"/>
        <v>000111</v>
      </c>
      <c r="AD2955" s="179">
        <f t="shared" si="5143"/>
        <v>1</v>
      </c>
      <c r="AE2955" s="179" t="str">
        <f t="shared" si="5144"/>
        <v>11111111</v>
      </c>
      <c r="AF2955" s="125" t="s">
        <v>369</v>
      </c>
    </row>
    <row r="2956" spans="1:32" ht="17" customHeight="1" x14ac:dyDescent="0.2">
      <c r="A2956" s="125" t="s">
        <v>4180</v>
      </c>
      <c r="B2956" s="58" t="str">
        <f t="shared" si="5140"/>
        <v/>
      </c>
      <c r="C2956" s="125" t="s">
        <v>781</v>
      </c>
      <c r="D2956" s="125" t="s">
        <v>704</v>
      </c>
      <c r="E2956" s="125" t="str">
        <f t="shared" si="5150"/>
        <v>S1</v>
      </c>
      <c r="F2956" s="125" t="str">
        <f t="shared" si="5151"/>
        <v>101</v>
      </c>
      <c r="H2956" s="125" t="s">
        <v>1724</v>
      </c>
      <c r="I2956" s="159">
        <f>VLOOKUP(H2956,'V-Enc'!$B$38:$C$45,2,FALSE)</f>
        <v>32</v>
      </c>
      <c r="J2956" s="125" t="s">
        <v>1734</v>
      </c>
      <c r="K2956" s="159">
        <f>VLOOKUP(J2956,'V-Enc'!$B$49:$C$56,2,FALSE)</f>
        <v>2</v>
      </c>
      <c r="L2956" s="206" t="s">
        <v>76</v>
      </c>
      <c r="M2956" s="125">
        <v>16</v>
      </c>
      <c r="N2956" s="125" t="s">
        <v>1835</v>
      </c>
      <c r="O2956" s="125">
        <f>VLOOKUP(N2956,'V-Enc'!$B$130:$C$137,2,FALSE)</f>
        <v>8</v>
      </c>
      <c r="R2956" s="125" t="s">
        <v>22</v>
      </c>
      <c r="S2956" s="206" t="s">
        <v>2040</v>
      </c>
      <c r="T2956" s="125" t="s">
        <v>783</v>
      </c>
      <c r="U2956" s="125">
        <f t="shared" si="5152"/>
        <v>16</v>
      </c>
      <c r="V2956" s="179">
        <f t="shared" si="5153"/>
        <v>1</v>
      </c>
      <c r="W2956" s="125" t="str">
        <f t="shared" si="5154"/>
        <v>-</v>
      </c>
      <c r="X2956" s="179" t="str">
        <f>IF(L2956="-1",W2956/#REF!*#REF!,"-")</f>
        <v>-</v>
      </c>
      <c r="Z2956" s="125" t="str">
        <f t="shared" si="5155"/>
        <v/>
      </c>
      <c r="AA2956" s="125">
        <f t="shared" si="5156"/>
        <v>1</v>
      </c>
      <c r="AB2956" s="179">
        <f t="shared" si="5141"/>
        <v>8</v>
      </c>
      <c r="AC2956" s="179" t="str">
        <f t="shared" si="5142"/>
        <v>000111</v>
      </c>
      <c r="AD2956" s="179">
        <f t="shared" si="5143"/>
        <v>1</v>
      </c>
      <c r="AE2956" s="179" t="str">
        <f t="shared" si="5144"/>
        <v>11111111</v>
      </c>
      <c r="AF2956" s="125" t="s">
        <v>369</v>
      </c>
    </row>
    <row r="2957" spans="1:32" s="58" customFormat="1" ht="17" customHeight="1" x14ac:dyDescent="0.2">
      <c r="A2957" s="58" t="s">
        <v>4181</v>
      </c>
      <c r="B2957" s="58" t="str">
        <f t="shared" si="5140"/>
        <v>RSVD</v>
      </c>
      <c r="C2957" s="58" t="s">
        <v>781</v>
      </c>
      <c r="D2957" s="58" t="s">
        <v>704</v>
      </c>
      <c r="E2957" s="58" t="str">
        <f t="shared" si="5150"/>
        <v>S1</v>
      </c>
      <c r="F2957" s="58" t="str">
        <f t="shared" si="5151"/>
        <v>110</v>
      </c>
      <c r="H2957" s="58" t="s">
        <v>1724</v>
      </c>
      <c r="I2957" s="247">
        <f>VLOOKUP(H2957,'V-Enc'!$B$38:$C$45,2,FALSE)</f>
        <v>32</v>
      </c>
      <c r="J2957" s="58" t="s">
        <v>1734</v>
      </c>
      <c r="K2957" s="247">
        <f>VLOOKUP(J2957,'V-Enc'!$B$49:$C$56,2,FALSE)</f>
        <v>2</v>
      </c>
      <c r="L2957" s="248" t="s">
        <v>76</v>
      </c>
      <c r="M2957" s="58">
        <v>32</v>
      </c>
      <c r="N2957" s="58" t="s">
        <v>1835</v>
      </c>
      <c r="O2957" s="58">
        <f>VLOOKUP(N2957,'V-Enc'!$B$130:$C$137,2,FALSE)</f>
        <v>8</v>
      </c>
      <c r="R2957" s="58" t="s">
        <v>22</v>
      </c>
      <c r="S2957" s="248" t="s">
        <v>2040</v>
      </c>
      <c r="T2957" s="58" t="s">
        <v>783</v>
      </c>
      <c r="U2957" s="58">
        <f t="shared" si="5152"/>
        <v>32</v>
      </c>
      <c r="V2957" s="249">
        <f t="shared" si="5153"/>
        <v>2</v>
      </c>
      <c r="W2957" s="58" t="str">
        <f t="shared" si="5154"/>
        <v>-</v>
      </c>
      <c r="X2957" s="249" t="str">
        <f>IF(L2957="-1",W2957/#REF!*#REF!,"-")</f>
        <v>-</v>
      </c>
      <c r="Z2957" s="58" t="str">
        <f t="shared" si="5155"/>
        <v/>
      </c>
      <c r="AA2957" s="58">
        <f t="shared" si="5156"/>
        <v>1</v>
      </c>
      <c r="AB2957" s="249">
        <f t="shared" si="5141"/>
        <v>16</v>
      </c>
      <c r="AC2957" s="249" t="str">
        <f t="shared" si="5142"/>
        <v>001111</v>
      </c>
      <c r="AD2957" s="179">
        <f t="shared" si="5143"/>
        <v>1</v>
      </c>
      <c r="AE2957" s="179" t="str">
        <f t="shared" si="5144"/>
        <v>11111111</v>
      </c>
      <c r="AF2957" s="58" t="s">
        <v>369</v>
      </c>
    </row>
    <row r="2958" spans="1:32" x14ac:dyDescent="0.2">
      <c r="A2958" s="125" t="s">
        <v>4182</v>
      </c>
      <c r="B2958" s="58" t="str">
        <f t="shared" si="5140"/>
        <v/>
      </c>
      <c r="C2958" s="125" t="s">
        <v>781</v>
      </c>
      <c r="D2958" s="125" t="s">
        <v>704</v>
      </c>
      <c r="E2958" s="125" t="str">
        <f t="shared" si="5150"/>
        <v>S1</v>
      </c>
      <c r="F2958" s="125" t="str">
        <f t="shared" si="5151"/>
        <v>000</v>
      </c>
      <c r="H2958" s="125" t="s">
        <v>1724</v>
      </c>
      <c r="I2958" s="159">
        <f>VLOOKUP(H2958,'V-Enc'!$B$38:$C$45,2,FALSE)</f>
        <v>32</v>
      </c>
      <c r="J2958" s="125" t="s">
        <v>1735</v>
      </c>
      <c r="K2958" s="159">
        <f>VLOOKUP(J2958,'V-Enc'!$B$49:$C$56,2,FALSE)</f>
        <v>4</v>
      </c>
      <c r="L2958" s="206" t="s">
        <v>76</v>
      </c>
      <c r="M2958" s="125">
        <v>8</v>
      </c>
      <c r="N2958" s="125" t="s">
        <v>1835</v>
      </c>
      <c r="O2958" s="125">
        <f>VLOOKUP(N2958,'V-Enc'!$B$130:$C$137,2,FALSE)</f>
        <v>8</v>
      </c>
      <c r="R2958" s="125" t="s">
        <v>22</v>
      </c>
      <c r="S2958" s="206" t="s">
        <v>2040</v>
      </c>
      <c r="T2958" s="125" t="s">
        <v>783</v>
      </c>
      <c r="U2958" s="125">
        <f t="shared" si="5152"/>
        <v>8</v>
      </c>
      <c r="V2958" s="179">
        <f t="shared" si="5153"/>
        <v>1</v>
      </c>
      <c r="W2958" s="125" t="str">
        <f t="shared" si="5154"/>
        <v>-</v>
      </c>
      <c r="X2958" s="179" t="str">
        <f>IF(L2958="-1",W2958/#REF!*#REF!,"-")</f>
        <v>-</v>
      </c>
      <c r="Z2958" s="125" t="str">
        <f t="shared" si="5155"/>
        <v/>
      </c>
      <c r="AA2958" s="125">
        <f t="shared" si="5156"/>
        <v>1</v>
      </c>
      <c r="AB2958" s="179">
        <f t="shared" si="5141"/>
        <v>8</v>
      </c>
      <c r="AC2958" s="179" t="str">
        <f t="shared" si="5142"/>
        <v>000111</v>
      </c>
      <c r="AD2958" s="179">
        <f t="shared" si="5143"/>
        <v>1</v>
      </c>
      <c r="AE2958" s="179" t="str">
        <f t="shared" si="5144"/>
        <v>11111111</v>
      </c>
      <c r="AF2958" s="125" t="s">
        <v>369</v>
      </c>
    </row>
    <row r="2959" spans="1:32" s="58" customFormat="1" ht="17" customHeight="1" x14ac:dyDescent="0.2">
      <c r="A2959" s="58" t="s">
        <v>4183</v>
      </c>
      <c r="B2959" s="58" t="str">
        <f t="shared" si="5140"/>
        <v>RSVD</v>
      </c>
      <c r="C2959" s="58" t="s">
        <v>781</v>
      </c>
      <c r="D2959" s="58" t="s">
        <v>704</v>
      </c>
      <c r="E2959" s="58" t="str">
        <f t="shared" si="5150"/>
        <v>S1</v>
      </c>
      <c r="F2959" s="58" t="str">
        <f t="shared" si="5151"/>
        <v>101</v>
      </c>
      <c r="H2959" s="58" t="s">
        <v>1724</v>
      </c>
      <c r="I2959" s="247">
        <f>VLOOKUP(H2959,'V-Enc'!$B$38:$C$45,2,FALSE)</f>
        <v>32</v>
      </c>
      <c r="J2959" s="58" t="s">
        <v>1735</v>
      </c>
      <c r="K2959" s="247">
        <f>VLOOKUP(J2959,'V-Enc'!$B$49:$C$56,2,FALSE)</f>
        <v>4</v>
      </c>
      <c r="L2959" s="248" t="s">
        <v>76</v>
      </c>
      <c r="M2959" s="58">
        <v>16</v>
      </c>
      <c r="N2959" s="58" t="s">
        <v>1835</v>
      </c>
      <c r="O2959" s="58">
        <f>VLOOKUP(N2959,'V-Enc'!$B$130:$C$137,2,FALSE)</f>
        <v>8</v>
      </c>
      <c r="R2959" s="58" t="s">
        <v>22</v>
      </c>
      <c r="S2959" s="248" t="s">
        <v>2040</v>
      </c>
      <c r="T2959" s="58" t="s">
        <v>783</v>
      </c>
      <c r="U2959" s="58">
        <f t="shared" si="5152"/>
        <v>16</v>
      </c>
      <c r="V2959" s="249">
        <f t="shared" si="5153"/>
        <v>2</v>
      </c>
      <c r="W2959" s="58" t="str">
        <f t="shared" si="5154"/>
        <v>-</v>
      </c>
      <c r="X2959" s="249" t="str">
        <f>IF(L2959="-1",W2959/#REF!*#REF!,"-")</f>
        <v>-</v>
      </c>
      <c r="Z2959" s="58" t="str">
        <f t="shared" si="5155"/>
        <v/>
      </c>
      <c r="AA2959" s="58">
        <f t="shared" si="5156"/>
        <v>1</v>
      </c>
      <c r="AB2959" s="249">
        <f t="shared" si="5141"/>
        <v>16</v>
      </c>
      <c r="AC2959" s="249" t="str">
        <f t="shared" si="5142"/>
        <v>001111</v>
      </c>
      <c r="AD2959" s="179">
        <f t="shared" si="5143"/>
        <v>1</v>
      </c>
      <c r="AE2959" s="179" t="str">
        <f t="shared" si="5144"/>
        <v>11111111</v>
      </c>
      <c r="AF2959" s="58" t="s">
        <v>369</v>
      </c>
    </row>
    <row r="2960" spans="1:32" s="58" customFormat="1" ht="17" customHeight="1" x14ac:dyDescent="0.2">
      <c r="A2960" s="58" t="s">
        <v>4184</v>
      </c>
      <c r="B2960" s="58" t="str">
        <f t="shared" si="5140"/>
        <v>RSVD</v>
      </c>
      <c r="C2960" s="58" t="s">
        <v>781</v>
      </c>
      <c r="D2960" s="58" t="s">
        <v>704</v>
      </c>
      <c r="E2960" s="58" t="str">
        <f t="shared" si="5150"/>
        <v>S1</v>
      </c>
      <c r="F2960" s="58" t="str">
        <f t="shared" si="5151"/>
        <v>110</v>
      </c>
      <c r="H2960" s="58" t="s">
        <v>1724</v>
      </c>
      <c r="I2960" s="247">
        <f>VLOOKUP(H2960,'V-Enc'!$B$38:$C$45,2,FALSE)</f>
        <v>32</v>
      </c>
      <c r="J2960" s="58" t="s">
        <v>1735</v>
      </c>
      <c r="K2960" s="247">
        <f>VLOOKUP(J2960,'V-Enc'!$B$49:$C$56,2,FALSE)</f>
        <v>4</v>
      </c>
      <c r="L2960" s="248" t="s">
        <v>76</v>
      </c>
      <c r="M2960" s="58">
        <v>32</v>
      </c>
      <c r="N2960" s="58" t="s">
        <v>1835</v>
      </c>
      <c r="O2960" s="58">
        <f>VLOOKUP(N2960,'V-Enc'!$B$130:$C$137,2,FALSE)</f>
        <v>8</v>
      </c>
      <c r="R2960" s="58" t="s">
        <v>22</v>
      </c>
      <c r="S2960" s="248" t="s">
        <v>2040</v>
      </c>
      <c r="T2960" s="58" t="s">
        <v>783</v>
      </c>
      <c r="U2960" s="58">
        <f t="shared" si="5152"/>
        <v>32</v>
      </c>
      <c r="V2960" s="249">
        <f t="shared" si="5153"/>
        <v>4</v>
      </c>
      <c r="W2960" s="58" t="str">
        <f t="shared" si="5154"/>
        <v>-</v>
      </c>
      <c r="X2960" s="249" t="str">
        <f>IF(L2960="-1",W2960/#REF!*#REF!,"-")</f>
        <v>-</v>
      </c>
      <c r="Z2960" s="58" t="str">
        <f t="shared" si="5155"/>
        <v/>
      </c>
      <c r="AA2960" s="58">
        <f t="shared" si="5156"/>
        <v>1</v>
      </c>
      <c r="AB2960" s="249">
        <f t="shared" si="5141"/>
        <v>32</v>
      </c>
      <c r="AC2960" s="249" t="str">
        <f>DEC2BIN(MIN(64,AB2960)-1,6)</f>
        <v>011111</v>
      </c>
      <c r="AD2960" s="179">
        <f t="shared" si="5143"/>
        <v>1</v>
      </c>
      <c r="AE2960" s="179" t="str">
        <f t="shared" si="5144"/>
        <v>11111111</v>
      </c>
      <c r="AF2960" s="58" t="s">
        <v>369</v>
      </c>
    </row>
    <row r="2961" spans="1:32" s="58" customFormat="1" x14ac:dyDescent="0.2">
      <c r="A2961" s="58" t="s">
        <v>4185</v>
      </c>
      <c r="B2961" s="58" t="str">
        <f t="shared" si="5140"/>
        <v>RSVD</v>
      </c>
      <c r="C2961" s="58" t="s">
        <v>781</v>
      </c>
      <c r="D2961" s="58" t="s">
        <v>704</v>
      </c>
      <c r="E2961" s="58" t="str">
        <f t="shared" si="5150"/>
        <v>S1</v>
      </c>
      <c r="F2961" s="58" t="str">
        <f t="shared" si="5151"/>
        <v>000</v>
      </c>
      <c r="H2961" s="58" t="s">
        <v>1724</v>
      </c>
      <c r="I2961" s="247">
        <f>VLOOKUP(H2961,'V-Enc'!$B$38:$C$45,2,FALSE)</f>
        <v>32</v>
      </c>
      <c r="J2961" s="58" t="s">
        <v>1736</v>
      </c>
      <c r="K2961" s="247">
        <f>VLOOKUP(J2961,'V-Enc'!$B$49:$C$56,2,FALSE)</f>
        <v>8</v>
      </c>
      <c r="L2961" s="248" t="s">
        <v>76</v>
      </c>
      <c r="M2961" s="58">
        <v>8</v>
      </c>
      <c r="N2961" s="58" t="s">
        <v>1835</v>
      </c>
      <c r="O2961" s="58">
        <f>VLOOKUP(N2961,'V-Enc'!$B$130:$C$137,2,FALSE)</f>
        <v>8</v>
      </c>
      <c r="R2961" s="58" t="s">
        <v>22</v>
      </c>
      <c r="S2961" s="248" t="s">
        <v>2040</v>
      </c>
      <c r="T2961" s="58" t="s">
        <v>783</v>
      </c>
      <c r="U2961" s="58">
        <f t="shared" si="5152"/>
        <v>8</v>
      </c>
      <c r="V2961" s="249">
        <f t="shared" si="5153"/>
        <v>2</v>
      </c>
      <c r="W2961" s="58" t="str">
        <f t="shared" si="5154"/>
        <v>-</v>
      </c>
      <c r="X2961" s="249" t="str">
        <f>IF(L2961="-1",W2961/#REF!*#REF!,"-")</f>
        <v>-</v>
      </c>
      <c r="Z2961" s="58" t="str">
        <f t="shared" si="5155"/>
        <v/>
      </c>
      <c r="AA2961" s="58">
        <f t="shared" si="5156"/>
        <v>1</v>
      </c>
      <c r="AB2961" s="249">
        <f t="shared" si="5141"/>
        <v>16</v>
      </c>
      <c r="AC2961" s="249" t="str">
        <f t="shared" ref="AC2961:AC2963" si="5157">DEC2BIN(MIN(64,AB2961)-1,6)</f>
        <v>001111</v>
      </c>
      <c r="AD2961" s="179">
        <f t="shared" si="5143"/>
        <v>1</v>
      </c>
      <c r="AE2961" s="179" t="str">
        <f t="shared" si="5144"/>
        <v>11111111</v>
      </c>
      <c r="AF2961" s="58" t="s">
        <v>369</v>
      </c>
    </row>
    <row r="2962" spans="1:32" s="58" customFormat="1" ht="17" customHeight="1" x14ac:dyDescent="0.2">
      <c r="A2962" s="58" t="s">
        <v>4186</v>
      </c>
      <c r="B2962" s="58" t="str">
        <f t="shared" si="5140"/>
        <v>RSVD</v>
      </c>
      <c r="C2962" s="58" t="s">
        <v>781</v>
      </c>
      <c r="D2962" s="58" t="s">
        <v>704</v>
      </c>
      <c r="E2962" s="58" t="str">
        <f t="shared" si="5150"/>
        <v>S1</v>
      </c>
      <c r="F2962" s="58" t="str">
        <f t="shared" si="5151"/>
        <v>101</v>
      </c>
      <c r="H2962" s="58" t="s">
        <v>1724</v>
      </c>
      <c r="I2962" s="247">
        <f>VLOOKUP(H2962,'V-Enc'!$B$38:$C$45,2,FALSE)</f>
        <v>32</v>
      </c>
      <c r="J2962" s="58" t="s">
        <v>1736</v>
      </c>
      <c r="K2962" s="247">
        <f>VLOOKUP(J2962,'V-Enc'!$B$49:$C$56,2,FALSE)</f>
        <v>8</v>
      </c>
      <c r="L2962" s="248" t="s">
        <v>76</v>
      </c>
      <c r="M2962" s="58">
        <v>16</v>
      </c>
      <c r="N2962" s="58" t="s">
        <v>1835</v>
      </c>
      <c r="O2962" s="58">
        <f>VLOOKUP(N2962,'V-Enc'!$B$130:$C$137,2,FALSE)</f>
        <v>8</v>
      </c>
      <c r="R2962" s="58" t="s">
        <v>22</v>
      </c>
      <c r="S2962" s="248" t="s">
        <v>2040</v>
      </c>
      <c r="T2962" s="58" t="s">
        <v>783</v>
      </c>
      <c r="U2962" s="58">
        <f t="shared" si="5152"/>
        <v>16</v>
      </c>
      <c r="V2962" s="249">
        <f t="shared" si="5153"/>
        <v>4</v>
      </c>
      <c r="W2962" s="58" t="str">
        <f t="shared" si="5154"/>
        <v>-</v>
      </c>
      <c r="X2962" s="249" t="str">
        <f>IF(L2962="-1",W2962/#REF!*#REF!,"-")</f>
        <v>-</v>
      </c>
      <c r="Z2962" s="58" t="str">
        <f t="shared" si="5155"/>
        <v/>
      </c>
      <c r="AA2962" s="58">
        <f t="shared" si="5156"/>
        <v>1</v>
      </c>
      <c r="AB2962" s="249">
        <f t="shared" si="5141"/>
        <v>32</v>
      </c>
      <c r="AC2962" s="249" t="str">
        <f t="shared" si="5157"/>
        <v>011111</v>
      </c>
      <c r="AD2962" s="179">
        <f t="shared" si="5143"/>
        <v>1</v>
      </c>
      <c r="AE2962" s="179" t="str">
        <f t="shared" si="5144"/>
        <v>11111111</v>
      </c>
      <c r="AF2962" s="58" t="s">
        <v>369</v>
      </c>
    </row>
    <row r="2963" spans="1:32" s="58" customFormat="1" ht="17" customHeight="1" x14ac:dyDescent="0.2">
      <c r="A2963" s="58" t="s">
        <v>4187</v>
      </c>
      <c r="B2963" s="58" t="str">
        <f t="shared" si="5140"/>
        <v>RSVD</v>
      </c>
      <c r="C2963" s="58" t="s">
        <v>781</v>
      </c>
      <c r="D2963" s="58" t="s">
        <v>704</v>
      </c>
      <c r="E2963" s="58" t="str">
        <f t="shared" si="5150"/>
        <v>S1</v>
      </c>
      <c r="F2963" s="58" t="str">
        <f t="shared" si="5151"/>
        <v>110</v>
      </c>
      <c r="H2963" s="58" t="s">
        <v>1724</v>
      </c>
      <c r="I2963" s="247">
        <f>VLOOKUP(H2963,'V-Enc'!$B$38:$C$45,2,FALSE)</f>
        <v>32</v>
      </c>
      <c r="J2963" s="58" t="s">
        <v>1736</v>
      </c>
      <c r="K2963" s="247">
        <f>VLOOKUP(J2963,'V-Enc'!$B$49:$C$56,2,FALSE)</f>
        <v>8</v>
      </c>
      <c r="L2963" s="248" t="s">
        <v>76</v>
      </c>
      <c r="M2963" s="58">
        <v>32</v>
      </c>
      <c r="N2963" s="58" t="s">
        <v>1835</v>
      </c>
      <c r="O2963" s="58">
        <f>VLOOKUP(N2963,'V-Enc'!$B$130:$C$137,2,FALSE)</f>
        <v>8</v>
      </c>
      <c r="R2963" s="58" t="s">
        <v>22</v>
      </c>
      <c r="S2963" s="248" t="s">
        <v>2040</v>
      </c>
      <c r="T2963" s="58" t="s">
        <v>783</v>
      </c>
      <c r="U2963" s="58">
        <f t="shared" si="5152"/>
        <v>32</v>
      </c>
      <c r="V2963" s="249">
        <f t="shared" si="5153"/>
        <v>8</v>
      </c>
      <c r="W2963" s="58" t="str">
        <f t="shared" si="5154"/>
        <v>-</v>
      </c>
      <c r="X2963" s="249" t="str">
        <f>IF(L2963="-1",W2963/#REF!*#REF!,"-")</f>
        <v>-</v>
      </c>
      <c r="Z2963" s="58" t="str">
        <f t="shared" si="5155"/>
        <v/>
      </c>
      <c r="AA2963" s="58">
        <f t="shared" si="5156"/>
        <v>1</v>
      </c>
      <c r="AB2963" s="249">
        <f t="shared" si="5141"/>
        <v>64</v>
      </c>
      <c r="AC2963" s="249" t="str">
        <f t="shared" si="5157"/>
        <v>111111</v>
      </c>
      <c r="AD2963" s="179">
        <f t="shared" si="5143"/>
        <v>1</v>
      </c>
      <c r="AE2963" s="179" t="str">
        <f t="shared" si="5144"/>
        <v>11111111</v>
      </c>
      <c r="AF2963" s="58" t="s">
        <v>369</v>
      </c>
    </row>
    <row r="2964" spans="1:32" x14ac:dyDescent="0.2">
      <c r="I2964" s="159"/>
      <c r="Z2964" s="125" t="str">
        <f t="shared" si="5082"/>
        <v/>
      </c>
      <c r="AA2964" s="125" t="str">
        <f t="shared" si="5139"/>
        <v/>
      </c>
      <c r="AC2964" s="179"/>
      <c r="AE2964" s="179"/>
    </row>
    <row r="2965" spans="1:32" ht="19" x14ac:dyDescent="0.25">
      <c r="A2965" s="227" t="s">
        <v>2399</v>
      </c>
      <c r="B2965" s="227"/>
      <c r="I2965" s="159"/>
      <c r="Z2965" s="125" t="str">
        <f t="shared" si="5082"/>
        <v/>
      </c>
      <c r="AA2965" s="125" t="str">
        <f t="shared" si="5139"/>
        <v/>
      </c>
      <c r="AC2965" s="179"/>
      <c r="AE2965" s="179"/>
    </row>
    <row r="2966" spans="1:32" x14ac:dyDescent="0.2">
      <c r="A2966" s="125" t="s">
        <v>3699</v>
      </c>
      <c r="B2966" s="58" t="str">
        <f>IF(OR(MAX(1,O2966)*MAX(V2966,1)&gt;8,V2966&lt;1/4,X2966&lt;1/4),"RSVD","")</f>
        <v/>
      </c>
      <c r="C2966" s="125" t="s">
        <v>781</v>
      </c>
      <c r="D2966" s="125" t="s">
        <v>704</v>
      </c>
      <c r="E2966" s="125" t="str">
        <f>IF(S2966="rs2","S2",IF(S2966="vs2","S3","S1"))</f>
        <v>S1</v>
      </c>
      <c r="F2966" s="125" t="str">
        <f>IF(M2966=8,"000",IF(M2966=16,"101","110"))</f>
        <v>000</v>
      </c>
      <c r="H2966" s="125" t="s">
        <v>1724</v>
      </c>
      <c r="I2966" s="159">
        <f>VLOOKUP(H2966,'V-Enc'!$B$38:$C$45,2,FALSE)</f>
        <v>32</v>
      </c>
      <c r="K2966" s="157" t="s">
        <v>369</v>
      </c>
      <c r="L2966" s="206" t="s">
        <v>76</v>
      </c>
      <c r="M2966" s="125">
        <v>8</v>
      </c>
      <c r="N2966" s="125" t="s">
        <v>1835</v>
      </c>
      <c r="O2966" s="125">
        <f>VLOOKUP(N2966,'V-Enc'!$B$130:$C$137,2,FALSE)</f>
        <v>8</v>
      </c>
      <c r="R2966" s="125" t="s">
        <v>22</v>
      </c>
      <c r="S2966" s="206" t="s">
        <v>228</v>
      </c>
      <c r="T2966" s="125" t="s">
        <v>783</v>
      </c>
      <c r="U2966" s="125">
        <f>IF(L2966="-1",I2966,M2966)</f>
        <v>8</v>
      </c>
      <c r="V2966" s="179">
        <v>1</v>
      </c>
      <c r="W2966" s="125" t="str">
        <f>IF(L2966="-1",M2966,"-")</f>
        <v>-</v>
      </c>
      <c r="X2966" s="179" t="str">
        <f>IF(L2966="-1",W2966/#REF!*#REF!,"-")</f>
        <v>-</v>
      </c>
      <c r="Z2966" s="125" t="str">
        <f t="shared" si="5082"/>
        <v/>
      </c>
      <c r="AA2966" s="125">
        <f t="shared" si="5139"/>
        <v>1</v>
      </c>
      <c r="AB2966" s="179">
        <f>MAX(V2966,1)*O2966</f>
        <v>8</v>
      </c>
      <c r="AC2966" s="179" t="str">
        <f>DEC2BIN(AB2966-1,6)</f>
        <v>000111</v>
      </c>
      <c r="AD2966" s="179">
        <f>AB2966/(MAX(V2966,1)*IF(O2966="",1,O2966))</f>
        <v>1</v>
      </c>
      <c r="AE2966" s="179" t="str">
        <f>RIGHT(_xlfn.CONCAT(REPT(0,8-MIN(AB2966,8)),REPT(DEC2BIN(_xlfn.BITLSHIFT(1,AD2966-1)),AB2966/AD2966)),8)</f>
        <v>11111111</v>
      </c>
      <c r="AF2966" s="125" t="s">
        <v>369</v>
      </c>
    </row>
    <row r="2967" spans="1:32" x14ac:dyDescent="0.2">
      <c r="I2967" s="159"/>
      <c r="Z2967" s="125" t="str">
        <f t="shared" si="5082"/>
        <v/>
      </c>
      <c r="AA2967" s="125" t="str">
        <f t="shared" si="5139"/>
        <v/>
      </c>
      <c r="AC2967" s="179"/>
      <c r="AE2967" s="179"/>
    </row>
    <row r="2968" spans="1:32" ht="19" x14ac:dyDescent="0.25">
      <c r="A2968" s="225" t="s">
        <v>2597</v>
      </c>
      <c r="B2968" s="225"/>
      <c r="C2968" s="226"/>
      <c r="D2968" s="226"/>
      <c r="E2968" s="226"/>
      <c r="F2968" s="226"/>
      <c r="G2968" s="226"/>
      <c r="I2968" s="159"/>
      <c r="Z2968" s="125" t="str">
        <f t="shared" si="5082"/>
        <v/>
      </c>
      <c r="AA2968" s="125" t="str">
        <f t="shared" si="5139"/>
        <v/>
      </c>
      <c r="AC2968" s="179"/>
      <c r="AE2968" s="179"/>
    </row>
    <row r="2969" spans="1:32" s="58" customFormat="1" x14ac:dyDescent="0.2">
      <c r="A2969" s="58" t="s">
        <v>4173</v>
      </c>
      <c r="B2969" s="58" t="str">
        <f t="shared" ref="B2969:B2986" si="5158">IF(OR(MAX(1,O2969)*MAX(V2969,1)&gt;8,V2969&lt;1/4,X2969&lt;1/4,IF(X2969="-",0,X2969)&gt;8),"RSVD","")</f>
        <v>RSVD</v>
      </c>
      <c r="C2969" s="58" t="s">
        <v>781</v>
      </c>
      <c r="D2969" s="58" t="s">
        <v>704</v>
      </c>
      <c r="E2969" s="58" t="str">
        <f>IF(S2969="rs2","S2",IF(S2969="vs2","S3","S1"))</f>
        <v>S2</v>
      </c>
      <c r="F2969" s="58" t="str">
        <f>IF(M2969=8,"000",IF(M2969=16,"101","110"))</f>
        <v>000</v>
      </c>
      <c r="H2969" s="58" t="s">
        <v>1724</v>
      </c>
      <c r="I2969" s="247">
        <f>VLOOKUP(H2969,'V-Enc'!$B$38:$C$45,2,FALSE)</f>
        <v>32</v>
      </c>
      <c r="J2969" s="58" t="s">
        <v>1739</v>
      </c>
      <c r="K2969" s="247">
        <f>VLOOKUP(J2969,'V-Enc'!$B$49:$C$56,2,FALSE)</f>
        <v>0.25</v>
      </c>
      <c r="L2969" s="248" t="s">
        <v>548</v>
      </c>
      <c r="M2969" s="58">
        <v>8</v>
      </c>
      <c r="N2969" s="58" t="s">
        <v>1835</v>
      </c>
      <c r="O2969" s="58">
        <f>VLOOKUP(N2969,'V-Enc'!$B$130:$C$137,2,FALSE)</f>
        <v>8</v>
      </c>
      <c r="R2969" s="58" t="s">
        <v>22</v>
      </c>
      <c r="S2969" s="58" t="s">
        <v>44</v>
      </c>
      <c r="T2969" s="58" t="s">
        <v>783</v>
      </c>
      <c r="U2969" s="58">
        <f>IF(L2969="-1",I2969,M2969)</f>
        <v>8</v>
      </c>
      <c r="V2969" s="249">
        <f>IF(L2969="-1",K2969,U2969/I2969*K2969)</f>
        <v>6.25E-2</v>
      </c>
      <c r="W2969" s="58" t="str">
        <f>IF(L2969="-1",M2969,"-")</f>
        <v>-</v>
      </c>
      <c r="X2969" s="249" t="str">
        <f>IF(L2969="-1",W2969/#REF!*#REF!,"-")</f>
        <v>-</v>
      </c>
      <c r="Z2969" s="58" t="str">
        <f>IF(S2969="vs2",1,"")</f>
        <v/>
      </c>
      <c r="AA2969" s="58">
        <f>IF(T2969="vs3",1,"")</f>
        <v>1</v>
      </c>
      <c r="AB2969" s="249">
        <f t="shared" ref="AB2969:AB2986" si="5159">MAX(V2969,X2969,1)*O2969</f>
        <v>8</v>
      </c>
      <c r="AC2969" s="249" t="str">
        <f t="shared" ref="AC2969:AC2982" si="5160">DEC2BIN(MIN(64,AB2969)-1,6)</f>
        <v>000111</v>
      </c>
      <c r="AD2969" s="179">
        <f t="shared" ref="AD2969:AD2986" si="5161">AB2969/(MAX(V2969,1)*IF(O2969="",1,O2969))</f>
        <v>1</v>
      </c>
      <c r="AE2969" s="179" t="str">
        <f t="shared" ref="AE2969:AE2986" si="5162">RIGHT(_xlfn.CONCAT(REPT(0,8-MIN(AB2969,8)),REPT(DEC2BIN(_xlfn.BITLSHIFT(1,AD2969-1)),AB2969/AD2969)),8)</f>
        <v>11111111</v>
      </c>
      <c r="AF2969" s="58" t="s">
        <v>369</v>
      </c>
    </row>
    <row r="2970" spans="1:32" s="58" customFormat="1" x14ac:dyDescent="0.2">
      <c r="A2970" s="58" t="s">
        <v>4174</v>
      </c>
      <c r="B2970" s="58" t="str">
        <f t="shared" si="5158"/>
        <v>RSVD</v>
      </c>
      <c r="C2970" s="58" t="s">
        <v>781</v>
      </c>
      <c r="D2970" s="58" t="s">
        <v>704</v>
      </c>
      <c r="E2970" s="58" t="str">
        <f>IF(S2970="rs2","S2",IF(S2970="vs2","S3","S1"))</f>
        <v>S2</v>
      </c>
      <c r="F2970" s="58" t="str">
        <f>IF(M2970=8,"000",IF(M2970=16,"101","110"))</f>
        <v>101</v>
      </c>
      <c r="H2970" s="58" t="s">
        <v>1724</v>
      </c>
      <c r="I2970" s="247">
        <f>VLOOKUP(H2970,'V-Enc'!$B$38:$C$45,2,FALSE)</f>
        <v>32</v>
      </c>
      <c r="J2970" s="58" t="s">
        <v>1739</v>
      </c>
      <c r="K2970" s="247">
        <f>VLOOKUP(J2970,'V-Enc'!$B$49:$C$56,2,FALSE)</f>
        <v>0.25</v>
      </c>
      <c r="L2970" s="248" t="s">
        <v>548</v>
      </c>
      <c r="M2970" s="58">
        <v>16</v>
      </c>
      <c r="N2970" s="58" t="s">
        <v>1835</v>
      </c>
      <c r="O2970" s="58">
        <f>VLOOKUP(N2970,'V-Enc'!$B$130:$C$137,2,FALSE)</f>
        <v>8</v>
      </c>
      <c r="R2970" s="58" t="s">
        <v>22</v>
      </c>
      <c r="S2970" s="58" t="s">
        <v>44</v>
      </c>
      <c r="T2970" s="58" t="s">
        <v>783</v>
      </c>
      <c r="U2970" s="58">
        <f>IF(L2970="-1",I2970,M2970)</f>
        <v>16</v>
      </c>
      <c r="V2970" s="249">
        <f>IF(L2970="-1",K2970,U2970/I2970*K2970)</f>
        <v>0.125</v>
      </c>
      <c r="W2970" s="58" t="str">
        <f>IF(L2970="-1",M2970,"-")</f>
        <v>-</v>
      </c>
      <c r="X2970" s="249" t="str">
        <f>IF(L2970="-1",W2970/#REF!*#REF!,"-")</f>
        <v>-</v>
      </c>
      <c r="Z2970" s="58" t="str">
        <f>IF(S2970="vs2",1,"")</f>
        <v/>
      </c>
      <c r="AA2970" s="58">
        <f>IF(T2970="vs3",1,"")</f>
        <v>1</v>
      </c>
      <c r="AB2970" s="249">
        <f t="shared" si="5159"/>
        <v>8</v>
      </c>
      <c r="AC2970" s="249" t="str">
        <f t="shared" si="5160"/>
        <v>000111</v>
      </c>
      <c r="AD2970" s="179">
        <f t="shared" si="5161"/>
        <v>1</v>
      </c>
      <c r="AE2970" s="179" t="str">
        <f t="shared" si="5162"/>
        <v>11111111</v>
      </c>
      <c r="AF2970" s="58" t="s">
        <v>369</v>
      </c>
    </row>
    <row r="2971" spans="1:32" x14ac:dyDescent="0.2">
      <c r="A2971" s="125" t="s">
        <v>3700</v>
      </c>
      <c r="B2971" s="58" t="str">
        <f t="shared" si="5158"/>
        <v/>
      </c>
      <c r="C2971" s="125" t="s">
        <v>781</v>
      </c>
      <c r="D2971" s="125" t="s">
        <v>704</v>
      </c>
      <c r="E2971" s="125" t="str">
        <f t="shared" ref="E2971:E2977" si="5163">IF(S2971="rs2","S2",IF(S2971="vs2","S3","S1"))</f>
        <v>S2</v>
      </c>
      <c r="F2971" s="125" t="str">
        <f t="shared" ref="F2971:F2977" si="5164">IF(M2971=8,"000",IF(M2971=16,"101","110"))</f>
        <v>110</v>
      </c>
      <c r="H2971" s="125" t="s">
        <v>1724</v>
      </c>
      <c r="I2971" s="159">
        <f>VLOOKUP(H2971,'V-Enc'!$B$38:$C$45,2,FALSE)</f>
        <v>32</v>
      </c>
      <c r="J2971" s="125" t="s">
        <v>1739</v>
      </c>
      <c r="K2971" s="159">
        <f>VLOOKUP(J2971,'V-Enc'!$B$49:$C$56,2,FALSE)</f>
        <v>0.25</v>
      </c>
      <c r="L2971" s="206" t="s">
        <v>548</v>
      </c>
      <c r="M2971" s="125">
        <v>32</v>
      </c>
      <c r="N2971" s="125" t="s">
        <v>1835</v>
      </c>
      <c r="O2971" s="125">
        <f>VLOOKUP(N2971,'V-Enc'!$B$130:$C$137,2,FALSE)</f>
        <v>8</v>
      </c>
      <c r="R2971" s="125" t="s">
        <v>22</v>
      </c>
      <c r="S2971" s="125" t="s">
        <v>44</v>
      </c>
      <c r="T2971" s="125" t="s">
        <v>783</v>
      </c>
      <c r="U2971" s="125">
        <f t="shared" ref="U2971:U2977" si="5165">IF(L2971="-1",I2971,M2971)</f>
        <v>32</v>
      </c>
      <c r="V2971" s="179">
        <f t="shared" ref="V2971:V2977" si="5166">IF(L2971="-1",K2971,U2971/I2971*K2971)</f>
        <v>0.25</v>
      </c>
      <c r="W2971" s="125" t="str">
        <f t="shared" ref="W2971:W2977" si="5167">IF(L2971="-1",M2971,"-")</f>
        <v>-</v>
      </c>
      <c r="X2971" s="179" t="str">
        <f>IF(L2971="-1",W2971/#REF!*#REF!,"-")</f>
        <v>-</v>
      </c>
      <c r="Z2971" s="125" t="str">
        <f t="shared" si="5082"/>
        <v/>
      </c>
      <c r="AA2971" s="125">
        <f t="shared" si="5139"/>
        <v>1</v>
      </c>
      <c r="AB2971" s="179">
        <f t="shared" si="5159"/>
        <v>8</v>
      </c>
      <c r="AC2971" s="179" t="str">
        <f t="shared" si="5160"/>
        <v>000111</v>
      </c>
      <c r="AD2971" s="179">
        <f t="shared" si="5161"/>
        <v>1</v>
      </c>
      <c r="AE2971" s="179" t="str">
        <f t="shared" si="5162"/>
        <v>11111111</v>
      </c>
      <c r="AF2971" s="125" t="s">
        <v>369</v>
      </c>
    </row>
    <row r="2972" spans="1:32" s="58" customFormat="1" x14ac:dyDescent="0.2">
      <c r="A2972" s="58" t="s">
        <v>4175</v>
      </c>
      <c r="B2972" s="58" t="str">
        <f t="shared" si="5158"/>
        <v>RSVD</v>
      </c>
      <c r="C2972" s="58" t="s">
        <v>781</v>
      </c>
      <c r="D2972" s="58" t="s">
        <v>704</v>
      </c>
      <c r="E2972" s="58" t="str">
        <f>IF(S2972="rs2","S2",IF(S2972="vs2","S3","S1"))</f>
        <v>S2</v>
      </c>
      <c r="F2972" s="58" t="str">
        <f>IF(M2972=8,"000",IF(M2972=16,"101","110"))</f>
        <v>000</v>
      </c>
      <c r="H2972" s="58" t="s">
        <v>1724</v>
      </c>
      <c r="I2972" s="247">
        <f>VLOOKUP(H2972,'V-Enc'!$B$38:$C$45,2,FALSE)</f>
        <v>32</v>
      </c>
      <c r="J2972" s="58" t="s">
        <v>1740</v>
      </c>
      <c r="K2972" s="247">
        <f>VLOOKUP(J2972,'V-Enc'!$B$49:$C$56,2,FALSE)</f>
        <v>0.5</v>
      </c>
      <c r="L2972" s="248" t="s">
        <v>548</v>
      </c>
      <c r="M2972" s="58">
        <v>8</v>
      </c>
      <c r="N2972" s="58" t="s">
        <v>1835</v>
      </c>
      <c r="O2972" s="58">
        <f>VLOOKUP(N2972,'V-Enc'!$B$130:$C$137,2,FALSE)</f>
        <v>8</v>
      </c>
      <c r="R2972" s="58" t="s">
        <v>22</v>
      </c>
      <c r="S2972" s="58" t="s">
        <v>44</v>
      </c>
      <c r="T2972" s="58" t="s">
        <v>783</v>
      </c>
      <c r="U2972" s="58">
        <f>IF(L2972="-1",I2972,M2972)</f>
        <v>8</v>
      </c>
      <c r="V2972" s="249">
        <f>IF(L2972="-1",K2972,U2972/I2972*K2972)</f>
        <v>0.125</v>
      </c>
      <c r="W2972" s="58" t="str">
        <f>IF(L2972="-1",M2972,"-")</f>
        <v>-</v>
      </c>
      <c r="X2972" s="249" t="str">
        <f>IF(L2972="-1",W2972/#REF!*#REF!,"-")</f>
        <v>-</v>
      </c>
      <c r="Z2972" s="58" t="str">
        <f>IF(S2972="vs2",1,"")</f>
        <v/>
      </c>
      <c r="AA2972" s="58">
        <f>IF(T2972="vs3",1,"")</f>
        <v>1</v>
      </c>
      <c r="AB2972" s="249">
        <f t="shared" si="5159"/>
        <v>8</v>
      </c>
      <c r="AC2972" s="249" t="str">
        <f t="shared" si="5160"/>
        <v>000111</v>
      </c>
      <c r="AD2972" s="179">
        <f t="shared" si="5161"/>
        <v>1</v>
      </c>
      <c r="AE2972" s="179" t="str">
        <f t="shared" si="5162"/>
        <v>11111111</v>
      </c>
      <c r="AF2972" s="58" t="s">
        <v>369</v>
      </c>
    </row>
    <row r="2973" spans="1:32" x14ac:dyDescent="0.2">
      <c r="A2973" s="125" t="s">
        <v>3701</v>
      </c>
      <c r="B2973" s="58" t="str">
        <f t="shared" si="5158"/>
        <v/>
      </c>
      <c r="C2973" s="125" t="s">
        <v>781</v>
      </c>
      <c r="D2973" s="125" t="s">
        <v>704</v>
      </c>
      <c r="E2973" s="125" t="str">
        <f t="shared" si="5163"/>
        <v>S2</v>
      </c>
      <c r="F2973" s="125" t="str">
        <f t="shared" si="5164"/>
        <v>101</v>
      </c>
      <c r="H2973" s="125" t="s">
        <v>1724</v>
      </c>
      <c r="I2973" s="159">
        <f>VLOOKUP(H2973,'V-Enc'!$B$38:$C$45,2,FALSE)</f>
        <v>32</v>
      </c>
      <c r="J2973" s="125" t="s">
        <v>1740</v>
      </c>
      <c r="K2973" s="159">
        <f>VLOOKUP(J2973,'V-Enc'!$B$49:$C$56,2,FALSE)</f>
        <v>0.5</v>
      </c>
      <c r="L2973" s="206" t="s">
        <v>548</v>
      </c>
      <c r="M2973" s="125">
        <v>16</v>
      </c>
      <c r="N2973" s="125" t="s">
        <v>1835</v>
      </c>
      <c r="O2973" s="125">
        <f>VLOOKUP(N2973,'V-Enc'!$B$130:$C$137,2,FALSE)</f>
        <v>8</v>
      </c>
      <c r="R2973" s="125" t="s">
        <v>22</v>
      </c>
      <c r="S2973" s="125" t="s">
        <v>44</v>
      </c>
      <c r="T2973" s="125" t="s">
        <v>783</v>
      </c>
      <c r="U2973" s="125">
        <f t="shared" si="5165"/>
        <v>16</v>
      </c>
      <c r="V2973" s="179">
        <f t="shared" si="5166"/>
        <v>0.25</v>
      </c>
      <c r="W2973" s="125" t="str">
        <f t="shared" si="5167"/>
        <v>-</v>
      </c>
      <c r="X2973" s="179" t="str">
        <f>IF(L2973="-1",W2973/#REF!*#REF!,"-")</f>
        <v>-</v>
      </c>
      <c r="Z2973" s="125" t="str">
        <f t="shared" si="5082"/>
        <v/>
      </c>
      <c r="AA2973" s="125">
        <f t="shared" si="5139"/>
        <v>1</v>
      </c>
      <c r="AB2973" s="179">
        <f t="shared" si="5159"/>
        <v>8</v>
      </c>
      <c r="AC2973" s="179" t="str">
        <f t="shared" si="5160"/>
        <v>000111</v>
      </c>
      <c r="AD2973" s="179">
        <f t="shared" si="5161"/>
        <v>1</v>
      </c>
      <c r="AE2973" s="179" t="str">
        <f t="shared" si="5162"/>
        <v>11111111</v>
      </c>
      <c r="AF2973" s="125" t="s">
        <v>369</v>
      </c>
    </row>
    <row r="2974" spans="1:32" x14ac:dyDescent="0.2">
      <c r="A2974" s="125" t="s">
        <v>3702</v>
      </c>
      <c r="B2974" s="58" t="str">
        <f t="shared" si="5158"/>
        <v/>
      </c>
      <c r="C2974" s="125" t="s">
        <v>781</v>
      </c>
      <c r="D2974" s="125" t="s">
        <v>704</v>
      </c>
      <c r="E2974" s="125" t="str">
        <f t="shared" si="5163"/>
        <v>S2</v>
      </c>
      <c r="F2974" s="125" t="str">
        <f t="shared" si="5164"/>
        <v>110</v>
      </c>
      <c r="H2974" s="125" t="s">
        <v>1724</v>
      </c>
      <c r="I2974" s="159">
        <f>VLOOKUP(H2974,'V-Enc'!$B$38:$C$45,2,FALSE)</f>
        <v>32</v>
      </c>
      <c r="J2974" s="125" t="s">
        <v>1740</v>
      </c>
      <c r="K2974" s="159">
        <f>VLOOKUP(J2974,'V-Enc'!$B$49:$C$56,2,FALSE)</f>
        <v>0.5</v>
      </c>
      <c r="L2974" s="206" t="s">
        <v>548</v>
      </c>
      <c r="M2974" s="125">
        <v>32</v>
      </c>
      <c r="N2974" s="125" t="s">
        <v>1835</v>
      </c>
      <c r="O2974" s="125">
        <f>VLOOKUP(N2974,'V-Enc'!$B$130:$C$137,2,FALSE)</f>
        <v>8</v>
      </c>
      <c r="R2974" s="125" t="s">
        <v>22</v>
      </c>
      <c r="S2974" s="125" t="s">
        <v>44</v>
      </c>
      <c r="T2974" s="125" t="s">
        <v>783</v>
      </c>
      <c r="U2974" s="125">
        <f t="shared" si="5165"/>
        <v>32</v>
      </c>
      <c r="V2974" s="179">
        <f t="shared" si="5166"/>
        <v>0.5</v>
      </c>
      <c r="W2974" s="125" t="str">
        <f t="shared" si="5167"/>
        <v>-</v>
      </c>
      <c r="X2974" s="179" t="str">
        <f>IF(L2974="-1",W2974/I2973*K2973,"-")</f>
        <v>-</v>
      </c>
      <c r="Z2974" s="125" t="str">
        <f t="shared" si="5082"/>
        <v/>
      </c>
      <c r="AA2974" s="125">
        <f t="shared" si="5139"/>
        <v>1</v>
      </c>
      <c r="AB2974" s="179">
        <f t="shared" si="5159"/>
        <v>8</v>
      </c>
      <c r="AC2974" s="179" t="str">
        <f t="shared" si="5160"/>
        <v>000111</v>
      </c>
      <c r="AD2974" s="179">
        <f t="shared" si="5161"/>
        <v>1</v>
      </c>
      <c r="AE2974" s="179" t="str">
        <f t="shared" si="5162"/>
        <v>11111111</v>
      </c>
      <c r="AF2974" s="125" t="s">
        <v>369</v>
      </c>
    </row>
    <row r="2975" spans="1:32" x14ac:dyDescent="0.2">
      <c r="A2975" s="125" t="s">
        <v>3703</v>
      </c>
      <c r="B2975" s="58" t="str">
        <f t="shared" si="5158"/>
        <v/>
      </c>
      <c r="C2975" s="125" t="s">
        <v>781</v>
      </c>
      <c r="D2975" s="125" t="s">
        <v>704</v>
      </c>
      <c r="E2975" s="125" t="str">
        <f t="shared" si="5163"/>
        <v>S2</v>
      </c>
      <c r="F2975" s="125" t="str">
        <f t="shared" si="5164"/>
        <v>000</v>
      </c>
      <c r="H2975" s="125" t="s">
        <v>1724</v>
      </c>
      <c r="I2975" s="159">
        <f>VLOOKUP(H2975,'V-Enc'!$B$38:$C$45,2,FALSE)</f>
        <v>32</v>
      </c>
      <c r="J2975" s="125" t="s">
        <v>1733</v>
      </c>
      <c r="K2975" s="159">
        <f>VLOOKUP(J2975,'V-Enc'!$B$49:$C$56,2,FALSE)</f>
        <v>1</v>
      </c>
      <c r="L2975" s="206" t="s">
        <v>548</v>
      </c>
      <c r="M2975" s="125">
        <v>8</v>
      </c>
      <c r="N2975" s="125" t="s">
        <v>1835</v>
      </c>
      <c r="O2975" s="125">
        <f>VLOOKUP(N2975,'V-Enc'!$B$130:$C$137,2,FALSE)</f>
        <v>8</v>
      </c>
      <c r="R2975" s="125" t="s">
        <v>22</v>
      </c>
      <c r="S2975" s="125" t="s">
        <v>44</v>
      </c>
      <c r="T2975" s="125" t="s">
        <v>783</v>
      </c>
      <c r="U2975" s="125">
        <f t="shared" si="5165"/>
        <v>8</v>
      </c>
      <c r="V2975" s="179">
        <f t="shared" si="5166"/>
        <v>0.25</v>
      </c>
      <c r="W2975" s="125" t="str">
        <f t="shared" si="5167"/>
        <v>-</v>
      </c>
      <c r="X2975" s="179" t="str">
        <f>IF(L2975="-1",W2975/#REF!*#REF!,"-")</f>
        <v>-</v>
      </c>
      <c r="Z2975" s="125" t="str">
        <f t="shared" si="5082"/>
        <v/>
      </c>
      <c r="AA2975" s="125">
        <f t="shared" si="5139"/>
        <v>1</v>
      </c>
      <c r="AB2975" s="179">
        <f t="shared" si="5159"/>
        <v>8</v>
      </c>
      <c r="AC2975" s="179" t="str">
        <f t="shared" si="5160"/>
        <v>000111</v>
      </c>
      <c r="AD2975" s="179">
        <f t="shared" si="5161"/>
        <v>1</v>
      </c>
      <c r="AE2975" s="179" t="str">
        <f t="shared" si="5162"/>
        <v>11111111</v>
      </c>
      <c r="AF2975" s="125" t="s">
        <v>369</v>
      </c>
    </row>
    <row r="2976" spans="1:32" ht="17" customHeight="1" x14ac:dyDescent="0.2">
      <c r="A2976" s="125" t="s">
        <v>3704</v>
      </c>
      <c r="B2976" s="58" t="str">
        <f t="shared" si="5158"/>
        <v/>
      </c>
      <c r="C2976" s="125" t="s">
        <v>781</v>
      </c>
      <c r="D2976" s="125" t="s">
        <v>704</v>
      </c>
      <c r="E2976" s="125" t="str">
        <f t="shared" si="5163"/>
        <v>S2</v>
      </c>
      <c r="F2976" s="125" t="str">
        <f t="shared" si="5164"/>
        <v>101</v>
      </c>
      <c r="H2976" s="125" t="s">
        <v>1724</v>
      </c>
      <c r="I2976" s="159">
        <f>VLOOKUP(H2976,'V-Enc'!$B$38:$C$45,2,FALSE)</f>
        <v>32</v>
      </c>
      <c r="J2976" s="125" t="s">
        <v>1733</v>
      </c>
      <c r="K2976" s="159">
        <f>VLOOKUP(J2976,'V-Enc'!$B$49:$C$56,2,FALSE)</f>
        <v>1</v>
      </c>
      <c r="L2976" s="206" t="s">
        <v>548</v>
      </c>
      <c r="M2976" s="125">
        <v>16</v>
      </c>
      <c r="N2976" s="125" t="s">
        <v>1835</v>
      </c>
      <c r="O2976" s="125">
        <f>VLOOKUP(N2976,'V-Enc'!$B$130:$C$137,2,FALSE)</f>
        <v>8</v>
      </c>
      <c r="R2976" s="125" t="s">
        <v>22</v>
      </c>
      <c r="S2976" s="125" t="s">
        <v>44</v>
      </c>
      <c r="T2976" s="125" t="s">
        <v>783</v>
      </c>
      <c r="U2976" s="125">
        <f t="shared" si="5165"/>
        <v>16</v>
      </c>
      <c r="V2976" s="179">
        <f t="shared" si="5166"/>
        <v>0.5</v>
      </c>
      <c r="W2976" s="125" t="str">
        <f t="shared" si="5167"/>
        <v>-</v>
      </c>
      <c r="X2976" s="179" t="str">
        <f>IF(L2976="-1",W2976/#REF!*#REF!,"-")</f>
        <v>-</v>
      </c>
      <c r="Z2976" s="125" t="str">
        <f t="shared" si="5082"/>
        <v/>
      </c>
      <c r="AA2976" s="125">
        <f t="shared" si="5139"/>
        <v>1</v>
      </c>
      <c r="AB2976" s="179">
        <f t="shared" si="5159"/>
        <v>8</v>
      </c>
      <c r="AC2976" s="179" t="str">
        <f t="shared" si="5160"/>
        <v>000111</v>
      </c>
      <c r="AD2976" s="179">
        <f t="shared" si="5161"/>
        <v>1</v>
      </c>
      <c r="AE2976" s="179" t="str">
        <f t="shared" si="5162"/>
        <v>11111111</v>
      </c>
      <c r="AF2976" s="125" t="s">
        <v>369</v>
      </c>
    </row>
    <row r="2977" spans="1:34" ht="17" customHeight="1" x14ac:dyDescent="0.2">
      <c r="A2977" s="125" t="s">
        <v>3705</v>
      </c>
      <c r="B2977" s="58" t="str">
        <f t="shared" si="5158"/>
        <v/>
      </c>
      <c r="C2977" s="125" t="s">
        <v>781</v>
      </c>
      <c r="D2977" s="125" t="s">
        <v>704</v>
      </c>
      <c r="E2977" s="125" t="str">
        <f t="shared" si="5163"/>
        <v>S2</v>
      </c>
      <c r="F2977" s="125" t="str">
        <f t="shared" si="5164"/>
        <v>110</v>
      </c>
      <c r="H2977" s="125" t="s">
        <v>1724</v>
      </c>
      <c r="I2977" s="159">
        <f>VLOOKUP(H2977,'V-Enc'!$B$38:$C$45,2,FALSE)</f>
        <v>32</v>
      </c>
      <c r="J2977" s="125" t="s">
        <v>1733</v>
      </c>
      <c r="K2977" s="159">
        <f>VLOOKUP(J2977,'V-Enc'!$B$49:$C$56,2,FALSE)</f>
        <v>1</v>
      </c>
      <c r="L2977" s="206" t="s">
        <v>548</v>
      </c>
      <c r="M2977" s="125">
        <v>32</v>
      </c>
      <c r="N2977" s="125" t="s">
        <v>1835</v>
      </c>
      <c r="O2977" s="125">
        <f>VLOOKUP(N2977,'V-Enc'!$B$130:$C$137,2,FALSE)</f>
        <v>8</v>
      </c>
      <c r="R2977" s="125" t="s">
        <v>22</v>
      </c>
      <c r="S2977" s="125" t="s">
        <v>44</v>
      </c>
      <c r="T2977" s="125" t="s">
        <v>783</v>
      </c>
      <c r="U2977" s="125">
        <f t="shared" si="5165"/>
        <v>32</v>
      </c>
      <c r="V2977" s="179">
        <f t="shared" si="5166"/>
        <v>1</v>
      </c>
      <c r="W2977" s="125" t="str">
        <f t="shared" si="5167"/>
        <v>-</v>
      </c>
      <c r="X2977" s="179" t="str">
        <f>IF(L2977="-1",W2977/#REF!*#REF!,"-")</f>
        <v>-</v>
      </c>
      <c r="Z2977" s="125" t="str">
        <f t="shared" si="5082"/>
        <v/>
      </c>
      <c r="AA2977" s="125">
        <f t="shared" si="5139"/>
        <v>1</v>
      </c>
      <c r="AB2977" s="179">
        <f t="shared" si="5159"/>
        <v>8</v>
      </c>
      <c r="AC2977" s="179" t="str">
        <f t="shared" si="5160"/>
        <v>000111</v>
      </c>
      <c r="AD2977" s="179">
        <f t="shared" si="5161"/>
        <v>1</v>
      </c>
      <c r="AE2977" s="179" t="str">
        <f t="shared" si="5162"/>
        <v>11111111</v>
      </c>
      <c r="AF2977" s="125" t="s">
        <v>369</v>
      </c>
    </row>
    <row r="2978" spans="1:34" x14ac:dyDescent="0.2">
      <c r="A2978" s="125" t="s">
        <v>4161</v>
      </c>
      <c r="B2978" s="58" t="str">
        <f t="shared" si="5158"/>
        <v/>
      </c>
      <c r="C2978" s="125" t="s">
        <v>781</v>
      </c>
      <c r="D2978" s="125" t="s">
        <v>704</v>
      </c>
      <c r="E2978" s="125" t="str">
        <f t="shared" ref="E2978:E2986" si="5168">IF(S2978="rs2","S2",IF(S2978="vs2","S3","S1"))</f>
        <v>S2</v>
      </c>
      <c r="F2978" s="125" t="str">
        <f t="shared" ref="F2978:F2986" si="5169">IF(M2978=8,"000",IF(M2978=16,"101","110"))</f>
        <v>000</v>
      </c>
      <c r="H2978" s="125" t="s">
        <v>1724</v>
      </c>
      <c r="I2978" s="159">
        <f>VLOOKUP(H2978,'V-Enc'!$B$38:$C$45,2,FALSE)</f>
        <v>32</v>
      </c>
      <c r="J2978" s="125" t="s">
        <v>1734</v>
      </c>
      <c r="K2978" s="159">
        <f>VLOOKUP(J2978,'V-Enc'!$B$49:$C$56,2,FALSE)</f>
        <v>2</v>
      </c>
      <c r="L2978" s="206" t="s">
        <v>548</v>
      </c>
      <c r="M2978" s="125">
        <v>8</v>
      </c>
      <c r="N2978" s="125" t="s">
        <v>1835</v>
      </c>
      <c r="O2978" s="125">
        <f>VLOOKUP(N2978,'V-Enc'!$B$130:$C$137,2,FALSE)</f>
        <v>8</v>
      </c>
      <c r="R2978" s="125" t="s">
        <v>22</v>
      </c>
      <c r="S2978" s="125" t="s">
        <v>44</v>
      </c>
      <c r="T2978" s="125" t="s">
        <v>783</v>
      </c>
      <c r="U2978" s="125">
        <f t="shared" ref="U2978:U2986" si="5170">IF(L2978="-1",I2978,M2978)</f>
        <v>8</v>
      </c>
      <c r="V2978" s="179">
        <f t="shared" ref="V2978:V2986" si="5171">IF(L2978="-1",K2978,U2978/I2978*K2978)</f>
        <v>0.5</v>
      </c>
      <c r="W2978" s="125" t="str">
        <f t="shared" ref="W2978:W2986" si="5172">IF(L2978="-1",M2978,"-")</f>
        <v>-</v>
      </c>
      <c r="X2978" s="179" t="str">
        <f>IF(L2978="-1",W2978/#REF!*#REF!,"-")</f>
        <v>-</v>
      </c>
      <c r="Z2978" s="125" t="str">
        <f t="shared" ref="Z2978:Z2986" si="5173">IF(S2978="vs2",1,"")</f>
        <v/>
      </c>
      <c r="AA2978" s="125">
        <f t="shared" ref="AA2978:AA2986" si="5174">IF(T2978="vs3",1,"")</f>
        <v>1</v>
      </c>
      <c r="AB2978" s="179">
        <f t="shared" si="5159"/>
        <v>8</v>
      </c>
      <c r="AC2978" s="179" t="str">
        <f t="shared" si="5160"/>
        <v>000111</v>
      </c>
      <c r="AD2978" s="179">
        <f t="shared" si="5161"/>
        <v>1</v>
      </c>
      <c r="AE2978" s="179" t="str">
        <f t="shared" si="5162"/>
        <v>11111111</v>
      </c>
      <c r="AF2978" s="125" t="s">
        <v>369</v>
      </c>
    </row>
    <row r="2979" spans="1:34" ht="17" customHeight="1" x14ac:dyDescent="0.2">
      <c r="A2979" s="125" t="s">
        <v>4162</v>
      </c>
      <c r="B2979" s="58" t="str">
        <f t="shared" si="5158"/>
        <v/>
      </c>
      <c r="C2979" s="125" t="s">
        <v>781</v>
      </c>
      <c r="D2979" s="125" t="s">
        <v>704</v>
      </c>
      <c r="E2979" s="125" t="str">
        <f t="shared" si="5168"/>
        <v>S2</v>
      </c>
      <c r="F2979" s="125" t="str">
        <f t="shared" si="5169"/>
        <v>101</v>
      </c>
      <c r="H2979" s="125" t="s">
        <v>1724</v>
      </c>
      <c r="I2979" s="159">
        <f>VLOOKUP(H2979,'V-Enc'!$B$38:$C$45,2,FALSE)</f>
        <v>32</v>
      </c>
      <c r="J2979" s="125" t="s">
        <v>1734</v>
      </c>
      <c r="K2979" s="159">
        <f>VLOOKUP(J2979,'V-Enc'!$B$49:$C$56,2,FALSE)</f>
        <v>2</v>
      </c>
      <c r="L2979" s="206" t="s">
        <v>548</v>
      </c>
      <c r="M2979" s="125">
        <v>16</v>
      </c>
      <c r="N2979" s="125" t="s">
        <v>1835</v>
      </c>
      <c r="O2979" s="125">
        <f>VLOOKUP(N2979,'V-Enc'!$B$130:$C$137,2,FALSE)</f>
        <v>8</v>
      </c>
      <c r="R2979" s="125" t="s">
        <v>22</v>
      </c>
      <c r="S2979" s="125" t="s">
        <v>44</v>
      </c>
      <c r="T2979" s="125" t="s">
        <v>783</v>
      </c>
      <c r="U2979" s="125">
        <f t="shared" si="5170"/>
        <v>16</v>
      </c>
      <c r="V2979" s="179">
        <f t="shared" si="5171"/>
        <v>1</v>
      </c>
      <c r="W2979" s="125" t="str">
        <f t="shared" si="5172"/>
        <v>-</v>
      </c>
      <c r="X2979" s="179" t="str">
        <f>IF(L2979="-1",W2979/#REF!*#REF!,"-")</f>
        <v>-</v>
      </c>
      <c r="Z2979" s="125" t="str">
        <f t="shared" si="5173"/>
        <v/>
      </c>
      <c r="AA2979" s="125">
        <f t="shared" si="5174"/>
        <v>1</v>
      </c>
      <c r="AB2979" s="179">
        <f t="shared" si="5159"/>
        <v>8</v>
      </c>
      <c r="AC2979" s="179" t="str">
        <f t="shared" si="5160"/>
        <v>000111</v>
      </c>
      <c r="AD2979" s="179">
        <f t="shared" si="5161"/>
        <v>1</v>
      </c>
      <c r="AE2979" s="179" t="str">
        <f t="shared" si="5162"/>
        <v>11111111</v>
      </c>
      <c r="AF2979" s="125" t="s">
        <v>369</v>
      </c>
    </row>
    <row r="2980" spans="1:34" s="58" customFormat="1" ht="17" customHeight="1" x14ac:dyDescent="0.2">
      <c r="A2980" s="58" t="s">
        <v>4163</v>
      </c>
      <c r="B2980" s="58" t="str">
        <f t="shared" si="5158"/>
        <v>RSVD</v>
      </c>
      <c r="C2980" s="58" t="s">
        <v>781</v>
      </c>
      <c r="D2980" s="58" t="s">
        <v>704</v>
      </c>
      <c r="E2980" s="58" t="str">
        <f t="shared" si="5168"/>
        <v>S2</v>
      </c>
      <c r="F2980" s="58" t="str">
        <f t="shared" si="5169"/>
        <v>110</v>
      </c>
      <c r="H2980" s="58" t="s">
        <v>1724</v>
      </c>
      <c r="I2980" s="247">
        <f>VLOOKUP(H2980,'V-Enc'!$B$38:$C$45,2,FALSE)</f>
        <v>32</v>
      </c>
      <c r="J2980" s="58" t="s">
        <v>1734</v>
      </c>
      <c r="K2980" s="247">
        <f>VLOOKUP(J2980,'V-Enc'!$B$49:$C$56,2,FALSE)</f>
        <v>2</v>
      </c>
      <c r="L2980" s="248" t="s">
        <v>548</v>
      </c>
      <c r="M2980" s="58">
        <v>32</v>
      </c>
      <c r="N2980" s="58" t="s">
        <v>1835</v>
      </c>
      <c r="O2980" s="58">
        <f>VLOOKUP(N2980,'V-Enc'!$B$130:$C$137,2,FALSE)</f>
        <v>8</v>
      </c>
      <c r="R2980" s="58" t="s">
        <v>22</v>
      </c>
      <c r="S2980" s="58" t="s">
        <v>44</v>
      </c>
      <c r="T2980" s="58" t="s">
        <v>783</v>
      </c>
      <c r="U2980" s="58">
        <f t="shared" si="5170"/>
        <v>32</v>
      </c>
      <c r="V2980" s="249">
        <f t="shared" si="5171"/>
        <v>2</v>
      </c>
      <c r="W2980" s="58" t="str">
        <f t="shared" si="5172"/>
        <v>-</v>
      </c>
      <c r="X2980" s="249" t="str">
        <f>IF(L2980="-1",W2980/#REF!*#REF!,"-")</f>
        <v>-</v>
      </c>
      <c r="Z2980" s="58" t="str">
        <f t="shared" si="5173"/>
        <v/>
      </c>
      <c r="AA2980" s="58">
        <f t="shared" si="5174"/>
        <v>1</v>
      </c>
      <c r="AB2980" s="249">
        <f t="shared" si="5159"/>
        <v>16</v>
      </c>
      <c r="AC2980" s="249" t="str">
        <f t="shared" si="5160"/>
        <v>001111</v>
      </c>
      <c r="AD2980" s="179">
        <f t="shared" si="5161"/>
        <v>1</v>
      </c>
      <c r="AE2980" s="179" t="str">
        <f t="shared" si="5162"/>
        <v>11111111</v>
      </c>
      <c r="AF2980" s="58" t="s">
        <v>369</v>
      </c>
    </row>
    <row r="2981" spans="1:34" x14ac:dyDescent="0.2">
      <c r="A2981" s="125" t="s">
        <v>4164</v>
      </c>
      <c r="B2981" s="58" t="str">
        <f t="shared" si="5158"/>
        <v/>
      </c>
      <c r="C2981" s="125" t="s">
        <v>781</v>
      </c>
      <c r="D2981" s="125" t="s">
        <v>704</v>
      </c>
      <c r="E2981" s="125" t="str">
        <f t="shared" si="5168"/>
        <v>S2</v>
      </c>
      <c r="F2981" s="125" t="str">
        <f t="shared" si="5169"/>
        <v>000</v>
      </c>
      <c r="H2981" s="125" t="s">
        <v>1724</v>
      </c>
      <c r="I2981" s="159">
        <f>VLOOKUP(H2981,'V-Enc'!$B$38:$C$45,2,FALSE)</f>
        <v>32</v>
      </c>
      <c r="J2981" s="125" t="s">
        <v>1735</v>
      </c>
      <c r="K2981" s="159">
        <f>VLOOKUP(J2981,'V-Enc'!$B$49:$C$56,2,FALSE)</f>
        <v>4</v>
      </c>
      <c r="L2981" s="206" t="s">
        <v>548</v>
      </c>
      <c r="M2981" s="125">
        <v>8</v>
      </c>
      <c r="N2981" s="125" t="s">
        <v>1835</v>
      </c>
      <c r="O2981" s="125">
        <f>VLOOKUP(N2981,'V-Enc'!$B$130:$C$137,2,FALSE)</f>
        <v>8</v>
      </c>
      <c r="R2981" s="125" t="s">
        <v>22</v>
      </c>
      <c r="S2981" s="125" t="s">
        <v>44</v>
      </c>
      <c r="T2981" s="125" t="s">
        <v>783</v>
      </c>
      <c r="U2981" s="125">
        <f t="shared" si="5170"/>
        <v>8</v>
      </c>
      <c r="V2981" s="179">
        <f t="shared" si="5171"/>
        <v>1</v>
      </c>
      <c r="W2981" s="125" t="str">
        <f t="shared" si="5172"/>
        <v>-</v>
      </c>
      <c r="X2981" s="179" t="str">
        <f>IF(L2981="-1",W2981/#REF!*#REF!,"-")</f>
        <v>-</v>
      </c>
      <c r="Z2981" s="125" t="str">
        <f t="shared" si="5173"/>
        <v/>
      </c>
      <c r="AA2981" s="125">
        <f t="shared" si="5174"/>
        <v>1</v>
      </c>
      <c r="AB2981" s="179">
        <f t="shared" si="5159"/>
        <v>8</v>
      </c>
      <c r="AC2981" s="179" t="str">
        <f t="shared" si="5160"/>
        <v>000111</v>
      </c>
      <c r="AD2981" s="179">
        <f t="shared" si="5161"/>
        <v>1</v>
      </c>
      <c r="AE2981" s="179" t="str">
        <f t="shared" si="5162"/>
        <v>11111111</v>
      </c>
      <c r="AF2981" s="125" t="s">
        <v>369</v>
      </c>
    </row>
    <row r="2982" spans="1:34" s="58" customFormat="1" ht="17" customHeight="1" x14ac:dyDescent="0.2">
      <c r="A2982" s="58" t="s">
        <v>4165</v>
      </c>
      <c r="B2982" s="58" t="str">
        <f t="shared" si="5158"/>
        <v>RSVD</v>
      </c>
      <c r="C2982" s="58" t="s">
        <v>781</v>
      </c>
      <c r="D2982" s="58" t="s">
        <v>704</v>
      </c>
      <c r="E2982" s="58" t="str">
        <f t="shared" si="5168"/>
        <v>S2</v>
      </c>
      <c r="F2982" s="58" t="str">
        <f t="shared" si="5169"/>
        <v>101</v>
      </c>
      <c r="H2982" s="58" t="s">
        <v>1724</v>
      </c>
      <c r="I2982" s="247">
        <f>VLOOKUP(H2982,'V-Enc'!$B$38:$C$45,2,FALSE)</f>
        <v>32</v>
      </c>
      <c r="J2982" s="58" t="s">
        <v>1735</v>
      </c>
      <c r="K2982" s="247">
        <f>VLOOKUP(J2982,'V-Enc'!$B$49:$C$56,2,FALSE)</f>
        <v>4</v>
      </c>
      <c r="L2982" s="248" t="s">
        <v>548</v>
      </c>
      <c r="M2982" s="58">
        <v>16</v>
      </c>
      <c r="N2982" s="58" t="s">
        <v>1835</v>
      </c>
      <c r="O2982" s="58">
        <f>VLOOKUP(N2982,'V-Enc'!$B$130:$C$137,2,FALSE)</f>
        <v>8</v>
      </c>
      <c r="R2982" s="58" t="s">
        <v>22</v>
      </c>
      <c r="S2982" s="58" t="s">
        <v>44</v>
      </c>
      <c r="T2982" s="58" t="s">
        <v>783</v>
      </c>
      <c r="U2982" s="58">
        <f t="shared" si="5170"/>
        <v>16</v>
      </c>
      <c r="V2982" s="249">
        <f t="shared" si="5171"/>
        <v>2</v>
      </c>
      <c r="W2982" s="58" t="str">
        <f t="shared" si="5172"/>
        <v>-</v>
      </c>
      <c r="X2982" s="249" t="str">
        <f>IF(L2982="-1",W2982/#REF!*#REF!,"-")</f>
        <v>-</v>
      </c>
      <c r="Z2982" s="58" t="str">
        <f t="shared" si="5173"/>
        <v/>
      </c>
      <c r="AA2982" s="58">
        <f t="shared" si="5174"/>
        <v>1</v>
      </c>
      <c r="AB2982" s="249">
        <f t="shared" si="5159"/>
        <v>16</v>
      </c>
      <c r="AC2982" s="249" t="str">
        <f t="shared" si="5160"/>
        <v>001111</v>
      </c>
      <c r="AD2982" s="179">
        <f t="shared" si="5161"/>
        <v>1</v>
      </c>
      <c r="AE2982" s="179" t="str">
        <f t="shared" si="5162"/>
        <v>11111111</v>
      </c>
      <c r="AF2982" s="58" t="s">
        <v>369</v>
      </c>
    </row>
    <row r="2983" spans="1:34" s="58" customFormat="1" ht="17" customHeight="1" x14ac:dyDescent="0.2">
      <c r="A2983" s="58" t="s">
        <v>4166</v>
      </c>
      <c r="B2983" s="58" t="str">
        <f t="shared" si="5158"/>
        <v>RSVD</v>
      </c>
      <c r="C2983" s="58" t="s">
        <v>781</v>
      </c>
      <c r="D2983" s="58" t="s">
        <v>704</v>
      </c>
      <c r="E2983" s="58" t="str">
        <f t="shared" si="5168"/>
        <v>S2</v>
      </c>
      <c r="F2983" s="58" t="str">
        <f t="shared" si="5169"/>
        <v>110</v>
      </c>
      <c r="H2983" s="58" t="s">
        <v>1724</v>
      </c>
      <c r="I2983" s="247">
        <f>VLOOKUP(H2983,'V-Enc'!$B$38:$C$45,2,FALSE)</f>
        <v>32</v>
      </c>
      <c r="J2983" s="58" t="s">
        <v>1735</v>
      </c>
      <c r="K2983" s="247">
        <f>VLOOKUP(J2983,'V-Enc'!$B$49:$C$56,2,FALSE)</f>
        <v>4</v>
      </c>
      <c r="L2983" s="248" t="s">
        <v>548</v>
      </c>
      <c r="M2983" s="58">
        <v>32</v>
      </c>
      <c r="N2983" s="58" t="s">
        <v>1835</v>
      </c>
      <c r="O2983" s="58">
        <f>VLOOKUP(N2983,'V-Enc'!$B$130:$C$137,2,FALSE)</f>
        <v>8</v>
      </c>
      <c r="R2983" s="58" t="s">
        <v>22</v>
      </c>
      <c r="S2983" s="58" t="s">
        <v>44</v>
      </c>
      <c r="T2983" s="58" t="s">
        <v>783</v>
      </c>
      <c r="U2983" s="58">
        <f t="shared" si="5170"/>
        <v>32</v>
      </c>
      <c r="V2983" s="249">
        <f t="shared" si="5171"/>
        <v>4</v>
      </c>
      <c r="W2983" s="58" t="str">
        <f t="shared" si="5172"/>
        <v>-</v>
      </c>
      <c r="X2983" s="249" t="str">
        <f>IF(L2983="-1",W2983/#REF!*#REF!,"-")</f>
        <v>-</v>
      </c>
      <c r="Z2983" s="58" t="str">
        <f t="shared" si="5173"/>
        <v/>
      </c>
      <c r="AA2983" s="58">
        <f t="shared" si="5174"/>
        <v>1</v>
      </c>
      <c r="AB2983" s="249">
        <f t="shared" si="5159"/>
        <v>32</v>
      </c>
      <c r="AC2983" s="249" t="str">
        <f>DEC2BIN(MIN(64,AB2983)-1,6)</f>
        <v>011111</v>
      </c>
      <c r="AD2983" s="179">
        <f t="shared" si="5161"/>
        <v>1</v>
      </c>
      <c r="AE2983" s="179" t="str">
        <f t="shared" si="5162"/>
        <v>11111111</v>
      </c>
      <c r="AF2983" s="58" t="s">
        <v>369</v>
      </c>
    </row>
    <row r="2984" spans="1:34" s="58" customFormat="1" x14ac:dyDescent="0.2">
      <c r="A2984" s="58" t="s">
        <v>4167</v>
      </c>
      <c r="B2984" s="58" t="str">
        <f t="shared" si="5158"/>
        <v>RSVD</v>
      </c>
      <c r="C2984" s="58" t="s">
        <v>781</v>
      </c>
      <c r="D2984" s="58" t="s">
        <v>704</v>
      </c>
      <c r="E2984" s="58" t="str">
        <f t="shared" si="5168"/>
        <v>S2</v>
      </c>
      <c r="F2984" s="58" t="str">
        <f t="shared" si="5169"/>
        <v>000</v>
      </c>
      <c r="H2984" s="58" t="s">
        <v>1724</v>
      </c>
      <c r="I2984" s="247">
        <f>VLOOKUP(H2984,'V-Enc'!$B$38:$C$45,2,FALSE)</f>
        <v>32</v>
      </c>
      <c r="J2984" s="58" t="s">
        <v>1736</v>
      </c>
      <c r="K2984" s="247">
        <f>VLOOKUP(J2984,'V-Enc'!$B$49:$C$56,2,FALSE)</f>
        <v>8</v>
      </c>
      <c r="L2984" s="248" t="s">
        <v>548</v>
      </c>
      <c r="M2984" s="58">
        <v>8</v>
      </c>
      <c r="N2984" s="58" t="s">
        <v>1835</v>
      </c>
      <c r="O2984" s="58">
        <f>VLOOKUP(N2984,'V-Enc'!$B$130:$C$137,2,FALSE)</f>
        <v>8</v>
      </c>
      <c r="R2984" s="58" t="s">
        <v>22</v>
      </c>
      <c r="S2984" s="58" t="s">
        <v>44</v>
      </c>
      <c r="T2984" s="58" t="s">
        <v>783</v>
      </c>
      <c r="U2984" s="58">
        <f t="shared" si="5170"/>
        <v>8</v>
      </c>
      <c r="V2984" s="249">
        <f t="shared" si="5171"/>
        <v>2</v>
      </c>
      <c r="W2984" s="58" t="str">
        <f t="shared" si="5172"/>
        <v>-</v>
      </c>
      <c r="X2984" s="249" t="str">
        <f>IF(L2984="-1",W2984/#REF!*#REF!,"-")</f>
        <v>-</v>
      </c>
      <c r="Z2984" s="58" t="str">
        <f t="shared" si="5173"/>
        <v/>
      </c>
      <c r="AA2984" s="58">
        <f t="shared" si="5174"/>
        <v>1</v>
      </c>
      <c r="AB2984" s="249">
        <f t="shared" si="5159"/>
        <v>16</v>
      </c>
      <c r="AC2984" s="249" t="str">
        <f t="shared" ref="AC2984:AC2986" si="5175">DEC2BIN(MIN(64,AB2984)-1,6)</f>
        <v>001111</v>
      </c>
      <c r="AD2984" s="179">
        <f t="shared" si="5161"/>
        <v>1</v>
      </c>
      <c r="AE2984" s="179" t="str">
        <f t="shared" si="5162"/>
        <v>11111111</v>
      </c>
      <c r="AF2984" s="58" t="s">
        <v>369</v>
      </c>
    </row>
    <row r="2985" spans="1:34" s="58" customFormat="1" ht="17" customHeight="1" x14ac:dyDescent="0.2">
      <c r="A2985" s="58" t="s">
        <v>4168</v>
      </c>
      <c r="B2985" s="58" t="str">
        <f t="shared" si="5158"/>
        <v>RSVD</v>
      </c>
      <c r="C2985" s="58" t="s">
        <v>781</v>
      </c>
      <c r="D2985" s="58" t="s">
        <v>704</v>
      </c>
      <c r="E2985" s="58" t="str">
        <f t="shared" si="5168"/>
        <v>S2</v>
      </c>
      <c r="F2985" s="58" t="str">
        <f t="shared" si="5169"/>
        <v>101</v>
      </c>
      <c r="H2985" s="58" t="s">
        <v>1724</v>
      </c>
      <c r="I2985" s="247">
        <f>VLOOKUP(H2985,'V-Enc'!$B$38:$C$45,2,FALSE)</f>
        <v>32</v>
      </c>
      <c r="J2985" s="58" t="s">
        <v>1736</v>
      </c>
      <c r="K2985" s="247">
        <f>VLOOKUP(J2985,'V-Enc'!$B$49:$C$56,2,FALSE)</f>
        <v>8</v>
      </c>
      <c r="L2985" s="248" t="s">
        <v>548</v>
      </c>
      <c r="M2985" s="58">
        <v>16</v>
      </c>
      <c r="N2985" s="58" t="s">
        <v>1835</v>
      </c>
      <c r="O2985" s="58">
        <f>VLOOKUP(N2985,'V-Enc'!$B$130:$C$137,2,FALSE)</f>
        <v>8</v>
      </c>
      <c r="R2985" s="58" t="s">
        <v>22</v>
      </c>
      <c r="S2985" s="58" t="s">
        <v>44</v>
      </c>
      <c r="T2985" s="58" t="s">
        <v>783</v>
      </c>
      <c r="U2985" s="58">
        <f t="shared" si="5170"/>
        <v>16</v>
      </c>
      <c r="V2985" s="249">
        <f t="shared" si="5171"/>
        <v>4</v>
      </c>
      <c r="W2985" s="58" t="str">
        <f t="shared" si="5172"/>
        <v>-</v>
      </c>
      <c r="X2985" s="249" t="str">
        <f>IF(L2985="-1",W2985/#REF!*#REF!,"-")</f>
        <v>-</v>
      </c>
      <c r="Z2985" s="58" t="str">
        <f t="shared" si="5173"/>
        <v/>
      </c>
      <c r="AA2985" s="58">
        <f t="shared" si="5174"/>
        <v>1</v>
      </c>
      <c r="AB2985" s="249">
        <f t="shared" si="5159"/>
        <v>32</v>
      </c>
      <c r="AC2985" s="249" t="str">
        <f t="shared" si="5175"/>
        <v>011111</v>
      </c>
      <c r="AD2985" s="179">
        <f t="shared" si="5161"/>
        <v>1</v>
      </c>
      <c r="AE2985" s="179" t="str">
        <f t="shared" si="5162"/>
        <v>11111111</v>
      </c>
      <c r="AF2985" s="58" t="s">
        <v>369</v>
      </c>
    </row>
    <row r="2986" spans="1:34" s="58" customFormat="1" ht="17" customHeight="1" x14ac:dyDescent="0.2">
      <c r="A2986" s="58" t="s">
        <v>4169</v>
      </c>
      <c r="B2986" s="58" t="str">
        <f t="shared" si="5158"/>
        <v>RSVD</v>
      </c>
      <c r="C2986" s="58" t="s">
        <v>781</v>
      </c>
      <c r="D2986" s="58" t="s">
        <v>704</v>
      </c>
      <c r="E2986" s="58" t="str">
        <f t="shared" si="5168"/>
        <v>S2</v>
      </c>
      <c r="F2986" s="58" t="str">
        <f t="shared" si="5169"/>
        <v>110</v>
      </c>
      <c r="H2986" s="58" t="s">
        <v>1724</v>
      </c>
      <c r="I2986" s="247">
        <f>VLOOKUP(H2986,'V-Enc'!$B$38:$C$45,2,FALSE)</f>
        <v>32</v>
      </c>
      <c r="J2986" s="58" t="s">
        <v>1736</v>
      </c>
      <c r="K2986" s="247">
        <f>VLOOKUP(J2986,'V-Enc'!$B$49:$C$56,2,FALSE)</f>
        <v>8</v>
      </c>
      <c r="L2986" s="248" t="s">
        <v>548</v>
      </c>
      <c r="M2986" s="58">
        <v>32</v>
      </c>
      <c r="N2986" s="58" t="s">
        <v>1835</v>
      </c>
      <c r="O2986" s="58">
        <f>VLOOKUP(N2986,'V-Enc'!$B$130:$C$137,2,FALSE)</f>
        <v>8</v>
      </c>
      <c r="R2986" s="58" t="s">
        <v>22</v>
      </c>
      <c r="S2986" s="58" t="s">
        <v>44</v>
      </c>
      <c r="T2986" s="58" t="s">
        <v>783</v>
      </c>
      <c r="U2986" s="58">
        <f t="shared" si="5170"/>
        <v>32</v>
      </c>
      <c r="V2986" s="249">
        <f t="shared" si="5171"/>
        <v>8</v>
      </c>
      <c r="W2986" s="58" t="str">
        <f t="shared" si="5172"/>
        <v>-</v>
      </c>
      <c r="X2986" s="249" t="str">
        <f>IF(L2986="-1",W2986/#REF!*#REF!,"-")</f>
        <v>-</v>
      </c>
      <c r="Z2986" s="58" t="str">
        <f t="shared" si="5173"/>
        <v/>
      </c>
      <c r="AA2986" s="58">
        <f t="shared" si="5174"/>
        <v>1</v>
      </c>
      <c r="AB2986" s="249">
        <f t="shared" si="5159"/>
        <v>64</v>
      </c>
      <c r="AC2986" s="249" t="str">
        <f t="shared" si="5175"/>
        <v>111111</v>
      </c>
      <c r="AD2986" s="179">
        <f t="shared" si="5161"/>
        <v>1</v>
      </c>
      <c r="AE2986" s="179" t="str">
        <f t="shared" si="5162"/>
        <v>11111111</v>
      </c>
      <c r="AF2986" s="58" t="s">
        <v>369</v>
      </c>
    </row>
    <row r="2987" spans="1:34" x14ac:dyDescent="0.2">
      <c r="I2987" s="159"/>
      <c r="Z2987" s="125" t="str">
        <f t="shared" si="5082"/>
        <v/>
      </c>
      <c r="AA2987" s="125" t="str">
        <f t="shared" si="5139"/>
        <v/>
      </c>
      <c r="AC2987" s="179"/>
      <c r="AE2987" s="179"/>
    </row>
    <row r="2988" spans="1:34" ht="19" x14ac:dyDescent="0.25">
      <c r="A2988" s="225" t="s">
        <v>2604</v>
      </c>
      <c r="B2988" s="225"/>
      <c r="C2988" s="226"/>
      <c r="D2988" s="226"/>
      <c r="E2988" s="226"/>
      <c r="F2988" s="226"/>
      <c r="G2988" s="226"/>
      <c r="I2988" s="159"/>
      <c r="Z2988" s="125" t="str">
        <f t="shared" si="5082"/>
        <v/>
      </c>
      <c r="AA2988" s="125" t="str">
        <f t="shared" si="5139"/>
        <v/>
      </c>
      <c r="AC2988" s="179"/>
      <c r="AE2988" s="179"/>
    </row>
    <row r="2989" spans="1:34" s="58" customFormat="1" x14ac:dyDescent="0.2">
      <c r="A2989" s="58" t="s">
        <v>4170</v>
      </c>
      <c r="B2989" s="58" t="str">
        <f t="shared" ref="B2989:B3006" si="5176">IF(OR(MAX(1,O2989)*MAX(V2989,1)&gt;8,V2989&lt;1/4,X2989&lt;1/4,IF(X2989="-",0,X2989)&gt;8),"RSVD","")</f>
        <v>RSVD</v>
      </c>
      <c r="C2989" s="58" t="s">
        <v>781</v>
      </c>
      <c r="D2989" s="58" t="s">
        <v>704</v>
      </c>
      <c r="E2989" s="58" t="str">
        <f>IF(S2989="rs2","S2",IF(S2989="vs2","S3","S1"))</f>
        <v>S3</v>
      </c>
      <c r="F2989" s="58" t="str">
        <f>IF(M2989=8,"000",IF(M2989=16,"101","110"))</f>
        <v>000</v>
      </c>
      <c r="H2989" s="58" t="s">
        <v>1724</v>
      </c>
      <c r="I2989" s="247">
        <f>VLOOKUP(H2989,'V-Enc'!$B$38:$C$45,2,FALSE)</f>
        <v>32</v>
      </c>
      <c r="J2989" s="58" t="s">
        <v>1739</v>
      </c>
      <c r="K2989" s="247">
        <f>VLOOKUP(J2989,'V-Enc'!$B$49:$C$56,2,FALSE)</f>
        <v>0.25</v>
      </c>
      <c r="L2989" s="248" t="s">
        <v>2079</v>
      </c>
      <c r="M2989" s="58">
        <v>8</v>
      </c>
      <c r="N2989" s="58" t="s">
        <v>1835</v>
      </c>
      <c r="O2989" s="58">
        <f>VLOOKUP(N2989,'V-Enc'!$B$130:$C$137,2,FALSE)</f>
        <v>8</v>
      </c>
      <c r="R2989" s="58" t="s">
        <v>22</v>
      </c>
      <c r="S2989" s="58" t="s">
        <v>764</v>
      </c>
      <c r="T2989" s="58" t="s">
        <v>783</v>
      </c>
      <c r="U2989" s="58">
        <f>IF(L2989="-1",I2989,M2989)</f>
        <v>32</v>
      </c>
      <c r="V2989" s="249">
        <f>IF(L2989="-1",K2989,U2989/I2989*K2989)</f>
        <v>0.25</v>
      </c>
      <c r="W2989" s="58">
        <f>IF(L2989="-1",M2989,"-")</f>
        <v>8</v>
      </c>
      <c r="X2989" s="255">
        <f>IF(L2989="-1",W2989/I2989*K2989,"-")</f>
        <v>6.25E-2</v>
      </c>
      <c r="Z2989" s="58">
        <f>IF(S2989="vs2",1,"")</f>
        <v>1</v>
      </c>
      <c r="AA2989" s="58">
        <f>IF(T2989="vs3",1,"")</f>
        <v>1</v>
      </c>
      <c r="AB2989" s="249">
        <f t="shared" ref="AB2989:AB3006" si="5177">MAX(V2989,X2989,1)*O2989</f>
        <v>8</v>
      </c>
      <c r="AC2989" s="249" t="str">
        <f t="shared" ref="AC2989:AC3002" si="5178">DEC2BIN(MIN(64,AB2989)-1,6)</f>
        <v>000111</v>
      </c>
      <c r="AD2989" s="179">
        <f t="shared" ref="AD2989:AD3006" si="5179">AB2989/(MAX(V2989,1)*IF(O2989="",1,O2989))</f>
        <v>1</v>
      </c>
      <c r="AE2989" s="179" t="str">
        <f t="shared" ref="AE2989:AE3006" si="5180">RIGHT(_xlfn.CONCAT(REPT(0,8-MIN(AB2989,8)),REPT(DEC2BIN(_xlfn.BITLSHIFT(1,AD2989-1)),AB2989/AD2989)),8)</f>
        <v>11111111</v>
      </c>
      <c r="AF2989" s="179">
        <f t="shared" ref="AF2989:AF3006" si="5181">IF(X2989&lt;=1,0,IF(V2989&gt;=X2989,V2989/MAX(X2989,1),1))</f>
        <v>0</v>
      </c>
      <c r="AG2989" s="180" t="str">
        <f t="shared" ref="AG2989:AG3004" si="5182">IF(AF2989=0,"00000000",RIGHT(IF(X2989&gt;=V2989,DEC2BIN(_xlfn.BITXOR(BIN2DEC(AH2989),255),8),REPT(DEC2BIN(_xlfn.BITLSHIFT(1,AF2989-1)),8)),8))</f>
        <v>00000000</v>
      </c>
      <c r="AH2989" s="179" t="str">
        <f t="shared" ref="AH2989:AH3001" si="5183">IF(AF2989=0,"00000000",RIGHT(_xlfn.CONCAT(REPT(0,8-MIN(8,AB2989)),REPT(DEC2BIN(_xlfn.BITLSHIFT(1,MAX(V2989,X2989,1)-1)),MAX(1,O2989))),8))</f>
        <v>00000000</v>
      </c>
    </row>
    <row r="2990" spans="1:34" s="58" customFormat="1" x14ac:dyDescent="0.2">
      <c r="A2990" s="58" t="s">
        <v>4171</v>
      </c>
      <c r="B2990" s="58" t="str">
        <f t="shared" si="5176"/>
        <v>RSVD</v>
      </c>
      <c r="C2990" s="58" t="s">
        <v>781</v>
      </c>
      <c r="D2990" s="58" t="s">
        <v>704</v>
      </c>
      <c r="E2990" s="58" t="str">
        <f>IF(S2990="rs2","S2",IF(S2990="vs2","S3","S1"))</f>
        <v>S3</v>
      </c>
      <c r="F2990" s="58" t="str">
        <f>IF(M2990=8,"000",IF(M2990=16,"101","110"))</f>
        <v>101</v>
      </c>
      <c r="H2990" s="58" t="s">
        <v>1724</v>
      </c>
      <c r="I2990" s="247">
        <f>VLOOKUP(H2990,'V-Enc'!$B$38:$C$45,2,FALSE)</f>
        <v>32</v>
      </c>
      <c r="J2990" s="58" t="s">
        <v>1739</v>
      </c>
      <c r="K2990" s="247">
        <f>VLOOKUP(J2990,'V-Enc'!$B$49:$C$56,2,FALSE)</f>
        <v>0.25</v>
      </c>
      <c r="L2990" s="248" t="s">
        <v>2079</v>
      </c>
      <c r="M2990" s="58">
        <v>16</v>
      </c>
      <c r="N2990" s="58" t="s">
        <v>1835</v>
      </c>
      <c r="O2990" s="58">
        <f>VLOOKUP(N2990,'V-Enc'!$B$130:$C$137,2,FALSE)</f>
        <v>8</v>
      </c>
      <c r="R2990" s="58" t="s">
        <v>22</v>
      </c>
      <c r="S2990" s="58" t="s">
        <v>764</v>
      </c>
      <c r="T2990" s="58" t="s">
        <v>783</v>
      </c>
      <c r="U2990" s="58">
        <f>IF(L2990="-1",I2990,M2990)</f>
        <v>32</v>
      </c>
      <c r="V2990" s="249">
        <f>IF(L2990="-1",K2990,U2990/I2990*K2990)</f>
        <v>0.25</v>
      </c>
      <c r="W2990" s="58">
        <f>IF(L2990="-1",M2990,"-")</f>
        <v>16</v>
      </c>
      <c r="X2990" s="249">
        <f>IF(L2990="-1",W2990/I2990*K2990,"-")</f>
        <v>0.125</v>
      </c>
      <c r="Z2990" s="58">
        <f>IF(S2990="vs2",1,"")</f>
        <v>1</v>
      </c>
      <c r="AA2990" s="58">
        <f>IF(T2990="vs3",1,"")</f>
        <v>1</v>
      </c>
      <c r="AB2990" s="249">
        <f t="shared" si="5177"/>
        <v>8</v>
      </c>
      <c r="AC2990" s="249" t="str">
        <f t="shared" si="5178"/>
        <v>000111</v>
      </c>
      <c r="AD2990" s="179">
        <f t="shared" si="5179"/>
        <v>1</v>
      </c>
      <c r="AE2990" s="179" t="str">
        <f t="shared" si="5180"/>
        <v>11111111</v>
      </c>
      <c r="AF2990" s="179">
        <f t="shared" si="5181"/>
        <v>0</v>
      </c>
      <c r="AG2990" s="180" t="str">
        <f t="shared" si="5182"/>
        <v>00000000</v>
      </c>
      <c r="AH2990" s="179" t="str">
        <f t="shared" si="5183"/>
        <v>00000000</v>
      </c>
    </row>
    <row r="2991" spans="1:34" x14ac:dyDescent="0.2">
      <c r="A2991" s="125" t="s">
        <v>3706</v>
      </c>
      <c r="B2991" s="58" t="str">
        <f t="shared" si="5176"/>
        <v/>
      </c>
      <c r="C2991" s="125" t="s">
        <v>781</v>
      </c>
      <c r="D2991" s="125" t="s">
        <v>704</v>
      </c>
      <c r="E2991" s="125" t="str">
        <f>IF(S2991="rs2","S2",IF(S2991="vs2","S3","S1"))</f>
        <v>S3</v>
      </c>
      <c r="F2991" s="125" t="str">
        <f>IF(M2991=8,"000",IF(M2991=16,"101","110"))</f>
        <v>110</v>
      </c>
      <c r="H2991" s="125" t="s">
        <v>1724</v>
      </c>
      <c r="I2991" s="159">
        <f>VLOOKUP(H2991,'V-Enc'!$B$38:$C$45,2,FALSE)</f>
        <v>32</v>
      </c>
      <c r="J2991" s="125" t="s">
        <v>1739</v>
      </c>
      <c r="K2991" s="159">
        <f>VLOOKUP(J2991,'V-Enc'!$B$49:$C$56,2,FALSE)</f>
        <v>0.25</v>
      </c>
      <c r="L2991" s="206" t="s">
        <v>2079</v>
      </c>
      <c r="M2991" s="125">
        <v>32</v>
      </c>
      <c r="N2991" s="125" t="s">
        <v>1835</v>
      </c>
      <c r="O2991" s="125">
        <f>VLOOKUP(N2991,'V-Enc'!$B$130:$C$137,2,FALSE)</f>
        <v>8</v>
      </c>
      <c r="R2991" s="125" t="s">
        <v>22</v>
      </c>
      <c r="S2991" s="125" t="s">
        <v>764</v>
      </c>
      <c r="T2991" s="125" t="s">
        <v>783</v>
      </c>
      <c r="U2991" s="125">
        <f>IF(L2991="-1",I2991,M2991)</f>
        <v>32</v>
      </c>
      <c r="V2991" s="179">
        <f>IF(L2991="-1",K2991,U2991/I2991*K2991)</f>
        <v>0.25</v>
      </c>
      <c r="W2991" s="125">
        <f>IF(L2991="-1",M2991,"-")</f>
        <v>32</v>
      </c>
      <c r="X2991" s="179">
        <f>IF(L2991="-1",W2991/I2991*K2991,"-")</f>
        <v>0.25</v>
      </c>
      <c r="Z2991" s="125">
        <f>IF(S2991="vs2",1,"")</f>
        <v>1</v>
      </c>
      <c r="AA2991" s="125">
        <f>IF(T2991="vs3",1,"")</f>
        <v>1</v>
      </c>
      <c r="AB2991" s="179">
        <f t="shared" si="5177"/>
        <v>8</v>
      </c>
      <c r="AC2991" s="179" t="str">
        <f t="shared" si="5178"/>
        <v>000111</v>
      </c>
      <c r="AD2991" s="179">
        <f t="shared" si="5179"/>
        <v>1</v>
      </c>
      <c r="AE2991" s="179" t="str">
        <f t="shared" si="5180"/>
        <v>11111111</v>
      </c>
      <c r="AF2991" s="179">
        <f t="shared" si="5181"/>
        <v>0</v>
      </c>
      <c r="AG2991" s="180" t="str">
        <f t="shared" si="5182"/>
        <v>00000000</v>
      </c>
      <c r="AH2991" s="179" t="str">
        <f t="shared" si="5183"/>
        <v>00000000</v>
      </c>
    </row>
    <row r="2992" spans="1:34" s="58" customFormat="1" x14ac:dyDescent="0.2">
      <c r="A2992" s="58" t="s">
        <v>4172</v>
      </c>
      <c r="B2992" s="58" t="str">
        <f t="shared" si="5176"/>
        <v>RSVD</v>
      </c>
      <c r="C2992" s="58" t="s">
        <v>781</v>
      </c>
      <c r="D2992" s="58" t="s">
        <v>704</v>
      </c>
      <c r="E2992" s="58" t="str">
        <f>IF(S2992="rs2","S2",IF(S2992="vs2","S3","S1"))</f>
        <v>S3</v>
      </c>
      <c r="F2992" s="58" t="str">
        <f>IF(M2992=8,"000",IF(M2992=16,"101","110"))</f>
        <v>000</v>
      </c>
      <c r="H2992" s="58" t="s">
        <v>1724</v>
      </c>
      <c r="I2992" s="247">
        <f>VLOOKUP(H2992,'V-Enc'!$B$38:$C$45,2,FALSE)</f>
        <v>32</v>
      </c>
      <c r="J2992" s="58" t="s">
        <v>1740</v>
      </c>
      <c r="K2992" s="247">
        <f>VLOOKUP(J2992,'V-Enc'!$B$49:$C$56,2,FALSE)</f>
        <v>0.5</v>
      </c>
      <c r="L2992" s="248" t="s">
        <v>2079</v>
      </c>
      <c r="M2992" s="58">
        <v>8</v>
      </c>
      <c r="N2992" s="58" t="s">
        <v>1835</v>
      </c>
      <c r="O2992" s="58">
        <f>VLOOKUP(N2992,'V-Enc'!$B$130:$C$137,2,FALSE)</f>
        <v>8</v>
      </c>
      <c r="R2992" s="58" t="s">
        <v>22</v>
      </c>
      <c r="S2992" s="58" t="s">
        <v>764</v>
      </c>
      <c r="T2992" s="58" t="s">
        <v>783</v>
      </c>
      <c r="U2992" s="58">
        <f>IF(L2992="-1",I2992,M2992)</f>
        <v>32</v>
      </c>
      <c r="V2992" s="249">
        <f>IF(L2992="-1",K2992,U2992/I2992*K2992)</f>
        <v>0.5</v>
      </c>
      <c r="W2992" s="58">
        <f>IF(L2992="-1",M2992,"-")</f>
        <v>8</v>
      </c>
      <c r="X2992" s="249">
        <f>IF(L2992="-1",W2992/I2992*K2992,"-")</f>
        <v>0.125</v>
      </c>
      <c r="Z2992" s="58">
        <f>IF(S2992="vs2",1,"")</f>
        <v>1</v>
      </c>
      <c r="AA2992" s="58">
        <f>IF(T2992="vs3",1,"")</f>
        <v>1</v>
      </c>
      <c r="AB2992" s="249">
        <f t="shared" si="5177"/>
        <v>8</v>
      </c>
      <c r="AC2992" s="249" t="str">
        <f t="shared" si="5178"/>
        <v>000111</v>
      </c>
      <c r="AD2992" s="179">
        <f t="shared" si="5179"/>
        <v>1</v>
      </c>
      <c r="AE2992" s="179" t="str">
        <f t="shared" si="5180"/>
        <v>11111111</v>
      </c>
      <c r="AF2992" s="179">
        <f t="shared" si="5181"/>
        <v>0</v>
      </c>
      <c r="AG2992" s="180" t="str">
        <f t="shared" si="5182"/>
        <v>00000000</v>
      </c>
      <c r="AH2992" s="179" t="str">
        <f t="shared" si="5183"/>
        <v>00000000</v>
      </c>
    </row>
    <row r="2993" spans="1:34" x14ac:dyDescent="0.2">
      <c r="A2993" s="125" t="s">
        <v>3707</v>
      </c>
      <c r="B2993" s="58" t="str">
        <f t="shared" si="5176"/>
        <v/>
      </c>
      <c r="C2993" s="125" t="s">
        <v>781</v>
      </c>
      <c r="D2993" s="125" t="s">
        <v>704</v>
      </c>
      <c r="E2993" s="125" t="str">
        <f t="shared" ref="E2993:E3003" si="5184">IF(S2993="rs2","S2",IF(S2993="vs2","S3","S1"))</f>
        <v>S3</v>
      </c>
      <c r="F2993" s="125" t="str">
        <f t="shared" ref="F2993:F3000" si="5185">IF(M2993=8,"000",IF(M2993=16,"101","110"))</f>
        <v>101</v>
      </c>
      <c r="H2993" s="125" t="s">
        <v>1724</v>
      </c>
      <c r="I2993" s="159">
        <f>VLOOKUP(H2993,'V-Enc'!$B$38:$C$45,2,FALSE)</f>
        <v>32</v>
      </c>
      <c r="J2993" s="125" t="s">
        <v>1740</v>
      </c>
      <c r="K2993" s="159">
        <f>VLOOKUP(J2993,'V-Enc'!$B$49:$C$56,2,FALSE)</f>
        <v>0.5</v>
      </c>
      <c r="L2993" s="206" t="s">
        <v>2079</v>
      </c>
      <c r="M2993" s="125">
        <v>16</v>
      </c>
      <c r="N2993" s="125" t="s">
        <v>1835</v>
      </c>
      <c r="O2993" s="125">
        <f>VLOOKUP(N2993,'V-Enc'!$B$130:$C$137,2,FALSE)</f>
        <v>8</v>
      </c>
      <c r="R2993" s="125" t="s">
        <v>22</v>
      </c>
      <c r="S2993" s="125" t="s">
        <v>764</v>
      </c>
      <c r="T2993" s="125" t="s">
        <v>783</v>
      </c>
      <c r="U2993" s="125">
        <f t="shared" ref="U2993:U3003" si="5186">IF(L2993="-1",I2993,M2993)</f>
        <v>32</v>
      </c>
      <c r="V2993" s="179">
        <f t="shared" ref="V2993:V3003" si="5187">IF(L2993="-1",K2993,U2993/I2993*K2993)</f>
        <v>0.5</v>
      </c>
      <c r="W2993" s="125">
        <f t="shared" ref="W2993:W3003" si="5188">IF(L2993="-1",M2993,"-")</f>
        <v>16</v>
      </c>
      <c r="X2993" s="179">
        <f t="shared" ref="X2993:X3003" si="5189">IF(L2993="-1",W2993/I2993*K2993,"-")</f>
        <v>0.25</v>
      </c>
      <c r="Z2993" s="125">
        <f t="shared" si="5082"/>
        <v>1</v>
      </c>
      <c r="AA2993" s="125">
        <f t="shared" si="5139"/>
        <v>1</v>
      </c>
      <c r="AB2993" s="179">
        <f t="shared" si="5177"/>
        <v>8</v>
      </c>
      <c r="AC2993" s="179" t="str">
        <f t="shared" si="5178"/>
        <v>000111</v>
      </c>
      <c r="AD2993" s="179">
        <f t="shared" si="5179"/>
        <v>1</v>
      </c>
      <c r="AE2993" s="179" t="str">
        <f t="shared" si="5180"/>
        <v>11111111</v>
      </c>
      <c r="AF2993" s="179">
        <f t="shared" si="5181"/>
        <v>0</v>
      </c>
      <c r="AG2993" s="180" t="str">
        <f t="shared" si="5182"/>
        <v>00000000</v>
      </c>
      <c r="AH2993" s="179" t="str">
        <f t="shared" si="5183"/>
        <v>00000000</v>
      </c>
    </row>
    <row r="2994" spans="1:34" x14ac:dyDescent="0.2">
      <c r="A2994" s="125" t="s">
        <v>3708</v>
      </c>
      <c r="B2994" s="58" t="str">
        <f t="shared" si="5176"/>
        <v/>
      </c>
      <c r="C2994" s="125" t="s">
        <v>781</v>
      </c>
      <c r="D2994" s="125" t="s">
        <v>704</v>
      </c>
      <c r="E2994" s="125" t="str">
        <f t="shared" si="5184"/>
        <v>S3</v>
      </c>
      <c r="F2994" s="125" t="str">
        <f t="shared" si="5185"/>
        <v>110</v>
      </c>
      <c r="H2994" s="125" t="s">
        <v>1724</v>
      </c>
      <c r="I2994" s="159">
        <f>VLOOKUP(H2994,'V-Enc'!$B$38:$C$45,2,FALSE)</f>
        <v>32</v>
      </c>
      <c r="J2994" s="125" t="s">
        <v>1740</v>
      </c>
      <c r="K2994" s="159">
        <f>VLOOKUP(J2994,'V-Enc'!$B$49:$C$56,2,FALSE)</f>
        <v>0.5</v>
      </c>
      <c r="L2994" s="206" t="s">
        <v>2079</v>
      </c>
      <c r="M2994" s="125">
        <v>32</v>
      </c>
      <c r="N2994" s="125" t="s">
        <v>1835</v>
      </c>
      <c r="O2994" s="125">
        <f>VLOOKUP(N2994,'V-Enc'!$B$130:$C$137,2,FALSE)</f>
        <v>8</v>
      </c>
      <c r="R2994" s="125" t="s">
        <v>22</v>
      </c>
      <c r="S2994" s="125" t="s">
        <v>764</v>
      </c>
      <c r="T2994" s="125" t="s">
        <v>783</v>
      </c>
      <c r="U2994" s="125">
        <f t="shared" si="5186"/>
        <v>32</v>
      </c>
      <c r="V2994" s="179">
        <f t="shared" si="5187"/>
        <v>0.5</v>
      </c>
      <c r="W2994" s="125">
        <f t="shared" si="5188"/>
        <v>32</v>
      </c>
      <c r="X2994" s="179">
        <f t="shared" si="5189"/>
        <v>0.5</v>
      </c>
      <c r="Z2994" s="125">
        <f t="shared" si="5082"/>
        <v>1</v>
      </c>
      <c r="AA2994" s="125">
        <f t="shared" si="5139"/>
        <v>1</v>
      </c>
      <c r="AB2994" s="179">
        <f t="shared" si="5177"/>
        <v>8</v>
      </c>
      <c r="AC2994" s="179" t="str">
        <f t="shared" si="5178"/>
        <v>000111</v>
      </c>
      <c r="AD2994" s="179">
        <f t="shared" si="5179"/>
        <v>1</v>
      </c>
      <c r="AE2994" s="179" t="str">
        <f t="shared" si="5180"/>
        <v>11111111</v>
      </c>
      <c r="AF2994" s="179">
        <f t="shared" si="5181"/>
        <v>0</v>
      </c>
      <c r="AG2994" s="180" t="str">
        <f t="shared" si="5182"/>
        <v>00000000</v>
      </c>
      <c r="AH2994" s="179" t="str">
        <f t="shared" si="5183"/>
        <v>00000000</v>
      </c>
    </row>
    <row r="2995" spans="1:34" x14ac:dyDescent="0.2">
      <c r="A2995" s="125" t="s">
        <v>3709</v>
      </c>
      <c r="B2995" s="58" t="str">
        <f t="shared" si="5176"/>
        <v/>
      </c>
      <c r="C2995" s="125" t="s">
        <v>781</v>
      </c>
      <c r="D2995" s="125" t="s">
        <v>704</v>
      </c>
      <c r="E2995" s="125" t="str">
        <f t="shared" si="5184"/>
        <v>S3</v>
      </c>
      <c r="F2995" s="125" t="str">
        <f t="shared" si="5185"/>
        <v>000</v>
      </c>
      <c r="H2995" s="125" t="s">
        <v>1724</v>
      </c>
      <c r="I2995" s="159">
        <f>VLOOKUP(H2995,'V-Enc'!$B$38:$C$45,2,FALSE)</f>
        <v>32</v>
      </c>
      <c r="J2995" s="125" t="s">
        <v>1733</v>
      </c>
      <c r="K2995" s="159">
        <f>VLOOKUP(J2995,'V-Enc'!$B$49:$C$56,2,FALSE)</f>
        <v>1</v>
      </c>
      <c r="L2995" s="206" t="s">
        <v>2079</v>
      </c>
      <c r="M2995" s="125">
        <v>8</v>
      </c>
      <c r="N2995" s="125" t="s">
        <v>1835</v>
      </c>
      <c r="O2995" s="125">
        <f>VLOOKUP(N2995,'V-Enc'!$B$130:$C$137,2,FALSE)</f>
        <v>8</v>
      </c>
      <c r="R2995" s="125" t="s">
        <v>22</v>
      </c>
      <c r="S2995" s="125" t="s">
        <v>764</v>
      </c>
      <c r="T2995" s="125" t="s">
        <v>783</v>
      </c>
      <c r="U2995" s="125">
        <f t="shared" si="5186"/>
        <v>32</v>
      </c>
      <c r="V2995" s="179">
        <f t="shared" si="5187"/>
        <v>1</v>
      </c>
      <c r="W2995" s="125">
        <f t="shared" si="5188"/>
        <v>8</v>
      </c>
      <c r="X2995" s="179">
        <f t="shared" si="5189"/>
        <v>0.25</v>
      </c>
      <c r="Z2995" s="125">
        <f t="shared" si="5082"/>
        <v>1</v>
      </c>
      <c r="AA2995" s="125">
        <f t="shared" si="5139"/>
        <v>1</v>
      </c>
      <c r="AB2995" s="179">
        <f t="shared" si="5177"/>
        <v>8</v>
      </c>
      <c r="AC2995" s="179" t="str">
        <f t="shared" si="5178"/>
        <v>000111</v>
      </c>
      <c r="AD2995" s="179">
        <f t="shared" si="5179"/>
        <v>1</v>
      </c>
      <c r="AE2995" s="179" t="str">
        <f t="shared" si="5180"/>
        <v>11111111</v>
      </c>
      <c r="AF2995" s="179">
        <f t="shared" si="5181"/>
        <v>0</v>
      </c>
      <c r="AG2995" s="180" t="str">
        <f t="shared" si="5182"/>
        <v>00000000</v>
      </c>
      <c r="AH2995" s="179" t="str">
        <f t="shared" si="5183"/>
        <v>00000000</v>
      </c>
    </row>
    <row r="2996" spans="1:34" x14ac:dyDescent="0.2">
      <c r="A2996" s="125" t="s">
        <v>3710</v>
      </c>
      <c r="B2996" s="58" t="str">
        <f t="shared" si="5176"/>
        <v/>
      </c>
      <c r="C2996" s="125" t="s">
        <v>781</v>
      </c>
      <c r="D2996" s="125" t="s">
        <v>704</v>
      </c>
      <c r="E2996" s="125" t="str">
        <f t="shared" si="5184"/>
        <v>S3</v>
      </c>
      <c r="F2996" s="125" t="str">
        <f t="shared" si="5185"/>
        <v>101</v>
      </c>
      <c r="H2996" s="125" t="s">
        <v>1724</v>
      </c>
      <c r="I2996" s="159">
        <f>VLOOKUP(H2996,'V-Enc'!$B$38:$C$45,2,FALSE)</f>
        <v>32</v>
      </c>
      <c r="J2996" s="125" t="s">
        <v>1733</v>
      </c>
      <c r="K2996" s="159">
        <f>VLOOKUP(J2996,'V-Enc'!$B$49:$C$56,2,FALSE)</f>
        <v>1</v>
      </c>
      <c r="L2996" s="206" t="s">
        <v>2079</v>
      </c>
      <c r="M2996" s="125">
        <v>16</v>
      </c>
      <c r="N2996" s="125" t="s">
        <v>1835</v>
      </c>
      <c r="O2996" s="125">
        <f>VLOOKUP(N2996,'V-Enc'!$B$130:$C$137,2,FALSE)</f>
        <v>8</v>
      </c>
      <c r="R2996" s="125" t="s">
        <v>22</v>
      </c>
      <c r="S2996" s="125" t="s">
        <v>764</v>
      </c>
      <c r="T2996" s="125" t="s">
        <v>783</v>
      </c>
      <c r="U2996" s="125">
        <f t="shared" si="5186"/>
        <v>32</v>
      </c>
      <c r="V2996" s="179">
        <f t="shared" si="5187"/>
        <v>1</v>
      </c>
      <c r="W2996" s="125">
        <f t="shared" si="5188"/>
        <v>16</v>
      </c>
      <c r="X2996" s="179">
        <f t="shared" si="5189"/>
        <v>0.5</v>
      </c>
      <c r="Z2996" s="125">
        <f t="shared" si="5082"/>
        <v>1</v>
      </c>
      <c r="AA2996" s="125">
        <f t="shared" si="5139"/>
        <v>1</v>
      </c>
      <c r="AB2996" s="179">
        <f t="shared" si="5177"/>
        <v>8</v>
      </c>
      <c r="AC2996" s="179" t="str">
        <f t="shared" si="5178"/>
        <v>000111</v>
      </c>
      <c r="AD2996" s="179">
        <f t="shared" si="5179"/>
        <v>1</v>
      </c>
      <c r="AE2996" s="179" t="str">
        <f t="shared" si="5180"/>
        <v>11111111</v>
      </c>
      <c r="AF2996" s="179">
        <f t="shared" si="5181"/>
        <v>0</v>
      </c>
      <c r="AG2996" s="180" t="str">
        <f t="shared" si="5182"/>
        <v>00000000</v>
      </c>
      <c r="AH2996" s="179" t="str">
        <f t="shared" si="5183"/>
        <v>00000000</v>
      </c>
    </row>
    <row r="2997" spans="1:34" x14ac:dyDescent="0.2">
      <c r="A2997" s="125" t="s">
        <v>3711</v>
      </c>
      <c r="B2997" s="58" t="str">
        <f t="shared" si="5176"/>
        <v/>
      </c>
      <c r="C2997" s="125" t="s">
        <v>781</v>
      </c>
      <c r="D2997" s="125" t="s">
        <v>704</v>
      </c>
      <c r="E2997" s="125" t="str">
        <f t="shared" si="5184"/>
        <v>S3</v>
      </c>
      <c r="F2997" s="125" t="str">
        <f t="shared" si="5185"/>
        <v>110</v>
      </c>
      <c r="H2997" s="125" t="s">
        <v>1724</v>
      </c>
      <c r="I2997" s="159">
        <f>VLOOKUP(H2997,'V-Enc'!$B$38:$C$45,2,FALSE)</f>
        <v>32</v>
      </c>
      <c r="J2997" s="125" t="s">
        <v>1733</v>
      </c>
      <c r="K2997" s="159">
        <f>VLOOKUP(J2997,'V-Enc'!$B$49:$C$56,2,FALSE)</f>
        <v>1</v>
      </c>
      <c r="L2997" s="206" t="s">
        <v>2079</v>
      </c>
      <c r="M2997" s="125">
        <v>32</v>
      </c>
      <c r="N2997" s="125" t="s">
        <v>1835</v>
      </c>
      <c r="O2997" s="125">
        <f>VLOOKUP(N2997,'V-Enc'!$B$130:$C$137,2,FALSE)</f>
        <v>8</v>
      </c>
      <c r="R2997" s="125" t="s">
        <v>22</v>
      </c>
      <c r="S2997" s="125" t="s">
        <v>764</v>
      </c>
      <c r="T2997" s="125" t="s">
        <v>783</v>
      </c>
      <c r="U2997" s="125">
        <f t="shared" si="5186"/>
        <v>32</v>
      </c>
      <c r="V2997" s="179">
        <f t="shared" si="5187"/>
        <v>1</v>
      </c>
      <c r="W2997" s="125">
        <f t="shared" si="5188"/>
        <v>32</v>
      </c>
      <c r="X2997" s="179">
        <f t="shared" si="5189"/>
        <v>1</v>
      </c>
      <c r="Z2997" s="125">
        <f t="shared" ref="Z2997:Z3006" si="5190">IF(S2997="vs2",1,"")</f>
        <v>1</v>
      </c>
      <c r="AA2997" s="125">
        <f t="shared" si="5139"/>
        <v>1</v>
      </c>
      <c r="AB2997" s="179">
        <f t="shared" si="5177"/>
        <v>8</v>
      </c>
      <c r="AC2997" s="179" t="str">
        <f t="shared" si="5178"/>
        <v>000111</v>
      </c>
      <c r="AD2997" s="179">
        <f t="shared" si="5179"/>
        <v>1</v>
      </c>
      <c r="AE2997" s="179" t="str">
        <f t="shared" si="5180"/>
        <v>11111111</v>
      </c>
      <c r="AF2997" s="179">
        <f t="shared" si="5181"/>
        <v>0</v>
      </c>
      <c r="AG2997" s="180" t="str">
        <f t="shared" si="5182"/>
        <v>00000000</v>
      </c>
      <c r="AH2997" s="179" t="str">
        <f t="shared" si="5183"/>
        <v>00000000</v>
      </c>
    </row>
    <row r="2998" spans="1:34" s="58" customFormat="1" x14ac:dyDescent="0.2">
      <c r="A2998" s="58" t="s">
        <v>3712</v>
      </c>
      <c r="B2998" s="58" t="str">
        <f t="shared" si="5176"/>
        <v>RSVD</v>
      </c>
      <c r="C2998" s="58" t="s">
        <v>781</v>
      </c>
      <c r="D2998" s="58" t="s">
        <v>704</v>
      </c>
      <c r="E2998" s="58" t="str">
        <f t="shared" si="5184"/>
        <v>S3</v>
      </c>
      <c r="F2998" s="58" t="str">
        <f t="shared" si="5185"/>
        <v>000</v>
      </c>
      <c r="H2998" s="58" t="s">
        <v>1724</v>
      </c>
      <c r="I2998" s="247">
        <f>VLOOKUP(H2998,'V-Enc'!$B$38:$C$45,2,FALSE)</f>
        <v>32</v>
      </c>
      <c r="J2998" s="58" t="s">
        <v>1734</v>
      </c>
      <c r="K2998" s="247">
        <f>VLOOKUP(J2998,'V-Enc'!$B$49:$C$56,2,FALSE)</f>
        <v>2</v>
      </c>
      <c r="L2998" s="248" t="s">
        <v>2079</v>
      </c>
      <c r="M2998" s="58">
        <v>8</v>
      </c>
      <c r="N2998" s="58" t="s">
        <v>1835</v>
      </c>
      <c r="O2998" s="58">
        <f>VLOOKUP(N2998,'V-Enc'!$B$130:$C$137,2,FALSE)</f>
        <v>8</v>
      </c>
      <c r="R2998" s="58" t="s">
        <v>22</v>
      </c>
      <c r="S2998" s="58" t="s">
        <v>764</v>
      </c>
      <c r="T2998" s="58" t="s">
        <v>783</v>
      </c>
      <c r="U2998" s="58">
        <f t="shared" si="5186"/>
        <v>32</v>
      </c>
      <c r="V2998" s="249">
        <f t="shared" si="5187"/>
        <v>2</v>
      </c>
      <c r="W2998" s="58">
        <f t="shared" si="5188"/>
        <v>8</v>
      </c>
      <c r="X2998" s="249">
        <f t="shared" si="5189"/>
        <v>0.5</v>
      </c>
      <c r="Z2998" s="58">
        <f t="shared" si="5190"/>
        <v>1</v>
      </c>
      <c r="AA2998" s="58">
        <f t="shared" si="5139"/>
        <v>1</v>
      </c>
      <c r="AB2998" s="249">
        <f t="shared" si="5177"/>
        <v>16</v>
      </c>
      <c r="AC2998" s="249" t="str">
        <f t="shared" si="5178"/>
        <v>001111</v>
      </c>
      <c r="AD2998" s="179">
        <f t="shared" si="5179"/>
        <v>1</v>
      </c>
      <c r="AE2998" s="179" t="str">
        <f t="shared" si="5180"/>
        <v>11111111</v>
      </c>
      <c r="AF2998" s="179">
        <f t="shared" si="5181"/>
        <v>0</v>
      </c>
      <c r="AG2998" s="180" t="str">
        <f t="shared" si="5182"/>
        <v>00000000</v>
      </c>
      <c r="AH2998" s="179" t="str">
        <f t="shared" si="5183"/>
        <v>00000000</v>
      </c>
    </row>
    <row r="2999" spans="1:34" s="58" customFormat="1" x14ac:dyDescent="0.2">
      <c r="A2999" s="58" t="s">
        <v>3713</v>
      </c>
      <c r="B2999" s="58" t="str">
        <f t="shared" si="5176"/>
        <v>RSVD</v>
      </c>
      <c r="C2999" s="58" t="s">
        <v>781</v>
      </c>
      <c r="D2999" s="58" t="s">
        <v>704</v>
      </c>
      <c r="E2999" s="58" t="str">
        <f t="shared" si="5184"/>
        <v>S3</v>
      </c>
      <c r="F2999" s="58" t="str">
        <f t="shared" si="5185"/>
        <v>101</v>
      </c>
      <c r="H2999" s="58" t="s">
        <v>1724</v>
      </c>
      <c r="I2999" s="247">
        <f>VLOOKUP(H2999,'V-Enc'!$B$38:$C$45,2,FALSE)</f>
        <v>32</v>
      </c>
      <c r="J2999" s="58" t="s">
        <v>1734</v>
      </c>
      <c r="K2999" s="247">
        <f>VLOOKUP(J2999,'V-Enc'!$B$49:$C$56,2,FALSE)</f>
        <v>2</v>
      </c>
      <c r="L2999" s="248" t="s">
        <v>2079</v>
      </c>
      <c r="M2999" s="58">
        <v>16</v>
      </c>
      <c r="N2999" s="58" t="s">
        <v>1835</v>
      </c>
      <c r="O2999" s="58">
        <f>VLOOKUP(N2999,'V-Enc'!$B$130:$C$137,2,FALSE)</f>
        <v>8</v>
      </c>
      <c r="R2999" s="58" t="s">
        <v>22</v>
      </c>
      <c r="S2999" s="58" t="s">
        <v>764</v>
      </c>
      <c r="T2999" s="58" t="s">
        <v>783</v>
      </c>
      <c r="U2999" s="58">
        <f t="shared" si="5186"/>
        <v>32</v>
      </c>
      <c r="V2999" s="249">
        <f t="shared" si="5187"/>
        <v>2</v>
      </c>
      <c r="W2999" s="58">
        <f t="shared" si="5188"/>
        <v>16</v>
      </c>
      <c r="X2999" s="249">
        <f t="shared" si="5189"/>
        <v>1</v>
      </c>
      <c r="Z2999" s="58">
        <f t="shared" si="5190"/>
        <v>1</v>
      </c>
      <c r="AA2999" s="58">
        <f t="shared" si="5139"/>
        <v>1</v>
      </c>
      <c r="AB2999" s="249">
        <f t="shared" si="5177"/>
        <v>16</v>
      </c>
      <c r="AC2999" s="249" t="str">
        <f t="shared" si="5178"/>
        <v>001111</v>
      </c>
      <c r="AD2999" s="179">
        <f t="shared" si="5179"/>
        <v>1</v>
      </c>
      <c r="AE2999" s="179" t="str">
        <f t="shared" si="5180"/>
        <v>11111111</v>
      </c>
      <c r="AF2999" s="179">
        <f t="shared" si="5181"/>
        <v>0</v>
      </c>
      <c r="AG2999" s="180" t="str">
        <f t="shared" si="5182"/>
        <v>00000000</v>
      </c>
      <c r="AH2999" s="179" t="str">
        <f t="shared" si="5183"/>
        <v>00000000</v>
      </c>
    </row>
    <row r="3000" spans="1:34" s="58" customFormat="1" x14ac:dyDescent="0.2">
      <c r="A3000" s="58" t="s">
        <v>3714</v>
      </c>
      <c r="B3000" s="58" t="str">
        <f t="shared" si="5176"/>
        <v>RSVD</v>
      </c>
      <c r="C3000" s="58" t="s">
        <v>781</v>
      </c>
      <c r="D3000" s="58" t="s">
        <v>704</v>
      </c>
      <c r="E3000" s="58" t="str">
        <f t="shared" si="5184"/>
        <v>S3</v>
      </c>
      <c r="F3000" s="58" t="str">
        <f t="shared" si="5185"/>
        <v>110</v>
      </c>
      <c r="H3000" s="58" t="s">
        <v>1724</v>
      </c>
      <c r="I3000" s="247">
        <f>VLOOKUP(H3000,'V-Enc'!$B$38:$C$45,2,FALSE)</f>
        <v>32</v>
      </c>
      <c r="J3000" s="58" t="s">
        <v>1734</v>
      </c>
      <c r="K3000" s="247">
        <f>VLOOKUP(J3000,'V-Enc'!$B$49:$C$56,2,FALSE)</f>
        <v>2</v>
      </c>
      <c r="L3000" s="248" t="s">
        <v>2079</v>
      </c>
      <c r="M3000" s="58">
        <v>32</v>
      </c>
      <c r="N3000" s="58" t="s">
        <v>1835</v>
      </c>
      <c r="O3000" s="58">
        <f>VLOOKUP(N3000,'V-Enc'!$B$130:$C$137,2,FALSE)</f>
        <v>8</v>
      </c>
      <c r="R3000" s="58" t="s">
        <v>22</v>
      </c>
      <c r="S3000" s="58" t="s">
        <v>764</v>
      </c>
      <c r="T3000" s="58" t="s">
        <v>783</v>
      </c>
      <c r="U3000" s="58">
        <f t="shared" si="5186"/>
        <v>32</v>
      </c>
      <c r="V3000" s="249">
        <f t="shared" si="5187"/>
        <v>2</v>
      </c>
      <c r="W3000" s="58">
        <f t="shared" si="5188"/>
        <v>32</v>
      </c>
      <c r="X3000" s="249">
        <f t="shared" si="5189"/>
        <v>2</v>
      </c>
      <c r="Z3000" s="58">
        <f t="shared" si="5190"/>
        <v>1</v>
      </c>
      <c r="AA3000" s="58">
        <f t="shared" si="5139"/>
        <v>1</v>
      </c>
      <c r="AB3000" s="249">
        <f t="shared" si="5177"/>
        <v>16</v>
      </c>
      <c r="AC3000" s="249" t="str">
        <f t="shared" si="5178"/>
        <v>001111</v>
      </c>
      <c r="AD3000" s="179">
        <f t="shared" si="5179"/>
        <v>1</v>
      </c>
      <c r="AE3000" s="179" t="str">
        <f t="shared" si="5180"/>
        <v>11111111</v>
      </c>
      <c r="AF3000" s="179">
        <f t="shared" si="5181"/>
        <v>1</v>
      </c>
      <c r="AG3000" s="180" t="str">
        <f t="shared" si="5182"/>
        <v>01010101</v>
      </c>
      <c r="AH3000" s="179" t="str">
        <f t="shared" si="5183"/>
        <v>10101010</v>
      </c>
    </row>
    <row r="3001" spans="1:34" s="58" customFormat="1" x14ac:dyDescent="0.2">
      <c r="A3001" s="58" t="s">
        <v>3715</v>
      </c>
      <c r="B3001" s="58" t="str">
        <f t="shared" si="5176"/>
        <v>RSVD</v>
      </c>
      <c r="C3001" s="58" t="s">
        <v>781</v>
      </c>
      <c r="D3001" s="58" t="s">
        <v>704</v>
      </c>
      <c r="E3001" s="58" t="str">
        <f t="shared" si="5184"/>
        <v>S3</v>
      </c>
      <c r="F3001" s="58" t="str">
        <f t="shared" ref="F3001:F3003" si="5191">IF(W3001=8,"000",IF(W3001=16,"101","110"))</f>
        <v>000</v>
      </c>
      <c r="H3001" s="58" t="s">
        <v>1724</v>
      </c>
      <c r="I3001" s="247">
        <f>VLOOKUP(H3001,'V-Enc'!$B$38:$C$45,2,FALSE)</f>
        <v>32</v>
      </c>
      <c r="J3001" s="58" t="s">
        <v>1735</v>
      </c>
      <c r="K3001" s="247">
        <f>VLOOKUP(J3001,'V-Enc'!$B$49:$C$56,2,FALSE)</f>
        <v>4</v>
      </c>
      <c r="L3001" s="248" t="s">
        <v>2079</v>
      </c>
      <c r="M3001" s="58">
        <v>8</v>
      </c>
      <c r="N3001" s="58" t="s">
        <v>1835</v>
      </c>
      <c r="O3001" s="58">
        <f>VLOOKUP(N3001,'V-Enc'!$B$130:$C$137,2,FALSE)</f>
        <v>8</v>
      </c>
      <c r="R3001" s="58" t="s">
        <v>22</v>
      </c>
      <c r="S3001" s="58" t="s">
        <v>764</v>
      </c>
      <c r="T3001" s="58" t="s">
        <v>783</v>
      </c>
      <c r="U3001" s="58">
        <f t="shared" si="5186"/>
        <v>32</v>
      </c>
      <c r="V3001" s="249">
        <f t="shared" si="5187"/>
        <v>4</v>
      </c>
      <c r="W3001" s="58">
        <f t="shared" si="5188"/>
        <v>8</v>
      </c>
      <c r="X3001" s="249">
        <f t="shared" si="5189"/>
        <v>1</v>
      </c>
      <c r="Z3001" s="58">
        <f t="shared" si="5190"/>
        <v>1</v>
      </c>
      <c r="AA3001" s="58">
        <f t="shared" si="5139"/>
        <v>1</v>
      </c>
      <c r="AB3001" s="249">
        <f t="shared" si="5177"/>
        <v>32</v>
      </c>
      <c r="AC3001" s="249" t="str">
        <f t="shared" si="5178"/>
        <v>011111</v>
      </c>
      <c r="AD3001" s="179">
        <f t="shared" si="5179"/>
        <v>1</v>
      </c>
      <c r="AE3001" s="179" t="str">
        <f t="shared" si="5180"/>
        <v>11111111</v>
      </c>
      <c r="AF3001" s="179">
        <f t="shared" si="5181"/>
        <v>0</v>
      </c>
      <c r="AG3001" s="180" t="str">
        <f t="shared" si="5182"/>
        <v>00000000</v>
      </c>
      <c r="AH3001" s="179" t="str">
        <f t="shared" si="5183"/>
        <v>00000000</v>
      </c>
    </row>
    <row r="3002" spans="1:34" s="58" customFormat="1" x14ac:dyDescent="0.2">
      <c r="A3002" s="58" t="s">
        <v>3716</v>
      </c>
      <c r="B3002" s="58" t="str">
        <f t="shared" si="5176"/>
        <v>RSVD</v>
      </c>
      <c r="C3002" s="58" t="s">
        <v>781</v>
      </c>
      <c r="D3002" s="58" t="s">
        <v>704</v>
      </c>
      <c r="E3002" s="58" t="str">
        <f t="shared" si="5184"/>
        <v>S3</v>
      </c>
      <c r="F3002" s="58" t="str">
        <f t="shared" si="5191"/>
        <v>101</v>
      </c>
      <c r="H3002" s="58" t="s">
        <v>1724</v>
      </c>
      <c r="I3002" s="247">
        <f>VLOOKUP(H3002,'V-Enc'!$B$38:$C$45,2,FALSE)</f>
        <v>32</v>
      </c>
      <c r="J3002" s="58" t="s">
        <v>1735</v>
      </c>
      <c r="K3002" s="247">
        <f>VLOOKUP(J3002,'V-Enc'!$B$49:$C$56,2,FALSE)</f>
        <v>4</v>
      </c>
      <c r="L3002" s="248" t="s">
        <v>2079</v>
      </c>
      <c r="M3002" s="58">
        <v>16</v>
      </c>
      <c r="N3002" s="58" t="s">
        <v>1835</v>
      </c>
      <c r="O3002" s="58">
        <f>VLOOKUP(N3002,'V-Enc'!$B$130:$C$137,2,FALSE)</f>
        <v>8</v>
      </c>
      <c r="R3002" s="58" t="s">
        <v>22</v>
      </c>
      <c r="S3002" s="58" t="s">
        <v>764</v>
      </c>
      <c r="T3002" s="58" t="s">
        <v>783</v>
      </c>
      <c r="U3002" s="58">
        <f t="shared" si="5186"/>
        <v>32</v>
      </c>
      <c r="V3002" s="249">
        <f t="shared" si="5187"/>
        <v>4</v>
      </c>
      <c r="W3002" s="58">
        <f t="shared" si="5188"/>
        <v>16</v>
      </c>
      <c r="X3002" s="249">
        <f t="shared" si="5189"/>
        <v>2</v>
      </c>
      <c r="Z3002" s="58">
        <f t="shared" si="5190"/>
        <v>1</v>
      </c>
      <c r="AA3002" s="58">
        <f t="shared" si="5139"/>
        <v>1</v>
      </c>
      <c r="AB3002" s="249">
        <f t="shared" si="5177"/>
        <v>32</v>
      </c>
      <c r="AC3002" s="249" t="str">
        <f t="shared" si="5178"/>
        <v>011111</v>
      </c>
      <c r="AD3002" s="179">
        <f t="shared" si="5179"/>
        <v>1</v>
      </c>
      <c r="AE3002" s="179" t="str">
        <f t="shared" si="5180"/>
        <v>11111111</v>
      </c>
      <c r="AF3002" s="179">
        <f t="shared" si="5181"/>
        <v>2</v>
      </c>
      <c r="AG3002" s="180" t="str">
        <f t="shared" si="5182"/>
        <v>10101010</v>
      </c>
      <c r="AH3002" s="179" t="str">
        <f>IF(AF3002=0,"00000000",RIGHT(_xlfn.CONCAT(REPT(0,8-MIN(8,AB3002)),REPT(DEC2BIN(_xlfn.BITLSHIFT(1,MAX(V3002,X3002,1)-1)),MAX(1,O3002))),8))</f>
        <v>10001000</v>
      </c>
    </row>
    <row r="3003" spans="1:34" s="58" customFormat="1" x14ac:dyDescent="0.2">
      <c r="A3003" s="58" t="s">
        <v>3717</v>
      </c>
      <c r="B3003" s="58" t="str">
        <f t="shared" si="5176"/>
        <v>RSVD</v>
      </c>
      <c r="C3003" s="58" t="s">
        <v>781</v>
      </c>
      <c r="D3003" s="58" t="s">
        <v>704</v>
      </c>
      <c r="E3003" s="58" t="str">
        <f t="shared" si="5184"/>
        <v>S3</v>
      </c>
      <c r="F3003" s="58" t="str">
        <f t="shared" si="5191"/>
        <v>110</v>
      </c>
      <c r="H3003" s="58" t="s">
        <v>1724</v>
      </c>
      <c r="I3003" s="247">
        <f>VLOOKUP(H3003,'V-Enc'!$B$38:$C$45,2,FALSE)</f>
        <v>32</v>
      </c>
      <c r="J3003" s="58" t="s">
        <v>1735</v>
      </c>
      <c r="K3003" s="247">
        <f>VLOOKUP(J3003,'V-Enc'!$B$49:$C$56,2,FALSE)</f>
        <v>4</v>
      </c>
      <c r="L3003" s="248" t="s">
        <v>2079</v>
      </c>
      <c r="M3003" s="58">
        <v>32</v>
      </c>
      <c r="N3003" s="58" t="s">
        <v>1835</v>
      </c>
      <c r="O3003" s="58">
        <f>VLOOKUP(N3003,'V-Enc'!$B$130:$C$137,2,FALSE)</f>
        <v>8</v>
      </c>
      <c r="R3003" s="58" t="s">
        <v>22</v>
      </c>
      <c r="S3003" s="58" t="s">
        <v>764</v>
      </c>
      <c r="T3003" s="58" t="s">
        <v>783</v>
      </c>
      <c r="U3003" s="58">
        <f t="shared" si="5186"/>
        <v>32</v>
      </c>
      <c r="V3003" s="249">
        <f t="shared" si="5187"/>
        <v>4</v>
      </c>
      <c r="W3003" s="58">
        <f t="shared" si="5188"/>
        <v>32</v>
      </c>
      <c r="X3003" s="249">
        <f t="shared" si="5189"/>
        <v>4</v>
      </c>
      <c r="Z3003" s="58">
        <f t="shared" si="5190"/>
        <v>1</v>
      </c>
      <c r="AA3003" s="58">
        <f t="shared" si="5139"/>
        <v>1</v>
      </c>
      <c r="AB3003" s="249">
        <f t="shared" si="5177"/>
        <v>32</v>
      </c>
      <c r="AC3003" s="249" t="str">
        <f>DEC2BIN(MIN(64,AB3003)-1,6)</f>
        <v>011111</v>
      </c>
      <c r="AD3003" s="179">
        <f t="shared" si="5179"/>
        <v>1</v>
      </c>
      <c r="AE3003" s="179" t="str">
        <f t="shared" si="5180"/>
        <v>11111111</v>
      </c>
      <c r="AF3003" s="179">
        <f t="shared" si="5181"/>
        <v>1</v>
      </c>
      <c r="AG3003" s="180" t="str">
        <f t="shared" si="5182"/>
        <v>01110111</v>
      </c>
      <c r="AH3003" s="179" t="str">
        <f t="shared" ref="AH3003:AH3006" si="5192">IF(AF3003=0,"00000000",RIGHT(_xlfn.CONCAT(REPT(0,8-MIN(8,AB3003)),REPT(DEC2BIN(_xlfn.BITLSHIFT(1,MAX(V3003,X3003,1)-1)),MAX(1,O3003))),8))</f>
        <v>10001000</v>
      </c>
    </row>
    <row r="3004" spans="1:34" s="58" customFormat="1" x14ac:dyDescent="0.2">
      <c r="A3004" s="58" t="s">
        <v>3718</v>
      </c>
      <c r="B3004" s="58" t="str">
        <f t="shared" si="5176"/>
        <v>RSVD</v>
      </c>
      <c r="C3004" s="58" t="s">
        <v>781</v>
      </c>
      <c r="D3004" s="58" t="s">
        <v>704</v>
      </c>
      <c r="E3004" s="58" t="str">
        <f>IF(S3004="rs2","L2",IF(S3004="vs2","S3","L1"))</f>
        <v>S3</v>
      </c>
      <c r="F3004" s="58" t="str">
        <f>IF(M3004=8,"000",IF(M3004=16,"101","110"))</f>
        <v>000</v>
      </c>
      <c r="H3004" s="58" t="s">
        <v>1724</v>
      </c>
      <c r="I3004" s="247">
        <f>VLOOKUP(H3004,'V-Enc'!$B$38:$C$45,2,FALSE)</f>
        <v>32</v>
      </c>
      <c r="J3004" s="58" t="s">
        <v>1736</v>
      </c>
      <c r="K3004" s="247">
        <f>VLOOKUP(J3004,'V-Enc'!$B$49:$C$56,2,FALSE)</f>
        <v>8</v>
      </c>
      <c r="L3004" s="248" t="s">
        <v>2079</v>
      </c>
      <c r="M3004" s="58">
        <v>8</v>
      </c>
      <c r="N3004" s="58" t="s">
        <v>1835</v>
      </c>
      <c r="O3004" s="58">
        <f>VLOOKUP(N3004,'V-Enc'!$B$130:$C$137,2,FALSE)</f>
        <v>8</v>
      </c>
      <c r="R3004" s="58" t="s">
        <v>22</v>
      </c>
      <c r="S3004" s="58" t="s">
        <v>764</v>
      </c>
      <c r="T3004" s="58" t="s">
        <v>783</v>
      </c>
      <c r="U3004" s="58">
        <f>IF(L3004="-1",I3004,M3004)</f>
        <v>32</v>
      </c>
      <c r="V3004" s="249">
        <f>IF(L3004="-1",K3004,U3004/I3004*K3004)</f>
        <v>8</v>
      </c>
      <c r="W3004" s="58">
        <f>IF(L3004="-1",M3004,"-")</f>
        <v>8</v>
      </c>
      <c r="X3004" s="249">
        <f>IF(L3004="-1",W3004/I3004*K3004,"-")</f>
        <v>2</v>
      </c>
      <c r="Z3004" s="58">
        <f t="shared" si="5190"/>
        <v>1</v>
      </c>
      <c r="AA3004" s="58">
        <v>1</v>
      </c>
      <c r="AB3004" s="249">
        <f t="shared" si="5177"/>
        <v>64</v>
      </c>
      <c r="AC3004" s="249" t="str">
        <f t="shared" ref="AC3004:AC3006" si="5193">DEC2BIN(MIN(64,AB3004)-1,6)</f>
        <v>111111</v>
      </c>
      <c r="AD3004" s="179">
        <f t="shared" si="5179"/>
        <v>1</v>
      </c>
      <c r="AE3004" s="179" t="str">
        <f t="shared" si="5180"/>
        <v>11111111</v>
      </c>
      <c r="AF3004" s="179">
        <f t="shared" si="5181"/>
        <v>4</v>
      </c>
      <c r="AG3004" s="180" t="str">
        <f t="shared" si="5182"/>
        <v>10001000</v>
      </c>
      <c r="AH3004" s="179" t="str">
        <f t="shared" si="5192"/>
        <v>10000000</v>
      </c>
    </row>
    <row r="3005" spans="1:34" s="58" customFormat="1" x14ac:dyDescent="0.2">
      <c r="A3005" s="58" t="s">
        <v>3719</v>
      </c>
      <c r="B3005" s="58" t="str">
        <f t="shared" si="5176"/>
        <v>RSVD</v>
      </c>
      <c r="C3005" s="58" t="s">
        <v>781</v>
      </c>
      <c r="D3005" s="58" t="s">
        <v>704</v>
      </c>
      <c r="E3005" s="58" t="str">
        <f>IF(S3005="rs2","L2",IF(S3005="vs2","S3","L1"))</f>
        <v>S3</v>
      </c>
      <c r="F3005" s="58" t="str">
        <f>IF(M3005=8,"000",IF(M3005=16,"101","110"))</f>
        <v>101</v>
      </c>
      <c r="H3005" s="58" t="s">
        <v>1724</v>
      </c>
      <c r="I3005" s="247">
        <f>VLOOKUP(H3005,'V-Enc'!$B$38:$C$45,2,FALSE)</f>
        <v>32</v>
      </c>
      <c r="J3005" s="58" t="s">
        <v>1736</v>
      </c>
      <c r="K3005" s="247">
        <f>VLOOKUP(J3005,'V-Enc'!$B$49:$C$56,2,FALSE)</f>
        <v>8</v>
      </c>
      <c r="L3005" s="248" t="s">
        <v>2079</v>
      </c>
      <c r="M3005" s="58">
        <v>16</v>
      </c>
      <c r="N3005" s="58" t="s">
        <v>1835</v>
      </c>
      <c r="O3005" s="58">
        <f>VLOOKUP(N3005,'V-Enc'!$B$130:$C$137,2,FALSE)</f>
        <v>8</v>
      </c>
      <c r="R3005" s="58" t="s">
        <v>22</v>
      </c>
      <c r="S3005" s="58" t="s">
        <v>764</v>
      </c>
      <c r="T3005" s="58" t="s">
        <v>783</v>
      </c>
      <c r="U3005" s="58">
        <f>IF(L3005="-1",I3005,M3005)</f>
        <v>32</v>
      </c>
      <c r="V3005" s="249">
        <f>IF(L3005="-1",K3005,U3005/I3005*K3005)</f>
        <v>8</v>
      </c>
      <c r="W3005" s="58">
        <f>IF(L3005="-1",M3005,"-")</f>
        <v>16</v>
      </c>
      <c r="X3005" s="249">
        <f>IF(L3005="-1",W3005/I3005*K3005,"-")</f>
        <v>4</v>
      </c>
      <c r="Z3005" s="58">
        <f t="shared" si="5190"/>
        <v>1</v>
      </c>
      <c r="AA3005" s="58">
        <v>1</v>
      </c>
      <c r="AB3005" s="249">
        <f t="shared" si="5177"/>
        <v>64</v>
      </c>
      <c r="AC3005" s="249" t="str">
        <f t="shared" si="5193"/>
        <v>111111</v>
      </c>
      <c r="AD3005" s="179">
        <f t="shared" si="5179"/>
        <v>1</v>
      </c>
      <c r="AE3005" s="179" t="str">
        <f t="shared" si="5180"/>
        <v>11111111</v>
      </c>
      <c r="AF3005" s="179">
        <f t="shared" si="5181"/>
        <v>2</v>
      </c>
      <c r="AG3005" s="180" t="str">
        <f>IF(AF3005=0,"00000000",RIGHT(IF(X3005&gt;=V3005,DEC2BIN(_xlfn.BITXOR(BIN2DEC(AH3005),255),8),REPT(DEC2BIN(_xlfn.BITLSHIFT(1,AF3005-1)),8)),8))</f>
        <v>10101010</v>
      </c>
      <c r="AH3005" s="179" t="str">
        <f t="shared" si="5192"/>
        <v>10000000</v>
      </c>
    </row>
    <row r="3006" spans="1:34" s="58" customFormat="1" x14ac:dyDescent="0.2">
      <c r="A3006" s="58" t="s">
        <v>3720</v>
      </c>
      <c r="B3006" s="58" t="str">
        <f t="shared" si="5176"/>
        <v>RSVD</v>
      </c>
      <c r="C3006" s="58" t="s">
        <v>781</v>
      </c>
      <c r="D3006" s="58" t="s">
        <v>704</v>
      </c>
      <c r="E3006" s="58" t="str">
        <f>IF(S3006="rs2","L2",IF(S3006="vs2","S3","L1"))</f>
        <v>S3</v>
      </c>
      <c r="F3006" s="58" t="str">
        <f>IF(M3006=8,"000",IF(M3006=16,"101","110"))</f>
        <v>110</v>
      </c>
      <c r="H3006" s="58" t="s">
        <v>1724</v>
      </c>
      <c r="I3006" s="247">
        <f>VLOOKUP(H3006,'V-Enc'!$B$38:$C$45,2,FALSE)</f>
        <v>32</v>
      </c>
      <c r="J3006" s="58" t="s">
        <v>1736</v>
      </c>
      <c r="K3006" s="247">
        <f>VLOOKUP(J3006,'V-Enc'!$B$49:$C$56,2,FALSE)</f>
        <v>8</v>
      </c>
      <c r="L3006" s="248" t="s">
        <v>2079</v>
      </c>
      <c r="M3006" s="58">
        <v>32</v>
      </c>
      <c r="N3006" s="58" t="s">
        <v>1835</v>
      </c>
      <c r="O3006" s="58">
        <f>VLOOKUP(N3006,'V-Enc'!$B$130:$C$137,2,FALSE)</f>
        <v>8</v>
      </c>
      <c r="R3006" s="58" t="s">
        <v>22</v>
      </c>
      <c r="S3006" s="58" t="s">
        <v>764</v>
      </c>
      <c r="T3006" s="58" t="s">
        <v>783</v>
      </c>
      <c r="U3006" s="58">
        <f>IF(L3006="-1",I3006,M3006)</f>
        <v>32</v>
      </c>
      <c r="V3006" s="249">
        <f>IF(L3006="-1",K3006,U3006/I3006*K3006)</f>
        <v>8</v>
      </c>
      <c r="W3006" s="58">
        <f>IF(L3006="-1",M3006,"-")</f>
        <v>32</v>
      </c>
      <c r="X3006" s="249">
        <f>IF(L3006="-1",W3006/I3006*K3006,"-")</f>
        <v>8</v>
      </c>
      <c r="Z3006" s="58">
        <f t="shared" si="5190"/>
        <v>1</v>
      </c>
      <c r="AA3006" s="58">
        <v>1</v>
      </c>
      <c r="AB3006" s="249">
        <f t="shared" si="5177"/>
        <v>64</v>
      </c>
      <c r="AC3006" s="249" t="str">
        <f t="shared" si="5193"/>
        <v>111111</v>
      </c>
      <c r="AD3006" s="179">
        <f t="shared" si="5179"/>
        <v>1</v>
      </c>
      <c r="AE3006" s="179" t="str">
        <f t="shared" si="5180"/>
        <v>11111111</v>
      </c>
      <c r="AF3006" s="179">
        <f t="shared" si="5181"/>
        <v>1</v>
      </c>
      <c r="AG3006" s="180" t="str">
        <f>IF(AF3006=0,"00000000",RIGHT(IF(X3006&gt;=V3006,DEC2BIN(_xlfn.BITXOR(BIN2DEC(AH3006),255),8),REPT(DEC2BIN(_xlfn.BITLSHIFT(1,AF3006-1)),8)),8))</f>
        <v>01111111</v>
      </c>
      <c r="AH3006" s="179" t="str">
        <f t="shared" si="5192"/>
        <v>10000000</v>
      </c>
    </row>
  </sheetData>
  <mergeCells count="5">
    <mergeCell ref="U2:V2"/>
    <mergeCell ref="W2:X2"/>
    <mergeCell ref="AB2:AF2"/>
    <mergeCell ref="H2:K2"/>
    <mergeCell ref="L2:T2"/>
  </mergeCells>
  <phoneticPr fontId="3" type="noConversion"/>
  <conditionalFormatting sqref="A1037:AH1051 A1053:AH1055 A1074:AH1075 A1057:A1073 C1057:AE1073 A1094:AH1095 A1077:A1088 C1077:AH1088 C1090:AH1090 A1090 A1099:AH1100 A1096:A1098 A1119:AH1120 A1102:A1113 C1102:AH1113 C1115:AH1115 A1115 A1139:AH1140 A1122:A1136 C1122:AE1136 C1138:AE1138 A1138 A1159:AH1160 A1142:A1149 C1142:AH1149 C1155:AH1155 A1155 C1153:AH1153 A1153 A1179:AH1180 A1162:A1170 C1162:AH1170 C1172:AH1172 A1172 A1199:AH1200 A1182:A1196 C1182:AA1196 AC1182:AE1196 AC1198:AE1198 C1198:AA1198 A1198 A1219:AH1220 A1202:A1210 C1202:AH1210 C1212:AH1212 A1212 A1239:AH1240 A1222:A1230 C1222:AA1230 AC1222:AH1230 AC1232:AH1232 C1232:AA1232 A1232 A1244:AH1245 A1241:A1243 C1241:AA1243 A1264:AH1265 A1247:A1261 C1247:AA1261 AC1247:AE1261 AC1263:AE1263 C1263:AA1263 A1263 A1284:AH1285 A1267:A1272 C1267:AH1272 C1274:AH1274 A1274 A1304:AH1305 A1287:A1292 C1287:AH1292 C1294:AH1294 A1294 A1324:AH1325 A1307:A1321 C1307:AA1321 AC1307:AE1321 AC1323:AE1323 C1323:AA1323 A1323 A1344:AH1345 A1327:A1333 C1327:AA1333 A1364:AH1365 A1347:A1352 AC1327:AH1333 C1347:AA1352 AC1347:AH1352 AC1354:AH1354 C1354:AA1354 A1354 A1384:AH1385 A1367:A1381 C1367:AE1381 C1383:AE1383 A1383 A1404:AH1405 A1387:A1393 C1387:AH1393 A1424:AH1425 A1407:A1412 C1407:AH1412 C1414:AH1414 A1414 A1444:AH1445 A1427:A1441 C1427:AA1441 C1443:AA1443 A1443 A1464:AH1465 A1447:A1452 AC1443:AE1443 AC1427:AE1441 C1447:AH1452 C1454:AH1454 A1454 A1469:AH1470 A1466:A1468 A1489:AH1490 A1472:A1478 C1472:AH1478 A1509:AH1510 A1492:A1506 C1492:AA1506 AC1492:AE1506 AC1508:AE1508 C1508:AA1508 A1508 A1529:AH1530 A1512:A1526 C1512:AH1526 C1528:AH1528 A1528 A1533:AH1534 A1531:A1532 A1536:AH1537 A1535 A1556:AH1557 A1539:A1553 C1539:AH1553 C1555:AH1555 A1555 A1576:AH1577 A1559:A1575 C1559:AE1575 A1596:AH1597 A1579:A1590 C1579:AH1590 C1592:AH1592 A1592 A1599:AH1600 A1598 A1619:AH1620 A1602:A1613 C1602:AH1613 C1615:AH1615 A1615 A1622:A1636 C1622:AE1636 C1638:AE1638 A1638 A1639:AH1640 A2870:A2883 C2870:AC2883 A2866 C2866:AC2866 B2884:AH2884 A2885:AH2925 A2850:A2854 A2847 AF2847:AH2847 AF2850:AH2854 C2847:AA2847 C2850:AA2854 A2865:AH2865 B2864:AH2864 A2828 A2830:A2834 AF2830:AH2834 AF2828:AH2828 C2830:AA2834 C2828:AA2828 A2845:AH2845 B2844:AH2844 A2808 A2810:A2823 C2810:AA2823 C2808:AA2808 A2825:AH2825 B2824:AH2824 A2788 A2790:A2794 AF2790:AH2794 AF2788:AH2788 C2790:AA2794 C2788:AA2788 A2805:AH2805 B2804:AH2804 A2768 A2770:A2774 AF2770:AH2774 AF2768:AH2768 C2770:AA2774 C2768:AA2768 A2785:AH2785 B2784:AH2784 A2748 A2750:A2763 C2750:AA2763 C2748:AA2748 A2765:AH2765 B2764:AH2764 A2743 C2743:AA2743 AF2743:AH2743 A2745:AH2745 B2744:AH2744 A2725 A2727:A2734 AF2725:AH2725 AF2727:AH2734 C2727:AA2734 C2725:AA2725 A2742:AH2742 B2741:AH2741 A2705 A2707:A2714 AF2705:AH2705 AF2707:AH2714 C2707:AA2714 C2705:AA2705 A2722:AH2722 B2721:AH2721 A2685 A2687:A2700 C2687:AA2700 C2685:AA2685 A2702:AH2702 B2701:AH2701 A2665 A2667:A2674 AF2665:AH2665 AF2667:AH2674 C2667:AA2674 C2665:AA2665 A2682:AH2682 B2681:AH2681 A2645 A2647:A2654 AF2647:AH2654 AF2645:AH2645 C2647:AA2654 C2645:AA2645 A2662:AH2662 B2661:AH2661 A2625 A2627:A2640 C2627:AA2640 C2625:AA2625 A2642:AH2642 B2641:AH2641 A2605 A2607:A2617 AF2607:AH2617 AF2605:AH2605 C2607:AA2617 C2605:AA2605 A2622:AH2622 B2621:AH2621 A2600 AF2600:AH2600 C2600:AA2600 A2582 A2584:A2594 A2598:AH2599 AF2584:AH2594 AF2582:AH2582 C2584:AA2594 C2582:AA2582 A2602:AH2602 B2601:AH2601 A1659:AH1660 A1642:A1650 C1642:AH1650 C1652:AH1652 A1652 A1679:AH1680 A1662:A1670 C1662:AH1670 C1672:AH1672 A1672 A1699:AH1700 A1682:A1696 C1682:AE1696 C1698:AE1698 A1698 A1702:A1709 A1715 A1713 A1719:AH1720 C1713:AA1713 C1715:AA1715 C1702:AA1709 AC1702:AH1709 AC1715:AH1715 AC1713:AH1713 A1739:AH1740 A1722:A1730 C1722:AA1730 AC1722:AH1730 AC1732:AH1732 C1732:AA1732 A1732 A1742:AH1743 A1741 C1741:AA1741 A1762:AH1763 A1745:A1759 C1745:AE1759 C1761:AE1761 A1761 A1782:AH1783 A1765:A1770 C1765:AH1770 C1772:AH1772 A1772 A1802:AH1803 A1784:A1790 C1784:AH1790 C1792:AH1792 A1792 A1822:AH1823 A1805:A1810 C1805:AA1810 AC1805:AE1810 AC1812:AE1812 C1812:AA1812 A1812 A1815:A1819 C1815:AA1819 AC1815:AE1819 AC1821:AE1821 C1821:AA1821 A1821 A1842:AH1843 A1825:A1830 C1825:AA1830 AC1825:AH1830 AC1832:AH1832 C1832:AA1832 A1832 A1862:AH1863 A1845:A1851 C1845:AA1851 AC1845:AH1851 A1882:AH1883 A1864:A1870 C1864:AE1870 C1872:AE1872 A1872 A1875:A1879 C1875:AE1879 C1881:AE1881 A1881 A1902:AH1903 A1885:A1890 C1885:AA1890 C1892:AA1892 A1892 AC1892:AH1892 AC1885:AH1890 A1922:AH1923 A1905:A1909 C1905:AA1909 C1915:AA1915 A1915 C1913:AA1913 A1913 A1942:AH1943 A1925:A1930 C1925:AE1930 C1932:AE1932 A1932 A1935:A1939 C1935:AE1939 C1941:AE1941 A1941 A1962:AH1963 A1945:A1950 C1945:AA1950 C1952:AA1952 A1952 A1965:AH1966 A1964 C1964:AA1964 A1968:A1973 A1975 A1985:AH1986 C1975:AA1975 C1968:AA1973 AC1968:AH1973 AC1975:AH1975 AC1952:AH1952 AC1945:AH1950 AC1913:AH1913 AC1915:AH1915 AC1905:AH1909 A1988:A1993 A2005:AH2008 A2004 C2004:AA2004 C1988:AA1993 AC1988:AE1993 AC2004:AE2004 AC1995:AE1995 C1995:AA1995 A1995 A1998:A2002 C1998:AA2002 AC1998:AE2002 A2027:AH2028 A2011 C2011:AA2011 AC2011:AH2011 AC2013:AH2026 C2013:AA2026 A2013:A2026 A2030:AH2031 A2029 A2035:AH2036 A2032:A2034 C2032:AH2034 A2055:AH2056 A2039 AC2039:AH2039 C2039:AA2039 C2041:AA2054 AC2041:AH2054 A2041:A2054 A2075:AH2076 A2059 C2059:AE2059 C2061:AE2074 A2061:A2074 A2095:AH2096 A2079 C2079:AA2079 C2081:AA2091 A2081:A2091 A2100:AH2101 A2097:A2099 C2097:AH2099 AC2081:AH2091 AC2079:AH2079 A2120:AH2121 A2104 C2104:AH2104 C2106:AH2116 A2106:A2116 A2140:AH2141 A2124 C2124:AE2124 A2126:A2139 A2160:AH2161 A2144 C2144:AH2144 C2146:AH2153 A2146:A2153 A2180:AH2181 A2164 C2164:AH2164 C2166:AH2173 A2166:A2173 A2200:AH2201 A2184 C2184:AA2184 AC2184:AE2184 AC2186:AE2199 C2186:AA2199 A2186:A2199 A2220:AH2221 A2204 C2204:AH2204 C2206:AH2213 A2206:A2213 A2240:AH2241 A2224 C2224:AH2224 C2226:AH2233 A2226:A2233 A2245:AH2246 A2242:A2244 C2242:AH2244 A2265:AH2266 A2249 C2249:AE2249 C2251:AE2264 A2251:A2264 A2285:AH2286 A2269 C2269:AH2269 C2271:AH2275 A2271:A2275 A2289 C2289:AH2289 A2291:A2292 A2296:A2298 A2305:AH2306 C2296:AH2298 C2291:AH2292 A2325:AH2326 A2309 C2309:AE2309 C2311:AE2324 A2311:A2324 A2345:AH2346 A2329 C2329:AH2329 C2331:AH2335 A2331:A2335 A2365:AH2366 A2349 C2349:AH2349 C2351:AH2355 A2351:A2355 A2385:AH2386 A2369 C2369:AE2369 A2405:AH2406 A2389 C2389:AH2389 C2391:AH2395 A2391:A2395 A2425:AH2426 A2409 C2409:AH2409 C2411:AH2412 A2411:A2412 A2416:A2418 C2416:AH2418 A2445:AH2446 A2429 C2429:AE2429 C2431:AE2444 A2431:A2444 A2465:AH2466 A2449 C2449:AA2449 C2451:AA2455 A2451:A2455 AC2451:AH2455 AC2449:AH2449 A2470:AH2471 A2467:A2469 C2467:AH2469 A2490:AH2491 A2474 C2474:AH2474 C2476:AH2480 A2476:A2480 A2510:AH2511 A2494 C2494:AE2494 C2496:AE2509 A2496:A2509 A2530:AH2531 A2514 C2514:AH2514 C2516:AH2529 A2516:A2529 A2535:AH2536 A2532:A2534 A2538:AH2539 A2537 A2558:AH2559 A2542 C2542:AH2542 C2544:AH2557 A2544:A2557 A2578:AH2579 A2562 C2562:AE2562 C2564:AE2577 A2564:A2577 C2537:AH2537 C2532:AH2534 C2371:AE2384 A2371:A2384 C2029:AH2029 AF1964:AH1964 AF1741:AH1741 C1598:AH1598 C1535:AH1535 C1531:AH1532 C1466:AH1468 AF1241:AH1243 C1096:AH1098 A8:AH55 C2126:AE2139 A2944:AH2988 A2926:AE2943 A3007:AH3599 A2989:AE3006 A1004:AH1035 A986:AE1003 A941:AH985 A923:AE940 A881:AH922 A863:AE880 A821:AH862 A803:AE820 A761:AH802 A743:AE760 A698:AH742 A680:AE697 A638:AH679 A620:AE637 A575:AH619 A557:AE574 A509:AH556 A491:AE508 A444:AH490 A426:AE443 A384:AH425 A366:AE383 A324:AH365 A306:AE323 A264:AH305 A246:AE263 A199:AH245 A181:AE198 A139:AH180 A121:AE138 A74:AH120 A56:AE73">
    <cfRule type="expression" dxfId="59" priority="992">
      <formula>$B8="RSVD"</formula>
    </cfRule>
  </conditionalFormatting>
  <conditionalFormatting sqref="A1036:AH1036">
    <cfRule type="expression" dxfId="1005" priority="991">
      <formula>$B1036="RSVD"</formula>
    </cfRule>
  </conditionalFormatting>
  <conditionalFormatting sqref="A1052:AH1052">
    <cfRule type="expression" dxfId="1004" priority="990">
      <formula>$B1052="RSVD"</formula>
    </cfRule>
  </conditionalFormatting>
  <conditionalFormatting sqref="B1057:B1073">
    <cfRule type="expression" dxfId="1003" priority="989">
      <formula>$B1057="RSVD"</formula>
    </cfRule>
  </conditionalFormatting>
  <conditionalFormatting sqref="A1056 C1056:AE1056">
    <cfRule type="expression" dxfId="1002" priority="988">
      <formula>$B1056="RSVD"</formula>
    </cfRule>
  </conditionalFormatting>
  <conditionalFormatting sqref="B1056">
    <cfRule type="expression" dxfId="1001" priority="987">
      <formula>$B1056="RSVD"</formula>
    </cfRule>
  </conditionalFormatting>
  <conditionalFormatting sqref="B1077:B1088 B1090">
    <cfRule type="expression" dxfId="1000" priority="986">
      <formula>$B1077="RSVD"</formula>
    </cfRule>
  </conditionalFormatting>
  <conditionalFormatting sqref="A1076 C1076:AH1076">
    <cfRule type="expression" dxfId="999" priority="985">
      <formula>$B1076="RSVD"</formula>
    </cfRule>
  </conditionalFormatting>
  <conditionalFormatting sqref="B1076">
    <cfRule type="expression" dxfId="998" priority="984">
      <formula>$B1076="RSVD"</formula>
    </cfRule>
  </conditionalFormatting>
  <conditionalFormatting sqref="A1089 C1089:AH1089">
    <cfRule type="expression" dxfId="997" priority="983">
      <formula>$B1089="RSVD"</formula>
    </cfRule>
  </conditionalFormatting>
  <conditionalFormatting sqref="B1089">
    <cfRule type="expression" dxfId="996" priority="982">
      <formula>$B1089="RSVD"</formula>
    </cfRule>
  </conditionalFormatting>
  <conditionalFormatting sqref="A1091 C1091:AH1091 C1093:AH1093 A1093">
    <cfRule type="expression" dxfId="995" priority="981">
      <formula>$B1091="RSVD"</formula>
    </cfRule>
  </conditionalFormatting>
  <conditionalFormatting sqref="B1091 B1093">
    <cfRule type="expression" dxfId="994" priority="980">
      <formula>$B1091="RSVD"</formula>
    </cfRule>
  </conditionalFormatting>
  <conditionalFormatting sqref="A1092 C1092:AH1092">
    <cfRule type="expression" dxfId="993" priority="979">
      <formula>$B1092="RSVD"</formula>
    </cfRule>
  </conditionalFormatting>
  <conditionalFormatting sqref="B1092">
    <cfRule type="expression" dxfId="992" priority="978">
      <formula>$B1092="RSVD"</formula>
    </cfRule>
  </conditionalFormatting>
  <conditionalFormatting sqref="B1096:B1098">
    <cfRule type="expression" dxfId="991" priority="977">
      <formula>$B1096="RSVD"</formula>
    </cfRule>
  </conditionalFormatting>
  <conditionalFormatting sqref="B1102:B1113 B1115">
    <cfRule type="expression" dxfId="990" priority="976">
      <formula>$B1102="RSVD"</formula>
    </cfRule>
  </conditionalFormatting>
  <conditionalFormatting sqref="A1101 C1101:AH1101">
    <cfRule type="expression" dxfId="989" priority="975">
      <formula>$B1101="RSVD"</formula>
    </cfRule>
  </conditionalFormatting>
  <conditionalFormatting sqref="B1101">
    <cfRule type="expression" dxfId="988" priority="974">
      <formula>$B1101="RSVD"</formula>
    </cfRule>
  </conditionalFormatting>
  <conditionalFormatting sqref="A1114 C1114:AH1114">
    <cfRule type="expression" dxfId="987" priority="973">
      <formula>$B1114="RSVD"</formula>
    </cfRule>
  </conditionalFormatting>
  <conditionalFormatting sqref="B1114">
    <cfRule type="expression" dxfId="986" priority="972">
      <formula>$B1114="RSVD"</formula>
    </cfRule>
  </conditionalFormatting>
  <conditionalFormatting sqref="A1116 C1116:AH1116 C1118:AH1118 A1118">
    <cfRule type="expression" dxfId="985" priority="971">
      <formula>$B1116="RSVD"</formula>
    </cfRule>
  </conditionalFormatting>
  <conditionalFormatting sqref="B1116 B1118">
    <cfRule type="expression" dxfId="984" priority="970">
      <formula>$B1116="RSVD"</formula>
    </cfRule>
  </conditionalFormatting>
  <conditionalFormatting sqref="A1117 C1117:AH1117">
    <cfRule type="expression" dxfId="983" priority="969">
      <formula>$B1117="RSVD"</formula>
    </cfRule>
  </conditionalFormatting>
  <conditionalFormatting sqref="B1117">
    <cfRule type="expression" dxfId="982" priority="968">
      <formula>$B1117="RSVD"</formula>
    </cfRule>
  </conditionalFormatting>
  <conditionalFormatting sqref="B1122:B1136 B1138">
    <cfRule type="expression" dxfId="981" priority="967">
      <formula>$B1122="RSVD"</formula>
    </cfRule>
  </conditionalFormatting>
  <conditionalFormatting sqref="A1121 C1121:AE1121">
    <cfRule type="expression" dxfId="980" priority="966">
      <formula>$B1121="RSVD"</formula>
    </cfRule>
  </conditionalFormatting>
  <conditionalFormatting sqref="B1121">
    <cfRule type="expression" dxfId="979" priority="965">
      <formula>$B1121="RSVD"</formula>
    </cfRule>
  </conditionalFormatting>
  <conditionalFormatting sqref="A1137 C1137:AE1137">
    <cfRule type="expression" dxfId="978" priority="964">
      <formula>$B1137="RSVD"</formula>
    </cfRule>
  </conditionalFormatting>
  <conditionalFormatting sqref="B1137">
    <cfRule type="expression" dxfId="977" priority="963">
      <formula>$B1137="RSVD"</formula>
    </cfRule>
  </conditionalFormatting>
  <conditionalFormatting sqref="B1142:B1149 B1155 B1153">
    <cfRule type="expression" dxfId="976" priority="962">
      <formula>$B1142="RSVD"</formula>
    </cfRule>
  </conditionalFormatting>
  <conditionalFormatting sqref="A1141 C1141:AH1141">
    <cfRule type="expression" dxfId="975" priority="961">
      <formula>$B1141="RSVD"</formula>
    </cfRule>
  </conditionalFormatting>
  <conditionalFormatting sqref="B1141">
    <cfRule type="expression" dxfId="974" priority="960">
      <formula>$B1141="RSVD"</formula>
    </cfRule>
  </conditionalFormatting>
  <conditionalFormatting sqref="A1154 C1154:AH1154">
    <cfRule type="expression" dxfId="973" priority="959">
      <formula>$B1154="RSVD"</formula>
    </cfRule>
  </conditionalFormatting>
  <conditionalFormatting sqref="B1154">
    <cfRule type="expression" dxfId="972" priority="958">
      <formula>$B1154="RSVD"</formula>
    </cfRule>
  </conditionalFormatting>
  <conditionalFormatting sqref="A1150 C1150:AH1150 C1152:AH1152 A1152">
    <cfRule type="expression" dxfId="971" priority="957">
      <formula>$B1150="RSVD"</formula>
    </cfRule>
  </conditionalFormatting>
  <conditionalFormatting sqref="B1150 B1152">
    <cfRule type="expression" dxfId="970" priority="956">
      <formula>$B1150="RSVD"</formula>
    </cfRule>
  </conditionalFormatting>
  <conditionalFormatting sqref="A1151 C1151:AH1151">
    <cfRule type="expression" dxfId="969" priority="955">
      <formula>$B1151="RSVD"</formula>
    </cfRule>
  </conditionalFormatting>
  <conditionalFormatting sqref="B1151">
    <cfRule type="expression" dxfId="968" priority="954">
      <formula>$B1151="RSVD"</formula>
    </cfRule>
  </conditionalFormatting>
  <conditionalFormatting sqref="C1158:AH1158 A1158 C1156:AH1156 A1156">
    <cfRule type="expression" dxfId="967" priority="953">
      <formula>$B1156="RSVD"</formula>
    </cfRule>
  </conditionalFormatting>
  <conditionalFormatting sqref="B1158 B1156">
    <cfRule type="expression" dxfId="966" priority="952">
      <formula>$B1156="RSVD"</formula>
    </cfRule>
  </conditionalFormatting>
  <conditionalFormatting sqref="A1157 C1157:AH1157">
    <cfRule type="expression" dxfId="965" priority="951">
      <formula>$B1157="RSVD"</formula>
    </cfRule>
  </conditionalFormatting>
  <conditionalFormatting sqref="B1157">
    <cfRule type="expression" dxfId="964" priority="950">
      <formula>$B1157="RSVD"</formula>
    </cfRule>
  </conditionalFormatting>
  <conditionalFormatting sqref="B1162:B1170 B1172">
    <cfRule type="expression" dxfId="963" priority="949">
      <formula>$B1162="RSVD"</formula>
    </cfRule>
  </conditionalFormatting>
  <conditionalFormatting sqref="A1161 C1161:AH1161">
    <cfRule type="expression" dxfId="962" priority="948">
      <formula>$B1161="RSVD"</formula>
    </cfRule>
  </conditionalFormatting>
  <conditionalFormatting sqref="B1161">
    <cfRule type="expression" dxfId="961" priority="947">
      <formula>$B1161="RSVD"</formula>
    </cfRule>
  </conditionalFormatting>
  <conditionalFormatting sqref="A1171 C1171:AH1171">
    <cfRule type="expression" dxfId="960" priority="946">
      <formula>$B1171="RSVD"</formula>
    </cfRule>
  </conditionalFormatting>
  <conditionalFormatting sqref="B1171">
    <cfRule type="expression" dxfId="959" priority="945">
      <formula>$B1171="RSVD"</formula>
    </cfRule>
  </conditionalFormatting>
  <conditionalFormatting sqref="A1173 C1173:AH1173 C1175:AH1175 A1175">
    <cfRule type="expression" dxfId="958" priority="944">
      <formula>$B1173="RSVD"</formula>
    </cfRule>
  </conditionalFormatting>
  <conditionalFormatting sqref="B1173 B1175">
    <cfRule type="expression" dxfId="957" priority="943">
      <formula>$B1173="RSVD"</formula>
    </cfRule>
  </conditionalFormatting>
  <conditionalFormatting sqref="A1174 C1174:AH1174">
    <cfRule type="expression" dxfId="956" priority="942">
      <formula>$B1174="RSVD"</formula>
    </cfRule>
  </conditionalFormatting>
  <conditionalFormatting sqref="B1174">
    <cfRule type="expression" dxfId="955" priority="941">
      <formula>$B1174="RSVD"</formula>
    </cfRule>
  </conditionalFormatting>
  <conditionalFormatting sqref="A1176 C1176:AH1176 C1178:AH1178 A1178">
    <cfRule type="expression" dxfId="954" priority="940">
      <formula>$B1176="RSVD"</formula>
    </cfRule>
  </conditionalFormatting>
  <conditionalFormatting sqref="B1176 B1178">
    <cfRule type="expression" dxfId="953" priority="939">
      <formula>$B1176="RSVD"</formula>
    </cfRule>
  </conditionalFormatting>
  <conditionalFormatting sqref="A1177 C1177:AH1177">
    <cfRule type="expression" dxfId="952" priority="938">
      <formula>$B1177="RSVD"</formula>
    </cfRule>
  </conditionalFormatting>
  <conditionalFormatting sqref="B1177">
    <cfRule type="expression" dxfId="951" priority="937">
      <formula>$B1177="RSVD"</formula>
    </cfRule>
  </conditionalFormatting>
  <conditionalFormatting sqref="A1181 C1181:AE1181 AB1182:AB1196 AB1198">
    <cfRule type="expression" dxfId="950" priority="936">
      <formula>$B1181="RSVD"</formula>
    </cfRule>
  </conditionalFormatting>
  <conditionalFormatting sqref="B1181:B1196 B1198">
    <cfRule type="expression" dxfId="949" priority="935">
      <formula>$B1181="RSVD"</formula>
    </cfRule>
  </conditionalFormatting>
  <conditionalFormatting sqref="A1197 C1197:AA1197 AC1197:AE1197">
    <cfRule type="expression" dxfId="948" priority="934">
      <formula>$B1197="RSVD"</formula>
    </cfRule>
  </conditionalFormatting>
  <conditionalFormatting sqref="AB1197">
    <cfRule type="expression" dxfId="947" priority="933">
      <formula>$B1197="RSVD"</formula>
    </cfRule>
  </conditionalFormatting>
  <conditionalFormatting sqref="B1197">
    <cfRule type="expression" dxfId="946" priority="932">
      <formula>$B1197="RSVD"</formula>
    </cfRule>
  </conditionalFormatting>
  <conditionalFormatting sqref="B1202:B1210 B1212">
    <cfRule type="expression" dxfId="945" priority="931">
      <formula>$B1202="RSVD"</formula>
    </cfRule>
  </conditionalFormatting>
  <conditionalFormatting sqref="A1201 C1201:AH1201">
    <cfRule type="expression" dxfId="944" priority="930">
      <formula>$B1201="RSVD"</formula>
    </cfRule>
  </conditionalFormatting>
  <conditionalFormatting sqref="B1201">
    <cfRule type="expression" dxfId="943" priority="929">
      <formula>$B1201="RSVD"</formula>
    </cfRule>
  </conditionalFormatting>
  <conditionalFormatting sqref="A1211 C1211:AH1211">
    <cfRule type="expression" dxfId="942" priority="928">
      <formula>$B1211="RSVD"</formula>
    </cfRule>
  </conditionalFormatting>
  <conditionalFormatting sqref="B1211">
    <cfRule type="expression" dxfId="941" priority="927">
      <formula>$B1211="RSVD"</formula>
    </cfRule>
  </conditionalFormatting>
  <conditionalFormatting sqref="A1213 C1213:AH1213 C1215:AH1215 A1215">
    <cfRule type="expression" dxfId="940" priority="926">
      <formula>$B1213="RSVD"</formula>
    </cfRule>
  </conditionalFormatting>
  <conditionalFormatting sqref="B1213 B1215">
    <cfRule type="expression" dxfId="939" priority="925">
      <formula>$B1213="RSVD"</formula>
    </cfRule>
  </conditionalFormatting>
  <conditionalFormatting sqref="A1214 C1214:AH1214">
    <cfRule type="expression" dxfId="938" priority="924">
      <formula>$B1214="RSVD"</formula>
    </cfRule>
  </conditionalFormatting>
  <conditionalFormatting sqref="B1214">
    <cfRule type="expression" dxfId="937" priority="923">
      <formula>$B1214="RSVD"</formula>
    </cfRule>
  </conditionalFormatting>
  <conditionalFormatting sqref="A1216 C1216:AH1216 C1218:AH1218 A1218">
    <cfRule type="expression" dxfId="936" priority="922">
      <formula>$B1216="RSVD"</formula>
    </cfRule>
  </conditionalFormatting>
  <conditionalFormatting sqref="B1216 B1218">
    <cfRule type="expression" dxfId="935" priority="921">
      <formula>$B1216="RSVD"</formula>
    </cfRule>
  </conditionalFormatting>
  <conditionalFormatting sqref="A1217 C1217:AH1217">
    <cfRule type="expression" dxfId="934" priority="920">
      <formula>$B1217="RSVD"</formula>
    </cfRule>
  </conditionalFormatting>
  <conditionalFormatting sqref="B1217">
    <cfRule type="expression" dxfId="933" priority="919">
      <formula>$B1217="RSVD"</formula>
    </cfRule>
  </conditionalFormatting>
  <conditionalFormatting sqref="A1221 C1221:AH1221 AB1222:AB1230 AB1232">
    <cfRule type="expression" dxfId="932" priority="918">
      <formula>$B1221="RSVD"</formula>
    </cfRule>
  </conditionalFormatting>
  <conditionalFormatting sqref="B1221:B1230 B1232">
    <cfRule type="expression" dxfId="931" priority="917">
      <formula>$B1221="RSVD"</formula>
    </cfRule>
  </conditionalFormatting>
  <conditionalFormatting sqref="A1231 C1231:AA1231 AC1231:AH1231">
    <cfRule type="expression" dxfId="930" priority="916">
      <formula>$B1231="RSVD"</formula>
    </cfRule>
  </conditionalFormatting>
  <conditionalFormatting sqref="AB1231">
    <cfRule type="expression" dxfId="929" priority="915">
      <formula>$B1231="RSVD"</formula>
    </cfRule>
  </conditionalFormatting>
  <conditionalFormatting sqref="B1231">
    <cfRule type="expression" dxfId="928" priority="914">
      <formula>$B1231="RSVD"</formula>
    </cfRule>
  </conditionalFormatting>
  <conditionalFormatting sqref="A1233 C1233:AA1233 AC1233:AH1233 AC1235:AH1235 C1235:AA1235 A1235">
    <cfRule type="expression" dxfId="927" priority="913">
      <formula>$B1233="RSVD"</formula>
    </cfRule>
  </conditionalFormatting>
  <conditionalFormatting sqref="AB1233 AB1235">
    <cfRule type="expression" dxfId="926" priority="912">
      <formula>$B1233="RSVD"</formula>
    </cfRule>
  </conditionalFormatting>
  <conditionalFormatting sqref="B1233 B1235">
    <cfRule type="expression" dxfId="925" priority="911">
      <formula>$B1233="RSVD"</formula>
    </cfRule>
  </conditionalFormatting>
  <conditionalFormatting sqref="A1234 C1234:AA1234 AC1234:AH1234">
    <cfRule type="expression" dxfId="924" priority="910">
      <formula>$B1234="RSVD"</formula>
    </cfRule>
  </conditionalFormatting>
  <conditionalFormatting sqref="AB1234">
    <cfRule type="expression" dxfId="923" priority="909">
      <formula>$B1234="RSVD"</formula>
    </cfRule>
  </conditionalFormatting>
  <conditionalFormatting sqref="B1234">
    <cfRule type="expression" dxfId="922" priority="908">
      <formula>$B1234="RSVD"</formula>
    </cfRule>
  </conditionalFormatting>
  <conditionalFormatting sqref="A1236 C1236:AA1236 AC1236:AH1236 AC1238:AH1238 C1238:AA1238 A1238">
    <cfRule type="expression" dxfId="921" priority="907">
      <formula>$B1236="RSVD"</formula>
    </cfRule>
  </conditionalFormatting>
  <conditionalFormatting sqref="AB1236 AB1238">
    <cfRule type="expression" dxfId="920" priority="906">
      <formula>$B1236="RSVD"</formula>
    </cfRule>
  </conditionalFormatting>
  <conditionalFormatting sqref="B1236 B1238">
    <cfRule type="expression" dxfId="919" priority="905">
      <formula>$B1236="RSVD"</formula>
    </cfRule>
  </conditionalFormatting>
  <conditionalFormatting sqref="A1237 C1237:AA1237 AC1237:AH1237">
    <cfRule type="expression" dxfId="918" priority="904">
      <formula>$B1237="RSVD"</formula>
    </cfRule>
  </conditionalFormatting>
  <conditionalFormatting sqref="AB1237">
    <cfRule type="expression" dxfId="917" priority="903">
      <formula>$B1237="RSVD"</formula>
    </cfRule>
  </conditionalFormatting>
  <conditionalFormatting sqref="B1237">
    <cfRule type="expression" dxfId="916" priority="902">
      <formula>$B1237="RSVD"</formula>
    </cfRule>
  </conditionalFormatting>
  <conditionalFormatting sqref="B1241:B1243">
    <cfRule type="expression" dxfId="915" priority="901">
      <formula>$B1241="RSVD"</formula>
    </cfRule>
  </conditionalFormatting>
  <conditionalFormatting sqref="A1246 C1246:AE1246 AB1247:AB1261 AB1263">
    <cfRule type="expression" dxfId="914" priority="900">
      <formula>$B1246="RSVD"</formula>
    </cfRule>
  </conditionalFormatting>
  <conditionalFormatting sqref="B1246:B1261 B1263">
    <cfRule type="expression" dxfId="913" priority="899">
      <formula>$B1246="RSVD"</formula>
    </cfRule>
  </conditionalFormatting>
  <conditionalFormatting sqref="A1262 C1262:AA1262 AC1262:AE1262">
    <cfRule type="expression" dxfId="912" priority="898">
      <formula>$B1262="RSVD"</formula>
    </cfRule>
  </conditionalFormatting>
  <conditionalFormatting sqref="AB1262">
    <cfRule type="expression" dxfId="911" priority="897">
      <formula>$B1262="RSVD"</formula>
    </cfRule>
  </conditionalFormatting>
  <conditionalFormatting sqref="B1262">
    <cfRule type="expression" dxfId="910" priority="896">
      <formula>$B1262="RSVD"</formula>
    </cfRule>
  </conditionalFormatting>
  <conditionalFormatting sqref="A1266 C1266:AH1266">
    <cfRule type="expression" dxfId="909" priority="895">
      <formula>$B1266="RSVD"</formula>
    </cfRule>
  </conditionalFormatting>
  <conditionalFormatting sqref="B1266:B1272 B1274">
    <cfRule type="expression" dxfId="908" priority="894">
      <formula>$B1266="RSVD"</formula>
    </cfRule>
  </conditionalFormatting>
  <conditionalFormatting sqref="A1273 C1273:AH1273">
    <cfRule type="expression" dxfId="907" priority="893">
      <formula>$B1273="RSVD"</formula>
    </cfRule>
  </conditionalFormatting>
  <conditionalFormatting sqref="B1273">
    <cfRule type="expression" dxfId="906" priority="892">
      <formula>$B1273="RSVD"</formula>
    </cfRule>
  </conditionalFormatting>
  <conditionalFormatting sqref="A1275 C1275:AH1275 C1277:AH1277 A1277">
    <cfRule type="expression" dxfId="905" priority="891">
      <formula>$B1275="RSVD"</formula>
    </cfRule>
  </conditionalFormatting>
  <conditionalFormatting sqref="B1275 B1277">
    <cfRule type="expression" dxfId="904" priority="890">
      <formula>$B1275="RSVD"</formula>
    </cfRule>
  </conditionalFormatting>
  <conditionalFormatting sqref="A1276 C1276:AH1276">
    <cfRule type="expression" dxfId="903" priority="889">
      <formula>$B1276="RSVD"</formula>
    </cfRule>
  </conditionalFormatting>
  <conditionalFormatting sqref="B1276">
    <cfRule type="expression" dxfId="902" priority="888">
      <formula>$B1276="RSVD"</formula>
    </cfRule>
  </conditionalFormatting>
  <conditionalFormatting sqref="A1278 C1278:AH1278 C1280:AH1280 A1280">
    <cfRule type="expression" dxfId="901" priority="887">
      <formula>$B1278="RSVD"</formula>
    </cfRule>
  </conditionalFormatting>
  <conditionalFormatting sqref="B1278 B1280">
    <cfRule type="expression" dxfId="900" priority="886">
      <formula>$B1278="RSVD"</formula>
    </cfRule>
  </conditionalFormatting>
  <conditionalFormatting sqref="A1279 C1279:AH1279">
    <cfRule type="expression" dxfId="899" priority="885">
      <formula>$B1279="RSVD"</formula>
    </cfRule>
  </conditionalFormatting>
  <conditionalFormatting sqref="B1279">
    <cfRule type="expression" dxfId="898" priority="884">
      <formula>$B1279="RSVD"</formula>
    </cfRule>
  </conditionalFormatting>
  <conditionalFormatting sqref="A1281 C1281:AH1281 C1283:AH1283 A1283">
    <cfRule type="expression" dxfId="897" priority="883">
      <formula>$B1281="RSVD"</formula>
    </cfRule>
  </conditionalFormatting>
  <conditionalFormatting sqref="B1281 B1283">
    <cfRule type="expression" dxfId="896" priority="882">
      <formula>$B1281="RSVD"</formula>
    </cfRule>
  </conditionalFormatting>
  <conditionalFormatting sqref="A1282 C1282:AH1282">
    <cfRule type="expression" dxfId="895" priority="881">
      <formula>$B1282="RSVD"</formula>
    </cfRule>
  </conditionalFormatting>
  <conditionalFormatting sqref="B1282">
    <cfRule type="expression" dxfId="894" priority="880">
      <formula>$B1282="RSVD"</formula>
    </cfRule>
  </conditionalFormatting>
  <conditionalFormatting sqref="B1287:B1292 B1294">
    <cfRule type="expression" dxfId="893" priority="879">
      <formula>$B1287="RSVD"</formula>
    </cfRule>
  </conditionalFormatting>
  <conditionalFormatting sqref="A1286 C1286:AH1286">
    <cfRule type="expression" dxfId="892" priority="878">
      <formula>$B1286="RSVD"</formula>
    </cfRule>
  </conditionalFormatting>
  <conditionalFormatting sqref="B1286">
    <cfRule type="expression" dxfId="891" priority="877">
      <formula>$B1286="RSVD"</formula>
    </cfRule>
  </conditionalFormatting>
  <conditionalFormatting sqref="A1293 C1293:AH1293">
    <cfRule type="expression" dxfId="890" priority="876">
      <formula>$B1293="RSVD"</formula>
    </cfRule>
  </conditionalFormatting>
  <conditionalFormatting sqref="B1293">
    <cfRule type="expression" dxfId="889" priority="875">
      <formula>$B1293="RSVD"</formula>
    </cfRule>
  </conditionalFormatting>
  <conditionalFormatting sqref="A1295 C1295:AH1295 C1297:AH1297 A1297">
    <cfRule type="expression" dxfId="888" priority="874">
      <formula>$B1295="RSVD"</formula>
    </cfRule>
  </conditionalFormatting>
  <conditionalFormatting sqref="B1295 B1297">
    <cfRule type="expression" dxfId="887" priority="873">
      <formula>$B1295="RSVD"</formula>
    </cfRule>
  </conditionalFormatting>
  <conditionalFormatting sqref="A1296 C1296:AH1296">
    <cfRule type="expression" dxfId="886" priority="872">
      <formula>$B1296="RSVD"</formula>
    </cfRule>
  </conditionalFormatting>
  <conditionalFormatting sqref="B1296">
    <cfRule type="expression" dxfId="885" priority="871">
      <formula>$B1296="RSVD"</formula>
    </cfRule>
  </conditionalFormatting>
  <conditionalFormatting sqref="A1298 C1298:AH1298 C1300:AH1300 A1300">
    <cfRule type="expression" dxfId="884" priority="870">
      <formula>$B1298="RSVD"</formula>
    </cfRule>
  </conditionalFormatting>
  <conditionalFormatting sqref="B1298 B1300">
    <cfRule type="expression" dxfId="883" priority="869">
      <formula>$B1298="RSVD"</formula>
    </cfRule>
  </conditionalFormatting>
  <conditionalFormatting sqref="A1299 C1299:AH1299">
    <cfRule type="expression" dxfId="882" priority="868">
      <formula>$B1299="RSVD"</formula>
    </cfRule>
  </conditionalFormatting>
  <conditionalFormatting sqref="B1299">
    <cfRule type="expression" dxfId="881" priority="867">
      <formula>$B1299="RSVD"</formula>
    </cfRule>
  </conditionalFormatting>
  <conditionalFormatting sqref="A1301 C1301:AH1301 C1303:AH1303 A1303">
    <cfRule type="expression" dxfId="880" priority="866">
      <formula>$B1301="RSVD"</formula>
    </cfRule>
  </conditionalFormatting>
  <conditionalFormatting sqref="B1301 B1303">
    <cfRule type="expression" dxfId="879" priority="865">
      <formula>$B1301="RSVD"</formula>
    </cfRule>
  </conditionalFormatting>
  <conditionalFormatting sqref="A1302 C1302:AH1302">
    <cfRule type="expression" dxfId="878" priority="864">
      <formula>$B1302="RSVD"</formula>
    </cfRule>
  </conditionalFormatting>
  <conditionalFormatting sqref="B1302">
    <cfRule type="expression" dxfId="877" priority="863">
      <formula>$B1302="RSVD"</formula>
    </cfRule>
  </conditionalFormatting>
  <conditionalFormatting sqref="A1306 C1306:AE1306 AB1307:AB1321 AB1323">
    <cfRule type="expression" dxfId="876" priority="862">
      <formula>$B1306="RSVD"</formula>
    </cfRule>
  </conditionalFormatting>
  <conditionalFormatting sqref="B1306:B1321 B1323">
    <cfRule type="expression" dxfId="875" priority="861">
      <formula>$B1306="RSVD"</formula>
    </cfRule>
  </conditionalFormatting>
  <conditionalFormatting sqref="A1322 C1322:AA1322 AC1322:AE1322">
    <cfRule type="expression" dxfId="874" priority="860">
      <formula>$B1322="RSVD"</formula>
    </cfRule>
  </conditionalFormatting>
  <conditionalFormatting sqref="AB1322">
    <cfRule type="expression" dxfId="873" priority="859">
      <formula>$B1322="RSVD"</formula>
    </cfRule>
  </conditionalFormatting>
  <conditionalFormatting sqref="B1322">
    <cfRule type="expression" dxfId="872" priority="858">
      <formula>$B1322="RSVD"</formula>
    </cfRule>
  </conditionalFormatting>
  <conditionalFormatting sqref="A1326 C1326:AH1326 AB1327:AB1343">
    <cfRule type="expression" dxfId="871" priority="857">
      <formula>$B1326="RSVD"</formula>
    </cfRule>
  </conditionalFormatting>
  <conditionalFormatting sqref="B1326:B1333">
    <cfRule type="expression" dxfId="870" priority="856">
      <formula>$B1326="RSVD"</formula>
    </cfRule>
  </conditionalFormatting>
  <conditionalFormatting sqref="A1334 C1334:AA1334 AC1334:AH1334">
    <cfRule type="expression" dxfId="869" priority="855">
      <formula>$B1334="RSVD"</formula>
    </cfRule>
  </conditionalFormatting>
  <conditionalFormatting sqref="B1334">
    <cfRule type="expression" dxfId="868" priority="854">
      <formula>$B1334="RSVD"</formula>
    </cfRule>
  </conditionalFormatting>
  <conditionalFormatting sqref="A1335:A1336 C1335:AA1336 AC1335:AH1336">
    <cfRule type="expression" dxfId="867" priority="853">
      <formula>$B1335="RSVD"</formula>
    </cfRule>
  </conditionalFormatting>
  <conditionalFormatting sqref="B1335:B1336">
    <cfRule type="expression" dxfId="866" priority="852">
      <formula>$B1335="RSVD"</formula>
    </cfRule>
  </conditionalFormatting>
  <conditionalFormatting sqref="A1337 C1337:AA1337 AC1337:AH1337">
    <cfRule type="expression" dxfId="865" priority="851">
      <formula>$B1337="RSVD"</formula>
    </cfRule>
  </conditionalFormatting>
  <conditionalFormatting sqref="B1337">
    <cfRule type="expression" dxfId="864" priority="850">
      <formula>$B1337="RSVD"</formula>
    </cfRule>
  </conditionalFormatting>
  <conditionalFormatting sqref="A1338:A1339 C1338:AA1339 AC1338:AH1339">
    <cfRule type="expression" dxfId="863" priority="849">
      <formula>$B1338="RSVD"</formula>
    </cfRule>
  </conditionalFormatting>
  <conditionalFormatting sqref="B1338:B1339">
    <cfRule type="expression" dxfId="862" priority="848">
      <formula>$B1338="RSVD"</formula>
    </cfRule>
  </conditionalFormatting>
  <conditionalFormatting sqref="A1340 C1340:AA1340 AC1340:AH1340">
    <cfRule type="expression" dxfId="861" priority="847">
      <formula>$B1340="RSVD"</formula>
    </cfRule>
  </conditionalFormatting>
  <conditionalFormatting sqref="B1340">
    <cfRule type="expression" dxfId="860" priority="846">
      <formula>$B1340="RSVD"</formula>
    </cfRule>
  </conditionalFormatting>
  <conditionalFormatting sqref="A1341:A1342 C1341:AA1342 AC1341:AH1342">
    <cfRule type="expression" dxfId="859" priority="845">
      <formula>$B1341="RSVD"</formula>
    </cfRule>
  </conditionalFormatting>
  <conditionalFormatting sqref="B1341:B1342">
    <cfRule type="expression" dxfId="858" priority="844">
      <formula>$B1341="RSVD"</formula>
    </cfRule>
  </conditionalFormatting>
  <conditionalFormatting sqref="A1343 C1343:AA1343 AC1343:AH1343">
    <cfRule type="expression" dxfId="857" priority="843">
      <formula>$B1343="RSVD"</formula>
    </cfRule>
  </conditionalFormatting>
  <conditionalFormatting sqref="B1343">
    <cfRule type="expression" dxfId="856" priority="842">
      <formula>$B1343="RSVD"</formula>
    </cfRule>
  </conditionalFormatting>
  <conditionalFormatting sqref="B1347:B1352 B1354">
    <cfRule type="expression" dxfId="855" priority="841">
      <formula>$B1347="RSVD"</formula>
    </cfRule>
  </conditionalFormatting>
  <conditionalFormatting sqref="AB1347:AB1352 AB1354">
    <cfRule type="expression" dxfId="854" priority="840">
      <formula>$B1347="RSVD"</formula>
    </cfRule>
  </conditionalFormatting>
  <conditionalFormatting sqref="A1346 C1346:AA1346 AC1346:AH1346">
    <cfRule type="expression" dxfId="853" priority="839">
      <formula>$B1346="RSVD"</formula>
    </cfRule>
  </conditionalFormatting>
  <conditionalFormatting sqref="B1346">
    <cfRule type="expression" dxfId="852" priority="838">
      <formula>$B1346="RSVD"</formula>
    </cfRule>
  </conditionalFormatting>
  <conditionalFormatting sqref="AB1346">
    <cfRule type="expression" dxfId="851" priority="837">
      <formula>$B1346="RSVD"</formula>
    </cfRule>
  </conditionalFormatting>
  <conditionalFormatting sqref="A1353 C1353:AA1353 AC1353:AH1353">
    <cfRule type="expression" dxfId="850" priority="836">
      <formula>$B1353="RSVD"</formula>
    </cfRule>
  </conditionalFormatting>
  <conditionalFormatting sqref="B1353">
    <cfRule type="expression" dxfId="849" priority="835">
      <formula>$B1353="RSVD"</formula>
    </cfRule>
  </conditionalFormatting>
  <conditionalFormatting sqref="AB1353">
    <cfRule type="expression" dxfId="848" priority="834">
      <formula>$B1353="RSVD"</formula>
    </cfRule>
  </conditionalFormatting>
  <conditionalFormatting sqref="A1355 C1355:AA1355 AC1355:AH1355 AC1357:AH1357 C1357:AA1357 A1357">
    <cfRule type="expression" dxfId="847" priority="833">
      <formula>$B1355="RSVD"</formula>
    </cfRule>
  </conditionalFormatting>
  <conditionalFormatting sqref="B1355 B1357">
    <cfRule type="expression" dxfId="846" priority="832">
      <formula>$B1355="RSVD"</formula>
    </cfRule>
  </conditionalFormatting>
  <conditionalFormatting sqref="AB1355 AB1357">
    <cfRule type="expression" dxfId="845" priority="831">
      <formula>$B1355="RSVD"</formula>
    </cfRule>
  </conditionalFormatting>
  <conditionalFormatting sqref="A1356 C1356:AA1356 AC1356:AH1356">
    <cfRule type="expression" dxfId="844" priority="830">
      <formula>$B1356="RSVD"</formula>
    </cfRule>
  </conditionalFormatting>
  <conditionalFormatting sqref="B1356">
    <cfRule type="expression" dxfId="843" priority="829">
      <formula>$B1356="RSVD"</formula>
    </cfRule>
  </conditionalFormatting>
  <conditionalFormatting sqref="AB1356">
    <cfRule type="expression" dxfId="842" priority="828">
      <formula>$B1356="RSVD"</formula>
    </cfRule>
  </conditionalFormatting>
  <conditionalFormatting sqref="A1358 C1358:AA1358 AC1358:AH1358 AC1360:AH1360 C1360:AA1360 A1360">
    <cfRule type="expression" dxfId="841" priority="827">
      <formula>$B1358="RSVD"</formula>
    </cfRule>
  </conditionalFormatting>
  <conditionalFormatting sqref="B1358 B1360">
    <cfRule type="expression" dxfId="840" priority="826">
      <formula>$B1358="RSVD"</formula>
    </cfRule>
  </conditionalFormatting>
  <conditionalFormatting sqref="AB1358 AB1360">
    <cfRule type="expression" dxfId="839" priority="825">
      <formula>$B1358="RSVD"</formula>
    </cfRule>
  </conditionalFormatting>
  <conditionalFormatting sqref="A1359 C1359:AA1359 AC1359:AH1359">
    <cfRule type="expression" dxfId="838" priority="824">
      <formula>$B1359="RSVD"</formula>
    </cfRule>
  </conditionalFormatting>
  <conditionalFormatting sqref="B1359">
    <cfRule type="expression" dxfId="837" priority="823">
      <formula>$B1359="RSVD"</formula>
    </cfRule>
  </conditionalFormatting>
  <conditionalFormatting sqref="AB1359">
    <cfRule type="expression" dxfId="836" priority="822">
      <formula>$B1359="RSVD"</formula>
    </cfRule>
  </conditionalFormatting>
  <conditionalFormatting sqref="A1361 C1361:AA1361 AC1361:AH1361 AC1363:AH1363 C1363:AA1363 A1363">
    <cfRule type="expression" dxfId="835" priority="821">
      <formula>$B1361="RSVD"</formula>
    </cfRule>
  </conditionalFormatting>
  <conditionalFormatting sqref="B1361 B1363">
    <cfRule type="expression" dxfId="834" priority="820">
      <formula>$B1361="RSVD"</formula>
    </cfRule>
  </conditionalFormatting>
  <conditionalFormatting sqref="AB1361 AB1363">
    <cfRule type="expression" dxfId="833" priority="819">
      <formula>$B1361="RSVD"</formula>
    </cfRule>
  </conditionalFormatting>
  <conditionalFormatting sqref="A1362 C1362:AA1362 AC1362:AH1362">
    <cfRule type="expression" dxfId="832" priority="818">
      <formula>$B1362="RSVD"</formula>
    </cfRule>
  </conditionalFormatting>
  <conditionalFormatting sqref="B1362">
    <cfRule type="expression" dxfId="831" priority="817">
      <formula>$B1362="RSVD"</formula>
    </cfRule>
  </conditionalFormatting>
  <conditionalFormatting sqref="AB1362">
    <cfRule type="expression" dxfId="830" priority="816">
      <formula>$B1362="RSVD"</formula>
    </cfRule>
  </conditionalFormatting>
  <conditionalFormatting sqref="B1367:B1381 B1383">
    <cfRule type="expression" dxfId="829" priority="815">
      <formula>$B1367="RSVD"</formula>
    </cfRule>
  </conditionalFormatting>
  <conditionalFormatting sqref="A1382 C1382:AE1382">
    <cfRule type="expression" dxfId="828" priority="814">
      <formula>$B1382="RSVD"</formula>
    </cfRule>
  </conditionalFormatting>
  <conditionalFormatting sqref="B1382">
    <cfRule type="expression" dxfId="827" priority="813">
      <formula>$B1382="RSVD"</formula>
    </cfRule>
  </conditionalFormatting>
  <conditionalFormatting sqref="B1387:B1393">
    <cfRule type="expression" dxfId="826" priority="812">
      <formula>$B1387="RSVD"</formula>
    </cfRule>
  </conditionalFormatting>
  <conditionalFormatting sqref="A1386 C1386:AH1386">
    <cfRule type="expression" dxfId="825" priority="811">
      <formula>$B1386="RSVD"</formula>
    </cfRule>
  </conditionalFormatting>
  <conditionalFormatting sqref="B1386">
    <cfRule type="expression" dxfId="824" priority="810">
      <formula>$B1386="RSVD"</formula>
    </cfRule>
  </conditionalFormatting>
  <conditionalFormatting sqref="A1394 C1394:AH1394">
    <cfRule type="expression" dxfId="823" priority="809">
      <formula>$B1394="RSVD"</formula>
    </cfRule>
  </conditionalFormatting>
  <conditionalFormatting sqref="B1394">
    <cfRule type="expression" dxfId="822" priority="808">
      <formula>$B1394="RSVD"</formula>
    </cfRule>
  </conditionalFormatting>
  <conditionalFormatting sqref="A1395:A1396 C1395:AH1396">
    <cfRule type="expression" dxfId="821" priority="807">
      <formula>$B1395="RSVD"</formula>
    </cfRule>
  </conditionalFormatting>
  <conditionalFormatting sqref="B1395:B1396">
    <cfRule type="expression" dxfId="820" priority="806">
      <formula>$B1395="RSVD"</formula>
    </cfRule>
  </conditionalFormatting>
  <conditionalFormatting sqref="A1397 C1397:AH1397">
    <cfRule type="expression" dxfId="819" priority="805">
      <formula>$B1397="RSVD"</formula>
    </cfRule>
  </conditionalFormatting>
  <conditionalFormatting sqref="B1397">
    <cfRule type="expression" dxfId="818" priority="804">
      <formula>$B1397="RSVD"</formula>
    </cfRule>
  </conditionalFormatting>
  <conditionalFormatting sqref="A1398:A1399 C1398:AH1399">
    <cfRule type="expression" dxfId="817" priority="803">
      <formula>$B1398="RSVD"</formula>
    </cfRule>
  </conditionalFormatting>
  <conditionalFormatting sqref="B1398:B1399">
    <cfRule type="expression" dxfId="816" priority="802">
      <formula>$B1398="RSVD"</formula>
    </cfRule>
  </conditionalFormatting>
  <conditionalFormatting sqref="A1400 C1400:AH1400">
    <cfRule type="expression" dxfId="815" priority="801">
      <formula>$B1400="RSVD"</formula>
    </cfRule>
  </conditionalFormatting>
  <conditionalFormatting sqref="B1400">
    <cfRule type="expression" dxfId="814" priority="800">
      <formula>$B1400="RSVD"</formula>
    </cfRule>
  </conditionalFormatting>
  <conditionalFormatting sqref="A1401:A1402 C1401:AH1402">
    <cfRule type="expression" dxfId="813" priority="799">
      <formula>$B1401="RSVD"</formula>
    </cfRule>
  </conditionalFormatting>
  <conditionalFormatting sqref="B1401:B1402">
    <cfRule type="expression" dxfId="812" priority="798">
      <formula>$B1401="RSVD"</formula>
    </cfRule>
  </conditionalFormatting>
  <conditionalFormatting sqref="A1403 C1403:AH1403">
    <cfRule type="expression" dxfId="811" priority="797">
      <formula>$B1403="RSVD"</formula>
    </cfRule>
  </conditionalFormatting>
  <conditionalFormatting sqref="B1403">
    <cfRule type="expression" dxfId="810" priority="796">
      <formula>$B1403="RSVD"</formula>
    </cfRule>
  </conditionalFormatting>
  <conditionalFormatting sqref="B1407:B1412 B1414">
    <cfRule type="expression" dxfId="809" priority="795">
      <formula>$B1407="RSVD"</formula>
    </cfRule>
  </conditionalFormatting>
  <conditionalFormatting sqref="A1413 C1413:AH1413">
    <cfRule type="expression" dxfId="808" priority="794">
      <formula>$B1413="RSVD"</formula>
    </cfRule>
  </conditionalFormatting>
  <conditionalFormatting sqref="B1413">
    <cfRule type="expression" dxfId="807" priority="793">
      <formula>$B1413="RSVD"</formula>
    </cfRule>
  </conditionalFormatting>
  <conditionalFormatting sqref="A1406 C1406:AH1406">
    <cfRule type="expression" dxfId="806" priority="792">
      <formula>$B1406="RSVD"</formula>
    </cfRule>
  </conditionalFormatting>
  <conditionalFormatting sqref="B1406">
    <cfRule type="expression" dxfId="805" priority="791">
      <formula>$B1406="RSVD"</formula>
    </cfRule>
  </conditionalFormatting>
  <conditionalFormatting sqref="A1415 C1415:AH1415 C1417:AH1417 A1417">
    <cfRule type="expression" dxfId="804" priority="790">
      <formula>$B1415="RSVD"</formula>
    </cfRule>
  </conditionalFormatting>
  <conditionalFormatting sqref="B1415 B1417">
    <cfRule type="expression" dxfId="803" priority="789">
      <formula>$B1415="RSVD"</formula>
    </cfRule>
  </conditionalFormatting>
  <conditionalFormatting sqref="A1416 C1416:AH1416">
    <cfRule type="expression" dxfId="802" priority="788">
      <formula>$B1416="RSVD"</formula>
    </cfRule>
  </conditionalFormatting>
  <conditionalFormatting sqref="B1416">
    <cfRule type="expression" dxfId="801" priority="787">
      <formula>$B1416="RSVD"</formula>
    </cfRule>
  </conditionalFormatting>
  <conditionalFormatting sqref="A1418 C1418:AH1418 C1420:AH1420 A1420">
    <cfRule type="expression" dxfId="800" priority="786">
      <formula>$B1418="RSVD"</formula>
    </cfRule>
  </conditionalFormatting>
  <conditionalFormatting sqref="B1418 B1420">
    <cfRule type="expression" dxfId="799" priority="785">
      <formula>$B1418="RSVD"</formula>
    </cfRule>
  </conditionalFormatting>
  <conditionalFormatting sqref="A1419 C1419:AH1419">
    <cfRule type="expression" dxfId="798" priority="784">
      <formula>$B1419="RSVD"</formula>
    </cfRule>
  </conditionalFormatting>
  <conditionalFormatting sqref="B1419">
    <cfRule type="expression" dxfId="797" priority="783">
      <formula>$B1419="RSVD"</formula>
    </cfRule>
  </conditionalFormatting>
  <conditionalFormatting sqref="A1421 C1421:AH1421 C1423:AH1423 A1423">
    <cfRule type="expression" dxfId="796" priority="782">
      <formula>$B1421="RSVD"</formula>
    </cfRule>
  </conditionalFormatting>
  <conditionalFormatting sqref="B1421 B1423">
    <cfRule type="expression" dxfId="795" priority="781">
      <formula>$B1421="RSVD"</formula>
    </cfRule>
  </conditionalFormatting>
  <conditionalFormatting sqref="A1422 C1422:AH1422">
    <cfRule type="expression" dxfId="794" priority="780">
      <formula>$B1422="RSVD"</formula>
    </cfRule>
  </conditionalFormatting>
  <conditionalFormatting sqref="B1422">
    <cfRule type="expression" dxfId="793" priority="779">
      <formula>$B1422="RSVD"</formula>
    </cfRule>
  </conditionalFormatting>
  <conditionalFormatting sqref="B1427:B1441 B1443">
    <cfRule type="expression" dxfId="792" priority="778">
      <formula>$B1427="RSVD"</formula>
    </cfRule>
  </conditionalFormatting>
  <conditionalFormatting sqref="A1426 C1426:AE1426 AB1427:AB1443">
    <cfRule type="expression" dxfId="791" priority="777">
      <formula>$B1426="RSVD"</formula>
    </cfRule>
  </conditionalFormatting>
  <conditionalFormatting sqref="B1426">
    <cfRule type="expression" dxfId="790" priority="776">
      <formula>$B1426="RSVD"</formula>
    </cfRule>
  </conditionalFormatting>
  <conditionalFormatting sqref="A1442 C1442:AA1442 AC1442:AE1442">
    <cfRule type="expression" dxfId="789" priority="775">
      <formula>$B1442="RSVD"</formula>
    </cfRule>
  </conditionalFormatting>
  <conditionalFormatting sqref="B1442">
    <cfRule type="expression" dxfId="788" priority="774">
      <formula>$B1442="RSVD"</formula>
    </cfRule>
  </conditionalFormatting>
  <conditionalFormatting sqref="B1447:B1452 B1454">
    <cfRule type="expression" dxfId="787" priority="773">
      <formula>$B1447="RSVD"</formula>
    </cfRule>
  </conditionalFormatting>
  <conditionalFormatting sqref="A1446 C1446:AH1446">
    <cfRule type="expression" dxfId="786" priority="772">
      <formula>$B1446="RSVD"</formula>
    </cfRule>
  </conditionalFormatting>
  <conditionalFormatting sqref="B1446">
    <cfRule type="expression" dxfId="785" priority="771">
      <formula>$B1446="RSVD"</formula>
    </cfRule>
  </conditionalFormatting>
  <conditionalFormatting sqref="A1453 C1453:AH1453">
    <cfRule type="expression" dxfId="784" priority="770">
      <formula>$B1453="RSVD"</formula>
    </cfRule>
  </conditionalFormatting>
  <conditionalFormatting sqref="B1453">
    <cfRule type="expression" dxfId="783" priority="769">
      <formula>$B1453="RSVD"</formula>
    </cfRule>
  </conditionalFormatting>
  <conditionalFormatting sqref="A1455 C1455:AH1455 C1457:AH1457 A1457">
    <cfRule type="expression" dxfId="782" priority="768">
      <formula>$B1455="RSVD"</formula>
    </cfRule>
  </conditionalFormatting>
  <conditionalFormatting sqref="B1455 B1457">
    <cfRule type="expression" dxfId="781" priority="767">
      <formula>$B1455="RSVD"</formula>
    </cfRule>
  </conditionalFormatting>
  <conditionalFormatting sqref="A1456 C1456:AH1456">
    <cfRule type="expression" dxfId="780" priority="766">
      <formula>$B1456="RSVD"</formula>
    </cfRule>
  </conditionalFormatting>
  <conditionalFormatting sqref="B1456">
    <cfRule type="expression" dxfId="779" priority="765">
      <formula>$B1456="RSVD"</formula>
    </cfRule>
  </conditionalFormatting>
  <conditionalFormatting sqref="A1458 C1458:AH1458 C1460:AH1460 A1460">
    <cfRule type="expression" dxfId="778" priority="764">
      <formula>$B1458="RSVD"</formula>
    </cfRule>
  </conditionalFormatting>
  <conditionalFormatting sqref="B1458 B1460">
    <cfRule type="expression" dxfId="777" priority="763">
      <formula>$B1458="RSVD"</formula>
    </cfRule>
  </conditionalFormatting>
  <conditionalFormatting sqref="A1459 C1459:AH1459">
    <cfRule type="expression" dxfId="776" priority="762">
      <formula>$B1459="RSVD"</formula>
    </cfRule>
  </conditionalFormatting>
  <conditionalFormatting sqref="B1459">
    <cfRule type="expression" dxfId="775" priority="761">
      <formula>$B1459="RSVD"</formula>
    </cfRule>
  </conditionalFormatting>
  <conditionalFormatting sqref="A1461 C1461:AH1461 C1463:AH1463 A1463">
    <cfRule type="expression" dxfId="774" priority="760">
      <formula>$B1461="RSVD"</formula>
    </cfRule>
  </conditionalFormatting>
  <conditionalFormatting sqref="B1461 B1463">
    <cfRule type="expression" dxfId="773" priority="759">
      <formula>$B1461="RSVD"</formula>
    </cfRule>
  </conditionalFormatting>
  <conditionalFormatting sqref="A1462 C1462:AH1462">
    <cfRule type="expression" dxfId="772" priority="758">
      <formula>$B1462="RSVD"</formula>
    </cfRule>
  </conditionalFormatting>
  <conditionalFormatting sqref="B1462">
    <cfRule type="expression" dxfId="771" priority="757">
      <formula>$B1462="RSVD"</formula>
    </cfRule>
  </conditionalFormatting>
  <conditionalFormatting sqref="B1466:B1468">
    <cfRule type="expression" dxfId="770" priority="756">
      <formula>$B1466="RSVD"</formula>
    </cfRule>
  </conditionalFormatting>
  <conditionalFormatting sqref="B1472:B1478">
    <cfRule type="expression" dxfId="769" priority="755">
      <formula>$B1472="RSVD"</formula>
    </cfRule>
  </conditionalFormatting>
  <conditionalFormatting sqref="A1471 C1471:AH1471">
    <cfRule type="expression" dxfId="768" priority="754">
      <formula>$B1471="RSVD"</formula>
    </cfRule>
  </conditionalFormatting>
  <conditionalFormatting sqref="B1471">
    <cfRule type="expression" dxfId="767" priority="753">
      <formula>$B1471="RSVD"</formula>
    </cfRule>
  </conditionalFormatting>
  <conditionalFormatting sqref="A1479 C1479:AH1479">
    <cfRule type="expression" dxfId="766" priority="752">
      <formula>$B1479="RSVD"</formula>
    </cfRule>
  </conditionalFormatting>
  <conditionalFormatting sqref="B1479">
    <cfRule type="expression" dxfId="765" priority="751">
      <formula>$B1479="RSVD"</formula>
    </cfRule>
  </conditionalFormatting>
  <conditionalFormatting sqref="A1480:A1481 C1480:AH1481">
    <cfRule type="expression" dxfId="764" priority="750">
      <formula>$B1480="RSVD"</formula>
    </cfRule>
  </conditionalFormatting>
  <conditionalFormatting sqref="B1480:B1481">
    <cfRule type="expression" dxfId="763" priority="749">
      <formula>$B1480="RSVD"</formula>
    </cfRule>
  </conditionalFormatting>
  <conditionalFormatting sqref="A1482 C1482:AH1482">
    <cfRule type="expression" dxfId="762" priority="748">
      <formula>$B1482="RSVD"</formula>
    </cfRule>
  </conditionalFormatting>
  <conditionalFormatting sqref="B1482">
    <cfRule type="expression" dxfId="761" priority="747">
      <formula>$B1482="RSVD"</formula>
    </cfRule>
  </conditionalFormatting>
  <conditionalFormatting sqref="A1483:A1484 C1483:AH1484">
    <cfRule type="expression" dxfId="760" priority="746">
      <formula>$B1483="RSVD"</formula>
    </cfRule>
  </conditionalFormatting>
  <conditionalFormatting sqref="B1483:B1484">
    <cfRule type="expression" dxfId="759" priority="745">
      <formula>$B1483="RSVD"</formula>
    </cfRule>
  </conditionalFormatting>
  <conditionalFormatting sqref="A1485 C1485:AH1485">
    <cfRule type="expression" dxfId="758" priority="744">
      <formula>$B1485="RSVD"</formula>
    </cfRule>
  </conditionalFormatting>
  <conditionalFormatting sqref="B1485">
    <cfRule type="expression" dxfId="757" priority="743">
      <formula>$B1485="RSVD"</formula>
    </cfRule>
  </conditionalFormatting>
  <conditionalFormatting sqref="B1488">
    <cfRule type="expression" dxfId="756" priority="739">
      <formula>$B1488="RSVD"</formula>
    </cfRule>
  </conditionalFormatting>
  <conditionalFormatting sqref="B1491:B1506 B1508">
    <cfRule type="expression" dxfId="755" priority="737">
      <formula>$B1491="RSVD"</formula>
    </cfRule>
  </conditionalFormatting>
  <conditionalFormatting sqref="B1512:B1526 B1528">
    <cfRule type="expression" dxfId="754" priority="733">
      <formula>$B1512="RSVD"</formula>
    </cfRule>
  </conditionalFormatting>
  <conditionalFormatting sqref="B1511">
    <cfRule type="expression" dxfId="753" priority="731">
      <formula>$B1511="RSVD"</formula>
    </cfRule>
  </conditionalFormatting>
  <conditionalFormatting sqref="A1486:A1487 C1486:AH1487">
    <cfRule type="expression" dxfId="752" priority="742">
      <formula>$B1486="RSVD"</formula>
    </cfRule>
  </conditionalFormatting>
  <conditionalFormatting sqref="B1486:B1487">
    <cfRule type="expression" dxfId="751" priority="741">
      <formula>$B1486="RSVD"</formula>
    </cfRule>
  </conditionalFormatting>
  <conditionalFormatting sqref="A1488 C1488:AH1488">
    <cfRule type="expression" dxfId="750" priority="740">
      <formula>$B1488="RSVD"</formula>
    </cfRule>
  </conditionalFormatting>
  <conditionalFormatting sqref="B1539:B1553 B1555">
    <cfRule type="expression" dxfId="749" priority="726">
      <formula>$B1539="RSVD"</formula>
    </cfRule>
  </conditionalFormatting>
  <conditionalFormatting sqref="A1491 C1491:AE1491 AB1492:AB1506 AB1508">
    <cfRule type="expression" dxfId="748" priority="738">
      <formula>$B1491="RSVD"</formula>
    </cfRule>
  </conditionalFormatting>
  <conditionalFormatting sqref="B1538">
    <cfRule type="expression" dxfId="747" priority="724">
      <formula>$B1538="RSVD"</formula>
    </cfRule>
  </conditionalFormatting>
  <conditionalFormatting sqref="A1507 C1507:AA1507 AC1507:AE1507">
    <cfRule type="expression" dxfId="746" priority="736">
      <formula>$B1507="RSVD"</formula>
    </cfRule>
  </conditionalFormatting>
  <conditionalFormatting sqref="B1507">
    <cfRule type="expression" dxfId="745" priority="734">
      <formula>$B1507="RSVD"</formula>
    </cfRule>
  </conditionalFormatting>
  <conditionalFormatting sqref="AB1507">
    <cfRule type="expression" dxfId="744" priority="735">
      <formula>$B1507="RSVD"</formula>
    </cfRule>
  </conditionalFormatting>
  <conditionalFormatting sqref="B1559:B1575">
    <cfRule type="expression" dxfId="743" priority="721">
      <formula>$B1559="RSVD"</formula>
    </cfRule>
  </conditionalFormatting>
  <conditionalFormatting sqref="A1511 C1511:AH1511">
    <cfRule type="expression" dxfId="742" priority="732">
      <formula>$B1511="RSVD"</formula>
    </cfRule>
  </conditionalFormatting>
  <conditionalFormatting sqref="B1579:B1590 B1592">
    <cfRule type="expression" dxfId="741" priority="718">
      <formula>$B1579="RSVD"</formula>
    </cfRule>
  </conditionalFormatting>
  <conditionalFormatting sqref="A1527 C1527:AH1527">
    <cfRule type="expression" dxfId="740" priority="730">
      <formula>$B1527="RSVD"</formula>
    </cfRule>
  </conditionalFormatting>
  <conditionalFormatting sqref="B1527">
    <cfRule type="expression" dxfId="739" priority="729">
      <formula>$B1527="RSVD"</formula>
    </cfRule>
  </conditionalFormatting>
  <conditionalFormatting sqref="B1531:B1532">
    <cfRule type="expression" dxfId="738" priority="728">
      <formula>$B1531="RSVD"</formula>
    </cfRule>
  </conditionalFormatting>
  <conditionalFormatting sqref="B1535">
    <cfRule type="expression" dxfId="737" priority="727">
      <formula>$B1535="RSVD"</formula>
    </cfRule>
  </conditionalFormatting>
  <conditionalFormatting sqref="B1578">
    <cfRule type="expression" dxfId="736" priority="716">
      <formula>$B1578="RSVD"</formula>
    </cfRule>
  </conditionalFormatting>
  <conditionalFormatting sqref="A1538 C1538:AH1538">
    <cfRule type="expression" dxfId="735" priority="725">
      <formula>$B1538="RSVD"</formula>
    </cfRule>
  </conditionalFormatting>
  <conditionalFormatting sqref="B1602:B1613 B1615">
    <cfRule type="expression" dxfId="734" priority="712">
      <formula>$B1602="RSVD"</formula>
    </cfRule>
  </conditionalFormatting>
  <conditionalFormatting sqref="A1554 C1554:AH1554">
    <cfRule type="expression" dxfId="733" priority="723">
      <formula>$B1554="RSVD"</formula>
    </cfRule>
  </conditionalFormatting>
  <conditionalFormatting sqref="B1554">
    <cfRule type="expression" dxfId="732" priority="722">
      <formula>$B1554="RSVD"</formula>
    </cfRule>
  </conditionalFormatting>
  <conditionalFormatting sqref="B1601">
    <cfRule type="expression" dxfId="731" priority="710">
      <formula>$B1601="RSVD"</formula>
    </cfRule>
  </conditionalFormatting>
  <conditionalFormatting sqref="A1558 C1558:AE1558">
    <cfRule type="expression" dxfId="730" priority="720">
      <formula>$B1558="RSVD"</formula>
    </cfRule>
  </conditionalFormatting>
  <conditionalFormatting sqref="B1558">
    <cfRule type="expression" dxfId="729" priority="719">
      <formula>$B1558="RSVD"</formula>
    </cfRule>
  </conditionalFormatting>
  <conditionalFormatting sqref="B1622:B1636 B1638">
    <cfRule type="expression" dxfId="728" priority="707">
      <formula>$B1622="RSVD"</formula>
    </cfRule>
  </conditionalFormatting>
  <conditionalFormatting sqref="A1578 C1578:AH1578">
    <cfRule type="expression" dxfId="727" priority="717">
      <formula>$B1578="RSVD"</formula>
    </cfRule>
  </conditionalFormatting>
  <conditionalFormatting sqref="B1621">
    <cfRule type="expression" dxfId="726" priority="705">
      <formula>$B1621="RSVD"</formula>
    </cfRule>
  </conditionalFormatting>
  <conditionalFormatting sqref="A1591 C1591:AH1591">
    <cfRule type="expression" dxfId="725" priority="715">
      <formula>$B1591="RSVD"</formula>
    </cfRule>
  </conditionalFormatting>
  <conditionalFormatting sqref="B1591">
    <cfRule type="expression" dxfId="724" priority="714">
      <formula>$B1591="RSVD"</formula>
    </cfRule>
  </conditionalFormatting>
  <conditionalFormatting sqref="B1598">
    <cfRule type="expression" dxfId="723" priority="713">
      <formula>$B1598="RSVD"</formula>
    </cfRule>
  </conditionalFormatting>
  <conditionalFormatting sqref="A1601 C1601:AH1601">
    <cfRule type="expression" dxfId="722" priority="711">
      <formula>$B1601="RSVD"</formula>
    </cfRule>
  </conditionalFormatting>
  <conditionalFormatting sqref="A1614 C1614:AH1614">
    <cfRule type="expression" dxfId="721" priority="709">
      <formula>$B1614="RSVD"</formula>
    </cfRule>
  </conditionalFormatting>
  <conditionalFormatting sqref="B1614">
    <cfRule type="expression" dxfId="720" priority="708">
      <formula>$B1614="RSVD"</formula>
    </cfRule>
  </conditionalFormatting>
  <conditionalFormatting sqref="A1621 C1621:AE1621">
    <cfRule type="expression" dxfId="719" priority="706">
      <formula>$B1621="RSVD"</formula>
    </cfRule>
  </conditionalFormatting>
  <conditionalFormatting sqref="A1637 C1637:AE1637">
    <cfRule type="expression" dxfId="718" priority="704">
      <formula>$B1637="RSVD"</formula>
    </cfRule>
  </conditionalFormatting>
  <conditionalFormatting sqref="B1637">
    <cfRule type="expression" dxfId="717" priority="703">
      <formula>$B1637="RSVD"</formula>
    </cfRule>
  </conditionalFormatting>
  <conditionalFormatting sqref="A2867 C2867:AC2867">
    <cfRule type="expression" dxfId="716" priority="702">
      <formula>$B2867="RSVD"</formula>
    </cfRule>
  </conditionalFormatting>
  <conditionalFormatting sqref="A2868 C2868:AC2868">
    <cfRule type="expression" dxfId="715" priority="701">
      <formula>$B2868="RSVD"</formula>
    </cfRule>
  </conditionalFormatting>
  <conditionalFormatting sqref="A2869 C2869:AC2869">
    <cfRule type="expression" dxfId="714" priority="700">
      <formula>$B2869="RSVD"</formula>
    </cfRule>
  </conditionalFormatting>
  <conditionalFormatting sqref="AD2866:AE2883">
    <cfRule type="expression" dxfId="713" priority="698">
      <formula>$B2866="RSVD"</formula>
    </cfRule>
  </conditionalFormatting>
  <conditionalFormatting sqref="B2866:B2883">
    <cfRule type="expression" dxfId="712" priority="697">
      <formula>$B2866="RSVD"</formula>
    </cfRule>
  </conditionalFormatting>
  <conditionalFormatting sqref="A2578">
    <cfRule type="expression" dxfId="711" priority="1044">
      <formula>$B2884="RSVD"</formula>
    </cfRule>
  </conditionalFormatting>
  <conditionalFormatting sqref="A2848 AF2848:AH2848 C2848:AA2848">
    <cfRule type="expression" dxfId="710" priority="696">
      <formula>$B2848="RSVD"</formula>
    </cfRule>
  </conditionalFormatting>
  <conditionalFormatting sqref="A2846 AF2846:AH2846 C2846:AA2846">
    <cfRule type="expression" dxfId="709" priority="695">
      <formula>$B2846="RSVD"</formula>
    </cfRule>
  </conditionalFormatting>
  <conditionalFormatting sqref="A2849 AF2849:AH2849 C2849:AA2849">
    <cfRule type="expression" dxfId="708" priority="694">
      <formula>$B2849="RSVD"</formula>
    </cfRule>
  </conditionalFormatting>
  <conditionalFormatting sqref="A2855:A2857 C2855:AA2857 AF2855:AH2857">
    <cfRule type="expression" dxfId="707" priority="693">
      <formula>$B2855="RSVD"</formula>
    </cfRule>
  </conditionalFormatting>
  <conditionalFormatting sqref="B2846:B2863">
    <cfRule type="expression" dxfId="706" priority="688">
      <formula>$B2846="RSVD"</formula>
    </cfRule>
  </conditionalFormatting>
  <conditionalFormatting sqref="A2858:A2860 C2858:AA2860 AF2858:AH2860">
    <cfRule type="expression" dxfId="705" priority="692">
      <formula>$B2858="RSVD"</formula>
    </cfRule>
  </conditionalFormatting>
  <conditionalFormatting sqref="A2861:A2863 C2861:AA2863 AF2861:AH2863">
    <cfRule type="expression" dxfId="704" priority="691">
      <formula>$B2861="RSVD"</formula>
    </cfRule>
  </conditionalFormatting>
  <conditionalFormatting sqref="AB2846:AC2863">
    <cfRule type="expression" dxfId="703" priority="690">
      <formula>$B2846="RSVD"</formula>
    </cfRule>
  </conditionalFormatting>
  <conditionalFormatting sqref="AD2846:AE2863">
    <cfRule type="expression" dxfId="702" priority="689">
      <formula>$B2846="RSVD"</formula>
    </cfRule>
  </conditionalFormatting>
  <conditionalFormatting sqref="A2578">
    <cfRule type="expression" dxfId="701" priority="1046">
      <formula>$B2864="RSVD"</formula>
    </cfRule>
  </conditionalFormatting>
  <conditionalFormatting sqref="A2827 AF2827:AH2827 C2827:AA2827">
    <cfRule type="expression" dxfId="700" priority="686">
      <formula>$B2827="RSVD"</formula>
    </cfRule>
  </conditionalFormatting>
  <conditionalFormatting sqref="A2826 AF2826:AH2826 C2826:AA2826">
    <cfRule type="expression" dxfId="699" priority="685">
      <formula>$B2826="RSVD"</formula>
    </cfRule>
  </conditionalFormatting>
  <conditionalFormatting sqref="A2829 AF2829:AH2829 C2829:AA2829">
    <cfRule type="expression" dxfId="698" priority="684">
      <formula>$B2829="RSVD"</formula>
    </cfRule>
  </conditionalFormatting>
  <conditionalFormatting sqref="A2835:A2837 AF2835:AH2837 C2835:AA2837">
    <cfRule type="expression" dxfId="697" priority="683">
      <formula>$B2835="RSVD"</formula>
    </cfRule>
  </conditionalFormatting>
  <conditionalFormatting sqref="A2838:A2840 AF2838:AH2840 C2838:AA2840">
    <cfRule type="expression" dxfId="696" priority="682">
      <formula>$B2838="RSVD"</formula>
    </cfRule>
  </conditionalFormatting>
  <conditionalFormatting sqref="A2841:A2843 AF2841:AH2843 C2841:AA2843">
    <cfRule type="expression" dxfId="695" priority="681">
      <formula>$B2841="RSVD"</formula>
    </cfRule>
  </conditionalFormatting>
  <conditionalFormatting sqref="AB2826:AC2843">
    <cfRule type="expression" dxfId="694" priority="680">
      <formula>$B2826="RSVD"</formula>
    </cfRule>
  </conditionalFormatting>
  <conditionalFormatting sqref="AD2826:AE2843">
    <cfRule type="expression" dxfId="693" priority="679">
      <formula>$B2826="RSVD"</formula>
    </cfRule>
  </conditionalFormatting>
  <conditionalFormatting sqref="B2826:B2843">
    <cfRule type="expression" dxfId="692" priority="678">
      <formula>$B2826="RSVD"</formula>
    </cfRule>
  </conditionalFormatting>
  <conditionalFormatting sqref="A2578">
    <cfRule type="expression" dxfId="691" priority="1048">
      <formula>$B2844="RSVD"</formula>
    </cfRule>
  </conditionalFormatting>
  <conditionalFormatting sqref="A2807 C2807:AA2807">
    <cfRule type="expression" dxfId="690" priority="677">
      <formula>$B2807="RSVD"</formula>
    </cfRule>
  </conditionalFormatting>
  <conditionalFormatting sqref="A2806 C2806:AA2806">
    <cfRule type="expression" dxfId="689" priority="676">
      <formula>$B2806="RSVD"</formula>
    </cfRule>
  </conditionalFormatting>
  <conditionalFormatting sqref="A2809 C2809:AA2809">
    <cfRule type="expression" dxfId="688" priority="675">
      <formula>$B2809="RSVD"</formula>
    </cfRule>
  </conditionalFormatting>
  <conditionalFormatting sqref="AB2806:AC2823">
    <cfRule type="expression" dxfId="687" priority="674">
      <formula>$B2806="RSVD"</formula>
    </cfRule>
  </conditionalFormatting>
  <conditionalFormatting sqref="AD2806:AE2823">
    <cfRule type="expression" dxfId="686" priority="673">
      <formula>$B2806="RSVD"</formula>
    </cfRule>
  </conditionalFormatting>
  <conditionalFormatting sqref="B2806:B2823">
    <cfRule type="expression" dxfId="685" priority="672">
      <formula>$B2806="RSVD"</formula>
    </cfRule>
  </conditionalFormatting>
  <conditionalFormatting sqref="A2578">
    <cfRule type="expression" dxfId="684" priority="1050">
      <formula>$B2824="RSVD"</formula>
    </cfRule>
  </conditionalFormatting>
  <conditionalFormatting sqref="A2787 AF2787:AH2787 C2787:AA2787">
    <cfRule type="expression" dxfId="683" priority="671">
      <formula>$B2787="RSVD"</formula>
    </cfRule>
  </conditionalFormatting>
  <conditionalFormatting sqref="A2786 AF2786:AH2786 C2786:AA2786">
    <cfRule type="expression" dxfId="682" priority="670">
      <formula>$B2786="RSVD"</formula>
    </cfRule>
  </conditionalFormatting>
  <conditionalFormatting sqref="A2789 AF2789:AH2789 C2789:AA2789">
    <cfRule type="expression" dxfId="681" priority="669">
      <formula>$B2789="RSVD"</formula>
    </cfRule>
  </conditionalFormatting>
  <conditionalFormatting sqref="A2795:A2797 AF2795:AH2797 C2795:AA2797">
    <cfRule type="expression" dxfId="680" priority="668">
      <formula>$B2795="RSVD"</formula>
    </cfRule>
  </conditionalFormatting>
  <conditionalFormatting sqref="A2798:A2800 AF2798:AH2800 C2798:AA2800">
    <cfRule type="expression" dxfId="679" priority="667">
      <formula>$B2798="RSVD"</formula>
    </cfRule>
  </conditionalFormatting>
  <conditionalFormatting sqref="A2801:A2803 AF2801:AH2803 C2801:AA2803">
    <cfRule type="expression" dxfId="678" priority="666">
      <formula>$B2801="RSVD"</formula>
    </cfRule>
  </conditionalFormatting>
  <conditionalFormatting sqref="AB2786:AC2803">
    <cfRule type="expression" dxfId="677" priority="665">
      <formula>$B2786="RSVD"</formula>
    </cfRule>
  </conditionalFormatting>
  <conditionalFormatting sqref="AD2786:AE2803">
    <cfRule type="expression" dxfId="676" priority="664">
      <formula>$B2786="RSVD"</formula>
    </cfRule>
  </conditionalFormatting>
  <conditionalFormatting sqref="B2786:B2803">
    <cfRule type="expression" dxfId="675" priority="663">
      <formula>$B2786="RSVD"</formula>
    </cfRule>
  </conditionalFormatting>
  <conditionalFormatting sqref="A2578">
    <cfRule type="expression" dxfId="674" priority="1052">
      <formula>$B2804="RSVD"</formula>
    </cfRule>
  </conditionalFormatting>
  <conditionalFormatting sqref="A2767 AF2767:AH2767 C2767:AA2767">
    <cfRule type="expression" dxfId="673" priority="662">
      <formula>$B2767="RSVD"</formula>
    </cfRule>
  </conditionalFormatting>
  <conditionalFormatting sqref="A2766 AF2766:AH2766 C2766:AA2766">
    <cfRule type="expression" dxfId="672" priority="661">
      <formula>$B2766="RSVD"</formula>
    </cfRule>
  </conditionalFormatting>
  <conditionalFormatting sqref="A2769 AF2769:AH2769 C2769:AA2769">
    <cfRule type="expression" dxfId="671" priority="660">
      <formula>$B2769="RSVD"</formula>
    </cfRule>
  </conditionalFormatting>
  <conditionalFormatting sqref="A2775:A2777 AF2775:AH2777 C2775:AA2777">
    <cfRule type="expression" dxfId="670" priority="659">
      <formula>$B2775="RSVD"</formula>
    </cfRule>
  </conditionalFormatting>
  <conditionalFormatting sqref="A2778:A2780 AF2778:AH2780 C2778:AA2780">
    <cfRule type="expression" dxfId="669" priority="658">
      <formula>$B2778="RSVD"</formula>
    </cfRule>
  </conditionalFormatting>
  <conditionalFormatting sqref="A2781:A2783 AF2781:AH2783 C2781:AA2783">
    <cfRule type="expression" dxfId="668" priority="657">
      <formula>$B2781="RSVD"</formula>
    </cfRule>
  </conditionalFormatting>
  <conditionalFormatting sqref="AB2766:AC2783">
    <cfRule type="expression" dxfId="667" priority="656">
      <formula>$B2766="RSVD"</formula>
    </cfRule>
  </conditionalFormatting>
  <conditionalFormatting sqref="AD2766:AE2783">
    <cfRule type="expression" dxfId="666" priority="655">
      <formula>$B2766="RSVD"</formula>
    </cfRule>
  </conditionalFormatting>
  <conditionalFormatting sqref="B2766:B2783">
    <cfRule type="expression" dxfId="665" priority="654">
      <formula>$B2766="RSVD"</formula>
    </cfRule>
  </conditionalFormatting>
  <conditionalFormatting sqref="A2578">
    <cfRule type="expression" dxfId="664" priority="1054">
      <formula>$B2784="RSVD"</formula>
    </cfRule>
  </conditionalFormatting>
  <conditionalFormatting sqref="A2747 C2747:AA2747">
    <cfRule type="expression" dxfId="663" priority="653">
      <formula>$B2747="RSVD"</formula>
    </cfRule>
  </conditionalFormatting>
  <conditionalFormatting sqref="A2746 C2746:AA2746">
    <cfRule type="expression" dxfId="662" priority="652">
      <formula>$B2746="RSVD"</formula>
    </cfRule>
  </conditionalFormatting>
  <conditionalFormatting sqref="A2749 C2749:AA2749">
    <cfRule type="expression" dxfId="661" priority="651">
      <formula>$B2749="RSVD"</formula>
    </cfRule>
  </conditionalFormatting>
  <conditionalFormatting sqref="AB2746:AC2763">
    <cfRule type="expression" dxfId="660" priority="650">
      <formula>$B2746="RSVD"</formula>
    </cfRule>
  </conditionalFormatting>
  <conditionalFormatting sqref="AD2746:AE2763">
    <cfRule type="expression" dxfId="659" priority="649">
      <formula>$B2746="RSVD"</formula>
    </cfRule>
  </conditionalFormatting>
  <conditionalFormatting sqref="B2746:B2763">
    <cfRule type="expression" dxfId="658" priority="648">
      <formula>$B2746="RSVD"</formula>
    </cfRule>
  </conditionalFormatting>
  <conditionalFormatting sqref="A2578">
    <cfRule type="expression" dxfId="657" priority="1056">
      <formula>$B2764="RSVD"</formula>
    </cfRule>
  </conditionalFormatting>
  <conditionalFormatting sqref="B2743">
    <cfRule type="expression" dxfId="656" priority="647">
      <formula>$B2743="RSVD"</formula>
    </cfRule>
  </conditionalFormatting>
  <conditionalFormatting sqref="AB2743:AC2743">
    <cfRule type="expression" dxfId="655" priority="646">
      <formula>$B2743="RSVD"</formula>
    </cfRule>
  </conditionalFormatting>
  <conditionalFormatting sqref="AD2743:AE2743">
    <cfRule type="expression" dxfId="654" priority="645">
      <formula>$B2743="RSVD"</formula>
    </cfRule>
  </conditionalFormatting>
  <conditionalFormatting sqref="A2578">
    <cfRule type="expression" dxfId="653" priority="1058">
      <formula>$B2744="RSVD"</formula>
    </cfRule>
  </conditionalFormatting>
  <conditionalFormatting sqref="A2724 AF2724:AH2724 C2724:AA2724">
    <cfRule type="expression" dxfId="652" priority="644">
      <formula>$B2724="RSVD"</formula>
    </cfRule>
  </conditionalFormatting>
  <conditionalFormatting sqref="A2723 AF2723:AH2723 C2723:AA2723">
    <cfRule type="expression" dxfId="651" priority="643">
      <formula>$B2723="RSVD"</formula>
    </cfRule>
  </conditionalFormatting>
  <conditionalFormatting sqref="A2726 AF2726:AH2726 C2726:AA2726">
    <cfRule type="expression" dxfId="650" priority="642">
      <formula>$B2726="RSVD"</formula>
    </cfRule>
  </conditionalFormatting>
  <conditionalFormatting sqref="A2735:A2737 AF2735:AH2737 C2735:AA2737">
    <cfRule type="expression" dxfId="649" priority="641">
      <formula>$B2735="RSVD"</formula>
    </cfRule>
  </conditionalFormatting>
  <conditionalFormatting sqref="A2738:A2740 AF2738:AH2740 C2738:AA2740">
    <cfRule type="expression" dxfId="648" priority="640">
      <formula>$B2738="RSVD"</formula>
    </cfRule>
  </conditionalFormatting>
  <conditionalFormatting sqref="AB2723:AC2740">
    <cfRule type="expression" dxfId="647" priority="639">
      <formula>$B2723="RSVD"</formula>
    </cfRule>
  </conditionalFormatting>
  <conditionalFormatting sqref="AD2723:AE2740">
    <cfRule type="expression" dxfId="646" priority="638">
      <formula>$B2723="RSVD"</formula>
    </cfRule>
  </conditionalFormatting>
  <conditionalFormatting sqref="B2723:B2740">
    <cfRule type="expression" dxfId="645" priority="637">
      <formula>$B2723="RSVD"</formula>
    </cfRule>
  </conditionalFormatting>
  <conditionalFormatting sqref="A2578">
    <cfRule type="expression" dxfId="644" priority="1060">
      <formula>$B2741="RSVD"</formula>
    </cfRule>
  </conditionalFormatting>
  <conditionalFormatting sqref="A2704 AF2704:AH2704 C2704:AA2704">
    <cfRule type="expression" dxfId="643" priority="636">
      <formula>$B2704="RSVD"</formula>
    </cfRule>
  </conditionalFormatting>
  <conditionalFormatting sqref="A2703 AF2703:AH2703 C2703:AA2703">
    <cfRule type="expression" dxfId="642" priority="635">
      <formula>$B2703="RSVD"</formula>
    </cfRule>
  </conditionalFormatting>
  <conditionalFormatting sqref="A2706 AF2706:AH2706 C2706:AA2706">
    <cfRule type="expression" dxfId="641" priority="634">
      <formula>$B2706="RSVD"</formula>
    </cfRule>
  </conditionalFormatting>
  <conditionalFormatting sqref="A2715:A2717 AF2715:AH2717 C2715:AA2717">
    <cfRule type="expression" dxfId="640" priority="633">
      <formula>$B2715="RSVD"</formula>
    </cfRule>
  </conditionalFormatting>
  <conditionalFormatting sqref="A2718:A2720 AF2718:AH2720 C2718:AA2720">
    <cfRule type="expression" dxfId="639" priority="632">
      <formula>$B2718="RSVD"</formula>
    </cfRule>
  </conditionalFormatting>
  <conditionalFormatting sqref="AB2703:AC2720">
    <cfRule type="expression" dxfId="638" priority="631">
      <formula>$B2703="RSVD"</formula>
    </cfRule>
  </conditionalFormatting>
  <conditionalFormatting sqref="AD2703:AE2720">
    <cfRule type="expression" dxfId="637" priority="630">
      <formula>$B2703="RSVD"</formula>
    </cfRule>
  </conditionalFormatting>
  <conditionalFormatting sqref="B2703:B2720">
    <cfRule type="expression" dxfId="636" priority="629">
      <formula>$B2703="RSVD"</formula>
    </cfRule>
  </conditionalFormatting>
  <conditionalFormatting sqref="A2578">
    <cfRule type="expression" dxfId="635" priority="1062">
      <formula>$B2721="RSVD"</formula>
    </cfRule>
  </conditionalFormatting>
  <conditionalFormatting sqref="A2684 C2684:AA2684">
    <cfRule type="expression" dxfId="634" priority="628">
      <formula>$B2684="RSVD"</formula>
    </cfRule>
  </conditionalFormatting>
  <conditionalFormatting sqref="A2683 C2683:AA2683">
    <cfRule type="expression" dxfId="633" priority="627">
      <formula>$B2683="RSVD"</formula>
    </cfRule>
  </conditionalFormatting>
  <conditionalFormatting sqref="A2686 C2686:AA2686">
    <cfRule type="expression" dxfId="632" priority="626">
      <formula>$B2686="RSVD"</formula>
    </cfRule>
  </conditionalFormatting>
  <conditionalFormatting sqref="AB2683:AC2700">
    <cfRule type="expression" dxfId="631" priority="625">
      <formula>$B2683="RSVD"</formula>
    </cfRule>
  </conditionalFormatting>
  <conditionalFormatting sqref="AD2683:AE2700">
    <cfRule type="expression" dxfId="630" priority="624">
      <formula>$B2683="RSVD"</formula>
    </cfRule>
  </conditionalFormatting>
  <conditionalFormatting sqref="B2683:B2700">
    <cfRule type="expression" dxfId="629" priority="623">
      <formula>$B2683="RSVD"</formula>
    </cfRule>
  </conditionalFormatting>
  <conditionalFormatting sqref="A2578">
    <cfRule type="expression" dxfId="628" priority="1064">
      <formula>$B2701="RSVD"</formula>
    </cfRule>
  </conditionalFormatting>
  <conditionalFormatting sqref="A2664 AF2664:AH2664 C2664:AA2664">
    <cfRule type="expression" dxfId="627" priority="622">
      <formula>$B2664="RSVD"</formula>
    </cfRule>
  </conditionalFormatting>
  <conditionalFormatting sqref="A2663 AF2663:AH2663 C2663:AA2663">
    <cfRule type="expression" dxfId="626" priority="621">
      <formula>$B2663="RSVD"</formula>
    </cfRule>
  </conditionalFormatting>
  <conditionalFormatting sqref="A2666 AF2666:AH2666 C2666:AA2666">
    <cfRule type="expression" dxfId="625" priority="620">
      <formula>$B2666="RSVD"</formula>
    </cfRule>
  </conditionalFormatting>
  <conditionalFormatting sqref="A2675:A2677 AF2675:AH2677 C2675:AA2677">
    <cfRule type="expression" dxfId="624" priority="619">
      <formula>$B2675="RSVD"</formula>
    </cfRule>
  </conditionalFormatting>
  <conditionalFormatting sqref="A2678:A2680 AF2678:AH2680 C2678:AA2680">
    <cfRule type="expression" dxfId="623" priority="618">
      <formula>$B2678="RSVD"</formula>
    </cfRule>
  </conditionalFormatting>
  <conditionalFormatting sqref="AB2663:AC2680">
    <cfRule type="expression" dxfId="622" priority="617">
      <formula>$B2663="RSVD"</formula>
    </cfRule>
  </conditionalFormatting>
  <conditionalFormatting sqref="AD2663:AE2680">
    <cfRule type="expression" dxfId="621" priority="616">
      <formula>$B2663="RSVD"</formula>
    </cfRule>
  </conditionalFormatting>
  <conditionalFormatting sqref="B2663:B2680">
    <cfRule type="expression" dxfId="620" priority="615">
      <formula>$B2663="RSVD"</formula>
    </cfRule>
  </conditionalFormatting>
  <conditionalFormatting sqref="A2578">
    <cfRule type="expression" dxfId="619" priority="1066">
      <formula>$B2681="RSVD"</formula>
    </cfRule>
  </conditionalFormatting>
  <conditionalFormatting sqref="A2644 AF2644:AH2644 C2644:AA2644">
    <cfRule type="expression" dxfId="618" priority="614">
      <formula>$B2644="RSVD"</formula>
    </cfRule>
  </conditionalFormatting>
  <conditionalFormatting sqref="A2643 AF2643:AH2643 C2643:AA2643">
    <cfRule type="expression" dxfId="617" priority="613">
      <formula>$B2643="RSVD"</formula>
    </cfRule>
  </conditionalFormatting>
  <conditionalFormatting sqref="A2646 AF2646:AH2646 C2646:AA2646">
    <cfRule type="expression" dxfId="616" priority="612">
      <formula>$B2646="RSVD"</formula>
    </cfRule>
  </conditionalFormatting>
  <conditionalFormatting sqref="A2655:A2657 AF2655:AH2657 C2655:AA2657">
    <cfRule type="expression" dxfId="615" priority="611">
      <formula>$B2655="RSVD"</formula>
    </cfRule>
  </conditionalFormatting>
  <conditionalFormatting sqref="A2658:A2660 AF2658:AH2660 C2658:AA2660">
    <cfRule type="expression" dxfId="614" priority="610">
      <formula>$B2658="RSVD"</formula>
    </cfRule>
  </conditionalFormatting>
  <conditionalFormatting sqref="AB2643:AC2660">
    <cfRule type="expression" dxfId="613" priority="609">
      <formula>$B2643="RSVD"</formula>
    </cfRule>
  </conditionalFormatting>
  <conditionalFormatting sqref="AD2643:AE2660">
    <cfRule type="expression" dxfId="612" priority="608">
      <formula>$B2643="RSVD"</formula>
    </cfRule>
  </conditionalFormatting>
  <conditionalFormatting sqref="B2643:B2660">
    <cfRule type="expression" dxfId="611" priority="607">
      <formula>$B2643="RSVD"</formula>
    </cfRule>
  </conditionalFormatting>
  <conditionalFormatting sqref="A2578">
    <cfRule type="expression" dxfId="610" priority="1068">
      <formula>$B2661="RSVD"</formula>
    </cfRule>
  </conditionalFormatting>
  <conditionalFormatting sqref="A2624 C2624:AA2624">
    <cfRule type="expression" dxfId="609" priority="606">
      <formula>$B2624="RSVD"</formula>
    </cfRule>
  </conditionalFormatting>
  <conditionalFormatting sqref="A2623 C2623:AA2623">
    <cfRule type="expression" dxfId="608" priority="605">
      <formula>$B2623="RSVD"</formula>
    </cfRule>
  </conditionalFormatting>
  <conditionalFormatting sqref="B2623:B2640">
    <cfRule type="expression" dxfId="607" priority="601">
      <formula>$B2623="RSVD"</formula>
    </cfRule>
  </conditionalFormatting>
  <conditionalFormatting sqref="A2626 C2626:AA2626">
    <cfRule type="expression" dxfId="606" priority="604">
      <formula>$B2626="RSVD"</formula>
    </cfRule>
  </conditionalFormatting>
  <conditionalFormatting sqref="AB2623:AC2640">
    <cfRule type="expression" dxfId="605" priority="603">
      <formula>$B2623="RSVD"</formula>
    </cfRule>
  </conditionalFormatting>
  <conditionalFormatting sqref="AD2623:AE2640">
    <cfRule type="expression" dxfId="604" priority="602">
      <formula>$B2623="RSVD"</formula>
    </cfRule>
  </conditionalFormatting>
  <conditionalFormatting sqref="A2578">
    <cfRule type="expression" dxfId="603" priority="1070">
      <formula>$B2641="RSVD"</formula>
    </cfRule>
  </conditionalFormatting>
  <conditionalFormatting sqref="A2604 AF2604:AH2604 C2604:AA2604">
    <cfRule type="expression" dxfId="602" priority="600">
      <formula>$B2604="RSVD"</formula>
    </cfRule>
  </conditionalFormatting>
  <conditionalFormatting sqref="A2603 AF2603:AH2603 C2603:AA2603">
    <cfRule type="expression" dxfId="601" priority="599">
      <formula>$B2603="RSVD"</formula>
    </cfRule>
  </conditionalFormatting>
  <conditionalFormatting sqref="A2606 AF2606:AH2606 C2606:AA2606">
    <cfRule type="expression" dxfId="600" priority="598">
      <formula>$B2606="RSVD"</formula>
    </cfRule>
  </conditionalFormatting>
  <conditionalFormatting sqref="A2618:A2620 AF2618:AH2620 C2618:AA2620">
    <cfRule type="expression" dxfId="599" priority="597">
      <formula>$B2618="RSVD"</formula>
    </cfRule>
  </conditionalFormatting>
  <conditionalFormatting sqref="AB2603:AC2620">
    <cfRule type="expression" dxfId="598" priority="596">
      <formula>$B2603="RSVD"</formula>
    </cfRule>
  </conditionalFormatting>
  <conditionalFormatting sqref="AD2603:AE2620">
    <cfRule type="expression" dxfId="597" priority="595">
      <formula>$B2603="RSVD"</formula>
    </cfRule>
  </conditionalFormatting>
  <conditionalFormatting sqref="B2603:B2620">
    <cfRule type="expression" dxfId="596" priority="593">
      <formula>$B2603="RSVD"</formula>
    </cfRule>
  </conditionalFormatting>
  <conditionalFormatting sqref="A2578">
    <cfRule type="expression" dxfId="595" priority="1072">
      <formula>$B2621="RSVD"</formula>
    </cfRule>
  </conditionalFormatting>
  <conditionalFormatting sqref="AB2600:AC2600">
    <cfRule type="expression" dxfId="594" priority="592">
      <formula>$B2600="RSVD"</formula>
    </cfRule>
  </conditionalFormatting>
  <conditionalFormatting sqref="AD2600:AE2600">
    <cfRule type="expression" dxfId="593" priority="591">
      <formula>$B2600="RSVD"</formula>
    </cfRule>
  </conditionalFormatting>
  <conditionalFormatting sqref="B2600">
    <cfRule type="expression" dxfId="592" priority="590">
      <formula>$B2600="RSVD"</formula>
    </cfRule>
  </conditionalFormatting>
  <conditionalFormatting sqref="A2581 AF2581:AH2581 C2581:AA2581">
    <cfRule type="expression" dxfId="591" priority="589">
      <formula>$B2581="RSVD"</formula>
    </cfRule>
  </conditionalFormatting>
  <conditionalFormatting sqref="A2580 AF2580:AH2580 C2580:AA2580">
    <cfRule type="expression" dxfId="590" priority="588">
      <formula>$B2580="RSVD"</formula>
    </cfRule>
  </conditionalFormatting>
  <conditionalFormatting sqref="A2583 AF2583:AH2583 C2583:AA2583">
    <cfRule type="expression" dxfId="589" priority="587">
      <formula>$B2583="RSVD"</formula>
    </cfRule>
  </conditionalFormatting>
  <conditionalFormatting sqref="A2595:A2597 AF2595:AH2597 C2595:AA2597">
    <cfRule type="expression" dxfId="588" priority="586">
      <formula>$B2595="RSVD"</formula>
    </cfRule>
  </conditionalFormatting>
  <conditionalFormatting sqref="AB2580:AC2597">
    <cfRule type="expression" dxfId="587" priority="585">
      <formula>$B2580="RSVD"</formula>
    </cfRule>
  </conditionalFormatting>
  <conditionalFormatting sqref="AD2580:AE2597">
    <cfRule type="expression" dxfId="586" priority="584">
      <formula>$B2580="RSVD"</formula>
    </cfRule>
  </conditionalFormatting>
  <conditionalFormatting sqref="B2580:B2597">
    <cfRule type="expression" dxfId="585" priority="583">
      <formula>$B2580="RSVD"</formula>
    </cfRule>
  </conditionalFormatting>
  <conditionalFormatting sqref="A2578">
    <cfRule type="expression" dxfId="584" priority="1074">
      <formula>$B2601="RSVD"</formula>
    </cfRule>
  </conditionalFormatting>
  <conditionalFormatting sqref="B1642:B1650 B1652">
    <cfRule type="expression" dxfId="583" priority="582">
      <formula>$B1642="RSVD"</formula>
    </cfRule>
  </conditionalFormatting>
  <conditionalFormatting sqref="A1641 C1641:AH1641">
    <cfRule type="expression" dxfId="582" priority="581">
      <formula>$B1641="RSVD"</formula>
    </cfRule>
  </conditionalFormatting>
  <conditionalFormatting sqref="B1641">
    <cfRule type="expression" dxfId="581" priority="580">
      <formula>$B1641="RSVD"</formula>
    </cfRule>
  </conditionalFormatting>
  <conditionalFormatting sqref="A1651 C1651:AH1651">
    <cfRule type="expression" dxfId="580" priority="579">
      <formula>$B1651="RSVD"</formula>
    </cfRule>
  </conditionalFormatting>
  <conditionalFormatting sqref="B1651">
    <cfRule type="expression" dxfId="579" priority="578">
      <formula>$B1651="RSVD"</formula>
    </cfRule>
  </conditionalFormatting>
  <conditionalFormatting sqref="A1653 C1653:AH1653 C1655:AH1655 A1655">
    <cfRule type="expression" dxfId="578" priority="577">
      <formula>$B1653="RSVD"</formula>
    </cfRule>
  </conditionalFormatting>
  <conditionalFormatting sqref="B1653 B1655">
    <cfRule type="expression" dxfId="577" priority="576">
      <formula>$B1653="RSVD"</formula>
    </cfRule>
  </conditionalFormatting>
  <conditionalFormatting sqref="A1654 C1654:AH1654">
    <cfRule type="expression" dxfId="576" priority="575">
      <formula>$B1654="RSVD"</formula>
    </cfRule>
  </conditionalFormatting>
  <conditionalFormatting sqref="B1654">
    <cfRule type="expression" dxfId="575" priority="574">
      <formula>$B1654="RSVD"</formula>
    </cfRule>
  </conditionalFormatting>
  <conditionalFormatting sqref="A1656 C1656:AH1656 C1658:AH1658 A1658">
    <cfRule type="expression" dxfId="574" priority="573">
      <formula>$B1656="RSVD"</formula>
    </cfRule>
  </conditionalFormatting>
  <conditionalFormatting sqref="B1656 B1658">
    <cfRule type="expression" dxfId="573" priority="572">
      <formula>$B1656="RSVD"</formula>
    </cfRule>
  </conditionalFormatting>
  <conditionalFormatting sqref="A1657 C1657:AH1657">
    <cfRule type="expression" dxfId="572" priority="571">
      <formula>$B1657="RSVD"</formula>
    </cfRule>
  </conditionalFormatting>
  <conditionalFormatting sqref="B1657">
    <cfRule type="expression" dxfId="571" priority="570">
      <formula>$B1657="RSVD"</formula>
    </cfRule>
  </conditionalFormatting>
  <conditionalFormatting sqref="B1662:B1670 B1672">
    <cfRule type="expression" dxfId="570" priority="569">
      <formula>$B1662="RSVD"</formula>
    </cfRule>
  </conditionalFormatting>
  <conditionalFormatting sqref="A1661 C1661:AH1661">
    <cfRule type="expression" dxfId="569" priority="568">
      <formula>$B1661="RSVD"</formula>
    </cfRule>
  </conditionalFormatting>
  <conditionalFormatting sqref="B1661">
    <cfRule type="expression" dxfId="568" priority="567">
      <formula>$B1661="RSVD"</formula>
    </cfRule>
  </conditionalFormatting>
  <conditionalFormatting sqref="A1671 C1671:AH1671">
    <cfRule type="expression" dxfId="567" priority="566">
      <formula>$B1671="RSVD"</formula>
    </cfRule>
  </conditionalFormatting>
  <conditionalFormatting sqref="B1671">
    <cfRule type="expression" dxfId="566" priority="565">
      <formula>$B1671="RSVD"</formula>
    </cfRule>
  </conditionalFormatting>
  <conditionalFormatting sqref="A1673 C1673:AH1673 C1675:AH1675 A1675">
    <cfRule type="expression" dxfId="565" priority="564">
      <formula>$B1673="RSVD"</formula>
    </cfRule>
  </conditionalFormatting>
  <conditionalFormatting sqref="B1673 B1675">
    <cfRule type="expression" dxfId="564" priority="563">
      <formula>$B1673="RSVD"</formula>
    </cfRule>
  </conditionalFormatting>
  <conditionalFormatting sqref="A1674 C1674:AH1674">
    <cfRule type="expression" dxfId="563" priority="562">
      <formula>$B1674="RSVD"</formula>
    </cfRule>
  </conditionalFormatting>
  <conditionalFormatting sqref="B1674">
    <cfRule type="expression" dxfId="562" priority="561">
      <formula>$B1674="RSVD"</formula>
    </cfRule>
  </conditionalFormatting>
  <conditionalFormatting sqref="A1676 C1676:AH1676 C1678:AH1678 A1678">
    <cfRule type="expression" dxfId="561" priority="560">
      <formula>$B1676="RSVD"</formula>
    </cfRule>
  </conditionalFormatting>
  <conditionalFormatting sqref="B1676 B1678">
    <cfRule type="expression" dxfId="560" priority="559">
      <formula>$B1676="RSVD"</formula>
    </cfRule>
  </conditionalFormatting>
  <conditionalFormatting sqref="A1677 C1677:AH1677">
    <cfRule type="expression" dxfId="559" priority="558">
      <formula>$B1677="RSVD"</formula>
    </cfRule>
  </conditionalFormatting>
  <conditionalFormatting sqref="B1677">
    <cfRule type="expression" dxfId="558" priority="557">
      <formula>$B1677="RSVD"</formula>
    </cfRule>
  </conditionalFormatting>
  <conditionalFormatting sqref="B1682:B1696 B1698">
    <cfRule type="expression" dxfId="557" priority="556">
      <formula>$B1682="RSVD"</formula>
    </cfRule>
  </conditionalFormatting>
  <conditionalFormatting sqref="A1681 C1681:AE1681">
    <cfRule type="expression" dxfId="556" priority="555">
      <formula>$B1681="RSVD"</formula>
    </cfRule>
  </conditionalFormatting>
  <conditionalFormatting sqref="B1681">
    <cfRule type="expression" dxfId="555" priority="554">
      <formula>$B1681="RSVD"</formula>
    </cfRule>
  </conditionalFormatting>
  <conditionalFormatting sqref="A1697 C1697:AE1697">
    <cfRule type="expression" dxfId="554" priority="553">
      <formula>$B1697="RSVD"</formula>
    </cfRule>
  </conditionalFormatting>
  <conditionalFormatting sqref="B1697">
    <cfRule type="expression" dxfId="553" priority="552">
      <formula>$B1697="RSVD"</formula>
    </cfRule>
  </conditionalFormatting>
  <conditionalFormatting sqref="A1701 C1701:AH1701 AB1702:AB1718">
    <cfRule type="expression" dxfId="552" priority="551">
      <formula>$B1701="RSVD"</formula>
    </cfRule>
  </conditionalFormatting>
  <conditionalFormatting sqref="A1714 C1714:AA1714 AC1714:AH1714">
    <cfRule type="expression" dxfId="551" priority="550">
      <formula>$B1714="RSVD"</formula>
    </cfRule>
  </conditionalFormatting>
  <conditionalFormatting sqref="A1710 A1712 C1712:AA1712 C1710:AA1710 AC1710:AH1710 AC1712:AH1712">
    <cfRule type="expression" dxfId="550" priority="549">
      <formula>$B1710="RSVD"</formula>
    </cfRule>
  </conditionalFormatting>
  <conditionalFormatting sqref="A1711 C1711:AA1711 AC1711:AH1711">
    <cfRule type="expression" dxfId="549" priority="548">
      <formula>$B1711="RSVD"</formula>
    </cfRule>
  </conditionalFormatting>
  <conditionalFormatting sqref="A1718 A1716 C1716:AA1716 C1718:AA1718 AC1718:AH1718 AC1716:AH1716">
    <cfRule type="expression" dxfId="548" priority="547">
      <formula>$B1716="RSVD"</formula>
    </cfRule>
  </conditionalFormatting>
  <conditionalFormatting sqref="A1717 C1717:AA1717 AC1717:AH1717">
    <cfRule type="expression" dxfId="547" priority="546">
      <formula>$B1717="RSVD"</formula>
    </cfRule>
  </conditionalFormatting>
  <conditionalFormatting sqref="B1701:B1718">
    <cfRule type="expression" dxfId="546" priority="545">
      <formula>$B1701="RSVD"</formula>
    </cfRule>
  </conditionalFormatting>
  <conditionalFormatting sqref="A1721 C1721:AH1721 AB1722:AB1730 AB1732">
    <cfRule type="expression" dxfId="545" priority="544">
      <formula>$B1721="RSVD"</formula>
    </cfRule>
  </conditionalFormatting>
  <conditionalFormatting sqref="B1721:B1730 B1732">
    <cfRule type="expression" dxfId="544" priority="543">
      <formula>$B1721="RSVD"</formula>
    </cfRule>
  </conditionalFormatting>
  <conditionalFormatting sqref="A1731 C1731:AA1731 AC1731:AH1731">
    <cfRule type="expression" dxfId="543" priority="542">
      <formula>$B1731="RSVD"</formula>
    </cfRule>
  </conditionalFormatting>
  <conditionalFormatting sqref="AB1731">
    <cfRule type="expression" dxfId="542" priority="541">
      <formula>$B1731="RSVD"</formula>
    </cfRule>
  </conditionalFormatting>
  <conditionalFormatting sqref="B1731">
    <cfRule type="expression" dxfId="541" priority="540">
      <formula>$B1731="RSVD"</formula>
    </cfRule>
  </conditionalFormatting>
  <conditionalFormatting sqref="A1733 C1733:AA1733 AC1733:AH1733 AC1735:AH1735 C1735:AA1735 A1735">
    <cfRule type="expression" dxfId="540" priority="539">
      <formula>$B1733="RSVD"</formula>
    </cfRule>
  </conditionalFormatting>
  <conditionalFormatting sqref="AB1733 AB1735">
    <cfRule type="expression" dxfId="539" priority="538">
      <formula>$B1733="RSVD"</formula>
    </cfRule>
  </conditionalFormatting>
  <conditionalFormatting sqref="B1733 B1735">
    <cfRule type="expression" dxfId="538" priority="537">
      <formula>$B1733="RSVD"</formula>
    </cfRule>
  </conditionalFormatting>
  <conditionalFormatting sqref="A1734 C1734:AA1734 AC1734:AH1734">
    <cfRule type="expression" dxfId="537" priority="536">
      <formula>$B1734="RSVD"</formula>
    </cfRule>
  </conditionalFormatting>
  <conditionalFormatting sqref="AB1734">
    <cfRule type="expression" dxfId="536" priority="535">
      <formula>$B1734="RSVD"</formula>
    </cfRule>
  </conditionalFormatting>
  <conditionalFormatting sqref="B1734">
    <cfRule type="expression" dxfId="535" priority="534">
      <formula>$B1734="RSVD"</formula>
    </cfRule>
  </conditionalFormatting>
  <conditionalFormatting sqref="A1736 C1736:AA1736 AC1736:AH1736 AC1738:AH1738 C1738:AA1738 A1738">
    <cfRule type="expression" dxfId="534" priority="533">
      <formula>$B1736="RSVD"</formula>
    </cfRule>
  </conditionalFormatting>
  <conditionalFormatting sqref="AB1736 AB1738">
    <cfRule type="expression" dxfId="533" priority="532">
      <formula>$B1736="RSVD"</formula>
    </cfRule>
  </conditionalFormatting>
  <conditionalFormatting sqref="B1736 B1738">
    <cfRule type="expression" dxfId="532" priority="531">
      <formula>$B1736="RSVD"</formula>
    </cfRule>
  </conditionalFormatting>
  <conditionalFormatting sqref="A1737 C1737:AA1737 AC1737:AH1737">
    <cfRule type="expression" dxfId="531" priority="530">
      <formula>$B1737="RSVD"</formula>
    </cfRule>
  </conditionalFormatting>
  <conditionalFormatting sqref="AB1737">
    <cfRule type="expression" dxfId="530" priority="529">
      <formula>$B1737="RSVD"</formula>
    </cfRule>
  </conditionalFormatting>
  <conditionalFormatting sqref="B1737">
    <cfRule type="expression" dxfId="529" priority="528">
      <formula>$B1737="RSVD"</formula>
    </cfRule>
  </conditionalFormatting>
  <conditionalFormatting sqref="B1741">
    <cfRule type="expression" dxfId="528" priority="527">
      <formula>$B1741="RSVD"</formula>
    </cfRule>
  </conditionalFormatting>
  <conditionalFormatting sqref="B1745:B1759 B1761">
    <cfRule type="expression" dxfId="527" priority="526">
      <formula>$B1745="RSVD"</formula>
    </cfRule>
  </conditionalFormatting>
  <conditionalFormatting sqref="A1744 C1744:AE1744">
    <cfRule type="expression" dxfId="526" priority="525">
      <formula>$B1744="RSVD"</formula>
    </cfRule>
  </conditionalFormatting>
  <conditionalFormatting sqref="B1744">
    <cfRule type="expression" dxfId="525" priority="524">
      <formula>$B1744="RSVD"</formula>
    </cfRule>
  </conditionalFormatting>
  <conditionalFormatting sqref="A1760 C1760:AE1760">
    <cfRule type="expression" dxfId="524" priority="523">
      <formula>$B1760="RSVD"</formula>
    </cfRule>
  </conditionalFormatting>
  <conditionalFormatting sqref="B1760">
    <cfRule type="expression" dxfId="523" priority="522">
      <formula>$B1760="RSVD"</formula>
    </cfRule>
  </conditionalFormatting>
  <conditionalFormatting sqref="B1765:B1770 B1772">
    <cfRule type="expression" dxfId="522" priority="521">
      <formula>$B1765="RSVD"</formula>
    </cfRule>
  </conditionalFormatting>
  <conditionalFormatting sqref="A1764 C1764:AH1764">
    <cfRule type="expression" dxfId="521" priority="520">
      <formula>$B1764="RSVD"</formula>
    </cfRule>
  </conditionalFormatting>
  <conditionalFormatting sqref="B1764">
    <cfRule type="expression" dxfId="520" priority="519">
      <formula>$B1764="RSVD"</formula>
    </cfRule>
  </conditionalFormatting>
  <conditionalFormatting sqref="A1771 C1771:AH1771">
    <cfRule type="expression" dxfId="519" priority="518">
      <formula>$B1771="RSVD"</formula>
    </cfRule>
  </conditionalFormatting>
  <conditionalFormatting sqref="B1771">
    <cfRule type="expression" dxfId="518" priority="517">
      <formula>$B1771="RSVD"</formula>
    </cfRule>
  </conditionalFormatting>
  <conditionalFormatting sqref="A1773 C1773:AH1773 C1775:AH1775 A1775">
    <cfRule type="expression" dxfId="517" priority="516">
      <formula>$B1773="RSVD"</formula>
    </cfRule>
  </conditionalFormatting>
  <conditionalFormatting sqref="B1773 B1775">
    <cfRule type="expression" dxfId="516" priority="515">
      <formula>$B1773="RSVD"</formula>
    </cfRule>
  </conditionalFormatting>
  <conditionalFormatting sqref="A1774 C1774:AH1774">
    <cfRule type="expression" dxfId="515" priority="514">
      <formula>$B1774="RSVD"</formula>
    </cfRule>
  </conditionalFormatting>
  <conditionalFormatting sqref="B1774">
    <cfRule type="expression" dxfId="514" priority="513">
      <formula>$B1774="RSVD"</formula>
    </cfRule>
  </conditionalFormatting>
  <conditionalFormatting sqref="A1776 C1776:AH1776 C1778:AH1778 A1778">
    <cfRule type="expression" dxfId="513" priority="512">
      <formula>$B1776="RSVD"</formula>
    </cfRule>
  </conditionalFormatting>
  <conditionalFormatting sqref="B1776 B1778">
    <cfRule type="expression" dxfId="512" priority="511">
      <formula>$B1776="RSVD"</formula>
    </cfRule>
  </conditionalFormatting>
  <conditionalFormatting sqref="A1777 C1777:AH1777">
    <cfRule type="expression" dxfId="511" priority="510">
      <formula>$B1777="RSVD"</formula>
    </cfRule>
  </conditionalFormatting>
  <conditionalFormatting sqref="B1777">
    <cfRule type="expression" dxfId="510" priority="509">
      <formula>$B1777="RSVD"</formula>
    </cfRule>
  </conditionalFormatting>
  <conditionalFormatting sqref="A1779 C1779:AH1779 C1781:AH1781 A1781">
    <cfRule type="expression" dxfId="509" priority="508">
      <formula>$B1779="RSVD"</formula>
    </cfRule>
  </conditionalFormatting>
  <conditionalFormatting sqref="B1779 B1781">
    <cfRule type="expression" dxfId="508" priority="507">
      <formula>$B1779="RSVD"</formula>
    </cfRule>
  </conditionalFormatting>
  <conditionalFormatting sqref="A1780 C1780:AH1780">
    <cfRule type="expression" dxfId="507" priority="506">
      <formula>$B1780="RSVD"</formula>
    </cfRule>
  </conditionalFormatting>
  <conditionalFormatting sqref="B1780">
    <cfRule type="expression" dxfId="506" priority="505">
      <formula>$B1780="RSVD"</formula>
    </cfRule>
  </conditionalFormatting>
  <conditionalFormatting sqref="B1784:B1790 B1792">
    <cfRule type="expression" dxfId="505" priority="504">
      <formula>$B1784="RSVD"</formula>
    </cfRule>
  </conditionalFormatting>
  <conditionalFormatting sqref="A1791 C1791:AH1791">
    <cfRule type="expression" dxfId="504" priority="503">
      <formula>$B1791="RSVD"</formula>
    </cfRule>
  </conditionalFormatting>
  <conditionalFormatting sqref="B1791">
    <cfRule type="expression" dxfId="503" priority="502">
      <formula>$B1791="RSVD"</formula>
    </cfRule>
  </conditionalFormatting>
  <conditionalFormatting sqref="A1793 C1793:AH1793 C1795:AH1795 A1795">
    <cfRule type="expression" dxfId="502" priority="501">
      <formula>$B1793="RSVD"</formula>
    </cfRule>
  </conditionalFormatting>
  <conditionalFormatting sqref="B1793 B1795">
    <cfRule type="expression" dxfId="501" priority="500">
      <formula>$B1793="RSVD"</formula>
    </cfRule>
  </conditionalFormatting>
  <conditionalFormatting sqref="A1794 C1794:AH1794">
    <cfRule type="expression" dxfId="500" priority="499">
      <formula>$B1794="RSVD"</formula>
    </cfRule>
  </conditionalFormatting>
  <conditionalFormatting sqref="B1794">
    <cfRule type="expression" dxfId="499" priority="498">
      <formula>$B1794="RSVD"</formula>
    </cfRule>
  </conditionalFormatting>
  <conditionalFormatting sqref="A1796 C1796:AH1796 C1798:AH1798 A1798">
    <cfRule type="expression" dxfId="498" priority="497">
      <formula>$B1796="RSVD"</formula>
    </cfRule>
  </conditionalFormatting>
  <conditionalFormatting sqref="B1796 B1798">
    <cfRule type="expression" dxfId="497" priority="496">
      <formula>$B1796="RSVD"</formula>
    </cfRule>
  </conditionalFormatting>
  <conditionalFormatting sqref="A1797 C1797:AH1797">
    <cfRule type="expression" dxfId="496" priority="495">
      <formula>$B1797="RSVD"</formula>
    </cfRule>
  </conditionalFormatting>
  <conditionalFormatting sqref="B1797">
    <cfRule type="expression" dxfId="495" priority="494">
      <formula>$B1797="RSVD"</formula>
    </cfRule>
  </conditionalFormatting>
  <conditionalFormatting sqref="A1799 C1799:AH1799 C1801:AH1801 A1801">
    <cfRule type="expression" dxfId="494" priority="493">
      <formula>$B1799="RSVD"</formula>
    </cfRule>
  </conditionalFormatting>
  <conditionalFormatting sqref="B1799 B1801">
    <cfRule type="expression" dxfId="493" priority="492">
      <formula>$B1799="RSVD"</formula>
    </cfRule>
  </conditionalFormatting>
  <conditionalFormatting sqref="A1800 C1800:AH1800">
    <cfRule type="expression" dxfId="492" priority="491">
      <formula>$B1800="RSVD"</formula>
    </cfRule>
  </conditionalFormatting>
  <conditionalFormatting sqref="B1800">
    <cfRule type="expression" dxfId="491" priority="490">
      <formula>$B1800="RSVD"</formula>
    </cfRule>
  </conditionalFormatting>
  <conditionalFormatting sqref="A1804 C1804:AE1804 AB1805:AB1810 AB1812 AB1815:AB1819 AB1821">
    <cfRule type="expression" dxfId="490" priority="489">
      <formula>$B1804="RSVD"</formula>
    </cfRule>
  </conditionalFormatting>
  <conditionalFormatting sqref="B1804:B1810 B1812 B1815:B1819 B1821">
    <cfRule type="expression" dxfId="489" priority="488">
      <formula>$B1804="RSVD"</formula>
    </cfRule>
  </conditionalFormatting>
  <conditionalFormatting sqref="A1811 C1811:AA1811 AC1811:AE1811">
    <cfRule type="expression" dxfId="488" priority="487">
      <formula>$B1811="RSVD"</formula>
    </cfRule>
  </conditionalFormatting>
  <conditionalFormatting sqref="AB1811">
    <cfRule type="expression" dxfId="487" priority="486">
      <formula>$B1811="RSVD"</formula>
    </cfRule>
  </conditionalFormatting>
  <conditionalFormatting sqref="B1811">
    <cfRule type="expression" dxfId="486" priority="485">
      <formula>$B1811="RSVD"</formula>
    </cfRule>
  </conditionalFormatting>
  <conditionalFormatting sqref="AC1814:AE1814 C1814:AA1814 A1814">
    <cfRule type="expression" dxfId="485" priority="484">
      <formula>$B1814="RSVD"</formula>
    </cfRule>
  </conditionalFormatting>
  <conditionalFormatting sqref="AB1814">
    <cfRule type="expression" dxfId="484" priority="483">
      <formula>$B1814="RSVD"</formula>
    </cfRule>
  </conditionalFormatting>
  <conditionalFormatting sqref="B1814">
    <cfRule type="expression" dxfId="483" priority="482">
      <formula>$B1814="RSVD"</formula>
    </cfRule>
  </conditionalFormatting>
  <conditionalFormatting sqref="AC1813:AE1813 C1813:AA1813 A1813">
    <cfRule type="expression" dxfId="482" priority="481">
      <formula>$B1813="RSVD"</formula>
    </cfRule>
  </conditionalFormatting>
  <conditionalFormatting sqref="AB1813">
    <cfRule type="expression" dxfId="481" priority="480">
      <formula>$B1813="RSVD"</formula>
    </cfRule>
  </conditionalFormatting>
  <conditionalFormatting sqref="B1813">
    <cfRule type="expression" dxfId="480" priority="479">
      <formula>$B1813="RSVD"</formula>
    </cfRule>
  </conditionalFormatting>
  <conditionalFormatting sqref="A1820 C1820:AA1820 AC1820:AE1820">
    <cfRule type="expression" dxfId="479" priority="478">
      <formula>$B1820="RSVD"</formula>
    </cfRule>
  </conditionalFormatting>
  <conditionalFormatting sqref="AB1820">
    <cfRule type="expression" dxfId="478" priority="477">
      <formula>$B1820="RSVD"</formula>
    </cfRule>
  </conditionalFormatting>
  <conditionalFormatting sqref="B1820">
    <cfRule type="expression" dxfId="477" priority="476">
      <formula>$B1820="RSVD"</formula>
    </cfRule>
  </conditionalFormatting>
  <conditionalFormatting sqref="A1824 C1824:AH1824 AB1825:AB1830 AB1832">
    <cfRule type="expression" dxfId="476" priority="475">
      <formula>$B1824="RSVD"</formula>
    </cfRule>
  </conditionalFormatting>
  <conditionalFormatting sqref="B1824:B1830 B1832">
    <cfRule type="expression" dxfId="475" priority="474">
      <formula>$B1824="RSVD"</formula>
    </cfRule>
  </conditionalFormatting>
  <conditionalFormatting sqref="A1831 C1831:AA1831 AC1831:AH1831">
    <cfRule type="expression" dxfId="474" priority="473">
      <formula>$B1831="RSVD"</formula>
    </cfRule>
  </conditionalFormatting>
  <conditionalFormatting sqref="AB1831">
    <cfRule type="expression" dxfId="473" priority="472">
      <formula>$B1831="RSVD"</formula>
    </cfRule>
  </conditionalFormatting>
  <conditionalFormatting sqref="B1831">
    <cfRule type="expression" dxfId="472" priority="471">
      <formula>$B1831="RSVD"</formula>
    </cfRule>
  </conditionalFormatting>
  <conditionalFormatting sqref="A1833 C1833:AA1833 AC1833:AH1833 AC1835:AH1835 C1835:AA1835 A1835">
    <cfRule type="expression" dxfId="471" priority="470">
      <formula>$B1833="RSVD"</formula>
    </cfRule>
  </conditionalFormatting>
  <conditionalFormatting sqref="AB1833 AB1835">
    <cfRule type="expression" dxfId="470" priority="469">
      <formula>$B1833="RSVD"</formula>
    </cfRule>
  </conditionalFormatting>
  <conditionalFormatting sqref="B1833 B1835">
    <cfRule type="expression" dxfId="469" priority="468">
      <formula>$B1833="RSVD"</formula>
    </cfRule>
  </conditionalFormatting>
  <conditionalFormatting sqref="A1834 C1834:AA1834 AC1834:AH1834">
    <cfRule type="expression" dxfId="468" priority="467">
      <formula>$B1834="RSVD"</formula>
    </cfRule>
  </conditionalFormatting>
  <conditionalFormatting sqref="AB1834">
    <cfRule type="expression" dxfId="467" priority="466">
      <formula>$B1834="RSVD"</formula>
    </cfRule>
  </conditionalFormatting>
  <conditionalFormatting sqref="B1834">
    <cfRule type="expression" dxfId="466" priority="465">
      <formula>$B1834="RSVD"</formula>
    </cfRule>
  </conditionalFormatting>
  <conditionalFormatting sqref="A1836 C1836:AA1836 AC1836:AH1836 AC1838:AH1838 C1838:AA1838 A1838">
    <cfRule type="expression" dxfId="465" priority="464">
      <formula>$B1836="RSVD"</formula>
    </cfRule>
  </conditionalFormatting>
  <conditionalFormatting sqref="AB1836 AB1838">
    <cfRule type="expression" dxfId="464" priority="463">
      <formula>$B1836="RSVD"</formula>
    </cfRule>
  </conditionalFormatting>
  <conditionalFormatting sqref="B1836 B1838">
    <cfRule type="expression" dxfId="463" priority="462">
      <formula>$B1836="RSVD"</formula>
    </cfRule>
  </conditionalFormatting>
  <conditionalFormatting sqref="A1837 C1837:AA1837 AC1837:AH1837">
    <cfRule type="expression" dxfId="462" priority="461">
      <formula>$B1837="RSVD"</formula>
    </cfRule>
  </conditionalFormatting>
  <conditionalFormatting sqref="AB1837">
    <cfRule type="expression" dxfId="461" priority="460">
      <formula>$B1837="RSVD"</formula>
    </cfRule>
  </conditionalFormatting>
  <conditionalFormatting sqref="B1837">
    <cfRule type="expression" dxfId="460" priority="459">
      <formula>$B1837="RSVD"</formula>
    </cfRule>
  </conditionalFormatting>
  <conditionalFormatting sqref="A1839 C1839:AA1839 AC1839:AH1839 AC1841:AH1841 C1841:AA1841 A1841">
    <cfRule type="expression" dxfId="459" priority="458">
      <formula>$B1839="RSVD"</formula>
    </cfRule>
  </conditionalFormatting>
  <conditionalFormatting sqref="AB1839 AB1841">
    <cfRule type="expression" dxfId="458" priority="457">
      <formula>$B1839="RSVD"</formula>
    </cfRule>
  </conditionalFormatting>
  <conditionalFormatting sqref="B1839 B1841">
    <cfRule type="expression" dxfId="457" priority="456">
      <formula>$B1839="RSVD"</formula>
    </cfRule>
  </conditionalFormatting>
  <conditionalFormatting sqref="A1840 C1840:AA1840 AC1840:AH1840">
    <cfRule type="expression" dxfId="456" priority="455">
      <formula>$B1840="RSVD"</formula>
    </cfRule>
  </conditionalFormatting>
  <conditionalFormatting sqref="AB1840">
    <cfRule type="expression" dxfId="455" priority="454">
      <formula>$B1840="RSVD"</formula>
    </cfRule>
  </conditionalFormatting>
  <conditionalFormatting sqref="B1840">
    <cfRule type="expression" dxfId="454" priority="453">
      <formula>$B1840="RSVD"</formula>
    </cfRule>
  </conditionalFormatting>
  <conditionalFormatting sqref="A1844 C1844:AH1844 AB1845:AB1851">
    <cfRule type="expression" dxfId="453" priority="452">
      <formula>$B1844="RSVD"</formula>
    </cfRule>
  </conditionalFormatting>
  <conditionalFormatting sqref="B1844:B1851">
    <cfRule type="expression" dxfId="452" priority="451">
      <formula>$B1844="RSVD"</formula>
    </cfRule>
  </conditionalFormatting>
  <conditionalFormatting sqref="A1852 C1852:AA1852 AC1852:AH1852">
    <cfRule type="expression" dxfId="451" priority="450">
      <formula>$B1852="RSVD"</formula>
    </cfRule>
  </conditionalFormatting>
  <conditionalFormatting sqref="AB1852">
    <cfRule type="expression" dxfId="450" priority="449">
      <formula>$B1852="RSVD"</formula>
    </cfRule>
  </conditionalFormatting>
  <conditionalFormatting sqref="B1852">
    <cfRule type="expression" dxfId="449" priority="448">
      <formula>$B1852="RSVD"</formula>
    </cfRule>
  </conditionalFormatting>
  <conditionalFormatting sqref="A1853:A1854 C1853:AA1854 AC1853:AH1854">
    <cfRule type="expression" dxfId="448" priority="447">
      <formula>$B1853="RSVD"</formula>
    </cfRule>
  </conditionalFormatting>
  <conditionalFormatting sqref="AB1853:AB1854">
    <cfRule type="expression" dxfId="447" priority="446">
      <formula>$B1853="RSVD"</formula>
    </cfRule>
  </conditionalFormatting>
  <conditionalFormatting sqref="B1853:B1854">
    <cfRule type="expression" dxfId="446" priority="445">
      <formula>$B1853="RSVD"</formula>
    </cfRule>
  </conditionalFormatting>
  <conditionalFormatting sqref="A1855 C1855:AA1855 AC1855:AH1855">
    <cfRule type="expression" dxfId="445" priority="444">
      <formula>$B1855="RSVD"</formula>
    </cfRule>
  </conditionalFormatting>
  <conditionalFormatting sqref="AB1855">
    <cfRule type="expression" dxfId="444" priority="443">
      <formula>$B1855="RSVD"</formula>
    </cfRule>
  </conditionalFormatting>
  <conditionalFormatting sqref="B1855">
    <cfRule type="expression" dxfId="443" priority="442">
      <formula>$B1855="RSVD"</formula>
    </cfRule>
  </conditionalFormatting>
  <conditionalFormatting sqref="A1856:A1857 C1856:AA1857 AC1856:AH1857">
    <cfRule type="expression" dxfId="442" priority="441">
      <formula>$B1856="RSVD"</formula>
    </cfRule>
  </conditionalFormatting>
  <conditionalFormatting sqref="AB1856:AB1857">
    <cfRule type="expression" dxfId="441" priority="440">
      <formula>$B1856="RSVD"</formula>
    </cfRule>
  </conditionalFormatting>
  <conditionalFormatting sqref="B1856:B1857">
    <cfRule type="expression" dxfId="440" priority="439">
      <formula>$B1856="RSVD"</formula>
    </cfRule>
  </conditionalFormatting>
  <conditionalFormatting sqref="A1858 C1858:AA1858 AC1858:AH1858">
    <cfRule type="expression" dxfId="439" priority="438">
      <formula>$B1858="RSVD"</formula>
    </cfRule>
  </conditionalFormatting>
  <conditionalFormatting sqref="AB1858">
    <cfRule type="expression" dxfId="438" priority="437">
      <formula>$B1858="RSVD"</formula>
    </cfRule>
  </conditionalFormatting>
  <conditionalFormatting sqref="B1858">
    <cfRule type="expression" dxfId="437" priority="436">
      <formula>$B1858="RSVD"</formula>
    </cfRule>
  </conditionalFormatting>
  <conditionalFormatting sqref="A1859:A1860 C1859:AA1860 AC1859:AH1860">
    <cfRule type="expression" dxfId="436" priority="435">
      <formula>$B1859="RSVD"</formula>
    </cfRule>
  </conditionalFormatting>
  <conditionalFormatting sqref="AB1859:AB1860">
    <cfRule type="expression" dxfId="435" priority="434">
      <formula>$B1859="RSVD"</formula>
    </cfRule>
  </conditionalFormatting>
  <conditionalFormatting sqref="B1859:B1860">
    <cfRule type="expression" dxfId="434" priority="433">
      <formula>$B1859="RSVD"</formula>
    </cfRule>
  </conditionalFormatting>
  <conditionalFormatting sqref="A1861 C1861:AA1861 AC1861:AH1861">
    <cfRule type="expression" dxfId="433" priority="432">
      <formula>$B1861="RSVD"</formula>
    </cfRule>
  </conditionalFormatting>
  <conditionalFormatting sqref="AB1861">
    <cfRule type="expression" dxfId="432" priority="431">
      <formula>$B1861="RSVD"</formula>
    </cfRule>
  </conditionalFormatting>
  <conditionalFormatting sqref="B1861">
    <cfRule type="expression" dxfId="431" priority="430">
      <formula>$B1861="RSVD"</formula>
    </cfRule>
  </conditionalFormatting>
  <conditionalFormatting sqref="B1864:B1870 B1872 B1875:B1879 B1881">
    <cfRule type="expression" dxfId="430" priority="429">
      <formula>$B1864="RSVD"</formula>
    </cfRule>
  </conditionalFormatting>
  <conditionalFormatting sqref="A1871 C1871:AE1871">
    <cfRule type="expression" dxfId="429" priority="428">
      <formula>$B1871="RSVD"</formula>
    </cfRule>
  </conditionalFormatting>
  <conditionalFormatting sqref="B1871">
    <cfRule type="expression" dxfId="428" priority="427">
      <formula>$B1871="RSVD"</formula>
    </cfRule>
  </conditionalFormatting>
  <conditionalFormatting sqref="C1874:AE1874 A1874">
    <cfRule type="expression" dxfId="427" priority="426">
      <formula>$B1874="RSVD"</formula>
    </cfRule>
  </conditionalFormatting>
  <conditionalFormatting sqref="B1874">
    <cfRule type="expression" dxfId="426" priority="425">
      <formula>$B1874="RSVD"</formula>
    </cfRule>
  </conditionalFormatting>
  <conditionalFormatting sqref="C1873:AE1873 A1873">
    <cfRule type="expression" dxfId="425" priority="424">
      <formula>$B1873="RSVD"</formula>
    </cfRule>
  </conditionalFormatting>
  <conditionalFormatting sqref="B1873">
    <cfRule type="expression" dxfId="424" priority="423">
      <formula>$B1873="RSVD"</formula>
    </cfRule>
  </conditionalFormatting>
  <conditionalFormatting sqref="A1880 C1880:AE1880">
    <cfRule type="expression" dxfId="423" priority="422">
      <formula>$B1880="RSVD"</formula>
    </cfRule>
  </conditionalFormatting>
  <conditionalFormatting sqref="B1880">
    <cfRule type="expression" dxfId="422" priority="421">
      <formula>$B1880="RSVD"</formula>
    </cfRule>
  </conditionalFormatting>
  <conditionalFormatting sqref="B1885:B1890 B1892">
    <cfRule type="expression" dxfId="421" priority="420">
      <formula>$B1885="RSVD"</formula>
    </cfRule>
  </conditionalFormatting>
  <conditionalFormatting sqref="A1884 C1884:AH1884 AB1885:AB1901">
    <cfRule type="expression" dxfId="420" priority="419">
      <formula>$B1884="RSVD"</formula>
    </cfRule>
  </conditionalFormatting>
  <conditionalFormatting sqref="B1884">
    <cfRule type="expression" dxfId="419" priority="418">
      <formula>$B1884="RSVD"</formula>
    </cfRule>
  </conditionalFormatting>
  <conditionalFormatting sqref="A1891 C1891:AA1891 AC1891:AH1891">
    <cfRule type="expression" dxfId="418" priority="417">
      <formula>$B1891="RSVD"</formula>
    </cfRule>
  </conditionalFormatting>
  <conditionalFormatting sqref="B1891">
    <cfRule type="expression" dxfId="417" priority="416">
      <formula>$B1891="RSVD"</formula>
    </cfRule>
  </conditionalFormatting>
  <conditionalFormatting sqref="A1893 C1893:AA1893 C1895:AA1895 A1895 AC1895:AH1895 AC1893:AH1893">
    <cfRule type="expression" dxfId="416" priority="415">
      <formula>$B1893="RSVD"</formula>
    </cfRule>
  </conditionalFormatting>
  <conditionalFormatting sqref="B1893 B1895">
    <cfRule type="expression" dxfId="415" priority="414">
      <formula>$B1893="RSVD"</formula>
    </cfRule>
  </conditionalFormatting>
  <conditionalFormatting sqref="A1894 C1894:AA1894 AC1894:AH1894">
    <cfRule type="expression" dxfId="414" priority="413">
      <formula>$B1894="RSVD"</formula>
    </cfRule>
  </conditionalFormatting>
  <conditionalFormatting sqref="B1894">
    <cfRule type="expression" dxfId="413" priority="412">
      <formula>$B1894="RSVD"</formula>
    </cfRule>
  </conditionalFormatting>
  <conditionalFormatting sqref="A1896 C1896:AA1896 C1898:AA1898 A1898 AC1898:AH1898 AC1896:AH1896">
    <cfRule type="expression" dxfId="412" priority="411">
      <formula>$B1896="RSVD"</formula>
    </cfRule>
  </conditionalFormatting>
  <conditionalFormatting sqref="B1896 B1898">
    <cfRule type="expression" dxfId="411" priority="410">
      <formula>$B1896="RSVD"</formula>
    </cfRule>
  </conditionalFormatting>
  <conditionalFormatting sqref="A1897 C1897:AA1897 AC1897:AH1897">
    <cfRule type="expression" dxfId="410" priority="409">
      <formula>$B1897="RSVD"</formula>
    </cfRule>
  </conditionalFormatting>
  <conditionalFormatting sqref="B1897">
    <cfRule type="expression" dxfId="409" priority="408">
      <formula>$B1897="RSVD"</formula>
    </cfRule>
  </conditionalFormatting>
  <conditionalFormatting sqref="A1899 C1899:AA1899 C1901:AA1901 A1901 AC1901:AH1901 AC1899:AH1899">
    <cfRule type="expression" dxfId="408" priority="407">
      <formula>$B1899="RSVD"</formula>
    </cfRule>
  </conditionalFormatting>
  <conditionalFormatting sqref="B1899 B1901">
    <cfRule type="expression" dxfId="407" priority="406">
      <formula>$B1899="RSVD"</formula>
    </cfRule>
  </conditionalFormatting>
  <conditionalFormatting sqref="A1900 C1900:AA1900 AC1900:AH1900">
    <cfRule type="expression" dxfId="406" priority="405">
      <formula>$B1900="RSVD"</formula>
    </cfRule>
  </conditionalFormatting>
  <conditionalFormatting sqref="B1900">
    <cfRule type="expression" dxfId="405" priority="404">
      <formula>$B1900="RSVD"</formula>
    </cfRule>
  </conditionalFormatting>
  <conditionalFormatting sqref="B1905:B1909 B1915 B1913">
    <cfRule type="expression" dxfId="404" priority="403">
      <formula>$B1905="RSVD"</formula>
    </cfRule>
  </conditionalFormatting>
  <conditionalFormatting sqref="A1904 C1904:AH1904 AB1905:AB1921">
    <cfRule type="expression" dxfId="403" priority="402">
      <formula>$B1904="RSVD"</formula>
    </cfRule>
  </conditionalFormatting>
  <conditionalFormatting sqref="B1904">
    <cfRule type="expression" dxfId="402" priority="401">
      <formula>$B1904="RSVD"</formula>
    </cfRule>
  </conditionalFormatting>
  <conditionalFormatting sqref="A1914 C1914:AA1914 AC1914:AH1914">
    <cfRule type="expression" dxfId="401" priority="400">
      <formula>$B1914="RSVD"</formula>
    </cfRule>
  </conditionalFormatting>
  <conditionalFormatting sqref="B1914">
    <cfRule type="expression" dxfId="400" priority="399">
      <formula>$B1914="RSVD"</formula>
    </cfRule>
  </conditionalFormatting>
  <conditionalFormatting sqref="A1910 C1910:AA1910 C1912:AA1912 A1912 AC1912:AH1912 AC1910:AH1910">
    <cfRule type="expression" dxfId="399" priority="398">
      <formula>$B1910="RSVD"</formula>
    </cfRule>
  </conditionalFormatting>
  <conditionalFormatting sqref="B1910 B1912">
    <cfRule type="expression" dxfId="398" priority="397">
      <formula>$B1910="RSVD"</formula>
    </cfRule>
  </conditionalFormatting>
  <conditionalFormatting sqref="A1911 C1911:AA1911 AC1911:AH1911">
    <cfRule type="expression" dxfId="397" priority="396">
      <formula>$B1911="RSVD"</formula>
    </cfRule>
  </conditionalFormatting>
  <conditionalFormatting sqref="B1911">
    <cfRule type="expression" dxfId="396" priority="395">
      <formula>$B1911="RSVD"</formula>
    </cfRule>
  </conditionalFormatting>
  <conditionalFormatting sqref="C1918:AA1918 A1918 C1916:AA1916 A1916 AC1916:AH1916 AC1918:AH1918">
    <cfRule type="expression" dxfId="395" priority="394">
      <formula>$B1916="RSVD"</formula>
    </cfRule>
  </conditionalFormatting>
  <conditionalFormatting sqref="B1918 B1916">
    <cfRule type="expression" dxfId="394" priority="393">
      <formula>$B1916="RSVD"</formula>
    </cfRule>
  </conditionalFormatting>
  <conditionalFormatting sqref="A1917 C1917:AA1917 AC1917:AH1917">
    <cfRule type="expression" dxfId="393" priority="392">
      <formula>$B1917="RSVD"</formula>
    </cfRule>
  </conditionalFormatting>
  <conditionalFormatting sqref="B1917">
    <cfRule type="expression" dxfId="392" priority="391">
      <formula>$B1917="RSVD"</formula>
    </cfRule>
  </conditionalFormatting>
  <conditionalFormatting sqref="C1921:AA1921 A1921 C1919:AA1919 A1919 AC1919:AH1919 AC1921:AH1921">
    <cfRule type="expression" dxfId="391" priority="390">
      <formula>$B1919="RSVD"</formula>
    </cfRule>
  </conditionalFormatting>
  <conditionalFormatting sqref="B1921 B1919">
    <cfRule type="expression" dxfId="390" priority="389">
      <formula>$B1919="RSVD"</formula>
    </cfRule>
  </conditionalFormatting>
  <conditionalFormatting sqref="A1920 C1920:AA1920 AC1920:AH1920">
    <cfRule type="expression" dxfId="389" priority="388">
      <formula>$B1920="RSVD"</formula>
    </cfRule>
  </conditionalFormatting>
  <conditionalFormatting sqref="B1920">
    <cfRule type="expression" dxfId="388" priority="387">
      <formula>$B1920="RSVD"</formula>
    </cfRule>
  </conditionalFormatting>
  <conditionalFormatting sqref="B1925:B1930 B1932 B1935:B1939 B1941">
    <cfRule type="expression" dxfId="387" priority="386">
      <formula>$B1925="RSVD"</formula>
    </cfRule>
  </conditionalFormatting>
  <conditionalFormatting sqref="A1924 C1924:AE1924">
    <cfRule type="expression" dxfId="386" priority="385">
      <formula>$B1924="RSVD"</formula>
    </cfRule>
  </conditionalFormatting>
  <conditionalFormatting sqref="B1924">
    <cfRule type="expression" dxfId="385" priority="384">
      <formula>$B1924="RSVD"</formula>
    </cfRule>
  </conditionalFormatting>
  <conditionalFormatting sqref="A1931 C1931:AE1931">
    <cfRule type="expression" dxfId="384" priority="383">
      <formula>$B1931="RSVD"</formula>
    </cfRule>
  </conditionalFormatting>
  <conditionalFormatting sqref="B1931">
    <cfRule type="expression" dxfId="383" priority="382">
      <formula>$B1931="RSVD"</formula>
    </cfRule>
  </conditionalFormatting>
  <conditionalFormatting sqref="C1934:AE1934 A1934">
    <cfRule type="expression" dxfId="382" priority="381">
      <formula>$B1934="RSVD"</formula>
    </cfRule>
  </conditionalFormatting>
  <conditionalFormatting sqref="B1934">
    <cfRule type="expression" dxfId="381" priority="380">
      <formula>$B1934="RSVD"</formula>
    </cfRule>
  </conditionalFormatting>
  <conditionalFormatting sqref="C1933:AE1933 A1933">
    <cfRule type="expression" dxfId="380" priority="379">
      <formula>$B1933="RSVD"</formula>
    </cfRule>
  </conditionalFormatting>
  <conditionalFormatting sqref="B1933">
    <cfRule type="expression" dxfId="379" priority="378">
      <formula>$B1933="RSVD"</formula>
    </cfRule>
  </conditionalFormatting>
  <conditionalFormatting sqref="A1940 C1940:AE1940">
    <cfRule type="expression" dxfId="378" priority="377">
      <formula>$B1940="RSVD"</formula>
    </cfRule>
  </conditionalFormatting>
  <conditionalFormatting sqref="B1940">
    <cfRule type="expression" dxfId="377" priority="376">
      <formula>$B1940="RSVD"</formula>
    </cfRule>
  </conditionalFormatting>
  <conditionalFormatting sqref="A1944 C1944:AH1944 AB1945:AB1961">
    <cfRule type="expression" dxfId="376" priority="375">
      <formula>$B1944="RSVD"</formula>
    </cfRule>
  </conditionalFormatting>
  <conditionalFormatting sqref="B1944:B1950 B1952">
    <cfRule type="expression" dxfId="375" priority="374">
      <formula>$B1944="RSVD"</formula>
    </cfRule>
  </conditionalFormatting>
  <conditionalFormatting sqref="A1951 C1951:AA1951 AC1951:AH1951">
    <cfRule type="expression" dxfId="374" priority="373">
      <formula>$B1951="RSVD"</formula>
    </cfRule>
  </conditionalFormatting>
  <conditionalFormatting sqref="B1951">
    <cfRule type="expression" dxfId="373" priority="372">
      <formula>$B1951="RSVD"</formula>
    </cfRule>
  </conditionalFormatting>
  <conditionalFormatting sqref="A1953 C1953:AA1953 C1955:AA1955 A1955 AC1955:AH1955 AC1953:AH1953">
    <cfRule type="expression" dxfId="372" priority="371">
      <formula>$B1953="RSVD"</formula>
    </cfRule>
  </conditionalFormatting>
  <conditionalFormatting sqref="B1953 B1955">
    <cfRule type="expression" dxfId="371" priority="370">
      <formula>$B1953="RSVD"</formula>
    </cfRule>
  </conditionalFormatting>
  <conditionalFormatting sqref="A1954 C1954:AA1954 AC1954:AH1954">
    <cfRule type="expression" dxfId="370" priority="369">
      <formula>$B1954="RSVD"</formula>
    </cfRule>
  </conditionalFormatting>
  <conditionalFormatting sqref="B1954">
    <cfRule type="expression" dxfId="369" priority="368">
      <formula>$B1954="RSVD"</formula>
    </cfRule>
  </conditionalFormatting>
  <conditionalFormatting sqref="A1956 C1956:AA1956 C1958:AA1958 A1958 AC1958:AH1958 AC1956:AH1956">
    <cfRule type="expression" dxfId="368" priority="367">
      <formula>$B1956="RSVD"</formula>
    </cfRule>
  </conditionalFormatting>
  <conditionalFormatting sqref="B1956 B1958">
    <cfRule type="expression" dxfId="367" priority="366">
      <formula>$B1956="RSVD"</formula>
    </cfRule>
  </conditionalFormatting>
  <conditionalFormatting sqref="A1957 C1957:AA1957 AC1957:AH1957">
    <cfRule type="expression" dxfId="366" priority="365">
      <formula>$B1957="RSVD"</formula>
    </cfRule>
  </conditionalFormatting>
  <conditionalFormatting sqref="B1957">
    <cfRule type="expression" dxfId="365" priority="364">
      <formula>$B1957="RSVD"</formula>
    </cfRule>
  </conditionalFormatting>
  <conditionalFormatting sqref="A1959 C1959:AA1959 C1961:AA1961 A1961 AC1961:AH1961 AC1959:AH1959">
    <cfRule type="expression" dxfId="364" priority="363">
      <formula>$B1959="RSVD"</formula>
    </cfRule>
  </conditionalFormatting>
  <conditionalFormatting sqref="B1959 B1961">
    <cfRule type="expression" dxfId="363" priority="362">
      <formula>$B1959="RSVD"</formula>
    </cfRule>
  </conditionalFormatting>
  <conditionalFormatting sqref="A1960 C1960:AA1960 AC1960:AH1960">
    <cfRule type="expression" dxfId="362" priority="361">
      <formula>$B1960="RSVD"</formula>
    </cfRule>
  </conditionalFormatting>
  <conditionalFormatting sqref="B1960">
    <cfRule type="expression" dxfId="361" priority="360">
      <formula>$B1960="RSVD"</formula>
    </cfRule>
  </conditionalFormatting>
  <conditionalFormatting sqref="B1964">
    <cfRule type="expression" dxfId="360" priority="359">
      <formula>$B1964="RSVD"</formula>
    </cfRule>
  </conditionalFormatting>
  <conditionalFormatting sqref="A1967 C1967:AH1967 AB1968:AB1981">
    <cfRule type="expression" dxfId="359" priority="358">
      <formula>$B1967="RSVD"</formula>
    </cfRule>
  </conditionalFormatting>
  <conditionalFormatting sqref="B1967:B1981">
    <cfRule type="expression" dxfId="358" priority="357">
      <formula>$B1967="RSVD"</formula>
    </cfRule>
  </conditionalFormatting>
  <conditionalFormatting sqref="A1974 C1974:AA1974 AC1974:AH1974">
    <cfRule type="expression" dxfId="357" priority="356">
      <formula>$B1974="RSVD"</formula>
    </cfRule>
  </conditionalFormatting>
  <conditionalFormatting sqref="A1976 A1978 C1978:AA1978 C1976:AA1976 AC1976:AH1976 AC1978:AH1978">
    <cfRule type="expression" dxfId="356" priority="355">
      <formula>$B1976="RSVD"</formula>
    </cfRule>
  </conditionalFormatting>
  <conditionalFormatting sqref="A1977 C1977:AA1977 AC1977:AH1977">
    <cfRule type="expression" dxfId="355" priority="354">
      <formula>$B1977="RSVD"</formula>
    </cfRule>
  </conditionalFormatting>
  <conditionalFormatting sqref="A1979 A1981 C1981:AA1981 C1979:AA1979 AC1979:AH1979 AC1981:AH1981">
    <cfRule type="expression" dxfId="354" priority="353">
      <formula>$B1979="RSVD"</formula>
    </cfRule>
  </conditionalFormatting>
  <conditionalFormatting sqref="A1980 C1980:AA1980 AC1980:AH1980">
    <cfRule type="expression" dxfId="353" priority="352">
      <formula>$B1980="RSVD"</formula>
    </cfRule>
  </conditionalFormatting>
  <conditionalFormatting sqref="AB1982:AB1984">
    <cfRule type="expression" dxfId="352" priority="351">
      <formula>$B1982="RSVD"</formula>
    </cfRule>
  </conditionalFormatting>
  <conditionalFormatting sqref="B1982:B1984">
    <cfRule type="expression" dxfId="351" priority="350">
      <formula>$B1982="RSVD"</formula>
    </cfRule>
  </conditionalFormatting>
  <conditionalFormatting sqref="A1982 A1984 C1984:AA1984 C1982:AA1982 AC1982:AH1982 AC1984:AH1984">
    <cfRule type="expression" dxfId="350" priority="349">
      <formula>$B1982="RSVD"</formula>
    </cfRule>
  </conditionalFormatting>
  <conditionalFormatting sqref="A1983 C1983:AA1983 AC1983:AH1983">
    <cfRule type="expression" dxfId="349" priority="348">
      <formula>$B1983="RSVD"</formula>
    </cfRule>
  </conditionalFormatting>
  <conditionalFormatting sqref="A1987 C1987:AE1987 AB1988:AB1993 AB1995 AB1998:AB2004">
    <cfRule type="expression" dxfId="348" priority="347">
      <formula>$B1987="RSVD"</formula>
    </cfRule>
  </conditionalFormatting>
  <conditionalFormatting sqref="A2003 C2003:AA2003 AC2003:AE2003">
    <cfRule type="expression" dxfId="347" priority="346">
      <formula>$B2003="RSVD"</formula>
    </cfRule>
  </conditionalFormatting>
  <conditionalFormatting sqref="B1987:B1993 B1995 B1998:B2004">
    <cfRule type="expression" dxfId="346" priority="345">
      <formula>$B1987="RSVD"</formula>
    </cfRule>
  </conditionalFormatting>
  <conditionalFormatting sqref="A1994 C1994:AA1994 AC1994:AE1994">
    <cfRule type="expression" dxfId="345" priority="344">
      <formula>$B1994="RSVD"</formula>
    </cfRule>
  </conditionalFormatting>
  <conditionalFormatting sqref="AB1994">
    <cfRule type="expression" dxfId="344" priority="343">
      <formula>$B1994="RSVD"</formula>
    </cfRule>
  </conditionalFormatting>
  <conditionalFormatting sqref="B1994">
    <cfRule type="expression" dxfId="343" priority="342">
      <formula>$B1994="RSVD"</formula>
    </cfRule>
  </conditionalFormatting>
  <conditionalFormatting sqref="AC1997:AE1997 C1997:AA1997 A1997">
    <cfRule type="expression" dxfId="342" priority="341">
      <formula>$B1997="RSVD"</formula>
    </cfRule>
  </conditionalFormatting>
  <conditionalFormatting sqref="AB1997">
    <cfRule type="expression" dxfId="341" priority="340">
      <formula>$B1997="RSVD"</formula>
    </cfRule>
  </conditionalFormatting>
  <conditionalFormatting sqref="B1997">
    <cfRule type="expression" dxfId="340" priority="339">
      <formula>$B1997="RSVD"</formula>
    </cfRule>
  </conditionalFormatting>
  <conditionalFormatting sqref="AC1996:AE1996 C1996:AA1996 A1996">
    <cfRule type="expression" dxfId="339" priority="338">
      <formula>$B1996="RSVD"</formula>
    </cfRule>
  </conditionalFormatting>
  <conditionalFormatting sqref="AB1996">
    <cfRule type="expression" dxfId="338" priority="337">
      <formula>$B1996="RSVD"</formula>
    </cfRule>
  </conditionalFormatting>
  <conditionalFormatting sqref="B1996">
    <cfRule type="expression" dxfId="337" priority="336">
      <formula>$B1996="RSVD"</formula>
    </cfRule>
  </conditionalFormatting>
  <conditionalFormatting sqref="B2011 B2013:B2026">
    <cfRule type="expression" dxfId="336" priority="335">
      <formula>$B2011="RSVD"</formula>
    </cfRule>
  </conditionalFormatting>
  <conditionalFormatting sqref="A2009 C2009:AH2009 AB2010:AB2011 AB2013:AB2026">
    <cfRule type="expression" dxfId="335" priority="334">
      <formula>$B2009="RSVD"</formula>
    </cfRule>
  </conditionalFormatting>
  <conditionalFormatting sqref="B2009">
    <cfRule type="expression" dxfId="334" priority="333">
      <formula>$B2009="RSVD"</formula>
    </cfRule>
  </conditionalFormatting>
  <conditionalFormatting sqref="A2010 C2010:AA2010 AC2010:AH2010">
    <cfRule type="expression" dxfId="333" priority="332">
      <formula>$B2010="RSVD"</formula>
    </cfRule>
  </conditionalFormatting>
  <conditionalFormatting sqref="B2010">
    <cfRule type="expression" dxfId="332" priority="331">
      <formula>$B2010="RSVD"</formula>
    </cfRule>
  </conditionalFormatting>
  <conditionalFormatting sqref="A2012 C2012:AA2012 AC2012:AH2012">
    <cfRule type="expression" dxfId="331" priority="330">
      <formula>$B2012="RSVD"</formula>
    </cfRule>
  </conditionalFormatting>
  <conditionalFormatting sqref="B2012">
    <cfRule type="expression" dxfId="330" priority="329">
      <formula>$B2012="RSVD"</formula>
    </cfRule>
  </conditionalFormatting>
  <conditionalFormatting sqref="AB2012">
    <cfRule type="expression" dxfId="329" priority="328">
      <formula>$B2012="RSVD"</formula>
    </cfRule>
  </conditionalFormatting>
  <conditionalFormatting sqref="B2029">
    <cfRule type="expression" dxfId="328" priority="327">
      <formula>$B2029="RSVD"</formula>
    </cfRule>
  </conditionalFormatting>
  <conditionalFormatting sqref="B2032:B2034">
    <cfRule type="expression" dxfId="327" priority="326">
      <formula>$B2032="RSVD"</formula>
    </cfRule>
  </conditionalFormatting>
  <conditionalFormatting sqref="A2038 AC2038:AH2038 C2038:AA2038">
    <cfRule type="expression" dxfId="326" priority="325">
      <formula>$B2038="RSVD"</formula>
    </cfRule>
  </conditionalFormatting>
  <conditionalFormatting sqref="A2037 AB2038:AB2039 C2037:AH2037 AB2041:AB2054">
    <cfRule type="expression" dxfId="325" priority="324">
      <formula>$B2037="RSVD"</formula>
    </cfRule>
  </conditionalFormatting>
  <conditionalFormatting sqref="B2037:B2039 B2041:B2054">
    <cfRule type="expression" dxfId="324" priority="323">
      <formula>$B2037="RSVD"</formula>
    </cfRule>
  </conditionalFormatting>
  <conditionalFormatting sqref="A2040 AC2040:AH2040 C2040:AA2040">
    <cfRule type="expression" dxfId="323" priority="322">
      <formula>$B2040="RSVD"</formula>
    </cfRule>
  </conditionalFormatting>
  <conditionalFormatting sqref="AB2040">
    <cfRule type="expression" dxfId="322" priority="321">
      <formula>$B2040="RSVD"</formula>
    </cfRule>
  </conditionalFormatting>
  <conditionalFormatting sqref="B2040">
    <cfRule type="expression" dxfId="321" priority="320">
      <formula>$B2040="RSVD"</formula>
    </cfRule>
  </conditionalFormatting>
  <conditionalFormatting sqref="B2059 B2061:B2074">
    <cfRule type="expression" dxfId="320" priority="319">
      <formula>$B2059="RSVD"</formula>
    </cfRule>
  </conditionalFormatting>
  <conditionalFormatting sqref="A2058 C2058:AE2058">
    <cfRule type="expression" dxfId="319" priority="318">
      <formula>$B2058="RSVD"</formula>
    </cfRule>
  </conditionalFormatting>
  <conditionalFormatting sqref="B2058">
    <cfRule type="expression" dxfId="318" priority="317">
      <formula>$B2058="RSVD"</formula>
    </cfRule>
  </conditionalFormatting>
  <conditionalFormatting sqref="A2057 C2057:AE2057">
    <cfRule type="expression" dxfId="317" priority="316">
      <formula>$B2057="RSVD"</formula>
    </cfRule>
  </conditionalFormatting>
  <conditionalFormatting sqref="B2057">
    <cfRule type="expression" dxfId="316" priority="315">
      <formula>$B2057="RSVD"</formula>
    </cfRule>
  </conditionalFormatting>
  <conditionalFormatting sqref="A2060 C2060:AE2060">
    <cfRule type="expression" dxfId="315" priority="314">
      <formula>$B2060="RSVD"</formula>
    </cfRule>
  </conditionalFormatting>
  <conditionalFormatting sqref="B2060">
    <cfRule type="expression" dxfId="314" priority="313">
      <formula>$B2060="RSVD"</formula>
    </cfRule>
  </conditionalFormatting>
  <conditionalFormatting sqref="B2079 B2081:B2091">
    <cfRule type="expression" dxfId="313" priority="312">
      <formula>$B2079="RSVD"</formula>
    </cfRule>
  </conditionalFormatting>
  <conditionalFormatting sqref="A2078 C2078:AA2078 AC2078:AH2078">
    <cfRule type="expression" dxfId="312" priority="311">
      <formula>$B2078="RSVD"</formula>
    </cfRule>
  </conditionalFormatting>
  <conditionalFormatting sqref="B2078">
    <cfRule type="expression" dxfId="311" priority="310">
      <formula>$B2078="RSVD"</formula>
    </cfRule>
  </conditionalFormatting>
  <conditionalFormatting sqref="A2077 C2077:AH2077 AB2078:AB2094">
    <cfRule type="expression" dxfId="310" priority="309">
      <formula>$B2077="RSVD"</formula>
    </cfRule>
  </conditionalFormatting>
  <conditionalFormatting sqref="B2077">
    <cfRule type="expression" dxfId="309" priority="308">
      <formula>$B2077="RSVD"</formula>
    </cfRule>
  </conditionalFormatting>
  <conditionalFormatting sqref="A2080 C2080:AA2080 AC2080:AH2080">
    <cfRule type="expression" dxfId="308" priority="307">
      <formula>$B2080="RSVD"</formula>
    </cfRule>
  </conditionalFormatting>
  <conditionalFormatting sqref="B2080">
    <cfRule type="expression" dxfId="307" priority="306">
      <formula>$B2080="RSVD"</formula>
    </cfRule>
  </conditionalFormatting>
  <conditionalFormatting sqref="C2092:AA2094 A2092:A2094 AC2092:AH2094">
    <cfRule type="expression" dxfId="306" priority="305">
      <formula>$B2092="RSVD"</formula>
    </cfRule>
  </conditionalFormatting>
  <conditionalFormatting sqref="B2092:B2094">
    <cfRule type="expression" dxfId="305" priority="304">
      <formula>$B2092="RSVD"</formula>
    </cfRule>
  </conditionalFormatting>
  <conditionalFormatting sqref="B2097:B2099">
    <cfRule type="expression" dxfId="304" priority="303">
      <formula>$B2097="RSVD"</formula>
    </cfRule>
  </conditionalFormatting>
  <conditionalFormatting sqref="B2104 B2106:B2116">
    <cfRule type="expression" dxfId="303" priority="302">
      <formula>$B2104="RSVD"</formula>
    </cfRule>
  </conditionalFormatting>
  <conditionalFormatting sqref="A2103 C2103:AH2103">
    <cfRule type="expression" dxfId="302" priority="301">
      <formula>$B2103="RSVD"</formula>
    </cfRule>
  </conditionalFormatting>
  <conditionalFormatting sqref="B2103">
    <cfRule type="expression" dxfId="301" priority="300">
      <formula>$B2103="RSVD"</formula>
    </cfRule>
  </conditionalFormatting>
  <conditionalFormatting sqref="A2102 C2102:AH2102">
    <cfRule type="expression" dxfId="300" priority="299">
      <formula>$B2102="RSVD"</formula>
    </cfRule>
  </conditionalFormatting>
  <conditionalFormatting sqref="B2102">
    <cfRule type="expression" dxfId="299" priority="298">
      <formula>$B2102="RSVD"</formula>
    </cfRule>
  </conditionalFormatting>
  <conditionalFormatting sqref="A2105 C2105:AH2105">
    <cfRule type="expression" dxfId="298" priority="297">
      <formula>$B2105="RSVD"</formula>
    </cfRule>
  </conditionalFormatting>
  <conditionalFormatting sqref="B2105">
    <cfRule type="expression" dxfId="297" priority="296">
      <formula>$B2105="RSVD"</formula>
    </cfRule>
  </conditionalFormatting>
  <conditionalFormatting sqref="C2117:AH2119 A2117:A2119">
    <cfRule type="expression" dxfId="296" priority="295">
      <formula>$B2117="RSVD"</formula>
    </cfRule>
  </conditionalFormatting>
  <conditionalFormatting sqref="B2117:B2119">
    <cfRule type="expression" dxfId="295" priority="294">
      <formula>$B2117="RSVD"</formula>
    </cfRule>
  </conditionalFormatting>
  <conditionalFormatting sqref="B2124 B2126:B2139">
    <cfRule type="expression" dxfId="294" priority="293">
      <formula>$B2124="RSVD"</formula>
    </cfRule>
  </conditionalFormatting>
  <conditionalFormatting sqref="A2123 C2123:AE2123">
    <cfRule type="expression" dxfId="293" priority="292">
      <formula>$B2123="RSVD"</formula>
    </cfRule>
  </conditionalFormatting>
  <conditionalFormatting sqref="B2123">
    <cfRule type="expression" dxfId="292" priority="291">
      <formula>$B2123="RSVD"</formula>
    </cfRule>
  </conditionalFormatting>
  <conditionalFormatting sqref="A2122 C2122:AE2122">
    <cfRule type="expression" dxfId="291" priority="290">
      <formula>$B2122="RSVD"</formula>
    </cfRule>
  </conditionalFormatting>
  <conditionalFormatting sqref="B2122">
    <cfRule type="expression" dxfId="290" priority="289">
      <formula>$B2122="RSVD"</formula>
    </cfRule>
  </conditionalFormatting>
  <conditionalFormatting sqref="A2125 C2125:AE2125">
    <cfRule type="expression" dxfId="289" priority="288">
      <formula>$B2125="RSVD"</formula>
    </cfRule>
  </conditionalFormatting>
  <conditionalFormatting sqref="B2125">
    <cfRule type="expression" dxfId="288" priority="287">
      <formula>$B2125="RSVD"</formula>
    </cfRule>
  </conditionalFormatting>
  <conditionalFormatting sqref="B2144 B2146:B2153">
    <cfRule type="expression" dxfId="287" priority="286">
      <formula>$B2144="RSVD"</formula>
    </cfRule>
  </conditionalFormatting>
  <conditionalFormatting sqref="A2143 C2143:AH2143">
    <cfRule type="expression" dxfId="286" priority="285">
      <formula>$B2143="RSVD"</formula>
    </cfRule>
  </conditionalFormatting>
  <conditionalFormatting sqref="B2143">
    <cfRule type="expression" dxfId="285" priority="284">
      <formula>$B2143="RSVD"</formula>
    </cfRule>
  </conditionalFormatting>
  <conditionalFormatting sqref="A2142 C2142:AH2142">
    <cfRule type="expression" dxfId="284" priority="283">
      <formula>$B2142="RSVD"</formula>
    </cfRule>
  </conditionalFormatting>
  <conditionalFormatting sqref="B2142">
    <cfRule type="expression" dxfId="283" priority="282">
      <formula>$B2142="RSVD"</formula>
    </cfRule>
  </conditionalFormatting>
  <conditionalFormatting sqref="A2145 C2145:AH2145">
    <cfRule type="expression" dxfId="282" priority="281">
      <formula>$B2145="RSVD"</formula>
    </cfRule>
  </conditionalFormatting>
  <conditionalFormatting sqref="B2145">
    <cfRule type="expression" dxfId="281" priority="280">
      <formula>$B2145="RSVD"</formula>
    </cfRule>
  </conditionalFormatting>
  <conditionalFormatting sqref="C2154:AH2156 A2154:A2156">
    <cfRule type="expression" dxfId="280" priority="279">
      <formula>$B2154="RSVD"</formula>
    </cfRule>
  </conditionalFormatting>
  <conditionalFormatting sqref="B2154:B2156">
    <cfRule type="expression" dxfId="279" priority="278">
      <formula>$B2154="RSVD"</formula>
    </cfRule>
  </conditionalFormatting>
  <conditionalFormatting sqref="C2157:AH2159 A2157:A2159">
    <cfRule type="expression" dxfId="278" priority="277">
      <formula>$B2157="RSVD"</formula>
    </cfRule>
  </conditionalFormatting>
  <conditionalFormatting sqref="B2157:B2159">
    <cfRule type="expression" dxfId="277" priority="276">
      <formula>$B2157="RSVD"</formula>
    </cfRule>
  </conditionalFormatting>
  <conditionalFormatting sqref="B2164 B2166:B2173">
    <cfRule type="expression" dxfId="276" priority="275">
      <formula>$B2164="RSVD"</formula>
    </cfRule>
  </conditionalFormatting>
  <conditionalFormatting sqref="A2163 C2163:AH2163">
    <cfRule type="expression" dxfId="275" priority="274">
      <formula>$B2163="RSVD"</formula>
    </cfRule>
  </conditionalFormatting>
  <conditionalFormatting sqref="B2163">
    <cfRule type="expression" dxfId="274" priority="273">
      <formula>$B2163="RSVD"</formula>
    </cfRule>
  </conditionalFormatting>
  <conditionalFormatting sqref="A2162 C2162:AH2162">
    <cfRule type="expression" dxfId="273" priority="272">
      <formula>$B2162="RSVD"</formula>
    </cfRule>
  </conditionalFormatting>
  <conditionalFormatting sqref="B2162">
    <cfRule type="expression" dxfId="272" priority="271">
      <formula>$B2162="RSVD"</formula>
    </cfRule>
  </conditionalFormatting>
  <conditionalFormatting sqref="A2165 C2165:AH2165">
    <cfRule type="expression" dxfId="271" priority="270">
      <formula>$B2165="RSVD"</formula>
    </cfRule>
  </conditionalFormatting>
  <conditionalFormatting sqref="B2165">
    <cfRule type="expression" dxfId="270" priority="269">
      <formula>$B2165="RSVD"</formula>
    </cfRule>
  </conditionalFormatting>
  <conditionalFormatting sqref="C2174:AH2176 A2174:A2176">
    <cfRule type="expression" dxfId="269" priority="268">
      <formula>$B2174="RSVD"</formula>
    </cfRule>
  </conditionalFormatting>
  <conditionalFormatting sqref="B2174:B2176">
    <cfRule type="expression" dxfId="268" priority="267">
      <formula>$B2174="RSVD"</formula>
    </cfRule>
  </conditionalFormatting>
  <conditionalFormatting sqref="C2177:AH2179 A2177:A2179">
    <cfRule type="expression" dxfId="267" priority="266">
      <formula>$B2177="RSVD"</formula>
    </cfRule>
  </conditionalFormatting>
  <conditionalFormatting sqref="B2177:B2179">
    <cfRule type="expression" dxfId="266" priority="265">
      <formula>$B2177="RSVD"</formula>
    </cfRule>
  </conditionalFormatting>
  <conditionalFormatting sqref="A2183 C2183:AA2183 AC2183:AE2183">
    <cfRule type="expression" dxfId="265" priority="264">
      <formula>$B2183="RSVD"</formula>
    </cfRule>
  </conditionalFormatting>
  <conditionalFormatting sqref="A2182 C2182:AE2182 AB2183:AB2184 AB2186:AB2199">
    <cfRule type="expression" dxfId="264" priority="263">
      <formula>$B2182="RSVD"</formula>
    </cfRule>
  </conditionalFormatting>
  <conditionalFormatting sqref="B2182:B2184 B2186:B2199">
    <cfRule type="expression" dxfId="263" priority="262">
      <formula>$B2182="RSVD"</formula>
    </cfRule>
  </conditionalFormatting>
  <conditionalFormatting sqref="A2185 C2185:AA2185 AC2185:AE2185">
    <cfRule type="expression" dxfId="262" priority="261">
      <formula>$B2185="RSVD"</formula>
    </cfRule>
  </conditionalFormatting>
  <conditionalFormatting sqref="AB2185">
    <cfRule type="expression" dxfId="261" priority="260">
      <formula>$B2185="RSVD"</formula>
    </cfRule>
  </conditionalFormatting>
  <conditionalFormatting sqref="B2185">
    <cfRule type="expression" dxfId="260" priority="259">
      <formula>$B2185="RSVD"</formula>
    </cfRule>
  </conditionalFormatting>
  <conditionalFormatting sqref="B2204 B2206:B2213">
    <cfRule type="expression" dxfId="259" priority="258">
      <formula>$B2204="RSVD"</formula>
    </cfRule>
  </conditionalFormatting>
  <conditionalFormatting sqref="A2203 C2203:AH2203">
    <cfRule type="expression" dxfId="258" priority="257">
      <formula>$B2203="RSVD"</formula>
    </cfRule>
  </conditionalFormatting>
  <conditionalFormatting sqref="B2203">
    <cfRule type="expression" dxfId="257" priority="256">
      <formula>$B2203="RSVD"</formula>
    </cfRule>
  </conditionalFormatting>
  <conditionalFormatting sqref="A2202 C2202:AH2202">
    <cfRule type="expression" dxfId="256" priority="255">
      <formula>$B2202="RSVD"</formula>
    </cfRule>
  </conditionalFormatting>
  <conditionalFormatting sqref="B2202">
    <cfRule type="expression" dxfId="255" priority="254">
      <formula>$B2202="RSVD"</formula>
    </cfRule>
  </conditionalFormatting>
  <conditionalFormatting sqref="A2205 C2205:AH2205">
    <cfRule type="expression" dxfId="254" priority="253">
      <formula>$B2205="RSVD"</formula>
    </cfRule>
  </conditionalFormatting>
  <conditionalFormatting sqref="B2205">
    <cfRule type="expression" dxfId="253" priority="252">
      <formula>$B2205="RSVD"</formula>
    </cfRule>
  </conditionalFormatting>
  <conditionalFormatting sqref="C2214:AH2216 A2214:A2216">
    <cfRule type="expression" dxfId="252" priority="251">
      <formula>$B2214="RSVD"</formula>
    </cfRule>
  </conditionalFormatting>
  <conditionalFormatting sqref="B2214:B2216">
    <cfRule type="expression" dxfId="251" priority="250">
      <formula>$B2214="RSVD"</formula>
    </cfRule>
  </conditionalFormatting>
  <conditionalFormatting sqref="C2217:AH2219 A2217:A2219">
    <cfRule type="expression" dxfId="250" priority="249">
      <formula>$B2217="RSVD"</formula>
    </cfRule>
  </conditionalFormatting>
  <conditionalFormatting sqref="B2217:B2219">
    <cfRule type="expression" dxfId="249" priority="248">
      <formula>$B2217="RSVD"</formula>
    </cfRule>
  </conditionalFormatting>
  <conditionalFormatting sqref="B2224 B2226:B2233">
    <cfRule type="expression" dxfId="248" priority="247">
      <formula>$B2224="RSVD"</formula>
    </cfRule>
  </conditionalFormatting>
  <conditionalFormatting sqref="A2223 C2223:AH2223">
    <cfRule type="expression" dxfId="247" priority="246">
      <formula>$B2223="RSVD"</formula>
    </cfRule>
  </conditionalFormatting>
  <conditionalFormatting sqref="B2223">
    <cfRule type="expression" dxfId="246" priority="245">
      <formula>$B2223="RSVD"</formula>
    </cfRule>
  </conditionalFormatting>
  <conditionalFormatting sqref="A2222 C2222:AH2222">
    <cfRule type="expression" dxfId="245" priority="244">
      <formula>$B2222="RSVD"</formula>
    </cfRule>
  </conditionalFormatting>
  <conditionalFormatting sqref="B2222">
    <cfRule type="expression" dxfId="244" priority="243">
      <formula>$B2222="RSVD"</formula>
    </cfRule>
  </conditionalFormatting>
  <conditionalFormatting sqref="A2225 C2225:AH2225">
    <cfRule type="expression" dxfId="243" priority="242">
      <formula>$B2225="RSVD"</formula>
    </cfRule>
  </conditionalFormatting>
  <conditionalFormatting sqref="B2225">
    <cfRule type="expression" dxfId="242" priority="241">
      <formula>$B2225="RSVD"</formula>
    </cfRule>
  </conditionalFormatting>
  <conditionalFormatting sqref="C2234:AH2236 A2234:A2236">
    <cfRule type="expression" dxfId="241" priority="240">
      <formula>$B2234="RSVD"</formula>
    </cfRule>
  </conditionalFormatting>
  <conditionalFormatting sqref="B2234:B2236">
    <cfRule type="expression" dxfId="240" priority="239">
      <formula>$B2234="RSVD"</formula>
    </cfRule>
  </conditionalFormatting>
  <conditionalFormatting sqref="C2237:AH2239 A2237:A2239">
    <cfRule type="expression" dxfId="239" priority="238">
      <formula>$B2237="RSVD"</formula>
    </cfRule>
  </conditionalFormatting>
  <conditionalFormatting sqref="B2237:B2239">
    <cfRule type="expression" dxfId="238" priority="237">
      <formula>$B2237="RSVD"</formula>
    </cfRule>
  </conditionalFormatting>
  <conditionalFormatting sqref="B2242:B2244">
    <cfRule type="expression" dxfId="237" priority="236">
      <formula>$B2242="RSVD"</formula>
    </cfRule>
  </conditionalFormatting>
  <conditionalFormatting sqref="B2249 B2251:B2264">
    <cfRule type="expression" dxfId="236" priority="235">
      <formula>$B2249="RSVD"</formula>
    </cfRule>
  </conditionalFormatting>
  <conditionalFormatting sqref="A2248 C2248:AE2248">
    <cfRule type="expression" dxfId="235" priority="234">
      <formula>$B2248="RSVD"</formula>
    </cfRule>
  </conditionalFormatting>
  <conditionalFormatting sqref="B2248">
    <cfRule type="expression" dxfId="234" priority="233">
      <formula>$B2248="RSVD"</formula>
    </cfRule>
  </conditionalFormatting>
  <conditionalFormatting sqref="A2247 C2247:AE2247">
    <cfRule type="expression" dxfId="233" priority="232">
      <formula>$B2247="RSVD"</formula>
    </cfRule>
  </conditionalFormatting>
  <conditionalFormatting sqref="B2247">
    <cfRule type="expression" dxfId="232" priority="231">
      <formula>$B2247="RSVD"</formula>
    </cfRule>
  </conditionalFormatting>
  <conditionalFormatting sqref="A2250 C2250:AE2250">
    <cfRule type="expression" dxfId="231" priority="230">
      <formula>$B2250="RSVD"</formula>
    </cfRule>
  </conditionalFormatting>
  <conditionalFormatting sqref="B2250">
    <cfRule type="expression" dxfId="230" priority="229">
      <formula>$B2250="RSVD"</formula>
    </cfRule>
  </conditionalFormatting>
  <conditionalFormatting sqref="B2269 B2271:B2275">
    <cfRule type="expression" dxfId="229" priority="228">
      <formula>$B2269="RSVD"</formula>
    </cfRule>
  </conditionalFormatting>
  <conditionalFormatting sqref="A2268 C2268:AH2268">
    <cfRule type="expression" dxfId="228" priority="227">
      <formula>$B2268="RSVD"</formula>
    </cfRule>
  </conditionalFormatting>
  <conditionalFormatting sqref="B2268">
    <cfRule type="expression" dxfId="227" priority="226">
      <formula>$B2268="RSVD"</formula>
    </cfRule>
  </conditionalFormatting>
  <conditionalFormatting sqref="A2267 C2267:AH2267">
    <cfRule type="expression" dxfId="226" priority="225">
      <formula>$B2267="RSVD"</formula>
    </cfRule>
  </conditionalFormatting>
  <conditionalFormatting sqref="B2267">
    <cfRule type="expression" dxfId="225" priority="224">
      <formula>$B2267="RSVD"</formula>
    </cfRule>
  </conditionalFormatting>
  <conditionalFormatting sqref="A2270 C2270:AH2270">
    <cfRule type="expression" dxfId="224" priority="223">
      <formula>$B2270="RSVD"</formula>
    </cfRule>
  </conditionalFormatting>
  <conditionalFormatting sqref="B2270">
    <cfRule type="expression" dxfId="223" priority="222">
      <formula>$B2270="RSVD"</formula>
    </cfRule>
  </conditionalFormatting>
  <conditionalFormatting sqref="B2276:B2278">
    <cfRule type="expression" dxfId="222" priority="220">
      <formula>$B2276="RSVD"</formula>
    </cfRule>
  </conditionalFormatting>
  <conditionalFormatting sqref="B2279:B2281">
    <cfRule type="expression" dxfId="221" priority="218">
      <formula>$B2279="RSVD"</formula>
    </cfRule>
  </conditionalFormatting>
  <conditionalFormatting sqref="C2276:AH2278 A2276:A2278">
    <cfRule type="expression" dxfId="220" priority="221">
      <formula>$B2276="RSVD"</formula>
    </cfRule>
  </conditionalFormatting>
  <conditionalFormatting sqref="A2288 C2288:AH2288">
    <cfRule type="expression" dxfId="219" priority="214">
      <formula>$B2288="RSVD"</formula>
    </cfRule>
  </conditionalFormatting>
  <conditionalFormatting sqref="B2288:B2304">
    <cfRule type="expression" dxfId="218" priority="213">
      <formula>$B2288="RSVD"</formula>
    </cfRule>
  </conditionalFormatting>
  <conditionalFormatting sqref="C2279:AH2281 A2279:A2281">
    <cfRule type="expression" dxfId="217" priority="219">
      <formula>$B2279="RSVD"</formula>
    </cfRule>
  </conditionalFormatting>
  <conditionalFormatting sqref="B2282:B2284">
    <cfRule type="expression" dxfId="216" priority="216">
      <formula>$B2282="RSVD"</formula>
    </cfRule>
  </conditionalFormatting>
  <conditionalFormatting sqref="C2282:AH2284 A2282:A2284">
    <cfRule type="expression" dxfId="215" priority="217">
      <formula>$B2282="RSVD"</formula>
    </cfRule>
  </conditionalFormatting>
  <conditionalFormatting sqref="B2287">
    <cfRule type="expression" dxfId="214" priority="211">
      <formula>$B2287="RSVD"</formula>
    </cfRule>
  </conditionalFormatting>
  <conditionalFormatting sqref="A2287 C2287:AH2287">
    <cfRule type="expression" dxfId="213" priority="212">
      <formula>$B2287="RSVD"</formula>
    </cfRule>
  </conditionalFormatting>
  <conditionalFormatting sqref="A2290 C2290:AH2290">
    <cfRule type="expression" dxfId="212" priority="210">
      <formula>$B2290="RSVD"</formula>
    </cfRule>
  </conditionalFormatting>
  <conditionalFormatting sqref="A2293:A2295 C2293:AH2295">
    <cfRule type="expression" dxfId="211" priority="209">
      <formula>$B2293="RSVD"</formula>
    </cfRule>
  </conditionalFormatting>
  <conditionalFormatting sqref="A2302:A2304 C2302:AH2304">
    <cfRule type="expression" dxfId="210" priority="207">
      <formula>$B2302="RSVD"</formula>
    </cfRule>
  </conditionalFormatting>
  <conditionalFormatting sqref="A2299:A2301 C2299:AH2301">
    <cfRule type="expression" dxfId="209" priority="208">
      <formula>$B2299="RSVD"</formula>
    </cfRule>
  </conditionalFormatting>
  <conditionalFormatting sqref="B2309 B2311:B2324">
    <cfRule type="expression" dxfId="208" priority="206">
      <formula>$B2309="RSVD"</formula>
    </cfRule>
  </conditionalFormatting>
  <conditionalFormatting sqref="B2307">
    <cfRule type="expression" dxfId="207" priority="204">
      <formula>$B2307="RSVD"</formula>
    </cfRule>
  </conditionalFormatting>
  <conditionalFormatting sqref="A2307 C2307:AE2307">
    <cfRule type="expression" dxfId="206" priority="205">
      <formula>$B2307="RSVD"</formula>
    </cfRule>
  </conditionalFormatting>
  <conditionalFormatting sqref="B2308">
    <cfRule type="expression" dxfId="205" priority="202">
      <formula>$B2308="RSVD"</formula>
    </cfRule>
  </conditionalFormatting>
  <conditionalFormatting sqref="A2308 C2308:AE2308">
    <cfRule type="expression" dxfId="204" priority="203">
      <formula>$B2308="RSVD"</formula>
    </cfRule>
  </conditionalFormatting>
  <conditionalFormatting sqref="B2329 B2331:B2335">
    <cfRule type="expression" dxfId="203" priority="199">
      <formula>$B2329="RSVD"</formula>
    </cfRule>
  </conditionalFormatting>
  <conditionalFormatting sqref="A2310 C2310:AE2310">
    <cfRule type="expression" dxfId="202" priority="201">
      <formula>$B2310="RSVD"</formula>
    </cfRule>
  </conditionalFormatting>
  <conditionalFormatting sqref="B2328">
    <cfRule type="expression" dxfId="201" priority="197">
      <formula>$B2328="RSVD"</formula>
    </cfRule>
  </conditionalFormatting>
  <conditionalFormatting sqref="A2330 C2330:AH2330">
    <cfRule type="expression" dxfId="200" priority="194">
      <formula>$B2330="RSVD"</formula>
    </cfRule>
  </conditionalFormatting>
  <conditionalFormatting sqref="B2310">
    <cfRule type="expression" dxfId="199" priority="200">
      <formula>$B2310="RSVD"</formula>
    </cfRule>
  </conditionalFormatting>
  <conditionalFormatting sqref="B2327">
    <cfRule type="expression" dxfId="198" priority="195">
      <formula>$B2327="RSVD"</formula>
    </cfRule>
  </conditionalFormatting>
  <conditionalFormatting sqref="A2328 C2328:AH2328">
    <cfRule type="expression" dxfId="197" priority="198">
      <formula>$B2328="RSVD"</formula>
    </cfRule>
  </conditionalFormatting>
  <conditionalFormatting sqref="B2330">
    <cfRule type="expression" dxfId="196" priority="193">
      <formula>$B2330="RSVD"</formula>
    </cfRule>
  </conditionalFormatting>
  <conditionalFormatting sqref="B2336:B2338">
    <cfRule type="expression" dxfId="195" priority="191">
      <formula>$B2336="RSVD"</formula>
    </cfRule>
  </conditionalFormatting>
  <conditionalFormatting sqref="A2327 C2327:AH2327">
    <cfRule type="expression" dxfId="194" priority="196">
      <formula>$B2327="RSVD"</formula>
    </cfRule>
  </conditionalFormatting>
  <conditionalFormatting sqref="C2336:AH2338 A2336:A2338">
    <cfRule type="expression" dxfId="193" priority="192">
      <formula>$B2336="RSVD"</formula>
    </cfRule>
  </conditionalFormatting>
  <conditionalFormatting sqref="B2339:B2341">
    <cfRule type="expression" dxfId="192" priority="189">
      <formula>$B2339="RSVD"</formula>
    </cfRule>
  </conditionalFormatting>
  <conditionalFormatting sqref="C2339:AH2341 A2339:A2341">
    <cfRule type="expression" dxfId="191" priority="190">
      <formula>$B2339="RSVD"</formula>
    </cfRule>
  </conditionalFormatting>
  <conditionalFormatting sqref="B2349 B2351:B2355">
    <cfRule type="expression" dxfId="190" priority="186">
      <formula>$B2349="RSVD"</formula>
    </cfRule>
  </conditionalFormatting>
  <conditionalFormatting sqref="B2348">
    <cfRule type="expression" dxfId="189" priority="184">
      <formula>$B2348="RSVD"</formula>
    </cfRule>
  </conditionalFormatting>
  <conditionalFormatting sqref="C2342:AH2344 A2342:A2344">
    <cfRule type="expression" dxfId="188" priority="188">
      <formula>$B2342="RSVD"</formula>
    </cfRule>
  </conditionalFormatting>
  <conditionalFormatting sqref="B2342:B2344">
    <cfRule type="expression" dxfId="187" priority="187">
      <formula>$B2342="RSVD"</formula>
    </cfRule>
  </conditionalFormatting>
  <conditionalFormatting sqref="B2350">
    <cfRule type="expression" dxfId="186" priority="180">
      <formula>$B2350="RSVD"</formula>
    </cfRule>
  </conditionalFormatting>
  <conditionalFormatting sqref="B2347">
    <cfRule type="expression" dxfId="185" priority="182">
      <formula>$B2347="RSVD"</formula>
    </cfRule>
  </conditionalFormatting>
  <conditionalFormatting sqref="A2348 C2348:AH2348">
    <cfRule type="expression" dxfId="184" priority="185">
      <formula>$B2348="RSVD"</formula>
    </cfRule>
  </conditionalFormatting>
  <conditionalFormatting sqref="B2356:B2358">
    <cfRule type="expression" dxfId="183" priority="178">
      <formula>$B2356="RSVD"</formula>
    </cfRule>
  </conditionalFormatting>
  <conditionalFormatting sqref="B2359:B2361">
    <cfRule type="expression" dxfId="182" priority="176">
      <formula>$B2359="RSVD"</formula>
    </cfRule>
  </conditionalFormatting>
  <conditionalFormatting sqref="A2347 C2347:AH2347">
    <cfRule type="expression" dxfId="181" priority="183">
      <formula>$B2347="RSVD"</formula>
    </cfRule>
  </conditionalFormatting>
  <conditionalFormatting sqref="A2350 C2350:AH2350">
    <cfRule type="expression" dxfId="180" priority="181">
      <formula>$B2350="RSVD"</formula>
    </cfRule>
  </conditionalFormatting>
  <conditionalFormatting sqref="B2362:B2364">
    <cfRule type="expression" dxfId="179" priority="174">
      <formula>$B2362="RSVD"</formula>
    </cfRule>
  </conditionalFormatting>
  <conditionalFormatting sqref="C2356:AH2358 A2356:A2358">
    <cfRule type="expression" dxfId="178" priority="179">
      <formula>$B2356="RSVD"</formula>
    </cfRule>
  </conditionalFormatting>
  <conditionalFormatting sqref="B2389 B2391:B2395">
    <cfRule type="expression" dxfId="177" priority="172">
      <formula>$B2389="RSVD"</formula>
    </cfRule>
  </conditionalFormatting>
  <conditionalFormatting sqref="B2387">
    <cfRule type="expression" dxfId="176" priority="170">
      <formula>$B2387="RSVD"</formula>
    </cfRule>
  </conditionalFormatting>
  <conditionalFormatting sqref="C2359:AH2361 A2359:A2361">
    <cfRule type="expression" dxfId="175" priority="177">
      <formula>$B2359="RSVD"</formula>
    </cfRule>
  </conditionalFormatting>
  <conditionalFormatting sqref="A2390 C2390:AH2390">
    <cfRule type="expression" dxfId="174" priority="167">
      <formula>$B2390="RSVD"</formula>
    </cfRule>
  </conditionalFormatting>
  <conditionalFormatting sqref="C2362:AH2364 A2362:A2364">
    <cfRule type="expression" dxfId="173" priority="175">
      <formula>$B2362="RSVD"</formula>
    </cfRule>
  </conditionalFormatting>
  <conditionalFormatting sqref="B2369 B2371:B2384">
    <cfRule type="expression" dxfId="172" priority="173">
      <formula>$B2369="RSVD"</formula>
    </cfRule>
  </conditionalFormatting>
  <conditionalFormatting sqref="B2388">
    <cfRule type="expression" dxfId="171" priority="168">
      <formula>$B2388="RSVD"</formula>
    </cfRule>
  </conditionalFormatting>
  <conditionalFormatting sqref="A2387 C2387:AH2387">
    <cfRule type="expression" dxfId="170" priority="171">
      <formula>$B2387="RSVD"</formula>
    </cfRule>
  </conditionalFormatting>
  <conditionalFormatting sqref="B2390">
    <cfRule type="expression" dxfId="169" priority="166">
      <formula>$B2390="RSVD"</formula>
    </cfRule>
  </conditionalFormatting>
  <conditionalFormatting sqref="A2388 C2388:AH2388">
    <cfRule type="expression" dxfId="168" priority="169">
      <formula>$B2388="RSVD"</formula>
    </cfRule>
  </conditionalFormatting>
  <conditionalFormatting sqref="B2396:B2398">
    <cfRule type="expression" dxfId="167" priority="164">
      <formula>$B2396="RSVD"</formula>
    </cfRule>
  </conditionalFormatting>
  <conditionalFormatting sqref="C2396:AH2398 A2396:A2398">
    <cfRule type="expression" dxfId="166" priority="165">
      <formula>$B2396="RSVD"</formula>
    </cfRule>
  </conditionalFormatting>
  <conditionalFormatting sqref="B2399:B2401">
    <cfRule type="expression" dxfId="165" priority="162">
      <formula>$B2399="RSVD"</formula>
    </cfRule>
  </conditionalFormatting>
  <conditionalFormatting sqref="C2399:AH2401 A2399:A2401">
    <cfRule type="expression" dxfId="164" priority="163">
      <formula>$B2399="RSVD"</formula>
    </cfRule>
  </conditionalFormatting>
  <conditionalFormatting sqref="B2409 B2411:B2412 B2416:B2418">
    <cfRule type="expression" dxfId="163" priority="159">
      <formula>$B2409="RSVD"</formula>
    </cfRule>
  </conditionalFormatting>
  <conditionalFormatting sqref="B2408">
    <cfRule type="expression" dxfId="162" priority="157">
      <formula>$B2408="RSVD"</formula>
    </cfRule>
  </conditionalFormatting>
  <conditionalFormatting sqref="C2402:AH2404 A2402:A2404">
    <cfRule type="expression" dxfId="161" priority="161">
      <formula>$B2402="RSVD"</formula>
    </cfRule>
  </conditionalFormatting>
  <conditionalFormatting sqref="B2402:B2404">
    <cfRule type="expression" dxfId="160" priority="160">
      <formula>$B2402="RSVD"</formula>
    </cfRule>
  </conditionalFormatting>
  <conditionalFormatting sqref="A2410 C2410:AH2410">
    <cfRule type="expression" dxfId="159" priority="154">
      <formula>$B2410="RSVD"</formula>
    </cfRule>
  </conditionalFormatting>
  <conditionalFormatting sqref="B2407">
    <cfRule type="expression" dxfId="158" priority="155">
      <formula>$B2407="RSVD"</formula>
    </cfRule>
  </conditionalFormatting>
  <conditionalFormatting sqref="A2408 C2408:AH2408">
    <cfRule type="expression" dxfId="157" priority="158">
      <formula>$B2408="RSVD"</formula>
    </cfRule>
  </conditionalFormatting>
  <conditionalFormatting sqref="B2410">
    <cfRule type="expression" dxfId="156" priority="153">
      <formula>$B2410="RSVD"</formula>
    </cfRule>
  </conditionalFormatting>
  <conditionalFormatting sqref="B2413:B2415">
    <cfRule type="expression" dxfId="155" priority="151">
      <formula>$B2413="RSVD"</formula>
    </cfRule>
  </conditionalFormatting>
  <conditionalFormatting sqref="A2407 C2407:AH2407">
    <cfRule type="expression" dxfId="154" priority="156">
      <formula>$B2407="RSVD"</formula>
    </cfRule>
  </conditionalFormatting>
  <conditionalFormatting sqref="C2413:AH2415 A2413:A2415">
    <cfRule type="expression" dxfId="153" priority="152">
      <formula>$B2413="RSVD"</formula>
    </cfRule>
  </conditionalFormatting>
  <conditionalFormatting sqref="B2419:B2421">
    <cfRule type="expression" dxfId="152" priority="149">
      <formula>$B2419="RSVD"</formula>
    </cfRule>
  </conditionalFormatting>
  <conditionalFormatting sqref="A2419:A2421 C2419:AH2421">
    <cfRule type="expression" dxfId="151" priority="150">
      <formula>$B2419="RSVD"</formula>
    </cfRule>
  </conditionalFormatting>
  <conditionalFormatting sqref="B2429 B2431:B2444">
    <cfRule type="expression" dxfId="150" priority="146">
      <formula>$B2429="RSVD"</formula>
    </cfRule>
  </conditionalFormatting>
  <conditionalFormatting sqref="B2422:B2424">
    <cfRule type="expression" dxfId="149" priority="147">
      <formula>$B2422="RSVD"</formula>
    </cfRule>
  </conditionalFormatting>
  <conditionalFormatting sqref="B2428">
    <cfRule type="expression" dxfId="148" priority="144">
      <formula>$B2428="RSVD"</formula>
    </cfRule>
  </conditionalFormatting>
  <conditionalFormatting sqref="A2428 C2428:AE2428">
    <cfRule type="expression" dxfId="147" priority="145">
      <formula>$B2428="RSVD"</formula>
    </cfRule>
  </conditionalFormatting>
  <conditionalFormatting sqref="A2422:A2424 C2422:AH2424">
    <cfRule type="expression" dxfId="146" priority="148">
      <formula>$B2422="RSVD"</formula>
    </cfRule>
  </conditionalFormatting>
  <conditionalFormatting sqref="B2427">
    <cfRule type="expression" dxfId="145" priority="142">
      <formula>$B2427="RSVD"</formula>
    </cfRule>
  </conditionalFormatting>
  <conditionalFormatting sqref="A2427 C2427:AE2427">
    <cfRule type="expression" dxfId="144" priority="143">
      <formula>$B2427="RSVD"</formula>
    </cfRule>
  </conditionalFormatting>
  <conditionalFormatting sqref="B2449 B2451:B2455">
    <cfRule type="expression" dxfId="143" priority="139">
      <formula>$B2449="RSVD"</formula>
    </cfRule>
  </conditionalFormatting>
  <conditionalFormatting sqref="B2448">
    <cfRule type="expression" dxfId="142" priority="137">
      <formula>$B2448="RSVD"</formula>
    </cfRule>
  </conditionalFormatting>
  <conditionalFormatting sqref="A2430 C2430:AE2430">
    <cfRule type="expression" dxfId="141" priority="141">
      <formula>$B2430="RSVD"</formula>
    </cfRule>
  </conditionalFormatting>
  <conditionalFormatting sqref="A2448 C2448:AA2448 AC2448:AH2448">
    <cfRule type="expression" dxfId="140" priority="138">
      <formula>$B2448="RSVD"</formula>
    </cfRule>
  </conditionalFormatting>
  <conditionalFormatting sqref="B2430">
    <cfRule type="expression" dxfId="139" priority="140">
      <formula>$B2430="RSVD"</formula>
    </cfRule>
  </conditionalFormatting>
  <conditionalFormatting sqref="B2447">
    <cfRule type="expression" dxfId="138" priority="135">
      <formula>$B2447="RSVD"</formula>
    </cfRule>
  </conditionalFormatting>
  <conditionalFormatting sqref="AB2456:AB2458">
    <cfRule type="expression" dxfId="137" priority="130">
      <formula>$B2456="RSVD"</formula>
    </cfRule>
  </conditionalFormatting>
  <conditionalFormatting sqref="B2450">
    <cfRule type="expression" dxfId="136" priority="133">
      <formula>$B2450="RSVD"</formula>
    </cfRule>
  </conditionalFormatting>
  <conditionalFormatting sqref="B2459:B2461">
    <cfRule type="expression" dxfId="135" priority="128">
      <formula>$B2459="RSVD"</formula>
    </cfRule>
  </conditionalFormatting>
  <conditionalFormatting sqref="A2447 C2447:AH2447 AB2448:AB2455">
    <cfRule type="expression" dxfId="134" priority="136">
      <formula>$B2447="RSVD"</formula>
    </cfRule>
  </conditionalFormatting>
  <conditionalFormatting sqref="A2450 C2450:AA2450 AC2450:AH2450">
    <cfRule type="expression" dxfId="133" priority="134">
      <formula>$B2450="RSVD"</formula>
    </cfRule>
  </conditionalFormatting>
  <conditionalFormatting sqref="AB2459:AB2461">
    <cfRule type="expression" dxfId="132" priority="127">
      <formula>$B2459="RSVD"</formula>
    </cfRule>
  </conditionalFormatting>
  <conditionalFormatting sqref="C2456:AA2458 A2456:A2458 AC2456:AH2458">
    <cfRule type="expression" dxfId="131" priority="132">
      <formula>$B2456="RSVD"</formula>
    </cfRule>
  </conditionalFormatting>
  <conditionalFormatting sqref="B2456:B2458">
    <cfRule type="expression" dxfId="130" priority="131">
      <formula>$B2456="RSVD"</formula>
    </cfRule>
  </conditionalFormatting>
  <conditionalFormatting sqref="B2474 B2476:B2480">
    <cfRule type="expression" dxfId="129" priority="122">
      <formula>$B2474="RSVD"</formula>
    </cfRule>
  </conditionalFormatting>
  <conditionalFormatting sqref="B2473">
    <cfRule type="expression" dxfId="128" priority="120">
      <formula>$B2473="RSVD"</formula>
    </cfRule>
  </conditionalFormatting>
  <conditionalFormatting sqref="C2459:AA2461 A2459:A2461 AC2459:AH2461">
    <cfRule type="expression" dxfId="127" priority="129">
      <formula>$B2459="RSVD"</formula>
    </cfRule>
  </conditionalFormatting>
  <conditionalFormatting sqref="C2462:AA2464 A2462:A2464 AC2462:AH2464">
    <cfRule type="expression" dxfId="126" priority="126">
      <formula>$B2462="RSVD"</formula>
    </cfRule>
  </conditionalFormatting>
  <conditionalFormatting sqref="AB2462:AB2464">
    <cfRule type="expression" dxfId="125" priority="124">
      <formula>$B2462="RSVD"</formula>
    </cfRule>
  </conditionalFormatting>
  <conditionalFormatting sqref="A2475 C2475:AH2475">
    <cfRule type="expression" dxfId="124" priority="117">
      <formula>$B2475="RSVD"</formula>
    </cfRule>
  </conditionalFormatting>
  <conditionalFormatting sqref="B2462:B2464">
    <cfRule type="expression" dxfId="123" priority="125">
      <formula>$B2462="RSVD"</formula>
    </cfRule>
  </conditionalFormatting>
  <conditionalFormatting sqref="B2467:B2469">
    <cfRule type="expression" dxfId="122" priority="123">
      <formula>$B2467="RSVD"</formula>
    </cfRule>
  </conditionalFormatting>
  <conditionalFormatting sqref="B2472">
    <cfRule type="expression" dxfId="121" priority="118">
      <formula>$B2472="RSVD"</formula>
    </cfRule>
  </conditionalFormatting>
  <conditionalFormatting sqref="A2473 C2473:AH2473">
    <cfRule type="expression" dxfId="120" priority="121">
      <formula>$B2473="RSVD"</formula>
    </cfRule>
  </conditionalFormatting>
  <conditionalFormatting sqref="B2475">
    <cfRule type="expression" dxfId="119" priority="116">
      <formula>$B2475="RSVD"</formula>
    </cfRule>
  </conditionalFormatting>
  <conditionalFormatting sqref="B2481:B2483">
    <cfRule type="expression" dxfId="118" priority="114">
      <formula>$B2481="RSVD"</formula>
    </cfRule>
  </conditionalFormatting>
  <conditionalFormatting sqref="A2472 C2472:AH2472">
    <cfRule type="expression" dxfId="117" priority="119">
      <formula>$B2472="RSVD"</formula>
    </cfRule>
  </conditionalFormatting>
  <conditionalFormatting sqref="C2481:AH2483 A2481:A2483">
    <cfRule type="expression" dxfId="116" priority="115">
      <formula>$B2481="RSVD"</formula>
    </cfRule>
  </conditionalFormatting>
  <conditionalFormatting sqref="B2484:B2486">
    <cfRule type="expression" dxfId="115" priority="112">
      <formula>$B2484="RSVD"</formula>
    </cfRule>
  </conditionalFormatting>
  <conditionalFormatting sqref="C2484:AH2486 A2484:A2486">
    <cfRule type="expression" dxfId="114" priority="113">
      <formula>$B2484="RSVD"</formula>
    </cfRule>
  </conditionalFormatting>
  <conditionalFormatting sqref="B2494 B2496:B2509">
    <cfRule type="expression" dxfId="113" priority="109">
      <formula>$B2494="RSVD"</formula>
    </cfRule>
  </conditionalFormatting>
  <conditionalFormatting sqref="B2493">
    <cfRule type="expression" dxfId="112" priority="107">
      <formula>$B2493="RSVD"</formula>
    </cfRule>
  </conditionalFormatting>
  <conditionalFormatting sqref="B2487:B2489">
    <cfRule type="expression" dxfId="111" priority="110">
      <formula>$B2487="RSVD"</formula>
    </cfRule>
  </conditionalFormatting>
  <conditionalFormatting sqref="A2493 C2493:AE2493">
    <cfRule type="expression" dxfId="110" priority="108">
      <formula>$B2493="RSVD"</formula>
    </cfRule>
  </conditionalFormatting>
  <conditionalFormatting sqref="C2487:AH2489 A2487:A2489">
    <cfRule type="expression" dxfId="109" priority="111">
      <formula>$B2487="RSVD"</formula>
    </cfRule>
  </conditionalFormatting>
  <conditionalFormatting sqref="B2492">
    <cfRule type="expression" dxfId="108" priority="105">
      <formula>$B2492="RSVD"</formula>
    </cfRule>
  </conditionalFormatting>
  <conditionalFormatting sqref="A2492 C2492:AE2492">
    <cfRule type="expression" dxfId="107" priority="106">
      <formula>$B2492="RSVD"</formula>
    </cfRule>
  </conditionalFormatting>
  <conditionalFormatting sqref="B2514 B2516:B2529">
    <cfRule type="expression" dxfId="106" priority="102">
      <formula>$B2514="RSVD"</formula>
    </cfRule>
  </conditionalFormatting>
  <conditionalFormatting sqref="B2513">
    <cfRule type="expression" dxfId="105" priority="100">
      <formula>$B2513="RSVD"</formula>
    </cfRule>
  </conditionalFormatting>
  <conditionalFormatting sqref="A2513 C2513:AH2513">
    <cfRule type="expression" dxfId="104" priority="101">
      <formula>$B2513="RSVD"</formula>
    </cfRule>
  </conditionalFormatting>
  <conditionalFormatting sqref="A2495 C2495:AE2495">
    <cfRule type="expression" dxfId="103" priority="104">
      <formula>$B2495="RSVD"</formula>
    </cfRule>
  </conditionalFormatting>
  <conditionalFormatting sqref="B2495">
    <cfRule type="expression" dxfId="102" priority="103">
      <formula>$B2495="RSVD"</formula>
    </cfRule>
  </conditionalFormatting>
  <conditionalFormatting sqref="B2512">
    <cfRule type="expression" dxfId="101" priority="98">
      <formula>$B2512="RSVD"</formula>
    </cfRule>
  </conditionalFormatting>
  <conditionalFormatting sqref="A2512 C2512:AH2512">
    <cfRule type="expression" dxfId="100" priority="99">
      <formula>$B2512="RSVD"</formula>
    </cfRule>
  </conditionalFormatting>
  <conditionalFormatting sqref="B2542 B2544:B2557">
    <cfRule type="expression" dxfId="99" priority="93">
      <formula>$B2542="RSVD"</formula>
    </cfRule>
  </conditionalFormatting>
  <conditionalFormatting sqref="B2541">
    <cfRule type="expression" dxfId="98" priority="91">
      <formula>$B2541="RSVD"</formula>
    </cfRule>
  </conditionalFormatting>
  <conditionalFormatting sqref="A2515 C2515:AH2515">
    <cfRule type="expression" dxfId="97" priority="97">
      <formula>$B2515="RSVD"</formula>
    </cfRule>
  </conditionalFormatting>
  <conditionalFormatting sqref="B2537">
    <cfRule type="expression" dxfId="96" priority="94">
      <formula>$B2537="RSVD"</formula>
    </cfRule>
  </conditionalFormatting>
  <conditionalFormatting sqref="B2515">
    <cfRule type="expression" dxfId="95" priority="96">
      <formula>$B2515="RSVD"</formula>
    </cfRule>
  </conditionalFormatting>
  <conditionalFormatting sqref="B2532:B2534">
    <cfRule type="expression" dxfId="94" priority="95">
      <formula>$B2532="RSVD"</formula>
    </cfRule>
  </conditionalFormatting>
  <conditionalFormatting sqref="A2541 C2541:AH2541">
    <cfRule type="expression" dxfId="93" priority="92">
      <formula>$B2541="RSVD"</formula>
    </cfRule>
  </conditionalFormatting>
  <conditionalFormatting sqref="B2540">
    <cfRule type="expression" dxfId="92" priority="89">
      <formula>$B2540="RSVD"</formula>
    </cfRule>
  </conditionalFormatting>
  <conditionalFormatting sqref="A2540 C2540:AH2540">
    <cfRule type="expression" dxfId="91" priority="90">
      <formula>$B2540="RSVD"</formula>
    </cfRule>
  </conditionalFormatting>
  <conditionalFormatting sqref="B2562 B2564:B2577">
    <cfRule type="expression" dxfId="90" priority="86">
      <formula>$B2562="RSVD"</formula>
    </cfRule>
  </conditionalFormatting>
  <conditionalFormatting sqref="B2561">
    <cfRule type="expression" dxfId="89" priority="84">
      <formula>$B2561="RSVD"</formula>
    </cfRule>
  </conditionalFormatting>
  <conditionalFormatting sqref="A2543 C2543:AH2543">
    <cfRule type="expression" dxfId="88" priority="88">
      <formula>$B2543="RSVD"</formula>
    </cfRule>
  </conditionalFormatting>
  <conditionalFormatting sqref="B2543">
    <cfRule type="expression" dxfId="87" priority="87">
      <formula>$B2543="RSVD"</formula>
    </cfRule>
  </conditionalFormatting>
  <conditionalFormatting sqref="B2560">
    <cfRule type="expression" dxfId="86" priority="82">
      <formula>$B2560="RSVD"</formula>
    </cfRule>
  </conditionalFormatting>
  <conditionalFormatting sqref="A2561 C2561:AE2561">
    <cfRule type="expression" dxfId="85" priority="85">
      <formula>$B2561="RSVD"</formula>
    </cfRule>
  </conditionalFormatting>
  <conditionalFormatting sqref="A2560 C2560:AE2560">
    <cfRule type="expression" dxfId="84" priority="83">
      <formula>$B2560="RSVD"</formula>
    </cfRule>
  </conditionalFormatting>
  <conditionalFormatting sqref="A2563 C2563:AE2563">
    <cfRule type="expression" dxfId="83" priority="81">
      <formula>$B2563="RSVD"</formula>
    </cfRule>
  </conditionalFormatting>
  <conditionalFormatting sqref="B2563">
    <cfRule type="expression" dxfId="82" priority="80">
      <formula>$B2563="RSVD"</formula>
    </cfRule>
  </conditionalFormatting>
  <conditionalFormatting sqref="A2368 C2368:AE2368">
    <cfRule type="expression" dxfId="81" priority="79">
      <formula>$B2368="RSVD"</formula>
    </cfRule>
  </conditionalFormatting>
  <conditionalFormatting sqref="B2368">
    <cfRule type="expression" dxfId="80" priority="78">
      <formula>$B2368="RSVD"</formula>
    </cfRule>
  </conditionalFormatting>
  <conditionalFormatting sqref="A2367 C2367:AE2367">
    <cfRule type="expression" dxfId="79" priority="77">
      <formula>$B2367="RSVD"</formula>
    </cfRule>
  </conditionalFormatting>
  <conditionalFormatting sqref="B2367">
    <cfRule type="expression" dxfId="78" priority="76">
      <formula>$B2367="RSVD"</formula>
    </cfRule>
  </conditionalFormatting>
  <conditionalFormatting sqref="A2370 C2370:AE2370">
    <cfRule type="expression" dxfId="77" priority="75">
      <formula>$B2370="RSVD"</formula>
    </cfRule>
  </conditionalFormatting>
  <conditionalFormatting sqref="B2370">
    <cfRule type="expression" dxfId="76" priority="74">
      <formula>$B2370="RSVD"</formula>
    </cfRule>
  </conditionalFormatting>
  <conditionalFormatting sqref="AC1964:AE1964">
    <cfRule type="expression" dxfId="75" priority="73">
      <formula>$B1964="RSVD"</formula>
    </cfRule>
  </conditionalFormatting>
  <conditionalFormatting sqref="AB1964">
    <cfRule type="expression" dxfId="74" priority="72">
      <formula>$B1964="RSVD"</formula>
    </cfRule>
  </conditionalFormatting>
  <conditionalFormatting sqref="AC1741:AE1741">
    <cfRule type="expression" dxfId="73" priority="71">
      <formula>$B1741="RSVD"</formula>
    </cfRule>
  </conditionalFormatting>
  <conditionalFormatting sqref="AB1741">
    <cfRule type="expression" dxfId="72" priority="70">
      <formula>$B1741="RSVD"</formula>
    </cfRule>
  </conditionalFormatting>
  <conditionalFormatting sqref="A1616 C1616:AH1616 C1618:AH1618 A1618">
    <cfRule type="expression" dxfId="71" priority="69">
      <formula>$B1616="RSVD"</formula>
    </cfRule>
  </conditionalFormatting>
  <conditionalFormatting sqref="B1616 B1618">
    <cfRule type="expression" dxfId="70" priority="68">
      <formula>$B1616="RSVD"</formula>
    </cfRule>
  </conditionalFormatting>
  <conditionalFormatting sqref="A1617 C1617:AH1617">
    <cfRule type="expression" dxfId="69" priority="67">
      <formula>$B1617="RSVD"</formula>
    </cfRule>
  </conditionalFormatting>
  <conditionalFormatting sqref="B1617">
    <cfRule type="expression" dxfId="68" priority="66">
      <formula>$B1617="RSVD"</formula>
    </cfRule>
  </conditionalFormatting>
  <conditionalFormatting sqref="A1593 C1593:AH1593 C1595:AH1595 A1595">
    <cfRule type="expression" dxfId="67" priority="65">
      <formula>$B1593="RSVD"</formula>
    </cfRule>
  </conditionalFormatting>
  <conditionalFormatting sqref="B1593 B1595">
    <cfRule type="expression" dxfId="66" priority="64">
      <formula>$B1593="RSVD"</formula>
    </cfRule>
  </conditionalFormatting>
  <conditionalFormatting sqref="A1594 C1594:AH1594">
    <cfRule type="expression" dxfId="65" priority="63">
      <formula>$B1594="RSVD"</formula>
    </cfRule>
  </conditionalFormatting>
  <conditionalFormatting sqref="B1594">
    <cfRule type="expression" dxfId="64" priority="62">
      <formula>$B1594="RSVD"</formula>
    </cfRule>
  </conditionalFormatting>
  <conditionalFormatting sqref="A1366 C1366:AE1366">
    <cfRule type="expression" dxfId="63" priority="61">
      <formula>$B1366="RSVD"</formula>
    </cfRule>
  </conditionalFormatting>
  <conditionalFormatting sqref="B1366">
    <cfRule type="expression" dxfId="62" priority="60">
      <formula>$B1366="RSVD"</formula>
    </cfRule>
  </conditionalFormatting>
  <conditionalFormatting sqref="AC1241:AE1243">
    <cfRule type="expression" dxfId="61" priority="59">
      <formula>$B1241="RSVD"</formula>
    </cfRule>
  </conditionalFormatting>
  <conditionalFormatting sqref="AB1241:AB1243">
    <cfRule type="expression" dxfId="60" priority="58">
      <formula>$B1241="RSVD"</formula>
    </cfRule>
  </conditionalFormatting>
  <conditionalFormatting sqref="AF2623:AH2640">
    <cfRule type="expression" dxfId="51" priority="50">
      <formula>$B2623="RSVD"</formula>
    </cfRule>
  </conditionalFormatting>
  <conditionalFormatting sqref="AF2806:AH2823">
    <cfRule type="expression" dxfId="48" priority="47">
      <formula>$B2806="RSVD"</formula>
    </cfRule>
  </conditionalFormatting>
  <conditionalFormatting sqref="AF2866:AH2883">
    <cfRule type="expression" dxfId="47" priority="46">
      <formula>$B2866="RSVD"</formula>
    </cfRule>
  </conditionalFormatting>
  <conditionalFormatting sqref="AF2926:AH2943">
    <cfRule type="expression" dxfId="46" priority="45">
      <formula>$B2926="RSVD"</formula>
    </cfRule>
  </conditionalFormatting>
  <conditionalFormatting sqref="AF2989:AH3006">
    <cfRule type="expression" dxfId="45" priority="44">
      <formula>$B2989="RSVD"</formula>
    </cfRule>
  </conditionalFormatting>
  <conditionalFormatting sqref="AF2746:AH2763">
    <cfRule type="expression" dxfId="44" priority="43">
      <formula>$B2746="RSVD"</formula>
    </cfRule>
  </conditionalFormatting>
  <conditionalFormatting sqref="AF2683:AH2700">
    <cfRule type="expression" dxfId="43" priority="42">
      <formula>$B2683="RSVD"</formula>
    </cfRule>
  </conditionalFormatting>
  <conditionalFormatting sqref="AF2560:AH2577">
    <cfRule type="expression" dxfId="42" priority="41">
      <formula>$B2560="RSVD"</formula>
    </cfRule>
  </conditionalFormatting>
  <conditionalFormatting sqref="AF2492:AH2509">
    <cfRule type="expression" dxfId="41" priority="40">
      <formula>$B2492="RSVD"</formula>
    </cfRule>
  </conditionalFormatting>
  <conditionalFormatting sqref="AF2427:AH2444">
    <cfRule type="expression" dxfId="40" priority="39">
      <formula>$B2427="RSVD"</formula>
    </cfRule>
  </conditionalFormatting>
  <conditionalFormatting sqref="AF2367:AH2384">
    <cfRule type="expression" dxfId="39" priority="38">
      <formula>$B2367="RSVD"</formula>
    </cfRule>
  </conditionalFormatting>
  <conditionalFormatting sqref="AF2307:AH2324">
    <cfRule type="expression" dxfId="38" priority="37">
      <formula>$B2307="RSVD"</formula>
    </cfRule>
  </conditionalFormatting>
  <conditionalFormatting sqref="AF2247:AH2264">
    <cfRule type="expression" dxfId="37" priority="36">
      <formula>$B2247="RSVD"</formula>
    </cfRule>
  </conditionalFormatting>
  <conditionalFormatting sqref="AF2182:AH2199">
    <cfRule type="expression" dxfId="36" priority="35">
      <formula>$B2182="RSVD"</formula>
    </cfRule>
  </conditionalFormatting>
  <conditionalFormatting sqref="AF2122:AH2139">
    <cfRule type="expression" dxfId="35" priority="34">
      <formula>$B2122="RSVD"</formula>
    </cfRule>
  </conditionalFormatting>
  <conditionalFormatting sqref="AF2057:AH2074">
    <cfRule type="expression" dxfId="34" priority="33">
      <formula>$B2057="RSVD"</formula>
    </cfRule>
  </conditionalFormatting>
  <conditionalFormatting sqref="AF1987:AH2004">
    <cfRule type="expression" dxfId="33" priority="32">
      <formula>$B1987="RSVD"</formula>
    </cfRule>
  </conditionalFormatting>
  <conditionalFormatting sqref="AF1924:AH1941">
    <cfRule type="expression" dxfId="31" priority="31">
      <formula>$B1924="RSVD"</formula>
    </cfRule>
  </conditionalFormatting>
  <conditionalFormatting sqref="AF1864:AH1881">
    <cfRule type="expression" dxfId="30" priority="30">
      <formula>$B1864="RSVD"</formula>
    </cfRule>
  </conditionalFormatting>
  <conditionalFormatting sqref="AF1804:AH1821">
    <cfRule type="expression" dxfId="29" priority="29">
      <formula>$B1804="RSVD"</formula>
    </cfRule>
  </conditionalFormatting>
  <conditionalFormatting sqref="AF1744:AH1761">
    <cfRule type="expression" dxfId="28" priority="28">
      <formula>$B1744="RSVD"</formula>
    </cfRule>
  </conditionalFormatting>
  <conditionalFormatting sqref="AF1681:AH1698">
    <cfRule type="expression" dxfId="27" priority="27">
      <formula>$B1681="RSVD"</formula>
    </cfRule>
  </conditionalFormatting>
  <conditionalFormatting sqref="AF1621:AH1638">
    <cfRule type="expression" dxfId="26" priority="26">
      <formula>$B1621="RSVD"</formula>
    </cfRule>
  </conditionalFormatting>
  <conditionalFormatting sqref="AF1558:AH1575">
    <cfRule type="expression" dxfId="25" priority="25">
      <formula>$B1558="RSVD"</formula>
    </cfRule>
  </conditionalFormatting>
  <conditionalFormatting sqref="AF1491:AH1508">
    <cfRule type="expression" dxfId="24" priority="24">
      <formula>$B1491="RSVD"</formula>
    </cfRule>
  </conditionalFormatting>
  <conditionalFormatting sqref="AF1426:AH1443">
    <cfRule type="expression" dxfId="23" priority="23">
      <formula>$B1426="RSVD"</formula>
    </cfRule>
  </conditionalFormatting>
  <conditionalFormatting sqref="AF1366:AH1383">
    <cfRule type="expression" dxfId="22" priority="22">
      <formula>$B1366="RSVD"</formula>
    </cfRule>
  </conditionalFormatting>
  <conditionalFormatting sqref="AF1306:AH1323">
    <cfRule type="expression" dxfId="21" priority="21">
      <formula>$B1306="RSVD"</formula>
    </cfRule>
  </conditionalFormatting>
  <conditionalFormatting sqref="AF1246:AH1263">
    <cfRule type="expression" dxfId="20" priority="20">
      <formula>$B1246="RSVD"</formula>
    </cfRule>
  </conditionalFormatting>
  <conditionalFormatting sqref="AF1181:AH1198">
    <cfRule type="expression" dxfId="19" priority="19">
      <formula>$B1181="RSVD"</formula>
    </cfRule>
  </conditionalFormatting>
  <conditionalFormatting sqref="AF1121:AH1138">
    <cfRule type="expression" dxfId="18" priority="18">
      <formula>$B1121="RSVD"</formula>
    </cfRule>
  </conditionalFormatting>
  <conditionalFormatting sqref="AF1056:AH1073">
    <cfRule type="expression" dxfId="17" priority="17">
      <formula>$B1056="RSVD"</formula>
    </cfRule>
  </conditionalFormatting>
  <conditionalFormatting sqref="AF986:AH1003">
    <cfRule type="expression" dxfId="16" priority="16">
      <formula>$B986="RSVD"</formula>
    </cfRule>
  </conditionalFormatting>
  <conditionalFormatting sqref="AF923:AH940">
    <cfRule type="expression" dxfId="15" priority="15">
      <formula>$B923="RSVD"</formula>
    </cfRule>
  </conditionalFormatting>
  <conditionalFormatting sqref="AF863:AH880">
    <cfRule type="expression" dxfId="14" priority="14">
      <formula>$B863="RSVD"</formula>
    </cfRule>
  </conditionalFormatting>
  <conditionalFormatting sqref="AF803:AH820">
    <cfRule type="expression" dxfId="13" priority="13">
      <formula>$B803="RSVD"</formula>
    </cfRule>
  </conditionalFormatting>
  <conditionalFormatting sqref="AF743:AH760">
    <cfRule type="expression" dxfId="12" priority="12">
      <formula>$B743="RSVD"</formula>
    </cfRule>
  </conditionalFormatting>
  <conditionalFormatting sqref="AF680:AH697">
    <cfRule type="expression" dxfId="11" priority="11">
      <formula>$B680="RSVD"</formula>
    </cfRule>
  </conditionalFormatting>
  <conditionalFormatting sqref="AF620:AH637">
    <cfRule type="expression" dxfId="9" priority="10">
      <formula>$B620="RSVD"</formula>
    </cfRule>
  </conditionalFormatting>
  <conditionalFormatting sqref="AF557:AH574">
    <cfRule type="expression" dxfId="8" priority="9">
      <formula>$B557="RSVD"</formula>
    </cfRule>
  </conditionalFormatting>
  <conditionalFormatting sqref="AF491:AH508">
    <cfRule type="expression" dxfId="7" priority="8">
      <formula>$B491="RSVD"</formula>
    </cfRule>
  </conditionalFormatting>
  <conditionalFormatting sqref="AF426:AH443">
    <cfRule type="expression" dxfId="6" priority="7">
      <formula>$B426="RSVD"</formula>
    </cfRule>
  </conditionalFormatting>
  <conditionalFormatting sqref="AF366:AH383">
    <cfRule type="expression" dxfId="5" priority="6">
      <formula>$B366="RSVD"</formula>
    </cfRule>
  </conditionalFormatting>
  <conditionalFormatting sqref="AF306:AH323">
    <cfRule type="expression" dxfId="4" priority="5">
      <formula>$B306="RSVD"</formula>
    </cfRule>
  </conditionalFormatting>
  <conditionalFormatting sqref="AF246:AH263">
    <cfRule type="expression" dxfId="3" priority="4">
      <formula>$B246="RSVD"</formula>
    </cfRule>
  </conditionalFormatting>
  <conditionalFormatting sqref="AF181:AH198">
    <cfRule type="expression" dxfId="2" priority="3">
      <formula>$B181="RSVD"</formula>
    </cfRule>
  </conditionalFormatting>
  <conditionalFormatting sqref="AF121:AH138">
    <cfRule type="expression" dxfId="1" priority="2">
      <formula>$B121="RSVD"</formula>
    </cfRule>
  </conditionalFormatting>
  <conditionalFormatting sqref="AF56:AH73">
    <cfRule type="expression" dxfId="0" priority="1">
      <formula>$B56="RSVD"</formula>
    </cfRule>
  </conditionalFormatting>
  <pageMargins left="0.7" right="0.7" top="0.75" bottom="0.75" header="0.3" footer="0.3"/>
  <ignoredErrors>
    <ignoredError sqref="L28 L8:L21 L51 L113 L121:L131 L199 L264 L496:L497 L464 L444 L384 L324 L133 L179:L188 L190 L245:L253 L255 L311:L312 L371:L372 L431:L432 L88 L139:L148 L150 L159:L168 L170 L201:L208 L210 L219:L228 L230 L36:L49 L76:L86 L101:L111 L266:L269 L271 L274 L284:L289 L291 L294 L304:L309 L326:L329 L331 L334 L344:L349 L351 L357 L364:L369 L386:L389 L391 L397 L404:L409 L411 L414 L424:L429 L446:L449 L451 L460 L469:L474 L476 L482 L489:L49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AA34-66C4-C44F-8C20-598793E4CD5E}">
  <dimension ref="A1:T379"/>
  <sheetViews>
    <sheetView topLeftCell="A28" workbookViewId="0">
      <selection activeCell="G58" sqref="G58"/>
    </sheetView>
  </sheetViews>
  <sheetFormatPr baseColWidth="10" defaultColWidth="11" defaultRowHeight="16" x14ac:dyDescent="0.2"/>
  <cols>
    <col min="1" max="1" width="21" customWidth="1"/>
    <col min="2" max="2" width="36.5" customWidth="1"/>
    <col min="3" max="3" width="36.5" style="2" customWidth="1"/>
    <col min="4" max="4" width="33.6640625" customWidth="1"/>
    <col min="5" max="5" width="13.83203125" bestFit="1" customWidth="1"/>
    <col min="6" max="6" width="26" bestFit="1" customWidth="1"/>
  </cols>
  <sheetData>
    <row r="1" spans="1:8" x14ac:dyDescent="0.2">
      <c r="A1" t="s">
        <v>3721</v>
      </c>
    </row>
    <row r="3" spans="1:8" s="1" customFormat="1" x14ac:dyDescent="0.2">
      <c r="C3" s="156"/>
      <c r="E3" s="1" t="s">
        <v>3722</v>
      </c>
      <c r="F3" s="1" t="s">
        <v>3723</v>
      </c>
      <c r="H3" s="1" t="s">
        <v>3724</v>
      </c>
    </row>
    <row r="4" spans="1:8" s="1" customFormat="1" x14ac:dyDescent="0.2">
      <c r="C4" s="156"/>
      <c r="E4" s="1" t="s">
        <v>3725</v>
      </c>
      <c r="F4" s="1" t="s">
        <v>3726</v>
      </c>
      <c r="H4" s="1" t="s">
        <v>3727</v>
      </c>
    </row>
    <row r="5" spans="1:8" ht="49" customHeight="1" x14ac:dyDescent="0.2">
      <c r="A5" t="s">
        <v>3728</v>
      </c>
      <c r="B5" s="154" t="s">
        <v>3729</v>
      </c>
      <c r="D5" s="155"/>
    </row>
    <row r="6" spans="1:8" x14ac:dyDescent="0.2">
      <c r="B6" s="154" t="s">
        <v>3730</v>
      </c>
      <c r="D6" s="155"/>
    </row>
    <row r="7" spans="1:8" x14ac:dyDescent="0.2">
      <c r="A7" t="s">
        <v>3731</v>
      </c>
      <c r="B7" s="154" t="s">
        <v>3732</v>
      </c>
      <c r="D7" s="155"/>
    </row>
    <row r="8" spans="1:8" x14ac:dyDescent="0.2">
      <c r="B8" s="154" t="s">
        <v>3733</v>
      </c>
      <c r="D8" s="155"/>
    </row>
    <row r="9" spans="1:8" x14ac:dyDescent="0.2">
      <c r="B9" s="154"/>
      <c r="D9" s="155"/>
    </row>
    <row r="10" spans="1:8" x14ac:dyDescent="0.2">
      <c r="B10" s="154" t="s">
        <v>3734</v>
      </c>
      <c r="D10" s="155"/>
    </row>
    <row r="11" spans="1:8" x14ac:dyDescent="0.2">
      <c r="A11" t="s">
        <v>3735</v>
      </c>
      <c r="B11" s="154"/>
      <c r="D11" s="155"/>
    </row>
    <row r="12" spans="1:8" x14ac:dyDescent="0.2">
      <c r="A12" t="s">
        <v>3736</v>
      </c>
      <c r="B12" s="154" t="s">
        <v>3737</v>
      </c>
      <c r="D12" s="155"/>
      <c r="E12" t="s">
        <v>3738</v>
      </c>
    </row>
    <row r="13" spans="1:8" ht="17" x14ac:dyDescent="0.2">
      <c r="B13" s="154" t="s">
        <v>3739</v>
      </c>
      <c r="C13" s="2" t="s">
        <v>3740</v>
      </c>
      <c r="D13" s="155" t="s">
        <v>3741</v>
      </c>
      <c r="E13" t="s">
        <v>3742</v>
      </c>
    </row>
    <row r="14" spans="1:8" x14ac:dyDescent="0.2">
      <c r="B14" s="154"/>
      <c r="D14" s="155" t="s">
        <v>3743</v>
      </c>
      <c r="E14" t="s">
        <v>3744</v>
      </c>
    </row>
    <row r="15" spans="1:8" x14ac:dyDescent="0.2">
      <c r="B15" s="154"/>
      <c r="D15" s="155" t="s">
        <v>3745</v>
      </c>
    </row>
    <row r="16" spans="1:8" x14ac:dyDescent="0.2">
      <c r="B16" s="154"/>
      <c r="D16" s="155" t="s">
        <v>3746</v>
      </c>
    </row>
    <row r="17" spans="1:8" x14ac:dyDescent="0.2">
      <c r="A17" t="s">
        <v>3747</v>
      </c>
      <c r="B17" s="154"/>
      <c r="D17" s="155"/>
    </row>
    <row r="18" spans="1:8" x14ac:dyDescent="0.2">
      <c r="A18" t="s">
        <v>3748</v>
      </c>
      <c r="B18" s="154" t="s">
        <v>3749</v>
      </c>
      <c r="D18" s="155"/>
    </row>
    <row r="19" spans="1:8" ht="17" x14ac:dyDescent="0.2">
      <c r="B19" s="154" t="s">
        <v>3750</v>
      </c>
      <c r="C19" s="2" t="s">
        <v>3751</v>
      </c>
      <c r="D19" s="155" t="s">
        <v>3752</v>
      </c>
    </row>
    <row r="20" spans="1:8" x14ac:dyDescent="0.2">
      <c r="B20" s="154"/>
      <c r="D20" s="155" t="s">
        <v>3753</v>
      </c>
    </row>
    <row r="21" spans="1:8" x14ac:dyDescent="0.2">
      <c r="B21" s="154"/>
      <c r="D21" s="155" t="s">
        <v>3754</v>
      </c>
    </row>
    <row r="22" spans="1:8" x14ac:dyDescent="0.2">
      <c r="B22" s="154"/>
      <c r="D22" s="155" t="s">
        <v>3755</v>
      </c>
    </row>
    <row r="23" spans="1:8" x14ac:dyDescent="0.2">
      <c r="B23" s="154"/>
      <c r="D23" s="155" t="s">
        <v>3756</v>
      </c>
    </row>
    <row r="24" spans="1:8" x14ac:dyDescent="0.2">
      <c r="B24" s="154"/>
      <c r="D24" s="155" t="s">
        <v>3757</v>
      </c>
    </row>
    <row r="25" spans="1:8" x14ac:dyDescent="0.2">
      <c r="B25" s="154"/>
      <c r="D25" s="155" t="s">
        <v>3758</v>
      </c>
    </row>
    <row r="26" spans="1:8" x14ac:dyDescent="0.2">
      <c r="B26" s="154"/>
      <c r="D26" s="155" t="s">
        <v>3759</v>
      </c>
    </row>
    <row r="27" spans="1:8" x14ac:dyDescent="0.2">
      <c r="A27" t="s">
        <v>3760</v>
      </c>
      <c r="B27" s="154"/>
      <c r="D27" s="155"/>
    </row>
    <row r="28" spans="1:8" ht="34" x14ac:dyDescent="0.2">
      <c r="A28" t="s">
        <v>3761</v>
      </c>
      <c r="B28" s="154" t="s">
        <v>3762</v>
      </c>
      <c r="C28" s="2" t="s">
        <v>3763</v>
      </c>
      <c r="D28" s="155" t="s">
        <v>3764</v>
      </c>
      <c r="E28" t="s">
        <v>3738</v>
      </c>
      <c r="F28" t="s">
        <v>3738</v>
      </c>
      <c r="H28" t="s">
        <v>3738</v>
      </c>
    </row>
    <row r="29" spans="1:8" x14ac:dyDescent="0.2">
      <c r="B29" s="154" t="s">
        <v>3750</v>
      </c>
      <c r="D29" s="155" t="s">
        <v>3765</v>
      </c>
      <c r="E29" t="s">
        <v>3766</v>
      </c>
      <c r="F29" t="s">
        <v>3766</v>
      </c>
      <c r="H29" t="s">
        <v>3766</v>
      </c>
    </row>
    <row r="30" spans="1:8" x14ac:dyDescent="0.2">
      <c r="B30" s="154"/>
      <c r="D30" s="155" t="s">
        <v>3767</v>
      </c>
      <c r="E30" t="s">
        <v>3768</v>
      </c>
      <c r="F30" s="152" t="s">
        <v>3769</v>
      </c>
      <c r="H30" t="s">
        <v>3770</v>
      </c>
    </row>
    <row r="31" spans="1:8" x14ac:dyDescent="0.2">
      <c r="B31" s="154"/>
      <c r="D31" s="155" t="s">
        <v>3771</v>
      </c>
      <c r="E31" t="s">
        <v>3744</v>
      </c>
      <c r="F31" t="s">
        <v>3772</v>
      </c>
      <c r="H31" t="s">
        <v>3773</v>
      </c>
    </row>
    <row r="32" spans="1:8" x14ac:dyDescent="0.2">
      <c r="B32" s="154"/>
      <c r="D32" s="155"/>
    </row>
    <row r="33" spans="1:12" x14ac:dyDescent="0.2">
      <c r="A33" t="s">
        <v>3774</v>
      </c>
      <c r="B33" s="154" t="s">
        <v>3775</v>
      </c>
      <c r="D33" s="155"/>
    </row>
    <row r="34" spans="1:12" ht="34" x14ac:dyDescent="0.2">
      <c r="A34" t="s">
        <v>3776</v>
      </c>
      <c r="B34" s="154" t="s">
        <v>3777</v>
      </c>
      <c r="C34" s="2" t="s">
        <v>3778</v>
      </c>
      <c r="D34" s="155" t="s">
        <v>3779</v>
      </c>
      <c r="E34" t="s">
        <v>3738</v>
      </c>
      <c r="F34" t="s">
        <v>3738</v>
      </c>
      <c r="G34" t="s">
        <v>3738</v>
      </c>
      <c r="H34" t="s">
        <v>3738</v>
      </c>
      <c r="I34" t="s">
        <v>3738</v>
      </c>
      <c r="J34" t="s">
        <v>3738</v>
      </c>
      <c r="K34" t="s">
        <v>3738</v>
      </c>
      <c r="L34" t="s">
        <v>3738</v>
      </c>
    </row>
    <row r="35" spans="1:12" ht="34" x14ac:dyDescent="0.2">
      <c r="B35" s="154" t="s">
        <v>3780</v>
      </c>
      <c r="C35" s="2" t="s">
        <v>3781</v>
      </c>
      <c r="D35" s="155" t="s">
        <v>3782</v>
      </c>
      <c r="E35" t="s">
        <v>3783</v>
      </c>
      <c r="F35" t="s">
        <v>3784</v>
      </c>
      <c r="G35" t="s">
        <v>3785</v>
      </c>
      <c r="H35" t="s">
        <v>1235</v>
      </c>
      <c r="I35" t="s">
        <v>1640</v>
      </c>
      <c r="J35" t="s">
        <v>3786</v>
      </c>
      <c r="K35" t="s">
        <v>3770</v>
      </c>
      <c r="L35" t="s">
        <v>3787</v>
      </c>
    </row>
    <row r="36" spans="1:12" x14ac:dyDescent="0.2">
      <c r="B36" s="154"/>
      <c r="D36" s="155" t="s">
        <v>3788</v>
      </c>
      <c r="E36" t="s">
        <v>3744</v>
      </c>
      <c r="F36" t="s">
        <v>3772</v>
      </c>
      <c r="G36" t="s">
        <v>3789</v>
      </c>
      <c r="H36" t="s">
        <v>3790</v>
      </c>
      <c r="I36" t="s">
        <v>3744</v>
      </c>
      <c r="J36" t="s">
        <v>3772</v>
      </c>
      <c r="K36" t="s">
        <v>3789</v>
      </c>
      <c r="L36" t="s">
        <v>3790</v>
      </c>
    </row>
    <row r="37" spans="1:12" x14ac:dyDescent="0.2">
      <c r="B37" s="154"/>
      <c r="D37" s="155" t="s">
        <v>3791</v>
      </c>
      <c r="E37" t="s">
        <v>3792</v>
      </c>
      <c r="F37" t="s">
        <v>3792</v>
      </c>
      <c r="G37" t="s">
        <v>3792</v>
      </c>
      <c r="H37" t="s">
        <v>3792</v>
      </c>
      <c r="I37" t="s">
        <v>3793</v>
      </c>
      <c r="J37" t="s">
        <v>3793</v>
      </c>
      <c r="K37" t="s">
        <v>3793</v>
      </c>
      <c r="L37" t="s">
        <v>3793</v>
      </c>
    </row>
    <row r="38" spans="1:12" x14ac:dyDescent="0.2">
      <c r="B38" s="154"/>
      <c r="D38" s="155" t="s">
        <v>3794</v>
      </c>
    </row>
    <row r="39" spans="1:12" x14ac:dyDescent="0.2">
      <c r="B39" s="154"/>
      <c r="D39" s="155" t="s">
        <v>3795</v>
      </c>
    </row>
    <row r="40" spans="1:12" x14ac:dyDescent="0.2">
      <c r="B40" s="154"/>
      <c r="D40" s="155" t="s">
        <v>3796</v>
      </c>
    </row>
    <row r="41" spans="1:12" x14ac:dyDescent="0.2">
      <c r="B41" s="154"/>
      <c r="D41" s="155" t="s">
        <v>3797</v>
      </c>
    </row>
    <row r="42" spans="1:12" x14ac:dyDescent="0.2">
      <c r="B42" s="154"/>
      <c r="D42" s="155"/>
    </row>
    <row r="43" spans="1:12" x14ac:dyDescent="0.2">
      <c r="B43" s="154"/>
      <c r="D43" s="155"/>
    </row>
    <row r="44" spans="1:12" x14ac:dyDescent="0.2">
      <c r="B44" s="154" t="s">
        <v>3734</v>
      </c>
      <c r="D44" s="155"/>
    </row>
    <row r="45" spans="1:12" x14ac:dyDescent="0.2">
      <c r="A45" t="s">
        <v>3798</v>
      </c>
      <c r="B45" s="154" t="s">
        <v>3799</v>
      </c>
      <c r="D45" s="155"/>
    </row>
    <row r="46" spans="1:12" x14ac:dyDescent="0.2">
      <c r="B46" s="154" t="s">
        <v>3800</v>
      </c>
      <c r="D46" s="155"/>
    </row>
    <row r="47" spans="1:12" x14ac:dyDescent="0.2">
      <c r="B47" s="154"/>
      <c r="D47" s="155"/>
    </row>
    <row r="48" spans="1:12" x14ac:dyDescent="0.2">
      <c r="B48" s="154" t="s">
        <v>3801</v>
      </c>
      <c r="D48" s="155"/>
    </row>
    <row r="49" spans="1:12" x14ac:dyDescent="0.2">
      <c r="A49" t="s">
        <v>3802</v>
      </c>
      <c r="B49" s="154" t="s">
        <v>3803</v>
      </c>
      <c r="D49" s="155" t="s">
        <v>3804</v>
      </c>
      <c r="E49" t="s">
        <v>3738</v>
      </c>
      <c r="F49" t="str">
        <f t="shared" ref="F49:L49" si="0">E49</f>
        <v>x2</v>
      </c>
      <c r="G49" t="str">
        <f t="shared" si="0"/>
        <v>x2</v>
      </c>
      <c r="H49" t="str">
        <f t="shared" si="0"/>
        <v>x2</v>
      </c>
      <c r="I49" t="str">
        <f t="shared" si="0"/>
        <v>x2</v>
      </c>
      <c r="J49" t="str">
        <f t="shared" si="0"/>
        <v>x2</v>
      </c>
      <c r="K49" t="str">
        <f t="shared" si="0"/>
        <v>x2</v>
      </c>
      <c r="L49" t="str">
        <f t="shared" si="0"/>
        <v>x2</v>
      </c>
    </row>
    <row r="50" spans="1:12" x14ac:dyDescent="0.2">
      <c r="B50" s="154" t="s">
        <v>3805</v>
      </c>
      <c r="D50" s="155"/>
      <c r="E50" t="s">
        <v>3806</v>
      </c>
      <c r="F50" t="s">
        <v>3806</v>
      </c>
      <c r="G50" t="s">
        <v>3807</v>
      </c>
      <c r="H50" t="s">
        <v>3807</v>
      </c>
      <c r="I50" t="s">
        <v>3808</v>
      </c>
      <c r="J50" t="s">
        <v>3808</v>
      </c>
      <c r="K50" t="s">
        <v>3809</v>
      </c>
      <c r="L50" t="s">
        <v>3809</v>
      </c>
    </row>
    <row r="51" spans="1:12" x14ac:dyDescent="0.2">
      <c r="B51" s="154" t="s">
        <v>3810</v>
      </c>
      <c r="D51" s="155"/>
      <c r="E51" t="s">
        <v>1640</v>
      </c>
      <c r="F51" t="s">
        <v>3786</v>
      </c>
      <c r="G51" t="s">
        <v>3770</v>
      </c>
      <c r="H51" t="s">
        <v>3787</v>
      </c>
      <c r="I51" t="s">
        <v>3811</v>
      </c>
      <c r="J51" t="s">
        <v>3812</v>
      </c>
      <c r="K51" t="s">
        <v>3813</v>
      </c>
      <c r="L51" t="s">
        <v>3814</v>
      </c>
    </row>
    <row r="52" spans="1:12" x14ac:dyDescent="0.2">
      <c r="B52" s="154" t="s">
        <v>3815</v>
      </c>
      <c r="D52" s="155"/>
      <c r="E52" t="s">
        <v>3744</v>
      </c>
      <c r="L52" t="s">
        <v>3773</v>
      </c>
    </row>
    <row r="53" spans="1:12" x14ac:dyDescent="0.2">
      <c r="B53" s="154"/>
      <c r="D53" s="155"/>
    </row>
    <row r="54" spans="1:12" x14ac:dyDescent="0.2">
      <c r="B54" s="154"/>
      <c r="D54" s="155"/>
    </row>
    <row r="55" spans="1:12" x14ac:dyDescent="0.2">
      <c r="B55" s="154" t="s">
        <v>3816</v>
      </c>
      <c r="D55" s="155"/>
    </row>
    <row r="56" spans="1:12" x14ac:dyDescent="0.2">
      <c r="A56" t="s">
        <v>3817</v>
      </c>
      <c r="B56" s="154" t="s">
        <v>3818</v>
      </c>
      <c r="D56" s="155"/>
      <c r="E56" t="s">
        <v>3738</v>
      </c>
      <c r="F56" t="str">
        <f t="shared" ref="F56:L56" si="1">E56</f>
        <v>x2</v>
      </c>
      <c r="G56" t="str">
        <f t="shared" si="1"/>
        <v>x2</v>
      </c>
      <c r="H56" t="str">
        <f t="shared" si="1"/>
        <v>x2</v>
      </c>
      <c r="I56" t="str">
        <f t="shared" si="1"/>
        <v>x2</v>
      </c>
      <c r="J56" t="str">
        <f t="shared" si="1"/>
        <v>x2</v>
      </c>
      <c r="K56" t="str">
        <f t="shared" si="1"/>
        <v>x2</v>
      </c>
      <c r="L56" t="str">
        <f t="shared" si="1"/>
        <v>x2</v>
      </c>
    </row>
    <row r="57" spans="1:12" x14ac:dyDescent="0.2">
      <c r="B57" s="154" t="s">
        <v>3819</v>
      </c>
      <c r="D57" s="155"/>
      <c r="E57" t="s">
        <v>3806</v>
      </c>
      <c r="F57" t="s">
        <v>3807</v>
      </c>
      <c r="G57" t="s">
        <v>3808</v>
      </c>
      <c r="H57" t="s">
        <v>3809</v>
      </c>
      <c r="I57" t="s">
        <v>3820</v>
      </c>
      <c r="J57" t="s">
        <v>3821</v>
      </c>
      <c r="K57" t="s">
        <v>3822</v>
      </c>
      <c r="L57" t="s">
        <v>3823</v>
      </c>
    </row>
    <row r="58" spans="1:12" x14ac:dyDescent="0.2">
      <c r="B58" s="154" t="s">
        <v>3824</v>
      </c>
      <c r="D58" s="155"/>
      <c r="E58" t="s">
        <v>1640</v>
      </c>
      <c r="F58" t="s">
        <v>1640</v>
      </c>
      <c r="G58" t="s">
        <v>3786</v>
      </c>
      <c r="H58" t="s">
        <v>3786</v>
      </c>
      <c r="I58" t="s">
        <v>3770</v>
      </c>
      <c r="J58" t="s">
        <v>3770</v>
      </c>
      <c r="K58" t="s">
        <v>3787</v>
      </c>
      <c r="L58" t="s">
        <v>3787</v>
      </c>
    </row>
    <row r="59" spans="1:12" x14ac:dyDescent="0.2">
      <c r="B59" s="154" t="s">
        <v>3825</v>
      </c>
      <c r="D59" s="155"/>
      <c r="E59" t="s">
        <v>3744</v>
      </c>
      <c r="L59" t="s">
        <v>3773</v>
      </c>
    </row>
    <row r="75" spans="1:15" x14ac:dyDescent="0.2">
      <c r="A75" t="s">
        <v>3826</v>
      </c>
      <c r="B75" t="s">
        <v>3735</v>
      </c>
      <c r="M75" t="s">
        <v>3827</v>
      </c>
      <c r="O75" t="s">
        <v>3828</v>
      </c>
    </row>
    <row r="76" spans="1:15" x14ac:dyDescent="0.2">
      <c r="F76" t="s">
        <v>3768</v>
      </c>
      <c r="G76" s="148" t="s">
        <v>3829</v>
      </c>
      <c r="H76" s="148" t="s">
        <v>3830</v>
      </c>
      <c r="I76" s="148"/>
      <c r="J76" s="148"/>
      <c r="K76" s="148" t="s">
        <v>3831</v>
      </c>
      <c r="M76" t="s">
        <v>3832</v>
      </c>
      <c r="O76">
        <v>16</v>
      </c>
    </row>
    <row r="77" spans="1:15" x14ac:dyDescent="0.2">
      <c r="F77" t="s">
        <v>3769</v>
      </c>
      <c r="G77" t="s">
        <v>3833</v>
      </c>
      <c r="H77" t="s">
        <v>3834</v>
      </c>
      <c r="K77" t="s">
        <v>1723</v>
      </c>
      <c r="O77">
        <v>16</v>
      </c>
    </row>
    <row r="79" spans="1:15" x14ac:dyDescent="0.2">
      <c r="D79" s="1" t="s">
        <v>3835</v>
      </c>
      <c r="E79" s="1" t="s">
        <v>3836</v>
      </c>
      <c r="F79" t="s">
        <v>3770</v>
      </c>
      <c r="G79" s="148" t="s">
        <v>3837</v>
      </c>
      <c r="H79" s="148" t="s">
        <v>3831</v>
      </c>
      <c r="I79" s="148" t="s">
        <v>3837</v>
      </c>
      <c r="J79" s="148"/>
      <c r="K79" s="148" t="s">
        <v>3831</v>
      </c>
      <c r="M79" t="s">
        <v>3838</v>
      </c>
      <c r="O79">
        <v>16</v>
      </c>
    </row>
    <row r="80" spans="1:15" x14ac:dyDescent="0.2">
      <c r="D80" s="1" t="s">
        <v>3839</v>
      </c>
      <c r="E80" s="1" t="s">
        <v>3840</v>
      </c>
      <c r="F80" t="s">
        <v>3787</v>
      </c>
      <c r="G80" t="s">
        <v>3841</v>
      </c>
      <c r="H80" t="s">
        <v>1723</v>
      </c>
      <c r="I80" s="148" t="s">
        <v>3829</v>
      </c>
      <c r="J80" s="148"/>
      <c r="K80" s="148" t="s">
        <v>1722</v>
      </c>
      <c r="O80">
        <v>16</v>
      </c>
    </row>
    <row r="81" spans="2:15" x14ac:dyDescent="0.2">
      <c r="D81" s="1" t="s">
        <v>3842</v>
      </c>
      <c r="E81" s="1" t="s">
        <v>3843</v>
      </c>
      <c r="F81" t="s">
        <v>3811</v>
      </c>
      <c r="I81" t="s">
        <v>3833</v>
      </c>
      <c r="K81" t="s">
        <v>3844</v>
      </c>
      <c r="O81">
        <v>16</v>
      </c>
    </row>
    <row r="83" spans="2:15" x14ac:dyDescent="0.2">
      <c r="I83" s="1" t="s">
        <v>3845</v>
      </c>
      <c r="J83" s="1">
        <v>40</v>
      </c>
      <c r="K83" s="1" t="s">
        <v>3846</v>
      </c>
      <c r="L83" t="s">
        <v>3847</v>
      </c>
    </row>
    <row r="84" spans="2:15" x14ac:dyDescent="0.2">
      <c r="B84" t="s">
        <v>3747</v>
      </c>
    </row>
    <row r="85" spans="2:15" x14ac:dyDescent="0.2">
      <c r="M85" t="s">
        <v>3848</v>
      </c>
    </row>
    <row r="86" spans="2:15" x14ac:dyDescent="0.2">
      <c r="D86" s="1" t="s">
        <v>3835</v>
      </c>
      <c r="E86" s="1" t="s">
        <v>3836</v>
      </c>
      <c r="F86" t="s">
        <v>3768</v>
      </c>
      <c r="G86" s="148" t="s">
        <v>3837</v>
      </c>
      <c r="H86" s="148"/>
      <c r="I86" s="148"/>
      <c r="J86" s="148"/>
      <c r="K86" s="148" t="s">
        <v>3831</v>
      </c>
      <c r="M86" t="s">
        <v>3832</v>
      </c>
      <c r="O86">
        <v>8</v>
      </c>
    </row>
    <row r="87" spans="2:15" x14ac:dyDescent="0.2">
      <c r="D87" s="1" t="s">
        <v>3839</v>
      </c>
      <c r="E87" s="1" t="s">
        <v>3840</v>
      </c>
      <c r="F87" t="s">
        <v>3769</v>
      </c>
      <c r="G87" s="148" t="s">
        <v>3829</v>
      </c>
      <c r="J87" s="148"/>
      <c r="K87" s="148" t="s">
        <v>1722</v>
      </c>
      <c r="M87" t="s">
        <v>3838</v>
      </c>
      <c r="O87">
        <v>8</v>
      </c>
    </row>
    <row r="88" spans="2:15" x14ac:dyDescent="0.2">
      <c r="D88" s="1" t="s">
        <v>3842</v>
      </c>
      <c r="E88" s="1" t="s">
        <v>3843</v>
      </c>
    </row>
    <row r="90" spans="2:15" x14ac:dyDescent="0.2">
      <c r="D90" s="158" t="s">
        <v>3835</v>
      </c>
      <c r="E90" s="158" t="s">
        <v>3836</v>
      </c>
      <c r="F90" s="29" t="s">
        <v>3770</v>
      </c>
      <c r="G90" s="29" t="s">
        <v>3837</v>
      </c>
      <c r="H90" s="29"/>
      <c r="I90" s="29"/>
      <c r="J90" s="29"/>
      <c r="K90" s="29" t="s">
        <v>3831</v>
      </c>
      <c r="L90" s="29" t="s">
        <v>3849</v>
      </c>
      <c r="O90">
        <v>8</v>
      </c>
    </row>
    <row r="91" spans="2:15" x14ac:dyDescent="0.2">
      <c r="D91" s="1" t="s">
        <v>3839</v>
      </c>
      <c r="E91" s="1" t="s">
        <v>3836</v>
      </c>
      <c r="F91" t="s">
        <v>3787</v>
      </c>
      <c r="G91" s="148" t="s">
        <v>3837</v>
      </c>
      <c r="H91" s="148"/>
      <c r="I91" s="148"/>
      <c r="J91" s="148"/>
      <c r="K91" s="148" t="s">
        <v>3831</v>
      </c>
      <c r="O91">
        <v>8</v>
      </c>
    </row>
    <row r="92" spans="2:15" x14ac:dyDescent="0.2">
      <c r="D92" s="1" t="s">
        <v>3842</v>
      </c>
      <c r="E92" s="1" t="s">
        <v>3840</v>
      </c>
      <c r="F92" t="s">
        <v>3811</v>
      </c>
      <c r="G92" s="148" t="s">
        <v>3829</v>
      </c>
      <c r="J92" s="148"/>
      <c r="K92" s="148" t="s">
        <v>1722</v>
      </c>
      <c r="O92">
        <v>8</v>
      </c>
    </row>
    <row r="93" spans="2:15" x14ac:dyDescent="0.2">
      <c r="F93" t="s">
        <v>3812</v>
      </c>
    </row>
    <row r="94" spans="2:15" x14ac:dyDescent="0.2">
      <c r="I94" s="1" t="s">
        <v>3850</v>
      </c>
      <c r="J94" s="1"/>
      <c r="K94" s="1" t="s">
        <v>3851</v>
      </c>
      <c r="L94" t="s">
        <v>3852</v>
      </c>
    </row>
    <row r="97" spans="1:3" x14ac:dyDescent="0.2">
      <c r="A97" t="s">
        <v>3853</v>
      </c>
    </row>
    <row r="98" spans="1:3" x14ac:dyDescent="0.2">
      <c r="A98" t="s">
        <v>3854</v>
      </c>
      <c r="B98" t="s">
        <v>3855</v>
      </c>
    </row>
    <row r="100" spans="1:3" x14ac:dyDescent="0.2">
      <c r="A100" t="s">
        <v>3856</v>
      </c>
    </row>
    <row r="101" spans="1:3" x14ac:dyDescent="0.2">
      <c r="A101" t="s">
        <v>3857</v>
      </c>
    </row>
    <row r="103" spans="1:3" ht="17" x14ac:dyDescent="0.2">
      <c r="A103" t="s">
        <v>3858</v>
      </c>
      <c r="B103" t="s">
        <v>3859</v>
      </c>
      <c r="C103" s="2" t="s">
        <v>3860</v>
      </c>
    </row>
    <row r="105" spans="1:3" ht="17" x14ac:dyDescent="0.2">
      <c r="B105" t="s">
        <v>3861</v>
      </c>
      <c r="C105" s="2" t="s">
        <v>3862</v>
      </c>
    </row>
    <row r="106" spans="1:3" ht="17" x14ac:dyDescent="0.2">
      <c r="C106" s="2" t="s">
        <v>3863</v>
      </c>
    </row>
    <row r="107" spans="1:3" ht="17" x14ac:dyDescent="0.2">
      <c r="C107" s="2" t="s">
        <v>3864</v>
      </c>
    </row>
    <row r="108" spans="1:3" ht="17" x14ac:dyDescent="0.2">
      <c r="C108" s="2" t="s">
        <v>3865</v>
      </c>
    </row>
    <row r="110" spans="1:3" ht="17" x14ac:dyDescent="0.2">
      <c r="A110" t="s">
        <v>3866</v>
      </c>
      <c r="B110" t="s">
        <v>3867</v>
      </c>
      <c r="C110" s="2" t="s">
        <v>3868</v>
      </c>
    </row>
    <row r="112" spans="1:3" ht="17" x14ac:dyDescent="0.2">
      <c r="B112" t="s">
        <v>3861</v>
      </c>
      <c r="C112" s="2" t="s">
        <v>3862</v>
      </c>
    </row>
    <row r="113" spans="3:7" ht="17" x14ac:dyDescent="0.2">
      <c r="C113" s="37" t="s">
        <v>3863</v>
      </c>
      <c r="D113" s="29" t="s">
        <v>3869</v>
      </c>
    </row>
    <row r="114" spans="3:7" ht="17" x14ac:dyDescent="0.2">
      <c r="C114" s="37" t="s">
        <v>3864</v>
      </c>
      <c r="D114" s="29" t="s">
        <v>3869</v>
      </c>
    </row>
    <row r="115" spans="3:7" ht="17" x14ac:dyDescent="0.2">
      <c r="C115" s="37" t="s">
        <v>3865</v>
      </c>
      <c r="D115" s="29" t="s">
        <v>3869</v>
      </c>
    </row>
    <row r="122" spans="3:7" ht="17" x14ac:dyDescent="0.2">
      <c r="C122" s="2" t="s">
        <v>3870</v>
      </c>
      <c r="D122" t="s">
        <v>3871</v>
      </c>
      <c r="E122" t="s">
        <v>730</v>
      </c>
      <c r="F122" t="s">
        <v>846</v>
      </c>
      <c r="G122" t="s">
        <v>764</v>
      </c>
    </row>
    <row r="123" spans="3:7" x14ac:dyDescent="0.2">
      <c r="E123" t="s">
        <v>730</v>
      </c>
      <c r="F123" t="s">
        <v>846</v>
      </c>
      <c r="G123" t="s">
        <v>3872</v>
      </c>
    </row>
    <row r="125" spans="3:7" ht="17" x14ac:dyDescent="0.2">
      <c r="C125" s="2" t="s">
        <v>3873</v>
      </c>
      <c r="D125" t="s">
        <v>3871</v>
      </c>
      <c r="E125" t="s">
        <v>730</v>
      </c>
      <c r="F125" t="s">
        <v>846</v>
      </c>
      <c r="G125" t="s">
        <v>764</v>
      </c>
    </row>
    <row r="126" spans="3:7" x14ac:dyDescent="0.2">
      <c r="E126" t="s">
        <v>3874</v>
      </c>
      <c r="F126" t="s">
        <v>846</v>
      </c>
      <c r="G126" t="s">
        <v>764</v>
      </c>
    </row>
    <row r="129" spans="1:6" x14ac:dyDescent="0.2">
      <c r="A129" t="s">
        <v>3875</v>
      </c>
    </row>
    <row r="130" spans="1:6" x14ac:dyDescent="0.2">
      <c r="B130" t="s">
        <v>3876</v>
      </c>
      <c r="D130" t="s">
        <v>3877</v>
      </c>
      <c r="E130" t="s">
        <v>13</v>
      </c>
      <c r="F130" t="s">
        <v>3878</v>
      </c>
    </row>
    <row r="131" spans="1:6" ht="17" x14ac:dyDescent="0.2">
      <c r="A131" t="s">
        <v>3879</v>
      </c>
      <c r="B131" t="s">
        <v>3880</v>
      </c>
      <c r="C131" s="2" t="s">
        <v>3881</v>
      </c>
      <c r="D131" s="169" t="s">
        <v>3882</v>
      </c>
      <c r="E131" s="171" t="s">
        <v>3883</v>
      </c>
    </row>
    <row r="132" spans="1:6" ht="17" x14ac:dyDescent="0.2">
      <c r="A132" t="s">
        <v>3884</v>
      </c>
      <c r="C132" s="2" t="s">
        <v>3885</v>
      </c>
      <c r="D132" s="169" t="s">
        <v>3882</v>
      </c>
      <c r="E132" s="3" t="s">
        <v>3886</v>
      </c>
    </row>
    <row r="133" spans="1:6" x14ac:dyDescent="0.2">
      <c r="A133" t="s">
        <v>3887</v>
      </c>
      <c r="B133" t="s">
        <v>3876</v>
      </c>
    </row>
    <row r="134" spans="1:6" ht="17" x14ac:dyDescent="0.2">
      <c r="B134" t="s">
        <v>3888</v>
      </c>
      <c r="C134" s="2" t="s">
        <v>3881</v>
      </c>
      <c r="D134" s="169" t="s">
        <v>3882</v>
      </c>
      <c r="E134" s="171" t="s">
        <v>3883</v>
      </c>
    </row>
    <row r="135" spans="1:6" ht="17" x14ac:dyDescent="0.2">
      <c r="C135" s="2" t="s">
        <v>3885</v>
      </c>
      <c r="D135" s="169" t="s">
        <v>3882</v>
      </c>
      <c r="E135" s="3" t="s">
        <v>3886</v>
      </c>
    </row>
    <row r="136" spans="1:6" x14ac:dyDescent="0.2">
      <c r="B136" t="s">
        <v>3876</v>
      </c>
    </row>
    <row r="137" spans="1:6" ht="17" x14ac:dyDescent="0.2">
      <c r="B137" t="s">
        <v>3889</v>
      </c>
      <c r="C137" s="2" t="s">
        <v>3881</v>
      </c>
      <c r="D137" s="169" t="s">
        <v>3882</v>
      </c>
      <c r="E137" s="171" t="s">
        <v>3883</v>
      </c>
    </row>
    <row r="138" spans="1:6" ht="17" x14ac:dyDescent="0.2">
      <c r="C138" s="2" t="s">
        <v>3885</v>
      </c>
      <c r="D138" s="169" t="s">
        <v>3882</v>
      </c>
      <c r="E138" s="3" t="s">
        <v>3886</v>
      </c>
    </row>
    <row r="139" spans="1:6" x14ac:dyDescent="0.2">
      <c r="B139" t="s">
        <v>3876</v>
      </c>
    </row>
    <row r="140" spans="1:6" ht="17" x14ac:dyDescent="0.2">
      <c r="B140" t="s">
        <v>3890</v>
      </c>
      <c r="C140" s="2" t="s">
        <v>3891</v>
      </c>
      <c r="D140" s="169" t="s">
        <v>3882</v>
      </c>
      <c r="E140" s="171" t="s">
        <v>3883</v>
      </c>
    </row>
    <row r="141" spans="1:6" ht="17" x14ac:dyDescent="0.2">
      <c r="C141" s="2" t="s">
        <v>3892</v>
      </c>
      <c r="D141" s="169" t="s">
        <v>3882</v>
      </c>
      <c r="E141" s="3" t="s">
        <v>3886</v>
      </c>
    </row>
    <row r="142" spans="1:6" x14ac:dyDescent="0.2">
      <c r="B142" t="s">
        <v>3893</v>
      </c>
    </row>
    <row r="143" spans="1:6" ht="17" x14ac:dyDescent="0.2">
      <c r="B143" t="s">
        <v>3894</v>
      </c>
      <c r="C143" s="2" t="s">
        <v>3891</v>
      </c>
      <c r="D143" s="170" t="s">
        <v>3895</v>
      </c>
      <c r="E143" s="171" t="s">
        <v>3883</v>
      </c>
      <c r="F143" t="s">
        <v>3896</v>
      </c>
    </row>
    <row r="144" spans="1:6" ht="17" x14ac:dyDescent="0.2">
      <c r="C144" s="2" t="s">
        <v>3897</v>
      </c>
      <c r="D144">
        <v>3</v>
      </c>
      <c r="E144" s="3" t="s">
        <v>3886</v>
      </c>
      <c r="F144" t="s">
        <v>3898</v>
      </c>
    </row>
    <row r="145" spans="5:14" x14ac:dyDescent="0.2">
      <c r="F145" t="s">
        <v>3899</v>
      </c>
    </row>
    <row r="146" spans="5:14" x14ac:dyDescent="0.2">
      <c r="F146" t="s">
        <v>3900</v>
      </c>
    </row>
    <row r="147" spans="5:14" x14ac:dyDescent="0.2">
      <c r="F147" t="s">
        <v>3901</v>
      </c>
    </row>
    <row r="148" spans="5:14" x14ac:dyDescent="0.2">
      <c r="F148" t="s">
        <v>3902</v>
      </c>
    </row>
    <row r="153" spans="5:14" x14ac:dyDescent="0.2">
      <c r="G153">
        <v>7</v>
      </c>
      <c r="H153">
        <v>6</v>
      </c>
      <c r="I153">
        <v>5</v>
      </c>
      <c r="J153">
        <v>4</v>
      </c>
      <c r="K153">
        <v>3</v>
      </c>
      <c r="L153">
        <v>2</v>
      </c>
      <c r="M153">
        <v>1</v>
      </c>
      <c r="N153">
        <v>0</v>
      </c>
    </row>
    <row r="154" spans="5:14" x14ac:dyDescent="0.2">
      <c r="G154" t="s">
        <v>3903</v>
      </c>
      <c r="H154" t="s">
        <v>3904</v>
      </c>
      <c r="I154" t="s">
        <v>3905</v>
      </c>
      <c r="J154" t="s">
        <v>3906</v>
      </c>
      <c r="K154" t="s">
        <v>3907</v>
      </c>
      <c r="L154" t="s">
        <v>3908</v>
      </c>
      <c r="M154" t="s">
        <v>3909</v>
      </c>
      <c r="N154" t="s">
        <v>3910</v>
      </c>
    </row>
    <row r="155" spans="5:14" x14ac:dyDescent="0.2">
      <c r="G155" s="1" t="s">
        <v>3911</v>
      </c>
      <c r="H155" s="1" t="s">
        <v>3912</v>
      </c>
      <c r="I155" s="1" t="s">
        <v>3913</v>
      </c>
      <c r="J155" s="1" t="s">
        <v>3914</v>
      </c>
      <c r="K155" s="1" t="s">
        <v>3915</v>
      </c>
      <c r="L155" s="1" t="s">
        <v>3916</v>
      </c>
      <c r="M155" s="1" t="s">
        <v>3917</v>
      </c>
      <c r="N155" s="1" t="s">
        <v>3918</v>
      </c>
    </row>
    <row r="157" spans="5:14" x14ac:dyDescent="0.2">
      <c r="G157" t="s">
        <v>3919</v>
      </c>
      <c r="H157" t="s">
        <v>3920</v>
      </c>
      <c r="I157" t="s">
        <v>3921</v>
      </c>
      <c r="J157" t="s">
        <v>3922</v>
      </c>
      <c r="K157" t="s">
        <v>3923</v>
      </c>
      <c r="L157" t="s">
        <v>3924</v>
      </c>
      <c r="M157" t="s">
        <v>3925</v>
      </c>
      <c r="N157" t="s">
        <v>3926</v>
      </c>
    </row>
    <row r="158" spans="5:14" x14ac:dyDescent="0.2">
      <c r="G158" s="1" t="s">
        <v>3927</v>
      </c>
      <c r="H158" s="1" t="s">
        <v>3928</v>
      </c>
      <c r="I158" s="1" t="s">
        <v>3929</v>
      </c>
      <c r="J158" s="1" t="s">
        <v>3930</v>
      </c>
      <c r="K158" s="1" t="s">
        <v>3931</v>
      </c>
      <c r="L158" s="1" t="s">
        <v>3932</v>
      </c>
      <c r="M158" s="1" t="s">
        <v>3933</v>
      </c>
      <c r="N158" s="1" t="s">
        <v>3934</v>
      </c>
    </row>
    <row r="160" spans="5:14" x14ac:dyDescent="0.2">
      <c r="E160" t="s">
        <v>3935</v>
      </c>
      <c r="F160" t="s">
        <v>3936</v>
      </c>
      <c r="G160" t="s">
        <v>3911</v>
      </c>
      <c r="H160" t="s">
        <v>3912</v>
      </c>
      <c r="I160" t="s">
        <v>3913</v>
      </c>
      <c r="J160" t="s">
        <v>3914</v>
      </c>
      <c r="K160" t="s">
        <v>3915</v>
      </c>
      <c r="L160" t="s">
        <v>3916</v>
      </c>
      <c r="M160" t="s">
        <v>3917</v>
      </c>
      <c r="N160" t="s">
        <v>3918</v>
      </c>
    </row>
    <row r="161" spans="5:15" x14ac:dyDescent="0.2">
      <c r="F161" t="s">
        <v>3937</v>
      </c>
      <c r="G161" t="s">
        <v>3938</v>
      </c>
      <c r="N161" t="s">
        <v>3939</v>
      </c>
    </row>
    <row r="163" spans="5:15" x14ac:dyDescent="0.2">
      <c r="E163" t="s">
        <v>3935</v>
      </c>
      <c r="F163">
        <v>1</v>
      </c>
      <c r="G163" t="s">
        <v>3940</v>
      </c>
      <c r="H163" t="s">
        <v>3941</v>
      </c>
      <c r="I163" t="s">
        <v>3942</v>
      </c>
      <c r="J163" t="s">
        <v>3943</v>
      </c>
      <c r="K163" t="s">
        <v>3944</v>
      </c>
      <c r="L163" t="s">
        <v>3945</v>
      </c>
      <c r="M163" t="s">
        <v>3946</v>
      </c>
      <c r="N163" t="s">
        <v>3947</v>
      </c>
    </row>
    <row r="164" spans="5:15" x14ac:dyDescent="0.2">
      <c r="E164" t="s">
        <v>3935</v>
      </c>
      <c r="F164">
        <v>5</v>
      </c>
      <c r="G164" t="s">
        <v>3941</v>
      </c>
      <c r="H164" t="s">
        <v>3942</v>
      </c>
      <c r="I164" t="s">
        <v>3943</v>
      </c>
      <c r="J164" t="s">
        <v>3944</v>
      </c>
      <c r="K164" t="s">
        <v>3945</v>
      </c>
      <c r="L164" t="s">
        <v>3946</v>
      </c>
      <c r="M164" t="s">
        <v>3948</v>
      </c>
      <c r="N164" s="104" t="s">
        <v>3934</v>
      </c>
    </row>
    <row r="165" spans="5:15" x14ac:dyDescent="0.2">
      <c r="E165" t="s">
        <v>3935</v>
      </c>
    </row>
    <row r="166" spans="5:15" x14ac:dyDescent="0.2">
      <c r="E166" t="s">
        <v>3935</v>
      </c>
      <c r="F166" t="s">
        <v>223</v>
      </c>
      <c r="G166" t="s">
        <v>3949</v>
      </c>
      <c r="H166" t="s">
        <v>3928</v>
      </c>
      <c r="I166" t="s">
        <v>3929</v>
      </c>
      <c r="J166" t="s">
        <v>3930</v>
      </c>
      <c r="K166" t="s">
        <v>3931</v>
      </c>
      <c r="L166" t="s">
        <v>3932</v>
      </c>
      <c r="M166" t="s">
        <v>3933</v>
      </c>
      <c r="N166" t="s">
        <v>3934</v>
      </c>
    </row>
    <row r="167" spans="5:15" x14ac:dyDescent="0.2">
      <c r="F167" t="s">
        <v>3937</v>
      </c>
      <c r="G167" t="s">
        <v>3950</v>
      </c>
      <c r="H167" s="29" t="s">
        <v>3951</v>
      </c>
      <c r="I167" s="29"/>
      <c r="J167" s="29"/>
      <c r="K167" s="29"/>
      <c r="L167" s="29"/>
      <c r="M167" s="29"/>
      <c r="N167" s="29" t="s">
        <v>3952</v>
      </c>
      <c r="O167" s="29" t="s">
        <v>3953</v>
      </c>
    </row>
    <row r="169" spans="5:15" x14ac:dyDescent="0.2">
      <c r="G169">
        <v>0</v>
      </c>
      <c r="H169">
        <v>1</v>
      </c>
      <c r="I169">
        <v>2</v>
      </c>
      <c r="J169">
        <v>3</v>
      </c>
      <c r="K169">
        <v>4</v>
      </c>
      <c r="L169">
        <v>5</v>
      </c>
      <c r="M169">
        <v>6</v>
      </c>
      <c r="N169">
        <v>7</v>
      </c>
    </row>
    <row r="170" spans="5:15" x14ac:dyDescent="0.2">
      <c r="E170" t="s">
        <v>3954</v>
      </c>
      <c r="F170" t="s">
        <v>3955</v>
      </c>
      <c r="G170" t="s">
        <v>3956</v>
      </c>
      <c r="H170" t="s">
        <v>3957</v>
      </c>
      <c r="I170" t="s">
        <v>3958</v>
      </c>
      <c r="J170" t="s">
        <v>3959</v>
      </c>
      <c r="K170" t="s">
        <v>3960</v>
      </c>
      <c r="L170" t="s">
        <v>3961</v>
      </c>
      <c r="M170" t="s">
        <v>3962</v>
      </c>
      <c r="N170" t="s">
        <v>3963</v>
      </c>
    </row>
    <row r="171" spans="5:15" x14ac:dyDescent="0.2">
      <c r="E171" t="s">
        <v>3954</v>
      </c>
      <c r="F171" t="s">
        <v>3964</v>
      </c>
      <c r="G171">
        <v>0</v>
      </c>
      <c r="H171" t="s">
        <v>3956</v>
      </c>
      <c r="I171" t="s">
        <v>3957</v>
      </c>
      <c r="J171" t="s">
        <v>3958</v>
      </c>
      <c r="K171" t="s">
        <v>3959</v>
      </c>
      <c r="L171" t="s">
        <v>3960</v>
      </c>
      <c r="M171" t="s">
        <v>3961</v>
      </c>
      <c r="N171" t="s">
        <v>3962</v>
      </c>
    </row>
    <row r="174" spans="5:15" x14ac:dyDescent="0.2">
      <c r="E174" t="s">
        <v>3954</v>
      </c>
      <c r="F174" t="s">
        <v>3965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3966</v>
      </c>
    </row>
    <row r="175" spans="5:15" x14ac:dyDescent="0.2">
      <c r="G175" s="29" t="s">
        <v>3967</v>
      </c>
      <c r="H175" s="29"/>
      <c r="I175" s="29"/>
      <c r="J175" s="29"/>
      <c r="K175" s="29"/>
      <c r="L175" s="29"/>
      <c r="M175" s="29" t="s">
        <v>3968</v>
      </c>
      <c r="N175" t="s">
        <v>3969</v>
      </c>
      <c r="O175" s="29" t="s">
        <v>3970</v>
      </c>
    </row>
    <row r="176" spans="5:15" x14ac:dyDescent="0.2">
      <c r="F176" t="s">
        <v>3937</v>
      </c>
      <c r="G176">
        <v>7</v>
      </c>
      <c r="M176">
        <v>1</v>
      </c>
      <c r="N176">
        <v>0</v>
      </c>
    </row>
    <row r="177" spans="4:14" x14ac:dyDescent="0.2">
      <c r="F177" t="s">
        <v>3971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3972</v>
      </c>
      <c r="N177" t="s">
        <v>3973</v>
      </c>
    </row>
    <row r="178" spans="4:14" x14ac:dyDescent="0.2">
      <c r="G178" s="29" t="s">
        <v>3967</v>
      </c>
      <c r="H178" s="29"/>
      <c r="I178" s="29"/>
      <c r="J178" s="29"/>
      <c r="K178" s="29"/>
      <c r="L178" s="29"/>
      <c r="M178" s="29" t="s">
        <v>3968</v>
      </c>
      <c r="N178" t="s">
        <v>3969</v>
      </c>
    </row>
    <row r="179" spans="4:14" x14ac:dyDescent="0.2">
      <c r="F179" t="s">
        <v>3937</v>
      </c>
      <c r="G179">
        <v>7</v>
      </c>
      <c r="M179">
        <v>1</v>
      </c>
      <c r="N179">
        <v>0</v>
      </c>
    </row>
    <row r="180" spans="4:14" x14ac:dyDescent="0.2">
      <c r="F180" t="s">
        <v>3974</v>
      </c>
      <c r="G180">
        <v>7</v>
      </c>
      <c r="H180">
        <v>6</v>
      </c>
      <c r="I180">
        <v>5</v>
      </c>
      <c r="J180">
        <v>4</v>
      </c>
      <c r="K180">
        <v>3</v>
      </c>
      <c r="L180">
        <v>2</v>
      </c>
      <c r="M180">
        <v>1</v>
      </c>
      <c r="N180">
        <v>0</v>
      </c>
    </row>
    <row r="181" spans="4:14" x14ac:dyDescent="0.2">
      <c r="D181" t="s">
        <v>3975</v>
      </c>
      <c r="E181" t="s">
        <v>3976</v>
      </c>
      <c r="F181" t="s">
        <v>3977</v>
      </c>
      <c r="G181">
        <v>0</v>
      </c>
      <c r="H181">
        <f>G181+1</f>
        <v>1</v>
      </c>
      <c r="I181">
        <f t="shared" ref="I181:N181" si="2">H181+1</f>
        <v>2</v>
      </c>
      <c r="J181">
        <f t="shared" si="2"/>
        <v>3</v>
      </c>
      <c r="K181">
        <f t="shared" si="2"/>
        <v>4</v>
      </c>
      <c r="L181">
        <f t="shared" si="2"/>
        <v>5</v>
      </c>
      <c r="M181">
        <f t="shared" si="2"/>
        <v>6</v>
      </c>
      <c r="N181">
        <f t="shared" si="2"/>
        <v>7</v>
      </c>
    </row>
    <row r="182" spans="4:14" x14ac:dyDescent="0.2">
      <c r="F182" t="s">
        <v>3978</v>
      </c>
      <c r="G182">
        <v>8</v>
      </c>
      <c r="H182">
        <f>G182+1</f>
        <v>9</v>
      </c>
      <c r="I182">
        <f t="shared" ref="I182:N182" si="3">H182+1</f>
        <v>10</v>
      </c>
      <c r="J182">
        <f t="shared" si="3"/>
        <v>11</v>
      </c>
      <c r="K182">
        <f t="shared" si="3"/>
        <v>12</v>
      </c>
      <c r="L182">
        <f t="shared" si="3"/>
        <v>13</v>
      </c>
      <c r="M182">
        <f t="shared" si="3"/>
        <v>14</v>
      </c>
      <c r="N182">
        <f t="shared" si="3"/>
        <v>15</v>
      </c>
    </row>
    <row r="184" spans="4:14" x14ac:dyDescent="0.2">
      <c r="D184" t="s">
        <v>3979</v>
      </c>
    </row>
    <row r="185" spans="4:14" x14ac:dyDescent="0.2">
      <c r="D185" t="s">
        <v>3980</v>
      </c>
      <c r="E185" t="s">
        <v>3981</v>
      </c>
      <c r="F185" t="s">
        <v>3977</v>
      </c>
      <c r="G185">
        <v>7</v>
      </c>
      <c r="H185">
        <f>G185-1</f>
        <v>6</v>
      </c>
      <c r="I185">
        <f t="shared" ref="I185:N185" si="4">H185-1</f>
        <v>5</v>
      </c>
      <c r="J185">
        <f t="shared" si="4"/>
        <v>4</v>
      </c>
      <c r="K185">
        <f t="shared" si="4"/>
        <v>3</v>
      </c>
      <c r="L185">
        <f t="shared" si="4"/>
        <v>2</v>
      </c>
      <c r="M185">
        <f t="shared" si="4"/>
        <v>1</v>
      </c>
      <c r="N185">
        <f t="shared" si="4"/>
        <v>0</v>
      </c>
    </row>
    <row r="186" spans="4:14" x14ac:dyDescent="0.2">
      <c r="F186" t="s">
        <v>3978</v>
      </c>
    </row>
    <row r="189" spans="4:14" x14ac:dyDescent="0.2">
      <c r="F189" t="s">
        <v>3982</v>
      </c>
    </row>
    <row r="190" spans="4:14" x14ac:dyDescent="0.2">
      <c r="F190" t="s">
        <v>3983</v>
      </c>
    </row>
    <row r="191" spans="4:14" x14ac:dyDescent="0.2">
      <c r="G191" t="s">
        <v>3984</v>
      </c>
      <c r="H191" t="s">
        <v>3985</v>
      </c>
      <c r="I191" t="s">
        <v>3986</v>
      </c>
    </row>
    <row r="192" spans="4:14" x14ac:dyDescent="0.2">
      <c r="G192" t="s">
        <v>3987</v>
      </c>
      <c r="H192" t="s">
        <v>3988</v>
      </c>
      <c r="I192" t="s">
        <v>3989</v>
      </c>
      <c r="J192" t="s">
        <v>3990</v>
      </c>
    </row>
    <row r="193" spans="6:17" x14ac:dyDescent="0.2">
      <c r="G193" t="s">
        <v>3991</v>
      </c>
      <c r="H193" t="s">
        <v>3991</v>
      </c>
      <c r="I193" t="s">
        <v>3991</v>
      </c>
      <c r="J193" t="s">
        <v>3991</v>
      </c>
    </row>
    <row r="194" spans="6:17" x14ac:dyDescent="0.2">
      <c r="F194" t="s">
        <v>3992</v>
      </c>
      <c r="G194" t="s">
        <v>1946</v>
      </c>
      <c r="H194" t="s">
        <v>1946</v>
      </c>
      <c r="I194" t="s">
        <v>3742</v>
      </c>
      <c r="J194" t="s">
        <v>3768</v>
      </c>
    </row>
    <row r="195" spans="6:17" x14ac:dyDescent="0.2">
      <c r="F195" t="s">
        <v>730</v>
      </c>
      <c r="G195" t="s">
        <v>3783</v>
      </c>
      <c r="H195" t="s">
        <v>3784</v>
      </c>
      <c r="I195" t="s">
        <v>3785</v>
      </c>
      <c r="J195" t="s">
        <v>1235</v>
      </c>
      <c r="N195" t="s">
        <v>3993</v>
      </c>
    </row>
    <row r="196" spans="6:17" x14ac:dyDescent="0.2">
      <c r="Q196" t="s">
        <v>1721</v>
      </c>
    </row>
    <row r="197" spans="6:17" x14ac:dyDescent="0.2">
      <c r="F197" t="s">
        <v>3994</v>
      </c>
      <c r="G197" t="s">
        <v>3995</v>
      </c>
      <c r="H197" t="s">
        <v>3996</v>
      </c>
      <c r="I197" t="s">
        <v>3997</v>
      </c>
      <c r="J197" t="s">
        <v>3998</v>
      </c>
      <c r="M197" t="s">
        <v>3999</v>
      </c>
      <c r="N197" t="s">
        <v>4000</v>
      </c>
      <c r="O197" t="s">
        <v>4001</v>
      </c>
      <c r="P197">
        <v>10</v>
      </c>
      <c r="Q197">
        <v>2</v>
      </c>
    </row>
    <row r="198" spans="6:17" x14ac:dyDescent="0.2">
      <c r="M198" t="s">
        <v>4002</v>
      </c>
      <c r="N198" t="s">
        <v>4003</v>
      </c>
      <c r="O198" t="s">
        <v>4004</v>
      </c>
      <c r="P198">
        <v>11</v>
      </c>
      <c r="Q198">
        <v>1</v>
      </c>
    </row>
    <row r="199" spans="6:17" x14ac:dyDescent="0.2">
      <c r="M199" t="s">
        <v>4005</v>
      </c>
      <c r="N199" t="s">
        <v>4006</v>
      </c>
      <c r="O199" t="s">
        <v>4007</v>
      </c>
      <c r="P199">
        <v>100</v>
      </c>
      <c r="Q199">
        <v>0</v>
      </c>
    </row>
    <row r="200" spans="6:17" x14ac:dyDescent="0.2">
      <c r="G200" t="s">
        <v>3984</v>
      </c>
      <c r="H200" t="s">
        <v>3985</v>
      </c>
      <c r="I200" t="s">
        <v>4008</v>
      </c>
    </row>
    <row r="201" spans="6:17" x14ac:dyDescent="0.2">
      <c r="G201" t="s">
        <v>3987</v>
      </c>
      <c r="H201" t="s">
        <v>3988</v>
      </c>
      <c r="I201" t="s">
        <v>3989</v>
      </c>
      <c r="J201" t="s">
        <v>3990</v>
      </c>
    </row>
    <row r="202" spans="6:17" x14ac:dyDescent="0.2">
      <c r="G202" t="s">
        <v>3991</v>
      </c>
      <c r="H202" t="s">
        <v>3991</v>
      </c>
      <c r="I202" t="s">
        <v>3991</v>
      </c>
      <c r="J202" t="s">
        <v>3991</v>
      </c>
    </row>
    <row r="203" spans="6:17" x14ac:dyDescent="0.2">
      <c r="F203" t="s">
        <v>3992</v>
      </c>
      <c r="G203" t="s">
        <v>1946</v>
      </c>
      <c r="H203" t="s">
        <v>1946</v>
      </c>
      <c r="I203" t="s">
        <v>1946</v>
      </c>
      <c r="J203" t="s">
        <v>3742</v>
      </c>
    </row>
    <row r="204" spans="6:17" x14ac:dyDescent="0.2">
      <c r="F204" t="s">
        <v>730</v>
      </c>
      <c r="G204" t="s">
        <v>3783</v>
      </c>
      <c r="H204" t="s">
        <v>3784</v>
      </c>
      <c r="I204" t="s">
        <v>3785</v>
      </c>
      <c r="J204" t="s">
        <v>1235</v>
      </c>
    </row>
    <row r="206" spans="6:17" x14ac:dyDescent="0.2">
      <c r="F206" t="s">
        <v>3994</v>
      </c>
      <c r="G206" t="s">
        <v>3995</v>
      </c>
      <c r="H206" t="s">
        <v>4009</v>
      </c>
      <c r="I206" t="s">
        <v>4010</v>
      </c>
      <c r="J206" t="s">
        <v>4011</v>
      </c>
    </row>
    <row r="209" spans="6:10" x14ac:dyDescent="0.2">
      <c r="F209" t="s">
        <v>4012</v>
      </c>
    </row>
    <row r="210" spans="6:10" x14ac:dyDescent="0.2">
      <c r="G210" t="s">
        <v>3984</v>
      </c>
      <c r="H210" t="s">
        <v>3985</v>
      </c>
      <c r="I210" t="s">
        <v>3986</v>
      </c>
    </row>
    <row r="211" spans="6:10" x14ac:dyDescent="0.2">
      <c r="G211" t="s">
        <v>3987</v>
      </c>
      <c r="H211" t="s">
        <v>3988</v>
      </c>
      <c r="I211" t="s">
        <v>3989</v>
      </c>
      <c r="J211" t="s">
        <v>3990</v>
      </c>
    </row>
    <row r="212" spans="6:10" x14ac:dyDescent="0.2">
      <c r="G212" t="s">
        <v>3991</v>
      </c>
      <c r="H212" t="s">
        <v>3991</v>
      </c>
      <c r="I212" t="s">
        <v>3991</v>
      </c>
      <c r="J212" t="s">
        <v>3991</v>
      </c>
    </row>
    <row r="213" spans="6:10" x14ac:dyDescent="0.2">
      <c r="F213" t="s">
        <v>3992</v>
      </c>
      <c r="G213" t="s">
        <v>4013</v>
      </c>
    </row>
    <row r="214" spans="6:10" x14ac:dyDescent="0.2">
      <c r="F214" t="s">
        <v>730</v>
      </c>
      <c r="G214" t="s">
        <v>3783</v>
      </c>
      <c r="H214" t="s">
        <v>3784</v>
      </c>
      <c r="I214" t="s">
        <v>3785</v>
      </c>
      <c r="J214" t="s">
        <v>1235</v>
      </c>
    </row>
    <row r="216" spans="6:10" x14ac:dyDescent="0.2">
      <c r="F216" t="s">
        <v>3994</v>
      </c>
      <c r="G216" t="s">
        <v>3998</v>
      </c>
    </row>
    <row r="219" spans="6:10" x14ac:dyDescent="0.2">
      <c r="G219" t="s">
        <v>3984</v>
      </c>
      <c r="H219" t="s">
        <v>3985</v>
      </c>
      <c r="I219" t="s">
        <v>4008</v>
      </c>
    </row>
    <row r="220" spans="6:10" x14ac:dyDescent="0.2">
      <c r="G220" t="s">
        <v>3987</v>
      </c>
      <c r="H220" t="s">
        <v>3988</v>
      </c>
      <c r="I220" t="s">
        <v>3989</v>
      </c>
      <c r="J220" t="s">
        <v>3990</v>
      </c>
    </row>
    <row r="221" spans="6:10" x14ac:dyDescent="0.2">
      <c r="G221" t="s">
        <v>3991</v>
      </c>
      <c r="H221" t="s">
        <v>3991</v>
      </c>
      <c r="I221" t="s">
        <v>3991</v>
      </c>
      <c r="J221" t="s">
        <v>3991</v>
      </c>
    </row>
    <row r="222" spans="6:10" x14ac:dyDescent="0.2">
      <c r="F222" t="s">
        <v>3992</v>
      </c>
      <c r="G222" t="s">
        <v>3769</v>
      </c>
      <c r="H222" t="s">
        <v>3769</v>
      </c>
      <c r="I222" t="s">
        <v>3769</v>
      </c>
      <c r="J222" t="s">
        <v>3768</v>
      </c>
    </row>
    <row r="223" spans="6:10" x14ac:dyDescent="0.2">
      <c r="F223" t="s">
        <v>730</v>
      </c>
      <c r="G223" t="s">
        <v>3783</v>
      </c>
      <c r="H223" t="s">
        <v>3784</v>
      </c>
      <c r="I223" t="s">
        <v>3785</v>
      </c>
      <c r="J223" t="s">
        <v>1235</v>
      </c>
    </row>
    <row r="225" spans="1:10" x14ac:dyDescent="0.2">
      <c r="F225" t="s">
        <v>3994</v>
      </c>
      <c r="G225" t="s">
        <v>4014</v>
      </c>
      <c r="H225" t="s">
        <v>4014</v>
      </c>
      <c r="I225" t="s">
        <v>4015</v>
      </c>
      <c r="J225" t="s">
        <v>4016</v>
      </c>
    </row>
    <row r="228" spans="1:10" x14ac:dyDescent="0.2">
      <c r="E228" t="s">
        <v>4017</v>
      </c>
    </row>
    <row r="230" spans="1:10" x14ac:dyDescent="0.2">
      <c r="D230" t="s">
        <v>4018</v>
      </c>
      <c r="E230" t="s">
        <v>4019</v>
      </c>
    </row>
    <row r="237" spans="1:10" x14ac:dyDescent="0.2">
      <c r="A237" t="s">
        <v>4020</v>
      </c>
    </row>
    <row r="238" spans="1:10" x14ac:dyDescent="0.2">
      <c r="A238" t="s">
        <v>4021</v>
      </c>
    </row>
    <row r="239" spans="1:10" x14ac:dyDescent="0.2">
      <c r="A239" t="s">
        <v>4022</v>
      </c>
      <c r="B239" t="s">
        <v>4023</v>
      </c>
    </row>
    <row r="240" spans="1:10" x14ac:dyDescent="0.2">
      <c r="A240" t="s">
        <v>4024</v>
      </c>
      <c r="B240" t="s">
        <v>4025</v>
      </c>
    </row>
    <row r="241" spans="1:17" x14ac:dyDescent="0.2">
      <c r="A241" t="s">
        <v>4026</v>
      </c>
      <c r="B241" t="s">
        <v>4027</v>
      </c>
    </row>
    <row r="242" spans="1:17" x14ac:dyDescent="0.2">
      <c r="A242" t="s">
        <v>4028</v>
      </c>
      <c r="B242" t="s">
        <v>4029</v>
      </c>
      <c r="L242" t="s">
        <v>4030</v>
      </c>
      <c r="N242" t="s">
        <v>4030</v>
      </c>
      <c r="P242" t="s">
        <v>4030</v>
      </c>
    </row>
    <row r="243" spans="1:17" x14ac:dyDescent="0.2">
      <c r="J243">
        <v>0</v>
      </c>
      <c r="K243">
        <v>1</v>
      </c>
      <c r="L243">
        <v>2</v>
      </c>
      <c r="M243">
        <v>3</v>
      </c>
      <c r="N243">
        <v>4</v>
      </c>
    </row>
    <row r="244" spans="1:17" x14ac:dyDescent="0.2">
      <c r="A244" t="s">
        <v>4031</v>
      </c>
      <c r="B244" t="s">
        <v>4032</v>
      </c>
      <c r="J244">
        <v>0</v>
      </c>
      <c r="K244">
        <v>1</v>
      </c>
      <c r="L244">
        <v>2</v>
      </c>
    </row>
    <row r="245" spans="1:17" x14ac:dyDescent="0.2">
      <c r="A245" t="s">
        <v>4033</v>
      </c>
      <c r="B245" t="s">
        <v>4032</v>
      </c>
      <c r="L245">
        <v>0</v>
      </c>
      <c r="M245">
        <v>1</v>
      </c>
      <c r="N245">
        <v>2</v>
      </c>
    </row>
    <row r="246" spans="1:17" x14ac:dyDescent="0.2">
      <c r="A246" t="s">
        <v>4034</v>
      </c>
      <c r="B246" t="s">
        <v>4035</v>
      </c>
      <c r="J246" t="s">
        <v>4036</v>
      </c>
      <c r="L246" t="s">
        <v>4036</v>
      </c>
      <c r="N246">
        <v>0</v>
      </c>
    </row>
    <row r="247" spans="1:17" x14ac:dyDescent="0.2">
      <c r="A247" t="s">
        <v>4037</v>
      </c>
      <c r="B247" t="s">
        <v>4035</v>
      </c>
      <c r="K247" t="s">
        <v>4038</v>
      </c>
      <c r="L247" t="s">
        <v>4038</v>
      </c>
      <c r="M247" t="s">
        <v>4039</v>
      </c>
    </row>
    <row r="249" spans="1:17" x14ac:dyDescent="0.2"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 spans="1:17" x14ac:dyDescent="0.2">
      <c r="A250" t="s">
        <v>4040</v>
      </c>
      <c r="N250">
        <v>0</v>
      </c>
      <c r="O250">
        <v>0</v>
      </c>
      <c r="P250">
        <v>1</v>
      </c>
      <c r="Q250">
        <v>1</v>
      </c>
    </row>
    <row r="251" spans="1:17" x14ac:dyDescent="0.2">
      <c r="A251" t="s">
        <v>4041</v>
      </c>
    </row>
    <row r="252" spans="1:17" ht="17" x14ac:dyDescent="0.2">
      <c r="A252" t="s">
        <v>730</v>
      </c>
      <c r="B252" t="s">
        <v>4042</v>
      </c>
      <c r="C252" s="2" t="s">
        <v>4043</v>
      </c>
      <c r="D252" t="s">
        <v>4044</v>
      </c>
    </row>
    <row r="253" spans="1:17" ht="17" x14ac:dyDescent="0.2">
      <c r="A253" t="s">
        <v>3874</v>
      </c>
      <c r="B253" t="s">
        <v>4045</v>
      </c>
      <c r="C253" s="2" t="s">
        <v>4046</v>
      </c>
      <c r="D253" t="s">
        <v>4047</v>
      </c>
    </row>
    <row r="264" spans="2:13" ht="17" x14ac:dyDescent="0.2">
      <c r="B264" t="s">
        <v>170</v>
      </c>
      <c r="C264" s="2" t="s">
        <v>4048</v>
      </c>
    </row>
    <row r="265" spans="2:13" x14ac:dyDescent="0.2">
      <c r="C265" s="2">
        <v>7</v>
      </c>
      <c r="F265" t="s">
        <v>4049</v>
      </c>
    </row>
    <row r="266" spans="2:13" x14ac:dyDescent="0.2">
      <c r="C266" s="2">
        <v>6</v>
      </c>
    </row>
    <row r="267" spans="2:13" x14ac:dyDescent="0.2">
      <c r="C267" s="2">
        <v>5</v>
      </c>
      <c r="D267" t="s">
        <v>4050</v>
      </c>
      <c r="F267" t="s">
        <v>4051</v>
      </c>
      <c r="G267" t="s">
        <v>4052</v>
      </c>
      <c r="H267" t="s">
        <v>4053</v>
      </c>
    </row>
    <row r="268" spans="2:13" x14ac:dyDescent="0.2">
      <c r="C268" s="2">
        <v>4</v>
      </c>
      <c r="I268" t="s">
        <v>4054</v>
      </c>
      <c r="J268" t="s">
        <v>4055</v>
      </c>
    </row>
    <row r="269" spans="2:13" x14ac:dyDescent="0.2">
      <c r="C269" s="2">
        <v>3</v>
      </c>
      <c r="D269" t="s">
        <v>4056</v>
      </c>
      <c r="F269" t="s">
        <v>4057</v>
      </c>
      <c r="H269" t="s">
        <v>4052</v>
      </c>
      <c r="I269" t="s">
        <v>4053</v>
      </c>
    </row>
    <row r="270" spans="2:13" x14ac:dyDescent="0.2">
      <c r="C270" s="2">
        <v>2</v>
      </c>
      <c r="D270" t="s">
        <v>4058</v>
      </c>
      <c r="H270" t="s">
        <v>4059</v>
      </c>
      <c r="M270" t="s">
        <v>4060</v>
      </c>
    </row>
    <row r="271" spans="2:13" x14ac:dyDescent="0.2">
      <c r="C271" s="2">
        <v>1</v>
      </c>
      <c r="D271" t="s">
        <v>4058</v>
      </c>
    </row>
    <row r="272" spans="2:13" x14ac:dyDescent="0.2">
      <c r="C272" s="2">
        <v>0</v>
      </c>
      <c r="D272" t="s">
        <v>4058</v>
      </c>
    </row>
    <row r="274" spans="2:20" ht="17" x14ac:dyDescent="0.2">
      <c r="C274" s="2" t="s">
        <v>4061</v>
      </c>
    </row>
    <row r="275" spans="2:20" ht="17" x14ac:dyDescent="0.2">
      <c r="B275" t="s">
        <v>4062</v>
      </c>
      <c r="C275" s="2" t="s">
        <v>4063</v>
      </c>
    </row>
    <row r="276" spans="2:20" x14ac:dyDescent="0.2">
      <c r="B276" t="s">
        <v>4064</v>
      </c>
    </row>
    <row r="277" spans="2:20" x14ac:dyDescent="0.2">
      <c r="B277" t="s">
        <v>4065</v>
      </c>
    </row>
    <row r="279" spans="2:20" ht="17" x14ac:dyDescent="0.2">
      <c r="C279" s="156" t="s">
        <v>4066</v>
      </c>
    </row>
    <row r="282" spans="2:20" ht="17" x14ac:dyDescent="0.2">
      <c r="C282" s="2" t="s">
        <v>4067</v>
      </c>
      <c r="G282" t="s">
        <v>4068</v>
      </c>
      <c r="H282" t="s">
        <v>4069</v>
      </c>
    </row>
    <row r="283" spans="2:20" ht="34" x14ac:dyDescent="0.2">
      <c r="C283" s="2" t="s">
        <v>4070</v>
      </c>
      <c r="F283" t="s">
        <v>4071</v>
      </c>
      <c r="G283">
        <v>0</v>
      </c>
      <c r="H283">
        <v>0</v>
      </c>
      <c r="I283" t="s">
        <v>4052</v>
      </c>
      <c r="J283" t="s">
        <v>4053</v>
      </c>
      <c r="L283" t="s">
        <v>4072</v>
      </c>
    </row>
    <row r="284" spans="2:20" ht="17" x14ac:dyDescent="0.2">
      <c r="C284" s="2" t="s">
        <v>4073</v>
      </c>
      <c r="I284" t="s">
        <v>4074</v>
      </c>
      <c r="J284" t="s">
        <v>4075</v>
      </c>
    </row>
    <row r="285" spans="2:20" ht="17" x14ac:dyDescent="0.2">
      <c r="C285" s="2" t="s">
        <v>4076</v>
      </c>
      <c r="F285" t="s">
        <v>4077</v>
      </c>
      <c r="G285">
        <v>1</v>
      </c>
      <c r="L285" t="s">
        <v>4052</v>
      </c>
      <c r="M285" t="s">
        <v>4053</v>
      </c>
      <c r="O285" t="s">
        <v>4078</v>
      </c>
    </row>
    <row r="286" spans="2:20" ht="34" x14ac:dyDescent="0.2">
      <c r="C286" s="2" t="s">
        <v>4079</v>
      </c>
      <c r="J286" s="29" t="s">
        <v>4080</v>
      </c>
      <c r="K286" s="29" t="s">
        <v>4080</v>
      </c>
      <c r="L286" s="2" t="s">
        <v>4081</v>
      </c>
      <c r="M286" s="2" t="s">
        <v>4082</v>
      </c>
    </row>
    <row r="287" spans="2:20" ht="17" x14ac:dyDescent="0.2">
      <c r="C287" s="2" t="s">
        <v>4083</v>
      </c>
      <c r="F287" t="s">
        <v>4084</v>
      </c>
      <c r="G287" t="s">
        <v>4085</v>
      </c>
      <c r="M287" t="s">
        <v>4052</v>
      </c>
      <c r="N287" t="s">
        <v>4086</v>
      </c>
      <c r="T287" t="s">
        <v>4087</v>
      </c>
    </row>
    <row r="288" spans="2:20" ht="34" x14ac:dyDescent="0.2">
      <c r="C288" s="2" t="s">
        <v>4088</v>
      </c>
      <c r="M288" s="2" t="s">
        <v>4089</v>
      </c>
      <c r="N288" s="29" t="s">
        <v>4090</v>
      </c>
    </row>
    <row r="289" spans="1:15" x14ac:dyDescent="0.2">
      <c r="N289" s="29" t="s">
        <v>4091</v>
      </c>
    </row>
    <row r="297" spans="1:15" x14ac:dyDescent="0.2">
      <c r="A297" s="1" t="s">
        <v>4092</v>
      </c>
    </row>
    <row r="298" spans="1:15" x14ac:dyDescent="0.2">
      <c r="F298" t="s">
        <v>4093</v>
      </c>
      <c r="G298">
        <v>3</v>
      </c>
    </row>
    <row r="299" spans="1:15" x14ac:dyDescent="0.2">
      <c r="E299" t="s">
        <v>4094</v>
      </c>
      <c r="F299" t="s">
        <v>4095</v>
      </c>
      <c r="G299">
        <v>4</v>
      </c>
    </row>
    <row r="300" spans="1:15" x14ac:dyDescent="0.2">
      <c r="F300" s="148" t="s">
        <v>4096</v>
      </c>
      <c r="G300" s="148">
        <v>4</v>
      </c>
      <c r="I300" t="s">
        <v>369</v>
      </c>
      <c r="J300" t="s">
        <v>369</v>
      </c>
      <c r="K300" s="148">
        <v>5</v>
      </c>
      <c r="L300" t="s">
        <v>369</v>
      </c>
      <c r="M300" t="s">
        <v>369</v>
      </c>
      <c r="N300" t="s">
        <v>369</v>
      </c>
      <c r="O300" t="s">
        <v>369</v>
      </c>
    </row>
    <row r="301" spans="1:15" x14ac:dyDescent="0.2">
      <c r="F301" t="s">
        <v>4097</v>
      </c>
      <c r="G301" t="s">
        <v>1640</v>
      </c>
      <c r="H301" t="s">
        <v>1640</v>
      </c>
      <c r="I301" t="s">
        <v>1640</v>
      </c>
      <c r="J301" t="s">
        <v>1640</v>
      </c>
      <c r="K301" t="s">
        <v>3786</v>
      </c>
      <c r="L301" t="s">
        <v>3786</v>
      </c>
      <c r="M301" t="s">
        <v>3786</v>
      </c>
      <c r="N301" t="s">
        <v>3786</v>
      </c>
    </row>
    <row r="302" spans="1:15" x14ac:dyDescent="0.2">
      <c r="F302" t="s">
        <v>4098</v>
      </c>
      <c r="G302" t="s">
        <v>4099</v>
      </c>
      <c r="H302" t="s">
        <v>4099</v>
      </c>
      <c r="I302" t="s">
        <v>4099</v>
      </c>
      <c r="J302" t="s">
        <v>4099</v>
      </c>
      <c r="K302" t="s">
        <v>4100</v>
      </c>
      <c r="L302" t="s">
        <v>4100</v>
      </c>
      <c r="M302" t="s">
        <v>4100</v>
      </c>
      <c r="N302" t="s">
        <v>4100</v>
      </c>
    </row>
    <row r="303" spans="1:15" x14ac:dyDescent="0.2">
      <c r="F303" t="s">
        <v>4101</v>
      </c>
      <c r="G303" t="s">
        <v>4102</v>
      </c>
      <c r="H303" t="s">
        <v>369</v>
      </c>
      <c r="I303" t="s">
        <v>369</v>
      </c>
      <c r="J303" t="s">
        <v>369</v>
      </c>
      <c r="K303" t="s">
        <v>4103</v>
      </c>
      <c r="L303" t="s">
        <v>369</v>
      </c>
      <c r="M303" t="s">
        <v>369</v>
      </c>
      <c r="N303" t="s">
        <v>369</v>
      </c>
    </row>
    <row r="304" spans="1:15" x14ac:dyDescent="0.2">
      <c r="E304" t="s">
        <v>4104</v>
      </c>
      <c r="G304">
        <v>0</v>
      </c>
      <c r="H304">
        <v>7</v>
      </c>
      <c r="I304">
        <v>6</v>
      </c>
      <c r="J304">
        <v>5</v>
      </c>
      <c r="K304">
        <v>4</v>
      </c>
      <c r="L304">
        <v>3</v>
      </c>
      <c r="M304">
        <v>2</v>
      </c>
      <c r="N304">
        <v>1</v>
      </c>
    </row>
    <row r="305" spans="5:15" x14ac:dyDescent="0.2">
      <c r="E305" t="s">
        <v>4105</v>
      </c>
      <c r="G305">
        <v>7</v>
      </c>
    </row>
    <row r="306" spans="5:15" x14ac:dyDescent="0.2">
      <c r="N306" s="29" t="s">
        <v>4106</v>
      </c>
    </row>
    <row r="310" spans="5:15" x14ac:dyDescent="0.2">
      <c r="F310" t="s">
        <v>4096</v>
      </c>
      <c r="O310" s="148">
        <v>6</v>
      </c>
    </row>
    <row r="311" spans="5:15" x14ac:dyDescent="0.2">
      <c r="E311" t="s">
        <v>4107</v>
      </c>
      <c r="N311" t="s">
        <v>4108</v>
      </c>
      <c r="O311" t="s">
        <v>4109</v>
      </c>
    </row>
    <row r="312" spans="5:15" x14ac:dyDescent="0.2">
      <c r="N312" t="s">
        <v>4110</v>
      </c>
      <c r="O312" t="s">
        <v>22</v>
      </c>
    </row>
    <row r="314" spans="5:15" x14ac:dyDescent="0.2">
      <c r="N314" t="s">
        <v>4104</v>
      </c>
      <c r="O314">
        <v>0</v>
      </c>
    </row>
    <row r="316" spans="5:15" x14ac:dyDescent="0.2">
      <c r="F316" s="34" t="s">
        <v>4111</v>
      </c>
      <c r="O316" s="29" t="s">
        <v>4106</v>
      </c>
    </row>
    <row r="325" spans="5:17" x14ac:dyDescent="0.2">
      <c r="N325">
        <v>0</v>
      </c>
      <c r="O325">
        <v>1</v>
      </c>
      <c r="P325">
        <v>2</v>
      </c>
      <c r="Q325">
        <v>3</v>
      </c>
    </row>
    <row r="326" spans="5:17" x14ac:dyDescent="0.2">
      <c r="E326">
        <v>0</v>
      </c>
      <c r="F326">
        <v>2</v>
      </c>
      <c r="G326">
        <v>0</v>
      </c>
      <c r="H326">
        <v>16</v>
      </c>
      <c r="M326">
        <v>0</v>
      </c>
      <c r="N326">
        <v>0</v>
      </c>
      <c r="O326">
        <v>1</v>
      </c>
      <c r="P326">
        <v>2</v>
      </c>
      <c r="Q326">
        <v>3</v>
      </c>
    </row>
    <row r="327" spans="5:17" x14ac:dyDescent="0.2">
      <c r="E327">
        <v>1</v>
      </c>
      <c r="F327">
        <v>1</v>
      </c>
      <c r="G327">
        <v>0</v>
      </c>
      <c r="H327">
        <v>16</v>
      </c>
      <c r="M327">
        <v>1</v>
      </c>
      <c r="N327">
        <v>0</v>
      </c>
      <c r="O327">
        <v>0</v>
      </c>
      <c r="P327">
        <v>1</v>
      </c>
      <c r="Q327">
        <v>1</v>
      </c>
    </row>
    <row r="328" spans="5:17" x14ac:dyDescent="0.2">
      <c r="E328">
        <v>2</v>
      </c>
      <c r="F328">
        <v>0</v>
      </c>
      <c r="G328">
        <v>0</v>
      </c>
      <c r="H328">
        <v>16</v>
      </c>
      <c r="J328">
        <v>0</v>
      </c>
      <c r="K328">
        <v>1</v>
      </c>
      <c r="L328" t="s">
        <v>4112</v>
      </c>
      <c r="M328">
        <v>2</v>
      </c>
      <c r="N328">
        <v>0</v>
      </c>
      <c r="O328">
        <v>0</v>
      </c>
      <c r="P328">
        <v>0</v>
      </c>
      <c r="Q328">
        <v>0</v>
      </c>
    </row>
    <row r="329" spans="5:17" x14ac:dyDescent="0.2">
      <c r="F329">
        <v>2</v>
      </c>
      <c r="G329">
        <v>1</v>
      </c>
      <c r="H329">
        <v>32</v>
      </c>
      <c r="J329">
        <f>J328+1</f>
        <v>1</v>
      </c>
      <c r="K329">
        <v>1</v>
      </c>
      <c r="L329" t="s">
        <v>4112</v>
      </c>
    </row>
    <row r="330" spans="5:17" x14ac:dyDescent="0.2">
      <c r="F330">
        <v>1</v>
      </c>
      <c r="G330">
        <v>1</v>
      </c>
      <c r="H330">
        <v>16</v>
      </c>
      <c r="J330">
        <f t="shared" ref="J330:J345" si="5">J329+1</f>
        <v>2</v>
      </c>
      <c r="K330">
        <v>3</v>
      </c>
      <c r="L330" t="s">
        <v>4113</v>
      </c>
    </row>
    <row r="331" spans="5:17" x14ac:dyDescent="0.2">
      <c r="F331">
        <v>0</v>
      </c>
      <c r="G331">
        <v>1</v>
      </c>
      <c r="H331">
        <v>16</v>
      </c>
      <c r="J331">
        <f t="shared" si="5"/>
        <v>3</v>
      </c>
      <c r="K331">
        <v>3</v>
      </c>
      <c r="L331" t="s">
        <v>4113</v>
      </c>
    </row>
    <row r="332" spans="5:17" x14ac:dyDescent="0.2">
      <c r="F332">
        <v>2</v>
      </c>
      <c r="G332">
        <v>2</v>
      </c>
      <c r="H332">
        <v>48</v>
      </c>
      <c r="J332">
        <f t="shared" si="5"/>
        <v>4</v>
      </c>
      <c r="K332">
        <v>5</v>
      </c>
    </row>
    <row r="333" spans="5:17" x14ac:dyDescent="0.2">
      <c r="F333">
        <v>1</v>
      </c>
      <c r="G333">
        <v>2</v>
      </c>
      <c r="H333">
        <v>32</v>
      </c>
      <c r="J333">
        <f t="shared" si="5"/>
        <v>5</v>
      </c>
      <c r="K333">
        <v>5</v>
      </c>
    </row>
    <row r="334" spans="5:17" x14ac:dyDescent="0.2">
      <c r="F334">
        <v>0</v>
      </c>
      <c r="G334">
        <v>2</v>
      </c>
      <c r="H334">
        <v>16</v>
      </c>
      <c r="J334">
        <f t="shared" si="5"/>
        <v>6</v>
      </c>
      <c r="K334">
        <v>7</v>
      </c>
    </row>
    <row r="335" spans="5:17" x14ac:dyDescent="0.2">
      <c r="G335">
        <v>3</v>
      </c>
      <c r="H335">
        <v>64</v>
      </c>
      <c r="J335">
        <f t="shared" si="5"/>
        <v>7</v>
      </c>
      <c r="K335">
        <v>7</v>
      </c>
    </row>
    <row r="336" spans="5:17" x14ac:dyDescent="0.2">
      <c r="G336">
        <v>3</v>
      </c>
      <c r="H336">
        <v>32</v>
      </c>
      <c r="J336">
        <f t="shared" si="5"/>
        <v>8</v>
      </c>
    </row>
    <row r="337" spans="7:10" x14ac:dyDescent="0.2">
      <c r="G337">
        <v>3</v>
      </c>
      <c r="H337">
        <v>16</v>
      </c>
      <c r="J337">
        <f t="shared" si="5"/>
        <v>9</v>
      </c>
    </row>
    <row r="338" spans="7:10" x14ac:dyDescent="0.2">
      <c r="G338">
        <v>4</v>
      </c>
      <c r="H338">
        <v>80</v>
      </c>
      <c r="J338">
        <f t="shared" si="5"/>
        <v>10</v>
      </c>
    </row>
    <row r="339" spans="7:10" x14ac:dyDescent="0.2">
      <c r="G339">
        <v>4</v>
      </c>
      <c r="H339">
        <v>32</v>
      </c>
      <c r="J339">
        <f t="shared" si="5"/>
        <v>11</v>
      </c>
    </row>
    <row r="340" spans="7:10" x14ac:dyDescent="0.2">
      <c r="G340">
        <v>4</v>
      </c>
      <c r="H340">
        <v>32</v>
      </c>
      <c r="J340">
        <f t="shared" si="5"/>
        <v>12</v>
      </c>
    </row>
    <row r="341" spans="7:10" x14ac:dyDescent="0.2">
      <c r="J341">
        <f t="shared" si="5"/>
        <v>13</v>
      </c>
    </row>
    <row r="342" spans="7:10" x14ac:dyDescent="0.2">
      <c r="J342">
        <f t="shared" si="5"/>
        <v>14</v>
      </c>
    </row>
    <row r="343" spans="7:10" x14ac:dyDescent="0.2">
      <c r="J343">
        <f t="shared" si="5"/>
        <v>15</v>
      </c>
    </row>
    <row r="344" spans="7:10" x14ac:dyDescent="0.2">
      <c r="J344">
        <f t="shared" si="5"/>
        <v>16</v>
      </c>
    </row>
    <row r="345" spans="7:10" x14ac:dyDescent="0.2">
      <c r="J345">
        <f t="shared" si="5"/>
        <v>17</v>
      </c>
    </row>
    <row r="350" spans="7:10" x14ac:dyDescent="0.2">
      <c r="H350">
        <v>1101</v>
      </c>
      <c r="I350">
        <v>10</v>
      </c>
      <c r="J350">
        <v>11</v>
      </c>
    </row>
    <row r="351" spans="7:10" x14ac:dyDescent="0.2">
      <c r="H351">
        <v>1100</v>
      </c>
      <c r="I351">
        <v>11</v>
      </c>
      <c r="J351">
        <v>100</v>
      </c>
    </row>
    <row r="354" spans="8:11" x14ac:dyDescent="0.2">
      <c r="H354">
        <v>1010</v>
      </c>
      <c r="I354">
        <v>101</v>
      </c>
      <c r="J354">
        <v>110</v>
      </c>
    </row>
    <row r="355" spans="8:11" x14ac:dyDescent="0.2">
      <c r="H355">
        <v>1011</v>
      </c>
      <c r="I355">
        <v>100</v>
      </c>
      <c r="J355">
        <v>101</v>
      </c>
    </row>
    <row r="357" spans="8:11" x14ac:dyDescent="0.2">
      <c r="H357">
        <v>1101010</v>
      </c>
      <c r="I357">
        <v>10101</v>
      </c>
      <c r="J357">
        <v>10110</v>
      </c>
    </row>
    <row r="358" spans="8:11" x14ac:dyDescent="0.2">
      <c r="H358">
        <v>1101011</v>
      </c>
      <c r="I358">
        <v>10100</v>
      </c>
      <c r="J358">
        <v>10101</v>
      </c>
    </row>
    <row r="359" spans="8:11" x14ac:dyDescent="0.2">
      <c r="H359">
        <v>1100000</v>
      </c>
      <c r="I359">
        <v>11111</v>
      </c>
      <c r="J359">
        <v>0</v>
      </c>
    </row>
    <row r="362" spans="8:11" x14ac:dyDescent="0.2">
      <c r="H362" t="s">
        <v>4114</v>
      </c>
      <c r="I362" t="s">
        <v>4115</v>
      </c>
      <c r="J362" t="s">
        <v>4116</v>
      </c>
      <c r="K362" t="s">
        <v>4117</v>
      </c>
    </row>
    <row r="363" spans="8:11" x14ac:dyDescent="0.2">
      <c r="H363">
        <v>1111</v>
      </c>
      <c r="I363">
        <v>0</v>
      </c>
      <c r="J363">
        <v>1</v>
      </c>
      <c r="K363">
        <v>1</v>
      </c>
    </row>
    <row r="364" spans="8:11" x14ac:dyDescent="0.2">
      <c r="H364">
        <v>1101</v>
      </c>
      <c r="I364">
        <v>10</v>
      </c>
      <c r="J364">
        <v>11</v>
      </c>
      <c r="K364">
        <v>2</v>
      </c>
    </row>
    <row r="365" spans="8:11" x14ac:dyDescent="0.2">
      <c r="H365">
        <v>1100</v>
      </c>
      <c r="I365">
        <v>11</v>
      </c>
      <c r="J365">
        <v>100</v>
      </c>
      <c r="K365">
        <v>3</v>
      </c>
    </row>
    <row r="366" spans="8:11" x14ac:dyDescent="0.2">
      <c r="H366">
        <v>1110</v>
      </c>
      <c r="I366">
        <v>1</v>
      </c>
      <c r="J366">
        <v>10</v>
      </c>
      <c r="K366">
        <v>2</v>
      </c>
    </row>
    <row r="367" spans="8:11" x14ac:dyDescent="0.2">
      <c r="H367">
        <v>1010</v>
      </c>
      <c r="I367">
        <v>101</v>
      </c>
      <c r="J367">
        <v>110</v>
      </c>
      <c r="K367">
        <v>4</v>
      </c>
    </row>
    <row r="370" spans="1:11" x14ac:dyDescent="0.2">
      <c r="H370">
        <v>1111</v>
      </c>
      <c r="I370">
        <v>0</v>
      </c>
      <c r="J370">
        <v>1</v>
      </c>
      <c r="K370">
        <v>1</v>
      </c>
    </row>
    <row r="371" spans="1:11" x14ac:dyDescent="0.2">
      <c r="H371">
        <v>1110</v>
      </c>
      <c r="I371">
        <v>1</v>
      </c>
      <c r="J371">
        <v>10</v>
      </c>
      <c r="K371">
        <v>2</v>
      </c>
    </row>
    <row r="372" spans="1:11" x14ac:dyDescent="0.2">
      <c r="H372">
        <v>1101</v>
      </c>
      <c r="I372">
        <v>10</v>
      </c>
      <c r="J372">
        <v>11</v>
      </c>
      <c r="K372">
        <v>2</v>
      </c>
    </row>
    <row r="373" spans="1:11" x14ac:dyDescent="0.2">
      <c r="H373">
        <v>1100</v>
      </c>
      <c r="I373">
        <v>11</v>
      </c>
      <c r="J373">
        <v>100</v>
      </c>
      <c r="K373">
        <v>3</v>
      </c>
    </row>
    <row r="374" spans="1:11" x14ac:dyDescent="0.2">
      <c r="H374">
        <v>1011</v>
      </c>
      <c r="I374">
        <v>100</v>
      </c>
      <c r="J374">
        <v>101</v>
      </c>
      <c r="K374">
        <v>3</v>
      </c>
    </row>
    <row r="375" spans="1:11" x14ac:dyDescent="0.2">
      <c r="H375">
        <v>1010</v>
      </c>
      <c r="I375">
        <v>101</v>
      </c>
      <c r="J375">
        <v>110</v>
      </c>
      <c r="K375">
        <v>3</v>
      </c>
    </row>
    <row r="376" spans="1:11" x14ac:dyDescent="0.2">
      <c r="H376">
        <v>1001</v>
      </c>
      <c r="I376">
        <v>110</v>
      </c>
      <c r="J376">
        <v>111</v>
      </c>
      <c r="K376">
        <v>3</v>
      </c>
    </row>
    <row r="377" spans="1:11" x14ac:dyDescent="0.2">
      <c r="H377">
        <v>1000</v>
      </c>
      <c r="I377">
        <v>111</v>
      </c>
      <c r="J377">
        <v>1000</v>
      </c>
      <c r="K377">
        <v>4</v>
      </c>
    </row>
    <row r="379" spans="1:11" x14ac:dyDescent="0.2">
      <c r="A379" t="s">
        <v>5110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 xmlns="05017205-89f2-4755-9412-872cd722a2ed">
      <UserInfo>
        <DisplayName/>
        <AccountId xsi:nil="true"/>
        <AccountType/>
      </UserInfo>
    </b>
    <Notes xmlns="05017205-89f2-4755-9412-872cd722a2e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24A51726092F419E3209BE4D802038" ma:contentTypeVersion="15" ma:contentTypeDescription="Create a new document." ma:contentTypeScope="" ma:versionID="bd9ce4061fe1e23733a2ae407a2a3c53">
  <xsd:schema xmlns:xsd="http://www.w3.org/2001/XMLSchema" xmlns:xs="http://www.w3.org/2001/XMLSchema" xmlns:p="http://schemas.microsoft.com/office/2006/metadata/properties" xmlns:ns2="05017205-89f2-4755-9412-872cd722a2ed" xmlns:ns3="d924a8ea-112b-4afa-9773-12ebecc4dc76" targetNamespace="http://schemas.microsoft.com/office/2006/metadata/properties" ma:root="true" ma:fieldsID="c131b4a160490532c984df26c23eb09f" ns2:_="" ns3:_="">
    <xsd:import namespace="05017205-89f2-4755-9412-872cd722a2ed"/>
    <xsd:import namespace="d924a8ea-112b-4afa-9773-12ebecc4dc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b" minOccurs="0"/>
                <xsd:element ref="ns2:Not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017205-89f2-4755-9412-872cd722a2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b" ma:index="21" nillable="true" ma:displayName="b" ma:format="Dropdown" ma:list="UserInfo" ma:SharePointGroup="0" ma:internalName="b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Notes" ma:index="22" nillable="true" ma:displayName="Notes" ma:format="Dropdown" ma:internalName="Notes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24a8ea-112b-4afa-9773-12ebecc4dc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157CCB-E399-45A8-AF90-0161AE4315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57A698-888D-40A7-A3B8-27D6AFFD6D78}">
  <ds:schemaRefs>
    <ds:schemaRef ds:uri="http://schemas.openxmlformats.org/package/2006/metadata/core-properties"/>
    <ds:schemaRef ds:uri="d924a8ea-112b-4afa-9773-12ebecc4dc76"/>
    <ds:schemaRef ds:uri="05017205-89f2-4755-9412-872cd722a2ed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78E9251F-0226-4E40-8FE8-2D003FA5A1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017205-89f2-4755-9412-872cd722a2ed"/>
    <ds:schemaRef ds:uri="d924a8ea-112b-4afa-9773-12ebecc4dc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I-Ext</vt:lpstr>
      <vt:lpstr>I-Enc</vt:lpstr>
      <vt:lpstr>Zb-Ext</vt:lpstr>
      <vt:lpstr>M-Ext</vt:lpstr>
      <vt:lpstr>A-Ext</vt:lpstr>
      <vt:lpstr>F-Ext</vt:lpstr>
      <vt:lpstr>F-Enc</vt:lpstr>
      <vt:lpstr>V-Ext</vt:lpstr>
      <vt:lpstr>V-Enc</vt:lpstr>
      <vt:lpstr>V-LdSt</vt:lpstr>
      <vt:lpstr>V-Examples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Ashok Venkatachar</cp:lastModifiedBy>
  <cp:revision/>
  <dcterms:created xsi:type="dcterms:W3CDTF">2021-03-03T02:45:42Z</dcterms:created>
  <dcterms:modified xsi:type="dcterms:W3CDTF">2021-11-22T21:50:15Z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0x0101009124A51726092F419E3209BE4D802038</vt:lpwstr>
  </property>
</Properties>
</file>